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telefonicacorp-my.sharepoint.com/personal/denise_cruzat_telefonica_com/Documents/REMEDY/2024 INCIDENTES/03-2024/"/>
    </mc:Choice>
  </mc:AlternateContent>
  <xr:revisionPtr revIDLastSave="904" documentId="8_{C9CED364-02D5-4E3E-9F9A-44960641BA63}" xr6:coauthVersionLast="47" xr6:coauthVersionMax="47" xr10:uidLastSave="{3D2B7180-8C01-4A59-AA84-F9781B01E58E}"/>
  <bookViews>
    <workbookView xWindow="-120" yWindow="-120" windowWidth="29040" windowHeight="15720" tabRatio="599" xr2:uid="{00000000-000D-0000-FFFF-FFFF00000000}"/>
  </bookViews>
  <sheets>
    <sheet name="Resumen" sheetId="7" r:id="rId1"/>
    <sheet name="tickets" sheetId="1" r:id="rId2"/>
    <sheet name="Grafico clientes" sheetId="6" r:id="rId3"/>
    <sheet name="+ pending" sheetId="3" r:id="rId4"/>
    <sheet name="Hoja1" sheetId="8" r:id="rId5"/>
  </sheets>
  <definedNames>
    <definedName name="_xlnm._FilterDatabase" localSheetId="3" hidden="1">'+ pending'!$A$1:$Z$4209</definedName>
    <definedName name="_xlnm._FilterDatabase" localSheetId="4" hidden="1">Hoja1!#REF!</definedName>
    <definedName name="_xlnm._FilterDatabase" localSheetId="0" hidden="1">Resumen!$J$3:$M$35</definedName>
    <definedName name="_xlnm._FilterDatabase" localSheetId="1" hidden="1">tickets!$A$6:$AO$896</definedName>
  </definedNames>
  <calcPr calcId="191028"/>
  <pivotCaches>
    <pivotCache cacheId="112" r:id="rId6"/>
    <pivotCache cacheId="122" r:id="rId7"/>
    <pivotCache cacheId="128" r:id="rId8"/>
    <pivotCache cacheId="135"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448" i="1" l="1"/>
  <c r="X448" i="1"/>
  <c r="Z448" i="1"/>
  <c r="AA448" i="1"/>
  <c r="AB448" i="1"/>
  <c r="AC448" i="1"/>
  <c r="AD448" i="1"/>
  <c r="W449" i="1"/>
  <c r="X449" i="1"/>
  <c r="Z449" i="1"/>
  <c r="AA449" i="1"/>
  <c r="AB449" i="1"/>
  <c r="AC449" i="1"/>
  <c r="AD449" i="1"/>
  <c r="W450" i="1"/>
  <c r="X450" i="1"/>
  <c r="Z450" i="1"/>
  <c r="AA450" i="1"/>
  <c r="AB450" i="1"/>
  <c r="AC450" i="1"/>
  <c r="AD450" i="1"/>
  <c r="W451" i="1"/>
  <c r="X451" i="1"/>
  <c r="Z451" i="1"/>
  <c r="AA451" i="1"/>
  <c r="AB451" i="1"/>
  <c r="AC451" i="1"/>
  <c r="AD451" i="1"/>
  <c r="W452" i="1"/>
  <c r="X452" i="1"/>
  <c r="Z452" i="1"/>
  <c r="AA452" i="1"/>
  <c r="AB452" i="1"/>
  <c r="AC452" i="1"/>
  <c r="AD452" i="1"/>
  <c r="W446" i="1"/>
  <c r="W447" i="1"/>
  <c r="V448" i="1"/>
  <c r="V449" i="1"/>
  <c r="V450" i="1"/>
  <c r="V451" i="1"/>
  <c r="V452" i="1"/>
  <c r="U448" i="1"/>
  <c r="U449" i="1"/>
  <c r="U450" i="1"/>
  <c r="U451" i="1"/>
  <c r="U452" i="1"/>
  <c r="T448" i="1"/>
  <c r="T449" i="1"/>
  <c r="T450" i="1"/>
  <c r="T451" i="1"/>
  <c r="T452"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AD236" i="1"/>
  <c r="AD237" i="1"/>
  <c r="AD238" i="1"/>
  <c r="AD239" i="1"/>
  <c r="AD240" i="1"/>
  <c r="AD241" i="1"/>
  <c r="AD242" i="1"/>
  <c r="AD243" i="1"/>
  <c r="AD244" i="1"/>
  <c r="AD245" i="1"/>
  <c r="AD246" i="1"/>
  <c r="AD247" i="1"/>
  <c r="AD248" i="1"/>
  <c r="AD249" i="1"/>
  <c r="AD250"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7" i="1"/>
  <c r="Y2920" i="3"/>
  <c r="Y2921" i="3"/>
  <c r="Y2922" i="3"/>
  <c r="Y2923" i="3"/>
  <c r="Y2924" i="3"/>
  <c r="Y2925" i="3"/>
  <c r="Y2926" i="3"/>
  <c r="Y2927" i="3"/>
  <c r="Y2928" i="3"/>
  <c r="Y2929" i="3"/>
  <c r="Y2930" i="3"/>
  <c r="Y2931" i="3"/>
  <c r="Y2932" i="3"/>
  <c r="Y2933" i="3"/>
  <c r="Y2934" i="3"/>
  <c r="Y2935" i="3"/>
  <c r="Y2936" i="3"/>
  <c r="Y2937" i="3"/>
  <c r="Y2938" i="3"/>
  <c r="Y2939" i="3"/>
  <c r="Y2940" i="3"/>
  <c r="Y2941" i="3"/>
  <c r="Y2942" i="3"/>
  <c r="Y2943" i="3"/>
  <c r="Y2944" i="3"/>
  <c r="Y2945" i="3"/>
  <c r="Y2946" i="3"/>
  <c r="Y2947" i="3"/>
  <c r="Y2948" i="3"/>
  <c r="Y2949" i="3"/>
  <c r="Y2950" i="3"/>
  <c r="Y2951" i="3"/>
  <c r="Y2952" i="3"/>
  <c r="Y2953" i="3"/>
  <c r="Y2954" i="3"/>
  <c r="Y2955" i="3"/>
  <c r="Y2956" i="3"/>
  <c r="Y2957" i="3"/>
  <c r="Y2958" i="3"/>
  <c r="Y2959" i="3"/>
  <c r="Y2960" i="3"/>
  <c r="Y2961" i="3"/>
  <c r="Y2962" i="3"/>
  <c r="Y2963" i="3"/>
  <c r="Y2964" i="3"/>
  <c r="Y2965" i="3"/>
  <c r="Y2966" i="3"/>
  <c r="Y2967" i="3"/>
  <c r="Y2968" i="3"/>
  <c r="Y2969" i="3"/>
  <c r="Y2970" i="3"/>
  <c r="Y2971" i="3"/>
  <c r="Y2972" i="3"/>
  <c r="Y2973" i="3"/>
  <c r="Y2974" i="3"/>
  <c r="Y2975" i="3"/>
  <c r="Y2976" i="3"/>
  <c r="Y2977" i="3"/>
  <c r="Y2978" i="3"/>
  <c r="Y2979" i="3"/>
  <c r="Y2980" i="3"/>
  <c r="Y2981" i="3"/>
  <c r="Y2982" i="3"/>
  <c r="Y2983" i="3"/>
  <c r="Y2984" i="3"/>
  <c r="Y2985" i="3"/>
  <c r="Y2986" i="3"/>
  <c r="Y2987" i="3"/>
  <c r="Y2988" i="3"/>
  <c r="Y2989" i="3"/>
  <c r="Y2990" i="3"/>
  <c r="Y2991" i="3"/>
  <c r="Y2992" i="3"/>
  <c r="Y2993" i="3"/>
  <c r="Y2994" i="3"/>
  <c r="Y2995" i="3"/>
  <c r="Y2996" i="3"/>
  <c r="Y2997" i="3"/>
  <c r="Y2998" i="3"/>
  <c r="Y2999" i="3"/>
  <c r="Y3000" i="3"/>
  <c r="Y3001" i="3"/>
  <c r="Y3002" i="3"/>
  <c r="Y3003" i="3"/>
  <c r="Y3004" i="3"/>
  <c r="Y3005" i="3"/>
  <c r="Y3006" i="3"/>
  <c r="Y3007" i="3"/>
  <c r="Y3008" i="3"/>
  <c r="Y3009" i="3"/>
  <c r="Y3010" i="3"/>
  <c r="Y3011" i="3"/>
  <c r="Y3012" i="3"/>
  <c r="Y3013" i="3"/>
  <c r="Y3014" i="3"/>
  <c r="Y3015" i="3"/>
  <c r="Y3016" i="3"/>
  <c r="Y3017" i="3"/>
  <c r="Y3018" i="3"/>
  <c r="Y3019" i="3"/>
  <c r="Y3020" i="3"/>
  <c r="Y3021" i="3"/>
  <c r="Y3022" i="3"/>
  <c r="Y3023" i="3"/>
  <c r="Y3024" i="3"/>
  <c r="Y3025" i="3"/>
  <c r="Y3026" i="3"/>
  <c r="Y3027" i="3"/>
  <c r="Y3028" i="3"/>
  <c r="Y3029" i="3"/>
  <c r="Y3030" i="3"/>
  <c r="Y3031" i="3"/>
  <c r="Y3032" i="3"/>
  <c r="Y3033" i="3"/>
  <c r="Y3034" i="3"/>
  <c r="Y3035" i="3"/>
  <c r="Y3036" i="3"/>
  <c r="Y3037" i="3"/>
  <c r="Y3038" i="3"/>
  <c r="Y3039" i="3"/>
  <c r="Y3040" i="3"/>
  <c r="Y3041" i="3"/>
  <c r="Y3042" i="3"/>
  <c r="Y3043" i="3"/>
  <c r="Y3044" i="3"/>
  <c r="Y3045" i="3"/>
  <c r="Y3046" i="3"/>
  <c r="Y3047" i="3"/>
  <c r="Y3048" i="3"/>
  <c r="Y3049" i="3"/>
  <c r="Y3050" i="3"/>
  <c r="Y3051" i="3"/>
  <c r="Y3052" i="3"/>
  <c r="Y3053" i="3"/>
  <c r="Y3054" i="3"/>
  <c r="Y3055" i="3"/>
  <c r="Y3056" i="3"/>
  <c r="Y3057" i="3"/>
  <c r="Y3058" i="3"/>
  <c r="Y3059" i="3"/>
  <c r="Y3060" i="3"/>
  <c r="Y3061" i="3"/>
  <c r="Y3062" i="3"/>
  <c r="Y3063" i="3"/>
  <c r="Y3064" i="3"/>
  <c r="Y3065" i="3"/>
  <c r="Y3066" i="3"/>
  <c r="Y3067" i="3"/>
  <c r="Y3068" i="3"/>
  <c r="Y3069" i="3"/>
  <c r="Y3070" i="3"/>
  <c r="Y3071" i="3"/>
  <c r="Y3072" i="3"/>
  <c r="Y3073" i="3"/>
  <c r="Y3074" i="3"/>
  <c r="Y3075" i="3"/>
  <c r="Y3076" i="3"/>
  <c r="Y3077" i="3"/>
  <c r="Y3078" i="3"/>
  <c r="Y3079" i="3"/>
  <c r="Y3080" i="3"/>
  <c r="Y3081" i="3"/>
  <c r="Y3082" i="3"/>
  <c r="Y3083" i="3"/>
  <c r="Y3084" i="3"/>
  <c r="Y3085" i="3"/>
  <c r="Y3086" i="3"/>
  <c r="Y3087" i="3"/>
  <c r="Y3088" i="3"/>
  <c r="Y3089" i="3"/>
  <c r="Y3090" i="3"/>
  <c r="Y3091" i="3"/>
  <c r="Y3092" i="3"/>
  <c r="Y3093" i="3"/>
  <c r="Y3094" i="3"/>
  <c r="Y3095" i="3"/>
  <c r="Y3096" i="3"/>
  <c r="Y3097" i="3"/>
  <c r="Y3098" i="3"/>
  <c r="Y3099" i="3"/>
  <c r="Y3100" i="3"/>
  <c r="Y3101" i="3"/>
  <c r="Y3102" i="3"/>
  <c r="Y3103" i="3"/>
  <c r="Y3104" i="3"/>
  <c r="Y3105" i="3"/>
  <c r="Y3106" i="3"/>
  <c r="Y3107" i="3"/>
  <c r="Y3108" i="3"/>
  <c r="Y3109" i="3"/>
  <c r="Y3110" i="3"/>
  <c r="Y3111" i="3"/>
  <c r="Y3112" i="3"/>
  <c r="Y3113" i="3"/>
  <c r="Y3114" i="3"/>
  <c r="Y3115" i="3"/>
  <c r="Y3116" i="3"/>
  <c r="Y3117" i="3"/>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14" i="1"/>
  <c r="AD15" i="1"/>
  <c r="AD16" i="1"/>
  <c r="AD17" i="1"/>
  <c r="AD7" i="1"/>
  <c r="AD8" i="1"/>
  <c r="AD9" i="1"/>
  <c r="AD10" i="1"/>
  <c r="AD11" i="1"/>
  <c r="AD12" i="1"/>
  <c r="AC23" i="1"/>
  <c r="AC27" i="1"/>
  <c r="AC28" i="1"/>
  <c r="AC60" i="1"/>
  <c r="AC61" i="1"/>
  <c r="AC72" i="1"/>
  <c r="AC73" i="1"/>
  <c r="AC78" i="1"/>
  <c r="AC82" i="1"/>
  <c r="AC83" i="1"/>
  <c r="AC88" i="1"/>
  <c r="AC90" i="1"/>
  <c r="AC91" i="1"/>
  <c r="AC92" i="1"/>
  <c r="AC93" i="1"/>
  <c r="AC95" i="1"/>
  <c r="AC96" i="1"/>
  <c r="AC99" i="1"/>
  <c r="AC100" i="1"/>
  <c r="AC101" i="1"/>
  <c r="AC102" i="1"/>
  <c r="AC104" i="1"/>
  <c r="AC105" i="1"/>
  <c r="AC107" i="1"/>
  <c r="AC108" i="1"/>
  <c r="AC113" i="1"/>
  <c r="AC114" i="1"/>
  <c r="AC117" i="1"/>
  <c r="AC119" i="1"/>
  <c r="AC121" i="1"/>
  <c r="AC127" i="1"/>
  <c r="AC128" i="1"/>
  <c r="AC130" i="1"/>
  <c r="AC131" i="1"/>
  <c r="AC134" i="1"/>
  <c r="AC135" i="1"/>
  <c r="AC137" i="1"/>
  <c r="AC138" i="1"/>
  <c r="AC140" i="1"/>
  <c r="AC142" i="1"/>
  <c r="AC143" i="1"/>
  <c r="AC150" i="1"/>
  <c r="AC155" i="1"/>
  <c r="AC156" i="1"/>
  <c r="AC157" i="1"/>
  <c r="AC159" i="1"/>
  <c r="AC160" i="1"/>
  <c r="AC163" i="1"/>
  <c r="AC167" i="1"/>
  <c r="AC169" i="1"/>
  <c r="AC170" i="1"/>
  <c r="AC176" i="1"/>
  <c r="AC177" i="1"/>
  <c r="AC178" i="1"/>
  <c r="AC182" i="1"/>
  <c r="AC185" i="1"/>
  <c r="AC186" i="1"/>
  <c r="AC191" i="1"/>
  <c r="AC200" i="1"/>
  <c r="AC201" i="1"/>
  <c r="AC202" i="1"/>
  <c r="AC205" i="1"/>
  <c r="AC206" i="1"/>
  <c r="AC217" i="1"/>
  <c r="AC218" i="1"/>
  <c r="AC221" i="1"/>
  <c r="AC223" i="1"/>
  <c r="AC224" i="1"/>
  <c r="AC231" i="1"/>
  <c r="AC234" i="1"/>
  <c r="AC238" i="1"/>
  <c r="AC240" i="1"/>
  <c r="AC242" i="1"/>
  <c r="AC246" i="1"/>
  <c r="AC247" i="1"/>
  <c r="AC248" i="1"/>
  <c r="AC253" i="1"/>
  <c r="AC255" i="1"/>
  <c r="AC256" i="1"/>
  <c r="AC257" i="1"/>
  <c r="AC258" i="1"/>
  <c r="AC259" i="1"/>
  <c r="AC264" i="1"/>
  <c r="AC265" i="1"/>
  <c r="AC267" i="1"/>
  <c r="AC268" i="1"/>
  <c r="AC271" i="1"/>
  <c r="AC272" i="1"/>
  <c r="AC274" i="1"/>
  <c r="AC275" i="1"/>
  <c r="AC277" i="1"/>
  <c r="AC282" i="1"/>
  <c r="AC287" i="1"/>
  <c r="AC289" i="1"/>
  <c r="AC292" i="1"/>
  <c r="AC296" i="1"/>
  <c r="AC297" i="1"/>
  <c r="AC302" i="1"/>
  <c r="AC308" i="1"/>
  <c r="AC309" i="1"/>
  <c r="AC314" i="1"/>
  <c r="AC315" i="1"/>
  <c r="AC316" i="1"/>
  <c r="AC324" i="1"/>
  <c r="AC326" i="1"/>
  <c r="AC327" i="1"/>
  <c r="AC335" i="1"/>
  <c r="AC336" i="1"/>
  <c r="AC340" i="1"/>
  <c r="AC341" i="1"/>
  <c r="AC343" i="1"/>
  <c r="AC349" i="1"/>
  <c r="AC351" i="1"/>
  <c r="AC353" i="1"/>
  <c r="AC354" i="1"/>
  <c r="AC355" i="1"/>
  <c r="AC356" i="1"/>
  <c r="AC358" i="1"/>
  <c r="AC360" i="1"/>
  <c r="AC372" i="1"/>
  <c r="AC373" i="1"/>
  <c r="AC378" i="1"/>
  <c r="AC381" i="1"/>
  <c r="AC385" i="1"/>
  <c r="AC386" i="1"/>
  <c r="AC391" i="1"/>
  <c r="AC396" i="1"/>
  <c r="AC397" i="1"/>
  <c r="AC400" i="1"/>
  <c r="AC402" i="1"/>
  <c r="AC407" i="1"/>
  <c r="AC411" i="1"/>
  <c r="AC414" i="1"/>
  <c r="AC415" i="1"/>
  <c r="AC420" i="1"/>
  <c r="AC421" i="1"/>
  <c r="AC422" i="1"/>
  <c r="AC423" i="1"/>
  <c r="AC424" i="1"/>
  <c r="AC425" i="1"/>
  <c r="AC426" i="1"/>
  <c r="AC429" i="1"/>
  <c r="AC431" i="1"/>
  <c r="AC432" i="1"/>
  <c r="AC433" i="1"/>
  <c r="AC434" i="1"/>
  <c r="AC435" i="1"/>
  <c r="AC436" i="1"/>
  <c r="AC437" i="1"/>
  <c r="AC438" i="1"/>
  <c r="AC441" i="1"/>
  <c r="AC442" i="1"/>
  <c r="AC443" i="1"/>
  <c r="AC444" i="1"/>
  <c r="AC446" i="1"/>
  <c r="AC447"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7" i="1"/>
  <c r="AC9"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 i="1"/>
  <c r="AB10" i="1"/>
  <c r="AB11" i="1"/>
  <c r="AB12" i="1"/>
  <c r="AB13" i="1"/>
  <c r="AB14" i="1"/>
  <c r="AB15" i="1"/>
  <c r="AB16" i="1"/>
  <c r="AB17" i="1"/>
  <c r="AB18" i="1"/>
  <c r="AB19" i="1"/>
  <c r="AB20" i="1"/>
  <c r="AB21" i="1"/>
  <c r="AB22" i="1"/>
  <c r="AB24" i="1"/>
  <c r="AB25" i="1"/>
  <c r="AB26" i="1"/>
  <c r="AB32" i="1"/>
  <c r="AB33" i="1"/>
  <c r="AB35" i="1"/>
  <c r="AB36" i="1"/>
  <c r="AB37" i="1"/>
  <c r="AB38" i="1"/>
  <c r="AB41" i="1"/>
  <c r="AB49" i="1"/>
  <c r="AB50" i="1"/>
  <c r="AB51" i="1"/>
  <c r="AB52" i="1"/>
  <c r="AB53" i="1"/>
  <c r="AB54" i="1"/>
  <c r="AB55" i="1"/>
  <c r="AB56" i="1"/>
  <c r="AB57" i="1"/>
  <c r="AB58" i="1"/>
  <c r="AB59" i="1"/>
  <c r="AB62" i="1"/>
  <c r="AB63" i="1"/>
  <c r="AB64" i="1"/>
  <c r="AB65" i="1"/>
  <c r="AB66" i="1"/>
  <c r="AB67" i="1"/>
  <c r="AB68" i="1"/>
  <c r="AB69" i="1"/>
  <c r="AB70" i="1"/>
  <c r="AB71" i="1"/>
  <c r="AB72" i="1"/>
  <c r="AB73" i="1"/>
  <c r="AB74" i="1"/>
  <c r="AB75" i="1"/>
  <c r="AB76" i="1"/>
  <c r="AB77" i="1"/>
  <c r="AB78" i="1"/>
  <c r="AB79" i="1"/>
  <c r="AB80" i="1"/>
  <c r="AB81" i="1"/>
  <c r="AB84" i="1"/>
  <c r="AB85" i="1"/>
  <c r="AB86" i="1"/>
  <c r="AB87" i="1"/>
  <c r="AB89" i="1"/>
  <c r="AB94" i="1"/>
  <c r="AB97" i="1"/>
  <c r="AB98" i="1"/>
  <c r="AB103" i="1"/>
  <c r="AB104" i="1"/>
  <c r="AB106" i="1"/>
  <c r="AB109" i="1"/>
  <c r="AB110" i="1"/>
  <c r="AB111" i="1"/>
  <c r="AB112" i="1"/>
  <c r="AB115" i="1"/>
  <c r="AB116" i="1"/>
  <c r="AB118" i="1"/>
  <c r="AB120" i="1"/>
  <c r="AB122" i="1"/>
  <c r="AB123" i="1"/>
  <c r="AB124" i="1"/>
  <c r="AB125" i="1"/>
  <c r="AB126" i="1"/>
  <c r="AB129" i="1"/>
  <c r="AB132" i="1"/>
  <c r="AB133" i="1"/>
  <c r="AB136" i="1"/>
  <c r="AB139" i="1"/>
  <c r="AB141" i="1"/>
  <c r="AB144" i="1"/>
  <c r="AB145" i="1"/>
  <c r="AB146" i="1"/>
  <c r="AB147" i="1"/>
  <c r="AB148" i="1"/>
  <c r="AB149" i="1"/>
  <c r="AB151" i="1"/>
  <c r="AB152" i="1"/>
  <c r="AB153" i="1"/>
  <c r="AB154" i="1"/>
  <c r="AB158" i="1"/>
  <c r="AB161" i="1"/>
  <c r="AB162" i="1"/>
  <c r="AB164" i="1"/>
  <c r="AB165" i="1"/>
  <c r="AB166" i="1"/>
  <c r="AB168" i="1"/>
  <c r="AB171" i="1"/>
  <c r="AB172" i="1"/>
  <c r="AB173" i="1"/>
  <c r="AB174" i="1"/>
  <c r="AB175" i="1"/>
  <c r="AB179" i="1"/>
  <c r="AB180" i="1"/>
  <c r="AB181" i="1"/>
  <c r="AB183" i="1"/>
  <c r="AB184" i="1"/>
  <c r="AB186" i="1"/>
  <c r="AB187" i="1"/>
  <c r="AB188" i="1"/>
  <c r="AB189" i="1"/>
  <c r="AB190" i="1"/>
  <c r="AB192" i="1"/>
  <c r="AB193" i="1"/>
  <c r="AB194" i="1"/>
  <c r="AB195" i="1"/>
  <c r="AB196" i="1"/>
  <c r="AB197" i="1"/>
  <c r="AB198" i="1"/>
  <c r="AB199" i="1"/>
  <c r="AB203" i="1"/>
  <c r="AB204" i="1"/>
  <c r="AB207" i="1"/>
  <c r="AB208" i="1"/>
  <c r="AB209" i="1"/>
  <c r="AB210" i="1"/>
  <c r="AB211" i="1"/>
  <c r="AB212" i="1"/>
  <c r="AB213" i="1"/>
  <c r="AB214" i="1"/>
  <c r="AB215" i="1"/>
  <c r="AB216" i="1"/>
  <c r="AB219" i="1"/>
  <c r="AB220" i="1"/>
  <c r="AB222" i="1"/>
  <c r="AB225" i="1"/>
  <c r="AB226" i="1"/>
  <c r="AB227" i="1"/>
  <c r="AB228" i="1"/>
  <c r="AB229" i="1"/>
  <c r="AB230" i="1"/>
  <c r="AB232" i="1"/>
  <c r="AB233" i="1"/>
  <c r="AB235" i="1"/>
  <c r="AB236" i="1"/>
  <c r="AB237" i="1"/>
  <c r="AB239" i="1"/>
  <c r="AB241" i="1"/>
  <c r="AB243" i="1"/>
  <c r="AB244" i="1"/>
  <c r="AB245" i="1"/>
  <c r="AB249" i="1"/>
  <c r="AB250" i="1"/>
  <c r="AB251" i="1"/>
  <c r="AB252" i="1"/>
  <c r="AB254" i="1"/>
  <c r="AB260" i="1"/>
  <c r="AB261" i="1"/>
  <c r="AB262" i="1"/>
  <c r="AB263" i="1"/>
  <c r="AB266" i="1"/>
  <c r="AB269" i="1"/>
  <c r="AB270" i="1"/>
  <c r="AB273" i="1"/>
  <c r="AB276" i="1"/>
  <c r="AB278" i="1"/>
  <c r="AB279" i="1"/>
  <c r="AB280" i="1"/>
  <c r="AB281" i="1"/>
  <c r="AB283" i="1"/>
  <c r="AB284" i="1"/>
  <c r="AB285" i="1"/>
  <c r="AB286" i="1"/>
  <c r="AB288" i="1"/>
  <c r="AB289" i="1"/>
  <c r="AB290" i="1"/>
  <c r="AB291" i="1"/>
  <c r="AB293" i="1"/>
  <c r="AB294" i="1"/>
  <c r="AB295" i="1"/>
  <c r="AB298" i="1"/>
  <c r="AB299" i="1"/>
  <c r="AB300" i="1"/>
  <c r="AB301" i="1"/>
  <c r="AB303" i="1"/>
  <c r="AB304" i="1"/>
  <c r="AB305" i="1"/>
  <c r="AB306" i="1"/>
  <c r="AB307" i="1"/>
  <c r="AB310" i="1"/>
  <c r="AB311" i="1"/>
  <c r="AB312" i="1"/>
  <c r="AB313" i="1"/>
  <c r="AB317" i="1"/>
  <c r="AB318" i="1"/>
  <c r="AB319" i="1"/>
  <c r="AB320" i="1"/>
  <c r="AB321" i="1"/>
  <c r="AB322" i="1"/>
  <c r="AB323" i="1"/>
  <c r="AB325" i="1"/>
  <c r="AB328" i="1"/>
  <c r="AB329" i="1"/>
  <c r="AB330" i="1"/>
  <c r="AB331" i="1"/>
  <c r="AB332" i="1"/>
  <c r="AB333" i="1"/>
  <c r="AB334" i="1"/>
  <c r="AB337" i="1"/>
  <c r="AB338" i="1"/>
  <c r="AB339" i="1"/>
  <c r="AB342" i="1"/>
  <c r="AB344" i="1"/>
  <c r="AB345" i="1"/>
  <c r="AB346" i="1"/>
  <c r="AB347" i="1"/>
  <c r="AB348" i="1"/>
  <c r="AB350" i="1"/>
  <c r="AB352" i="1"/>
  <c r="AB357" i="1"/>
  <c r="AB359" i="1"/>
  <c r="AB361" i="1"/>
  <c r="AB362" i="1"/>
  <c r="AB363" i="1"/>
  <c r="AB364" i="1"/>
  <c r="AB365" i="1"/>
  <c r="AB366" i="1"/>
  <c r="AB367" i="1"/>
  <c r="AB368" i="1"/>
  <c r="AB369" i="1"/>
  <c r="AB370" i="1"/>
  <c r="AB371" i="1"/>
  <c r="AB374" i="1"/>
  <c r="AB375" i="1"/>
  <c r="AB376" i="1"/>
  <c r="AB377" i="1"/>
  <c r="AB379" i="1"/>
  <c r="AB380" i="1"/>
  <c r="AB382" i="1"/>
  <c r="AB383" i="1"/>
  <c r="AB384" i="1"/>
  <c r="AB387" i="1"/>
  <c r="AB388" i="1"/>
  <c r="AB389" i="1"/>
  <c r="AB390" i="1"/>
  <c r="AB392" i="1"/>
  <c r="AB393" i="1"/>
  <c r="AB394" i="1"/>
  <c r="AB395" i="1"/>
  <c r="AB398" i="1"/>
  <c r="AB399" i="1"/>
  <c r="AB400" i="1"/>
  <c r="AB401" i="1"/>
  <c r="AB403" i="1"/>
  <c r="AB404" i="1"/>
  <c r="AB405" i="1"/>
  <c r="AB406" i="1"/>
  <c r="AB408" i="1"/>
  <c r="AB409" i="1"/>
  <c r="AB410" i="1"/>
  <c r="AB412" i="1"/>
  <c r="AB413" i="1"/>
  <c r="AB416" i="1"/>
  <c r="AB417" i="1"/>
  <c r="AB418" i="1"/>
  <c r="AB419" i="1"/>
  <c r="AB427" i="1"/>
  <c r="AB428" i="1"/>
  <c r="AB429" i="1"/>
  <c r="AB430" i="1"/>
  <c r="AB439" i="1"/>
  <c r="AB440" i="1"/>
  <c r="AB445"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30" i="1"/>
  <c r="AA431" i="1"/>
  <c r="AA432" i="1"/>
  <c r="AA433" i="1"/>
  <c r="AA434" i="1"/>
  <c r="AA435" i="1"/>
  <c r="AA436" i="1"/>
  <c r="AA437" i="1"/>
  <c r="AA438" i="1"/>
  <c r="AA439" i="1"/>
  <c r="AA440" i="1"/>
  <c r="AA441" i="1"/>
  <c r="AA442" i="1"/>
  <c r="AA443" i="1"/>
  <c r="AA444" i="1"/>
  <c r="AA445" i="1"/>
  <c r="AA446" i="1"/>
  <c r="AA447"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10" i="1"/>
  <c r="Z11" i="1"/>
  <c r="Z12" i="1"/>
  <c r="Z13" i="1"/>
  <c r="Z14" i="1"/>
  <c r="Z15" i="1"/>
  <c r="Z16" i="1"/>
  <c r="Z17" i="1"/>
  <c r="Z18" i="1"/>
  <c r="Z19" i="1"/>
  <c r="Z20" i="1"/>
  <c r="Z21" i="1"/>
  <c r="Z22" i="1"/>
  <c r="Z23" i="1"/>
  <c r="X795" i="1"/>
  <c r="X796" i="1"/>
  <c r="X797" i="1"/>
  <c r="X798" i="1"/>
  <c r="X799" i="1"/>
  <c r="W793" i="1"/>
  <c r="W794" i="1"/>
  <c r="W795" i="1"/>
  <c r="W796" i="1"/>
  <c r="W797" i="1"/>
  <c r="W798" i="1"/>
  <c r="W799"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Y1426" i="3"/>
  <c r="Y1427" i="3"/>
  <c r="Y1428" i="3"/>
  <c r="Y1429" i="3"/>
  <c r="Y1430" i="3"/>
  <c r="Y1431" i="3"/>
  <c r="Y1432" i="3"/>
  <c r="Y1433" i="3"/>
  <c r="Y1434" i="3"/>
  <c r="Y1435" i="3"/>
  <c r="Y1436" i="3"/>
  <c r="Y1437" i="3"/>
  <c r="Y1438" i="3"/>
  <c r="Y1439" i="3"/>
  <c r="Y1440" i="3"/>
  <c r="Y1441" i="3"/>
  <c r="Y1442" i="3"/>
  <c r="Y1443" i="3"/>
  <c r="Y1444" i="3"/>
  <c r="Y1445" i="3"/>
  <c r="Y1446" i="3"/>
  <c r="Y1447" i="3"/>
  <c r="Y1448" i="3"/>
  <c r="Y1449" i="3"/>
  <c r="Y1450" i="3"/>
  <c r="Y1451" i="3"/>
  <c r="Y1452" i="3"/>
  <c r="Y1453" i="3"/>
  <c r="Y1454" i="3"/>
  <c r="Y1455" i="3"/>
  <c r="Y1456" i="3"/>
  <c r="Y1457" i="3"/>
  <c r="Y1458" i="3"/>
  <c r="Y1459" i="3"/>
  <c r="Y1460" i="3"/>
  <c r="Y1461" i="3"/>
  <c r="Y1462" i="3"/>
  <c r="Y1463" i="3"/>
  <c r="Y1464" i="3"/>
  <c r="Y1465" i="3"/>
  <c r="Y1466" i="3"/>
  <c r="Y1467" i="3"/>
  <c r="Y1468" i="3"/>
  <c r="Y1469" i="3"/>
  <c r="Y1470" i="3"/>
  <c r="Y1471" i="3"/>
  <c r="Y1472" i="3"/>
  <c r="Y1473" i="3"/>
  <c r="Y1474" i="3"/>
  <c r="Y1475" i="3"/>
  <c r="Y1476" i="3"/>
  <c r="Y1477" i="3"/>
  <c r="Y1478" i="3"/>
  <c r="Y1479" i="3"/>
  <c r="Y1480" i="3"/>
  <c r="Y1481" i="3"/>
  <c r="Y1482" i="3"/>
  <c r="Y1483" i="3"/>
  <c r="Y1484" i="3"/>
  <c r="Y1485" i="3"/>
  <c r="Y1486" i="3"/>
  <c r="Y1487" i="3"/>
  <c r="Y1488" i="3"/>
  <c r="Y1489" i="3"/>
  <c r="Y1490" i="3"/>
  <c r="Y1491" i="3"/>
  <c r="Y1492" i="3"/>
  <c r="Y1493" i="3"/>
  <c r="Y1494" i="3"/>
  <c r="Y1495" i="3"/>
  <c r="Y1496" i="3"/>
  <c r="Y1497" i="3"/>
  <c r="Y1498" i="3"/>
  <c r="Y1499" i="3"/>
  <c r="Y1500" i="3"/>
  <c r="Y1501" i="3"/>
  <c r="Y1502" i="3"/>
  <c r="Y1503" i="3"/>
  <c r="Y1504" i="3"/>
  <c r="Y1505" i="3"/>
  <c r="Y1506" i="3"/>
  <c r="Y1507" i="3"/>
  <c r="Y1508" i="3"/>
  <c r="Y1509" i="3"/>
  <c r="Y1510" i="3"/>
  <c r="Y1511" i="3"/>
  <c r="Y1512" i="3"/>
  <c r="Y1513" i="3"/>
  <c r="Y1514" i="3"/>
  <c r="Y1515" i="3"/>
  <c r="Y1516" i="3"/>
  <c r="Y1517" i="3"/>
  <c r="Y1518" i="3"/>
  <c r="Y1519" i="3"/>
  <c r="Y1520" i="3"/>
  <c r="Y1521" i="3"/>
  <c r="Y1522" i="3"/>
  <c r="Y1523" i="3"/>
  <c r="Y1524" i="3"/>
  <c r="Y1525" i="3"/>
  <c r="Y1526" i="3"/>
  <c r="Y1527" i="3"/>
  <c r="Y1528" i="3"/>
  <c r="Y1529" i="3"/>
  <c r="Y1530" i="3"/>
  <c r="Y1531" i="3"/>
  <c r="Y1532" i="3"/>
  <c r="Y1533" i="3"/>
  <c r="Y1534" i="3"/>
  <c r="Y1535" i="3"/>
  <c r="Y1536" i="3"/>
  <c r="Y1537" i="3"/>
  <c r="Y1538" i="3"/>
  <c r="Y1539" i="3"/>
  <c r="Y1540" i="3"/>
  <c r="Y1541" i="3"/>
  <c r="Y1542" i="3"/>
  <c r="Y1543" i="3"/>
  <c r="Y1544" i="3"/>
  <c r="Y1545" i="3"/>
  <c r="Y1546" i="3"/>
  <c r="Y1547" i="3"/>
  <c r="Y1548" i="3"/>
  <c r="Y1549" i="3"/>
  <c r="Y1550" i="3"/>
  <c r="Y1551" i="3"/>
  <c r="Y1552" i="3"/>
  <c r="Y1553" i="3"/>
  <c r="Y1554" i="3"/>
  <c r="Y1555" i="3"/>
  <c r="Y1556" i="3"/>
  <c r="Y1557" i="3"/>
  <c r="Y1558" i="3"/>
  <c r="Y1559" i="3"/>
  <c r="Y1560" i="3"/>
  <c r="Y1561" i="3"/>
  <c r="Y1562" i="3"/>
  <c r="Y1563" i="3"/>
  <c r="Y1564" i="3"/>
  <c r="Y1565" i="3"/>
  <c r="Y1566" i="3"/>
  <c r="Y1567" i="3"/>
  <c r="Y1568" i="3"/>
  <c r="Y1569" i="3"/>
  <c r="Y1570" i="3"/>
  <c r="Y1571" i="3"/>
  <c r="Y1572" i="3"/>
  <c r="Y1573" i="3"/>
  <c r="Y1574" i="3"/>
  <c r="Y1575" i="3"/>
  <c r="Y1576" i="3"/>
  <c r="Y1577" i="3"/>
  <c r="Y1578" i="3"/>
  <c r="Y1579" i="3"/>
  <c r="Y1580" i="3"/>
  <c r="Y1581" i="3"/>
  <c r="Y1582" i="3"/>
  <c r="Y1583" i="3"/>
  <c r="Y1584" i="3"/>
  <c r="Y1585" i="3"/>
  <c r="Y1586" i="3"/>
  <c r="Y1587" i="3"/>
  <c r="Y1588" i="3"/>
  <c r="Y1589" i="3"/>
  <c r="Y1590" i="3"/>
  <c r="Y1591" i="3"/>
  <c r="Y1592" i="3"/>
  <c r="Y1593" i="3"/>
  <c r="Y1594" i="3"/>
  <c r="Y1595" i="3"/>
  <c r="Y1596" i="3"/>
  <c r="Y1597" i="3"/>
  <c r="Y1598" i="3"/>
  <c r="Y1599" i="3"/>
  <c r="Y1600" i="3"/>
  <c r="Y1601" i="3"/>
  <c r="Y1602" i="3"/>
  <c r="Y1603" i="3"/>
  <c r="Y1604" i="3"/>
  <c r="Y1605" i="3"/>
  <c r="Y1606" i="3"/>
  <c r="Y1607" i="3"/>
  <c r="Y1608" i="3"/>
  <c r="Y1609" i="3"/>
  <c r="Y1610" i="3"/>
  <c r="Y1611" i="3"/>
  <c r="Y1612" i="3"/>
  <c r="Y1613" i="3"/>
  <c r="Y1614" i="3"/>
  <c r="Y1615" i="3"/>
  <c r="Y1616" i="3"/>
  <c r="Y1617" i="3"/>
  <c r="Y1618" i="3"/>
  <c r="Y1619" i="3"/>
  <c r="Y1620" i="3"/>
  <c r="Y1621" i="3"/>
  <c r="Y1622" i="3"/>
  <c r="Y1623" i="3"/>
  <c r="Y1624" i="3"/>
  <c r="Y1625" i="3"/>
  <c r="Y1626" i="3"/>
  <c r="Y1627" i="3"/>
  <c r="Y1628" i="3"/>
  <c r="Y1629" i="3"/>
  <c r="Y1630" i="3"/>
  <c r="Y1631" i="3"/>
  <c r="Y1632" i="3"/>
  <c r="Y1633" i="3"/>
  <c r="Y1634" i="3"/>
  <c r="Y1635" i="3"/>
  <c r="Y1636" i="3"/>
  <c r="Y1637" i="3"/>
  <c r="Y1638" i="3"/>
  <c r="Y1639" i="3"/>
  <c r="Y1640" i="3"/>
  <c r="Y1641" i="3"/>
  <c r="Y1642" i="3"/>
  <c r="Y1643" i="3"/>
  <c r="Y1644" i="3"/>
  <c r="Y1645" i="3"/>
  <c r="Y1646" i="3"/>
  <c r="Y1647" i="3"/>
  <c r="Y1648" i="3"/>
  <c r="Y1649" i="3"/>
  <c r="Y1650" i="3"/>
  <c r="Y1651" i="3"/>
  <c r="Y1652" i="3"/>
  <c r="Y1653" i="3"/>
  <c r="Y1654" i="3"/>
  <c r="Y1655" i="3"/>
  <c r="Y1656" i="3"/>
  <c r="Y1657" i="3"/>
  <c r="Y1658" i="3"/>
  <c r="Y1659" i="3"/>
  <c r="Y1660" i="3"/>
  <c r="Y1661" i="3"/>
  <c r="Y1662" i="3"/>
  <c r="Y1663" i="3"/>
  <c r="Y1664" i="3"/>
  <c r="Y1665" i="3"/>
  <c r="Y1666" i="3"/>
  <c r="Y1667" i="3"/>
  <c r="Y1668" i="3"/>
  <c r="Y1669" i="3"/>
  <c r="Y1670" i="3"/>
  <c r="Y1671" i="3"/>
  <c r="Y1672" i="3"/>
  <c r="Y1673" i="3"/>
  <c r="Y1674" i="3"/>
  <c r="Y1675" i="3"/>
  <c r="Y1676" i="3"/>
  <c r="Y1677" i="3"/>
  <c r="Y1678" i="3"/>
  <c r="Y1679" i="3"/>
  <c r="Y1680" i="3"/>
  <c r="Y1681" i="3"/>
  <c r="Y1682" i="3"/>
  <c r="Y1683" i="3"/>
  <c r="Y1684" i="3"/>
  <c r="Y1685" i="3"/>
  <c r="Y1686" i="3"/>
  <c r="Y1687" i="3"/>
  <c r="Y1688" i="3"/>
  <c r="Y1689" i="3"/>
  <c r="Y1690" i="3"/>
  <c r="Y1691" i="3"/>
  <c r="Y1692" i="3"/>
  <c r="Y1693" i="3"/>
  <c r="Y1694" i="3"/>
  <c r="Y1695" i="3"/>
  <c r="Y1696" i="3"/>
  <c r="Y1697" i="3"/>
  <c r="Y1698" i="3"/>
  <c r="Y1699" i="3"/>
  <c r="Y1700" i="3"/>
  <c r="Y1701" i="3"/>
  <c r="Y1702" i="3"/>
  <c r="Y1703" i="3"/>
  <c r="Y1704" i="3"/>
  <c r="Y1705" i="3"/>
  <c r="Y1706" i="3"/>
  <c r="Y1707" i="3"/>
  <c r="Y1708" i="3"/>
  <c r="Y1709" i="3"/>
  <c r="Y1710" i="3"/>
  <c r="Y1711" i="3"/>
  <c r="Y1712" i="3"/>
  <c r="Y1713" i="3"/>
  <c r="Y1714" i="3"/>
  <c r="Y1715" i="3"/>
  <c r="Y1716" i="3"/>
  <c r="Y1717" i="3"/>
  <c r="Y1718" i="3"/>
  <c r="Y1719" i="3"/>
  <c r="Y1720" i="3"/>
  <c r="Y1721" i="3"/>
  <c r="Y1722" i="3"/>
  <c r="Y1723" i="3"/>
  <c r="Y1724" i="3"/>
  <c r="Y1725" i="3"/>
  <c r="Y1726" i="3"/>
  <c r="Y1727" i="3"/>
  <c r="Y1728" i="3"/>
  <c r="Y1729" i="3"/>
  <c r="Y1730" i="3"/>
  <c r="Y1731" i="3"/>
  <c r="Y1732" i="3"/>
  <c r="Y1733" i="3"/>
  <c r="Y1734" i="3"/>
  <c r="Y1735" i="3"/>
  <c r="Y1736" i="3"/>
  <c r="Y1737" i="3"/>
  <c r="Y1738" i="3"/>
  <c r="Y1739" i="3"/>
  <c r="Y1740" i="3"/>
  <c r="Y1741" i="3"/>
  <c r="Y1742" i="3"/>
  <c r="Y1743" i="3"/>
  <c r="Y1744" i="3"/>
  <c r="Y1745" i="3"/>
  <c r="Y1746" i="3"/>
  <c r="Y1747" i="3"/>
  <c r="Y1748" i="3"/>
  <c r="Y1749" i="3"/>
  <c r="Y1750" i="3"/>
  <c r="Y1751" i="3"/>
  <c r="Y1752" i="3"/>
  <c r="Y1753" i="3"/>
  <c r="Y1754" i="3"/>
  <c r="Y1755" i="3"/>
  <c r="Y1756" i="3"/>
  <c r="Y1757" i="3"/>
  <c r="Y1758" i="3"/>
  <c r="Y1759" i="3"/>
  <c r="Y1760" i="3"/>
  <c r="Y1761" i="3"/>
  <c r="Y1762" i="3"/>
  <c r="Y1763" i="3"/>
  <c r="Y1764" i="3"/>
  <c r="Y1765" i="3"/>
  <c r="Y1766" i="3"/>
  <c r="Y1767" i="3"/>
  <c r="Y1768" i="3"/>
  <c r="Y1769" i="3"/>
  <c r="Y1770" i="3"/>
  <c r="Y1771" i="3"/>
  <c r="Y1772" i="3"/>
  <c r="Y1773" i="3"/>
  <c r="Y1774" i="3"/>
  <c r="Y1775" i="3"/>
  <c r="Y1776" i="3"/>
  <c r="Y1777" i="3"/>
  <c r="Y1778" i="3"/>
  <c r="Y1779" i="3"/>
  <c r="Y1780" i="3"/>
  <c r="Y1781" i="3"/>
  <c r="Y1782" i="3"/>
  <c r="Y1783" i="3"/>
  <c r="Y1784" i="3"/>
  <c r="Y1785" i="3"/>
  <c r="Y1786" i="3"/>
  <c r="Y1787" i="3"/>
  <c r="Y1788" i="3"/>
  <c r="Y1789" i="3"/>
  <c r="Y1790" i="3"/>
  <c r="Y1791" i="3"/>
  <c r="Y1792" i="3"/>
  <c r="Y1793" i="3"/>
  <c r="Y1794" i="3"/>
  <c r="Y1795" i="3"/>
  <c r="Y1796" i="3"/>
  <c r="Y1797" i="3"/>
  <c r="Y1798" i="3"/>
  <c r="Y1799" i="3"/>
  <c r="Y1800" i="3"/>
  <c r="Y1801" i="3"/>
  <c r="Y1802" i="3"/>
  <c r="Y1803" i="3"/>
  <c r="Y1804" i="3"/>
  <c r="Y1805" i="3"/>
  <c r="Y1806" i="3"/>
  <c r="Y1807" i="3"/>
  <c r="Y1808" i="3"/>
  <c r="Y1809" i="3"/>
  <c r="Y1810" i="3"/>
  <c r="Y1811" i="3"/>
  <c r="Y1812" i="3"/>
  <c r="Y1813" i="3"/>
  <c r="Y1814" i="3"/>
  <c r="Y1815" i="3"/>
  <c r="Y1816" i="3"/>
  <c r="Y1817" i="3"/>
  <c r="Y1818" i="3"/>
  <c r="Y1819" i="3"/>
  <c r="Y1820" i="3"/>
  <c r="Y1821" i="3"/>
  <c r="Y1822" i="3"/>
  <c r="Y1823" i="3"/>
  <c r="Y1824" i="3"/>
  <c r="Y1825" i="3"/>
  <c r="Y1826" i="3"/>
  <c r="Y1827" i="3"/>
  <c r="Y1828" i="3"/>
  <c r="Y1829" i="3"/>
  <c r="Y1830" i="3"/>
  <c r="Y1831" i="3"/>
  <c r="Y1832" i="3"/>
  <c r="Y1833" i="3"/>
  <c r="Y1834" i="3"/>
  <c r="Y1835" i="3"/>
  <c r="Y1836" i="3"/>
  <c r="Y1837" i="3"/>
  <c r="Y1838" i="3"/>
  <c r="Y1839" i="3"/>
  <c r="Y1840" i="3"/>
  <c r="Y1841" i="3"/>
  <c r="Y1842" i="3"/>
  <c r="Y1843" i="3"/>
  <c r="Y1844" i="3"/>
  <c r="Y1845" i="3"/>
  <c r="Y1846" i="3"/>
  <c r="Y1847" i="3"/>
  <c r="Y1848" i="3"/>
  <c r="Y1849" i="3"/>
  <c r="Y1850" i="3"/>
  <c r="Y1851" i="3"/>
  <c r="Y1852" i="3"/>
  <c r="Y1853" i="3"/>
  <c r="Y1854" i="3"/>
  <c r="Y1855" i="3"/>
  <c r="Y1856" i="3"/>
  <c r="Y1857" i="3"/>
  <c r="Y1858" i="3"/>
  <c r="Y1859" i="3"/>
  <c r="Y1860" i="3"/>
  <c r="Y1861" i="3"/>
  <c r="Y1862" i="3"/>
  <c r="Y1863" i="3"/>
  <c r="Y1864" i="3"/>
  <c r="Y1865" i="3"/>
  <c r="Y1866" i="3"/>
  <c r="Y1867" i="3"/>
  <c r="Y1868" i="3"/>
  <c r="Y1869" i="3"/>
  <c r="Y1870" i="3"/>
  <c r="Y1871" i="3"/>
  <c r="Y1872" i="3"/>
  <c r="Y1873" i="3"/>
  <c r="Y1874" i="3"/>
  <c r="Y1875" i="3"/>
  <c r="Y1876" i="3"/>
  <c r="Y1877" i="3"/>
  <c r="Y1878" i="3"/>
  <c r="Y1879" i="3"/>
  <c r="Y1880" i="3"/>
  <c r="Y1881" i="3"/>
  <c r="Y1882" i="3"/>
  <c r="Y1883" i="3"/>
  <c r="Y1884" i="3"/>
  <c r="Y1885" i="3"/>
  <c r="Y1886" i="3"/>
  <c r="Y1887" i="3"/>
  <c r="Y1888" i="3"/>
  <c r="Y1889" i="3"/>
  <c r="Y1890" i="3"/>
  <c r="Y1891" i="3"/>
  <c r="Y1892" i="3"/>
  <c r="Y1893" i="3"/>
  <c r="Y1894" i="3"/>
  <c r="Y1895" i="3"/>
  <c r="Y1896" i="3"/>
  <c r="Y1897" i="3"/>
  <c r="Y1898" i="3"/>
  <c r="Y1899" i="3"/>
  <c r="Y1900" i="3"/>
  <c r="Y1901" i="3"/>
  <c r="Y1902" i="3"/>
  <c r="Y1903" i="3"/>
  <c r="Y1904" i="3"/>
  <c r="Y1905" i="3"/>
  <c r="Y1906" i="3"/>
  <c r="Y1907" i="3"/>
  <c r="Y1908" i="3"/>
  <c r="Y1909" i="3"/>
  <c r="Y1910" i="3"/>
  <c r="Y1911" i="3"/>
  <c r="Y1912" i="3"/>
  <c r="Y1913" i="3"/>
  <c r="Y1914" i="3"/>
  <c r="Y1915" i="3"/>
  <c r="Y1916" i="3"/>
  <c r="Y1917" i="3"/>
  <c r="Y1918" i="3"/>
  <c r="Y1919" i="3"/>
  <c r="Y1920" i="3"/>
  <c r="Y1921" i="3"/>
  <c r="Y1922" i="3"/>
  <c r="Y1923" i="3"/>
  <c r="Y1924" i="3"/>
  <c r="Y1925" i="3"/>
  <c r="Y1926" i="3"/>
  <c r="Y1927" i="3"/>
  <c r="Y1928" i="3"/>
  <c r="Y1929" i="3"/>
  <c r="Y1930" i="3"/>
  <c r="Y1931" i="3"/>
  <c r="Y1932" i="3"/>
  <c r="Y1933" i="3"/>
  <c r="Y1934" i="3"/>
  <c r="Y1935" i="3"/>
  <c r="Y1936" i="3"/>
  <c r="Y1937" i="3"/>
  <c r="Y1938" i="3"/>
  <c r="Y1939" i="3"/>
  <c r="Y1940" i="3"/>
  <c r="Y1941" i="3"/>
  <c r="Y1942" i="3"/>
  <c r="Y1943" i="3"/>
  <c r="Y1944" i="3"/>
  <c r="Y1945" i="3"/>
  <c r="Y1946" i="3"/>
  <c r="Y1947" i="3"/>
  <c r="Y1948" i="3"/>
  <c r="Y1949" i="3"/>
  <c r="Y1950" i="3"/>
  <c r="Y1951" i="3"/>
  <c r="Y1952" i="3"/>
  <c r="Y1953" i="3"/>
  <c r="Y1954" i="3"/>
  <c r="Y1955" i="3"/>
  <c r="Y1956" i="3"/>
  <c r="Y1957" i="3"/>
  <c r="Y1958" i="3"/>
  <c r="Y1959" i="3"/>
  <c r="Y1960" i="3"/>
  <c r="Y1961" i="3"/>
  <c r="Y1962" i="3"/>
  <c r="Y1963" i="3"/>
  <c r="Y1964" i="3"/>
  <c r="Y1965" i="3"/>
  <c r="Y1966" i="3"/>
  <c r="Y1967" i="3"/>
  <c r="Y1968" i="3"/>
  <c r="Y1969" i="3"/>
  <c r="Y1970" i="3"/>
  <c r="Y1971" i="3"/>
  <c r="Y1972" i="3"/>
  <c r="Y1973" i="3"/>
  <c r="Y1974" i="3"/>
  <c r="Y1975" i="3"/>
  <c r="Y1976" i="3"/>
  <c r="Y1977" i="3"/>
  <c r="Y1978" i="3"/>
  <c r="Y1979" i="3"/>
  <c r="Y1980" i="3"/>
  <c r="Y1981" i="3"/>
  <c r="Y1982" i="3"/>
  <c r="Y1983" i="3"/>
  <c r="Y1984" i="3"/>
  <c r="Y1985" i="3"/>
  <c r="Y1986" i="3"/>
  <c r="Y1987" i="3"/>
  <c r="Y1988" i="3"/>
  <c r="Y1989" i="3"/>
  <c r="Y1990" i="3"/>
  <c r="Y1991" i="3"/>
  <c r="Y1992" i="3"/>
  <c r="Y1993" i="3"/>
  <c r="Y1994" i="3"/>
  <c r="Y1995" i="3"/>
  <c r="Y1996" i="3"/>
  <c r="Y1997" i="3"/>
  <c r="Y1998" i="3"/>
  <c r="Y1999" i="3"/>
  <c r="Y2000" i="3"/>
  <c r="Y2001" i="3"/>
  <c r="Y2002" i="3"/>
  <c r="Y2003" i="3"/>
  <c r="Y2004" i="3"/>
  <c r="Y2005" i="3"/>
  <c r="Y2006" i="3"/>
  <c r="Y2007" i="3"/>
  <c r="Y2008" i="3"/>
  <c r="Y2009" i="3"/>
  <c r="Y2010" i="3"/>
  <c r="Y2011" i="3"/>
  <c r="Y2012" i="3"/>
  <c r="Y2013" i="3"/>
  <c r="Y2014" i="3"/>
  <c r="Y2015" i="3"/>
  <c r="Y2016" i="3"/>
  <c r="Y2017" i="3"/>
  <c r="Y2018" i="3"/>
  <c r="Y2019" i="3"/>
  <c r="Y2020" i="3"/>
  <c r="Y2021" i="3"/>
  <c r="Y2022" i="3"/>
  <c r="Y2023" i="3"/>
  <c r="Y2024" i="3"/>
  <c r="Y2025" i="3"/>
  <c r="Y2026" i="3"/>
  <c r="Y2027" i="3"/>
  <c r="Y2028" i="3"/>
  <c r="Y2029" i="3"/>
  <c r="Y2030" i="3"/>
  <c r="Y2031" i="3"/>
  <c r="Y2032" i="3"/>
  <c r="Y2033" i="3"/>
  <c r="Y2034" i="3"/>
  <c r="Y2035" i="3"/>
  <c r="Y2036" i="3"/>
  <c r="Y2037" i="3"/>
  <c r="Y2038" i="3"/>
  <c r="Y2039" i="3"/>
  <c r="Y2040" i="3"/>
  <c r="Y2041" i="3"/>
  <c r="Y2042" i="3"/>
  <c r="Y2043" i="3"/>
  <c r="Y2044" i="3"/>
  <c r="Y2045" i="3"/>
  <c r="Y2046" i="3"/>
  <c r="Y2047" i="3"/>
  <c r="Y2048" i="3"/>
  <c r="Y2049" i="3"/>
  <c r="Y2050" i="3"/>
  <c r="Y2051" i="3"/>
  <c r="Y2052" i="3"/>
  <c r="Y2053" i="3"/>
  <c r="Y2054" i="3"/>
  <c r="Y2055" i="3"/>
  <c r="Y2056" i="3"/>
  <c r="Y2057" i="3"/>
  <c r="Y2058" i="3"/>
  <c r="Y2059" i="3"/>
  <c r="Y2060" i="3"/>
  <c r="Y2061" i="3"/>
  <c r="Y2062" i="3"/>
  <c r="Y2063" i="3"/>
  <c r="Y2064" i="3"/>
  <c r="Y2065" i="3"/>
  <c r="Y2066" i="3"/>
  <c r="Y2067" i="3"/>
  <c r="Y2068" i="3"/>
  <c r="Y2069" i="3"/>
  <c r="Y2070" i="3"/>
  <c r="Y2071" i="3"/>
  <c r="Y2072" i="3"/>
  <c r="Y2073" i="3"/>
  <c r="Y2074" i="3"/>
  <c r="Y2075" i="3"/>
  <c r="Y2076" i="3"/>
  <c r="Y2077" i="3"/>
  <c r="Y2078" i="3"/>
  <c r="Y2079" i="3"/>
  <c r="Y2080" i="3"/>
  <c r="Y2081" i="3"/>
  <c r="Y2082" i="3"/>
  <c r="Y2083" i="3"/>
  <c r="Y2084" i="3"/>
  <c r="Y2085" i="3"/>
  <c r="Y2086" i="3"/>
  <c r="Y2087" i="3"/>
  <c r="Y2088" i="3"/>
  <c r="Y2089" i="3"/>
  <c r="Y2090" i="3"/>
  <c r="Y2091" i="3"/>
  <c r="Y2092" i="3"/>
  <c r="Y2093" i="3"/>
  <c r="Y2094" i="3"/>
  <c r="Y2095" i="3"/>
  <c r="Y2096" i="3"/>
  <c r="Y2097" i="3"/>
  <c r="Y2098" i="3"/>
  <c r="Y2099" i="3"/>
  <c r="Y2100" i="3"/>
  <c r="Y2101" i="3"/>
  <c r="Y2102" i="3"/>
  <c r="Y2103" i="3"/>
  <c r="Y2104" i="3"/>
  <c r="Y2105" i="3"/>
  <c r="Y2106" i="3"/>
  <c r="Y2107" i="3"/>
  <c r="Y2108" i="3"/>
  <c r="Y2109" i="3"/>
  <c r="Y2110" i="3"/>
  <c r="Y2111" i="3"/>
  <c r="Y2112" i="3"/>
  <c r="Y2113" i="3"/>
  <c r="Y2114" i="3"/>
  <c r="Y2115" i="3"/>
  <c r="Y2116" i="3"/>
  <c r="Y2117" i="3"/>
  <c r="Y2118" i="3"/>
  <c r="Y2119" i="3"/>
  <c r="Y2120" i="3"/>
  <c r="Y2121" i="3"/>
  <c r="Y2122" i="3"/>
  <c r="Y2123" i="3"/>
  <c r="Y2124" i="3"/>
  <c r="Y2125" i="3"/>
  <c r="Y2126" i="3"/>
  <c r="Y2127" i="3"/>
  <c r="Y2128" i="3"/>
  <c r="Y2129" i="3"/>
  <c r="Y2130" i="3"/>
  <c r="Y2131" i="3"/>
  <c r="Y2132" i="3"/>
  <c r="Y2133" i="3"/>
  <c r="Y2134" i="3"/>
  <c r="Y2135" i="3"/>
  <c r="Y2136" i="3"/>
  <c r="Y2137" i="3"/>
  <c r="Y2138" i="3"/>
  <c r="Y2139" i="3"/>
  <c r="Y2140" i="3"/>
  <c r="Y2141" i="3"/>
  <c r="Y2142" i="3"/>
  <c r="Y2143" i="3"/>
  <c r="Y2144" i="3"/>
  <c r="Y2145" i="3"/>
  <c r="Y2146" i="3"/>
  <c r="Y2147" i="3"/>
  <c r="Y2148" i="3"/>
  <c r="Y2149" i="3"/>
  <c r="Y2150" i="3"/>
  <c r="Y2151" i="3"/>
  <c r="Y2152" i="3"/>
  <c r="Y2153" i="3"/>
  <c r="Y2154" i="3"/>
  <c r="Y2155" i="3"/>
  <c r="Y2156" i="3"/>
  <c r="Y2157" i="3"/>
  <c r="Y2158" i="3"/>
  <c r="Y2159" i="3"/>
  <c r="Y2160" i="3"/>
  <c r="Y2161" i="3"/>
  <c r="Y2162" i="3"/>
  <c r="Y2163" i="3"/>
  <c r="Y2164" i="3"/>
  <c r="Y2165" i="3"/>
  <c r="Y2166" i="3"/>
  <c r="Y2167" i="3"/>
  <c r="Y2168" i="3"/>
  <c r="Y2169" i="3"/>
  <c r="Y2170" i="3"/>
  <c r="Y2171" i="3"/>
  <c r="Y2172" i="3"/>
  <c r="Y2173" i="3"/>
  <c r="Y2174" i="3"/>
  <c r="Y2175" i="3"/>
  <c r="Y2176" i="3"/>
  <c r="Y2177" i="3"/>
  <c r="Y2178" i="3"/>
  <c r="Y2179" i="3"/>
  <c r="Y2180" i="3"/>
  <c r="Y2181" i="3"/>
  <c r="Y2182" i="3"/>
  <c r="Y2183" i="3"/>
  <c r="Y2184" i="3"/>
  <c r="Y2185" i="3"/>
  <c r="Y2186" i="3"/>
  <c r="Y2187" i="3"/>
  <c r="Y2188" i="3"/>
  <c r="Y2189" i="3"/>
  <c r="Y2190" i="3"/>
  <c r="Y2191" i="3"/>
  <c r="Y2192" i="3"/>
  <c r="Y2193" i="3"/>
  <c r="Y2194" i="3"/>
  <c r="Y2195" i="3"/>
  <c r="Y2196" i="3"/>
  <c r="Y2197" i="3"/>
  <c r="Y2198" i="3"/>
  <c r="Y2199" i="3"/>
  <c r="Y2200" i="3"/>
  <c r="Y2201" i="3"/>
  <c r="Y2202" i="3"/>
  <c r="Y2203" i="3"/>
  <c r="Y2204" i="3"/>
  <c r="Y2205" i="3"/>
  <c r="Y2206" i="3"/>
  <c r="Y2207" i="3"/>
  <c r="Y2208" i="3"/>
  <c r="Y2209" i="3"/>
  <c r="Y2210" i="3"/>
  <c r="Y2211" i="3"/>
  <c r="Y2212" i="3"/>
  <c r="Y2213" i="3"/>
  <c r="Y2214" i="3"/>
  <c r="Y2215" i="3"/>
  <c r="Y2216" i="3"/>
  <c r="Y2217" i="3"/>
  <c r="Y2218" i="3"/>
  <c r="Y2219" i="3"/>
  <c r="Y2220" i="3"/>
  <c r="Y2221" i="3"/>
  <c r="Y2222" i="3"/>
  <c r="Y2223" i="3"/>
  <c r="Y2224" i="3"/>
  <c r="Y2225" i="3"/>
  <c r="Y2226" i="3"/>
  <c r="Y2227" i="3"/>
  <c r="Y2228" i="3"/>
  <c r="Y2229" i="3"/>
  <c r="Y2230" i="3"/>
  <c r="Y2231" i="3"/>
  <c r="Y2232" i="3"/>
  <c r="Y2233" i="3"/>
  <c r="Y2234" i="3"/>
  <c r="Y2235" i="3"/>
  <c r="Y2236" i="3"/>
  <c r="Y2237" i="3"/>
  <c r="Y2238" i="3"/>
  <c r="Y2239" i="3"/>
  <c r="Y2240" i="3"/>
  <c r="Y2241" i="3"/>
  <c r="Y2242" i="3"/>
  <c r="Y2243" i="3"/>
  <c r="Y2244" i="3"/>
  <c r="Y2245" i="3"/>
  <c r="Y2246" i="3"/>
  <c r="Y2247" i="3"/>
  <c r="Y2248" i="3"/>
  <c r="Y2249" i="3"/>
  <c r="Y2250" i="3"/>
  <c r="Y2251" i="3"/>
  <c r="Y2252" i="3"/>
  <c r="Y2253" i="3"/>
  <c r="Y2254" i="3"/>
  <c r="Y2255" i="3"/>
  <c r="Y2256" i="3"/>
  <c r="Y2257" i="3"/>
  <c r="Y2258" i="3"/>
  <c r="Y2259" i="3"/>
  <c r="Y2260" i="3"/>
  <c r="Y2261" i="3"/>
  <c r="Y2262" i="3"/>
  <c r="Y2263" i="3"/>
  <c r="Y2264" i="3"/>
  <c r="Y2265" i="3"/>
  <c r="Y2266" i="3"/>
  <c r="Y2267" i="3"/>
  <c r="Y2268" i="3"/>
  <c r="Y2269" i="3"/>
  <c r="Y2270" i="3"/>
  <c r="Y2271" i="3"/>
  <c r="Y2272" i="3"/>
  <c r="Y2273" i="3"/>
  <c r="Y2274" i="3"/>
  <c r="Y2275" i="3"/>
  <c r="Y2276" i="3"/>
  <c r="Y2277" i="3"/>
  <c r="Y2278" i="3"/>
  <c r="Y2279" i="3"/>
  <c r="Y2280" i="3"/>
  <c r="Y2281" i="3"/>
  <c r="Y2282" i="3"/>
  <c r="Y2283" i="3"/>
  <c r="Y2284" i="3"/>
  <c r="Y2285" i="3"/>
  <c r="Y2286" i="3"/>
  <c r="Y2287" i="3"/>
  <c r="Y2288" i="3"/>
  <c r="Y2289" i="3"/>
  <c r="Y2290" i="3"/>
  <c r="Y2291" i="3"/>
  <c r="Y2292" i="3"/>
  <c r="Y2293" i="3"/>
  <c r="Y2294" i="3"/>
  <c r="Y2295" i="3"/>
  <c r="Y2296" i="3"/>
  <c r="Y2297" i="3"/>
  <c r="Y2298" i="3"/>
  <c r="Y2299" i="3"/>
  <c r="Y2300" i="3"/>
  <c r="Y2301" i="3"/>
  <c r="Y2302" i="3"/>
  <c r="Y2303" i="3"/>
  <c r="Y2304" i="3"/>
  <c r="Y2305" i="3"/>
  <c r="Y2306" i="3"/>
  <c r="Y2307" i="3"/>
  <c r="Y2308" i="3"/>
  <c r="Y2309" i="3"/>
  <c r="Y2310" i="3"/>
  <c r="Y2311" i="3"/>
  <c r="Y2312" i="3"/>
  <c r="Y2313" i="3"/>
  <c r="Y2314" i="3"/>
  <c r="Y2315" i="3"/>
  <c r="Y2316" i="3"/>
  <c r="Y2317" i="3"/>
  <c r="Y2318" i="3"/>
  <c r="Y2319" i="3"/>
  <c r="Y2320" i="3"/>
  <c r="Y2321" i="3"/>
  <c r="Y2322" i="3"/>
  <c r="Y2323" i="3"/>
  <c r="Y2324" i="3"/>
  <c r="Y2325" i="3"/>
  <c r="Y2326" i="3"/>
  <c r="Y2327" i="3"/>
  <c r="Y2328" i="3"/>
  <c r="Y2329" i="3"/>
  <c r="Y2330" i="3"/>
  <c r="Y2331" i="3"/>
  <c r="Y2332" i="3"/>
  <c r="Y2333" i="3"/>
  <c r="Y2334" i="3"/>
  <c r="Y2335" i="3"/>
  <c r="Y2336" i="3"/>
  <c r="Y2337" i="3"/>
  <c r="Y2338" i="3"/>
  <c r="Y2339" i="3"/>
  <c r="Y2340" i="3"/>
  <c r="Y2341" i="3"/>
  <c r="Y2342" i="3"/>
  <c r="Y2343" i="3"/>
  <c r="Y2344" i="3"/>
  <c r="Y2345" i="3"/>
  <c r="Y2346" i="3"/>
  <c r="Y2347" i="3"/>
  <c r="Y2348" i="3"/>
  <c r="Y2349" i="3"/>
  <c r="Y2350" i="3"/>
  <c r="Y2351" i="3"/>
  <c r="Y2352" i="3"/>
  <c r="Y2353" i="3"/>
  <c r="Y2354" i="3"/>
  <c r="Y2355" i="3"/>
  <c r="Y2356" i="3"/>
  <c r="Y2357" i="3"/>
  <c r="Y2358" i="3"/>
  <c r="Y2359" i="3"/>
  <c r="Y2360" i="3"/>
  <c r="Y2361" i="3"/>
  <c r="Y2362" i="3"/>
  <c r="Y2363" i="3"/>
  <c r="Y2364" i="3"/>
  <c r="Y2365" i="3"/>
  <c r="Y2366" i="3"/>
  <c r="Y2367" i="3"/>
  <c r="Y2368" i="3"/>
  <c r="Y2369" i="3"/>
  <c r="Y2370" i="3"/>
  <c r="Y2371" i="3"/>
  <c r="Y2372" i="3"/>
  <c r="Y2373" i="3"/>
  <c r="Y2374" i="3"/>
  <c r="Y2375" i="3"/>
  <c r="Y2376" i="3"/>
  <c r="Y2377" i="3"/>
  <c r="Y2378" i="3"/>
  <c r="Y2379" i="3"/>
  <c r="Y2380" i="3"/>
  <c r="Y2381" i="3"/>
  <c r="Y2382" i="3"/>
  <c r="Y2383" i="3"/>
  <c r="Y2384" i="3"/>
  <c r="Y2385" i="3"/>
  <c r="Y2386" i="3"/>
  <c r="Y2387" i="3"/>
  <c r="Y2388" i="3"/>
  <c r="Y2389" i="3"/>
  <c r="Y2390" i="3"/>
  <c r="Y2391" i="3"/>
  <c r="Y2392" i="3"/>
  <c r="Y2393" i="3"/>
  <c r="Y2394" i="3"/>
  <c r="Y2395" i="3"/>
  <c r="Y2396" i="3"/>
  <c r="Y2397" i="3"/>
  <c r="Y2398" i="3"/>
  <c r="Y2399" i="3"/>
  <c r="Y2400" i="3"/>
  <c r="Y2401" i="3"/>
  <c r="Y2402" i="3"/>
  <c r="Y2403" i="3"/>
  <c r="Y2404" i="3"/>
  <c r="Y2405" i="3"/>
  <c r="Y2406" i="3"/>
  <c r="Y2407" i="3"/>
  <c r="Y2408" i="3"/>
  <c r="Y2409" i="3"/>
  <c r="Y2410" i="3"/>
  <c r="Y2411" i="3"/>
  <c r="Y2412" i="3"/>
  <c r="Y2413" i="3"/>
  <c r="Y2414" i="3"/>
  <c r="Y2415" i="3"/>
  <c r="Y2416" i="3"/>
  <c r="Y2417" i="3"/>
  <c r="Y2418" i="3"/>
  <c r="Y2419" i="3"/>
  <c r="Y2420" i="3"/>
  <c r="Y2421" i="3"/>
  <c r="Y2422" i="3"/>
  <c r="Y2423" i="3"/>
  <c r="Y2424" i="3"/>
  <c r="Y2425" i="3"/>
  <c r="Y2426" i="3"/>
  <c r="Y2427" i="3"/>
  <c r="Y2428" i="3"/>
  <c r="Y2429" i="3"/>
  <c r="Y2430" i="3"/>
  <c r="Y2431" i="3"/>
  <c r="Y2432" i="3"/>
  <c r="Y2433" i="3"/>
  <c r="Y2434" i="3"/>
  <c r="Y2435" i="3"/>
  <c r="Y2436" i="3"/>
  <c r="Y2437" i="3"/>
  <c r="Y2438" i="3"/>
  <c r="Y2439" i="3"/>
  <c r="Y2440" i="3"/>
  <c r="Y2441" i="3"/>
  <c r="Y2442" i="3"/>
  <c r="Y2443" i="3"/>
  <c r="Y2444" i="3"/>
  <c r="Y2445" i="3"/>
  <c r="Y2446" i="3"/>
  <c r="Y2447" i="3"/>
  <c r="Y2448" i="3"/>
  <c r="Y2449" i="3"/>
  <c r="Y2450" i="3"/>
  <c r="Y2451" i="3"/>
  <c r="Y2452" i="3"/>
  <c r="Y2453" i="3"/>
  <c r="Y2454" i="3"/>
  <c r="Y2455" i="3"/>
  <c r="Y2456" i="3"/>
  <c r="Y2457" i="3"/>
  <c r="Y2458" i="3"/>
  <c r="Y2459" i="3"/>
  <c r="Y2460" i="3"/>
  <c r="Y2461" i="3"/>
  <c r="Y2462" i="3"/>
  <c r="Y2463" i="3"/>
  <c r="Y2464" i="3"/>
  <c r="Y2465" i="3"/>
  <c r="Y2466" i="3"/>
  <c r="Y2467" i="3"/>
  <c r="Y2468" i="3"/>
  <c r="Y2469" i="3"/>
  <c r="Y2470" i="3"/>
  <c r="Y2471" i="3"/>
  <c r="Y2472" i="3"/>
  <c r="Y2473" i="3"/>
  <c r="Y2474" i="3"/>
  <c r="Y2475" i="3"/>
  <c r="Y2476" i="3"/>
  <c r="Y2477" i="3"/>
  <c r="Y2478" i="3"/>
  <c r="Y2479" i="3"/>
  <c r="Y2480" i="3"/>
  <c r="Y2481" i="3"/>
  <c r="Y2482" i="3"/>
  <c r="Y2483" i="3"/>
  <c r="Y2484" i="3"/>
  <c r="Y2485" i="3"/>
  <c r="Y2486" i="3"/>
  <c r="Y2487" i="3"/>
  <c r="Y2488" i="3"/>
  <c r="Y2489" i="3"/>
  <c r="Y2490" i="3"/>
  <c r="Y2491" i="3"/>
  <c r="Y2492" i="3"/>
  <c r="Y2493" i="3"/>
  <c r="Y2494" i="3"/>
  <c r="Y2495" i="3"/>
  <c r="Y2496" i="3"/>
  <c r="Y2497" i="3"/>
  <c r="Y2498" i="3"/>
  <c r="Y2499" i="3"/>
  <c r="Y2500" i="3"/>
  <c r="Y2501" i="3"/>
  <c r="Y2502" i="3"/>
  <c r="Y2503" i="3"/>
  <c r="Y2504" i="3"/>
  <c r="Y2505" i="3"/>
  <c r="Y2506" i="3"/>
  <c r="Y2507" i="3"/>
  <c r="Y2508" i="3"/>
  <c r="Y2509" i="3"/>
  <c r="Y2510" i="3"/>
  <c r="Y2511" i="3"/>
  <c r="Y2512" i="3"/>
  <c r="Y2513" i="3"/>
  <c r="Y2514" i="3"/>
  <c r="Y2515" i="3"/>
  <c r="Y2516" i="3"/>
  <c r="Y2517" i="3"/>
  <c r="Y2518" i="3"/>
  <c r="Y2519" i="3"/>
  <c r="Y2520" i="3"/>
  <c r="Y2521" i="3"/>
  <c r="Y2522" i="3"/>
  <c r="Y2523" i="3"/>
  <c r="Y2524" i="3"/>
  <c r="Y2525" i="3"/>
  <c r="Y2526" i="3"/>
  <c r="Y2527" i="3"/>
  <c r="Y2528" i="3"/>
  <c r="Y2529" i="3"/>
  <c r="Y2530" i="3"/>
  <c r="Y2531" i="3"/>
  <c r="Y2532" i="3"/>
  <c r="Y2533" i="3"/>
  <c r="Y2534" i="3"/>
  <c r="Y2535" i="3"/>
  <c r="Y2536" i="3"/>
  <c r="Y2537" i="3"/>
  <c r="Y2538" i="3"/>
  <c r="Y2539" i="3"/>
  <c r="Y2540" i="3"/>
  <c r="Y2541" i="3"/>
  <c r="Y2542" i="3"/>
  <c r="Y2543" i="3"/>
  <c r="Y2544" i="3"/>
  <c r="Y2545" i="3"/>
  <c r="Y2546" i="3"/>
  <c r="Y2547" i="3"/>
  <c r="Y2548" i="3"/>
  <c r="Y2549" i="3"/>
  <c r="Y2550" i="3"/>
  <c r="Y2551" i="3"/>
  <c r="Y2552" i="3"/>
  <c r="Y2553" i="3"/>
  <c r="Y2554" i="3"/>
  <c r="Y2555" i="3"/>
  <c r="Y2556" i="3"/>
  <c r="Y2557" i="3"/>
  <c r="Y2558" i="3"/>
  <c r="Y2559" i="3"/>
  <c r="Y2560" i="3"/>
  <c r="Y2561" i="3"/>
  <c r="Y2562" i="3"/>
  <c r="Y2563" i="3"/>
  <c r="Y2564" i="3"/>
  <c r="Y2565" i="3"/>
  <c r="Y2566" i="3"/>
  <c r="Y2567" i="3"/>
  <c r="Y2568" i="3"/>
  <c r="Y2569" i="3"/>
  <c r="Y2570" i="3"/>
  <c r="Y2571" i="3"/>
  <c r="Y2572" i="3"/>
  <c r="Y2573" i="3"/>
  <c r="Y2574" i="3"/>
  <c r="Y2575" i="3"/>
  <c r="Y2576" i="3"/>
  <c r="Y2577" i="3"/>
  <c r="Y2578" i="3"/>
  <c r="Y2579" i="3"/>
  <c r="Y2580" i="3"/>
  <c r="Y2581" i="3"/>
  <c r="Y2582" i="3"/>
  <c r="Y2583" i="3"/>
  <c r="Y2584" i="3"/>
  <c r="Y2585" i="3"/>
  <c r="Y2586" i="3"/>
  <c r="Y2587" i="3"/>
  <c r="Y2588" i="3"/>
  <c r="Y2589" i="3"/>
  <c r="Y2590" i="3"/>
  <c r="Y2591" i="3"/>
  <c r="Y2592" i="3"/>
  <c r="Y2593" i="3"/>
  <c r="Y2594" i="3"/>
  <c r="Y2595" i="3"/>
  <c r="Y2596" i="3"/>
  <c r="Y2597" i="3"/>
  <c r="Y2598" i="3"/>
  <c r="Y2599" i="3"/>
  <c r="Y2600" i="3"/>
  <c r="Y2601" i="3"/>
  <c r="Y2602" i="3"/>
  <c r="Y2603" i="3"/>
  <c r="Y2604" i="3"/>
  <c r="Y2605" i="3"/>
  <c r="Y2606" i="3"/>
  <c r="Y2607" i="3"/>
  <c r="Y2608" i="3"/>
  <c r="Y2609" i="3"/>
  <c r="Y2610" i="3"/>
  <c r="Y2611" i="3"/>
  <c r="Y2612" i="3"/>
  <c r="Y2613" i="3"/>
  <c r="Y2614" i="3"/>
  <c r="Y2615" i="3"/>
  <c r="Y2616" i="3"/>
  <c r="Y2617" i="3"/>
  <c r="Y2618" i="3"/>
  <c r="Y2619" i="3"/>
  <c r="Y2620" i="3"/>
  <c r="Y2621" i="3"/>
  <c r="Y2622" i="3"/>
  <c r="Y2623" i="3"/>
  <c r="Y2624" i="3"/>
  <c r="Y2625" i="3"/>
  <c r="Y2626" i="3"/>
  <c r="Y2627" i="3"/>
  <c r="Y2628" i="3"/>
  <c r="Y2629" i="3"/>
  <c r="Y2630" i="3"/>
  <c r="Y2631" i="3"/>
  <c r="Y2632" i="3"/>
  <c r="Y2633" i="3"/>
  <c r="Y2634" i="3"/>
  <c r="Y2635" i="3"/>
  <c r="Y2636" i="3"/>
  <c r="Y2637" i="3"/>
  <c r="Y2638" i="3"/>
  <c r="Y2639" i="3"/>
  <c r="Y2640" i="3"/>
  <c r="Y2641" i="3"/>
  <c r="Y2642" i="3"/>
  <c r="Y2643" i="3"/>
  <c r="Y2644" i="3"/>
  <c r="Y2645" i="3"/>
  <c r="Y2646" i="3"/>
  <c r="Y2647" i="3"/>
  <c r="Y2648" i="3"/>
  <c r="Y2649" i="3"/>
  <c r="Y2650" i="3"/>
  <c r="Y2651" i="3"/>
  <c r="Y2652" i="3"/>
  <c r="Y2653" i="3"/>
  <c r="Y2654" i="3"/>
  <c r="Y2655" i="3"/>
  <c r="Y2656" i="3"/>
  <c r="Y2657" i="3"/>
  <c r="Y2658" i="3"/>
  <c r="Y2659" i="3"/>
  <c r="Y2660" i="3"/>
  <c r="Y2661" i="3"/>
  <c r="Y2662" i="3"/>
  <c r="Y2663" i="3"/>
  <c r="Y2664" i="3"/>
  <c r="Y2665" i="3"/>
  <c r="Y2666" i="3"/>
  <c r="Y2667" i="3"/>
  <c r="Y2668" i="3"/>
  <c r="Y2669" i="3"/>
  <c r="Y2670" i="3"/>
  <c r="Y2671" i="3"/>
  <c r="Y2672" i="3"/>
  <c r="Y2673" i="3"/>
  <c r="Y2674" i="3"/>
  <c r="Y2675" i="3"/>
  <c r="Y2676" i="3"/>
  <c r="Y2677" i="3"/>
  <c r="Y2678" i="3"/>
  <c r="Y2679" i="3"/>
  <c r="Y2680" i="3"/>
  <c r="Y2681" i="3"/>
  <c r="Y2682" i="3"/>
  <c r="Y2683" i="3"/>
  <c r="Y2684" i="3"/>
  <c r="Y2685" i="3"/>
  <c r="Y2686" i="3"/>
  <c r="Y2687" i="3"/>
  <c r="Y2688" i="3"/>
  <c r="Y2689" i="3"/>
  <c r="Y2690" i="3"/>
  <c r="Y2691" i="3"/>
  <c r="Y2692" i="3"/>
  <c r="Y2693" i="3"/>
  <c r="Y2694" i="3"/>
  <c r="Y2695" i="3"/>
  <c r="Y2696" i="3"/>
  <c r="Y2697" i="3"/>
  <c r="Y2698" i="3"/>
  <c r="Y2699" i="3"/>
  <c r="Y2700" i="3"/>
  <c r="Y2701" i="3"/>
  <c r="Y2702" i="3"/>
  <c r="Y2703" i="3"/>
  <c r="Y2704" i="3"/>
  <c r="Y2705" i="3"/>
  <c r="Y2706" i="3"/>
  <c r="Y2707" i="3"/>
  <c r="Y2708" i="3"/>
  <c r="Y2709" i="3"/>
  <c r="Y2710" i="3"/>
  <c r="Y2711" i="3"/>
  <c r="Y2712" i="3"/>
  <c r="Y2713" i="3"/>
  <c r="Y2714" i="3"/>
  <c r="Y2715" i="3"/>
  <c r="Y2716" i="3"/>
  <c r="Y2717" i="3"/>
  <c r="Y2718" i="3"/>
  <c r="Y2719" i="3"/>
  <c r="Y2720" i="3"/>
  <c r="Y2721" i="3"/>
  <c r="Y2722" i="3"/>
  <c r="Y2723" i="3"/>
  <c r="Y2724" i="3"/>
  <c r="Y2725" i="3"/>
  <c r="Y2726" i="3"/>
  <c r="Y2727" i="3"/>
  <c r="Y2728" i="3"/>
  <c r="Y2729" i="3"/>
  <c r="Y2730" i="3"/>
  <c r="Y2731" i="3"/>
  <c r="Y2732" i="3"/>
  <c r="Y2733" i="3"/>
  <c r="Y2734" i="3"/>
  <c r="Y2735" i="3"/>
  <c r="Y2736" i="3"/>
  <c r="Y2737" i="3"/>
  <c r="Y2738" i="3"/>
  <c r="Y2739" i="3"/>
  <c r="Y2740" i="3"/>
  <c r="Y2741" i="3"/>
  <c r="Y2742" i="3"/>
  <c r="Y2743" i="3"/>
  <c r="Y2744" i="3"/>
  <c r="Y2745" i="3"/>
  <c r="Y2746" i="3"/>
  <c r="Y2747" i="3"/>
  <c r="Y2748" i="3"/>
  <c r="Y2749" i="3"/>
  <c r="Y2750" i="3"/>
  <c r="Y2751" i="3"/>
  <c r="Y2752" i="3"/>
  <c r="Y2753" i="3"/>
  <c r="Y2754" i="3"/>
  <c r="Y2755" i="3"/>
  <c r="Y2756" i="3"/>
  <c r="Y2757" i="3"/>
  <c r="Y2758" i="3"/>
  <c r="Y2759" i="3"/>
  <c r="Y2760" i="3"/>
  <c r="Y2761" i="3"/>
  <c r="Y2762" i="3"/>
  <c r="Y2763" i="3"/>
  <c r="Y2764" i="3"/>
  <c r="Y2765" i="3"/>
  <c r="Y2766" i="3"/>
  <c r="Y2767" i="3"/>
  <c r="Y2768" i="3"/>
  <c r="Y2769" i="3"/>
  <c r="Y2770" i="3"/>
  <c r="Y2771" i="3"/>
  <c r="Y2772" i="3"/>
  <c r="Y2773" i="3"/>
  <c r="Y2774" i="3"/>
  <c r="Y2775" i="3"/>
  <c r="Y2776" i="3"/>
  <c r="Y2777" i="3"/>
  <c r="Y2778" i="3"/>
  <c r="Y2779" i="3"/>
  <c r="Y2780" i="3"/>
  <c r="Y2781" i="3"/>
  <c r="Y2782" i="3"/>
  <c r="Y2783" i="3"/>
  <c r="Y2784" i="3"/>
  <c r="Y2785" i="3"/>
  <c r="Y2786" i="3"/>
  <c r="Y2787" i="3"/>
  <c r="Y2788" i="3"/>
  <c r="Y2789" i="3"/>
  <c r="Y2790" i="3"/>
  <c r="Y2791" i="3"/>
  <c r="Y2792" i="3"/>
  <c r="Y2793" i="3"/>
  <c r="Y2794" i="3"/>
  <c r="Y2795" i="3"/>
  <c r="Y2796" i="3"/>
  <c r="Y2797" i="3"/>
  <c r="Y2798" i="3"/>
  <c r="Y2799" i="3"/>
  <c r="Y2800" i="3"/>
  <c r="Y2801" i="3"/>
  <c r="Y2802" i="3"/>
  <c r="Y2803" i="3"/>
  <c r="Y2804" i="3"/>
  <c r="Y2805" i="3"/>
  <c r="Y2806" i="3"/>
  <c r="Y2807" i="3"/>
  <c r="Y2808" i="3"/>
  <c r="Y2809" i="3"/>
  <c r="Y2810" i="3"/>
  <c r="Y2811" i="3"/>
  <c r="Y2812" i="3"/>
  <c r="Y2813" i="3"/>
  <c r="Y2814" i="3"/>
  <c r="Y2815" i="3"/>
  <c r="Y2816" i="3"/>
  <c r="Y2817" i="3"/>
  <c r="Y2818" i="3"/>
  <c r="Y2819" i="3"/>
  <c r="Y2820" i="3"/>
  <c r="Y2821" i="3"/>
  <c r="Y2822" i="3"/>
  <c r="Y2823" i="3"/>
  <c r="Y2824" i="3"/>
  <c r="Y2825" i="3"/>
  <c r="Y2826" i="3"/>
  <c r="Y2827" i="3"/>
  <c r="Y2828" i="3"/>
  <c r="Y2829" i="3"/>
  <c r="Y2830" i="3"/>
  <c r="Y2831" i="3"/>
  <c r="Y2832" i="3"/>
  <c r="Y2833" i="3"/>
  <c r="Y2834" i="3"/>
  <c r="Y2835" i="3"/>
  <c r="Y2836" i="3"/>
  <c r="Y2837" i="3"/>
  <c r="Y2838" i="3"/>
  <c r="Y2839" i="3"/>
  <c r="Y2840" i="3"/>
  <c r="Y2841" i="3"/>
  <c r="Y2842" i="3"/>
  <c r="Y2843" i="3"/>
  <c r="Y2844" i="3"/>
  <c r="Y2845" i="3"/>
  <c r="Y2846" i="3"/>
  <c r="Y2847" i="3"/>
  <c r="Y2848" i="3"/>
  <c r="Y2849" i="3"/>
  <c r="Y2850" i="3"/>
  <c r="Y2851" i="3"/>
  <c r="Y2852" i="3"/>
  <c r="Y2853" i="3"/>
  <c r="Y2854" i="3"/>
  <c r="Y2855" i="3"/>
  <c r="Y2856" i="3"/>
  <c r="Y2857" i="3"/>
  <c r="Y2858" i="3"/>
  <c r="Y2859" i="3"/>
  <c r="Y2860" i="3"/>
  <c r="Y2861" i="3"/>
  <c r="Y2862" i="3"/>
  <c r="Y2863" i="3"/>
  <c r="Y2864" i="3"/>
  <c r="Y2865" i="3"/>
  <c r="Y2866" i="3"/>
  <c r="Y2867" i="3"/>
  <c r="Y2868" i="3"/>
  <c r="Y2869" i="3"/>
  <c r="Y2870" i="3"/>
  <c r="Y2871" i="3"/>
  <c r="Y2872" i="3"/>
  <c r="Y2873" i="3"/>
  <c r="Y2874" i="3"/>
  <c r="Y2875" i="3"/>
  <c r="Y2876" i="3"/>
  <c r="Y2877" i="3"/>
  <c r="Y2878" i="3"/>
  <c r="Y2879" i="3"/>
  <c r="Y2880" i="3"/>
  <c r="Y2881" i="3"/>
  <c r="Y2882" i="3"/>
  <c r="Y2883" i="3"/>
  <c r="Y2884" i="3"/>
  <c r="Y2885" i="3"/>
  <c r="Y2886" i="3"/>
  <c r="Y2887" i="3"/>
  <c r="Y2888" i="3"/>
  <c r="Y2889" i="3"/>
  <c r="Y2890" i="3"/>
  <c r="Y2891" i="3"/>
  <c r="Y2892" i="3"/>
  <c r="Y2893" i="3"/>
  <c r="Y2894" i="3"/>
  <c r="Y2895" i="3"/>
  <c r="Y2896" i="3"/>
  <c r="Y2897" i="3"/>
  <c r="Y2898" i="3"/>
  <c r="Y2899" i="3"/>
  <c r="Y2900" i="3"/>
  <c r="Y2901" i="3"/>
  <c r="Y2902" i="3"/>
  <c r="Y2903" i="3"/>
  <c r="Y2904" i="3"/>
  <c r="Y2905" i="3"/>
  <c r="Y2906" i="3"/>
  <c r="Y2907" i="3"/>
  <c r="Y2908" i="3"/>
  <c r="Y2909" i="3"/>
  <c r="Y2910" i="3"/>
  <c r="Y2911" i="3"/>
  <c r="Y2912" i="3"/>
  <c r="Y2913" i="3"/>
  <c r="Y2914" i="3"/>
  <c r="Y2915" i="3"/>
  <c r="Y2916" i="3"/>
  <c r="Y2917" i="3"/>
  <c r="Y2918" i="3"/>
  <c r="Y2919" i="3"/>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S764" i="1"/>
  <c r="S765" i="1"/>
  <c r="S766" i="1"/>
  <c r="S767" i="1"/>
  <c r="S768" i="1"/>
  <c r="S769" i="1"/>
  <c r="S770" i="1"/>
  <c r="S771" i="1"/>
  <c r="S772" i="1"/>
  <c r="S773" i="1"/>
  <c r="S774" i="1"/>
  <c r="S775" i="1"/>
  <c r="S776" i="1"/>
  <c r="S777" i="1"/>
  <c r="S778" i="1"/>
  <c r="S779" i="1"/>
  <c r="S780" i="1"/>
  <c r="T34" i="1"/>
  <c r="S34" i="1"/>
  <c r="AB723" i="1" l="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W649" i="1"/>
  <c r="X649" i="1"/>
  <c r="W650" i="1"/>
  <c r="X650" i="1"/>
  <c r="W651" i="1"/>
  <c r="X651" i="1"/>
  <c r="W652" i="1"/>
  <c r="X652" i="1"/>
  <c r="W653" i="1"/>
  <c r="X653" i="1"/>
  <c r="W654" i="1"/>
  <c r="X654" i="1"/>
  <c r="W655" i="1"/>
  <c r="X655" i="1"/>
  <c r="W656" i="1"/>
  <c r="X656" i="1"/>
  <c r="W657" i="1"/>
  <c r="X657" i="1"/>
  <c r="W658" i="1"/>
  <c r="X658" i="1"/>
  <c r="W659" i="1"/>
  <c r="X659" i="1"/>
  <c r="W660" i="1"/>
  <c r="X660" i="1"/>
  <c r="W661" i="1"/>
  <c r="X661" i="1"/>
  <c r="W662" i="1"/>
  <c r="X662" i="1"/>
  <c r="W663" i="1"/>
  <c r="X663" i="1"/>
  <c r="W664" i="1"/>
  <c r="X664" i="1"/>
  <c r="W665" i="1"/>
  <c r="X665" i="1"/>
  <c r="W666" i="1"/>
  <c r="X666" i="1"/>
  <c r="W667" i="1"/>
  <c r="X667" i="1"/>
  <c r="W668" i="1"/>
  <c r="X668" i="1"/>
  <c r="W669" i="1"/>
  <c r="X669" i="1"/>
  <c r="W670" i="1"/>
  <c r="X670" i="1"/>
  <c r="W671" i="1"/>
  <c r="X671" i="1"/>
  <c r="W672" i="1"/>
  <c r="X672" i="1"/>
  <c r="W673" i="1"/>
  <c r="X673" i="1"/>
  <c r="W674" i="1"/>
  <c r="X674" i="1"/>
  <c r="W675" i="1"/>
  <c r="X675" i="1"/>
  <c r="W676" i="1"/>
  <c r="X676" i="1"/>
  <c r="W677" i="1"/>
  <c r="X677" i="1"/>
  <c r="W678" i="1"/>
  <c r="X678" i="1"/>
  <c r="W679" i="1"/>
  <c r="X679" i="1"/>
  <c r="W680" i="1"/>
  <c r="X680" i="1"/>
  <c r="W681" i="1"/>
  <c r="X681" i="1"/>
  <c r="W682" i="1"/>
  <c r="X682" i="1"/>
  <c r="W683" i="1"/>
  <c r="X683" i="1"/>
  <c r="W684" i="1"/>
  <c r="X684" i="1"/>
  <c r="W685" i="1"/>
  <c r="X685" i="1"/>
  <c r="W686" i="1"/>
  <c r="X686" i="1"/>
  <c r="W687" i="1"/>
  <c r="X687" i="1"/>
  <c r="W688" i="1"/>
  <c r="X688" i="1"/>
  <c r="W689" i="1"/>
  <c r="X689" i="1"/>
  <c r="W690" i="1"/>
  <c r="X690" i="1"/>
  <c r="W691" i="1"/>
  <c r="X691" i="1"/>
  <c r="W692" i="1"/>
  <c r="X692" i="1"/>
  <c r="W693" i="1"/>
  <c r="X693" i="1"/>
  <c r="W694" i="1"/>
  <c r="X694" i="1"/>
  <c r="W695" i="1"/>
  <c r="X695" i="1"/>
  <c r="W696" i="1"/>
  <c r="X696" i="1"/>
  <c r="W697" i="1"/>
  <c r="X697" i="1"/>
  <c r="W698" i="1"/>
  <c r="X698" i="1"/>
  <c r="W699" i="1"/>
  <c r="X699" i="1"/>
  <c r="W700" i="1"/>
  <c r="X700" i="1"/>
  <c r="W701" i="1"/>
  <c r="X701" i="1"/>
  <c r="W702" i="1"/>
  <c r="X702" i="1"/>
  <c r="W703" i="1"/>
  <c r="X703" i="1"/>
  <c r="W704" i="1"/>
  <c r="X704" i="1"/>
  <c r="W705" i="1"/>
  <c r="X705" i="1"/>
  <c r="W706" i="1"/>
  <c r="X706" i="1"/>
  <c r="W707" i="1"/>
  <c r="X707" i="1"/>
  <c r="W708" i="1"/>
  <c r="X708" i="1"/>
  <c r="W709" i="1"/>
  <c r="X709" i="1"/>
  <c r="W710" i="1"/>
  <c r="X710" i="1"/>
  <c r="W711" i="1"/>
  <c r="X711" i="1"/>
  <c r="W712" i="1"/>
  <c r="X712" i="1"/>
  <c r="W713" i="1"/>
  <c r="X713" i="1"/>
  <c r="W714" i="1"/>
  <c r="X714" i="1"/>
  <c r="W715" i="1"/>
  <c r="X715" i="1"/>
  <c r="W716" i="1"/>
  <c r="X716" i="1"/>
  <c r="W717" i="1"/>
  <c r="X717" i="1"/>
  <c r="W718" i="1"/>
  <c r="X718" i="1"/>
  <c r="W719" i="1"/>
  <c r="X719" i="1"/>
  <c r="W720" i="1"/>
  <c r="X720" i="1"/>
  <c r="W721" i="1"/>
  <c r="X721" i="1"/>
  <c r="W722" i="1"/>
  <c r="X722" i="1"/>
  <c r="W723" i="1"/>
  <c r="X723" i="1"/>
  <c r="W724" i="1"/>
  <c r="X724" i="1"/>
  <c r="W725" i="1"/>
  <c r="X725" i="1"/>
  <c r="W726" i="1"/>
  <c r="X726" i="1"/>
  <c r="W727" i="1"/>
  <c r="X727" i="1"/>
  <c r="W728" i="1"/>
  <c r="X728" i="1"/>
  <c r="W729" i="1"/>
  <c r="X729" i="1"/>
  <c r="W730" i="1"/>
  <c r="X730" i="1"/>
  <c r="W731" i="1"/>
  <c r="X731" i="1"/>
  <c r="W732" i="1"/>
  <c r="X732" i="1"/>
  <c r="W733" i="1"/>
  <c r="X733" i="1"/>
  <c r="W734" i="1"/>
  <c r="X734" i="1"/>
  <c r="W735" i="1"/>
  <c r="X735" i="1"/>
  <c r="W736" i="1"/>
  <c r="X736" i="1"/>
  <c r="W737" i="1"/>
  <c r="X737" i="1"/>
  <c r="W738" i="1"/>
  <c r="X738" i="1"/>
  <c r="W739" i="1"/>
  <c r="X739" i="1"/>
  <c r="W740" i="1"/>
  <c r="X740" i="1"/>
  <c r="W741" i="1"/>
  <c r="X741" i="1"/>
  <c r="W742" i="1"/>
  <c r="X742" i="1"/>
  <c r="W743" i="1"/>
  <c r="X743" i="1"/>
  <c r="W744" i="1"/>
  <c r="X744" i="1"/>
  <c r="W745" i="1"/>
  <c r="X745" i="1"/>
  <c r="W746" i="1"/>
  <c r="X746" i="1"/>
  <c r="W747" i="1"/>
  <c r="X747" i="1"/>
  <c r="W748" i="1"/>
  <c r="X748" i="1"/>
  <c r="W749" i="1"/>
  <c r="X749" i="1"/>
  <c r="W750" i="1"/>
  <c r="X750" i="1"/>
  <c r="W751" i="1"/>
  <c r="X751" i="1"/>
  <c r="W752" i="1"/>
  <c r="X752" i="1"/>
  <c r="W753" i="1"/>
  <c r="X753" i="1"/>
  <c r="W754" i="1"/>
  <c r="X754" i="1"/>
  <c r="W755" i="1"/>
  <c r="X755" i="1"/>
  <c r="W756" i="1"/>
  <c r="X756" i="1"/>
  <c r="W757" i="1"/>
  <c r="X757" i="1"/>
  <c r="W758" i="1"/>
  <c r="X758" i="1"/>
  <c r="W759" i="1"/>
  <c r="X759" i="1"/>
  <c r="W760" i="1"/>
  <c r="X760" i="1"/>
  <c r="W761" i="1"/>
  <c r="X761" i="1"/>
  <c r="W762" i="1"/>
  <c r="X762" i="1"/>
  <c r="W763" i="1"/>
  <c r="X763" i="1"/>
  <c r="W764" i="1"/>
  <c r="X764" i="1"/>
  <c r="W765" i="1"/>
  <c r="X765" i="1"/>
  <c r="W766" i="1"/>
  <c r="X766" i="1"/>
  <c r="W767" i="1"/>
  <c r="X767" i="1"/>
  <c r="W768" i="1"/>
  <c r="X768" i="1"/>
  <c r="W769" i="1"/>
  <c r="X769" i="1"/>
  <c r="W770" i="1"/>
  <c r="X770" i="1"/>
  <c r="W771" i="1"/>
  <c r="X771" i="1"/>
  <c r="W772" i="1"/>
  <c r="X772" i="1"/>
  <c r="W773" i="1"/>
  <c r="X773" i="1"/>
  <c r="W774" i="1"/>
  <c r="X774" i="1"/>
  <c r="W775" i="1"/>
  <c r="X775" i="1"/>
  <c r="W776" i="1"/>
  <c r="X776" i="1"/>
  <c r="W777" i="1"/>
  <c r="X777" i="1"/>
  <c r="W778" i="1"/>
  <c r="X778" i="1"/>
  <c r="W779" i="1"/>
  <c r="X779" i="1"/>
  <c r="W780" i="1"/>
  <c r="X780" i="1"/>
  <c r="W781" i="1"/>
  <c r="X781" i="1"/>
  <c r="W782" i="1"/>
  <c r="X782" i="1"/>
  <c r="W783" i="1"/>
  <c r="X783" i="1"/>
  <c r="W784" i="1"/>
  <c r="X784" i="1"/>
  <c r="W785" i="1"/>
  <c r="X785" i="1"/>
  <c r="W786" i="1"/>
  <c r="X786" i="1"/>
  <c r="W787" i="1"/>
  <c r="X787" i="1"/>
  <c r="W788" i="1"/>
  <c r="X788" i="1"/>
  <c r="W789" i="1"/>
  <c r="X789" i="1"/>
  <c r="W790" i="1"/>
  <c r="X790" i="1"/>
  <c r="W791" i="1"/>
  <c r="X791" i="1"/>
  <c r="W792" i="1"/>
  <c r="X792"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W637" i="1"/>
  <c r="X638" i="1"/>
  <c r="X639" i="1"/>
  <c r="W640" i="1"/>
  <c r="X640" i="1"/>
  <c r="W641" i="1"/>
  <c r="X641" i="1"/>
  <c r="AD13" i="1"/>
  <c r="W642" i="1"/>
  <c r="W643" i="1"/>
  <c r="W644" i="1"/>
  <c r="W645" i="1"/>
  <c r="W274" i="1"/>
  <c r="W276" i="1"/>
  <c r="W277" i="1"/>
  <c r="W280" i="1"/>
  <c r="W281" i="1"/>
  <c r="W282" i="1"/>
  <c r="W287" i="1"/>
  <c r="W290" i="1"/>
  <c r="W291" i="1"/>
  <c r="W292" i="1"/>
  <c r="W293" i="1"/>
  <c r="W294" i="1"/>
  <c r="W296" i="1"/>
  <c r="W297" i="1"/>
  <c r="W299" i="1"/>
  <c r="W300" i="1"/>
  <c r="W301" i="1"/>
  <c r="W305" i="1"/>
  <c r="W307" i="1"/>
  <c r="W308" i="1"/>
  <c r="W309" i="1"/>
  <c r="W312" i="1"/>
  <c r="W313" i="1"/>
  <c r="W314" i="1"/>
  <c r="W317" i="1"/>
  <c r="W318" i="1"/>
  <c r="W319" i="1"/>
  <c r="W320" i="1"/>
  <c r="W322" i="1"/>
  <c r="W324" i="1"/>
  <c r="W326" i="1"/>
  <c r="W327" i="1"/>
  <c r="W328" i="1"/>
  <c r="W329" i="1"/>
  <c r="W330" i="1"/>
  <c r="W331" i="1"/>
  <c r="W332" i="1"/>
  <c r="W335" i="1"/>
  <c r="W337" i="1"/>
  <c r="W338" i="1"/>
  <c r="W339" i="1"/>
  <c r="W340" i="1"/>
  <c r="W345" i="1"/>
  <c r="W347" i="1"/>
  <c r="W348" i="1"/>
  <c r="W349" i="1"/>
  <c r="W352" i="1"/>
  <c r="W355" i="1"/>
  <c r="W356" i="1"/>
  <c r="W357" i="1"/>
  <c r="W360" i="1"/>
  <c r="W363" i="1"/>
  <c r="W366" i="1"/>
  <c r="W367" i="1"/>
  <c r="W368" i="1"/>
  <c r="W369" i="1"/>
  <c r="W373" i="1"/>
  <c r="W374" i="1"/>
  <c r="W375" i="1"/>
  <c r="W378" i="1"/>
  <c r="W379" i="1"/>
  <c r="W381" i="1"/>
  <c r="W383" i="1"/>
  <c r="W386" i="1"/>
  <c r="W387" i="1"/>
  <c r="W389" i="1"/>
  <c r="W390" i="1"/>
  <c r="W394" i="1"/>
  <c r="W396" i="1"/>
  <c r="W397" i="1"/>
  <c r="W398" i="1"/>
  <c r="W400" i="1"/>
  <c r="W401" i="1"/>
  <c r="W403" i="1"/>
  <c r="W404" i="1"/>
  <c r="W406" i="1"/>
  <c r="W410" i="1"/>
  <c r="W411" i="1"/>
  <c r="W412" i="1"/>
  <c r="W413" i="1"/>
  <c r="W414" i="1"/>
  <c r="W416" i="1"/>
  <c r="W420" i="1"/>
  <c r="W422" i="1"/>
  <c r="W423" i="1"/>
  <c r="W425" i="1"/>
  <c r="W426" i="1"/>
  <c r="W427" i="1"/>
  <c r="W428" i="1"/>
  <c r="W434" i="1"/>
  <c r="W436" i="1"/>
  <c r="W437" i="1"/>
  <c r="W438" i="1"/>
  <c r="W439" i="1"/>
  <c r="W442" i="1"/>
  <c r="W458" i="1"/>
  <c r="W459" i="1"/>
  <c r="W461" i="1"/>
  <c r="W462" i="1"/>
  <c r="W463" i="1"/>
  <c r="W464" i="1"/>
  <c r="W465" i="1"/>
  <c r="W466" i="1"/>
  <c r="W468" i="1"/>
  <c r="W469" i="1"/>
  <c r="W471" i="1"/>
  <c r="W472" i="1"/>
  <c r="W474" i="1"/>
  <c r="W479" i="1"/>
  <c r="W482" i="1"/>
  <c r="W483" i="1"/>
  <c r="W485" i="1"/>
  <c r="W486" i="1"/>
  <c r="W487" i="1"/>
  <c r="W488" i="1"/>
  <c r="W489" i="1"/>
  <c r="W490" i="1"/>
  <c r="W491" i="1"/>
  <c r="W492" i="1"/>
  <c r="W493" i="1"/>
  <c r="W500" i="1"/>
  <c r="W501" i="1"/>
  <c r="W502" i="1"/>
  <c r="W505" i="1"/>
  <c r="W511" i="1"/>
  <c r="W512" i="1"/>
  <c r="W513" i="1"/>
  <c r="W514" i="1"/>
  <c r="W516" i="1"/>
  <c r="W517" i="1"/>
  <c r="W518" i="1"/>
  <c r="W519" i="1"/>
  <c r="W520" i="1"/>
  <c r="W521" i="1"/>
  <c r="W523" i="1"/>
  <c r="W525" i="1"/>
  <c r="W528" i="1"/>
  <c r="W529" i="1"/>
  <c r="W530" i="1"/>
  <c r="W531" i="1"/>
  <c r="W532" i="1"/>
  <c r="W533" i="1"/>
  <c r="W534" i="1"/>
  <c r="W535" i="1"/>
  <c r="W536" i="1"/>
  <c r="W537" i="1"/>
  <c r="W538" i="1"/>
  <c r="W539" i="1"/>
  <c r="W540" i="1"/>
  <c r="W542" i="1"/>
  <c r="W544" i="1"/>
  <c r="W545" i="1"/>
  <c r="W546" i="1"/>
  <c r="W553" i="1"/>
  <c r="W554" i="1"/>
  <c r="W555" i="1"/>
  <c r="W556" i="1"/>
  <c r="W557" i="1"/>
  <c r="W558" i="1"/>
  <c r="W559" i="1"/>
  <c r="W560" i="1"/>
  <c r="W562" i="1"/>
  <c r="W563" i="1"/>
  <c r="W564" i="1"/>
  <c r="W565" i="1"/>
  <c r="W567" i="1"/>
  <c r="W568" i="1"/>
  <c r="W569" i="1"/>
  <c r="W570" i="1"/>
  <c r="W575" i="1"/>
  <c r="W576" i="1"/>
  <c r="W577" i="1"/>
  <c r="W578" i="1"/>
  <c r="W579" i="1"/>
  <c r="W585" i="1"/>
  <c r="W586" i="1"/>
  <c r="W587" i="1"/>
  <c r="W588" i="1"/>
  <c r="W589" i="1"/>
  <c r="W590" i="1"/>
  <c r="W591" i="1"/>
  <c r="W592" i="1"/>
  <c r="W594" i="1"/>
  <c r="W597" i="1"/>
  <c r="W598" i="1"/>
  <c r="W600" i="1"/>
  <c r="W601" i="1"/>
  <c r="W603" i="1"/>
  <c r="W604" i="1"/>
  <c r="W605" i="1"/>
  <c r="W608" i="1"/>
  <c r="W610" i="1"/>
  <c r="W611" i="1"/>
  <c r="W612" i="1"/>
  <c r="W613" i="1"/>
  <c r="W615" i="1"/>
  <c r="W617" i="1"/>
  <c r="W618" i="1"/>
  <c r="W619" i="1"/>
  <c r="W621" i="1"/>
  <c r="W622" i="1"/>
  <c r="W623" i="1"/>
  <c r="W627" i="1"/>
  <c r="W628" i="1"/>
  <c r="W629" i="1"/>
  <c r="W631" i="1"/>
  <c r="W633" i="1"/>
  <c r="W634" i="1"/>
  <c r="W635" i="1"/>
  <c r="W646" i="1"/>
  <c r="W648" i="1"/>
  <c r="X793" i="1"/>
  <c r="X794" i="1"/>
  <c r="T12" i="1"/>
  <c r="U12" i="1"/>
  <c r="V12" i="1"/>
  <c r="AC12" i="1" s="1"/>
  <c r="T13" i="1"/>
  <c r="U13" i="1"/>
  <c r="V13" i="1"/>
  <c r="AC13" i="1" s="1"/>
  <c r="T14" i="1"/>
  <c r="U14" i="1"/>
  <c r="V14" i="1"/>
  <c r="AC14" i="1" s="1"/>
  <c r="T15" i="1"/>
  <c r="U15" i="1"/>
  <c r="V15" i="1"/>
  <c r="AC15" i="1" s="1"/>
  <c r="T16" i="1"/>
  <c r="U16" i="1"/>
  <c r="V16" i="1"/>
  <c r="AC16" i="1" s="1"/>
  <c r="T17" i="1"/>
  <c r="U17" i="1"/>
  <c r="V17" i="1"/>
  <c r="AC17" i="1" s="1"/>
  <c r="T18" i="1"/>
  <c r="U18" i="1"/>
  <c r="V18" i="1"/>
  <c r="AC18" i="1" s="1"/>
  <c r="T19" i="1"/>
  <c r="U19" i="1"/>
  <c r="V19" i="1"/>
  <c r="AC19" i="1" s="1"/>
  <c r="T20" i="1"/>
  <c r="U20" i="1"/>
  <c r="V20" i="1"/>
  <c r="AC20" i="1" s="1"/>
  <c r="T21" i="1"/>
  <c r="U21" i="1"/>
  <c r="V21" i="1"/>
  <c r="AC21" i="1" s="1"/>
  <c r="T22" i="1"/>
  <c r="U22" i="1"/>
  <c r="V22" i="1"/>
  <c r="AC22" i="1" s="1"/>
  <c r="T23" i="1"/>
  <c r="U23" i="1"/>
  <c r="V23" i="1"/>
  <c r="AB23" i="1" s="1"/>
  <c r="T24" i="1"/>
  <c r="U24" i="1"/>
  <c r="V24" i="1"/>
  <c r="AC24" i="1" s="1"/>
  <c r="T25" i="1"/>
  <c r="U25" i="1"/>
  <c r="V25" i="1"/>
  <c r="AC25" i="1" s="1"/>
  <c r="T26" i="1"/>
  <c r="U26" i="1"/>
  <c r="V26" i="1"/>
  <c r="AC26" i="1" s="1"/>
  <c r="T27" i="1"/>
  <c r="U27" i="1"/>
  <c r="V27" i="1"/>
  <c r="AB27" i="1" s="1"/>
  <c r="T28" i="1"/>
  <c r="U28" i="1"/>
  <c r="V28" i="1"/>
  <c r="AB28" i="1" s="1"/>
  <c r="T29" i="1"/>
  <c r="U29" i="1"/>
  <c r="V29" i="1"/>
  <c r="T30" i="1"/>
  <c r="U30" i="1"/>
  <c r="V30" i="1"/>
  <c r="T31" i="1"/>
  <c r="U31" i="1"/>
  <c r="V31" i="1"/>
  <c r="T32" i="1"/>
  <c r="U32" i="1"/>
  <c r="V32" i="1"/>
  <c r="AC32" i="1" s="1"/>
  <c r="T33" i="1"/>
  <c r="U33" i="1"/>
  <c r="V33" i="1"/>
  <c r="AC33" i="1" s="1"/>
  <c r="U34" i="1"/>
  <c r="V34" i="1"/>
  <c r="T35" i="1"/>
  <c r="U35" i="1"/>
  <c r="V35" i="1"/>
  <c r="AC35" i="1" s="1"/>
  <c r="T36" i="1"/>
  <c r="U36" i="1"/>
  <c r="V36" i="1"/>
  <c r="T37" i="1"/>
  <c r="U37" i="1"/>
  <c r="V37" i="1"/>
  <c r="AC37" i="1" s="1"/>
  <c r="T38" i="1"/>
  <c r="U38" i="1"/>
  <c r="V38" i="1"/>
  <c r="AC38" i="1" s="1"/>
  <c r="T39" i="1"/>
  <c r="U39" i="1"/>
  <c r="V39" i="1"/>
  <c r="T40" i="1"/>
  <c r="U40" i="1"/>
  <c r="V40" i="1"/>
  <c r="T41" i="1"/>
  <c r="U41" i="1"/>
  <c r="V41" i="1"/>
  <c r="AC41" i="1" s="1"/>
  <c r="T42" i="1"/>
  <c r="U42" i="1"/>
  <c r="V42" i="1"/>
  <c r="T43" i="1"/>
  <c r="U43" i="1"/>
  <c r="V43" i="1"/>
  <c r="T44" i="1"/>
  <c r="U44" i="1"/>
  <c r="V44" i="1"/>
  <c r="T45" i="1"/>
  <c r="U45" i="1"/>
  <c r="V45" i="1"/>
  <c r="T46" i="1"/>
  <c r="U46" i="1"/>
  <c r="V46" i="1"/>
  <c r="T47" i="1"/>
  <c r="U47" i="1"/>
  <c r="V47" i="1"/>
  <c r="T48" i="1"/>
  <c r="U48" i="1"/>
  <c r="V48" i="1"/>
  <c r="T49" i="1"/>
  <c r="U49" i="1"/>
  <c r="V49" i="1"/>
  <c r="AC49" i="1" s="1"/>
  <c r="T50" i="1"/>
  <c r="U50" i="1"/>
  <c r="V50" i="1"/>
  <c r="AC50" i="1" s="1"/>
  <c r="T51" i="1"/>
  <c r="U51" i="1"/>
  <c r="V51" i="1"/>
  <c r="AC51" i="1" s="1"/>
  <c r="T52" i="1"/>
  <c r="U52" i="1"/>
  <c r="V52" i="1"/>
  <c r="AC52" i="1" s="1"/>
  <c r="T53" i="1"/>
  <c r="U53" i="1"/>
  <c r="V53" i="1"/>
  <c r="AC53" i="1" s="1"/>
  <c r="T54" i="1"/>
  <c r="U54" i="1"/>
  <c r="V54" i="1"/>
  <c r="AC54" i="1" s="1"/>
  <c r="T55" i="1"/>
  <c r="U55" i="1"/>
  <c r="V55" i="1"/>
  <c r="AC55" i="1" s="1"/>
  <c r="T56" i="1"/>
  <c r="U56" i="1"/>
  <c r="V56" i="1"/>
  <c r="AC56" i="1" s="1"/>
  <c r="T57" i="1"/>
  <c r="U57" i="1"/>
  <c r="V57" i="1"/>
  <c r="AC57" i="1" s="1"/>
  <c r="T58" i="1"/>
  <c r="U58" i="1"/>
  <c r="V58" i="1"/>
  <c r="AC58" i="1" s="1"/>
  <c r="T59" i="1"/>
  <c r="U59" i="1"/>
  <c r="V59" i="1"/>
  <c r="AC59" i="1" s="1"/>
  <c r="T60" i="1"/>
  <c r="U60" i="1"/>
  <c r="V60" i="1"/>
  <c r="AB60" i="1" s="1"/>
  <c r="T61" i="1"/>
  <c r="U61" i="1"/>
  <c r="V61" i="1"/>
  <c r="AB61" i="1" s="1"/>
  <c r="T62" i="1"/>
  <c r="U62" i="1"/>
  <c r="V62" i="1"/>
  <c r="AC62" i="1" s="1"/>
  <c r="T63" i="1"/>
  <c r="U63" i="1"/>
  <c r="V63" i="1"/>
  <c r="AC63" i="1" s="1"/>
  <c r="T64" i="1"/>
  <c r="U64" i="1"/>
  <c r="V64" i="1"/>
  <c r="AC64" i="1" s="1"/>
  <c r="T65" i="1"/>
  <c r="U65" i="1"/>
  <c r="V65" i="1"/>
  <c r="AC65" i="1" s="1"/>
  <c r="T66" i="1"/>
  <c r="U66" i="1"/>
  <c r="V66" i="1"/>
  <c r="AC66" i="1" s="1"/>
  <c r="T67" i="1"/>
  <c r="U67" i="1"/>
  <c r="V67" i="1"/>
  <c r="AC67" i="1" s="1"/>
  <c r="T68" i="1"/>
  <c r="U68" i="1"/>
  <c r="V68" i="1"/>
  <c r="AC68" i="1" s="1"/>
  <c r="T69" i="1"/>
  <c r="U69" i="1"/>
  <c r="V69" i="1"/>
  <c r="AC69" i="1" s="1"/>
  <c r="T70" i="1"/>
  <c r="U70" i="1"/>
  <c r="V70" i="1"/>
  <c r="AC70" i="1" s="1"/>
  <c r="T71" i="1"/>
  <c r="U71" i="1"/>
  <c r="V71" i="1"/>
  <c r="AC71" i="1" s="1"/>
  <c r="T72" i="1"/>
  <c r="U72" i="1"/>
  <c r="T73" i="1"/>
  <c r="U73" i="1"/>
  <c r="V73" i="1"/>
  <c r="AA73" i="1" s="1"/>
  <c r="T74" i="1"/>
  <c r="U74" i="1"/>
  <c r="V74" i="1"/>
  <c r="AC74" i="1" s="1"/>
  <c r="T75" i="1"/>
  <c r="U75" i="1"/>
  <c r="V75" i="1"/>
  <c r="AC75" i="1" s="1"/>
  <c r="T76" i="1"/>
  <c r="U76" i="1"/>
  <c r="V76" i="1"/>
  <c r="AC76" i="1" s="1"/>
  <c r="T77" i="1"/>
  <c r="U77" i="1"/>
  <c r="V77" i="1"/>
  <c r="AC77" i="1" s="1"/>
  <c r="T78" i="1"/>
  <c r="U78" i="1"/>
  <c r="T79" i="1"/>
  <c r="U79" i="1"/>
  <c r="V79" i="1"/>
  <c r="AC79" i="1" s="1"/>
  <c r="T80" i="1"/>
  <c r="U80" i="1"/>
  <c r="V80" i="1"/>
  <c r="AC80" i="1" s="1"/>
  <c r="T81" i="1"/>
  <c r="U81" i="1"/>
  <c r="V81" i="1"/>
  <c r="AC81" i="1" s="1"/>
  <c r="T82" i="1"/>
  <c r="U82" i="1"/>
  <c r="V82" i="1"/>
  <c r="AB82" i="1" s="1"/>
  <c r="T83" i="1"/>
  <c r="U83" i="1"/>
  <c r="V83" i="1"/>
  <c r="AB83" i="1" s="1"/>
  <c r="T84" i="1"/>
  <c r="U84" i="1"/>
  <c r="V84" i="1"/>
  <c r="AC84" i="1" s="1"/>
  <c r="T85" i="1"/>
  <c r="U85" i="1"/>
  <c r="V85" i="1"/>
  <c r="AC85" i="1" s="1"/>
  <c r="T86" i="1"/>
  <c r="U86" i="1"/>
  <c r="V86" i="1"/>
  <c r="AC86" i="1" s="1"/>
  <c r="T87" i="1"/>
  <c r="U87" i="1"/>
  <c r="V87" i="1"/>
  <c r="AC87" i="1" s="1"/>
  <c r="T88" i="1"/>
  <c r="U88" i="1"/>
  <c r="V88" i="1"/>
  <c r="AB88" i="1" s="1"/>
  <c r="T89" i="1"/>
  <c r="U89" i="1"/>
  <c r="V89" i="1"/>
  <c r="AC89" i="1" s="1"/>
  <c r="T90" i="1"/>
  <c r="U90" i="1"/>
  <c r="V90" i="1"/>
  <c r="AB90" i="1" s="1"/>
  <c r="T91" i="1"/>
  <c r="U91" i="1"/>
  <c r="V91" i="1"/>
  <c r="AB91" i="1" s="1"/>
  <c r="T92" i="1"/>
  <c r="U92" i="1"/>
  <c r="V92" i="1"/>
  <c r="AB92" i="1" s="1"/>
  <c r="T93" i="1"/>
  <c r="U93" i="1"/>
  <c r="V93" i="1"/>
  <c r="AB93" i="1" s="1"/>
  <c r="T94" i="1"/>
  <c r="U94" i="1"/>
  <c r="V94" i="1"/>
  <c r="AC94" i="1" s="1"/>
  <c r="T95" i="1"/>
  <c r="U95" i="1"/>
  <c r="V95" i="1"/>
  <c r="AB95" i="1" s="1"/>
  <c r="T96" i="1"/>
  <c r="U96" i="1"/>
  <c r="V96" i="1"/>
  <c r="AB96" i="1" s="1"/>
  <c r="T97" i="1"/>
  <c r="U97" i="1"/>
  <c r="V97" i="1"/>
  <c r="AC97" i="1" s="1"/>
  <c r="T98" i="1"/>
  <c r="U98" i="1"/>
  <c r="V98" i="1"/>
  <c r="AC98" i="1" s="1"/>
  <c r="T99" i="1"/>
  <c r="U99" i="1"/>
  <c r="V99" i="1"/>
  <c r="AB99" i="1" s="1"/>
  <c r="T100" i="1"/>
  <c r="U100" i="1"/>
  <c r="V100" i="1"/>
  <c r="AB100" i="1" s="1"/>
  <c r="T101" i="1"/>
  <c r="U101" i="1"/>
  <c r="V101" i="1"/>
  <c r="AB101" i="1" s="1"/>
  <c r="T102" i="1"/>
  <c r="U102" i="1"/>
  <c r="V102" i="1"/>
  <c r="AB102" i="1" s="1"/>
  <c r="T103" i="1"/>
  <c r="U103" i="1"/>
  <c r="V103" i="1"/>
  <c r="AC103" i="1" s="1"/>
  <c r="T104" i="1"/>
  <c r="U104" i="1"/>
  <c r="T105" i="1"/>
  <c r="U105" i="1"/>
  <c r="V105" i="1"/>
  <c r="AB105" i="1" s="1"/>
  <c r="T106" i="1"/>
  <c r="U106" i="1"/>
  <c r="V106" i="1"/>
  <c r="AC106" i="1" s="1"/>
  <c r="T107" i="1"/>
  <c r="U107" i="1"/>
  <c r="V107" i="1"/>
  <c r="AB107" i="1" s="1"/>
  <c r="T108" i="1"/>
  <c r="U108" i="1"/>
  <c r="V108" i="1"/>
  <c r="AB108" i="1" s="1"/>
  <c r="T109" i="1"/>
  <c r="U109" i="1"/>
  <c r="V109" i="1"/>
  <c r="AC109" i="1" s="1"/>
  <c r="T110" i="1"/>
  <c r="U110" i="1"/>
  <c r="V110" i="1"/>
  <c r="AC110" i="1" s="1"/>
  <c r="T111" i="1"/>
  <c r="U111" i="1"/>
  <c r="V111" i="1"/>
  <c r="AC111" i="1" s="1"/>
  <c r="T112" i="1"/>
  <c r="U112" i="1"/>
  <c r="V112" i="1"/>
  <c r="AC112" i="1" s="1"/>
  <c r="T113" i="1"/>
  <c r="U113" i="1"/>
  <c r="V113" i="1"/>
  <c r="AB113" i="1" s="1"/>
  <c r="T114" i="1"/>
  <c r="U114" i="1"/>
  <c r="V114" i="1"/>
  <c r="AB114" i="1" s="1"/>
  <c r="T115" i="1"/>
  <c r="U115" i="1"/>
  <c r="V115" i="1"/>
  <c r="AC115" i="1" s="1"/>
  <c r="T116" i="1"/>
  <c r="U116" i="1"/>
  <c r="V116" i="1"/>
  <c r="AC116" i="1" s="1"/>
  <c r="T117" i="1"/>
  <c r="U117" i="1"/>
  <c r="V117" i="1"/>
  <c r="AB117" i="1" s="1"/>
  <c r="T118" i="1"/>
  <c r="U118" i="1"/>
  <c r="V118" i="1"/>
  <c r="AC118" i="1" s="1"/>
  <c r="T119" i="1"/>
  <c r="U119" i="1"/>
  <c r="V119" i="1"/>
  <c r="AB119" i="1" s="1"/>
  <c r="T120" i="1"/>
  <c r="U120" i="1"/>
  <c r="V120" i="1"/>
  <c r="AC120" i="1" s="1"/>
  <c r="T121" i="1"/>
  <c r="U121" i="1"/>
  <c r="V121" i="1"/>
  <c r="T122" i="1"/>
  <c r="U122" i="1"/>
  <c r="V122" i="1"/>
  <c r="AC122" i="1" s="1"/>
  <c r="T123" i="1"/>
  <c r="U123" i="1"/>
  <c r="V123" i="1"/>
  <c r="AC123" i="1" s="1"/>
  <c r="T124" i="1"/>
  <c r="U124" i="1"/>
  <c r="V124" i="1"/>
  <c r="AC124" i="1" s="1"/>
  <c r="T125" i="1"/>
  <c r="U125" i="1"/>
  <c r="V125" i="1"/>
  <c r="AC125" i="1" s="1"/>
  <c r="T126" i="1"/>
  <c r="U126" i="1"/>
  <c r="V126" i="1"/>
  <c r="AC126" i="1" s="1"/>
  <c r="T127" i="1"/>
  <c r="U127" i="1"/>
  <c r="V127" i="1"/>
  <c r="AB127" i="1" s="1"/>
  <c r="T128" i="1"/>
  <c r="U128" i="1"/>
  <c r="V128" i="1"/>
  <c r="AB128" i="1" s="1"/>
  <c r="T129" i="1"/>
  <c r="U129" i="1"/>
  <c r="V129" i="1"/>
  <c r="AC129" i="1" s="1"/>
  <c r="T130" i="1"/>
  <c r="U130" i="1"/>
  <c r="V130" i="1"/>
  <c r="AB130" i="1" s="1"/>
  <c r="T131" i="1"/>
  <c r="U131" i="1"/>
  <c r="V131" i="1"/>
  <c r="AB131" i="1" s="1"/>
  <c r="T132" i="1"/>
  <c r="U132" i="1"/>
  <c r="V132" i="1"/>
  <c r="AC132" i="1" s="1"/>
  <c r="T133" i="1"/>
  <c r="U133" i="1"/>
  <c r="V133" i="1"/>
  <c r="AC133" i="1" s="1"/>
  <c r="T134" i="1"/>
  <c r="U134" i="1"/>
  <c r="V134" i="1"/>
  <c r="AB134" i="1" s="1"/>
  <c r="T135" i="1"/>
  <c r="U135" i="1"/>
  <c r="V135" i="1"/>
  <c r="AB135" i="1" s="1"/>
  <c r="T136" i="1"/>
  <c r="U136" i="1"/>
  <c r="V136" i="1"/>
  <c r="AC136" i="1" s="1"/>
  <c r="T137" i="1"/>
  <c r="U137" i="1"/>
  <c r="V137" i="1"/>
  <c r="AB137" i="1" s="1"/>
  <c r="T138" i="1"/>
  <c r="U138" i="1"/>
  <c r="V138" i="1"/>
  <c r="AB138" i="1" s="1"/>
  <c r="T139" i="1"/>
  <c r="U139" i="1"/>
  <c r="V139" i="1"/>
  <c r="AC139" i="1" s="1"/>
  <c r="T140" i="1"/>
  <c r="U140" i="1"/>
  <c r="V140" i="1"/>
  <c r="AB140" i="1" s="1"/>
  <c r="T141" i="1"/>
  <c r="U141" i="1"/>
  <c r="V141" i="1"/>
  <c r="AC141" i="1" s="1"/>
  <c r="T142" i="1"/>
  <c r="U142" i="1"/>
  <c r="V142" i="1"/>
  <c r="AB142" i="1" s="1"/>
  <c r="T143" i="1"/>
  <c r="U143" i="1"/>
  <c r="V143" i="1"/>
  <c r="AB143" i="1" s="1"/>
  <c r="T144" i="1"/>
  <c r="U144" i="1"/>
  <c r="V144" i="1"/>
  <c r="AC144" i="1" s="1"/>
  <c r="T145" i="1"/>
  <c r="U145" i="1"/>
  <c r="V145" i="1"/>
  <c r="AC145" i="1" s="1"/>
  <c r="T146" i="1"/>
  <c r="U146" i="1"/>
  <c r="V146" i="1"/>
  <c r="AC146" i="1" s="1"/>
  <c r="T147" i="1"/>
  <c r="U147" i="1"/>
  <c r="V147" i="1"/>
  <c r="AC147" i="1" s="1"/>
  <c r="T148" i="1"/>
  <c r="U148" i="1"/>
  <c r="V148" i="1"/>
  <c r="AC148" i="1" s="1"/>
  <c r="T149" i="1"/>
  <c r="U149" i="1"/>
  <c r="V149" i="1"/>
  <c r="AC149" i="1" s="1"/>
  <c r="T150" i="1"/>
  <c r="U150" i="1"/>
  <c r="V150" i="1"/>
  <c r="AB150" i="1" s="1"/>
  <c r="T151" i="1"/>
  <c r="U151" i="1"/>
  <c r="V151" i="1"/>
  <c r="AC151" i="1" s="1"/>
  <c r="T152" i="1"/>
  <c r="U152" i="1"/>
  <c r="V152" i="1"/>
  <c r="AC152" i="1" s="1"/>
  <c r="T153" i="1"/>
  <c r="U153" i="1"/>
  <c r="V153" i="1"/>
  <c r="AC153" i="1" s="1"/>
  <c r="T154" i="1"/>
  <c r="U154" i="1"/>
  <c r="V154" i="1"/>
  <c r="AC154" i="1" s="1"/>
  <c r="T155" i="1"/>
  <c r="U155" i="1"/>
  <c r="V155" i="1"/>
  <c r="AB155" i="1" s="1"/>
  <c r="T156" i="1"/>
  <c r="U156" i="1"/>
  <c r="V156" i="1"/>
  <c r="AB156" i="1" s="1"/>
  <c r="T157" i="1"/>
  <c r="U157" i="1"/>
  <c r="V157" i="1"/>
  <c r="AB157" i="1" s="1"/>
  <c r="T158" i="1"/>
  <c r="U158" i="1"/>
  <c r="V158" i="1"/>
  <c r="AC158" i="1" s="1"/>
  <c r="T159" i="1"/>
  <c r="U159" i="1"/>
  <c r="V159" i="1"/>
  <c r="AB159" i="1" s="1"/>
  <c r="T160" i="1"/>
  <c r="U160" i="1"/>
  <c r="V160" i="1"/>
  <c r="AB160" i="1" s="1"/>
  <c r="T161" i="1"/>
  <c r="U161" i="1"/>
  <c r="V161" i="1"/>
  <c r="AC161" i="1" s="1"/>
  <c r="T162" i="1"/>
  <c r="U162" i="1"/>
  <c r="V162" i="1"/>
  <c r="AC162" i="1" s="1"/>
  <c r="T163" i="1"/>
  <c r="U163" i="1"/>
  <c r="V163" i="1"/>
  <c r="AB163" i="1" s="1"/>
  <c r="T164" i="1"/>
  <c r="U164" i="1"/>
  <c r="V164" i="1"/>
  <c r="AC164" i="1" s="1"/>
  <c r="T165" i="1"/>
  <c r="U165" i="1"/>
  <c r="V165" i="1"/>
  <c r="AC165" i="1" s="1"/>
  <c r="T166" i="1"/>
  <c r="U166" i="1"/>
  <c r="V166" i="1"/>
  <c r="AC166" i="1" s="1"/>
  <c r="T167" i="1"/>
  <c r="U167" i="1"/>
  <c r="V167" i="1"/>
  <c r="AB167" i="1" s="1"/>
  <c r="T168" i="1"/>
  <c r="U168" i="1"/>
  <c r="V168" i="1"/>
  <c r="AC168" i="1" s="1"/>
  <c r="T169" i="1"/>
  <c r="U169" i="1"/>
  <c r="V169" i="1"/>
  <c r="AB169" i="1" s="1"/>
  <c r="T170" i="1"/>
  <c r="U170" i="1"/>
  <c r="V170" i="1"/>
  <c r="AB170" i="1" s="1"/>
  <c r="T171" i="1"/>
  <c r="U171" i="1"/>
  <c r="V171" i="1"/>
  <c r="AC171" i="1" s="1"/>
  <c r="T172" i="1"/>
  <c r="U172" i="1"/>
  <c r="V172" i="1"/>
  <c r="AC172" i="1" s="1"/>
  <c r="T173" i="1"/>
  <c r="U173" i="1"/>
  <c r="V173" i="1"/>
  <c r="AC173" i="1" s="1"/>
  <c r="T174" i="1"/>
  <c r="U174" i="1"/>
  <c r="V174" i="1"/>
  <c r="AC174" i="1" s="1"/>
  <c r="T175" i="1"/>
  <c r="U175" i="1"/>
  <c r="V175" i="1"/>
  <c r="AC175" i="1" s="1"/>
  <c r="T176" i="1"/>
  <c r="U176" i="1"/>
  <c r="V176" i="1"/>
  <c r="AB176" i="1" s="1"/>
  <c r="T177" i="1"/>
  <c r="U177" i="1"/>
  <c r="V177" i="1"/>
  <c r="AB177" i="1" s="1"/>
  <c r="T178" i="1"/>
  <c r="U178" i="1"/>
  <c r="V178" i="1"/>
  <c r="AB178" i="1" s="1"/>
  <c r="T179" i="1"/>
  <c r="U179" i="1"/>
  <c r="V179" i="1"/>
  <c r="AC179" i="1" s="1"/>
  <c r="T180" i="1"/>
  <c r="U180" i="1"/>
  <c r="V180" i="1"/>
  <c r="AC180" i="1" s="1"/>
  <c r="T181" i="1"/>
  <c r="U181" i="1"/>
  <c r="V181" i="1"/>
  <c r="AC181" i="1" s="1"/>
  <c r="T182" i="1"/>
  <c r="U182" i="1"/>
  <c r="V182" i="1"/>
  <c r="AB182" i="1" s="1"/>
  <c r="T183" i="1"/>
  <c r="U183" i="1"/>
  <c r="V183" i="1"/>
  <c r="AC183" i="1" s="1"/>
  <c r="T184" i="1"/>
  <c r="U184" i="1"/>
  <c r="V184" i="1"/>
  <c r="AC184" i="1" s="1"/>
  <c r="T185" i="1"/>
  <c r="U185" i="1"/>
  <c r="V185" i="1"/>
  <c r="AB185" i="1" s="1"/>
  <c r="T186" i="1"/>
  <c r="U186" i="1"/>
  <c r="V186" i="1"/>
  <c r="AA186" i="1" s="1"/>
  <c r="T187" i="1"/>
  <c r="U187" i="1"/>
  <c r="V187" i="1"/>
  <c r="AC187" i="1" s="1"/>
  <c r="T188" i="1"/>
  <c r="U188" i="1"/>
  <c r="V188" i="1"/>
  <c r="AC188" i="1" s="1"/>
  <c r="T189" i="1"/>
  <c r="U189" i="1"/>
  <c r="V189" i="1"/>
  <c r="AC189" i="1" s="1"/>
  <c r="T190" i="1"/>
  <c r="U190" i="1"/>
  <c r="V190" i="1"/>
  <c r="AC190" i="1" s="1"/>
  <c r="T191" i="1"/>
  <c r="U191" i="1"/>
  <c r="V191" i="1"/>
  <c r="AB191" i="1" s="1"/>
  <c r="T192" i="1"/>
  <c r="U192" i="1"/>
  <c r="V192" i="1"/>
  <c r="AC192" i="1" s="1"/>
  <c r="T193" i="1"/>
  <c r="U193" i="1"/>
  <c r="V193" i="1"/>
  <c r="AC193" i="1" s="1"/>
  <c r="T194" i="1"/>
  <c r="U194" i="1"/>
  <c r="V194" i="1"/>
  <c r="AC194" i="1" s="1"/>
  <c r="T195" i="1"/>
  <c r="U195" i="1"/>
  <c r="V195" i="1"/>
  <c r="AC195" i="1" s="1"/>
  <c r="T196" i="1"/>
  <c r="U196" i="1"/>
  <c r="V196" i="1"/>
  <c r="AC196" i="1" s="1"/>
  <c r="T197" i="1"/>
  <c r="U197" i="1"/>
  <c r="V197" i="1"/>
  <c r="AC197" i="1" s="1"/>
  <c r="T198" i="1"/>
  <c r="U198" i="1"/>
  <c r="V198" i="1"/>
  <c r="AC198" i="1" s="1"/>
  <c r="T199" i="1"/>
  <c r="U199" i="1"/>
  <c r="V199" i="1"/>
  <c r="AC199" i="1" s="1"/>
  <c r="T200" i="1"/>
  <c r="U200" i="1"/>
  <c r="V200" i="1"/>
  <c r="AB200" i="1" s="1"/>
  <c r="T201" i="1"/>
  <c r="U201" i="1"/>
  <c r="V201" i="1"/>
  <c r="AB201" i="1" s="1"/>
  <c r="T202" i="1"/>
  <c r="U202" i="1"/>
  <c r="V202" i="1"/>
  <c r="AB202" i="1" s="1"/>
  <c r="T203" i="1"/>
  <c r="U203" i="1"/>
  <c r="V203" i="1"/>
  <c r="AC203" i="1" s="1"/>
  <c r="T204" i="1"/>
  <c r="U204" i="1"/>
  <c r="V204" i="1"/>
  <c r="AC204" i="1" s="1"/>
  <c r="T205" i="1"/>
  <c r="U205" i="1"/>
  <c r="V205" i="1"/>
  <c r="AB205" i="1" s="1"/>
  <c r="T206" i="1"/>
  <c r="U206" i="1"/>
  <c r="V206" i="1"/>
  <c r="AB206" i="1" s="1"/>
  <c r="T207" i="1"/>
  <c r="U207" i="1"/>
  <c r="V207" i="1"/>
  <c r="AC207" i="1" s="1"/>
  <c r="T208" i="1"/>
  <c r="U208" i="1"/>
  <c r="V208" i="1"/>
  <c r="AC208" i="1" s="1"/>
  <c r="T209" i="1"/>
  <c r="U209" i="1"/>
  <c r="V209" i="1"/>
  <c r="AC209" i="1" s="1"/>
  <c r="T210" i="1"/>
  <c r="U210" i="1"/>
  <c r="V210" i="1"/>
  <c r="AC210" i="1" s="1"/>
  <c r="T211" i="1"/>
  <c r="U211" i="1"/>
  <c r="V211" i="1"/>
  <c r="AC211" i="1" s="1"/>
  <c r="T212" i="1"/>
  <c r="U212" i="1"/>
  <c r="V212" i="1"/>
  <c r="AC212" i="1" s="1"/>
  <c r="T213" i="1"/>
  <c r="U213" i="1"/>
  <c r="V213" i="1"/>
  <c r="AC213" i="1" s="1"/>
  <c r="T214" i="1"/>
  <c r="U214" i="1"/>
  <c r="V214" i="1"/>
  <c r="AC214" i="1" s="1"/>
  <c r="T215" i="1"/>
  <c r="U215" i="1"/>
  <c r="V215" i="1"/>
  <c r="AC215" i="1" s="1"/>
  <c r="T216" i="1"/>
  <c r="U216" i="1"/>
  <c r="V216" i="1"/>
  <c r="AC216" i="1" s="1"/>
  <c r="T217" i="1"/>
  <c r="U217" i="1"/>
  <c r="V217" i="1"/>
  <c r="AB217" i="1" s="1"/>
  <c r="T218" i="1"/>
  <c r="U218" i="1"/>
  <c r="V218" i="1"/>
  <c r="AB218" i="1" s="1"/>
  <c r="T219" i="1"/>
  <c r="U219" i="1"/>
  <c r="V219" i="1"/>
  <c r="AC219" i="1" s="1"/>
  <c r="T220" i="1"/>
  <c r="U220" i="1"/>
  <c r="V220" i="1"/>
  <c r="AC220" i="1" s="1"/>
  <c r="T221" i="1"/>
  <c r="U221" i="1"/>
  <c r="V221" i="1"/>
  <c r="AB221" i="1" s="1"/>
  <c r="T222" i="1"/>
  <c r="U222" i="1"/>
  <c r="V222" i="1"/>
  <c r="AC222" i="1" s="1"/>
  <c r="T223" i="1"/>
  <c r="U223" i="1"/>
  <c r="V223" i="1"/>
  <c r="AB223" i="1" s="1"/>
  <c r="T224" i="1"/>
  <c r="U224" i="1"/>
  <c r="V224" i="1"/>
  <c r="AB224" i="1" s="1"/>
  <c r="T225" i="1"/>
  <c r="U225" i="1"/>
  <c r="V225" i="1"/>
  <c r="AC225" i="1" s="1"/>
  <c r="T226" i="1"/>
  <c r="U226" i="1"/>
  <c r="V226" i="1"/>
  <c r="AC226" i="1" s="1"/>
  <c r="T227" i="1"/>
  <c r="U227" i="1"/>
  <c r="V227" i="1"/>
  <c r="AC227" i="1" s="1"/>
  <c r="T228" i="1"/>
  <c r="U228" i="1"/>
  <c r="V228" i="1"/>
  <c r="AC228" i="1" s="1"/>
  <c r="T229" i="1"/>
  <c r="U229" i="1"/>
  <c r="V229" i="1"/>
  <c r="AC229" i="1" s="1"/>
  <c r="T230" i="1"/>
  <c r="U230" i="1"/>
  <c r="V230" i="1"/>
  <c r="AC230" i="1" s="1"/>
  <c r="T231" i="1"/>
  <c r="U231" i="1"/>
  <c r="V231" i="1"/>
  <c r="AB231" i="1" s="1"/>
  <c r="T232" i="1"/>
  <c r="U232" i="1"/>
  <c r="V232" i="1"/>
  <c r="AC232" i="1" s="1"/>
  <c r="T233" i="1"/>
  <c r="U233" i="1"/>
  <c r="V233" i="1"/>
  <c r="AC233" i="1" s="1"/>
  <c r="T234" i="1"/>
  <c r="U234" i="1"/>
  <c r="V234" i="1"/>
  <c r="AB234" i="1" s="1"/>
  <c r="T235" i="1"/>
  <c r="U235" i="1"/>
  <c r="V235" i="1"/>
  <c r="AC235" i="1" s="1"/>
  <c r="U236" i="1"/>
  <c r="V236" i="1"/>
  <c r="AC236" i="1" s="1"/>
  <c r="U237" i="1"/>
  <c r="V237" i="1"/>
  <c r="AC237" i="1" s="1"/>
  <c r="U238" i="1"/>
  <c r="V238" i="1"/>
  <c r="AB238" i="1" s="1"/>
  <c r="U239" i="1"/>
  <c r="V239" i="1"/>
  <c r="AC239" i="1" s="1"/>
  <c r="U240" i="1"/>
  <c r="V240" i="1"/>
  <c r="AB240" i="1" s="1"/>
  <c r="U241" i="1"/>
  <c r="V241" i="1"/>
  <c r="AC241" i="1" s="1"/>
  <c r="U242" i="1"/>
  <c r="V242" i="1"/>
  <c r="AB242" i="1" s="1"/>
  <c r="U243" i="1"/>
  <c r="V243" i="1"/>
  <c r="AC243" i="1" s="1"/>
  <c r="U244" i="1"/>
  <c r="V244" i="1"/>
  <c r="AC244" i="1" s="1"/>
  <c r="U245" i="1"/>
  <c r="V245" i="1"/>
  <c r="AC245" i="1" s="1"/>
  <c r="U246" i="1"/>
  <c r="V246" i="1"/>
  <c r="AB246" i="1" s="1"/>
  <c r="U247" i="1"/>
  <c r="V247" i="1"/>
  <c r="AB247" i="1" s="1"/>
  <c r="U248" i="1"/>
  <c r="V248" i="1"/>
  <c r="AB248" i="1" s="1"/>
  <c r="U249" i="1"/>
  <c r="V249" i="1"/>
  <c r="AC249" i="1" s="1"/>
  <c r="U250" i="1"/>
  <c r="V250" i="1"/>
  <c r="AC250" i="1" s="1"/>
  <c r="U251" i="1"/>
  <c r="V251" i="1"/>
  <c r="AC251" i="1" s="1"/>
  <c r="U252" i="1"/>
  <c r="V252" i="1"/>
  <c r="AC252" i="1" s="1"/>
  <c r="U253" i="1"/>
  <c r="V253" i="1"/>
  <c r="AB253" i="1" s="1"/>
  <c r="U254" i="1"/>
  <c r="V254" i="1"/>
  <c r="AC254" i="1" s="1"/>
  <c r="U255" i="1"/>
  <c r="V255" i="1"/>
  <c r="AB255" i="1" s="1"/>
  <c r="U256" i="1"/>
  <c r="V256" i="1"/>
  <c r="AB256" i="1" s="1"/>
  <c r="U257" i="1"/>
  <c r="V257" i="1"/>
  <c r="AB257" i="1" s="1"/>
  <c r="U258" i="1"/>
  <c r="V258" i="1"/>
  <c r="AB258" i="1" s="1"/>
  <c r="U259" i="1"/>
  <c r="V259" i="1"/>
  <c r="AB259" i="1" s="1"/>
  <c r="U260" i="1"/>
  <c r="V260" i="1"/>
  <c r="AC260" i="1" s="1"/>
  <c r="U261" i="1"/>
  <c r="V261" i="1"/>
  <c r="AC261" i="1" s="1"/>
  <c r="U262" i="1"/>
  <c r="V262" i="1"/>
  <c r="AC262" i="1" s="1"/>
  <c r="U263" i="1"/>
  <c r="V263" i="1"/>
  <c r="AC263" i="1" s="1"/>
  <c r="U264" i="1"/>
  <c r="V264" i="1"/>
  <c r="AB264" i="1" s="1"/>
  <c r="U265" i="1"/>
  <c r="V265" i="1"/>
  <c r="AB265" i="1" s="1"/>
  <c r="U266" i="1"/>
  <c r="V266" i="1"/>
  <c r="AC266" i="1" s="1"/>
  <c r="U267" i="1"/>
  <c r="V267" i="1"/>
  <c r="AB267" i="1" s="1"/>
  <c r="U268" i="1"/>
  <c r="V268" i="1"/>
  <c r="AB268" i="1" s="1"/>
  <c r="U269" i="1"/>
  <c r="V269" i="1"/>
  <c r="AC269" i="1" s="1"/>
  <c r="U270" i="1"/>
  <c r="V270" i="1"/>
  <c r="AC270" i="1" s="1"/>
  <c r="U271" i="1"/>
  <c r="V271" i="1"/>
  <c r="AB271" i="1" s="1"/>
  <c r="U272" i="1"/>
  <c r="V272" i="1"/>
  <c r="AB272" i="1" s="1"/>
  <c r="T273" i="1"/>
  <c r="U273" i="1"/>
  <c r="V273" i="1"/>
  <c r="AC273" i="1" s="1"/>
  <c r="T274" i="1"/>
  <c r="U274" i="1"/>
  <c r="V274" i="1"/>
  <c r="AB274" i="1" s="1"/>
  <c r="T275" i="1"/>
  <c r="U275" i="1"/>
  <c r="V275" i="1"/>
  <c r="T276" i="1"/>
  <c r="U276" i="1"/>
  <c r="V276" i="1"/>
  <c r="AC276" i="1" s="1"/>
  <c r="T277" i="1"/>
  <c r="U277" i="1"/>
  <c r="V277" i="1"/>
  <c r="AB277" i="1" s="1"/>
  <c r="T278" i="1"/>
  <c r="U278" i="1"/>
  <c r="V278" i="1"/>
  <c r="T279" i="1"/>
  <c r="U279" i="1"/>
  <c r="V279" i="1"/>
  <c r="T280" i="1"/>
  <c r="U280" i="1"/>
  <c r="V280" i="1"/>
  <c r="AC280" i="1" s="1"/>
  <c r="T281" i="1"/>
  <c r="U281" i="1"/>
  <c r="V281" i="1"/>
  <c r="AC281" i="1" s="1"/>
  <c r="T282" i="1"/>
  <c r="U282" i="1"/>
  <c r="V282" i="1"/>
  <c r="AB282" i="1" s="1"/>
  <c r="T283" i="1"/>
  <c r="U283" i="1"/>
  <c r="V283" i="1"/>
  <c r="AC283" i="1" s="1"/>
  <c r="T284" i="1"/>
  <c r="U284" i="1"/>
  <c r="V284" i="1"/>
  <c r="AC284" i="1" s="1"/>
  <c r="T285" i="1"/>
  <c r="U285" i="1"/>
  <c r="V285" i="1"/>
  <c r="AC285" i="1" s="1"/>
  <c r="T286" i="1"/>
  <c r="U286" i="1"/>
  <c r="V286" i="1"/>
  <c r="AC286" i="1" s="1"/>
  <c r="T287" i="1"/>
  <c r="U287" i="1"/>
  <c r="V287" i="1"/>
  <c r="AB287" i="1" s="1"/>
  <c r="T288" i="1"/>
  <c r="U288" i="1"/>
  <c r="V288" i="1"/>
  <c r="AC288" i="1" s="1"/>
  <c r="T289" i="1"/>
  <c r="U289" i="1"/>
  <c r="W289" i="1"/>
  <c r="T290" i="1"/>
  <c r="U290" i="1"/>
  <c r="V290" i="1"/>
  <c r="AC290" i="1" s="1"/>
  <c r="T291" i="1"/>
  <c r="U291" i="1"/>
  <c r="V291" i="1"/>
  <c r="AC291" i="1" s="1"/>
  <c r="T292" i="1"/>
  <c r="U292" i="1"/>
  <c r="V292" i="1"/>
  <c r="AB292" i="1" s="1"/>
  <c r="T293" i="1"/>
  <c r="U293" i="1"/>
  <c r="V293" i="1"/>
  <c r="AC293" i="1" s="1"/>
  <c r="T294" i="1"/>
  <c r="U294" i="1"/>
  <c r="V294" i="1"/>
  <c r="AC294" i="1" s="1"/>
  <c r="T295" i="1"/>
  <c r="U295" i="1"/>
  <c r="V295" i="1"/>
  <c r="AC295" i="1" s="1"/>
  <c r="T296" i="1"/>
  <c r="U296" i="1"/>
  <c r="V296" i="1"/>
  <c r="AB296" i="1" s="1"/>
  <c r="T297" i="1"/>
  <c r="U297" i="1"/>
  <c r="V297" i="1"/>
  <c r="AB297" i="1" s="1"/>
  <c r="T298" i="1"/>
  <c r="U298" i="1"/>
  <c r="V298" i="1"/>
  <c r="AC298" i="1" s="1"/>
  <c r="T299" i="1"/>
  <c r="U299" i="1"/>
  <c r="V299" i="1"/>
  <c r="AC299" i="1" s="1"/>
  <c r="T300" i="1"/>
  <c r="U300" i="1"/>
  <c r="V300" i="1"/>
  <c r="AC300" i="1" s="1"/>
  <c r="T301" i="1"/>
  <c r="U301" i="1"/>
  <c r="V301" i="1"/>
  <c r="AC301" i="1" s="1"/>
  <c r="T302" i="1"/>
  <c r="U302" i="1"/>
  <c r="V302" i="1"/>
  <c r="AB302" i="1" s="1"/>
  <c r="T303" i="1"/>
  <c r="U303" i="1"/>
  <c r="V303" i="1"/>
  <c r="AC303" i="1" s="1"/>
  <c r="T304" i="1"/>
  <c r="U304" i="1"/>
  <c r="V304" i="1"/>
  <c r="AC304" i="1" s="1"/>
  <c r="T305" i="1"/>
  <c r="U305" i="1"/>
  <c r="V305" i="1"/>
  <c r="AC305" i="1" s="1"/>
  <c r="T306" i="1"/>
  <c r="U306" i="1"/>
  <c r="V306" i="1"/>
  <c r="AC306" i="1" s="1"/>
  <c r="T307" i="1"/>
  <c r="U307" i="1"/>
  <c r="V307" i="1"/>
  <c r="AC307" i="1" s="1"/>
  <c r="T308" i="1"/>
  <c r="U308" i="1"/>
  <c r="V308" i="1"/>
  <c r="AB308" i="1" s="1"/>
  <c r="T309" i="1"/>
  <c r="U309" i="1"/>
  <c r="V309" i="1"/>
  <c r="AB309" i="1" s="1"/>
  <c r="T310" i="1"/>
  <c r="U310" i="1"/>
  <c r="V310" i="1"/>
  <c r="AC310" i="1" s="1"/>
  <c r="T311" i="1"/>
  <c r="U311" i="1"/>
  <c r="V311" i="1"/>
  <c r="AC311" i="1" s="1"/>
  <c r="T312" i="1"/>
  <c r="U312" i="1"/>
  <c r="V312" i="1"/>
  <c r="AC312" i="1" s="1"/>
  <c r="T313" i="1"/>
  <c r="U313" i="1"/>
  <c r="V313" i="1"/>
  <c r="AC313" i="1" s="1"/>
  <c r="T314" i="1"/>
  <c r="U314" i="1"/>
  <c r="V314" i="1"/>
  <c r="AB314" i="1" s="1"/>
  <c r="T315" i="1"/>
  <c r="U315" i="1"/>
  <c r="V315" i="1"/>
  <c r="AB315" i="1" s="1"/>
  <c r="T316" i="1"/>
  <c r="U316" i="1"/>
  <c r="V316" i="1"/>
  <c r="AB316" i="1" s="1"/>
  <c r="T317" i="1"/>
  <c r="U317" i="1"/>
  <c r="V317" i="1"/>
  <c r="AC317" i="1" s="1"/>
  <c r="T318" i="1"/>
  <c r="U318" i="1"/>
  <c r="V318" i="1"/>
  <c r="AC318" i="1" s="1"/>
  <c r="T319" i="1"/>
  <c r="U319" i="1"/>
  <c r="V319" i="1"/>
  <c r="AC319" i="1" s="1"/>
  <c r="T320" i="1"/>
  <c r="U320" i="1"/>
  <c r="V320" i="1"/>
  <c r="AC320" i="1" s="1"/>
  <c r="T321" i="1"/>
  <c r="U321" i="1"/>
  <c r="V321" i="1"/>
  <c r="AC321" i="1" s="1"/>
  <c r="T322" i="1"/>
  <c r="U322" i="1"/>
  <c r="V322" i="1"/>
  <c r="AC322" i="1" s="1"/>
  <c r="T323" i="1"/>
  <c r="U323" i="1"/>
  <c r="V323" i="1"/>
  <c r="AC323" i="1" s="1"/>
  <c r="T324" i="1"/>
  <c r="U324" i="1"/>
  <c r="V324" i="1"/>
  <c r="AB324" i="1" s="1"/>
  <c r="T325" i="1"/>
  <c r="U325" i="1"/>
  <c r="V325" i="1"/>
  <c r="T326" i="1"/>
  <c r="U326" i="1"/>
  <c r="V326" i="1"/>
  <c r="AB326" i="1" s="1"/>
  <c r="T327" i="1"/>
  <c r="U327" i="1"/>
  <c r="V327" i="1"/>
  <c r="AB327" i="1" s="1"/>
  <c r="T328" i="1"/>
  <c r="U328" i="1"/>
  <c r="V328" i="1"/>
  <c r="AC328" i="1" s="1"/>
  <c r="T329" i="1"/>
  <c r="U329" i="1"/>
  <c r="V329" i="1"/>
  <c r="AC329" i="1" s="1"/>
  <c r="T330" i="1"/>
  <c r="U330" i="1"/>
  <c r="V330" i="1"/>
  <c r="AC330" i="1" s="1"/>
  <c r="T331" i="1"/>
  <c r="U331" i="1"/>
  <c r="V331" i="1"/>
  <c r="AC331" i="1" s="1"/>
  <c r="T332" i="1"/>
  <c r="U332" i="1"/>
  <c r="V332" i="1"/>
  <c r="AC332" i="1" s="1"/>
  <c r="T333" i="1"/>
  <c r="U333" i="1"/>
  <c r="V333" i="1"/>
  <c r="T334" i="1"/>
  <c r="U334" i="1"/>
  <c r="V334" i="1"/>
  <c r="T335" i="1"/>
  <c r="U335" i="1"/>
  <c r="V335" i="1"/>
  <c r="AB335" i="1" s="1"/>
  <c r="T336" i="1"/>
  <c r="U336" i="1"/>
  <c r="V336" i="1"/>
  <c r="AB336" i="1" s="1"/>
  <c r="T337" i="1"/>
  <c r="U337" i="1"/>
  <c r="V337" i="1"/>
  <c r="AC337" i="1" s="1"/>
  <c r="T338" i="1"/>
  <c r="U338" i="1"/>
  <c r="V338" i="1"/>
  <c r="AC338" i="1" s="1"/>
  <c r="T339" i="1"/>
  <c r="U339" i="1"/>
  <c r="V339" i="1"/>
  <c r="AC339" i="1" s="1"/>
  <c r="T340" i="1"/>
  <c r="U340" i="1"/>
  <c r="V340" i="1"/>
  <c r="AB340" i="1" s="1"/>
  <c r="T341" i="1"/>
  <c r="U341" i="1"/>
  <c r="V341" i="1"/>
  <c r="AB341" i="1" s="1"/>
  <c r="T342" i="1"/>
  <c r="U342" i="1"/>
  <c r="V342" i="1"/>
  <c r="AC342" i="1" s="1"/>
  <c r="T343" i="1"/>
  <c r="U343" i="1"/>
  <c r="V343" i="1"/>
  <c r="AB343" i="1" s="1"/>
  <c r="T344" i="1"/>
  <c r="U344" i="1"/>
  <c r="V344" i="1"/>
  <c r="AC344" i="1" s="1"/>
  <c r="T345" i="1"/>
  <c r="U345" i="1"/>
  <c r="V345" i="1"/>
  <c r="AC345" i="1" s="1"/>
  <c r="T346" i="1"/>
  <c r="U346" i="1"/>
  <c r="V346" i="1"/>
  <c r="T347" i="1"/>
  <c r="U347" i="1"/>
  <c r="V347" i="1"/>
  <c r="AC347" i="1" s="1"/>
  <c r="T348" i="1"/>
  <c r="U348" i="1"/>
  <c r="V348" i="1"/>
  <c r="AC348" i="1" s="1"/>
  <c r="T349" i="1"/>
  <c r="U349" i="1"/>
  <c r="V349" i="1"/>
  <c r="AB349" i="1" s="1"/>
  <c r="T350" i="1"/>
  <c r="U350" i="1"/>
  <c r="V350" i="1"/>
  <c r="AC350" i="1" s="1"/>
  <c r="T351" i="1"/>
  <c r="U351" i="1"/>
  <c r="V351" i="1"/>
  <c r="AB351" i="1" s="1"/>
  <c r="T352" i="1"/>
  <c r="U352" i="1"/>
  <c r="V352" i="1"/>
  <c r="AC352" i="1" s="1"/>
  <c r="T353" i="1"/>
  <c r="U353" i="1"/>
  <c r="V353" i="1"/>
  <c r="AB353" i="1" s="1"/>
  <c r="T354" i="1"/>
  <c r="U354" i="1"/>
  <c r="V354" i="1"/>
  <c r="AB354" i="1" s="1"/>
  <c r="T355" i="1"/>
  <c r="U355" i="1"/>
  <c r="V355" i="1"/>
  <c r="AB355" i="1" s="1"/>
  <c r="T356" i="1"/>
  <c r="U356" i="1"/>
  <c r="V356" i="1"/>
  <c r="AB356" i="1" s="1"/>
  <c r="T357" i="1"/>
  <c r="U357" i="1"/>
  <c r="V357" i="1"/>
  <c r="AC357" i="1" s="1"/>
  <c r="T358" i="1"/>
  <c r="U358" i="1"/>
  <c r="V358" i="1"/>
  <c r="AB358" i="1" s="1"/>
  <c r="T359" i="1"/>
  <c r="U359" i="1"/>
  <c r="V359" i="1"/>
  <c r="AC359" i="1" s="1"/>
  <c r="T360" i="1"/>
  <c r="U360" i="1"/>
  <c r="V360" i="1"/>
  <c r="AB360" i="1" s="1"/>
  <c r="T361" i="1"/>
  <c r="U361" i="1"/>
  <c r="V361" i="1"/>
  <c r="AC361" i="1" s="1"/>
  <c r="T362" i="1"/>
  <c r="U362" i="1"/>
  <c r="V362" i="1"/>
  <c r="T363" i="1"/>
  <c r="U363" i="1"/>
  <c r="V363" i="1"/>
  <c r="AC363" i="1" s="1"/>
  <c r="T364" i="1"/>
  <c r="U364" i="1"/>
  <c r="V364" i="1"/>
  <c r="AC364" i="1" s="1"/>
  <c r="T365" i="1"/>
  <c r="U365" i="1"/>
  <c r="V365" i="1"/>
  <c r="AC365" i="1" s="1"/>
  <c r="T366" i="1"/>
  <c r="U366" i="1"/>
  <c r="V366" i="1"/>
  <c r="AC366" i="1" s="1"/>
  <c r="T367" i="1"/>
  <c r="U367" i="1"/>
  <c r="V367" i="1"/>
  <c r="AC367" i="1" s="1"/>
  <c r="T368" i="1"/>
  <c r="U368" i="1"/>
  <c r="V368" i="1"/>
  <c r="AC368" i="1" s="1"/>
  <c r="T369" i="1"/>
  <c r="U369" i="1"/>
  <c r="V369" i="1"/>
  <c r="AC369" i="1" s="1"/>
  <c r="T370" i="1"/>
  <c r="U370" i="1"/>
  <c r="V370" i="1"/>
  <c r="AC370" i="1" s="1"/>
  <c r="T371" i="1"/>
  <c r="U371" i="1"/>
  <c r="V371" i="1"/>
  <c r="AC371" i="1" s="1"/>
  <c r="T372" i="1"/>
  <c r="U372" i="1"/>
  <c r="V372" i="1"/>
  <c r="AB372" i="1" s="1"/>
  <c r="T373" i="1"/>
  <c r="U373" i="1"/>
  <c r="V373" i="1"/>
  <c r="AB373" i="1" s="1"/>
  <c r="T374" i="1"/>
  <c r="U374" i="1"/>
  <c r="V374" i="1"/>
  <c r="AC374" i="1" s="1"/>
  <c r="T375" i="1"/>
  <c r="U375" i="1"/>
  <c r="V375" i="1"/>
  <c r="AC375" i="1" s="1"/>
  <c r="T376" i="1"/>
  <c r="U376" i="1"/>
  <c r="V376" i="1"/>
  <c r="AC376" i="1" s="1"/>
  <c r="T377" i="1"/>
  <c r="U377" i="1"/>
  <c r="V377" i="1"/>
  <c r="AC377" i="1" s="1"/>
  <c r="T378" i="1"/>
  <c r="U378" i="1"/>
  <c r="V378" i="1"/>
  <c r="AB378" i="1" s="1"/>
  <c r="T379" i="1"/>
  <c r="U379" i="1"/>
  <c r="V379" i="1"/>
  <c r="AC379" i="1" s="1"/>
  <c r="T380" i="1"/>
  <c r="U380" i="1"/>
  <c r="V380" i="1"/>
  <c r="AC380" i="1" s="1"/>
  <c r="T381" i="1"/>
  <c r="U381" i="1"/>
  <c r="V381" i="1"/>
  <c r="AB381" i="1" s="1"/>
  <c r="T382" i="1"/>
  <c r="U382" i="1"/>
  <c r="V382" i="1"/>
  <c r="AC382" i="1" s="1"/>
  <c r="T383" i="1"/>
  <c r="U383" i="1"/>
  <c r="V383" i="1"/>
  <c r="AC383" i="1" s="1"/>
  <c r="T384" i="1"/>
  <c r="U384" i="1"/>
  <c r="V384" i="1"/>
  <c r="AC384" i="1" s="1"/>
  <c r="T385" i="1"/>
  <c r="U385" i="1"/>
  <c r="V385" i="1"/>
  <c r="AB385" i="1" s="1"/>
  <c r="T386" i="1"/>
  <c r="U386" i="1"/>
  <c r="V386" i="1"/>
  <c r="AB386" i="1" s="1"/>
  <c r="T387" i="1"/>
  <c r="U387" i="1"/>
  <c r="V387" i="1"/>
  <c r="AC387" i="1" s="1"/>
  <c r="T388" i="1"/>
  <c r="U388" i="1"/>
  <c r="V388" i="1"/>
  <c r="AC388" i="1" s="1"/>
  <c r="T389" i="1"/>
  <c r="U389" i="1"/>
  <c r="V389" i="1"/>
  <c r="AC389" i="1" s="1"/>
  <c r="T390" i="1"/>
  <c r="U390" i="1"/>
  <c r="V390" i="1"/>
  <c r="AC390" i="1" s="1"/>
  <c r="T391" i="1"/>
  <c r="U391" i="1"/>
  <c r="V391" i="1"/>
  <c r="AB391" i="1" s="1"/>
  <c r="T392" i="1"/>
  <c r="U392" i="1"/>
  <c r="V392" i="1"/>
  <c r="AC392" i="1" s="1"/>
  <c r="T393" i="1"/>
  <c r="U393" i="1"/>
  <c r="V393" i="1"/>
  <c r="AC393" i="1" s="1"/>
  <c r="T394" i="1"/>
  <c r="U394" i="1"/>
  <c r="V394" i="1"/>
  <c r="AC394" i="1" s="1"/>
  <c r="T395" i="1"/>
  <c r="U395" i="1"/>
  <c r="V395" i="1"/>
  <c r="AC395" i="1" s="1"/>
  <c r="T396" i="1"/>
  <c r="U396" i="1"/>
  <c r="V396" i="1"/>
  <c r="AB396" i="1" s="1"/>
  <c r="T397" i="1"/>
  <c r="U397" i="1"/>
  <c r="V397" i="1"/>
  <c r="AB397" i="1" s="1"/>
  <c r="T398" i="1"/>
  <c r="U398" i="1"/>
  <c r="V398" i="1"/>
  <c r="AC398" i="1" s="1"/>
  <c r="T399" i="1"/>
  <c r="U399" i="1"/>
  <c r="V399" i="1"/>
  <c r="AC399" i="1" s="1"/>
  <c r="T400" i="1"/>
  <c r="U400" i="1"/>
  <c r="V400" i="1"/>
  <c r="AA400" i="1" s="1"/>
  <c r="T401" i="1"/>
  <c r="U401" i="1"/>
  <c r="V401" i="1"/>
  <c r="AC401" i="1" s="1"/>
  <c r="T402" i="1"/>
  <c r="U402" i="1"/>
  <c r="V402" i="1"/>
  <c r="T403" i="1"/>
  <c r="U403" i="1"/>
  <c r="V403" i="1"/>
  <c r="AC403" i="1" s="1"/>
  <c r="T404" i="1"/>
  <c r="U404" i="1"/>
  <c r="V404" i="1"/>
  <c r="AC404" i="1" s="1"/>
  <c r="T405" i="1"/>
  <c r="U405" i="1"/>
  <c r="V405" i="1"/>
  <c r="AC405" i="1" s="1"/>
  <c r="T406" i="1"/>
  <c r="U406" i="1"/>
  <c r="V406" i="1"/>
  <c r="AC406" i="1" s="1"/>
  <c r="T407" i="1"/>
  <c r="U407" i="1"/>
  <c r="V407" i="1"/>
  <c r="AB407" i="1" s="1"/>
  <c r="T408" i="1"/>
  <c r="U408" i="1"/>
  <c r="V408" i="1"/>
  <c r="AC408" i="1" s="1"/>
  <c r="T409" i="1"/>
  <c r="U409" i="1"/>
  <c r="V409" i="1"/>
  <c r="AC409" i="1" s="1"/>
  <c r="T410" i="1"/>
  <c r="U410" i="1"/>
  <c r="V410" i="1"/>
  <c r="AC410" i="1" s="1"/>
  <c r="T411" i="1"/>
  <c r="U411" i="1"/>
  <c r="V411" i="1"/>
  <c r="AB411" i="1" s="1"/>
  <c r="T412" i="1"/>
  <c r="U412" i="1"/>
  <c r="V412" i="1"/>
  <c r="AC412" i="1" s="1"/>
  <c r="T413" i="1"/>
  <c r="U413" i="1"/>
  <c r="V413" i="1"/>
  <c r="AC413" i="1" s="1"/>
  <c r="T414" i="1"/>
  <c r="U414" i="1"/>
  <c r="V414" i="1"/>
  <c r="AB414" i="1" s="1"/>
  <c r="T415" i="1"/>
  <c r="U415" i="1"/>
  <c r="V415" i="1"/>
  <c r="AB415" i="1" s="1"/>
  <c r="T416" i="1"/>
  <c r="U416" i="1"/>
  <c r="V416" i="1"/>
  <c r="AC416" i="1" s="1"/>
  <c r="T417" i="1"/>
  <c r="U417" i="1"/>
  <c r="V417" i="1"/>
  <c r="AC417" i="1" s="1"/>
  <c r="T418" i="1"/>
  <c r="U418" i="1"/>
  <c r="V418" i="1"/>
  <c r="T419" i="1"/>
  <c r="U419" i="1"/>
  <c r="V419" i="1"/>
  <c r="AC419" i="1" s="1"/>
  <c r="T420" i="1"/>
  <c r="U420" i="1"/>
  <c r="V420" i="1"/>
  <c r="AB420" i="1" s="1"/>
  <c r="T421" i="1"/>
  <c r="U421" i="1"/>
  <c r="V421" i="1"/>
  <c r="AB421" i="1" s="1"/>
  <c r="T422" i="1"/>
  <c r="U422" i="1"/>
  <c r="V422" i="1"/>
  <c r="AB422" i="1" s="1"/>
  <c r="T423" i="1"/>
  <c r="U423" i="1"/>
  <c r="V423" i="1"/>
  <c r="AB423" i="1" s="1"/>
  <c r="T424" i="1"/>
  <c r="U424" i="1"/>
  <c r="V424" i="1"/>
  <c r="AB424" i="1" s="1"/>
  <c r="T425" i="1"/>
  <c r="U425" i="1"/>
  <c r="V425" i="1"/>
  <c r="AB425" i="1" s="1"/>
  <c r="T426" i="1"/>
  <c r="U426" i="1"/>
  <c r="V426" i="1"/>
  <c r="AB426" i="1" s="1"/>
  <c r="T427" i="1"/>
  <c r="U427" i="1"/>
  <c r="V427" i="1"/>
  <c r="AC427" i="1" s="1"/>
  <c r="T428" i="1"/>
  <c r="U428" i="1"/>
  <c r="V428" i="1"/>
  <c r="AC428" i="1" s="1"/>
  <c r="T429" i="1"/>
  <c r="U429" i="1"/>
  <c r="V429" i="1"/>
  <c r="AA429" i="1" s="1"/>
  <c r="T430" i="1"/>
  <c r="U430" i="1"/>
  <c r="V430" i="1"/>
  <c r="AC430" i="1" s="1"/>
  <c r="T431" i="1"/>
  <c r="U431" i="1"/>
  <c r="V431" i="1"/>
  <c r="AB431" i="1" s="1"/>
  <c r="T432" i="1"/>
  <c r="U432" i="1"/>
  <c r="V432" i="1"/>
  <c r="AB432" i="1" s="1"/>
  <c r="T433" i="1"/>
  <c r="U433" i="1"/>
  <c r="V433" i="1"/>
  <c r="AB433" i="1" s="1"/>
  <c r="T434" i="1"/>
  <c r="U434" i="1"/>
  <c r="V434" i="1"/>
  <c r="AB434" i="1" s="1"/>
  <c r="T435" i="1"/>
  <c r="U435" i="1"/>
  <c r="V435" i="1"/>
  <c r="T436" i="1"/>
  <c r="U436" i="1"/>
  <c r="V436" i="1"/>
  <c r="AB436" i="1" s="1"/>
  <c r="T437" i="1"/>
  <c r="U437" i="1"/>
  <c r="V437" i="1"/>
  <c r="AB437" i="1" s="1"/>
  <c r="T438" i="1"/>
  <c r="U438" i="1"/>
  <c r="V438" i="1"/>
  <c r="AB438" i="1" s="1"/>
  <c r="T439" i="1"/>
  <c r="U439" i="1"/>
  <c r="V439" i="1"/>
  <c r="AC439" i="1" s="1"/>
  <c r="T440" i="1"/>
  <c r="U440" i="1"/>
  <c r="V440" i="1"/>
  <c r="AC440" i="1" s="1"/>
  <c r="T441" i="1"/>
  <c r="U441" i="1"/>
  <c r="V441" i="1"/>
  <c r="AB441" i="1" s="1"/>
  <c r="T442" i="1"/>
  <c r="U442" i="1"/>
  <c r="V442" i="1"/>
  <c r="AB442" i="1" s="1"/>
  <c r="T443" i="1"/>
  <c r="U443" i="1"/>
  <c r="V443" i="1"/>
  <c r="AB443" i="1" s="1"/>
  <c r="T444" i="1"/>
  <c r="U444" i="1"/>
  <c r="V444" i="1"/>
  <c r="AB444" i="1" s="1"/>
  <c r="T445" i="1"/>
  <c r="U445" i="1"/>
  <c r="V445" i="1"/>
  <c r="AC445" i="1" s="1"/>
  <c r="T446" i="1"/>
  <c r="U446" i="1"/>
  <c r="V446" i="1"/>
  <c r="AB446" i="1" s="1"/>
  <c r="T447" i="1"/>
  <c r="U447" i="1"/>
  <c r="V447" i="1"/>
  <c r="AB447" i="1" s="1"/>
  <c r="T453" i="1"/>
  <c r="U453" i="1"/>
  <c r="V453" i="1"/>
  <c r="T454" i="1"/>
  <c r="U454" i="1"/>
  <c r="V454" i="1"/>
  <c r="W454" i="1" s="1"/>
  <c r="T455" i="1"/>
  <c r="U455" i="1"/>
  <c r="V455" i="1"/>
  <c r="T456" i="1"/>
  <c r="U456" i="1"/>
  <c r="V456" i="1"/>
  <c r="W456" i="1" s="1"/>
  <c r="T457" i="1"/>
  <c r="U457" i="1"/>
  <c r="V457" i="1"/>
  <c r="W457" i="1" s="1"/>
  <c r="T458" i="1"/>
  <c r="U458" i="1"/>
  <c r="V458" i="1"/>
  <c r="T459" i="1"/>
  <c r="U459" i="1"/>
  <c r="V459" i="1"/>
  <c r="T460" i="1"/>
  <c r="U460" i="1"/>
  <c r="V460" i="1"/>
  <c r="T461" i="1"/>
  <c r="U461" i="1"/>
  <c r="V461" i="1"/>
  <c r="T462" i="1"/>
  <c r="U462" i="1"/>
  <c r="V462" i="1"/>
  <c r="T463" i="1"/>
  <c r="U463" i="1"/>
  <c r="V463" i="1"/>
  <c r="T464" i="1"/>
  <c r="U464" i="1"/>
  <c r="V464" i="1"/>
  <c r="T465" i="1"/>
  <c r="U465" i="1"/>
  <c r="V465" i="1"/>
  <c r="T466" i="1"/>
  <c r="U466" i="1"/>
  <c r="V466" i="1"/>
  <c r="T467" i="1"/>
  <c r="U467" i="1"/>
  <c r="V467" i="1"/>
  <c r="T468" i="1"/>
  <c r="U468" i="1"/>
  <c r="V468" i="1"/>
  <c r="T469" i="1"/>
  <c r="U469" i="1"/>
  <c r="V469" i="1"/>
  <c r="T470" i="1"/>
  <c r="U470" i="1"/>
  <c r="V470" i="1"/>
  <c r="T471" i="1"/>
  <c r="U471" i="1"/>
  <c r="V471" i="1"/>
  <c r="T472" i="1"/>
  <c r="U472" i="1"/>
  <c r="V472" i="1"/>
  <c r="T473" i="1"/>
  <c r="U473" i="1"/>
  <c r="V473" i="1"/>
  <c r="W473" i="1" s="1"/>
  <c r="T474" i="1"/>
  <c r="U474" i="1"/>
  <c r="V474" i="1"/>
  <c r="T475" i="1"/>
  <c r="U475" i="1"/>
  <c r="V475" i="1"/>
  <c r="W475" i="1" s="1"/>
  <c r="T476" i="1"/>
  <c r="U476" i="1"/>
  <c r="V476" i="1"/>
  <c r="T477" i="1"/>
  <c r="U477" i="1"/>
  <c r="V477" i="1"/>
  <c r="T478" i="1"/>
  <c r="U478" i="1"/>
  <c r="V478" i="1"/>
  <c r="T479" i="1"/>
  <c r="U479" i="1"/>
  <c r="V479" i="1"/>
  <c r="T480" i="1"/>
  <c r="U480" i="1"/>
  <c r="V480" i="1"/>
  <c r="T481" i="1"/>
  <c r="U481" i="1"/>
  <c r="V481" i="1"/>
  <c r="T482" i="1"/>
  <c r="U482" i="1"/>
  <c r="V482" i="1"/>
  <c r="T483" i="1"/>
  <c r="U483" i="1"/>
  <c r="V483" i="1"/>
  <c r="T484" i="1"/>
  <c r="U484" i="1"/>
  <c r="V484" i="1"/>
  <c r="T485" i="1"/>
  <c r="U485" i="1"/>
  <c r="V485" i="1"/>
  <c r="T486" i="1"/>
  <c r="U486" i="1"/>
  <c r="V486" i="1"/>
  <c r="T487" i="1"/>
  <c r="U487" i="1"/>
  <c r="V487" i="1"/>
  <c r="T488" i="1"/>
  <c r="U488" i="1"/>
  <c r="V488" i="1"/>
  <c r="T489" i="1"/>
  <c r="U489" i="1"/>
  <c r="V489" i="1"/>
  <c r="T490" i="1"/>
  <c r="U490" i="1"/>
  <c r="V490" i="1"/>
  <c r="T491" i="1"/>
  <c r="U491" i="1"/>
  <c r="V491" i="1"/>
  <c r="T492" i="1"/>
  <c r="U492" i="1"/>
  <c r="V492" i="1"/>
  <c r="T493" i="1"/>
  <c r="U493" i="1"/>
  <c r="V493" i="1"/>
  <c r="T494" i="1"/>
  <c r="U494" i="1"/>
  <c r="V494" i="1"/>
  <c r="T495" i="1"/>
  <c r="U495" i="1"/>
  <c r="V495" i="1"/>
  <c r="T496" i="1"/>
  <c r="U496" i="1"/>
  <c r="V496" i="1"/>
  <c r="T497" i="1"/>
  <c r="U497" i="1"/>
  <c r="V497" i="1"/>
  <c r="T498" i="1"/>
  <c r="U498" i="1"/>
  <c r="V498" i="1"/>
  <c r="T499" i="1"/>
  <c r="U499" i="1"/>
  <c r="V499" i="1"/>
  <c r="T500" i="1"/>
  <c r="U500" i="1"/>
  <c r="V500" i="1"/>
  <c r="T501" i="1"/>
  <c r="U501" i="1"/>
  <c r="V501" i="1"/>
  <c r="T502" i="1"/>
  <c r="U502" i="1"/>
  <c r="V502" i="1"/>
  <c r="T503" i="1"/>
  <c r="U503" i="1"/>
  <c r="V503" i="1"/>
  <c r="T504" i="1"/>
  <c r="U504" i="1"/>
  <c r="V504" i="1"/>
  <c r="T505" i="1"/>
  <c r="U505" i="1"/>
  <c r="V505" i="1"/>
  <c r="T506" i="1"/>
  <c r="U506" i="1"/>
  <c r="V506" i="1"/>
  <c r="T507" i="1"/>
  <c r="U507" i="1"/>
  <c r="V507" i="1"/>
  <c r="T508" i="1"/>
  <c r="U508" i="1"/>
  <c r="V508" i="1"/>
  <c r="T509" i="1"/>
  <c r="U509" i="1"/>
  <c r="V509" i="1"/>
  <c r="T510" i="1"/>
  <c r="U510" i="1"/>
  <c r="V510" i="1"/>
  <c r="T511" i="1"/>
  <c r="U511" i="1"/>
  <c r="V511" i="1"/>
  <c r="T512" i="1"/>
  <c r="U512" i="1"/>
  <c r="V512" i="1"/>
  <c r="T513" i="1"/>
  <c r="U513" i="1"/>
  <c r="V513" i="1"/>
  <c r="T514" i="1"/>
  <c r="U514" i="1"/>
  <c r="V514" i="1"/>
  <c r="T515" i="1"/>
  <c r="U515" i="1"/>
  <c r="V515" i="1"/>
  <c r="W515" i="1" s="1"/>
  <c r="T516" i="1"/>
  <c r="U516" i="1"/>
  <c r="V516" i="1"/>
  <c r="T517" i="1"/>
  <c r="U517" i="1"/>
  <c r="V517" i="1"/>
  <c r="T518" i="1"/>
  <c r="U518" i="1"/>
  <c r="V518" i="1"/>
  <c r="T519" i="1"/>
  <c r="U519" i="1"/>
  <c r="V519" i="1"/>
  <c r="T520" i="1"/>
  <c r="U520" i="1"/>
  <c r="V520" i="1"/>
  <c r="T521" i="1"/>
  <c r="U521" i="1"/>
  <c r="V521" i="1"/>
  <c r="T522" i="1"/>
  <c r="U522" i="1"/>
  <c r="V522" i="1"/>
  <c r="T523" i="1"/>
  <c r="U523" i="1"/>
  <c r="V523" i="1"/>
  <c r="T524" i="1"/>
  <c r="U524" i="1"/>
  <c r="V524" i="1"/>
  <c r="T525" i="1"/>
  <c r="U525" i="1"/>
  <c r="V525" i="1"/>
  <c r="T526" i="1"/>
  <c r="U526" i="1"/>
  <c r="V526" i="1"/>
  <c r="W526" i="1" s="1"/>
  <c r="T527" i="1"/>
  <c r="U527" i="1"/>
  <c r="W527" i="1"/>
  <c r="T528" i="1"/>
  <c r="U528" i="1"/>
  <c r="V528" i="1"/>
  <c r="T529" i="1"/>
  <c r="U529" i="1"/>
  <c r="V529" i="1"/>
  <c r="T530" i="1"/>
  <c r="U530" i="1"/>
  <c r="V530" i="1"/>
  <c r="T531" i="1"/>
  <c r="U531" i="1"/>
  <c r="V531" i="1"/>
  <c r="T532" i="1"/>
  <c r="U532" i="1"/>
  <c r="V532" i="1"/>
  <c r="T533" i="1"/>
  <c r="U533" i="1"/>
  <c r="V533" i="1"/>
  <c r="T534" i="1"/>
  <c r="U534" i="1"/>
  <c r="V534" i="1"/>
  <c r="T535" i="1"/>
  <c r="U535" i="1"/>
  <c r="V535" i="1"/>
  <c r="T536" i="1"/>
  <c r="U536" i="1"/>
  <c r="V536" i="1"/>
  <c r="T537" i="1"/>
  <c r="U537" i="1"/>
  <c r="V537" i="1"/>
  <c r="T538" i="1"/>
  <c r="U538" i="1"/>
  <c r="V538" i="1"/>
  <c r="T539" i="1"/>
  <c r="U539" i="1"/>
  <c r="V539" i="1"/>
  <c r="T540" i="1"/>
  <c r="U540" i="1"/>
  <c r="V540" i="1"/>
  <c r="T541" i="1"/>
  <c r="U541" i="1"/>
  <c r="V541" i="1"/>
  <c r="W541" i="1" s="1"/>
  <c r="T542" i="1"/>
  <c r="U542" i="1"/>
  <c r="V542" i="1"/>
  <c r="T543" i="1"/>
  <c r="U543" i="1"/>
  <c r="V543" i="1"/>
  <c r="W543" i="1" s="1"/>
  <c r="T544" i="1"/>
  <c r="U544" i="1"/>
  <c r="V544" i="1"/>
  <c r="T545" i="1"/>
  <c r="U545" i="1"/>
  <c r="V545" i="1"/>
  <c r="T546" i="1"/>
  <c r="U546" i="1"/>
  <c r="V546" i="1"/>
  <c r="T547" i="1"/>
  <c r="U547" i="1"/>
  <c r="V547" i="1"/>
  <c r="T548" i="1"/>
  <c r="U548" i="1"/>
  <c r="V548" i="1"/>
  <c r="T549" i="1"/>
  <c r="U549" i="1"/>
  <c r="V549" i="1"/>
  <c r="W549" i="1" s="1"/>
  <c r="T550" i="1"/>
  <c r="U550" i="1"/>
  <c r="V550" i="1"/>
  <c r="T551" i="1"/>
  <c r="U551" i="1"/>
  <c r="V551" i="1"/>
  <c r="T552" i="1"/>
  <c r="U552" i="1"/>
  <c r="V552" i="1"/>
  <c r="T553" i="1"/>
  <c r="U553" i="1"/>
  <c r="V553" i="1"/>
  <c r="T554" i="1"/>
  <c r="U554" i="1"/>
  <c r="V554" i="1"/>
  <c r="T555" i="1"/>
  <c r="U555" i="1"/>
  <c r="V555" i="1"/>
  <c r="T556" i="1"/>
  <c r="U556" i="1"/>
  <c r="V556" i="1"/>
  <c r="T557" i="1"/>
  <c r="U557" i="1"/>
  <c r="V557" i="1"/>
  <c r="T558" i="1"/>
  <c r="U558" i="1"/>
  <c r="V558" i="1"/>
  <c r="T559" i="1"/>
  <c r="U559" i="1"/>
  <c r="V559" i="1"/>
  <c r="T560" i="1"/>
  <c r="U560" i="1"/>
  <c r="V560" i="1"/>
  <c r="T561" i="1"/>
  <c r="U561" i="1"/>
  <c r="V561" i="1"/>
  <c r="T562" i="1"/>
  <c r="U562" i="1"/>
  <c r="V562" i="1"/>
  <c r="T563" i="1"/>
  <c r="U563" i="1"/>
  <c r="V563" i="1"/>
  <c r="T564" i="1"/>
  <c r="U564" i="1"/>
  <c r="V564" i="1"/>
  <c r="T565" i="1"/>
  <c r="U565" i="1"/>
  <c r="V565" i="1"/>
  <c r="T566" i="1"/>
  <c r="U566" i="1"/>
  <c r="V566" i="1"/>
  <c r="T567" i="1"/>
  <c r="U567" i="1"/>
  <c r="T568" i="1"/>
  <c r="U568" i="1"/>
  <c r="V568" i="1"/>
  <c r="T569" i="1"/>
  <c r="U569" i="1"/>
  <c r="V569" i="1"/>
  <c r="T570" i="1"/>
  <c r="U570" i="1"/>
  <c r="V570" i="1"/>
  <c r="T571" i="1"/>
  <c r="U571" i="1"/>
  <c r="V571" i="1"/>
  <c r="T572" i="1"/>
  <c r="U572" i="1"/>
  <c r="V572" i="1"/>
  <c r="T573" i="1"/>
  <c r="U573" i="1"/>
  <c r="V573" i="1"/>
  <c r="T574" i="1"/>
  <c r="U574" i="1"/>
  <c r="V574" i="1"/>
  <c r="T575" i="1"/>
  <c r="U575" i="1"/>
  <c r="V575" i="1"/>
  <c r="T576" i="1"/>
  <c r="U576" i="1"/>
  <c r="V576" i="1"/>
  <c r="T577" i="1"/>
  <c r="U577" i="1"/>
  <c r="V577" i="1"/>
  <c r="T578" i="1"/>
  <c r="U578" i="1"/>
  <c r="V578" i="1"/>
  <c r="T579" i="1"/>
  <c r="U579" i="1"/>
  <c r="V579" i="1"/>
  <c r="T580" i="1"/>
  <c r="U580" i="1"/>
  <c r="V580" i="1"/>
  <c r="W580" i="1" s="1"/>
  <c r="T581" i="1"/>
  <c r="U581" i="1"/>
  <c r="V581" i="1"/>
  <c r="T582" i="1"/>
  <c r="U582" i="1"/>
  <c r="V582" i="1"/>
  <c r="W582" i="1" s="1"/>
  <c r="T583" i="1"/>
  <c r="U583" i="1"/>
  <c r="V583" i="1"/>
  <c r="W583" i="1" s="1"/>
  <c r="T584" i="1"/>
  <c r="U584" i="1"/>
  <c r="V584" i="1"/>
  <c r="W584" i="1" s="1"/>
  <c r="T585" i="1"/>
  <c r="U585" i="1"/>
  <c r="V585" i="1"/>
  <c r="T586" i="1"/>
  <c r="U586" i="1"/>
  <c r="V586" i="1"/>
  <c r="T587" i="1"/>
  <c r="U587" i="1"/>
  <c r="V587" i="1"/>
  <c r="T588" i="1"/>
  <c r="U588" i="1"/>
  <c r="V588" i="1"/>
  <c r="T589" i="1"/>
  <c r="U589" i="1"/>
  <c r="V589" i="1"/>
  <c r="T590" i="1"/>
  <c r="U590" i="1"/>
  <c r="V590" i="1"/>
  <c r="T591" i="1"/>
  <c r="U591" i="1"/>
  <c r="V591" i="1"/>
  <c r="T592" i="1"/>
  <c r="U592" i="1"/>
  <c r="V592" i="1"/>
  <c r="T593" i="1"/>
  <c r="U593" i="1"/>
  <c r="V593" i="1"/>
  <c r="W593" i="1" s="1"/>
  <c r="T594" i="1"/>
  <c r="U594" i="1"/>
  <c r="V594" i="1"/>
  <c r="T595" i="1"/>
  <c r="U595" i="1"/>
  <c r="V595" i="1"/>
  <c r="T596" i="1"/>
  <c r="U596" i="1"/>
  <c r="V596" i="1"/>
  <c r="T597" i="1"/>
  <c r="U597" i="1"/>
  <c r="V597" i="1"/>
  <c r="T598" i="1"/>
  <c r="U598" i="1"/>
  <c r="V598" i="1"/>
  <c r="T599" i="1"/>
  <c r="U599" i="1"/>
  <c r="V599" i="1"/>
  <c r="T600" i="1"/>
  <c r="U600" i="1"/>
  <c r="V600" i="1"/>
  <c r="T601" i="1"/>
  <c r="U601" i="1"/>
  <c r="V601" i="1"/>
  <c r="T602" i="1"/>
  <c r="U602" i="1"/>
  <c r="V602" i="1"/>
  <c r="T603" i="1"/>
  <c r="U603" i="1"/>
  <c r="V603" i="1"/>
  <c r="T604" i="1"/>
  <c r="U604" i="1"/>
  <c r="V604" i="1"/>
  <c r="T605" i="1"/>
  <c r="U605" i="1"/>
  <c r="V605" i="1"/>
  <c r="T606" i="1"/>
  <c r="U606" i="1"/>
  <c r="V606" i="1"/>
  <c r="W606" i="1" s="1"/>
  <c r="T607" i="1"/>
  <c r="U607" i="1"/>
  <c r="V607" i="1"/>
  <c r="W607" i="1" s="1"/>
  <c r="T608" i="1"/>
  <c r="U608" i="1"/>
  <c r="V608" i="1"/>
  <c r="T609" i="1"/>
  <c r="U609" i="1"/>
  <c r="V609" i="1"/>
  <c r="T610" i="1"/>
  <c r="U610" i="1"/>
  <c r="V610" i="1"/>
  <c r="T611" i="1"/>
  <c r="U611" i="1"/>
  <c r="V611" i="1"/>
  <c r="T612" i="1"/>
  <c r="U612" i="1"/>
  <c r="V612" i="1"/>
  <c r="T613" i="1"/>
  <c r="U613" i="1"/>
  <c r="V613" i="1"/>
  <c r="T614" i="1"/>
  <c r="U614" i="1"/>
  <c r="V614" i="1"/>
  <c r="T615" i="1"/>
  <c r="U615" i="1"/>
  <c r="V615" i="1"/>
  <c r="T616" i="1"/>
  <c r="U616" i="1"/>
  <c r="V616" i="1"/>
  <c r="T617" i="1"/>
  <c r="U617" i="1"/>
  <c r="V617" i="1"/>
  <c r="T618" i="1"/>
  <c r="U618" i="1"/>
  <c r="V618" i="1"/>
  <c r="T619" i="1"/>
  <c r="U619" i="1"/>
  <c r="V619" i="1"/>
  <c r="T620" i="1"/>
  <c r="U620" i="1"/>
  <c r="V620" i="1"/>
  <c r="T621" i="1"/>
  <c r="U621" i="1"/>
  <c r="V621" i="1"/>
  <c r="T622" i="1"/>
  <c r="U622" i="1"/>
  <c r="V622" i="1"/>
  <c r="T623" i="1"/>
  <c r="U623" i="1"/>
  <c r="V623" i="1"/>
  <c r="T624" i="1"/>
  <c r="U624" i="1"/>
  <c r="V624" i="1"/>
  <c r="W624" i="1" s="1"/>
  <c r="T625" i="1"/>
  <c r="U625" i="1"/>
  <c r="V625" i="1"/>
  <c r="T626" i="1"/>
  <c r="U626" i="1"/>
  <c r="V626" i="1"/>
  <c r="W626" i="1" s="1"/>
  <c r="T627" i="1"/>
  <c r="U627" i="1"/>
  <c r="V627" i="1"/>
  <c r="T628" i="1"/>
  <c r="U628" i="1"/>
  <c r="V628" i="1"/>
  <c r="T629" i="1"/>
  <c r="U629" i="1"/>
  <c r="V629" i="1"/>
  <c r="T630" i="1"/>
  <c r="U630" i="1"/>
  <c r="V630" i="1"/>
  <c r="T631" i="1"/>
  <c r="U631" i="1"/>
  <c r="V631" i="1"/>
  <c r="T632" i="1"/>
  <c r="U632" i="1"/>
  <c r="V632" i="1"/>
  <c r="W632" i="1" s="1"/>
  <c r="T633" i="1"/>
  <c r="U633" i="1"/>
  <c r="V633" i="1"/>
  <c r="T634" i="1"/>
  <c r="U634" i="1"/>
  <c r="V634" i="1"/>
  <c r="T635" i="1"/>
  <c r="U635" i="1"/>
  <c r="V635" i="1"/>
  <c r="T636" i="1"/>
  <c r="U636" i="1"/>
  <c r="V636" i="1"/>
  <c r="W636" i="1" s="1"/>
  <c r="T637" i="1"/>
  <c r="U637" i="1"/>
  <c r="V637" i="1"/>
  <c r="X637" i="1" s="1"/>
  <c r="T638" i="1"/>
  <c r="U638" i="1"/>
  <c r="V638" i="1"/>
  <c r="W638" i="1" s="1"/>
  <c r="T639" i="1"/>
  <c r="U639" i="1"/>
  <c r="V639" i="1"/>
  <c r="T640" i="1"/>
  <c r="U640" i="1"/>
  <c r="T641" i="1"/>
  <c r="U641" i="1"/>
  <c r="T642" i="1"/>
  <c r="U642" i="1"/>
  <c r="T643" i="1"/>
  <c r="U643" i="1"/>
  <c r="T644" i="1"/>
  <c r="U644" i="1"/>
  <c r="T645" i="1"/>
  <c r="U645" i="1"/>
  <c r="T646" i="1"/>
  <c r="U646" i="1"/>
  <c r="T647" i="1"/>
  <c r="U647" i="1"/>
  <c r="T648" i="1"/>
  <c r="U648" i="1"/>
  <c r="W408" i="1" l="1"/>
  <c r="W444" i="1"/>
  <c r="W440" i="1"/>
  <c r="W382" i="1"/>
  <c r="W419" i="1"/>
  <c r="W399" i="1"/>
  <c r="W380" i="1"/>
  <c r="W429" i="1"/>
  <c r="W435" i="1"/>
  <c r="AB435" i="1"/>
  <c r="W418" i="1"/>
  <c r="AC418" i="1"/>
  <c r="W402" i="1"/>
  <c r="AB402" i="1"/>
  <c r="W285" i="1"/>
  <c r="W351" i="1"/>
  <c r="W298" i="1"/>
  <c r="W284" i="1"/>
  <c r="W295" i="1"/>
  <c r="W365" i="1"/>
  <c r="W342" i="1"/>
  <c r="W323" i="1"/>
  <c r="W304" i="1"/>
  <c r="W377" i="1"/>
  <c r="W286" i="1"/>
  <c r="W325" i="1"/>
  <c r="AC325" i="1"/>
  <c r="W279" i="1"/>
  <c r="AC279" i="1"/>
  <c r="W275" i="1"/>
  <c r="AB275" i="1"/>
  <c r="W333" i="1"/>
  <c r="AC333" i="1"/>
  <c r="AA121" i="1"/>
  <c r="AB121" i="1"/>
  <c r="W362" i="1"/>
  <c r="AC362" i="1"/>
  <c r="W346" i="1"/>
  <c r="AC346" i="1"/>
  <c r="W334" i="1"/>
  <c r="AC334" i="1"/>
  <c r="W278" i="1"/>
  <c r="AC278" i="1"/>
  <c r="AB44" i="1"/>
  <c r="AC44" i="1"/>
  <c r="AC40" i="1"/>
  <c r="AB40" i="1"/>
  <c r="AB48" i="1"/>
  <c r="AC48" i="1"/>
  <c r="AB30" i="1"/>
  <c r="AC30" i="1"/>
  <c r="AC46" i="1"/>
  <c r="AB46" i="1"/>
  <c r="AC36" i="1"/>
  <c r="AA36" i="1"/>
  <c r="AC47" i="1"/>
  <c r="AB47" i="1"/>
  <c r="AC43" i="1"/>
  <c r="AB43" i="1"/>
  <c r="AC39" i="1"/>
  <c r="AB39" i="1"/>
  <c r="AC42" i="1"/>
  <c r="AB42" i="1"/>
  <c r="AC34" i="1"/>
  <c r="AB34" i="1"/>
  <c r="AC29" i="1"/>
  <c r="AB29" i="1"/>
  <c r="AC31" i="1"/>
  <c r="AB31" i="1"/>
  <c r="AC45" i="1"/>
  <c r="AB45" i="1"/>
  <c r="W639" i="1"/>
  <c r="W620" i="1"/>
  <c r="W596" i="1"/>
  <c r="W572" i="1"/>
  <c r="W548" i="1"/>
  <c r="W524" i="1"/>
  <c r="W476" i="1"/>
  <c r="W392" i="1"/>
  <c r="W344" i="1"/>
  <c r="W595" i="1"/>
  <c r="W571" i="1"/>
  <c r="W547" i="1"/>
  <c r="W499" i="1"/>
  <c r="W415" i="1"/>
  <c r="W391" i="1"/>
  <c r="W343" i="1"/>
  <c r="W283" i="1"/>
  <c r="W630" i="1"/>
  <c r="W522" i="1"/>
  <c r="W510" i="1"/>
  <c r="W498" i="1"/>
  <c r="W354" i="1"/>
  <c r="W306" i="1"/>
  <c r="W581" i="1"/>
  <c r="W509" i="1"/>
  <c r="W497" i="1"/>
  <c r="W353" i="1"/>
  <c r="W341" i="1"/>
  <c r="W616" i="1"/>
  <c r="W508" i="1"/>
  <c r="W496" i="1"/>
  <c r="W484" i="1"/>
  <c r="W460" i="1"/>
  <c r="W424" i="1"/>
  <c r="W388" i="1"/>
  <c r="W376" i="1"/>
  <c r="W364" i="1"/>
  <c r="W316" i="1"/>
  <c r="W614" i="1"/>
  <c r="W602" i="1"/>
  <c r="W566" i="1"/>
  <c r="W506" i="1"/>
  <c r="W494" i="1"/>
  <c r="W470" i="1"/>
  <c r="W350" i="1"/>
  <c r="W302" i="1"/>
  <c r="W507" i="1"/>
  <c r="W495" i="1"/>
  <c r="W315" i="1"/>
  <c r="W303" i="1"/>
  <c r="W625" i="1"/>
  <c r="W481" i="1"/>
  <c r="W445" i="1"/>
  <c r="W433" i="1"/>
  <c r="W421" i="1"/>
  <c r="W409" i="1"/>
  <c r="W385" i="1"/>
  <c r="W361" i="1"/>
  <c r="W552" i="1"/>
  <c r="W504" i="1"/>
  <c r="W480" i="1"/>
  <c r="W432" i="1"/>
  <c r="W384" i="1"/>
  <c r="W372" i="1"/>
  <c r="W336" i="1"/>
  <c r="W288" i="1"/>
  <c r="W647" i="1"/>
  <c r="W599" i="1"/>
  <c r="W551" i="1"/>
  <c r="W503" i="1"/>
  <c r="W467" i="1"/>
  <c r="W455" i="1"/>
  <c r="W443" i="1"/>
  <c r="W431" i="1"/>
  <c r="W407" i="1"/>
  <c r="W395" i="1"/>
  <c r="W371" i="1"/>
  <c r="W359" i="1"/>
  <c r="W311" i="1"/>
  <c r="W574" i="1"/>
  <c r="W550" i="1"/>
  <c r="W478" i="1"/>
  <c r="W430" i="1"/>
  <c r="W370" i="1"/>
  <c r="W358" i="1"/>
  <c r="W310" i="1"/>
  <c r="W609" i="1"/>
  <c r="W573" i="1"/>
  <c r="W561" i="1"/>
  <c r="W477" i="1"/>
  <c r="W453" i="1"/>
  <c r="W441" i="1"/>
  <c r="W417" i="1"/>
  <c r="W405" i="1"/>
  <c r="W393" i="1"/>
  <c r="W321" i="1"/>
  <c r="W273" i="1"/>
  <c r="Y1151" i="3"/>
  <c r="Y1253" i="3"/>
  <c r="Y1314" i="3"/>
  <c r="Y1315" i="3"/>
  <c r="Y1155" i="3"/>
  <c r="Y1156" i="3"/>
  <c r="Y1157" i="3"/>
  <c r="Y1255" i="3"/>
  <c r="Y1204" i="3"/>
  <c r="Y1363" i="3"/>
  <c r="Y1161" i="3"/>
  <c r="Y1125" i="3"/>
  <c r="Y1163" i="3"/>
  <c r="Y1164" i="3"/>
  <c r="Y1127" i="3"/>
  <c r="Y1207" i="3"/>
  <c r="Y1167" i="3"/>
  <c r="Y1168" i="3"/>
  <c r="Y1128" i="3"/>
  <c r="Y1129" i="3"/>
  <c r="Y1171" i="3"/>
  <c r="Y1172" i="3"/>
  <c r="Y1209" i="3"/>
  <c r="Y1133" i="3"/>
  <c r="Y1135" i="3"/>
  <c r="Y1256" i="3"/>
  <c r="Y1364" i="3"/>
  <c r="Y1257" i="3"/>
  <c r="Y1365" i="3"/>
  <c r="Y1316" i="3"/>
  <c r="Y1318" i="3"/>
  <c r="Y1210" i="3"/>
  <c r="Y1367" i="3"/>
  <c r="Y1258" i="3"/>
  <c r="Y1320" i="3"/>
  <c r="Y1321" i="3"/>
  <c r="Y1260" i="3"/>
  <c r="Y1261" i="3"/>
  <c r="Y1264" i="3"/>
  <c r="Y1190" i="3"/>
  <c r="Y1191" i="3"/>
  <c r="Y1267" i="3"/>
  <c r="Y1193" i="3"/>
  <c r="Y1136" i="3"/>
  <c r="Y1137" i="3"/>
  <c r="Y1211" i="3"/>
  <c r="Y1143" i="3"/>
  <c r="Y1213" i="3"/>
  <c r="Y1322" i="3"/>
  <c r="Y1200" i="3"/>
  <c r="Y1145" i="3"/>
  <c r="Y1214" i="3"/>
  <c r="Y1324" i="3"/>
  <c r="Y1333" i="3"/>
  <c r="Y1205" i="3"/>
  <c r="Y1206" i="3"/>
  <c r="Y1146" i="3"/>
  <c r="Y1208" i="3"/>
  <c r="Y1215" i="3"/>
  <c r="Y1410" i="3"/>
  <c r="Y1148" i="3"/>
  <c r="Y1212" i="3"/>
  <c r="Y1216" i="3"/>
  <c r="Y1149" i="3"/>
  <c r="Y1369" i="3"/>
  <c r="Y1334" i="3"/>
  <c r="Y1217" i="3"/>
  <c r="Y1218" i="3"/>
  <c r="Y1373" i="3"/>
  <c r="Y1268" i="3"/>
  <c r="Y1221" i="3"/>
  <c r="Y1152" i="3"/>
  <c r="Y1336" i="3"/>
  <c r="Y1153" i="3"/>
  <c r="Y1154" i="3"/>
  <c r="Y1158" i="3"/>
  <c r="Y1159" i="3"/>
  <c r="Y1228" i="3"/>
  <c r="Y1229" i="3"/>
  <c r="Y1230" i="3"/>
  <c r="Y1270" i="3"/>
  <c r="Y1232" i="3"/>
  <c r="Y1272" i="3"/>
  <c r="Y1234" i="3"/>
  <c r="Y1235" i="3"/>
  <c r="Y1236" i="3"/>
  <c r="Y1160" i="3"/>
  <c r="Y1238" i="3"/>
  <c r="Y1239" i="3"/>
  <c r="Y1240" i="3"/>
  <c r="Y1241" i="3"/>
  <c r="Y1219" i="3"/>
  <c r="Y1220" i="3"/>
  <c r="Y1162" i="3"/>
  <c r="Y1274" i="3"/>
  <c r="Y1338" i="3"/>
  <c r="Y1165" i="3"/>
  <c r="Y1339" i="3"/>
  <c r="Y1166" i="3"/>
  <c r="Y1250" i="3"/>
  <c r="Y1277" i="3"/>
  <c r="Y1278" i="3"/>
  <c r="Y1341" i="3"/>
  <c r="Y1254" i="3"/>
  <c r="Y1169" i="3"/>
  <c r="Y1282" i="3"/>
  <c r="Y1284" i="3"/>
  <c r="Y1286" i="3"/>
  <c r="Y1259" i="3"/>
  <c r="Y1374" i="3"/>
  <c r="Y1414" i="3"/>
  <c r="Y1262" i="3"/>
  <c r="Y1263" i="3"/>
  <c r="Y1379" i="3"/>
  <c r="Y1265" i="3"/>
  <c r="Y1266" i="3"/>
  <c r="Y1170" i="3"/>
  <c r="Y1222" i="3"/>
  <c r="Y1269" i="3"/>
  <c r="Y1289" i="3"/>
  <c r="Y1271" i="3"/>
  <c r="Y1223" i="3"/>
  <c r="Y1273" i="3"/>
  <c r="Y1224" i="3"/>
  <c r="Y1275" i="3"/>
  <c r="Y1276" i="3"/>
  <c r="Y1380" i="3"/>
  <c r="Y1225" i="3"/>
  <c r="Y1279" i="3"/>
  <c r="Y1280" i="3"/>
  <c r="Y1281" i="3"/>
  <c r="Y1173" i="3"/>
  <c r="Y1283" i="3"/>
  <c r="Y1174" i="3"/>
  <c r="Y1285" i="3"/>
  <c r="Y1226" i="3"/>
  <c r="Y1287" i="3"/>
  <c r="Y1288" i="3"/>
  <c r="Y1381" i="3"/>
  <c r="Y1382" i="3"/>
  <c r="Y1291" i="3"/>
  <c r="Y1175" i="3"/>
  <c r="Y1383" i="3"/>
  <c r="Y1384" i="3"/>
  <c r="Y1417" i="3"/>
  <c r="Y1386" i="3"/>
  <c r="Y1176" i="3"/>
  <c r="Y1298" i="3"/>
  <c r="Y1177" i="3"/>
  <c r="Y1178" i="3"/>
  <c r="Y1387" i="3"/>
  <c r="Y1302" i="3"/>
  <c r="Y1388" i="3"/>
  <c r="Y1290" i="3"/>
  <c r="Y1305" i="3"/>
  <c r="Y1292" i="3"/>
  <c r="Y1307" i="3"/>
  <c r="Y1308" i="3"/>
  <c r="Y1179" i="3"/>
  <c r="Y1310" i="3"/>
  <c r="Y1311" i="3"/>
  <c r="Y1227" i="3"/>
  <c r="Y1313" i="3"/>
  <c r="Y1231" i="3"/>
  <c r="Y1293" i="3"/>
  <c r="Y1180" i="3"/>
  <c r="Y1317" i="3"/>
  <c r="Y1181" i="3"/>
  <c r="Y1319" i="3"/>
  <c r="Y1182" i="3"/>
  <c r="Y1233" i="3"/>
  <c r="Y1183" i="3"/>
  <c r="Y1323" i="3"/>
  <c r="Y1237" i="3"/>
  <c r="Y1325" i="3"/>
  <c r="Y1326" i="3"/>
  <c r="Y1327" i="3"/>
  <c r="Y1328" i="3"/>
  <c r="Y1329" i="3"/>
  <c r="Y1330" i="3"/>
  <c r="Y1331" i="3"/>
  <c r="Y1332" i="3"/>
  <c r="Y1184" i="3"/>
  <c r="Y1185" i="3"/>
  <c r="Y1335" i="3"/>
  <c r="Y1186" i="3"/>
  <c r="Y1337" i="3"/>
  <c r="Y1342" i="3"/>
  <c r="Y1187" i="3"/>
  <c r="Y1340" i="3"/>
  <c r="Y1242" i="3"/>
  <c r="Y1343" i="3"/>
  <c r="Y1347" i="3"/>
  <c r="Y1344" i="3"/>
  <c r="Y1345" i="3"/>
  <c r="Y1346" i="3"/>
  <c r="Y1188" i="3"/>
  <c r="Y1348" i="3"/>
  <c r="Y1189" i="3"/>
  <c r="Y1192" i="3"/>
  <c r="Y1351" i="3"/>
  <c r="Y1352" i="3"/>
  <c r="Y1389" i="3"/>
  <c r="Y1390" i="3"/>
  <c r="Y1419" i="3"/>
  <c r="Y1356" i="3"/>
  <c r="Y1357" i="3"/>
  <c r="Y1358" i="3"/>
  <c r="Y1349" i="3"/>
  <c r="Y1420" i="3"/>
  <c r="Y1361" i="3"/>
  <c r="Y1362" i="3"/>
  <c r="Y1194" i="3"/>
  <c r="Y1294" i="3"/>
  <c r="Y1295" i="3"/>
  <c r="Y1366" i="3"/>
  <c r="Y1350" i="3"/>
  <c r="Y1368" i="3"/>
  <c r="Y1296" i="3"/>
  <c r="Y1370" i="3"/>
  <c r="Y1371" i="3"/>
  <c r="Y1372" i="3"/>
  <c r="Y1243" i="3"/>
  <c r="Y1244" i="3"/>
  <c r="Y1375" i="3"/>
  <c r="Y1376" i="3"/>
  <c r="Y1377" i="3"/>
  <c r="Y1378" i="3"/>
  <c r="Y1297" i="3"/>
  <c r="Y1391" i="3"/>
  <c r="Y1195" i="3"/>
  <c r="Y1245" i="3"/>
  <c r="Y1246" i="3"/>
  <c r="Y1353" i="3"/>
  <c r="Y1385" i="3"/>
  <c r="Y1354" i="3"/>
  <c r="Y1355" i="3"/>
  <c r="Y1247" i="3"/>
  <c r="Y1359" i="3"/>
  <c r="Y1360" i="3"/>
  <c r="Y1299" i="3"/>
  <c r="Y1392" i="3"/>
  <c r="Y1393" i="3"/>
  <c r="Y1394" i="3"/>
  <c r="Y1395" i="3"/>
  <c r="Y1300" i="3"/>
  <c r="Y1397" i="3"/>
  <c r="Y1398" i="3"/>
  <c r="Y1301" i="3"/>
  <c r="Y1303" i="3"/>
  <c r="Y1304" i="3"/>
  <c r="Y1402" i="3"/>
  <c r="Y1396" i="3"/>
  <c r="Y1404" i="3"/>
  <c r="Y1405" i="3"/>
  <c r="Y1399" i="3"/>
  <c r="Y1407" i="3"/>
  <c r="Y1400" i="3"/>
  <c r="Y1409" i="3"/>
  <c r="Y1248" i="3"/>
  <c r="Y1411" i="3"/>
  <c r="Y1412" i="3"/>
  <c r="Y1413" i="3"/>
  <c r="Y1424" i="3"/>
  <c r="Y1415" i="3"/>
  <c r="Y1416" i="3"/>
  <c r="Y1401" i="3"/>
  <c r="Y1418" i="3"/>
  <c r="Y1403" i="3"/>
  <c r="Y1406" i="3"/>
  <c r="Y1421" i="3"/>
  <c r="Y1422" i="3"/>
  <c r="Y1423" i="3"/>
  <c r="Y1425" i="3"/>
  <c r="Y1306" i="3"/>
  <c r="X323" i="1" l="1"/>
  <c r="X334" i="1"/>
  <c r="X340" i="1"/>
  <c r="X342" i="1"/>
  <c r="X351" i="1"/>
  <c r="X352" i="1"/>
  <c r="X355" i="1"/>
  <c r="X356" i="1"/>
  <c r="X357" i="1"/>
  <c r="X360" i="1"/>
  <c r="X362" i="1"/>
  <c r="X363" i="1"/>
  <c r="X365" i="1"/>
  <c r="X366" i="1"/>
  <c r="X367" i="1"/>
  <c r="X368" i="1"/>
  <c r="X369" i="1"/>
  <c r="X373" i="1"/>
  <c r="X374" i="1"/>
  <c r="X375" i="1"/>
  <c r="X377" i="1"/>
  <c r="X378" i="1"/>
  <c r="X379" i="1"/>
  <c r="X380" i="1"/>
  <c r="X381" i="1"/>
  <c r="X382" i="1"/>
  <c r="X383" i="1"/>
  <c r="X386" i="1"/>
  <c r="X387" i="1"/>
  <c r="X389" i="1"/>
  <c r="X390" i="1"/>
  <c r="X394" i="1"/>
  <c r="X396" i="1"/>
  <c r="X397" i="1"/>
  <c r="X398" i="1"/>
  <c r="X399" i="1"/>
  <c r="X400" i="1"/>
  <c r="X401" i="1"/>
  <c r="X402" i="1"/>
  <c r="X403" i="1"/>
  <c r="X404" i="1"/>
  <c r="X406" i="1"/>
  <c r="X408" i="1"/>
  <c r="X410" i="1"/>
  <c r="X411" i="1"/>
  <c r="X412" i="1"/>
  <c r="X413" i="1"/>
  <c r="X414" i="1"/>
  <c r="X416" i="1"/>
  <c r="X418" i="1"/>
  <c r="X419" i="1"/>
  <c r="X420" i="1"/>
  <c r="X422" i="1"/>
  <c r="X423" i="1"/>
  <c r="X425" i="1"/>
  <c r="X426" i="1"/>
  <c r="X427" i="1"/>
  <c r="X428" i="1"/>
  <c r="X429" i="1"/>
  <c r="X434" i="1"/>
  <c r="X435" i="1"/>
  <c r="X436" i="1"/>
  <c r="X437" i="1"/>
  <c r="X438" i="1"/>
  <c r="X439" i="1"/>
  <c r="X440" i="1"/>
  <c r="X442" i="1"/>
  <c r="X444" i="1"/>
  <c r="X454" i="1"/>
  <c r="X456" i="1"/>
  <c r="X457" i="1"/>
  <c r="X458" i="1"/>
  <c r="X459" i="1"/>
  <c r="X461" i="1"/>
  <c r="X462" i="1"/>
  <c r="X463" i="1"/>
  <c r="X464" i="1"/>
  <c r="X465" i="1"/>
  <c r="X466" i="1"/>
  <c r="X468" i="1"/>
  <c r="X469" i="1"/>
  <c r="X471" i="1"/>
  <c r="X472" i="1"/>
  <c r="X473" i="1"/>
  <c r="X474" i="1"/>
  <c r="X475" i="1"/>
  <c r="X479" i="1"/>
  <c r="X482" i="1"/>
  <c r="X483" i="1"/>
  <c r="X485" i="1"/>
  <c r="X486" i="1"/>
  <c r="X487" i="1"/>
  <c r="X488" i="1"/>
  <c r="X489" i="1"/>
  <c r="X490" i="1"/>
  <c r="X491" i="1"/>
  <c r="X492" i="1"/>
  <c r="X493" i="1"/>
  <c r="X500" i="1"/>
  <c r="X501" i="1"/>
  <c r="X502" i="1"/>
  <c r="X505" i="1"/>
  <c r="X511" i="1"/>
  <c r="X512" i="1"/>
  <c r="X513" i="1"/>
  <c r="X514" i="1"/>
  <c r="X515" i="1"/>
  <c r="X516" i="1"/>
  <c r="X517" i="1"/>
  <c r="X518" i="1"/>
  <c r="X519" i="1"/>
  <c r="X520" i="1"/>
  <c r="X521" i="1"/>
  <c r="X523" i="1"/>
  <c r="X525" i="1"/>
  <c r="X526" i="1"/>
  <c r="X527" i="1"/>
  <c r="X528" i="1"/>
  <c r="X529" i="1"/>
  <c r="X531" i="1"/>
  <c r="X532" i="1"/>
  <c r="X533" i="1"/>
  <c r="X534" i="1"/>
  <c r="X535" i="1"/>
  <c r="X536" i="1"/>
  <c r="X537" i="1"/>
  <c r="X538" i="1"/>
  <c r="X540" i="1"/>
  <c r="X541" i="1"/>
  <c r="X542" i="1"/>
  <c r="X543" i="1"/>
  <c r="X544" i="1"/>
  <c r="X545" i="1"/>
  <c r="X546" i="1"/>
  <c r="X549" i="1"/>
  <c r="X555" i="1"/>
  <c r="X556" i="1"/>
  <c r="X557" i="1"/>
  <c r="X558" i="1"/>
  <c r="X559" i="1"/>
  <c r="X562" i="1"/>
  <c r="X563" i="1"/>
  <c r="X565" i="1"/>
  <c r="X567" i="1"/>
  <c r="X568" i="1"/>
  <c r="X569" i="1"/>
  <c r="X570" i="1"/>
  <c r="X575" i="1"/>
  <c r="X579" i="1"/>
  <c r="X580" i="1"/>
  <c r="X582" i="1"/>
  <c r="X583" i="1"/>
  <c r="X585" i="1"/>
  <c r="X587" i="1"/>
  <c r="X589" i="1"/>
  <c r="X597" i="1"/>
  <c r="X600" i="1"/>
  <c r="X607" i="1"/>
  <c r="X608" i="1"/>
  <c r="X611" i="1"/>
  <c r="X612" i="1"/>
  <c r="X629" i="1"/>
  <c r="X632" i="1"/>
  <c r="Y439" i="3"/>
  <c r="Y561" i="3"/>
  <c r="Y653" i="3"/>
  <c r="Y654" i="3"/>
  <c r="Y671" i="3"/>
  <c r="Y564" i="3"/>
  <c r="Y739" i="3"/>
  <c r="Y774" i="3"/>
  <c r="Y659" i="3"/>
  <c r="Y660" i="3"/>
  <c r="Y661" i="3"/>
  <c r="Y565" i="3"/>
  <c r="Y672" i="3"/>
  <c r="Y664" i="3"/>
  <c r="Y665" i="3"/>
  <c r="Y740" i="3"/>
  <c r="Y673" i="3"/>
  <c r="Y775" i="3"/>
  <c r="Y683" i="3"/>
  <c r="Y684" i="3"/>
  <c r="Y742" i="3"/>
  <c r="Y685" i="3"/>
  <c r="Y783" i="3"/>
  <c r="Y674" i="3"/>
  <c r="Y675" i="3"/>
  <c r="Y676" i="3"/>
  <c r="Y677" i="3"/>
  <c r="Y678" i="3"/>
  <c r="Y679" i="3"/>
  <c r="Y680" i="3"/>
  <c r="Y681" i="3"/>
  <c r="Y682" i="3"/>
  <c r="Y746" i="3"/>
  <c r="Y442" i="3"/>
  <c r="Y686" i="3"/>
  <c r="Y566" i="3"/>
  <c r="Y567" i="3"/>
  <c r="Y571" i="3"/>
  <c r="Y687" i="3"/>
  <c r="Y572" i="3"/>
  <c r="Y691" i="3"/>
  <c r="Y692" i="3"/>
  <c r="Y693" i="3"/>
  <c r="Y694" i="3"/>
  <c r="Y573" i="3"/>
  <c r="Y574" i="3"/>
  <c r="Y697" i="3"/>
  <c r="Y747" i="3"/>
  <c r="Y777" i="3"/>
  <c r="Y449" i="3"/>
  <c r="Y502" i="3"/>
  <c r="Y503" i="3"/>
  <c r="Y703" i="3"/>
  <c r="Y704" i="3"/>
  <c r="Y748" i="3"/>
  <c r="Y750" i="3"/>
  <c r="Y451" i="3"/>
  <c r="Y708" i="3"/>
  <c r="Y709" i="3"/>
  <c r="Y577" i="3"/>
  <c r="Y711" i="3"/>
  <c r="Y712" i="3"/>
  <c r="Y578" i="3"/>
  <c r="Y714" i="3"/>
  <c r="Y715" i="3"/>
  <c r="Y716" i="3"/>
  <c r="Y717" i="3"/>
  <c r="Y718" i="3"/>
  <c r="Y452" i="3"/>
  <c r="Y720" i="3"/>
  <c r="Y688" i="3"/>
  <c r="Y722" i="3"/>
  <c r="Y505" i="3"/>
  <c r="Y724" i="3"/>
  <c r="Y753" i="3"/>
  <c r="Y453" i="3"/>
  <c r="Y454" i="3"/>
  <c r="Y689" i="3"/>
  <c r="Y579" i="3"/>
  <c r="Y730" i="3"/>
  <c r="Y755" i="3"/>
  <c r="Y690" i="3"/>
  <c r="Y733" i="3"/>
  <c r="Y734" i="3"/>
  <c r="Y735" i="3"/>
  <c r="Y736" i="3"/>
  <c r="Y737" i="3"/>
  <c r="Y738" i="3"/>
  <c r="Y756" i="3"/>
  <c r="Y506" i="3"/>
  <c r="Y741" i="3"/>
  <c r="Y757" i="3"/>
  <c r="Y743" i="3"/>
  <c r="Y744" i="3"/>
  <c r="Y745" i="3"/>
  <c r="Y695" i="3"/>
  <c r="Y696" i="3"/>
  <c r="Y580" i="3"/>
  <c r="Y749" i="3"/>
  <c r="Y698" i="3"/>
  <c r="Y751" i="3"/>
  <c r="Y752" i="3"/>
  <c r="Y507" i="3"/>
  <c r="Y754" i="3"/>
  <c r="Y509" i="3"/>
  <c r="Y512" i="3"/>
  <c r="Y699" i="3"/>
  <c r="Y455" i="3"/>
  <c r="Y758" i="3"/>
  <c r="Y759" i="3"/>
  <c r="Y760" i="3"/>
  <c r="Y583" i="3"/>
  <c r="Y763" i="3"/>
  <c r="Y585" i="3"/>
  <c r="Y587" i="3"/>
  <c r="Y700" i="3"/>
  <c r="Y767" i="3"/>
  <c r="Y761" i="3"/>
  <c r="Y769" i="3"/>
  <c r="Y770" i="3"/>
  <c r="Y771" i="3"/>
  <c r="Y762" i="3"/>
  <c r="Y773" i="3"/>
  <c r="Y588" i="3"/>
  <c r="Y591" i="3"/>
  <c r="Y776" i="3"/>
  <c r="Y458" i="3"/>
  <c r="Y462" i="3"/>
  <c r="Y514" i="3"/>
  <c r="Y780" i="3"/>
  <c r="Y781" i="3"/>
  <c r="Y782" i="3"/>
  <c r="Y515" i="3"/>
  <c r="Y784" i="3"/>
  <c r="Y785" i="3"/>
  <c r="Y917" i="3"/>
  <c r="Y1041" i="3"/>
  <c r="Y788" i="3"/>
  <c r="Y789" i="3"/>
  <c r="Y860" i="3"/>
  <c r="Y786" i="3"/>
  <c r="Y792" i="3"/>
  <c r="Y793" i="3"/>
  <c r="Y974" i="3"/>
  <c r="Y862" i="3"/>
  <c r="Y864" i="3"/>
  <c r="Y787" i="3"/>
  <c r="Y790" i="3"/>
  <c r="Y1091" i="3"/>
  <c r="Y800" i="3"/>
  <c r="Y801" i="3"/>
  <c r="Y791" i="3"/>
  <c r="Y803" i="3"/>
  <c r="Y1092" i="3"/>
  <c r="Y975" i="3"/>
  <c r="Y918" i="3"/>
  <c r="Y807" i="3"/>
  <c r="Y808" i="3"/>
  <c r="Y794" i="3"/>
  <c r="Y810" i="3"/>
  <c r="Y1042" i="3"/>
  <c r="Y978" i="3"/>
  <c r="Y919" i="3"/>
  <c r="Y920" i="3"/>
  <c r="Y815" i="3"/>
  <c r="Y816" i="3"/>
  <c r="Y1045" i="3"/>
  <c r="Y818" i="3"/>
  <c r="Y795" i="3"/>
  <c r="Y820" i="3"/>
  <c r="Y865" i="3"/>
  <c r="Y866" i="3"/>
  <c r="Y921" i="3"/>
  <c r="Y983" i="3"/>
  <c r="Y825" i="3"/>
  <c r="Y984" i="3"/>
  <c r="Y923" i="3"/>
  <c r="Y828" i="3"/>
  <c r="Y796" i="3"/>
  <c r="Y797" i="3"/>
  <c r="Y831" i="3"/>
  <c r="Y832" i="3"/>
  <c r="Y1093" i="3"/>
  <c r="Y798" i="3"/>
  <c r="Y985" i="3"/>
  <c r="Y836" i="3"/>
  <c r="Y986" i="3"/>
  <c r="Y924" i="3"/>
  <c r="Y839" i="3"/>
  <c r="Y840" i="3"/>
  <c r="Y841" i="3"/>
  <c r="Y842" i="3"/>
  <c r="Y988" i="3"/>
  <c r="Y989" i="3"/>
  <c r="Y799" i="3"/>
  <c r="Y991" i="3"/>
  <c r="Y847" i="3"/>
  <c r="Y848" i="3"/>
  <c r="Y849" i="3"/>
  <c r="Y850" i="3"/>
  <c r="Y851" i="3"/>
  <c r="Y802" i="3"/>
  <c r="Y853" i="3"/>
  <c r="Y854" i="3"/>
  <c r="Y855" i="3"/>
  <c r="Y856" i="3"/>
  <c r="Y857" i="3"/>
  <c r="Y992" i="3"/>
  <c r="Y1094" i="3"/>
  <c r="Y996" i="3"/>
  <c r="Y861" i="3"/>
  <c r="Y1048" i="3"/>
  <c r="Y863" i="3"/>
  <c r="Y867" i="3"/>
  <c r="Y868" i="3"/>
  <c r="Y869" i="3"/>
  <c r="Y804" i="3"/>
  <c r="Y1009" i="3"/>
  <c r="Y926" i="3"/>
  <c r="Y1049" i="3"/>
  <c r="Y871" i="3"/>
  <c r="Y872" i="3"/>
  <c r="Y873" i="3"/>
  <c r="Y874" i="3"/>
  <c r="Y805" i="3"/>
  <c r="Y876" i="3"/>
  <c r="Y1013" i="3"/>
  <c r="Y878" i="3"/>
  <c r="Y879" i="3"/>
  <c r="Y870" i="3"/>
  <c r="Y881" i="3"/>
  <c r="Y929" i="3"/>
  <c r="Y875" i="3"/>
  <c r="Y806" i="3"/>
  <c r="Y885" i="3"/>
  <c r="Y877" i="3"/>
  <c r="Y1095" i="3"/>
  <c r="Y888" i="3"/>
  <c r="Y1052" i="3"/>
  <c r="Y890" i="3"/>
  <c r="Y880" i="3"/>
  <c r="Y892" i="3"/>
  <c r="Y809" i="3"/>
  <c r="Y933" i="3"/>
  <c r="Y811" i="3"/>
  <c r="Y812" i="3"/>
  <c r="Y897" i="3"/>
  <c r="Y898" i="3"/>
  <c r="Y1014" i="3"/>
  <c r="Y900" i="3"/>
  <c r="Y882" i="3"/>
  <c r="Y1015" i="3"/>
  <c r="Y903" i="3"/>
  <c r="Y904" i="3"/>
  <c r="Y883" i="3"/>
  <c r="Y906" i="3"/>
  <c r="Y1081" i="3"/>
  <c r="Y908" i="3"/>
  <c r="Y1016" i="3"/>
  <c r="Y910" i="3"/>
  <c r="Y911" i="3"/>
  <c r="Y912" i="3"/>
  <c r="Y913" i="3"/>
  <c r="Y914" i="3"/>
  <c r="Y884" i="3"/>
  <c r="Y1053" i="3"/>
  <c r="Y935" i="3"/>
  <c r="Y936" i="3"/>
  <c r="Y937" i="3"/>
  <c r="Y1055" i="3"/>
  <c r="Y1084" i="3"/>
  <c r="Y922" i="3"/>
  <c r="Y1056" i="3"/>
  <c r="Y1058" i="3"/>
  <c r="Y925" i="3"/>
  <c r="Y886" i="3"/>
  <c r="Y927" i="3"/>
  <c r="Y928" i="3"/>
  <c r="Y938" i="3"/>
  <c r="Y930" i="3"/>
  <c r="Y931" i="3"/>
  <c r="Y932" i="3"/>
  <c r="Y1062" i="3"/>
  <c r="Y934" i="3"/>
  <c r="Y813" i="3"/>
  <c r="Y887" i="3"/>
  <c r="Y814" i="3"/>
  <c r="Y817" i="3"/>
  <c r="Y939" i="3"/>
  <c r="Y940" i="3"/>
  <c r="Y889" i="3"/>
  <c r="Y942" i="3"/>
  <c r="Y1022" i="3"/>
  <c r="Y944" i="3"/>
  <c r="Y819" i="3"/>
  <c r="Y946" i="3"/>
  <c r="Y821" i="3"/>
  <c r="Y948" i="3"/>
  <c r="Y822" i="3"/>
  <c r="Y950" i="3"/>
  <c r="Y941" i="3"/>
  <c r="Y952" i="3"/>
  <c r="Y953" i="3"/>
  <c r="Y954" i="3"/>
  <c r="Y943" i="3"/>
  <c r="Y945" i="3"/>
  <c r="Y947" i="3"/>
  <c r="Y949" i="3"/>
  <c r="Y1063" i="3"/>
  <c r="Y1064" i="3"/>
  <c r="Y823" i="3"/>
  <c r="Y1065" i="3"/>
  <c r="Y1023" i="3"/>
  <c r="Y1066" i="3"/>
  <c r="Y891" i="3"/>
  <c r="Y1024" i="3"/>
  <c r="Y951" i="3"/>
  <c r="Y824" i="3"/>
  <c r="Y969" i="3"/>
  <c r="Y970" i="3"/>
  <c r="Y971" i="3"/>
  <c r="Y972" i="3"/>
  <c r="Y955" i="3"/>
  <c r="Y826" i="3"/>
  <c r="Y956" i="3"/>
  <c r="Y976" i="3"/>
  <c r="Y977" i="3"/>
  <c r="Y827" i="3"/>
  <c r="Y979" i="3"/>
  <c r="Y980" i="3"/>
  <c r="Y981" i="3"/>
  <c r="Y982" i="3"/>
  <c r="Y1025" i="3"/>
  <c r="Y1070" i="3"/>
  <c r="Y893" i="3"/>
  <c r="Y894" i="3"/>
  <c r="Y987" i="3"/>
  <c r="Y829" i="3"/>
  <c r="Y1098" i="3"/>
  <c r="Y990" i="3"/>
  <c r="Y1073" i="3"/>
  <c r="Y830" i="3"/>
  <c r="Y993" i="3"/>
  <c r="Y994" i="3"/>
  <c r="Y995" i="3"/>
  <c r="Y1101" i="3"/>
  <c r="Y997" i="3"/>
  <c r="Y998" i="3"/>
  <c r="Y999" i="3"/>
  <c r="Y1000" i="3"/>
  <c r="Y1001" i="3"/>
  <c r="Y1002" i="3"/>
  <c r="Y1003" i="3"/>
  <c r="Y1004" i="3"/>
  <c r="Y1005" i="3"/>
  <c r="Y1006" i="3"/>
  <c r="Y1007" i="3"/>
  <c r="Y1008" i="3"/>
  <c r="Y1026" i="3"/>
  <c r="Y1010" i="3"/>
  <c r="Y1011" i="3"/>
  <c r="Y1012" i="3"/>
  <c r="Y1027" i="3"/>
  <c r="Y895" i="3"/>
  <c r="Y833" i="3"/>
  <c r="Y1086" i="3"/>
  <c r="Y1017" i="3"/>
  <c r="Y1018" i="3"/>
  <c r="Y1019" i="3"/>
  <c r="Y1020" i="3"/>
  <c r="Y1021" i="3"/>
  <c r="Y957" i="3"/>
  <c r="Y896" i="3"/>
  <c r="Y958" i="3"/>
  <c r="Y899" i="3"/>
  <c r="Y1087" i="3"/>
  <c r="Y901" i="3"/>
  <c r="Y902" i="3"/>
  <c r="Y834" i="3"/>
  <c r="Y1030" i="3"/>
  <c r="Y1031" i="3"/>
  <c r="Y1032" i="3"/>
  <c r="Y1033" i="3"/>
  <c r="Y905" i="3"/>
  <c r="Y1035" i="3"/>
  <c r="Y1036" i="3"/>
  <c r="Y1104" i="3"/>
  <c r="Y959" i="3"/>
  <c r="Y1039" i="3"/>
  <c r="Y835" i="3"/>
  <c r="Y837" i="3"/>
  <c r="Y838" i="3"/>
  <c r="Y1043" i="3"/>
  <c r="Y1044" i="3"/>
  <c r="Y1028" i="3"/>
  <c r="Y1046" i="3"/>
  <c r="Y1047" i="3"/>
  <c r="Y907" i="3"/>
  <c r="Y843" i="3"/>
  <c r="Y1050" i="3"/>
  <c r="Y1051" i="3"/>
  <c r="Y1075" i="3"/>
  <c r="Y1029" i="3"/>
  <c r="Y1054" i="3"/>
  <c r="Y960" i="3"/>
  <c r="Y1034" i="3"/>
  <c r="Y1057" i="3"/>
  <c r="Y844" i="3"/>
  <c r="Y1059" i="3"/>
  <c r="Y1060" i="3"/>
  <c r="Y1061" i="3"/>
  <c r="Y961" i="3"/>
  <c r="Y845" i="3"/>
  <c r="Y962" i="3"/>
  <c r="Y846" i="3"/>
  <c r="Y852" i="3"/>
  <c r="Y1067" i="3"/>
  <c r="Y1068" i="3"/>
  <c r="Y1069" i="3"/>
  <c r="Y1076" i="3"/>
  <c r="Y1071" i="3"/>
  <c r="Y1072" i="3"/>
  <c r="Y1077" i="3"/>
  <c r="Y1074" i="3"/>
  <c r="Y963" i="3"/>
  <c r="Y1105" i="3"/>
  <c r="Y1078" i="3"/>
  <c r="Y1088" i="3"/>
  <c r="Y1037" i="3"/>
  <c r="Y1080" i="3"/>
  <c r="Y1109" i="3"/>
  <c r="Y1082" i="3"/>
  <c r="Y1083" i="3"/>
  <c r="Y909" i="3"/>
  <c r="Y1085" i="3"/>
  <c r="Y1038" i="3"/>
  <c r="Y1040" i="3"/>
  <c r="Y1079" i="3"/>
  <c r="Y1089" i="3"/>
  <c r="Y1090" i="3"/>
  <c r="Y915" i="3"/>
  <c r="Y858" i="3"/>
  <c r="Y964" i="3"/>
  <c r="Y859" i="3"/>
  <c r="Y965" i="3"/>
  <c r="Y1096" i="3"/>
  <c r="Y1097" i="3"/>
  <c r="Y916" i="3"/>
  <c r="Y1099" i="3"/>
  <c r="Y1100" i="3"/>
  <c r="Y966" i="3"/>
  <c r="Y1102" i="3"/>
  <c r="Y1103" i="3"/>
  <c r="Y967" i="3"/>
  <c r="Y968" i="3"/>
  <c r="Y1106" i="3"/>
  <c r="Y1107" i="3"/>
  <c r="Y1108" i="3"/>
  <c r="Y973" i="3"/>
  <c r="Y1110" i="3"/>
  <c r="Y1111" i="3"/>
  <c r="Y1112" i="3"/>
  <c r="Y1113" i="3"/>
  <c r="Y1196" i="3"/>
  <c r="Y1197" i="3"/>
  <c r="Y1114" i="3"/>
  <c r="Y1117" i="3"/>
  <c r="Y1198" i="3"/>
  <c r="Y1119" i="3"/>
  <c r="Y1115" i="3"/>
  <c r="Y1116" i="3"/>
  <c r="Y1118" i="3"/>
  <c r="Y1123" i="3"/>
  <c r="Y1124" i="3"/>
  <c r="Y1199" i="3"/>
  <c r="Y1126" i="3"/>
  <c r="Y1309" i="3"/>
  <c r="Y1249" i="3"/>
  <c r="Y1120" i="3"/>
  <c r="Y1130" i="3"/>
  <c r="Y1131" i="3"/>
  <c r="Y1132" i="3"/>
  <c r="Y1312" i="3"/>
  <c r="Y1134" i="3"/>
  <c r="Y1201" i="3"/>
  <c r="Y1408" i="3"/>
  <c r="Y1202" i="3"/>
  <c r="Y1138" i="3"/>
  <c r="Y1139" i="3"/>
  <c r="Y1140" i="3"/>
  <c r="Y1141" i="3"/>
  <c r="Y1142" i="3"/>
  <c r="Y1203" i="3"/>
  <c r="Y1144" i="3"/>
  <c r="Y1251" i="3"/>
  <c r="Y1252" i="3"/>
  <c r="Y1147" i="3"/>
  <c r="Y1121" i="3"/>
  <c r="Y1122" i="3"/>
  <c r="Y1150" i="3"/>
  <c r="Y609" i="3"/>
  <c r="Y610" i="3"/>
  <c r="Y429" i="3"/>
  <c r="Y547" i="3"/>
  <c r="Y499" i="3"/>
  <c r="Y614" i="3"/>
  <c r="Y615" i="3"/>
  <c r="Y616" i="3"/>
  <c r="Y617" i="3"/>
  <c r="Y618" i="3"/>
  <c r="Y619" i="3"/>
  <c r="Y667" i="3"/>
  <c r="Y621" i="3"/>
  <c r="Y500" i="3"/>
  <c r="Y555" i="3"/>
  <c r="Y624" i="3"/>
  <c r="Y668" i="3"/>
  <c r="Y626" i="3"/>
  <c r="Y627" i="3"/>
  <c r="Y732" i="3"/>
  <c r="Y629" i="3"/>
  <c r="Y630" i="3"/>
  <c r="Y501" i="3"/>
  <c r="Y556" i="3"/>
  <c r="Y557" i="3"/>
  <c r="Y430" i="3"/>
  <c r="Y635" i="3"/>
  <c r="Y636" i="3"/>
  <c r="Y637" i="3"/>
  <c r="Y638" i="3"/>
  <c r="Y639" i="3"/>
  <c r="Y779" i="3"/>
  <c r="Y669" i="3"/>
  <c r="Y642" i="3"/>
  <c r="Y433" i="3"/>
  <c r="Y558" i="3"/>
  <c r="Y645" i="3"/>
  <c r="Y646" i="3"/>
  <c r="Y670" i="3"/>
  <c r="Y436" i="3"/>
  <c r="Y559" i="3"/>
  <c r="Y650" i="3"/>
  <c r="S491" i="1"/>
  <c r="S492" i="1"/>
  <c r="S493" i="1"/>
  <c r="S494" i="1"/>
  <c r="S495" i="1"/>
  <c r="S496" i="1"/>
  <c r="S497" i="1"/>
  <c r="S498" i="1"/>
  <c r="S499" i="1"/>
  <c r="S500" i="1"/>
  <c r="S501" i="1"/>
  <c r="S502" i="1"/>
  <c r="S503" i="1"/>
  <c r="S504" i="1"/>
  <c r="S505" i="1"/>
  <c r="S506" i="1"/>
  <c r="X384" i="1"/>
  <c r="X385" i="1"/>
  <c r="X388" i="1"/>
  <c r="X391" i="1"/>
  <c r="X392" i="1"/>
  <c r="X393" i="1"/>
  <c r="X395" i="1"/>
  <c r="X405" i="1"/>
  <c r="X407" i="1"/>
  <c r="X409" i="1"/>
  <c r="X415" i="1"/>
  <c r="X417" i="1"/>
  <c r="X421" i="1"/>
  <c r="X424" i="1"/>
  <c r="X430" i="1"/>
  <c r="X431" i="1"/>
  <c r="X432" i="1"/>
  <c r="X433" i="1"/>
  <c r="X441" i="1"/>
  <c r="X443" i="1"/>
  <c r="X445" i="1"/>
  <c r="X446" i="1"/>
  <c r="X447" i="1"/>
  <c r="X453" i="1"/>
  <c r="X455" i="1"/>
  <c r="X460" i="1"/>
  <c r="X467" i="1"/>
  <c r="X470" i="1"/>
  <c r="X476" i="1"/>
  <c r="X477" i="1"/>
  <c r="X478" i="1"/>
  <c r="X480" i="1"/>
  <c r="X481" i="1"/>
  <c r="X484" i="1"/>
  <c r="X341" i="1"/>
  <c r="X350" i="1"/>
  <c r="X353" i="1"/>
  <c r="X354" i="1"/>
  <c r="X358" i="1"/>
  <c r="X359" i="1"/>
  <c r="X361" i="1"/>
  <c r="X364" i="1"/>
  <c r="X376" i="1"/>
  <c r="X371" i="1"/>
  <c r="X370" i="1"/>
  <c r="X372" i="1"/>
  <c r="X494" i="1"/>
  <c r="X495" i="1"/>
  <c r="X496" i="1"/>
  <c r="X497" i="1"/>
  <c r="X498" i="1"/>
  <c r="X499" i="1"/>
  <c r="X503" i="1"/>
  <c r="X504" i="1"/>
  <c r="X506" i="1"/>
  <c r="X507" i="1"/>
  <c r="X508" i="1"/>
  <c r="X509" i="1"/>
  <c r="X510" i="1"/>
  <c r="X522" i="1"/>
  <c r="X524" i="1"/>
  <c r="X530" i="1"/>
  <c r="X539" i="1"/>
  <c r="X547" i="1"/>
  <c r="X548" i="1"/>
  <c r="X550" i="1"/>
  <c r="X551" i="1"/>
  <c r="X552" i="1"/>
  <c r="X553" i="1"/>
  <c r="X554" i="1"/>
  <c r="X560" i="1"/>
  <c r="X561" i="1"/>
  <c r="X564" i="1"/>
  <c r="X566" i="1"/>
  <c r="X571" i="1"/>
  <c r="X572" i="1"/>
  <c r="X573" i="1"/>
  <c r="X574" i="1"/>
  <c r="X576" i="1"/>
  <c r="X577" i="1"/>
  <c r="X578" i="1"/>
  <c r="X581" i="1"/>
  <c r="X584" i="1"/>
  <c r="X586" i="1"/>
  <c r="X588" i="1"/>
  <c r="X590" i="1"/>
  <c r="X591" i="1"/>
  <c r="X592" i="1"/>
  <c r="X593" i="1"/>
  <c r="X594" i="1"/>
  <c r="X595" i="1"/>
  <c r="X596" i="1"/>
  <c r="X598" i="1"/>
  <c r="X599" i="1"/>
  <c r="X601" i="1"/>
  <c r="X602" i="1"/>
  <c r="X603" i="1"/>
  <c r="X604" i="1"/>
  <c r="X605" i="1"/>
  <c r="X606" i="1"/>
  <c r="X609" i="1"/>
  <c r="X610" i="1"/>
  <c r="X613" i="1"/>
  <c r="X614" i="1"/>
  <c r="X615" i="1"/>
  <c r="X616" i="1"/>
  <c r="X617" i="1"/>
  <c r="X618" i="1"/>
  <c r="X619" i="1"/>
  <c r="X620" i="1"/>
  <c r="X621" i="1"/>
  <c r="X622" i="1"/>
  <c r="X623" i="1"/>
  <c r="X624" i="1"/>
  <c r="X625" i="1"/>
  <c r="X626" i="1"/>
  <c r="X627" i="1"/>
  <c r="X630" i="1"/>
  <c r="X631" i="1"/>
  <c r="X633" i="1"/>
  <c r="X634" i="1"/>
  <c r="X635" i="1"/>
  <c r="X636" i="1"/>
  <c r="X642" i="1"/>
  <c r="X643" i="1"/>
  <c r="X644" i="1"/>
  <c r="X645" i="1"/>
  <c r="X646" i="1"/>
  <c r="X647" i="1"/>
  <c r="X648" i="1"/>
  <c r="S347" i="1"/>
  <c r="S331" i="1"/>
  <c r="S334" i="1"/>
  <c r="S323" i="1"/>
  <c r="S340" i="1"/>
  <c r="S341" i="1"/>
  <c r="S342" i="1"/>
  <c r="S350" i="1"/>
  <c r="S351" i="1"/>
  <c r="S355" i="1"/>
  <c r="S353" i="1"/>
  <c r="S354" i="1"/>
  <c r="S357" i="1"/>
  <c r="S356" i="1"/>
  <c r="S352" i="1"/>
  <c r="S362" i="1"/>
  <c r="S363" i="1"/>
  <c r="S358" i="1"/>
  <c r="S360" i="1"/>
  <c r="S359" i="1"/>
  <c r="S361" i="1"/>
  <c r="S364" i="1"/>
  <c r="S365" i="1"/>
  <c r="S376" i="1"/>
  <c r="S371" i="1"/>
  <c r="S370" i="1"/>
  <c r="S372" i="1"/>
  <c r="S367" i="1"/>
  <c r="S366" i="1"/>
  <c r="S368" i="1"/>
  <c r="S369" i="1"/>
  <c r="S373" i="1"/>
  <c r="S374" i="1"/>
  <c r="S375"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Y181" i="3"/>
  <c r="Y339" i="3"/>
  <c r="Y5" i="3"/>
  <c r="Y6" i="3"/>
  <c r="Y341" i="3"/>
  <c r="Y262" i="3"/>
  <c r="Y9" i="3"/>
  <c r="Y182" i="3"/>
  <c r="Y111" i="3"/>
  <c r="Y343" i="3"/>
  <c r="Y13" i="3"/>
  <c r="Y14" i="3"/>
  <c r="Y350" i="3"/>
  <c r="Y16" i="3"/>
  <c r="Y17" i="3"/>
  <c r="Y18" i="3"/>
  <c r="Y19" i="3"/>
  <c r="Y20" i="3"/>
  <c r="Y21" i="3"/>
  <c r="Y22" i="3"/>
  <c r="Y23" i="3"/>
  <c r="Y24" i="3"/>
  <c r="Y25" i="3"/>
  <c r="Y26" i="3"/>
  <c r="Y27" i="3"/>
  <c r="Y184" i="3"/>
  <c r="Y29" i="3"/>
  <c r="Y28" i="3"/>
  <c r="Y30" i="3"/>
  <c r="Y32" i="3"/>
  <c r="Y31" i="3"/>
  <c r="Y264" i="3"/>
  <c r="Y351" i="3"/>
  <c r="Y185" i="3"/>
  <c r="Y33" i="3"/>
  <c r="Y38" i="3"/>
  <c r="Y34" i="3"/>
  <c r="Y374" i="3"/>
  <c r="Y377" i="3"/>
  <c r="Y188" i="3"/>
  <c r="Y378" i="3"/>
  <c r="Y189" i="3"/>
  <c r="Y45" i="3"/>
  <c r="Y268" i="3"/>
  <c r="Y47" i="3"/>
  <c r="Y270" i="3"/>
  <c r="Y49" i="3"/>
  <c r="Y115" i="3"/>
  <c r="Y277" i="3"/>
  <c r="Y52" i="3"/>
  <c r="Y278" i="3"/>
  <c r="Y280" i="3"/>
  <c r="Y35" i="3"/>
  <c r="Y36" i="3"/>
  <c r="Y57" i="3"/>
  <c r="Y37" i="3"/>
  <c r="Y59" i="3"/>
  <c r="Y39" i="3"/>
  <c r="Y117" i="3"/>
  <c r="Y62" i="3"/>
  <c r="Y63" i="3"/>
  <c r="Y64" i="3"/>
  <c r="Y2" i="3"/>
  <c r="Y66" i="3"/>
  <c r="Y281" i="3"/>
  <c r="Y40" i="3"/>
  <c r="Y69" i="3"/>
  <c r="Y70" i="3"/>
  <c r="Y71" i="3"/>
  <c r="Y119" i="3"/>
  <c r="Y73" i="3"/>
  <c r="Y379" i="3"/>
  <c r="Y75" i="3"/>
  <c r="Y76" i="3"/>
  <c r="Y77" i="3"/>
  <c r="Y380" i="3"/>
  <c r="Y79" i="3"/>
  <c r="Y190" i="3"/>
  <c r="Y81" i="3"/>
  <c r="Y191" i="3"/>
  <c r="Y120" i="3"/>
  <c r="Y41" i="3"/>
  <c r="Y85" i="3"/>
  <c r="Y86" i="3"/>
  <c r="Y87" i="3"/>
  <c r="Y88" i="3"/>
  <c r="Y284" i="3"/>
  <c r="Y285" i="3"/>
  <c r="Y91" i="3"/>
  <c r="Y92" i="3"/>
  <c r="Y93" i="3"/>
  <c r="Y194" i="3"/>
  <c r="Y95" i="3"/>
  <c r="Y353" i="3"/>
  <c r="Y97" i="3"/>
  <c r="Y98" i="3"/>
  <c r="Y286" i="3"/>
  <c r="Y196" i="3"/>
  <c r="Y198" i="3"/>
  <c r="Y288" i="3"/>
  <c r="Y42" i="3"/>
  <c r="Y202" i="3"/>
  <c r="Y289" i="3"/>
  <c r="Y106" i="3"/>
  <c r="Y107" i="3"/>
  <c r="Y108" i="3"/>
  <c r="Y203" i="3"/>
  <c r="Y110" i="3"/>
  <c r="Y204" i="3"/>
  <c r="Y112" i="3"/>
  <c r="Y113" i="3"/>
  <c r="Y114" i="3"/>
  <c r="Y205" i="3"/>
  <c r="Y116" i="3"/>
  <c r="Y123" i="3"/>
  <c r="Y118" i="3"/>
  <c r="Y43" i="3"/>
  <c r="Y293" i="3"/>
  <c r="Y121" i="3"/>
  <c r="Y122" i="3"/>
  <c r="Y3" i="3"/>
  <c r="Y124" i="3"/>
  <c r="Y125" i="3"/>
  <c r="Y126" i="3"/>
  <c r="Y127" i="3"/>
  <c r="Y128" i="3"/>
  <c r="Y129" i="3"/>
  <c r="Y44" i="3"/>
  <c r="Y131" i="3"/>
  <c r="Y354" i="3"/>
  <c r="Y133" i="3"/>
  <c r="Y46" i="3"/>
  <c r="Y135" i="3"/>
  <c r="Y136" i="3"/>
  <c r="Y137" i="3"/>
  <c r="Y138" i="3"/>
  <c r="Y48" i="3"/>
  <c r="Y140" i="3"/>
  <c r="Y130" i="3"/>
  <c r="Y142" i="3"/>
  <c r="Y143" i="3"/>
  <c r="Y144" i="3"/>
  <c r="Y132" i="3"/>
  <c r="Y207" i="3"/>
  <c r="Y147" i="3"/>
  <c r="Y50" i="3"/>
  <c r="Y208" i="3"/>
  <c r="Y150" i="3"/>
  <c r="Y151" i="3"/>
  <c r="Y152" i="3"/>
  <c r="Y51" i="3"/>
  <c r="Y154" i="3"/>
  <c r="Y355" i="3"/>
  <c r="Y356" i="3"/>
  <c r="Y157" i="3"/>
  <c r="Y158" i="3"/>
  <c r="Y381" i="3"/>
  <c r="Y160" i="3"/>
  <c r="Y161" i="3"/>
  <c r="Y162" i="3"/>
  <c r="Y163" i="3"/>
  <c r="Y164" i="3"/>
  <c r="Y165" i="3"/>
  <c r="Y383" i="3"/>
  <c r="Y167" i="3"/>
  <c r="Y168" i="3"/>
  <c r="Y357" i="3"/>
  <c r="Y170" i="3"/>
  <c r="Y53" i="3"/>
  <c r="Y209" i="3"/>
  <c r="Y134" i="3"/>
  <c r="Y294" i="3"/>
  <c r="Y175" i="3"/>
  <c r="Y139" i="3"/>
  <c r="Y211" i="3"/>
  <c r="Y178" i="3"/>
  <c r="Y179" i="3"/>
  <c r="Y180" i="3"/>
  <c r="Y54" i="3"/>
  <c r="Y296" i="3"/>
  <c r="Y183" i="3"/>
  <c r="Y141" i="3"/>
  <c r="Y145" i="3"/>
  <c r="Y186" i="3"/>
  <c r="Y187" i="3"/>
  <c r="Y212" i="3"/>
  <c r="Y213" i="3"/>
  <c r="Y215" i="3"/>
  <c r="Y297" i="3"/>
  <c r="Y192" i="3"/>
  <c r="Y193" i="3"/>
  <c r="Y298" i="3"/>
  <c r="Y195" i="3"/>
  <c r="Y55" i="3"/>
  <c r="Y197" i="3"/>
  <c r="Y299" i="3"/>
  <c r="Y199" i="3"/>
  <c r="Y200" i="3"/>
  <c r="Y201" i="3"/>
  <c r="Y4" i="3"/>
  <c r="Y216" i="3"/>
  <c r="Y146" i="3"/>
  <c r="Y218" i="3"/>
  <c r="Y206" i="3"/>
  <c r="Y56" i="3"/>
  <c r="Y58" i="3"/>
  <c r="Y222" i="3"/>
  <c r="Y210" i="3"/>
  <c r="Y60" i="3"/>
  <c r="Y148" i="3"/>
  <c r="Y226" i="3"/>
  <c r="Y214" i="3"/>
  <c r="Y227" i="3"/>
  <c r="Y228" i="3"/>
  <c r="Y217" i="3"/>
  <c r="Y61" i="3"/>
  <c r="Y219" i="3"/>
  <c r="Y220" i="3"/>
  <c r="Y221" i="3"/>
  <c r="Y358" i="3"/>
  <c r="Y223" i="3"/>
  <c r="Y224" i="3"/>
  <c r="Y225" i="3"/>
  <c r="Y300" i="3"/>
  <c r="Y387" i="3"/>
  <c r="Y235" i="3"/>
  <c r="Y229" i="3"/>
  <c r="Y230" i="3"/>
  <c r="Y231" i="3"/>
  <c r="Y232" i="3"/>
  <c r="Y233" i="3"/>
  <c r="Y234" i="3"/>
  <c r="Y239" i="3"/>
  <c r="Y236" i="3"/>
  <c r="Y237" i="3"/>
  <c r="Y238" i="3"/>
  <c r="Y361" i="3"/>
  <c r="Y240" i="3"/>
  <c r="Y241" i="3"/>
  <c r="Y65" i="3"/>
  <c r="Y388" i="3"/>
  <c r="Y389" i="3"/>
  <c r="Y245" i="3"/>
  <c r="Y246" i="3"/>
  <c r="Y67" i="3"/>
  <c r="Y149" i="3"/>
  <c r="Y301" i="3"/>
  <c r="Y250" i="3"/>
  <c r="Y251" i="3"/>
  <c r="Y68" i="3"/>
  <c r="Y253" i="3"/>
  <c r="Y254" i="3"/>
  <c r="Y255" i="3"/>
  <c r="Y302" i="3"/>
  <c r="Y257" i="3"/>
  <c r="Y153" i="3"/>
  <c r="Y259" i="3"/>
  <c r="Y72" i="3"/>
  <c r="Y74" i="3"/>
  <c r="Y155" i="3"/>
  <c r="Y263" i="3"/>
  <c r="Y242" i="3"/>
  <c r="Y265" i="3"/>
  <c r="Y266" i="3"/>
  <c r="Y267" i="3"/>
  <c r="Y243" i="3"/>
  <c r="Y269" i="3"/>
  <c r="Y244" i="3"/>
  <c r="Y271" i="3"/>
  <c r="Y272" i="3"/>
  <c r="Y273" i="3"/>
  <c r="Y274" i="3"/>
  <c r="Y275" i="3"/>
  <c r="Y276" i="3"/>
  <c r="Y156" i="3"/>
  <c r="Y247" i="3"/>
  <c r="Y279" i="3"/>
  <c r="Y248" i="3"/>
  <c r="Y303" i="3"/>
  <c r="Y282" i="3"/>
  <c r="Y283" i="3"/>
  <c r="Y78" i="3"/>
  <c r="Y304" i="3"/>
  <c r="Y362" i="3"/>
  <c r="Y287" i="3"/>
  <c r="Y306" i="3"/>
  <c r="Y390" i="3"/>
  <c r="Y290" i="3"/>
  <c r="Y291" i="3"/>
  <c r="Y292" i="3"/>
  <c r="Y391" i="3"/>
  <c r="Y80" i="3"/>
  <c r="Y295" i="3"/>
  <c r="Y82" i="3"/>
  <c r="Y83" i="3"/>
  <c r="Y84" i="3"/>
  <c r="Y308" i="3"/>
  <c r="Y311" i="3"/>
  <c r="Y249" i="3"/>
  <c r="Y89" i="3"/>
  <c r="Y159" i="3"/>
  <c r="Y252" i="3"/>
  <c r="Y305" i="3"/>
  <c r="Y312" i="3"/>
  <c r="Y307" i="3"/>
  <c r="Y7" i="3"/>
  <c r="Y309" i="3"/>
  <c r="Y310" i="3"/>
  <c r="Y166" i="3"/>
  <c r="Y90" i="3"/>
  <c r="Y94" i="3"/>
  <c r="Y96" i="3"/>
  <c r="Y8" i="3"/>
  <c r="Y256" i="3"/>
  <c r="Y317" i="3"/>
  <c r="Y169" i="3"/>
  <c r="Y319" i="3"/>
  <c r="Y320" i="3"/>
  <c r="Y321" i="3"/>
  <c r="Y322" i="3"/>
  <c r="Y323" i="3"/>
  <c r="Y324" i="3"/>
  <c r="Y325" i="3"/>
  <c r="Y326" i="3"/>
  <c r="Y313" i="3"/>
  <c r="Y314" i="3"/>
  <c r="Y329" i="3"/>
  <c r="Y330" i="3"/>
  <c r="Y331" i="3"/>
  <c r="Y99" i="3"/>
  <c r="Y333" i="3"/>
  <c r="Y334" i="3"/>
  <c r="Y335" i="3"/>
  <c r="Y336" i="3"/>
  <c r="Y337" i="3"/>
  <c r="Y338" i="3"/>
  <c r="Y171" i="3"/>
  <c r="Y340" i="3"/>
  <c r="Y100" i="3"/>
  <c r="Y342" i="3"/>
  <c r="Y101" i="3"/>
  <c r="Y344" i="3"/>
  <c r="Y345" i="3"/>
  <c r="Y346" i="3"/>
  <c r="Y347" i="3"/>
  <c r="Y348" i="3"/>
  <c r="Y349" i="3"/>
  <c r="Y172" i="3"/>
  <c r="Y102" i="3"/>
  <c r="Y352" i="3"/>
  <c r="Y103" i="3"/>
  <c r="Y173" i="3"/>
  <c r="Y174" i="3"/>
  <c r="Y104" i="3"/>
  <c r="Y315" i="3"/>
  <c r="Y105" i="3"/>
  <c r="Y359" i="3"/>
  <c r="Y360" i="3"/>
  <c r="Y316" i="3"/>
  <c r="Y393" i="3"/>
  <c r="Y109" i="3"/>
  <c r="Y318" i="3"/>
  <c r="Y365" i="3"/>
  <c r="Y10" i="3"/>
  <c r="Y367" i="3"/>
  <c r="Y11" i="3"/>
  <c r="Y369" i="3"/>
  <c r="Y370" i="3"/>
  <c r="Y258" i="3"/>
  <c r="Y372" i="3"/>
  <c r="Y363" i="3"/>
  <c r="Y364" i="3"/>
  <c r="Y375" i="3"/>
  <c r="Y376" i="3"/>
  <c r="Y260" i="3"/>
  <c r="Y261" i="3"/>
  <c r="Y327" i="3"/>
  <c r="Y395" i="3"/>
  <c r="Y366" i="3"/>
  <c r="Y382" i="3"/>
  <c r="Y176" i="3"/>
  <c r="Y384" i="3"/>
  <c r="Y385" i="3"/>
  <c r="Y386" i="3"/>
  <c r="Y12" i="3"/>
  <c r="Y328" i="3"/>
  <c r="Y368" i="3"/>
  <c r="Y397" i="3"/>
  <c r="Y371" i="3"/>
  <c r="Y392" i="3"/>
  <c r="Y373" i="3"/>
  <c r="Y394" i="3"/>
  <c r="Y177" i="3"/>
  <c r="Y396" i="3"/>
  <c r="Y332" i="3"/>
  <c r="Y398" i="3"/>
  <c r="Y516" i="3"/>
  <c r="Y517" i="3"/>
  <c r="Y401" i="3"/>
  <c r="Y402" i="3"/>
  <c r="Y403" i="3"/>
  <c r="Y399" i="3"/>
  <c r="Y405" i="3"/>
  <c r="Y400" i="3"/>
  <c r="Y764" i="3"/>
  <c r="Y408" i="3"/>
  <c r="Y409" i="3"/>
  <c r="Y701" i="3"/>
  <c r="Y599" i="3"/>
  <c r="Y702" i="3"/>
  <c r="Y413" i="3"/>
  <c r="Y519" i="3"/>
  <c r="Y415" i="3"/>
  <c r="Y416" i="3"/>
  <c r="Y463" i="3"/>
  <c r="Y418" i="3"/>
  <c r="Y419" i="3"/>
  <c r="Y420" i="3"/>
  <c r="Y421" i="3"/>
  <c r="Y422" i="3"/>
  <c r="Y423" i="3"/>
  <c r="Y464" i="3"/>
  <c r="Y425" i="3"/>
  <c r="Y705" i="3"/>
  <c r="Y427" i="3"/>
  <c r="Y765" i="3"/>
  <c r="Y706" i="3"/>
  <c r="Y521" i="3"/>
  <c r="Y431" i="3"/>
  <c r="Y432" i="3"/>
  <c r="Y602" i="3"/>
  <c r="Y434" i="3"/>
  <c r="Y435" i="3"/>
  <c r="Y606" i="3"/>
  <c r="Y437" i="3"/>
  <c r="Y438" i="3"/>
  <c r="Y707" i="3"/>
  <c r="Y440" i="3"/>
  <c r="Y441" i="3"/>
  <c r="Y611" i="3"/>
  <c r="Y443" i="3"/>
  <c r="Y444" i="3"/>
  <c r="Y445" i="3"/>
  <c r="Y446" i="3"/>
  <c r="Y447" i="3"/>
  <c r="Y448" i="3"/>
  <c r="Y710" i="3"/>
  <c r="Y450" i="3"/>
  <c r="Y524" i="3"/>
  <c r="Y713" i="3"/>
  <c r="Y404" i="3"/>
  <c r="Y612" i="3"/>
  <c r="Y469" i="3"/>
  <c r="Y456" i="3"/>
  <c r="Y457" i="3"/>
  <c r="Y719" i="3"/>
  <c r="Y459" i="3"/>
  <c r="Y460" i="3"/>
  <c r="Y461" i="3"/>
  <c r="Y406" i="3"/>
  <c r="Y766" i="3"/>
  <c r="Y470" i="3"/>
  <c r="Y465" i="3"/>
  <c r="Y466" i="3"/>
  <c r="Y467" i="3"/>
  <c r="Y468" i="3"/>
  <c r="Y525" i="3"/>
  <c r="Y613" i="3"/>
  <c r="Y620" i="3"/>
  <c r="Y472" i="3"/>
  <c r="Y473" i="3"/>
  <c r="Y622" i="3"/>
  <c r="Y475" i="3"/>
  <c r="Y476" i="3"/>
  <c r="Y471" i="3"/>
  <c r="Y478" i="3"/>
  <c r="Y479" i="3"/>
  <c r="Y480" i="3"/>
  <c r="Y481" i="3"/>
  <c r="Y482" i="3"/>
  <c r="Y483" i="3"/>
  <c r="Y474" i="3"/>
  <c r="Y477" i="3"/>
  <c r="Y407" i="3"/>
  <c r="Y487" i="3"/>
  <c r="Y527" i="3"/>
  <c r="Y489" i="3"/>
  <c r="Y490" i="3"/>
  <c r="Y491" i="3"/>
  <c r="Y492" i="3"/>
  <c r="Y493" i="3"/>
  <c r="Y484" i="3"/>
  <c r="Y623" i="3"/>
  <c r="Y496" i="3"/>
  <c r="Y778" i="3"/>
  <c r="Y498" i="3"/>
  <c r="Y529" i="3"/>
  <c r="Y625" i="3"/>
  <c r="Y485" i="3"/>
  <c r="Y530" i="3"/>
  <c r="Y721" i="3"/>
  <c r="Y504" i="3"/>
  <c r="Y410" i="3"/>
  <c r="Y486" i="3"/>
  <c r="Y628" i="3"/>
  <c r="Y508" i="3"/>
  <c r="Y411" i="3"/>
  <c r="Y510" i="3"/>
  <c r="Y511" i="3"/>
  <c r="Y531" i="3"/>
  <c r="Y513" i="3"/>
  <c r="Y412" i="3"/>
  <c r="Y723" i="3"/>
  <c r="Y768" i="3"/>
  <c r="Y414" i="3"/>
  <c r="Y518" i="3"/>
  <c r="Y725" i="3"/>
  <c r="Y520" i="3"/>
  <c r="Y532" i="3"/>
  <c r="Y522" i="3"/>
  <c r="Y523" i="3"/>
  <c r="Y417" i="3"/>
  <c r="Y488" i="3"/>
  <c r="Y526" i="3"/>
  <c r="Y535" i="3"/>
  <c r="Y528" i="3"/>
  <c r="Y631" i="3"/>
  <c r="Y632" i="3"/>
  <c r="Y494" i="3"/>
  <c r="Y633" i="3"/>
  <c r="Y533" i="3"/>
  <c r="Y534" i="3"/>
  <c r="Y536" i="3"/>
  <c r="Y634" i="3"/>
  <c r="Y640" i="3"/>
  <c r="Y641" i="3"/>
  <c r="Y539" i="3"/>
  <c r="Y643" i="3"/>
  <c r="Y541" i="3"/>
  <c r="Y537" i="3"/>
  <c r="Y543" i="3"/>
  <c r="Y644" i="3"/>
  <c r="Y647" i="3"/>
  <c r="Y648" i="3"/>
  <c r="Y649" i="3"/>
  <c r="Y548" i="3"/>
  <c r="Y549" i="3"/>
  <c r="Y550" i="3"/>
  <c r="Y551" i="3"/>
  <c r="Y552" i="3"/>
  <c r="Y553" i="3"/>
  <c r="Y554" i="3"/>
  <c r="Y538" i="3"/>
  <c r="Y726" i="3"/>
  <c r="Y727" i="3"/>
  <c r="Y728" i="3"/>
  <c r="Y540" i="3"/>
  <c r="Y560" i="3"/>
  <c r="Y542" i="3"/>
  <c r="Y562" i="3"/>
  <c r="Y563" i="3"/>
  <c r="Y544" i="3"/>
  <c r="Y651" i="3"/>
  <c r="Y652" i="3"/>
  <c r="Y424" i="3"/>
  <c r="Y568" i="3"/>
  <c r="Y569" i="3"/>
  <c r="Y570" i="3"/>
  <c r="Y729" i="3"/>
  <c r="Y545" i="3"/>
  <c r="Y731" i="3"/>
  <c r="Y426" i="3"/>
  <c r="Y575" i="3"/>
  <c r="Y576" i="3"/>
  <c r="Y428" i="3"/>
  <c r="Y655" i="3"/>
  <c r="Y656" i="3"/>
  <c r="Y657" i="3"/>
  <c r="Y581" i="3"/>
  <c r="Y582" i="3"/>
  <c r="Y658" i="3"/>
  <c r="Y584" i="3"/>
  <c r="Y662" i="3"/>
  <c r="Y586" i="3"/>
  <c r="Y495" i="3"/>
  <c r="Y663" i="3"/>
  <c r="Y589" i="3"/>
  <c r="Y590" i="3"/>
  <c r="Y497" i="3"/>
  <c r="Y592" i="3"/>
  <c r="Y593" i="3"/>
  <c r="Y594" i="3"/>
  <c r="Y595" i="3"/>
  <c r="Y596" i="3"/>
  <c r="Y597" i="3"/>
  <c r="Y598" i="3"/>
  <c r="Y772" i="3"/>
  <c r="Y600" i="3"/>
  <c r="Y601" i="3"/>
  <c r="Y666" i="3"/>
  <c r="Y603" i="3"/>
  <c r="Y604" i="3"/>
  <c r="Y605" i="3"/>
  <c r="Y546" i="3"/>
  <c r="Y607" i="3"/>
  <c r="Y608" i="3"/>
  <c r="Y15" i="3"/>
  <c r="S164" i="1"/>
  <c r="S169" i="1"/>
  <c r="S147" i="1"/>
  <c r="S146" i="1"/>
  <c r="S175" i="1"/>
  <c r="S168" i="1"/>
  <c r="S171" i="1"/>
  <c r="S172" i="1"/>
  <c r="S173" i="1"/>
  <c r="S174" i="1"/>
  <c r="S182" i="1"/>
  <c r="S183" i="1"/>
  <c r="S188" i="1"/>
  <c r="S184" i="1"/>
  <c r="S185" i="1"/>
  <c r="S189" i="1"/>
  <c r="S180" i="1"/>
  <c r="S181" i="1"/>
  <c r="S187" i="1"/>
  <c r="S186" i="1"/>
  <c r="S192" i="1"/>
  <c r="S194" i="1"/>
  <c r="S191" i="1"/>
  <c r="S193" i="1"/>
  <c r="S196" i="1"/>
  <c r="S190" i="1"/>
  <c r="S195" i="1"/>
  <c r="S197" i="1"/>
  <c r="S199" i="1"/>
  <c r="S198" i="1"/>
  <c r="S208" i="1"/>
  <c r="S209" i="1"/>
  <c r="S207" i="1"/>
  <c r="S210" i="1"/>
  <c r="S223" i="1"/>
  <c r="S205" i="1"/>
  <c r="S201" i="1"/>
  <c r="S202" i="1"/>
  <c r="S224" i="1"/>
  <c r="S206" i="1"/>
  <c r="S203" i="1"/>
  <c r="S211" i="1"/>
  <c r="S214" i="1"/>
  <c r="S212" i="1"/>
  <c r="S216" i="1"/>
  <c r="S204" i="1"/>
  <c r="S215" i="1"/>
  <c r="S225" i="1"/>
  <c r="S217" i="1"/>
  <c r="S220" i="1"/>
  <c r="S219" i="1"/>
  <c r="S200" i="1"/>
  <c r="S226" i="1"/>
  <c r="S218" i="1"/>
  <c r="S221" i="1"/>
  <c r="S213" i="1"/>
  <c r="S222" i="1"/>
  <c r="S236" i="1"/>
  <c r="S251" i="1"/>
  <c r="S237" i="1"/>
  <c r="S233" i="1"/>
  <c r="S254" i="1"/>
  <c r="S252" i="1"/>
  <c r="S240" i="1"/>
  <c r="S230" i="1"/>
  <c r="S255" i="1"/>
  <c r="S241" i="1"/>
  <c r="S234" i="1"/>
  <c r="S229" i="1"/>
  <c r="S227" i="1"/>
  <c r="S253" i="1"/>
  <c r="S231" i="1"/>
  <c r="S232" i="1"/>
  <c r="S228" i="1"/>
  <c r="S239" i="1"/>
  <c r="S248" i="1"/>
  <c r="S245" i="1"/>
  <c r="S247" i="1"/>
  <c r="S249" i="1"/>
  <c r="S238" i="1"/>
  <c r="S242" i="1"/>
  <c r="S243" i="1"/>
  <c r="S235" i="1"/>
  <c r="S246" i="1"/>
  <c r="S244" i="1"/>
  <c r="S250" i="1"/>
  <c r="S267" i="1"/>
  <c r="S265" i="1"/>
  <c r="S270" i="1"/>
  <c r="S285" i="1"/>
  <c r="S257" i="1"/>
  <c r="S256" i="1"/>
  <c r="S258" i="1"/>
  <c r="S266" i="1"/>
  <c r="S263" i="1"/>
  <c r="S288" i="1"/>
  <c r="S286" i="1"/>
  <c r="S268" i="1"/>
  <c r="S261" i="1"/>
  <c r="S272" i="1"/>
  <c r="S271" i="1"/>
  <c r="S287" i="1"/>
  <c r="S264" i="1"/>
  <c r="S273" i="1"/>
  <c r="S260" i="1"/>
  <c r="S279" i="1"/>
  <c r="S276" i="1"/>
  <c r="S259" i="1"/>
  <c r="S277" i="1"/>
  <c r="S280" i="1"/>
  <c r="S275" i="1"/>
  <c r="S281" i="1"/>
  <c r="S269" i="1"/>
  <c r="S284" i="1"/>
  <c r="S262" i="1"/>
  <c r="S274" i="1"/>
  <c r="S282" i="1"/>
  <c r="S278" i="1"/>
  <c r="S283" i="1"/>
  <c r="S316" i="1"/>
  <c r="S302" i="1"/>
  <c r="S303" i="1"/>
  <c r="S317" i="1"/>
  <c r="S318" i="1"/>
  <c r="S290" i="1"/>
  <c r="S296" i="1"/>
  <c r="S297" i="1"/>
  <c r="S301" i="1"/>
  <c r="S298" i="1"/>
  <c r="S305" i="1"/>
  <c r="S291" i="1"/>
  <c r="S306" i="1"/>
  <c r="S308" i="1"/>
  <c r="S307" i="1"/>
  <c r="S304" i="1"/>
  <c r="S293" i="1"/>
  <c r="S312" i="1"/>
  <c r="S310" i="1"/>
  <c r="S311" i="1"/>
  <c r="S299" i="1"/>
  <c r="S300" i="1"/>
  <c r="S319" i="1"/>
  <c r="S313" i="1"/>
  <c r="S314" i="1"/>
  <c r="S292" i="1"/>
  <c r="S320" i="1"/>
  <c r="S309" i="1"/>
  <c r="S289" i="1"/>
  <c r="S294" i="1"/>
  <c r="S295" i="1"/>
  <c r="S315" i="1"/>
  <c r="S321" i="1"/>
  <c r="S336" i="1"/>
  <c r="S344" i="1"/>
  <c r="S343" i="1"/>
  <c r="S346" i="1"/>
  <c r="S322" i="1"/>
  <c r="S333" i="1"/>
  <c r="S327" i="1"/>
  <c r="S349" i="1"/>
  <c r="S332" i="1"/>
  <c r="S348" i="1"/>
  <c r="S335" i="1"/>
  <c r="S345" i="1"/>
  <c r="S338" i="1"/>
  <c r="S325" i="1"/>
  <c r="S326" i="1"/>
  <c r="S337" i="1"/>
  <c r="S339" i="1"/>
  <c r="S329" i="1"/>
  <c r="S324" i="1"/>
  <c r="S328" i="1"/>
  <c r="S330" i="1"/>
  <c r="V10" i="1"/>
  <c r="AC10" i="1" s="1"/>
  <c r="V7" i="1"/>
  <c r="V8" i="1"/>
  <c r="AC8" i="1" s="1"/>
  <c r="V9" i="1"/>
  <c r="AB9" i="1" s="1"/>
  <c r="V11" i="1"/>
  <c r="AC11" i="1" s="1"/>
  <c r="X628" i="1" l="1"/>
  <c r="W106" i="1"/>
  <c r="X106" i="1"/>
  <c r="W125" i="1"/>
  <c r="X125" i="1"/>
  <c r="W122" i="1"/>
  <c r="X122" i="1"/>
  <c r="W121" i="1"/>
  <c r="X121" i="1"/>
  <c r="W136" i="1"/>
  <c r="X136" i="1"/>
  <c r="W126" i="1"/>
  <c r="X126" i="1"/>
  <c r="W134" i="1"/>
  <c r="X134" i="1"/>
  <c r="W133" i="1"/>
  <c r="X133" i="1"/>
  <c r="W127" i="1"/>
  <c r="X127" i="1"/>
  <c r="W128" i="1"/>
  <c r="X128" i="1"/>
  <c r="W129" i="1"/>
  <c r="X129" i="1"/>
  <c r="W130" i="1"/>
  <c r="X130" i="1"/>
  <c r="W132" i="1"/>
  <c r="X132" i="1"/>
  <c r="W131" i="1"/>
  <c r="X131" i="1"/>
  <c r="W135" i="1"/>
  <c r="X135" i="1"/>
  <c r="W137" i="1"/>
  <c r="X137" i="1"/>
  <c r="W138" i="1"/>
  <c r="X138" i="1"/>
  <c r="W139" i="1"/>
  <c r="X139" i="1"/>
  <c r="W124" i="1"/>
  <c r="X124" i="1"/>
  <c r="W152" i="1"/>
  <c r="X152" i="1"/>
  <c r="W153" i="1"/>
  <c r="X153" i="1"/>
  <c r="W154" i="1"/>
  <c r="X154" i="1"/>
  <c r="W155" i="1"/>
  <c r="X155" i="1"/>
  <c r="W177" i="1"/>
  <c r="X177" i="1"/>
  <c r="W151" i="1"/>
  <c r="X151" i="1"/>
  <c r="W143" i="1"/>
  <c r="X143" i="1"/>
  <c r="W156" i="1"/>
  <c r="X156" i="1"/>
  <c r="W157" i="1"/>
  <c r="X157" i="1"/>
  <c r="W148" i="1"/>
  <c r="X148" i="1"/>
  <c r="W160" i="1"/>
  <c r="X160" i="1"/>
  <c r="W178" i="1"/>
  <c r="X178" i="1"/>
  <c r="W158" i="1"/>
  <c r="X158" i="1"/>
  <c r="W145" i="1"/>
  <c r="X145" i="1"/>
  <c r="W142" i="1"/>
  <c r="X142" i="1"/>
  <c r="W159" i="1"/>
  <c r="X159" i="1"/>
  <c r="W179" i="1"/>
  <c r="X179" i="1"/>
  <c r="W150" i="1"/>
  <c r="X150" i="1"/>
  <c r="W165" i="1"/>
  <c r="X165" i="1"/>
  <c r="W162" i="1"/>
  <c r="X162" i="1"/>
  <c r="W167" i="1"/>
  <c r="X167" i="1"/>
  <c r="W161" i="1"/>
  <c r="X161" i="1"/>
  <c r="W166" i="1"/>
  <c r="X166" i="1"/>
  <c r="W149" i="1"/>
  <c r="X149" i="1"/>
  <c r="W144" i="1"/>
  <c r="X144" i="1"/>
  <c r="W176" i="1"/>
  <c r="X176" i="1"/>
  <c r="W163" i="1"/>
  <c r="X163" i="1"/>
  <c r="W170" i="1"/>
  <c r="X170" i="1"/>
  <c r="W164" i="1"/>
  <c r="X164" i="1"/>
  <c r="W169" i="1"/>
  <c r="X169" i="1"/>
  <c r="W147" i="1"/>
  <c r="X147" i="1"/>
  <c r="W146" i="1"/>
  <c r="X146" i="1"/>
  <c r="W175" i="1"/>
  <c r="X175" i="1"/>
  <c r="W168" i="1"/>
  <c r="X168" i="1"/>
  <c r="W171" i="1"/>
  <c r="X171" i="1"/>
  <c r="W172" i="1"/>
  <c r="X172" i="1"/>
  <c r="W173" i="1"/>
  <c r="X173" i="1"/>
  <c r="W174" i="1"/>
  <c r="X174" i="1"/>
  <c r="W182" i="1"/>
  <c r="X182" i="1"/>
  <c r="W183" i="1"/>
  <c r="X183" i="1"/>
  <c r="W188" i="1"/>
  <c r="X188" i="1"/>
  <c r="W184" i="1"/>
  <c r="X184" i="1"/>
  <c r="W185" i="1"/>
  <c r="X185" i="1"/>
  <c r="W189" i="1"/>
  <c r="X189" i="1"/>
  <c r="W180" i="1"/>
  <c r="X180" i="1"/>
  <c r="W181" i="1"/>
  <c r="X181" i="1"/>
  <c r="W187" i="1"/>
  <c r="X187" i="1"/>
  <c r="W186" i="1"/>
  <c r="X186" i="1"/>
  <c r="W192" i="1"/>
  <c r="X192" i="1"/>
  <c r="W194" i="1"/>
  <c r="X194" i="1"/>
  <c r="W191" i="1"/>
  <c r="X191" i="1"/>
  <c r="W193" i="1"/>
  <c r="X193" i="1"/>
  <c r="W196" i="1"/>
  <c r="X196" i="1"/>
  <c r="W190" i="1"/>
  <c r="X190" i="1"/>
  <c r="W195" i="1"/>
  <c r="X195" i="1"/>
  <c r="W197" i="1"/>
  <c r="X197" i="1"/>
  <c r="W199" i="1"/>
  <c r="X199" i="1"/>
  <c r="W198" i="1"/>
  <c r="X198" i="1"/>
  <c r="W208" i="1"/>
  <c r="X208" i="1"/>
  <c r="W209" i="1"/>
  <c r="X209" i="1"/>
  <c r="W207" i="1"/>
  <c r="X207" i="1"/>
  <c r="W210" i="1"/>
  <c r="X210" i="1"/>
  <c r="W223" i="1"/>
  <c r="X223" i="1"/>
  <c r="W205" i="1"/>
  <c r="X205" i="1"/>
  <c r="W201" i="1"/>
  <c r="X201" i="1"/>
  <c r="W202" i="1"/>
  <c r="X202" i="1"/>
  <c r="W224" i="1"/>
  <c r="X224" i="1"/>
  <c r="W206" i="1"/>
  <c r="X206" i="1"/>
  <c r="W203" i="1"/>
  <c r="X203" i="1"/>
  <c r="W211" i="1"/>
  <c r="X211" i="1"/>
  <c r="W214" i="1"/>
  <c r="X214" i="1"/>
  <c r="W212" i="1"/>
  <c r="X212" i="1"/>
  <c r="W216" i="1"/>
  <c r="X216" i="1"/>
  <c r="W204" i="1"/>
  <c r="X204" i="1"/>
  <c r="W215" i="1"/>
  <c r="X215" i="1"/>
  <c r="W225" i="1"/>
  <c r="X225" i="1"/>
  <c r="W217" i="1"/>
  <c r="X217" i="1"/>
  <c r="W220" i="1"/>
  <c r="X220" i="1"/>
  <c r="W219" i="1"/>
  <c r="X219" i="1"/>
  <c r="W200" i="1"/>
  <c r="X200" i="1"/>
  <c r="W226" i="1"/>
  <c r="X226" i="1"/>
  <c r="W218" i="1"/>
  <c r="X218" i="1"/>
  <c r="W221" i="1"/>
  <c r="X221" i="1"/>
  <c r="W213" i="1"/>
  <c r="X213" i="1"/>
  <c r="W222" i="1"/>
  <c r="X222" i="1"/>
  <c r="W236" i="1"/>
  <c r="X236" i="1"/>
  <c r="W251" i="1"/>
  <c r="X251" i="1"/>
  <c r="W237" i="1"/>
  <c r="X237" i="1"/>
  <c r="W233" i="1"/>
  <c r="X233" i="1"/>
  <c r="W254" i="1"/>
  <c r="X254" i="1"/>
  <c r="W252" i="1"/>
  <c r="X252" i="1"/>
  <c r="W240" i="1"/>
  <c r="X240" i="1"/>
  <c r="W230" i="1"/>
  <c r="X230" i="1"/>
  <c r="W255" i="1"/>
  <c r="X255" i="1"/>
  <c r="W241" i="1"/>
  <c r="X241" i="1"/>
  <c r="W234" i="1"/>
  <c r="X234" i="1"/>
  <c r="W229" i="1"/>
  <c r="X229" i="1"/>
  <c r="W227" i="1"/>
  <c r="X227" i="1"/>
  <c r="W253" i="1"/>
  <c r="X253" i="1"/>
  <c r="W231" i="1"/>
  <c r="X231" i="1"/>
  <c r="W232" i="1"/>
  <c r="X232" i="1"/>
  <c r="W228" i="1"/>
  <c r="X228" i="1"/>
  <c r="W239" i="1"/>
  <c r="X239" i="1"/>
  <c r="W248" i="1"/>
  <c r="X248" i="1"/>
  <c r="W245" i="1"/>
  <c r="X245" i="1"/>
  <c r="W247" i="1"/>
  <c r="X247" i="1"/>
  <c r="W249" i="1"/>
  <c r="X249" i="1"/>
  <c r="W238" i="1"/>
  <c r="X238" i="1"/>
  <c r="W242" i="1"/>
  <c r="X242" i="1"/>
  <c r="W243" i="1"/>
  <c r="X243" i="1"/>
  <c r="W235" i="1"/>
  <c r="X235" i="1"/>
  <c r="W246" i="1"/>
  <c r="X246" i="1"/>
  <c r="W244" i="1"/>
  <c r="X244" i="1"/>
  <c r="W250" i="1"/>
  <c r="X250" i="1"/>
  <c r="W267" i="1"/>
  <c r="X267" i="1"/>
  <c r="W265" i="1"/>
  <c r="X265" i="1"/>
  <c r="W270" i="1"/>
  <c r="X270" i="1"/>
  <c r="X285" i="1"/>
  <c r="W257" i="1"/>
  <c r="X257" i="1"/>
  <c r="W256" i="1"/>
  <c r="X256" i="1"/>
  <c r="W258" i="1"/>
  <c r="X258" i="1"/>
  <c r="W266" i="1"/>
  <c r="X266" i="1"/>
  <c r="W263" i="1"/>
  <c r="X263" i="1"/>
  <c r="X288" i="1"/>
  <c r="X286" i="1"/>
  <c r="W268" i="1"/>
  <c r="X268" i="1"/>
  <c r="W261" i="1"/>
  <c r="X261" i="1"/>
  <c r="W272" i="1"/>
  <c r="X272" i="1"/>
  <c r="W271" i="1"/>
  <c r="X271" i="1"/>
  <c r="X287" i="1"/>
  <c r="W264" i="1"/>
  <c r="X264" i="1"/>
  <c r="X273" i="1"/>
  <c r="W260" i="1"/>
  <c r="X260" i="1"/>
  <c r="X279" i="1"/>
  <c r="X276" i="1"/>
  <c r="W259" i="1"/>
  <c r="X259" i="1"/>
  <c r="X277" i="1"/>
  <c r="X280" i="1"/>
  <c r="X275" i="1"/>
  <c r="X281" i="1"/>
  <c r="W269" i="1"/>
  <c r="X269" i="1"/>
  <c r="X284" i="1"/>
  <c r="W262" i="1"/>
  <c r="X262" i="1"/>
  <c r="X274" i="1"/>
  <c r="X282" i="1"/>
  <c r="X278" i="1"/>
  <c r="X283" i="1"/>
  <c r="X316" i="1"/>
  <c r="X302" i="1"/>
  <c r="X303" i="1"/>
  <c r="X317" i="1"/>
  <c r="X318" i="1"/>
  <c r="X290" i="1"/>
  <c r="X296" i="1"/>
  <c r="X297" i="1"/>
  <c r="X301" i="1"/>
  <c r="X298" i="1"/>
  <c r="X305" i="1"/>
  <c r="X291" i="1"/>
  <c r="X306" i="1"/>
  <c r="X308" i="1"/>
  <c r="X307" i="1"/>
  <c r="X304" i="1"/>
  <c r="X293" i="1"/>
  <c r="X312" i="1"/>
  <c r="X310" i="1"/>
  <c r="X311" i="1"/>
  <c r="X299" i="1"/>
  <c r="X300" i="1"/>
  <c r="X319" i="1"/>
  <c r="X313" i="1"/>
  <c r="X314" i="1"/>
  <c r="X292" i="1"/>
  <c r="X320" i="1"/>
  <c r="X309" i="1"/>
  <c r="X289" i="1"/>
  <c r="X294" i="1"/>
  <c r="X295" i="1"/>
  <c r="X315" i="1"/>
  <c r="X321" i="1"/>
  <c r="X336" i="1"/>
  <c r="X344" i="1"/>
  <c r="X343" i="1"/>
  <c r="X346" i="1"/>
  <c r="X322" i="1"/>
  <c r="X333" i="1"/>
  <c r="X327" i="1"/>
  <c r="X349" i="1"/>
  <c r="X332" i="1"/>
  <c r="X348" i="1"/>
  <c r="X335" i="1"/>
  <c r="X345" i="1"/>
  <c r="X338" i="1"/>
  <c r="X325" i="1"/>
  <c r="X326" i="1"/>
  <c r="X337" i="1"/>
  <c r="X339" i="1"/>
  <c r="X329" i="1"/>
  <c r="X324" i="1"/>
  <c r="X328" i="1"/>
  <c r="X330" i="1"/>
  <c r="X347" i="1"/>
  <c r="X331" i="1"/>
  <c r="W71" i="1"/>
  <c r="X71" i="1"/>
  <c r="W59" i="1"/>
  <c r="X59" i="1"/>
  <c r="W72" i="1"/>
  <c r="X72" i="1"/>
  <c r="W63" i="1"/>
  <c r="X63" i="1"/>
  <c r="W61" i="1"/>
  <c r="X61" i="1"/>
  <c r="W73" i="1"/>
  <c r="X73" i="1"/>
  <c r="W12" i="1"/>
  <c r="X12" i="1"/>
  <c r="W62" i="1"/>
  <c r="X62" i="1"/>
  <c r="W15" i="1"/>
  <c r="X15" i="1"/>
  <c r="W14" i="1"/>
  <c r="X14" i="1"/>
  <c r="W13" i="1"/>
  <c r="X13" i="1"/>
  <c r="W64" i="1"/>
  <c r="X64" i="1"/>
  <c r="W70" i="1"/>
  <c r="X70" i="1"/>
  <c r="W60" i="1"/>
  <c r="X60" i="1"/>
  <c r="W19" i="1"/>
  <c r="X19" i="1"/>
  <c r="W17" i="1"/>
  <c r="X17" i="1"/>
  <c r="W18" i="1"/>
  <c r="X18" i="1"/>
  <c r="W16" i="1"/>
  <c r="X16" i="1"/>
  <c r="W68" i="1"/>
  <c r="X68" i="1"/>
  <c r="W21" i="1"/>
  <c r="X21" i="1"/>
  <c r="W23" i="1"/>
  <c r="X23" i="1"/>
  <c r="W20" i="1"/>
  <c r="X20" i="1"/>
  <c r="W24" i="1"/>
  <c r="X24" i="1"/>
  <c r="W26" i="1"/>
  <c r="X26" i="1"/>
  <c r="W28" i="1"/>
  <c r="X28" i="1"/>
  <c r="W29" i="1"/>
  <c r="X29" i="1"/>
  <c r="W31" i="1"/>
  <c r="X31" i="1"/>
  <c r="W33" i="1"/>
  <c r="X33" i="1"/>
  <c r="W32" i="1"/>
  <c r="X32" i="1"/>
  <c r="W35" i="1"/>
  <c r="X35" i="1"/>
  <c r="W30" i="1"/>
  <c r="X30" i="1"/>
  <c r="W36" i="1"/>
  <c r="X36" i="1"/>
  <c r="W37" i="1"/>
  <c r="X37" i="1"/>
  <c r="W38" i="1"/>
  <c r="X38" i="1"/>
  <c r="W39" i="1"/>
  <c r="X39" i="1"/>
  <c r="W40" i="1"/>
  <c r="X40" i="1"/>
  <c r="W41" i="1"/>
  <c r="X41" i="1"/>
  <c r="W42" i="1"/>
  <c r="X42" i="1"/>
  <c r="W43" i="1"/>
  <c r="X43" i="1"/>
  <c r="W44" i="1"/>
  <c r="X44" i="1"/>
  <c r="W45" i="1"/>
  <c r="X45" i="1"/>
  <c r="W34" i="1"/>
  <c r="X34" i="1"/>
  <c r="W67" i="1"/>
  <c r="X67" i="1"/>
  <c r="W66" i="1"/>
  <c r="X66" i="1"/>
  <c r="W47" i="1"/>
  <c r="X47" i="1"/>
  <c r="W48" i="1"/>
  <c r="X48" i="1"/>
  <c r="W25" i="1"/>
  <c r="X25" i="1"/>
  <c r="W27" i="1"/>
  <c r="X27" i="1"/>
  <c r="W22" i="1"/>
  <c r="X22" i="1"/>
  <c r="W69" i="1"/>
  <c r="X69" i="1"/>
  <c r="W46" i="1"/>
  <c r="X46" i="1"/>
  <c r="W53" i="1"/>
  <c r="X53" i="1"/>
  <c r="W49" i="1"/>
  <c r="X49" i="1"/>
  <c r="W52" i="1"/>
  <c r="X52" i="1"/>
  <c r="W65" i="1"/>
  <c r="X65" i="1"/>
  <c r="W55" i="1"/>
  <c r="X55" i="1"/>
  <c r="W50" i="1"/>
  <c r="X50" i="1"/>
  <c r="W51" i="1"/>
  <c r="X51" i="1"/>
  <c r="W54" i="1"/>
  <c r="X54" i="1"/>
  <c r="W56" i="1"/>
  <c r="X56" i="1"/>
  <c r="W57" i="1"/>
  <c r="X57" i="1"/>
  <c r="W58" i="1"/>
  <c r="X58" i="1"/>
  <c r="W96" i="1"/>
  <c r="X96" i="1"/>
  <c r="W74" i="1"/>
  <c r="X74" i="1"/>
  <c r="W78" i="1"/>
  <c r="X78" i="1"/>
  <c r="W75" i="1"/>
  <c r="X75" i="1"/>
  <c r="W77" i="1"/>
  <c r="X77" i="1"/>
  <c r="W100" i="1"/>
  <c r="X100" i="1"/>
  <c r="W80" i="1"/>
  <c r="X80" i="1"/>
  <c r="W97" i="1"/>
  <c r="X97" i="1"/>
  <c r="W84" i="1"/>
  <c r="X84" i="1"/>
  <c r="W79" i="1"/>
  <c r="X79" i="1"/>
  <c r="W86" i="1"/>
  <c r="X86" i="1"/>
  <c r="W85" i="1"/>
  <c r="X85" i="1"/>
  <c r="W82" i="1"/>
  <c r="X82" i="1"/>
  <c r="W90" i="1"/>
  <c r="X90" i="1"/>
  <c r="W88" i="1"/>
  <c r="X88" i="1"/>
  <c r="W89" i="1"/>
  <c r="X89" i="1"/>
  <c r="W87" i="1"/>
  <c r="X87" i="1"/>
  <c r="W81" i="1"/>
  <c r="X81" i="1"/>
  <c r="W98" i="1"/>
  <c r="X98" i="1"/>
  <c r="W103" i="1"/>
  <c r="X103" i="1"/>
  <c r="W91" i="1"/>
  <c r="X91" i="1"/>
  <c r="W92" i="1"/>
  <c r="X92" i="1"/>
  <c r="W93" i="1"/>
  <c r="X93" i="1"/>
  <c r="W94" i="1"/>
  <c r="X94" i="1"/>
  <c r="W102" i="1"/>
  <c r="X102" i="1"/>
  <c r="W76" i="1"/>
  <c r="X76" i="1"/>
  <c r="W99" i="1"/>
  <c r="X99" i="1"/>
  <c r="W95" i="1"/>
  <c r="X95" i="1"/>
  <c r="W101" i="1"/>
  <c r="X101" i="1"/>
  <c r="W83" i="1"/>
  <c r="X83" i="1"/>
  <c r="W111" i="1"/>
  <c r="X111" i="1"/>
  <c r="W140" i="1"/>
  <c r="X140" i="1"/>
  <c r="W112" i="1"/>
  <c r="X112" i="1"/>
  <c r="W109" i="1"/>
  <c r="X109" i="1"/>
  <c r="W116" i="1"/>
  <c r="X116" i="1"/>
  <c r="W114" i="1"/>
  <c r="X114" i="1"/>
  <c r="W110" i="1"/>
  <c r="X110" i="1"/>
  <c r="W108" i="1"/>
  <c r="X108" i="1"/>
  <c r="W105" i="1"/>
  <c r="X105" i="1"/>
  <c r="W117" i="1"/>
  <c r="X117" i="1"/>
  <c r="W118" i="1"/>
  <c r="X118" i="1"/>
  <c r="W141" i="1"/>
  <c r="X141" i="1"/>
  <c r="W120" i="1"/>
  <c r="X120" i="1"/>
  <c r="W104" i="1"/>
  <c r="X104" i="1"/>
  <c r="W107" i="1"/>
  <c r="X107" i="1"/>
  <c r="W113" i="1"/>
  <c r="X113" i="1"/>
  <c r="W115" i="1"/>
  <c r="X115" i="1"/>
  <c r="W119" i="1"/>
  <c r="X119" i="1"/>
  <c r="W123" i="1"/>
  <c r="X123" i="1"/>
  <c r="S65" i="1"/>
  <c r="S55" i="1"/>
  <c r="S50" i="1"/>
  <c r="S51" i="1"/>
  <c r="S54" i="1"/>
  <c r="S56" i="1"/>
  <c r="S57" i="1"/>
  <c r="S58" i="1"/>
  <c r="S96" i="1"/>
  <c r="S74" i="1"/>
  <c r="S78" i="1"/>
  <c r="S75" i="1"/>
  <c r="S77" i="1"/>
  <c r="S100" i="1"/>
  <c r="S80" i="1"/>
  <c r="S97" i="1"/>
  <c r="S84" i="1"/>
  <c r="S79" i="1"/>
  <c r="S86" i="1"/>
  <c r="S85" i="1"/>
  <c r="S82" i="1"/>
  <c r="S90" i="1"/>
  <c r="S88" i="1"/>
  <c r="S89" i="1"/>
  <c r="S87" i="1"/>
  <c r="S81" i="1"/>
  <c r="S98" i="1"/>
  <c r="S103" i="1"/>
  <c r="S91" i="1"/>
  <c r="S92" i="1"/>
  <c r="S93" i="1"/>
  <c r="S94" i="1"/>
  <c r="S102" i="1"/>
  <c r="S76" i="1"/>
  <c r="S99" i="1"/>
  <c r="S95" i="1"/>
  <c r="S101" i="1"/>
  <c r="S83" i="1"/>
  <c r="S111" i="1"/>
  <c r="S140" i="1"/>
  <c r="S112" i="1"/>
  <c r="S109" i="1"/>
  <c r="S116" i="1"/>
  <c r="S114" i="1"/>
  <c r="S110" i="1"/>
  <c r="S108" i="1"/>
  <c r="S105" i="1"/>
  <c r="S117" i="1"/>
  <c r="S118" i="1"/>
  <c r="S141" i="1"/>
  <c r="S120" i="1"/>
  <c r="S104" i="1"/>
  <c r="S107" i="1"/>
  <c r="S113" i="1"/>
  <c r="S115" i="1"/>
  <c r="S119" i="1"/>
  <c r="S123" i="1"/>
  <c r="S106" i="1"/>
  <c r="S125" i="1"/>
  <c r="S122" i="1"/>
  <c r="S121" i="1"/>
  <c r="S136" i="1"/>
  <c r="S126" i="1"/>
  <c r="S134" i="1"/>
  <c r="S133" i="1"/>
  <c r="S127" i="1"/>
  <c r="S128" i="1"/>
  <c r="S129" i="1"/>
  <c r="S130" i="1"/>
  <c r="S132" i="1"/>
  <c r="S131" i="1"/>
  <c r="S135" i="1"/>
  <c r="S137" i="1"/>
  <c r="S138" i="1"/>
  <c r="S139" i="1"/>
  <c r="S124" i="1"/>
  <c r="S152" i="1"/>
  <c r="S153" i="1"/>
  <c r="S154" i="1"/>
  <c r="S155" i="1"/>
  <c r="S177" i="1"/>
  <c r="S151" i="1"/>
  <c r="S143" i="1"/>
  <c r="S156" i="1"/>
  <c r="S157" i="1"/>
  <c r="S148" i="1"/>
  <c r="S160" i="1"/>
  <c r="S178" i="1"/>
  <c r="S158" i="1"/>
  <c r="S145" i="1"/>
  <c r="S142" i="1"/>
  <c r="S159" i="1"/>
  <c r="S179" i="1"/>
  <c r="S150" i="1"/>
  <c r="S165" i="1"/>
  <c r="S162" i="1"/>
  <c r="S167" i="1"/>
  <c r="S161" i="1"/>
  <c r="S166" i="1"/>
  <c r="S149" i="1"/>
  <c r="S144" i="1"/>
  <c r="S176" i="1"/>
  <c r="S163" i="1"/>
  <c r="S170" i="1"/>
  <c r="X7" i="1"/>
  <c r="X8" i="1"/>
  <c r="W7" i="1" l="1"/>
  <c r="W8" i="1"/>
  <c r="X9" i="1" l="1"/>
  <c r="W9" i="1"/>
  <c r="S24" i="1"/>
  <c r="S26" i="1"/>
  <c r="S28" i="1"/>
  <c r="S29" i="1"/>
  <c r="S31" i="1"/>
  <c r="S33" i="1"/>
  <c r="S32" i="1"/>
  <c r="S35" i="1"/>
  <c r="S30" i="1"/>
  <c r="S36" i="1"/>
  <c r="S37" i="1"/>
  <c r="S38" i="1"/>
  <c r="S39" i="1"/>
  <c r="S40" i="1"/>
  <c r="S41" i="1"/>
  <c r="S42" i="1"/>
  <c r="S43" i="1"/>
  <c r="S44" i="1"/>
  <c r="S45" i="1"/>
  <c r="S67" i="1"/>
  <c r="S66" i="1"/>
  <c r="S47" i="1"/>
  <c r="S48" i="1"/>
  <c r="S25" i="1"/>
  <c r="S27" i="1"/>
  <c r="S22" i="1"/>
  <c r="S69" i="1"/>
  <c r="S46" i="1"/>
  <c r="S53" i="1"/>
  <c r="S49" i="1"/>
  <c r="S52" i="1"/>
  <c r="S73" i="1" l="1"/>
  <c r="S12" i="1"/>
  <c r="S62" i="1"/>
  <c r="S15" i="1"/>
  <c r="S14" i="1"/>
  <c r="S13" i="1"/>
  <c r="S64" i="1"/>
  <c r="S70" i="1"/>
  <c r="S60" i="1"/>
  <c r="S19" i="1"/>
  <c r="S17" i="1"/>
  <c r="S18" i="1"/>
  <c r="S16" i="1"/>
  <c r="S68" i="1"/>
  <c r="S21" i="1"/>
  <c r="S23" i="1"/>
  <c r="S20" i="1"/>
  <c r="T11" i="1"/>
  <c r="U11" i="1"/>
  <c r="T10" i="1"/>
  <c r="U10" i="1"/>
  <c r="U7" i="1"/>
  <c r="T8" i="1"/>
  <c r="U8" i="1"/>
  <c r="T9" i="1"/>
  <c r="U9" i="1"/>
  <c r="S11" i="1"/>
  <c r="S10" i="1"/>
  <c r="S7" i="1"/>
  <c r="S8" i="1"/>
  <c r="S9" i="1"/>
  <c r="S71" i="1"/>
  <c r="S59" i="1"/>
  <c r="S72" i="1"/>
  <c r="S63" i="1"/>
  <c r="S61" i="1"/>
  <c r="AJ7" i="1" l="1"/>
  <c r="AK7" i="1"/>
  <c r="AJ5" i="1"/>
  <c r="AK6" i="1"/>
  <c r="AJ6" i="1"/>
  <c r="AK4" i="1"/>
  <c r="AJ4" i="1"/>
  <c r="W11" i="1" l="1"/>
  <c r="X11" i="1"/>
  <c r="W10" i="1"/>
  <c r="X10" i="1"/>
  <c r="AK3" i="1" l="1"/>
  <c r="AJ3" i="1"/>
  <c r="AJ2" i="1"/>
  <c r="AK2" i="1"/>
  <c r="L35" i="7"/>
  <c r="K35" i="7"/>
  <c r="M34" i="7"/>
  <c r="M33" i="7"/>
  <c r="M32" i="7"/>
  <c r="M31" i="7"/>
  <c r="M30" i="7"/>
  <c r="M29" i="7"/>
  <c r="M28" i="7"/>
  <c r="M27" i="7"/>
  <c r="M26" i="7"/>
  <c r="M25" i="7"/>
  <c r="M24" i="7"/>
  <c r="M23" i="7"/>
  <c r="M22" i="7"/>
  <c r="M21" i="7"/>
  <c r="M20" i="7"/>
  <c r="M19" i="7"/>
  <c r="M18" i="7"/>
  <c r="M17" i="7"/>
  <c r="M16" i="7"/>
  <c r="M15" i="7"/>
  <c r="M14" i="7"/>
  <c r="M13" i="7"/>
  <c r="M12" i="7"/>
  <c r="M11" i="7"/>
  <c r="M10" i="7"/>
  <c r="M9" i="7"/>
  <c r="M8" i="7"/>
  <c r="M7" i="7"/>
  <c r="M6" i="7"/>
  <c r="M5" i="7"/>
  <c r="M4" i="7"/>
  <c r="M35" i="7" l="1"/>
  <c r="AK5" i="1" l="1"/>
  <c r="AK8" i="1" l="1"/>
  <c r="T3" i="1"/>
  <c r="AJ8" i="1" l="1"/>
</calcChain>
</file>

<file path=xl/sharedStrings.xml><?xml version="1.0" encoding="utf-8"?>
<sst xmlns="http://schemas.openxmlformats.org/spreadsheetml/2006/main" count="95296" uniqueCount="21091">
  <si>
    <t>CUENTA INCIDENTES Y REQUERIMIENTOS</t>
  </si>
  <si>
    <t>CAMBIOS RELEVANTES( Peticiones y CRQ)</t>
  </si>
  <si>
    <t>Cuenta de Tipo de incidencia*</t>
  </si>
  <si>
    <t>Etiquetas de columna</t>
  </si>
  <si>
    <t>Fecha</t>
  </si>
  <si>
    <t>Requerimientos</t>
  </si>
  <si>
    <t>CRQ</t>
  </si>
  <si>
    <t>Total</t>
  </si>
  <si>
    <t>Etiquetas de fila</t>
  </si>
  <si>
    <t>Requerimiento de cliente</t>
  </si>
  <si>
    <t>Incidencia de cliente</t>
  </si>
  <si>
    <t>Total general</t>
  </si>
  <si>
    <t>INC POR ÁREA</t>
  </si>
  <si>
    <t>BACK UP DATA CENTER (BACKUP ON DEMAND)</t>
  </si>
  <si>
    <t>COMUNICACIONES DC</t>
  </si>
  <si>
    <t>CONTROLLER</t>
  </si>
  <si>
    <t>O365</t>
  </si>
  <si>
    <t>OPERACION N1</t>
  </si>
  <si>
    <t>SISTEMA OPERATIVO MICROSOFT</t>
  </si>
  <si>
    <t>SISTEMA OPERATIVO UNIX</t>
  </si>
  <si>
    <t>VDC</t>
  </si>
  <si>
    <t>BASE DE DATOS</t>
  </si>
  <si>
    <t>CLOUD SAP HANA</t>
  </si>
  <si>
    <t>DISASTER RECOVERY - (ZERTO, VCLOUD HA, INEX)</t>
  </si>
  <si>
    <t>GOOGLE WORKSPACE</t>
  </si>
  <si>
    <t>gráfico incidentes y requerimiento por vertical</t>
  </si>
  <si>
    <t>Se debe esperar planilla IYR de Tochón (día lunes) para incorporar tiempo pendiente y sla en tickets del mes</t>
  </si>
  <si>
    <t>Requerimientos por bandeja/CUMPLIMIENTO</t>
  </si>
  <si>
    <t>Incidencias por bandejas/ CUMPLIMIENTO</t>
  </si>
  <si>
    <t xml:space="preserve">Cuenta de EST. REQ </t>
  </si>
  <si>
    <t>Cuenta de EST. INC</t>
  </si>
  <si>
    <t>Cumplido</t>
  </si>
  <si>
    <t>Incumplido</t>
  </si>
  <si>
    <t>INCIDENTES POR SEVERIDAD</t>
  </si>
  <si>
    <t>Cuenta de Urgencia*</t>
  </si>
  <si>
    <t>op</t>
  </si>
  <si>
    <t>2-Alta</t>
  </si>
  <si>
    <t>AXEL ANDRADE</t>
  </si>
  <si>
    <t>JUAN P BERRIOS STUARDO</t>
  </si>
  <si>
    <t>RODRIGO VÁSQUEZ MUÑOZ</t>
  </si>
  <si>
    <t>3-Medio</t>
  </si>
  <si>
    <t>SEBASTIAN VILLENA</t>
  </si>
  <si>
    <t>ALVARO ORTIZ</t>
  </si>
  <si>
    <t>CLAUDIO A GAJARDO GARRIDO</t>
  </si>
  <si>
    <t>DAVID MATELUNA</t>
  </si>
  <si>
    <t>EWALD R GALAZ MILLALEO</t>
  </si>
  <si>
    <t>FREDDY O CORTES DIAZ</t>
  </si>
  <si>
    <t>NICOLAS A SAAVEDRA EGUILUZ</t>
  </si>
  <si>
    <t>JUAN PABLO PAZ GOMPERTZ</t>
  </si>
  <si>
    <t>LUIS A VILLASMIL CASTILLO</t>
  </si>
  <si>
    <t>4-Baja</t>
  </si>
  <si>
    <t>LUIS RODRIGO ACEVEDO COLLIPAL</t>
  </si>
  <si>
    <t>OSCAR A RAMIREZ SOTO</t>
  </si>
  <si>
    <t>DENISE CRUZAT ETCHEBERRY</t>
  </si>
  <si>
    <t>JAVIERA A UMAÑA YEVENES</t>
  </si>
  <si>
    <t>GONZALO MENDOZA MARTINEZ</t>
  </si>
  <si>
    <t>VICTOR BRAVO ORREGO</t>
  </si>
  <si>
    <t>ALEJANDRO ACEVEDO VALENZUELA</t>
  </si>
  <si>
    <t>GIOVANNI D ROCCO VALENZUELA</t>
  </si>
  <si>
    <t>JUAN CARLOS UZCATEGUI FUGUETT</t>
  </si>
  <si>
    <t>PAUL A SEPULVEDA ALVAREZ</t>
  </si>
  <si>
    <t>RICARDO R GALLEGOS OYANEDER</t>
  </si>
  <si>
    <t>VICTOR SEPULVEDA GAMARRA</t>
  </si>
  <si>
    <t>GUSTAVO AVILA VERA</t>
  </si>
  <si>
    <t>SEBASTIAN I ACUÑA GUZMAN</t>
  </si>
  <si>
    <t>ANGEL CASTRO CABRERA</t>
  </si>
  <si>
    <t>DEIBY Y SANTOYO MONTEROLA</t>
  </si>
  <si>
    <t>JOSE A SANTIS SERRANO</t>
  </si>
  <si>
    <t>MOISES E MONTERO RAMOS</t>
  </si>
  <si>
    <t>PABLO N OLIVA ALARCON</t>
  </si>
  <si>
    <t>Cuenta de Crítica</t>
  </si>
  <si>
    <t>Cuenta de Alta</t>
  </si>
  <si>
    <t>Cuenta de Medio</t>
  </si>
  <si>
    <t>Cuenta de Baja</t>
  </si>
  <si>
    <t>(en blanco)</t>
  </si>
  <si>
    <t>Nombre reporte: "INC Diario - Ingeniería de Sistemas”</t>
  </si>
  <si>
    <t>tiempo</t>
  </si>
  <si>
    <t>horas</t>
  </si>
  <si>
    <t>Tipo</t>
  </si>
  <si>
    <t>SLA</t>
  </si>
  <si>
    <t>Incidente de Cliente</t>
  </si>
  <si>
    <t>Requerimiento de Cliente</t>
  </si>
  <si>
    <t>Incidencia MSA</t>
  </si>
  <si>
    <t>Crítica</t>
  </si>
  <si>
    <t>Alta</t>
  </si>
  <si>
    <t>ID de la incidencia*+</t>
  </si>
  <si>
    <t>Impacto*</t>
  </si>
  <si>
    <t>Urgencia*</t>
  </si>
  <si>
    <t>Prioridad*</t>
  </si>
  <si>
    <t>Estado*</t>
  </si>
  <si>
    <t>Empresa*+</t>
  </si>
  <si>
    <t>Fecha de notificación+</t>
  </si>
  <si>
    <t>Fecha de envío</t>
  </si>
  <si>
    <t>Fecha de última resolución</t>
  </si>
  <si>
    <t>Fecha de cierre</t>
  </si>
  <si>
    <t>Grupo asignado*+</t>
  </si>
  <si>
    <t>Usuario asignado+</t>
  </si>
  <si>
    <t>Resumen*</t>
  </si>
  <si>
    <t>Servicio+</t>
  </si>
  <si>
    <t>Remitente*</t>
  </si>
  <si>
    <t>Tipo de incidencia*</t>
  </si>
  <si>
    <t>Estado de SLM</t>
  </si>
  <si>
    <t>Tiempo Resolución</t>
  </si>
  <si>
    <t>PENDIENTE</t>
  </si>
  <si>
    <t>E2E</t>
  </si>
  <si>
    <t>EST. INC</t>
  </si>
  <si>
    <t xml:space="preserve">EST. REQ </t>
  </si>
  <si>
    <t>OBSERVACIONES</t>
  </si>
  <si>
    <t>Medio</t>
  </si>
  <si>
    <t>Baja</t>
  </si>
  <si>
    <t>4-Menor/Localizado</t>
  </si>
  <si>
    <t>TELEFONICA GLOBAL TECHNOLOGY S.A.AGENCIA EN CHILE</t>
  </si>
  <si>
    <t>HOSTING VIRTUAL</t>
  </si>
  <si>
    <t>tct_aaceve</t>
  </si>
  <si>
    <t>TELEFONICA CYBERSECURITY TECH CHILE SPA</t>
  </si>
  <si>
    <t>VPN IP - MPLS</t>
  </si>
  <si>
    <t>3-Moderado/Limitado</t>
  </si>
  <si>
    <t>Media</t>
  </si>
  <si>
    <t>EMPRESA NACIONAL DE CERTIFICACIONES</t>
  </si>
  <si>
    <t>ACMA S.A.</t>
  </si>
  <si>
    <t>frp_fpetro</t>
  </si>
  <si>
    <t>FUNDACION INSTITUTO PROFESIONAL DUOC UC</t>
  </si>
  <si>
    <t>Cerrado</t>
  </si>
  <si>
    <t>1-Extenso/Generalizado</t>
  </si>
  <si>
    <t>TICKET-INTELIGENTE</t>
  </si>
  <si>
    <t>USR_TSIGHT</t>
  </si>
  <si>
    <t>GPS CHILE SPA</t>
  </si>
  <si>
    <t>FUND DE BENEFICENCIA HOGAR DE CRISTO</t>
  </si>
  <si>
    <t>gpschi01 - wnprdb_int01 TICKET AUTOMATICO</t>
  </si>
  <si>
    <t>TELEFONICA EMPRESAS DE CHILE SA</t>
  </si>
  <si>
    <t>tcseco01 - marketlandscape TICKET AUTOMATICO</t>
  </si>
  <si>
    <t>PRODINSA 2</t>
  </si>
  <si>
    <t>HOUSING</t>
  </si>
  <si>
    <t>frp_disilv</t>
  </si>
  <si>
    <t>frp_lmosqu</t>
  </si>
  <si>
    <t>frp_dalcap</t>
  </si>
  <si>
    <t>frp_rreyes</t>
  </si>
  <si>
    <t>fiprdu01 - srvfs01_vm TICKET AUTOMATICO</t>
  </si>
  <si>
    <t>COAGRA S A</t>
  </si>
  <si>
    <t>coagra01 - sap_prod_e_vm TICKET AUTOMATICO</t>
  </si>
  <si>
    <t>TELEFONICA CHILE S.A.</t>
  </si>
  <si>
    <t>frp_jesanc</t>
  </si>
  <si>
    <t>gpschi01 - wnprdb_gps09 TICKET AUTOMATICO</t>
  </si>
  <si>
    <t>lmolcont</t>
  </si>
  <si>
    <t>frp_pcamay</t>
  </si>
  <si>
    <t>frp_eavend</t>
  </si>
  <si>
    <t>BRINK S CHILE S A</t>
  </si>
  <si>
    <t>tct_decruz</t>
  </si>
  <si>
    <t>BANCO SANTANDER CHILE</t>
  </si>
  <si>
    <t>frp_joflor</t>
  </si>
  <si>
    <t>FARMACIAS AHUMADA S.A.</t>
  </si>
  <si>
    <t>frp_kaldor</t>
  </si>
  <si>
    <t>BACKUP ON DEMAND</t>
  </si>
  <si>
    <t>tct_axandr</t>
  </si>
  <si>
    <t>SONACOL SA</t>
  </si>
  <si>
    <t>INSTITUTO PROFESIONAL DE CHILE SA</t>
  </si>
  <si>
    <t>frp_cnavar</t>
  </si>
  <si>
    <t>GAMA/ Solicitud restauraciones - TERRASOL</t>
  </si>
  <si>
    <t>CELMEDIA S A</t>
  </si>
  <si>
    <t>2-Significativo/Amplio</t>
  </si>
  <si>
    <t>Requerimiento de bases de datos solicitado sin el flujo correspondiente.</t>
  </si>
  <si>
    <t>tct_cgajar</t>
  </si>
  <si>
    <t>Incidencia de bases de datos reportada sin el flujo correspondiente.</t>
  </si>
  <si>
    <t>tct_lumate</t>
  </si>
  <si>
    <t>RED INTERNA</t>
  </si>
  <si>
    <t>Cancelado</t>
  </si>
  <si>
    <t>SERVICIOS DIGITALES</t>
  </si>
  <si>
    <t>SAP</t>
  </si>
  <si>
    <t>tct_egalaz</t>
  </si>
  <si>
    <t>INDUSTRIAS CHILENAS DE ALAMBRE INCHALAM S.A.</t>
  </si>
  <si>
    <t>NUTRISCO CHILE SA</t>
  </si>
  <si>
    <t>tct_fcorte</t>
  </si>
  <si>
    <t>tct_grocco</t>
  </si>
  <si>
    <t>INFRAESTRUCTURA DC</t>
  </si>
  <si>
    <t>frp_xgambo</t>
  </si>
  <si>
    <t>CORREO</t>
  </si>
  <si>
    <t>SEGURIDAD</t>
  </si>
  <si>
    <t>tct_arpere</t>
  </si>
  <si>
    <t>AGRICOLA ARIZTIA LIMITADA</t>
  </si>
  <si>
    <t>CONSTRUCTORA DE PAVIMENTOS ASFALTICOS BITUMIX S.A</t>
  </si>
  <si>
    <t>tctcsp01 - soc-splunk-i-03 TICKET AUTOMATICO</t>
  </si>
  <si>
    <t>frp_rvilel</t>
  </si>
  <si>
    <t>SOC PUNTA DEL COBRE S A</t>
  </si>
  <si>
    <t>tct_jumana</t>
  </si>
  <si>
    <t>tct_didala</t>
  </si>
  <si>
    <t>OFFICE365</t>
  </si>
  <si>
    <t>AGRICOLA LAS VERTIENTES LIMITADA</t>
  </si>
  <si>
    <t>frp_mdomin</t>
  </si>
  <si>
    <t>HD/C-19872300193 // FUND INSTITUTO PROFESIONAL DUOC UC // Migracion de maquinas</t>
  </si>
  <si>
    <t>SERVIEX S A</t>
  </si>
  <si>
    <t>frp_jsanti</t>
  </si>
  <si>
    <t>frp_kefern</t>
  </si>
  <si>
    <t>REINICIO PASSWORD VPN</t>
  </si>
  <si>
    <t>fiprdu01 - hyp_valpo1 TICKET AUTOMATICO</t>
  </si>
  <si>
    <t>fiprdu01 - dcadmvalpo1_duoc_cl TICKET AUTOMATICO</t>
  </si>
  <si>
    <t>fiprdu01 - ilo_valpo1 TICKET AUTOMATICO</t>
  </si>
  <si>
    <t>tct_jberri</t>
  </si>
  <si>
    <t>JUAN P SEGURA VARGAS</t>
  </si>
  <si>
    <t>tct_jsegur</t>
  </si>
  <si>
    <t>COMUNICACIONES</t>
  </si>
  <si>
    <t>ARTIKOS CHILE S A</t>
  </si>
  <si>
    <t>METS S A</t>
  </si>
  <si>
    <t>frp_lcurit</t>
  </si>
  <si>
    <t>XINERGIA LABORAL S A</t>
  </si>
  <si>
    <t>HORTIFRUT S.A</t>
  </si>
  <si>
    <t>tct_nsaave</t>
  </si>
  <si>
    <t>frp_driosr</t>
  </si>
  <si>
    <t>frp_jserna</t>
  </si>
  <si>
    <t>JANSSEN S.A.</t>
  </si>
  <si>
    <t>frp_josama</t>
  </si>
  <si>
    <t>tct_rvasqu</t>
  </si>
  <si>
    <t>GASMAR S A</t>
  </si>
  <si>
    <t>tct_sacuna</t>
  </si>
  <si>
    <t>INMOBILIARIA FRUSAN S.A.</t>
  </si>
  <si>
    <t>GASVALPO SPA</t>
  </si>
  <si>
    <t>gpschi01 - wnprdb_gps10 TICKET AUTOMATICO</t>
  </si>
  <si>
    <t>MONITOREO</t>
  </si>
  <si>
    <t>tct_vsepul</t>
  </si>
  <si>
    <t>frp_jcruzy</t>
  </si>
  <si>
    <t>frp_jolsso</t>
  </si>
  <si>
    <t>TICKET</t>
  </si>
  <si>
    <t>Servicio ISO 20000'</t>
  </si>
  <si>
    <t>GRUPO ASIGNADO</t>
  </si>
  <si>
    <t>GRUPO_PROPIETARIOS</t>
  </si>
  <si>
    <t>Responsable</t>
  </si>
  <si>
    <t>Remitente</t>
  </si>
  <si>
    <t>IMPACTO</t>
  </si>
  <si>
    <t>URGENCIA</t>
  </si>
  <si>
    <t>PRIORIDAD</t>
  </si>
  <si>
    <t>TIPO</t>
  </si>
  <si>
    <t>CLIENTE</t>
  </si>
  <si>
    <t>RESUMEN</t>
  </si>
  <si>
    <t>FECHA_NOTIFICACION</t>
  </si>
  <si>
    <t>FECHA_ENVIO</t>
  </si>
  <si>
    <t>ESTADO</t>
  </si>
  <si>
    <t>CATPRESOL1</t>
  </si>
  <si>
    <t>CATPRESOL2</t>
  </si>
  <si>
    <t>FECHA_RESOLUCION</t>
  </si>
  <si>
    <t>FECHA_CIERRE</t>
  </si>
  <si>
    <t>NOTAS</t>
  </si>
  <si>
    <t>RESOLUCION</t>
  </si>
  <si>
    <t>PEND</t>
  </si>
  <si>
    <t>SM OPERACIONES</t>
  </si>
  <si>
    <t>GESTION HD</t>
  </si>
  <si>
    <t>PATRICIO A CASTILLO GONZALEZ</t>
  </si>
  <si>
    <t>UNION AEREA LTDA</t>
  </si>
  <si>
    <t>CDP ANTIGUO 1</t>
  </si>
  <si>
    <t>CDP ANTIGUO 2</t>
  </si>
  <si>
    <t>Informativo enviado</t>
  </si>
  <si>
    <t>PLATAFORMAS</t>
  </si>
  <si>
    <t>PAINE OPERACIONES</t>
  </si>
  <si>
    <t>APQ ACCESOS</t>
  </si>
  <si>
    <t>ALDO P VALENZUELA MUJICA</t>
  </si>
  <si>
    <t>tct_avalen</t>
  </si>
  <si>
    <t>TOMA DE ALARMAS DE CLIENTES</t>
  </si>
  <si>
    <t>SE REALIZA TOMA DE ALARMAS</t>
  </si>
  <si>
    <t>PAINE ACCESOS</t>
  </si>
  <si>
    <t>BELIEVE</t>
  </si>
  <si>
    <t>FERNEY D GARZON PEÑA</t>
  </si>
  <si>
    <t>HUAWEI CHILE S A</t>
  </si>
  <si>
    <t>GESTION DATACENTER/ ACCESOS /HUAWEI CHILE S A</t>
  </si>
  <si>
    <t>CRISTOPHER MALDONADO ROMERO</t>
  </si>
  <si>
    <t>ACCESOS AUTORIZADOS</t>
  </si>
  <si>
    <t>JAIRO A SALINAS GARAY</t>
  </si>
  <si>
    <t>GESTION DATACENTER/ ACCESOS / TELEFONICA EMPRESAS DE CHILE SA</t>
  </si>
  <si>
    <t>ACCESOS AUTORIZADOS.</t>
  </si>
  <si>
    <t>TI</t>
  </si>
  <si>
    <t>SISTEMAS OPERATIVOS</t>
  </si>
  <si>
    <t>ESTEBAN O BUSTOS CORNEJO</t>
  </si>
  <si>
    <t>RONDA Y REVISION DE SALAS</t>
  </si>
  <si>
    <t>SE REALIZA RONDA</t>
  </si>
  <si>
    <t>EDUARDO A NUÑEZ LAMOZA</t>
  </si>
  <si>
    <t>tct_edunul</t>
  </si>
  <si>
    <t>RONDA SALAS TECNICAS</t>
  </si>
  <si>
    <t>INFRAESTRUCTURA</t>
  </si>
  <si>
    <t>REVISION DE SALAS Y RACK</t>
  </si>
  <si>
    <t>RONDA REALIZADA</t>
  </si>
  <si>
    <t>GESTION TI</t>
  </si>
  <si>
    <t>TRUESIGHT</t>
  </si>
  <si>
    <t>Service</t>
  </si>
  <si>
    <t>Internal</t>
  </si>
  <si>
    <t>FRANCISCO J FELIU ABARCA</t>
  </si>
  <si>
    <t>tct_frafea</t>
  </si>
  <si>
    <t>CLIMA</t>
  </si>
  <si>
    <t>SEBASTIAN A JARA VIDAL</t>
  </si>
  <si>
    <t>RIPLEY CHILE S.A.</t>
  </si>
  <si>
    <t>YORDI M HURTADO ARAYA</t>
  </si>
  <si>
    <t>tct_yorhua</t>
  </si>
  <si>
    <t>RONDA TOMA DE TEMPERATURAS SALAS TIC 00:30</t>
  </si>
  <si>
    <t>JOSE G MARQUEZ MARCANO</t>
  </si>
  <si>
    <t>tct_josmam</t>
  </si>
  <si>
    <t>INCIDENCIA RESTABLECIDA</t>
  </si>
  <si>
    <t>TRABAJO REALIZADO</t>
  </si>
  <si>
    <t>tct_jsalin</t>
  </si>
  <si>
    <t>SUPERVISION CRQ/OK.</t>
  </si>
  <si>
    <t>APQ OPERACIONES</t>
  </si>
  <si>
    <t>APOQUINDO TI</t>
  </si>
  <si>
    <t>RICARDO F ORELLANA MARDONES</t>
  </si>
  <si>
    <t>tct_rorell</t>
  </si>
  <si>
    <t>RONDA Y MEDICIÓN DE TEMPERATURAS EN SALAS TIC</t>
  </si>
  <si>
    <t>ACT REALIZADA SIN NOVEDAD</t>
  </si>
  <si>
    <t>JORGE S LORCA LEIVA</t>
  </si>
  <si>
    <t>LUIS O MORALES ARENAS</t>
  </si>
  <si>
    <t>tct_luimoa</t>
  </si>
  <si>
    <t>Estimados; INICIA TOMA DE ALARMAS	
Cliente:	T.EMPRESAS	
Proveedor:	INELCOM	
Tipo Requerimiento:	ALARMAS	
N° Ticket Acceso : 	Personal de planta INELCOM	
N° CRQ:	NO APLICA	
Estado CRQ:	NO APLICA	
TKT:	NO APLICA	
Actividad realizada:		
TOMA DE ALARMAS D</t>
  </si>
  <si>
    <t>TOMA DE ALARMA REALIZADA</t>
  </si>
  <si>
    <t>SE GENERA TICKET POR RONDA Y REVISION DE SALAS TECNICAS</t>
  </si>
  <si>
    <t>Estimados; INICIA RONDA EN SALAS TECNICAS	
Cliente: T.EMPRESAS	
Proveedor: INELCOM	
Tipo Requerimiento: RONDA	
N° Ticket Acceso : Personal de planta INELCOM	
N° CRQ:	NO APLICA	
Estado CRQ: NO APLICA	
TKT: NO APLICA	
Actividad realizada:		
RONDA Y REVI</t>
  </si>
  <si>
    <t>DERCO S.A.</t>
  </si>
  <si>
    <t>SM ACCESOS</t>
  </si>
  <si>
    <t>IDOM INGENIERIA Y CONSULTORIA S.A. AGENCIA EN CHILE</t>
  </si>
  <si>
    <t>DUOC TICKET AUTOMATICO</t>
  </si>
  <si>
    <t>PREVENTIVO: NO
CODIGO DE SERVICIO:
DIRECCION:
QUIEN REPORTA:
CONTACTO EN TERRENO:
PROBLEMA:
REQUERIMIENTO:
EQUIPOS ENERGIZADO/REINICIADO:
HORARIO DE ATENCION:
OBSERVACION:
ANI:
MARCA CENTRAL TELEFONICA: 
EMPRESA:
RUT:
CORREO: 
COORDENADAS:
Firma Ejecuti</t>
  </si>
  <si>
    <t>SE GENERA TICKET POR REVISION Y TOMA DE ALARMA DE CLIENTES</t>
  </si>
  <si>
    <t>GESTION DATACENTER/ ACCESOS /TELEFONICA EMPRESAS DE CHILE SA</t>
  </si>
  <si>
    <t>Estimados,
Se adjunta correo de respuesta enviada al cliente.
Saludos.</t>
  </si>
  <si>
    <t>RONDA TOMA DE TEMPERATURAS SALAS TIC 08:30</t>
  </si>
  <si>
    <t>RONDA TOMA DE TEMPERATURAS SALAS TIC 12:30</t>
  </si>
  <si>
    <t>tct_sjarav</t>
  </si>
  <si>
    <t>Estimados,
Se adjunta correo de respuesta enviado al cliente.
Saludos.</t>
  </si>
  <si>
    <t>MARIO A BARRIENTOS RUIZ</t>
  </si>
  <si>
    <t>MBARRIENTOS</t>
  </si>
  <si>
    <t>RONDA DE INSPECCIÓN DE SALAS Y TOMA DE TEMPERATURAS DC APOQUINDO</t>
  </si>
  <si>
    <t>FARMACIA AHUMADA S.A.</t>
  </si>
  <si>
    <t>ACCESO AUTORIZADO</t>
  </si>
  <si>
    <t>frp_jreyna</t>
  </si>
  <si>
    <t>UNIVERSIDAD SAN SEBASTIAN</t>
  </si>
  <si>
    <t>SM INFRAESTRUCTURA</t>
  </si>
  <si>
    <t>JAVIER J BRAVO CARVAJAL</t>
  </si>
  <si>
    <t>GESTION DATACENTER/ ACCESOS  / ICETEL</t>
  </si>
  <si>
    <t>APLICATIVOS</t>
  </si>
  <si>
    <t>Se ejecuta con éxito el transporte solicitado. Se informa a cliente vía mail</t>
  </si>
  <si>
    <t>Se realiza Checklist Diario de los clientes; 
ACMA
BLUMAR
COAGRA
FRUSAN
HCUA
HDC
INCHALAM
NUTRISCO
SUGAL</t>
  </si>
  <si>
    <t>RONDA Y REVISION DE SALAS TECNICAS</t>
  </si>
  <si>
    <t>RONDA REALIZADA.</t>
  </si>
  <si>
    <t>tct_cmaldo</t>
  </si>
  <si>
    <t>RONDA TOMA DE TEMPERATURAS SALAS TIC</t>
  </si>
  <si>
    <t>HDI SEGUROS S.A.</t>
  </si>
  <si>
    <t>GESTION DATACENTER/ ACCESOS /HDI SEGUROS S.A.</t>
  </si>
  <si>
    <t>GESTION CALL CENTER</t>
  </si>
  <si>
    <t>trabajo realizado</t>
  </si>
  <si>
    <t>ALMACENAMIENTO y RESPALDO</t>
  </si>
  <si>
    <t>APLICACION</t>
  </si>
  <si>
    <t>BASES DE DATOS</t>
  </si>
  <si>
    <t>GESTION PLATAFORMA CLIENTES</t>
  </si>
  <si>
    <t>REMEDY EMPRESAS</t>
  </si>
  <si>
    <t>TOMA DE ALARMAS REALIZADAS</t>
  </si>
  <si>
    <t>INELCOM CHILE SA</t>
  </si>
  <si>
    <t>ICETEL SERVICIOS S.A.</t>
  </si>
  <si>
    <t>GESTION DATACENTER/ ACCESOS /ICETEL SERVICIOS S.A.</t>
  </si>
  <si>
    <t>Se realiza limpieza de memoria residual, quedando equipo con alarma liberada</t>
  </si>
  <si>
    <t>SE REALIZA SUPERVISION</t>
  </si>
  <si>
    <t>JONATHAN A MARQUEZ ASTENGO</t>
  </si>
  <si>
    <t>FUNDACION EDUCACIONAL PARA EL DESARROLLO INTEGRAL DEL MENOR</t>
  </si>
  <si>
    <t>GESTION DATACENTER/ ACCESOS /FUNDACION EDUCACIONAL PARA EL DESARROLLO INTEGRAL DEL MENOR</t>
  </si>
  <si>
    <t>GESTION DATACENTER/ ACCESOS /FARMACIA AHUMADA S.A.</t>
  </si>
  <si>
    <t>Se ejecuta requerimiento según solicitud.</t>
  </si>
  <si>
    <t>APQ INFRAESTRUCTURA</t>
  </si>
  <si>
    <t>CARLOS F ARAYA RAMIREZ</t>
  </si>
  <si>
    <t>tct_cararr</t>
  </si>
  <si>
    <t>FACTIBILIDAD ENVIADA</t>
  </si>
  <si>
    <t>SUPERVISION CRQ, OK</t>
  </si>
  <si>
    <t>TELECOMUNICACIONES VOZ Y DATOS SPA</t>
  </si>
  <si>
    <t>HARDWARE</t>
  </si>
  <si>
    <t>RONDA TOMA DE TEMPERATURAS SALAS TIC 16:30</t>
  </si>
  <si>
    <t>Estimados; INICIA TOMA DE ALARMAS DE CLIENTES	
Cliente: T.EMPRESAS	
Proveedor: INELCOM	
Tipo Requerimiento: ALARMAS	
N° Ticket Acceso : Personal de planta INELCOM	
N° CRQ:	NO APLICA	
Estado CRQ: NO APLICA	
TKT: NO APLICA	
Actividad realizada:		
TOMA D</t>
  </si>
  <si>
    <t>GESTION DATACENTER/ ACCESOS / BANCO SANTANDER CHILE</t>
  </si>
  <si>
    <t>tct_ebusto</t>
  </si>
  <si>
    <t>TOMA DE TEMPERATURAS</t>
  </si>
  <si>
    <t>RONDAS REALIZADAS</t>
  </si>
  <si>
    <t>tct_javcac</t>
  </si>
  <si>
    <t>BETTER FOOD SPA</t>
  </si>
  <si>
    <t>GESTION DATACENTER/ ACCESOS / DXC</t>
  </si>
  <si>
    <t>DUOC TICKET PENDIENTES</t>
  </si>
  <si>
    <t>ADMINISTRADORES RESIDENTES</t>
  </si>
  <si>
    <t>accesos autorizados</t>
  </si>
  <si>
    <t>TOMA DE ALARMAS</t>
  </si>
  <si>
    <t>TOMA DE ALARMAS REALIZADA</t>
  </si>
  <si>
    <t>RONDA INSPECTIVA</t>
  </si>
  <si>
    <t>GESTION DATACENTER/ ACCESOS /TELEFONICA GLOBAL TECHNOLOGY S.A.AGENCIA EN CHILE</t>
  </si>
  <si>
    <t>GESTION DATACENTER/ ACCESOS / Nabiax</t>
  </si>
  <si>
    <t>GESTION DATACENTER/ ACCESOS /BANCO SANTANDER CHILE</t>
  </si>
  <si>
    <t>Se envia la informacion solicitada</t>
  </si>
  <si>
    <t>SSO</t>
  </si>
  <si>
    <t>SOC Empresas</t>
  </si>
  <si>
    <t>Marca</t>
  </si>
  <si>
    <t>TOMA DE ALARMAS DE CLIENTE</t>
  </si>
  <si>
    <t>TOMA DE ALARMAS REALIZADA.</t>
  </si>
  <si>
    <t>SONDA S A</t>
  </si>
  <si>
    <t>tct_jmarqu</t>
  </si>
  <si>
    <t>toma de alarmas realizada</t>
  </si>
  <si>
    <t>CENTRO DE COMPENSACION AUTOMATIZADO S A</t>
  </si>
  <si>
    <t>GESTION DATACENTER/ ACCESOS /CENTRO DE COMPENSACION AUTOMATIZADO S A</t>
  </si>
  <si>
    <t>CIBERGESTION CHILE S.A.</t>
  </si>
  <si>
    <t>GESTION DATACENTER/ ACCESOS / CIBERGESTION CHILE S.A.</t>
  </si>
  <si>
    <t>GESTION DATACENTER/ ACCESOS / ADELCO</t>
  </si>
  <si>
    <t>ronda realizada</t>
  </si>
  <si>
    <t>MEGASALUD SPA</t>
  </si>
  <si>
    <t>RONDA TOMA DE TEMPERATURAS SALAS TIC 20:30</t>
  </si>
  <si>
    <t>Folio automático para revisión de requerimiento:</t>
  </si>
  <si>
    <t>RONDA TOMA DE TEMPERATURAS SALAS TIC 04:30</t>
  </si>
  <si>
    <t>INTERNET</t>
  </si>
  <si>
    <t>BANCO DEL ESTADO DE CHILE</t>
  </si>
  <si>
    <t>HD/CAMBIO DE MEDIOS MAGNETICOS</t>
  </si>
  <si>
    <t>TOMA DE ALARMAS CLIENTE EN SALAS TIC</t>
  </si>
  <si>
    <t>frp_jancha</t>
  </si>
  <si>
    <t>SE GENERA TICKET DE SUPERVISION PARA CLIENTE DXC</t>
  </si>
  <si>
    <t>RENE E VILLEGAS CARREÑO</t>
  </si>
  <si>
    <t>EQUIPOS DATOS</t>
  </si>
  <si>
    <t>Se configura los registros DNS</t>
  </si>
  <si>
    <t>NCG SERVICIOS S.A.</t>
  </si>
  <si>
    <t>GESTION DATACENTER/ ACCESOS / NCG SERVICIOS S.A.</t>
  </si>
  <si>
    <t>SUPERVISION OK</t>
  </si>
  <si>
    <t>CEMENTOS BIO BIO S.A.</t>
  </si>
  <si>
    <t>Nos solicita apoyo con :</t>
  </si>
  <si>
    <t>CELULOSA ARAUCO Y CONSTITUCION S A</t>
  </si>
  <si>
    <t>SUPERVISION INCIDENTE HUAWEI</t>
  </si>
  <si>
    <t>SERVIDORES VIRTUALES</t>
  </si>
  <si>
    <t>EQUIPOS ELECTRONICOS Y COMPUTACION SA</t>
  </si>
  <si>
    <t>CLUB HIPICO DE SANTIAGO S.A.</t>
  </si>
  <si>
    <t>CAJA DE COMPENSACION DE ASIGNACION FAMILIAR LOS HEROES</t>
  </si>
  <si>
    <t>GESTION DATACENTER/ ACCESOS / CAJA DE COMPENSACION DE ASIGNACION FAMILIAR LOS HEROES</t>
  </si>
  <si>
    <t>Se configuran los registros DNS</t>
  </si>
  <si>
    <t>DATACENTER</t>
  </si>
  <si>
    <t>SUPERVISION OK.</t>
  </si>
  <si>
    <t>GESTION DATACENTER/ ACCESOS /CEMENTOS BIO BIO S.A.</t>
  </si>
  <si>
    <t>EMPRESA:HUAWEI CHILE S A
CÓDIGO DE SERVICIO: 
DIRECCIÓN: AV. Presidente Prieto #226, Paine, Santiago
NOMBRE DE QUIEN REPORTA: Ronald Alayo
TELÉFONO DE QUIEN REPORTA: 56935662382
NOMBRE DE CONTACTO EN TERRENO: 
REQUERIMIENTO: Realizacion de trabajos  y ti</t>
  </si>
  <si>
    <t>TRANSUNION SOLUCIONES DE INFORMACION CHILE S.A.</t>
  </si>
  <si>
    <t>GESTION DATACENTER/ ACCESOS / TRANSUNION SOLUCIONES DE INFORMACION CHILE S.A.</t>
  </si>
  <si>
    <t>GESTION DATACENTER/ ACCESOS /DERCO S.A.</t>
  </si>
  <si>
    <t>COCA COLA EMBONOR S A</t>
  </si>
  <si>
    <t>GESTION DATACENTER/ ACCESOS /COCA COLA EMBONOR S A</t>
  </si>
  <si>
    <t>CABLEADO</t>
  </si>
  <si>
    <t>SE GENERA TICKET DE SUPERVISION PARA CLIENTE DERCO</t>
  </si>
  <si>
    <t>SUPERVISION CRQ, OK.</t>
  </si>
  <si>
    <t>SWITCHES</t>
  </si>
  <si>
    <t>GESTION DATACENTER/ ACCESOS / ICETEL</t>
  </si>
  <si>
    <t>Estimados; INICIA TOMA DE ALARMAS DE CLIENTES	
Cliente: T.EMPRESAS	
Proveedor: INELCOM	
Tipo Requerimiento:TOMA DE ALARMAS DE CLIENTES	
N° Ticket Acceso : Personal de planta INELCOM	
N° CRQ:	NO APLICA	
Estado CRQ: NO APLICA	
TKT: NO APLICA	
Actividad</t>
  </si>
  <si>
    <t>RONDA Y MEDICIÓN  DE TEMPERATURAS EN SALAS TIC</t>
  </si>
  <si>
    <t>SUPERVISION CRQ/OK</t>
  </si>
  <si>
    <t>GESTION DATACENTER/ ACCESOS / BETTER FOOD SPA</t>
  </si>
  <si>
    <t>GESTION DATACENTER/ ACCESOS / ICETEL SERVICIOS S.A.</t>
  </si>
  <si>
    <t>frp_jugonz</t>
  </si>
  <si>
    <t>SERVIDORES FISICOS</t>
  </si>
  <si>
    <t>Acceso ronald.melaraserrano@telefonica.com</t>
  </si>
  <si>
    <t>tct_psepul</t>
  </si>
  <si>
    <t>tctcsp01 - soc-splunk-i-01 TICKET AUTOMATICO</t>
  </si>
  <si>
    <t>tct_lfrome</t>
  </si>
  <si>
    <t>MICHAEL H GONZALEZ OLIVARES</t>
  </si>
  <si>
    <t>INGENIERIA SERVICIOS Y COMUNICACIONES S A</t>
  </si>
  <si>
    <t>fiprdu01 - liceo_andes TICKET AUTOMATICO</t>
  </si>
  <si>
    <t>tct_pabmaf</t>
  </si>
  <si>
    <t>tct_oramir</t>
  </si>
  <si>
    <t>tct_rgalle</t>
  </si>
  <si>
    <t>fiprdu01 - dcadmecontinua2 TICKET AUTOMATICO</t>
  </si>
  <si>
    <t>RABIE HNOSLTDA</t>
  </si>
  <si>
    <t>REQ/Solicitud Artikos Chile // Habilitación de Dirección IP FW San Martin</t>
  </si>
  <si>
    <t>EDUARDO J CAMACHO URDANETA</t>
  </si>
  <si>
    <t>coagra01 - sap_ep_e_vm TICKET AUTOMATICO</t>
  </si>
  <si>
    <t>CAMARA DE COMERCIO DE SANTIAGO A G</t>
  </si>
  <si>
    <t>BLUMAR S.A.</t>
  </si>
  <si>
    <t>frp_jcarri</t>
  </si>
  <si>
    <t>PAINE INFRAESTRUCTURA</t>
  </si>
  <si>
    <t>GESTION DATACENTER/ ACCESOS /CLUB HIPICO DE SANTIAGO S.A.</t>
  </si>
  <si>
    <t>GESTION DATACENTER/ ACCESOS / HUAWEI CHILE S A</t>
  </si>
  <si>
    <t>CHILENA CONSOLIDADA SEGUROS DE VIDA S.A.</t>
  </si>
  <si>
    <t>GESTION DATACENTER/ ACCESOS / HDI SEGUROS S.A.</t>
  </si>
  <si>
    <t>Fase de resolución y recuperación: N/A
Se efectúa contacto con cliente: N/A
Teléfono de contacto: N/A
Acciones realizadas: ACCESOS AUTORIZADOS
Solución paliativa o definitiva: N/A
Acciones de Mejora, Recomendaciones: N/A
Causa Raíz: (si aplica) N/A</t>
  </si>
  <si>
    <t>Fase de resolución y recuperación: n/a
Se efectúa contacto con cliente: n/a
Teléfono de contacto: n/a
Acciones realizadas: ACCESOS AUTORIZADOS
Solución paliativa o definitiva: N/A
Acciones de Mejora, Recomendaciones: N/A
Causa Raíz: (si aplica) N/A</t>
  </si>
  <si>
    <t>Se efectúa contacto con cliente: N/A
Teléfono de contacto: N/A
Acciones realizadas: Alarma por alto uso de recursos, alarma liberada, servidor responde correctamente.
Solución paliativa o definitiva: Comportamiento normal.
Acciones de Mejora, Recomendaci</t>
  </si>
  <si>
    <t>Se realiza Checklist Diario de los clientes; 
HDC
NUTRISCO</t>
  </si>
  <si>
    <t>frp_dvilca</t>
  </si>
  <si>
    <t>GESTION DATACENTER/ ACCESOS /TRANSUNION SOLUCIONES DE INFORMACION CHILE S.A.</t>
  </si>
  <si>
    <t>ACCIONA ENERGIA CHILE S.P.A.</t>
  </si>
  <si>
    <t>GESTION DATACENTER/ ACCESOS /ACCIONA ENERGIA CHILE S.P.A.</t>
  </si>
  <si>
    <t>SUPERVISION PROYECTO HUAWEI</t>
  </si>
  <si>
    <t>tct_rmelar</t>
  </si>
  <si>
    <t>Se efectúa contacto con cliente: N/A
Teléfono de contacto: N/A
Acciones realizadas: Se revisa servidor y este opera normalmente, alarma ya no esta presente en plataforma de monitoreo. Apagado controlado y ejecutado por cliente.
Solución paliativa o defin</t>
  </si>
  <si>
    <t>TOMA DE ALARMAS TECH</t>
  </si>
  <si>
    <t>PREVENTIVO=SI
CODIGO DE SERVICIO=FIPRDU01 - LICEO_ANDES
DIRECCION=http://www.duoc.cl/liceopolitecnicoandes
CIUDAD=${Ciudad}
COMUNA LOCAL=
REGION=${Región}
QUIEN REPORTA=Ticket automático
CONTACTO EN TERRENO=
PROBLEMA=FIPRDU01 - LICEO_ANDES URL is down
RE</t>
  </si>
  <si>
    <t>OTROS ENLACES</t>
  </si>
  <si>
    <t>DANIEL A MUÑOZ BUSTOS</t>
  </si>
  <si>
    <t>tct_rdiazc</t>
  </si>
  <si>
    <t>[SSO] - Gestión  [Cliente/Interna]  - Actividad :</t>
  </si>
  <si>
    <t>Fase de resolución y recuperación: N/A
Se efectúa contacto con cliente: N/A
Teléfono de contacto: N/A
Acciones realizadas: RONDA REALIZADA
Solución paliativa o definitiva: N/A
Acciones de Mejora, Recomendaciones: N/A
Causa Raíz: (si aplica) N/A</t>
  </si>
  <si>
    <t>GESTION DATACENTER/ ACCESOS / CENTRO DE COMPENSACION AUTOMATIZADO S A</t>
  </si>
  <si>
    <t>GESTION DATACENTER/ ACCESOS / TELEFONICA CHILE S.A.</t>
  </si>
  <si>
    <t>GESTION DATACENTER/ ACCESOS /UNION AEREA LTDA</t>
  </si>
  <si>
    <t>CEPECH S.A.</t>
  </si>
  <si>
    <t>fiprdu01 - hyp_sncarlos TICKET AUTOMATICO</t>
  </si>
  <si>
    <t>fiprdu01 - ilo_sncarlos TICKET AUTOMATICO</t>
  </si>
  <si>
    <t>fiprdu01 - dcacdsncarlos TICKET AUTOMATICO</t>
  </si>
  <si>
    <t>fiprdu01 - dcadmscarlosapq TICKET AUTOMATICO</t>
  </si>
  <si>
    <t>PESQUERA TRANS ANTARTIC LIMITADA</t>
  </si>
  <si>
    <t>PALUMBO S.A.</t>
  </si>
  <si>
    <t>MARIO PARADA DUARTE</t>
  </si>
  <si>
    <t>total</t>
  </si>
  <si>
    <t>telefonicainf - telefonicam04 TICKET AUTOMATICO</t>
  </si>
  <si>
    <t>CRISTOBAL I REYES DELGADO</t>
  </si>
  <si>
    <t>JAVIER CUEVAS</t>
  </si>
  <si>
    <t>INC000002576440</t>
  </si>
  <si>
    <t>GAMA/ CS, SIN ACCESO A PÁGINA BUSCA PERSONAS  //  INC000001887984</t>
  </si>
  <si>
    <t>INC000002576814</t>
  </si>
  <si>
    <t>Desbloqueo cuentas locales</t>
  </si>
  <si>
    <t>PREVENTIVO:
CODIGO DE SERVICIO:
DIRECCION:      
CIUDAD:             
COMUNA:
NOMBRE QUIEN REPORTA:
TELEFONO QUIEN REPORTA:
NOMBRE CONTACTO EN TERRENO:        
TELEFONO 1 CONTACTO EN TERRENO:
TELEFONO 2 CONTACTO EN TERRENO: 
REQUERIMIENTO:
EQUIPOS ENERGI</t>
  </si>
  <si>
    <t>BANCO SANTANDER CHILE 1</t>
  </si>
  <si>
    <t>GESTION DATACENTER/ ACCESOS / BANCO SANTANDER CHILE 1</t>
  </si>
  <si>
    <t>GESTION DATACENTER/ ACCESOS / CEMENTOS BIO BIO S.A.</t>
  </si>
  <si>
    <t>GESTION DATACENTER/ ACCESOS /CELULOSA ARAUCO Y CONSTITUCION S A</t>
  </si>
  <si>
    <t>GESTION DATACENTER/ ACCESOS /CHILENA CONSOLIDADA SEGUROS DE VIDA S.A.</t>
  </si>
  <si>
    <t>PREVENTIVO=SI
CODIGO DE SERVICIO=SRVFS01_VM
DIRECCION=NULL
CIUDAD=NULL
COMUNA LOCAL=
REGION=NULL
QUIEN REPORTA=Ticket automático
CONTACTO EN TERRENO=
PROBLEMA=High RAM Usage Alert for Node FIPRDU01 - SRVFS01_VM
REQUERIMIENTO=
EQUIPOS ENERGIZADO O REINICI</t>
  </si>
  <si>
    <t>PREVENTIVO=SI
CODIGO DE SERVICIO=sap_prod_e_VM
DIRECCION=NULL
CIUDAD=SANTIAGO
COMUNA LOCAL=
REGION=REGIÃ“N METROPOLITANA DE SANTIAGO
QUIEN REPORTA=Ticket automático
CONTACTO EN TERRENO=
PROBLEMA=High RAM Usage Alert for Node COAGRA01 - sap_prod_e_VM
REQU</t>
  </si>
  <si>
    <t>He creado ambos usuarios según lo indicado.</t>
  </si>
  <si>
    <t>PREVENTIVO: NO
CODIGO DE SERVICIO:
DIRECCION:      
CIUDAD:             
COMUNA:
NOMBRE QUIEN REPORTA:ANDRES RODRIGO PEZO ESTAY
TELEFONO QUIEN REPORTA:+56 9 61212688
NOMBRE CONTACTO EN TERRENO:        
TELEFONO 1 CONTACTO EN TERRENO:
TELEFONO 2 CONTACTO</t>
  </si>
  <si>
    <t>GESTION DATACENTER/ ACCESOS / TELEFONICA CYBERSECURITY TECH CHILE SPA</t>
  </si>
  <si>
    <t>frp_yynfan</t>
  </si>
  <si>
    <t>ACCESOS RECHAZADOS</t>
  </si>
  <si>
    <t>ENERGIA</t>
  </si>
  <si>
    <t>SE CREA TICKET POR RONDA Y REVISION DE SALAS TECNICAS</t>
  </si>
  <si>
    <t>Fase de resolución y recuperación: INFORMACION
Se efectúa contacto con cliente: N/A
Teléfono de contacto: N/A
Acciones realizadas: ACCESOS AUTORIZADOS
Solución paliativa o definitiva: N/A
Acciones de Mejora, Recomendaciones: N/A
Causa Raíz: (si aplica) N</t>
  </si>
  <si>
    <t>GESTION DATACENTER/ ACCESOS /UNIVERSIDAD SAN SEBASTIAN</t>
  </si>
  <si>
    <t>FORUM SERVICIOS FINANCIEROS SA</t>
  </si>
  <si>
    <t>HD/Solicitud de manos remotas || Proyecto 202018177-1|| Cliente FORUM || DC PAINE</t>
  </si>
  <si>
    <t>GESTION DATACENTER/ ACCESOS / CELULOSA ARAUCO Y CONSTITUCION S A</t>
  </si>
  <si>
    <t>MASISA S.A. 1</t>
  </si>
  <si>
    <t>GESTION DATACENTER/ ACCESOS /MASISA S.A. 1</t>
  </si>
  <si>
    <t>Fase de resolución y recuperación: N/A
Se efectúa contacto con cliente: N/A
Teléfono de contacto: N/A
Acciones realizadas: ACCESOS RECHAZADOS
Solución paliativa o definitiva: N/A
Acciones de Mejora, Recomendaciones: N/A
Causa Raíz: (si aplica) N/A</t>
  </si>
  <si>
    <t>DIRECTV CHILE TELEVISION LTDA</t>
  </si>
  <si>
    <t>ACCESOS RECHAZADOS.</t>
  </si>
  <si>
    <t>INC000002576580</t>
  </si>
  <si>
    <t>COAGRA | Problema al respaldar sap-ep-e</t>
  </si>
  <si>
    <t>tct_gmendo</t>
  </si>
  <si>
    <t>INC000002576591</t>
  </si>
  <si>
    <t>HD/COAGRA | Problemas al respaldar servidor sap-ep-e</t>
  </si>
  <si>
    <t>INC000002574247</t>
  </si>
  <si>
    <t>DUOC|REQ|Respaldo</t>
  </si>
  <si>
    <t>INC000002577259</t>
  </si>
  <si>
    <t>INC000002573892</t>
  </si>
  <si>
    <t>REQ/Activación OS</t>
  </si>
  <si>
    <t>INC000002577944</t>
  </si>
  <si>
    <t>Bloqueo cuentas VPN en dominio CloudCo por procedimiento de seguridad.</t>
  </si>
  <si>
    <t>INC000002577945</t>
  </si>
  <si>
    <t>Habilitacion cuentas VPN en dominio CloudCo por procedimiento de seguridad.</t>
  </si>
  <si>
    <t>INC000002577946</t>
  </si>
  <si>
    <t>Revision plataforma de correo Exchange Onpremise</t>
  </si>
  <si>
    <t>INC000002556680</t>
  </si>
  <si>
    <t>HD / Reemplazo de Discos Duros con Fallas</t>
  </si>
  <si>
    <t>INC000002577826</t>
  </si>
  <si>
    <t>ALERTAS ECERT GestionEventos_AlertaUPDOWN_Server_Principal</t>
  </si>
  <si>
    <t>INC000002577828</t>
  </si>
  <si>
    <t>REVISIÓN C4-SMTP</t>
  </si>
  <si>
    <t>INC000002578112</t>
  </si>
  <si>
    <t>HD/ARIZTIA-  AGREGAR REGISTRO A ZONA DNS ARIZTIA.COM</t>
  </si>
  <si>
    <t>INC000002538522</t>
  </si>
  <si>
    <t>DUPLEX S A</t>
  </si>
  <si>
    <t>MESA/CALL CENTER/ERROR EN ENVIO DE CORREO</t>
  </si>
  <si>
    <t>INC000002577954</t>
  </si>
  <si>
    <t>INC000002576898</t>
  </si>
  <si>
    <t>REQ/Backup servidor PUC-SAP-02-19    172.16.162.85</t>
  </si>
  <si>
    <t>INC000002574350</t>
  </si>
  <si>
    <t>HD/Deploy OVA</t>
  </si>
  <si>
    <t>INC000002577879</t>
  </si>
  <si>
    <t>Gama | Requerimiento Respaldo Completo Servidor Antofagasta</t>
  </si>
  <si>
    <t>INC000002579042</t>
  </si>
  <si>
    <t>gpschi01 - wnprws_gps01 TICKET AUTOMATICO</t>
  </si>
  <si>
    <t>INC000002578628</t>
  </si>
  <si>
    <t>REQ/
SOLICITUD DE IP PVLAN</t>
  </si>
  <si>
    <t>INC000002579453</t>
  </si>
  <si>
    <t>GAMA/ Aumento Espacio Disco - COPIAPO (IPCHILE - Linux)</t>
  </si>
  <si>
    <t>INC000002579815</t>
  </si>
  <si>
    <t>INC000002579484</t>
  </si>
  <si>
    <t>prod-arfront01 TICKET AUTOMATICO</t>
  </si>
  <si>
    <t>INC000002579820</t>
  </si>
  <si>
    <t>Vulnerabilidad Deep Security Agente 20.X</t>
  </si>
  <si>
    <t>INC000002578818</t>
  </si>
  <si>
    <t>PESAMATIC SA</t>
  </si>
  <si>
    <t>Pdte Horario hábil | HD / PESAMATIC S A // Servicio de Respaldo VDC</t>
  </si>
  <si>
    <t>INC000002576901</t>
  </si>
  <si>
    <t>REQ/Solicitud Estado Respaldos ( informe</t>
  </si>
  <si>
    <t>INC000002577919</t>
  </si>
  <si>
    <t>HD/Problemas de Conectividad INFORMESGES02</t>
  </si>
  <si>
    <t>INC000002574458</t>
  </si>
  <si>
    <t>RED DE CLINICAS REGIONALES S.A.</t>
  </si>
  <si>
    <t>REQ / SOC / Solicitud de credenciales para acceso VDC | Red de Clinicas Regionales</t>
  </si>
  <si>
    <t>INC000002578877</t>
  </si>
  <si>
    <t>HD/NUTRISCO: JOB CANCELADOS EN PRD</t>
  </si>
  <si>
    <t>INC000002579776</t>
  </si>
  <si>
    <t>Cliente SMU solicita reunion para cambios en VPN S2S</t>
  </si>
  <si>
    <t>INC000002579369</t>
  </si>
  <si>
    <t>CHECKLIST SAP ECC PRD 24.01.2024</t>
  </si>
  <si>
    <t>INC000002579360</t>
  </si>
  <si>
    <t>CHECKLIST SAP ECC PRD 23.01.2024</t>
  </si>
  <si>
    <t>INC000002579374</t>
  </si>
  <si>
    <t>CHECKLIST SAP ECC PRD 26.01.2024</t>
  </si>
  <si>
    <t>INC000002579373</t>
  </si>
  <si>
    <t>CHECKLIST SAP ECC PRD 25.01.2024</t>
  </si>
  <si>
    <t>INC000002579382</t>
  </si>
  <si>
    <t>CHECKLIST SAP ECC PRD 16.01.2024</t>
  </si>
  <si>
    <t>INC000002579379</t>
  </si>
  <si>
    <t>CHECKLIST SAP ECC PRD 15.01.2024</t>
  </si>
  <si>
    <t>INC000002579394</t>
  </si>
  <si>
    <t>CHECKLIST SAP ECC PRD 17.01.2024</t>
  </si>
  <si>
    <t>INC000002579392</t>
  </si>
  <si>
    <t>CHECKLIST SAP ECC PRD 18.01.2024</t>
  </si>
  <si>
    <t>INC000002578624</t>
  </si>
  <si>
    <t>HD/TELEFONICA GLOBAL TECHNOLOGY S.A.AGENCIA EN CHILE</t>
  </si>
  <si>
    <t>INC000002579984</t>
  </si>
  <si>
    <t>INC000002580068</t>
  </si>
  <si>
    <t>Falla en fuente secundaria de equipo balanceador A10 San Martin</t>
  </si>
  <si>
    <t>tct_lvilla</t>
  </si>
  <si>
    <t>INC000002579371</t>
  </si>
  <si>
    <t>INC000002577393</t>
  </si>
  <si>
    <t>ALERTA URL DUOC</t>
  </si>
  <si>
    <t>INC000002572344</t>
  </si>
  <si>
    <t>REQ / SOC/|INC000002572053| -INC000002572029 - Publicación 10.10.100.23 - 200.54.26.253</t>
  </si>
  <si>
    <t>INC000002580099</t>
  </si>
  <si>
    <t>REQ/Ecert Equipos Administrados</t>
  </si>
  <si>
    <t>INC000002580706</t>
  </si>
  <si>
    <t>REQ/RE: Revisión Trx Centralización contable Remuneraciones en SAP</t>
  </si>
  <si>
    <t>INC000002580717</t>
  </si>
  <si>
    <t>HD/RE: Notifica mallas mineras no graba el Qc ni OF de origen UREGENTE</t>
  </si>
  <si>
    <t>INC000002580302</t>
  </si>
  <si>
    <t>Checklist diario clientes 02.01.2024</t>
  </si>
  <si>
    <t>INC000002580447</t>
  </si>
  <si>
    <t>HD/ACMA - RE: envio repetitivo de oc</t>
  </si>
  <si>
    <t>INC000002580616</t>
  </si>
  <si>
    <t>INC000002574319</t>
  </si>
  <si>
    <t>REQ/VDC - Cliente CHILENA CONSOLIDADA SEG. DE VIDA - Plantillas OS</t>
  </si>
  <si>
    <t>INC000002579898</t>
  </si>
  <si>
    <t>DUOC|REQ|Problema actualización gpupdate</t>
  </si>
  <si>
    <t>INC000002579914</t>
  </si>
  <si>
    <t>MESA/CALL CENTER/CONFIGURACIÓN DE ROUTER</t>
  </si>
  <si>
    <t>INC000002578191</t>
  </si>
  <si>
    <t>INC000002578652</t>
  </si>
  <si>
    <t>HD/REQUERIMIENTO // PLATAFORMA OLVM // VLANS 1131 Y 2700</t>
  </si>
  <si>
    <t>INC000002580980</t>
  </si>
  <si>
    <t>INC000002581807</t>
  </si>
  <si>
    <t>Checklist diario clientes 03.01.2024</t>
  </si>
  <si>
    <t>INC000002581814</t>
  </si>
  <si>
    <t>Checklist diario clientes 04.01.2024</t>
  </si>
  <si>
    <t>INC000002580753</t>
  </si>
  <si>
    <t>| Pdte Horario Hábil | REC/Creación de usuario VPN - ST-103242</t>
  </si>
  <si>
    <t>INC000002581818</t>
  </si>
  <si>
    <t>Informe Mensual clientes Mes de Diciembre 2023</t>
  </si>
  <si>
    <t>INC000002581165</t>
  </si>
  <si>
    <t>Investigación: Scripts en Powershell con argumentos sospechosos desde AD1-APQ.CloudCO.cl</t>
  </si>
  <si>
    <t>tct_fravatre</t>
  </si>
  <si>
    <t>INC000002580817</t>
  </si>
  <si>
    <t>FORESTAL COIPSA SA</t>
  </si>
  <si>
    <t>REQ / SOC/ Registro en servidores DNS</t>
  </si>
  <si>
    <t>INC000002581864</t>
  </si>
  <si>
    <t>Checklist diario clientes 05.01.2024</t>
  </si>
  <si>
    <t>INC000002580095</t>
  </si>
  <si>
    <t>REQ/Bloqueo de paises en todos los servidores</t>
  </si>
  <si>
    <t>INC000002582191</t>
  </si>
  <si>
    <t>incidencia duoc rasonware</t>
  </si>
  <si>
    <t>INC000002582202</t>
  </si>
  <si>
    <t>Desconexión del servidor 10.233.50.7</t>
  </si>
  <si>
    <t>INC000002580710</t>
  </si>
  <si>
    <t>Instalación nuevo S:O maquina syslog SOC IP 100.64.21.95</t>
  </si>
  <si>
    <t>INC000002582099</t>
  </si>
  <si>
    <t>REQ/Ricardo Malebran C.</t>
  </si>
  <si>
    <t>INC000002581730</t>
  </si>
  <si>
    <t>HD/
RE: Falla en generación de ticket automático en TrueSight</t>
  </si>
  <si>
    <t>INC000002582441</t>
  </si>
  <si>
    <t>OSCAR A GUZMAN MEDIC</t>
  </si>
  <si>
    <t>Checklist Diarios 19.01.2024</t>
  </si>
  <si>
    <t>tct_oguzma</t>
  </si>
  <si>
    <t>INC000002582453</t>
  </si>
  <si>
    <t>Checklist Diarios 23.01.2024</t>
  </si>
  <si>
    <t>INC000002582458</t>
  </si>
  <si>
    <t>Checklist Diarios 24.01.2024</t>
  </si>
  <si>
    <t>INC000002582468</t>
  </si>
  <si>
    <t>Checklist Diarios 25.01.2024</t>
  </si>
  <si>
    <t>INC000002582470</t>
  </si>
  <si>
    <t>Checklist Diarios 26.01.2024</t>
  </si>
  <si>
    <t>INC000002579340</t>
  </si>
  <si>
    <t>REQ/Creación de port Grouop</t>
  </si>
  <si>
    <t>INC000002582472</t>
  </si>
  <si>
    <t>Checklist Diarios 27.01.2024</t>
  </si>
  <si>
    <t>INC000002582478</t>
  </si>
  <si>
    <t>Checklist Diarios 28.01.2024</t>
  </si>
  <si>
    <t>INC000002582935</t>
  </si>
  <si>
    <t>Actualización Vulnerabilidad Deep Security Agente 20.X</t>
  </si>
  <si>
    <t>INC000002582481</t>
  </si>
  <si>
    <t>Checklist Diarios 29.01.2024</t>
  </si>
  <si>
    <t>INC000002582485</t>
  </si>
  <si>
    <t>Checklist Diarios 30.01.2024</t>
  </si>
  <si>
    <t>INC000002582533</t>
  </si>
  <si>
    <t>Checklist Diarios 31.01.2024</t>
  </si>
  <si>
    <t>INC000002582392</t>
  </si>
  <si>
    <t>REQ/
Disponibilidad para restauración xinergia laboral</t>
  </si>
  <si>
    <t>INC000002581289</t>
  </si>
  <si>
    <t>HD/ Re: Restaurar VM XLH-BACKUP</t>
  </si>
  <si>
    <t>INC000002582545</t>
  </si>
  <si>
    <t>Checklist diario clientes 08.01.2024</t>
  </si>
  <si>
    <t>INC000002582554</t>
  </si>
  <si>
    <t>Checklist diario clientes 09.01.2024</t>
  </si>
  <si>
    <t>INC000002582546</t>
  </si>
  <si>
    <t>GIDDINGS - REVISIÓN DE PROPUESTA CLOUD</t>
  </si>
  <si>
    <t>INC000002582562</t>
  </si>
  <si>
    <t>Checklist diario clientes 10.01.2024</t>
  </si>
  <si>
    <t>INC000002569141</t>
  </si>
  <si>
    <t>SOC/REQ FUNDACIÓN INSTITUTO PROFESIONAL DUOC UC | INC000002554716 |  SOLICITUD OFFICE 365</t>
  </si>
  <si>
    <t>INC000002582565</t>
  </si>
  <si>
    <t>Checklist diario clientes 11.01.2024</t>
  </si>
  <si>
    <t>INC000002582568</t>
  </si>
  <si>
    <t>Checklist diario clientes 12.01.2024</t>
  </si>
  <si>
    <t>INC000002582570</t>
  </si>
  <si>
    <t>Checklist diario clientes 13.01.2024</t>
  </si>
  <si>
    <t>INC000002582577</t>
  </si>
  <si>
    <t>Checklist diario clientes 14.01.2024</t>
  </si>
  <si>
    <t>INC000002582567</t>
  </si>
  <si>
    <t>Transporte OT PRD - 30 Enero - 23 horas</t>
  </si>
  <si>
    <t>INC000002583129</t>
  </si>
  <si>
    <t>REQ / Problemas en facturas con Flete en ACMANET</t>
  </si>
  <si>
    <t>INC000002582582</t>
  </si>
  <si>
    <t>Checklist diario clientes 15.01.2024</t>
  </si>
  <si>
    <t>INC000002583139</t>
  </si>
  <si>
    <t>REQ | Transporte de Ordenes a PRD</t>
  </si>
  <si>
    <t>INC000002582588</t>
  </si>
  <si>
    <t>Checklist diario clientes 16.01.2024</t>
  </si>
  <si>
    <t>INC000002583136</t>
  </si>
  <si>
    <t>Reinstalación de sistema operativo Alma Linux 9 servidor soclpro-syslg01.</t>
  </si>
  <si>
    <t>INC000002582591</t>
  </si>
  <si>
    <t>Checklist diario clientes 17.01.2024</t>
  </si>
  <si>
    <t>INC000002582596</t>
  </si>
  <si>
    <t>Checklist diario clientes 18.01.2024</t>
  </si>
  <si>
    <t>INC000002583143</t>
  </si>
  <si>
    <t>HD/RV: Transportar Orden a PRD</t>
  </si>
  <si>
    <t>INC000002579383</t>
  </si>
  <si>
    <t>REQ/Creación Base de Datos</t>
  </si>
  <si>
    <t>INC000002582602</t>
  </si>
  <si>
    <t>Checklist diario clientes 19.01.2024</t>
  </si>
  <si>
    <t>INC000002583305</t>
  </si>
  <si>
    <t>Checklist diario clientes 22.01.2024</t>
  </si>
  <si>
    <t>INC000002581938</t>
  </si>
  <si>
    <t>INVERTEC PESQUERA MAR DE CHILOE SA</t>
  </si>
  <si>
    <t>botón de eliminar se encuentra bloqueado.</t>
  </si>
  <si>
    <t>INC000002572552</t>
  </si>
  <si>
    <t>HD / C-19872400064 // CLOUD  //  CC-CHI-0000141624  //  SERVICIOS INDUSTRIALES LIMITADA</t>
  </si>
  <si>
    <t>INC000002580733</t>
  </si>
  <si>
    <t>REQ/RE: Instalación parche Grabador ASC ToD</t>
  </si>
  <si>
    <t>INC000002583446</t>
  </si>
  <si>
    <t>INC000002583443</t>
  </si>
  <si>
    <t>INC000002583360</t>
  </si>
  <si>
    <t>ACMANET SOCIEDAD ANONIMA</t>
  </si>
  <si>
    <t>HD/ RE: Problemas en facturas con Flete en ACMANET</t>
  </si>
  <si>
    <t>PREVENTIVO: NO
CODIGO DE SERVICIO:OFFICE 365
DIRECCION:Volcán Lascar Poniente 825,Pudahuel,Santiago
QUIEN REPORTA:Jonathan Rojas - 986510811
CONTACTO EN TERRENO:Jonathan Rojas - 986510811
PROBLEMA:ERROR EN ENVIO DE CORREO
REQUERIMIENTO:
EQUIPOS ENERGIZAD</t>
  </si>
  <si>
    <t>FASE RESOLUCIÓN Y RECUPERACIÓN
Se efectúa contacto con cliente: Jonathan Rojas
Teléfono de contacto: 986510811
Acciones realizadas: 
El mensaje se marcó como Malware debido a la presencia de una o más URL con mala reputación
Hicimos varias pruebas y l</t>
  </si>
  <si>
    <t>PREVENTIVO: NO
CODIGO DE SERVICIO:-
DIRECCION:-
QUIEN REPORTA: DEIBY YOEL SANTOYO MONTEROLA / +56 9 9343 3681
CONTACTO EN TERRENO:-
PROBLEMA:-
REQUERIMIENTO:
Por favor su acostumbrado apoyo en generar ticket de requerimiento y asignar a mi bandeja TELEF</t>
  </si>
  <si>
    <t>FASE RESOLUCIÓN Y RECUPERACIÓN
Se efectúa contacto con cliente: N/A
Teléfono de contacto:N/A
Acciones realizadas:Se realiza el cambio de disco del columbia08 y queda pendiente la llegada de la parte del columbia02 para coordinar el reemplazo.
Solució</t>
  </si>
  <si>
    <t>INC000002565132</t>
  </si>
  <si>
    <t>TICKET SUPERVISION CRQ80377 MTTO GGEE DCSM</t>
  </si>
  <si>
    <t>PREVENTIVO: SI
CODIGO DE SERVICIO: n/a
DIRECCION:  DCSM
QUIEN REPORTA: GONZALO MUÑOZ ICETEL
CONTACTO EN TERRENO: FRANCISCO FELIU
PROBLEMA: N/A
REQUERIMIENTO: TICKET SUPERVISION MTTO GGEE DCSM</t>
  </si>
  <si>
    <t>Fase de resolución y recuperación: n/a
Se efectúa contacto con cliente: n/a
Teléfono de contacto: n/a
Acciones realizadas: SUPERVISION CRQ / OK
Solución paliativa o definitiva: n/a
Acciones de Mejora, Recomendaciones: n/a
Causa Raíz: (si aplica) n/a</t>
  </si>
  <si>
    <t>Se solicita agregar dominios en la configuración Simulación de phishing</t>
  </si>
  <si>
    <t>Se solicita a cliente confirmación si es factible eliminar VS reportados.</t>
  </si>
  <si>
    <t>PREVENTIVO: NO
CODIGO DE SERVICIO:
DIRECCION: 
QUIEN REPORTA: Erwin Rojas Vergara +56949270486
CONTACTO EN TERRENO:
PROBLEMA:
REQUERIMIENTO:
Muy buenas tardes. Junto con saludar, solicito por favor asignar recursos para nuevo cliente en el asunto.
A</t>
  </si>
  <si>
    <t>Se efectúa contacto con cliente: Erwin Rojas
Teléfono de contacto: Via correo
Acciones realizadas: Se provisionan recursos segun lo solicitado
Acciones de Mejora, Recomendaciones: N/A
Causa Raíz: N/A</t>
  </si>
  <si>
    <t>PREVENTIVO: NO
CODIGO DE SERVICIO:
DIRECCION:
QUIEN REPORTA:
CONTACTO EN TERRENO:
REQUERIMIENTO:
Buenas tardes, favor su ayuda para activar el OS de los siguientes servidores
VM: ECERT-PORTEMP-6
IP: 192.168.1.98
EQUIPOS ENERGIZADO/REINICIADO:
HOR</t>
  </si>
  <si>
    <t>se realiza activacion del sistema operativo correctamente. se envia evidencia a cliente</t>
  </si>
  <si>
    <t>FASE RESOLUCIÓN Y RECUPERACIÓN
Se efectúa contacto con cliente: N/A
Teléfono de contacto: N/A
Acciones realizadas: se envia documento con inicio y horarios de respaldo.
Solución paliativa o definitiva:definitiva
Acciones de Mejora, Recomendaciones:</t>
  </si>
  <si>
    <t>PREVENTIVO: NO
CODIGO DE SERVICIO:
DIRECCION:
QUIEN REPORTA:
CONTACTO EN TERRENO:
REQUERIMIENTO:
Estimados, buenas tardes.
                Favor asigna ticket al área de operaciones cloud tcct para que puedan  compartir catálogo de platillas de sistem</t>
  </si>
  <si>
    <t>Se efectúa contacto con cliente:N/A
Teléfono de contacto: N/A
Acciones realizadas: e comparte los catálogos de platillas de sistemas operativos para la Organización: CHCONSEGVSA
Solución paliativa o definitiva: definitiva
Acciones de Mejora, Recomendacio</t>
  </si>
  <si>
    <t>PREVENTIVO: NO
CODIGO DE SERVICIO:
DIRECCION:
QUIEN REPORTA: Jorge Romero Romero +56 9 5382 2565
CONTACTO EN TERRENO: Jorge Romero Romero +56 9 5382 2565
REQUERIMIENTO:
Solicito la creación de ticket al área de virtualización con el siguiente requerimi</t>
  </si>
  <si>
    <t>Se efectúa contacto con cliente: Jorge Romero
Teléfono de contacto: Via correo
Acciones realizadas: Se deploya y se importa maquina virtual en plataforma VDC.
Acciones de Mejora, Recomendaciones: N/A
Causa Raíz: N/A</t>
  </si>
  <si>
    <t>PREVENTIVO: NO
CODIGO DE SERVICIO:
DIRECCION:      
CIUDAD:             
COMUNA:
NOMBRE QUIEN REPORTA:Jhayam Alfonzo
TELEFONO QUIEN REPORTA:+56 227970095
NOMBRE CONTACTO EN TERRENO:        
TELEFONO 1 CONTACTO EN TERRENO:
TELEFONO 2 CONTACTO EN TERRENO:</t>
  </si>
  <si>
    <t>Se efectúa contacto con cliente: Jhayam Alfonzo
Teléfono de contacto: Via correo
Acciones realizadas: Actualmente el usuario de Constanza Rojas (crojas) se encuentra creado dentro de la plataforma VDC, para dar permisos dentro de los servidores deben acc</t>
  </si>
  <si>
    <t>INC000002574612</t>
  </si>
  <si>
    <t>EMPRESA: HUAWEI CHILE S A
CÓDIGO DE SERVICIO: 
DIRECCIÓN:AV. Presidente Prieto #226, Paine, Santiago
NOMBRE DE QUIEN REPORTA: Ronald Alayo
TELÉFONO DE QUIEN REPORTA: 56935662382
NOMBRE DE CONTACTO EN TERRENO: 
REQUERIMIENTO:Realizacion de trabajos  y tic</t>
  </si>
  <si>
    <t>INC000002574613</t>
  </si>
  <si>
    <t>INC000002574614</t>
  </si>
  <si>
    <t>INC000002574615</t>
  </si>
  <si>
    <t>INC000002574616</t>
  </si>
  <si>
    <t>INC000002574617</t>
  </si>
  <si>
    <t>INC000002574618</t>
  </si>
  <si>
    <t>PREVENTIVO: NO
CODIGO DE SERVICIO: http://10.233.49.5/buscapersonas/
DIRECCION:
QUIEN REPORTA: Mario Alejandro Sánchez Fica - +56 9 8549 4609
CONTACTO EN TERRENO: Diana Bonilla - 800530215
PROBLEMA:
Junto con saludarlos y de acuerdo con correo de arrast</t>
  </si>
  <si>
    <t>Se efectúa contacto con cliente:mail
Teléfono de contacto:Servicios Inetum &lt;servicios.unm.ch@inetum.world&gt;
Acciones realizadas: se procede a reinicio forzado a servidor. web operativa
Solución paliativa o definitiva: definitiva
Acciones de Mejora, Recome</t>
  </si>
  <si>
    <t>INC000002576477</t>
  </si>
  <si>
    <t>RONDAS Y REVISION DE SALAS</t>
  </si>
  <si>
    <t>INC000002576479</t>
  </si>
  <si>
    <t>Se escala a especialista en guardia el servidor sap-ep-e debido a problemas a la hora de respaldo.</t>
  </si>
  <si>
    <t>FASE RESOLUCIÓN Y RECUPERACIÓN
Se efectúa contacto con cliente: N/A
Teléfono de contacto: N/A
Acciones realizadas: se revisa servidor, se notifica a cliente el poco espacio en disco C
Solución paliativa o definitiva: definitiva
Acciones de Mejora, R</t>
  </si>
  <si>
    <t>INC000002576588</t>
  </si>
  <si>
    <t>CODIGO DE SERVICIO:
DIRECCION:
QUIEN REPORTA:Gonzalo Mendoza Martínez 56 9 22021058 
CONTACTO EN TERRENO:Gonzalo Mendoza              
TELEFONO EN TERRENO: +569 2202 1058
PROBLEMA:
REQUERIMIENTO:: Se solicita ayuda a especialista en guardia para revisión</t>
  </si>
  <si>
    <t>Desbloquear cuentas VPN 29-01-2024</t>
  </si>
  <si>
    <t>cuentas vpn desbloqueadas</t>
  </si>
  <si>
    <t>INC000002576892</t>
  </si>
  <si>
    <t>REQ/Revision y validación de fuente secundaria</t>
  </si>
  <si>
    <t>PREVENTIVO: NO
CODIGO DE SERVICIO:
DIRECCION:
QUIEN REPORTA: Luis Alberto Villasmil Castillo +56 9 93970486
CONTACTO EN TERRENO: Luis Alberto Villasmil Castillo +56 9 93970486
REQUERIMIENTO:
Junto con saludar, quería solicitar su ayuda con la creación</t>
  </si>
  <si>
    <t>Se efectúa contacto con cliente: si 
Teléfono de contacto: +56 9 93970486
Acciones realizadas:
1 se realiza contacto con cliente.
2, revisa estado de fuente de poder.
3 se procede a cambio de conectores dentro de PDU.
4 se mide con tester PDU,  se encuen</t>
  </si>
  <si>
    <t>PREVENTIVO: NO
CODIGO DE SERVICIO:
DIRECCION:
QUIEN REPORTA: Eloy Castro Cifuentes  +56 52 220 5831 / Anexo: 1831 
CONTACTO EN TERRENO: Eloy Castro Cifuentes +56 52 220 5831 / Anexo: 1831 
REQUERIMIENTO:
Estimados.
Por trabajos realizados en el servid</t>
  </si>
  <si>
    <t>FASE RESOLUCIÓN Y RECUPERACIÓN
Se efectúa contacto con cliente: N/A
Teléfono de contacto: N/A
Acciones realizadas: se ejecuta respaldo solicitado, se envia correo a cliente.
Solución paliativa o definitiva: definitiva
Acciones de Mejora, Recomendaci</t>
  </si>
  <si>
    <t>PREVENTIVO: NO
CODIGO DE SERVICIO:VDC_PUNTADELCOBRE_PF_APQ_01 y PUNTADELCOBRE_PF_APQ_01
DIRECCION:
QUIEN REPORTA:
CONTACTO EN TERRENO:
REQUERIMIENTO:
Sres telefónica favor enviar un informe con estado de todos  respaldos de nuestros site:
CODIGO D</t>
  </si>
  <si>
    <t>FASE RESOLUCIÓN Y RECUPERACIÓN
Se efectúa contacto con cliente: N/A
Teléfono de contacto: N/A
Acciones realizadas: se envía información solicitada
Solución paliativa o definitiva: definitiva
Acciones de Mejora, Recomendaciones: N/A
Causa Raíz: clie</t>
  </si>
  <si>
    <t>INC000002577107</t>
  </si>
  <si>
    <t>INC000002577109</t>
  </si>
  <si>
    <t>INC000002577246</t>
  </si>
  <si>
    <t>GESTION DATACENTER/ ACCESOS / HUAWEI CHILE S A
EMPRESA: HUAWEI CHILE S A
CÓDIGO DE SERVICIO: 
DIRECCIÓN:AV. Presidente Prieto #226, Paine, Santiago
NOMBRE DE QUIEN REPORTA:RICHARD ARANGUREN
TELÉFONO DE QUIEN REPORTA:  944143020
NOMBRE DE CONTACTO EN TER</t>
  </si>
  <si>
    <t>PREVENTIVO=SI
CODIGO DE SERVICIO=MarketLandscape
DIRECCION=NULL
CIUDAD=NULL
COMUNA LOCAL=
REGION=NULL
QUIEN REPORTA=Ticket automático
CONTACTO EN TERRENO=
PROBLEMA=High RAM Usage Alert for Node TCSECO01 - MarketLandscape
REQUERIMIENTO=
EQUIPOS ENERGIZADO</t>
  </si>
  <si>
    <t>Alarma superada peak se presento por servicio normales de SQL Server. Nivel de consumo RAM 76%.</t>
  </si>
  <si>
    <t>INC000002577299</t>
  </si>
  <si>
    <t>Nombre Alerta	Nodo Afectado	Objeto Afectado	Tipo de Objeto	 Direccion IP
GestionEventos_AlertaUPDOWN_WebLink_Principal	FIPRDU01 - Monitoreo_Url	FIPRDU01 - EDUCACION CONTINUA	APM: Component	1.2.3.4
GestionEventos_AlertaUPDOWN_WebLink_Principal	FIPRDU01 -</t>
  </si>
  <si>
    <t>Los sitios correspondientes a TURISMO y EDUCACIÓN CONTINUA se encuentran operativvos. https://www.duoc.cl/escuela/turismo/ y https://www.duoc.cl/oferta-academica/cursos-diplomados/</t>
  </si>
  <si>
    <t>INC000002577436</t>
  </si>
  <si>
    <t>INC000002577464</t>
  </si>
  <si>
    <t>PREVENTIVO: NO
CODIGO DE SERVICIO:
DIRECCION:
QUIEN REPORTA:Roxana Jara Quezada +569 94372663
CONTACTO EN TERRENO:Roxana Jara Quezada +569 94372663
PROBLEMA:
REQUERIMIENTO:Favor su apoyo para validar que equipo se encuentra instalado en UR inferior de la</t>
  </si>
  <si>
    <t>INC000002577575</t>
  </si>
  <si>
    <t>EMPRESA: TELEFONICA EMPRESAS DE CHILE SA
CÓDIGO DE SERVICIO: 
DIRECCIÓN:Av. Apoquindo #7071, Las Condes, Santiago
NOMBRE DE QUIEN REPORTA:Eduardo Farías (Nabiax)
TELÉFONO DE QUIEN REPORTA:  992982563
NOMBRE DE CONTACTO EN TERRENO: 
REQUERIMIENTO : REUNIO</t>
  </si>
  <si>
    <t>INC000002577577</t>
  </si>
  <si>
    <t>EMPRESA: TELEFONICA EMPRESAS DE CHILE SA
CÓDIGO DE SERVICIO: 
DIRECCIÓN: 
NOMBRE DE QUIEN REPORTA: Diego Valencia
TELÉFONO DE QUIEN REPORTA: +56 9 8187 2715
NOMBRE DE CONTACTO EN TERRENO: Eduardo Farías (Nabiax)
PROBLEMA: CRQ492117_MOP 66.1- INSTALACION</t>
  </si>
  <si>
    <t>INC000002577581</t>
  </si>
  <si>
    <t>EMPRESA: TELEFONICA EMPRESAS DE CHILE SA
CÓDIGO DE SERVICIO: 
DIRECCIÓN: 
NOMBRE DE QUIEN REPORTA: Diego Valencia
TELÉFONO DE QUIEN REPORTA: +56 9 8187 2715
NOMBRE DE CONTACTO EN TERRENO: Eduardo Farías (Nabiax)
PROBLEMA: REUNION DE OBRA, INSPECCION VISU</t>
  </si>
  <si>
    <t>INC000002577582</t>
  </si>
  <si>
    <t>INC000002577685</t>
  </si>
  <si>
    <t>GESTION DATACENTER/ ACCESOS / CLUB HIPICO DE SANTIAGO S.A.</t>
  </si>
  <si>
    <t>GESTION DATACENTER/ ACCESOS / CLUB HIPICO DE SANTIAGO S.A.
EMPRESA: CLUB HIPICO DE SANTIAGO S.A.
CÓDIGO DE SERVICIO: 
DIRECCIÓN:Calle San Martin #50, Santiago Centro, Santiago 
NOMBRE DE QUIEN REPORTA:Salvador Romero 
TELÉFONO DE QUIEN REPORTA:  9684620</t>
  </si>
  <si>
    <t>INC000002577724</t>
  </si>
  <si>
    <t>INC000002577811</t>
  </si>
  <si>
    <t>CHEQUEO PDU PROYECTO MIA</t>
  </si>
  <si>
    <t>PREVENTIVO: SI
CÓDIGO DE SERVICIO:
DIRECCIÓN:  DCSM
QUIEN REPORTA: RAMÓN DIAZ
CONTACTO EN TERRENO: DC OPERADOR N1
PROBLEMA: REVISIÓN PDUS
REQUERIMIENTO: REVISAR PDUS Y FUENTES DE EQUIPOS INSTALADOS, ADEMAS DE ETIQUETAR CABLEADO</t>
  </si>
  <si>
    <t>Se efectúa contacto con cliente: NO APLICA
Teléfono de contacto: NO APLICA
Acciones realizadas: REVISIÓN DE PDUS A Y B EN RACKS F53 Y F54
Solución paliativa o definitiva: VERIFICACIÓN CON DESCONEXION PROGRESIVA DE CABLEADO
Acciones de Mejora, Recomendaci</t>
  </si>
  <si>
    <t>Se solicita revisar servidores ECERT linux:
EMNACE01 - ecert_site01	Node	10.29.240.145	Administracion Grupo Linux
EMNACE01 - ecert_respaldos_hsm	Node	10.29.240.171	'Grupo Linux'</t>
  </si>
  <si>
    <t>Se valida que los servidores GNU/Linux fueron dados de baja. El día viernes 26-01 cliente solicitó la baja de administración, monitoreo y respaldo a su TAM. En el correo adjunto hay más servidores de los indicados en correo precedente y está toda la info</t>
  </si>
  <si>
    <t>Se debe levantar interfaces caídas a nivel virtual, se debe revisar servicio smtp en el servidor por problemas al inicio del sistema operativo.</t>
  </si>
  <si>
    <t>Se conectan interfaces productivas y de internet al servidor desde vdc. Se deja persistente tanto a nivel virtual como a nivel de sistema operativo.
Se habilita el servicio postfix y se valida su correcto funcionamiento.</t>
  </si>
  <si>
    <t>INC000002577877</t>
  </si>
  <si>
    <t>GESTION DATACENTER/ ACCESOS /NCG SERVICIOS S.A.</t>
  </si>
  <si>
    <t>EMPRESA:NCG SERVICIOS S.A.
CÓDIGO DE SERVICIO: 
DIRECCIÓN: Calle San Martin #50, Santiago Centro, Santiago
NOMBRE DE QUIEN REPORTA: Alfredo Naranjo
TELÉFONO DE QUIEN REPORTA: 994479877
NOMBRE DE CONTACTO EN TERRENO: 
REQUERIMIENTO:Inspección Visual Rack</t>
  </si>
  <si>
    <t>PREVENTIVO: NO
CODIGO DE SERVICIO:
DIRECCION:
QUIEN REPORTA:	Juan Carlos Dupuy  +56 979778332
CONTACTO EN TERRENO:
PROBLEMA:
REQUERIMIENTO:
Estimados
Buenas tardes, junto con saludar, solicito realizar un respaldo completo del servidor Antofagasta –</t>
  </si>
  <si>
    <t>FASE RESOLUCIÓN Y RECUPERACIÓN
Se efectúa contacto con cliente: N/A
Teléfono de contacto: N/A
Acciones realizadas: se ejecuta respaldo de la vm segun lo solicitado por cliente, se envia correo con evidencia.
Solución paliativa o definitiva: definitiv</t>
  </si>
  <si>
    <t>INC000002577885</t>
  </si>
  <si>
    <t>EMPRESA:TELEFONICA EMPRESAS DE CHILE SA
CÓDIGO DE SERVICIO: 
DIRECCIÓN: AV. Presidente Prieto #226, Paine, Santiago
NOMBRE DE QUIEN REPORTA: Fernando Sepulveda
TELÉFONO DE QUIEN REPORTA: 993211880
NOMBRE DE CONTACTO EN TERRENO: 
REQUERIMIENTO:Instalación</t>
  </si>
  <si>
    <t>INC000002577887</t>
  </si>
  <si>
    <t>GESTION DATACENTER/ ACCESOS /ESVAL /AGUAS DEL VALLE</t>
  </si>
  <si>
    <t>EMPRESA:TELEFONICA EMPRESAS DE CHILE SA
CÓDIGO DE SERVICIO: 
DIRECCIÓN: Calle San Martin #50, Santiago Centro, Santiago
NOMBRE DE QUIEN REPORTA: Roberto Vera
TELÉFONO DE QUIEN REPORTA: 995291707
NOMBRE DE CONTACTO EN TERRENO: 
REQUERIMIENTO:Rackeo Switch</t>
  </si>
  <si>
    <t>PREVENTIVO: NO
CODIGO DE SERVICIO:
DIRECCION:
QUIEN REPORTA:Denise Cruzat Etcheberry   +56 9 93378009 
CONTACTO EN TERRENO:Jonathan Tochon Reyes+56 958796981
PROBLEMA:
REQUERIMIENTO:or favor me ayudas con la revisión de rutas para el server INFORMESGES02</t>
  </si>
  <si>
    <t>Se verifican Puertas de enlace y rutas las cuales se encuentran correctas. Se solicita que sea visto por el área de redes de telefónica empresas debido a que VPN no es administrada por nosotros. Si necesitan ayuda para crear nueva rutas favor generar fol</t>
  </si>
  <si>
    <t>INC000002577950</t>
  </si>
  <si>
    <t>FACTIBILIDAD PROYECTO MIA/CRQ 81626</t>
  </si>
  <si>
    <t>PREVENTIVO: SI
CÓDIGO DE SERVICIO:
DIRECCIÓN:  DCSM
QUIEN REPORTA: RAMÓN DIAZ
CONTACTO EN TERRENO: DC OPERADOR N1
PROBLEMA: FACTIBILIDAD
REQUERIMIENTO: INGRESO DE EQUIPOS</t>
  </si>
  <si>
    <t>se realiza verificacion de cuenta, no teniendo bloqueo en la misma durante el dia de hoy, tampoco indicios desde los evcentos del equipo, se envia evidencia via correo</t>
  </si>
  <si>
    <t>INC000002577997</t>
  </si>
  <si>
    <t>EMPRESA: TELEFONICA EMPRESAS DE CHILE SA
CÓDIGO DE SERVICIO: 
DIRECCIÓN: Av. Presidente Prieto #226, Paine, Santiago
NOMBRE DE QUIEN REPORTA: Dagoberto Inostroza Ponce
TELÉFONO DE QUIEN REPORTA: + 56 9 9632 6160
NOMBRE DE CONTACTO EN TERRENO: 
PROBLEMA:</t>
  </si>
  <si>
    <t>INC000002578036</t>
  </si>
  <si>
    <t>EMPRESA:HDI SEGUROS S.A.
CÓDIGO DE SERVICIO: 
DIRECCIÓN: Av. Apoquindo #7071, Las Condes, Santiago
NOMBRE DE QUIEN REPORTA: Álvaro Ulloa Figueroa
TELÉFONO DE QUIEN REPORTA: 962464224
NOMBRE DE CONTACTO EN TERRENO: 
REQUERIMIENTO:Cambio de cintas
EQUIPOS</t>
  </si>
  <si>
    <t>PREVENTIVO: NO
CODIGO DE SERVICIO:
DIRECCION:
QUIEN REPORTA:Osvaldo Mardones G. Tel: +56 2 2637 8108 // Cel: +56 9 7499 2449
CONTACTO EN TERRENO:
PROBLEMA:
REQUERIMIENTO:Por favor agregar el siguiente registro a zona dns ARIZTIA.COM  desde ya gracias.
ma</t>
  </si>
  <si>
    <t>se crea registro DNS según lo solicitado. El registro se encuentra respondiendo desde sus dns autoritativos e internet, para el resto de servidores se debe esperar el tiempo de propagación/refresco correspondiente.</t>
  </si>
  <si>
    <t>INC000002578135</t>
  </si>
  <si>
    <t>SUPERVISION INCIDENTE HUAWEI CAMBIO DE FUENTES DE PODER</t>
  </si>
  <si>
    <t>PREVENTIVO: NO
CODIGO DE SERVICIO:
DIRECCION: 
QUIEN REPORTA:  Javier Andres Cuevas Flores +56 9 9535 4350
CONTACTO EN TERRENO:  Javier Andres Cuevas Flores +56 9 9535 4350
REQUERIMIENTO:
Validar servidores Ecert VDc y Plataforma activos y dar de baja</t>
  </si>
  <si>
    <t>INC000002578323</t>
  </si>
  <si>
    <t>INC000002578506</t>
  </si>
  <si>
    <t>EMPRESA: DXC
CÓDIGO DE SERVICIO: 
DIRECCIÓN: Av. Presidente Prieto #226, Paine, Santiago
NOMBRE DE QUIEN REPORTA: Ferney Danilo Garzón Peña
TELÉFONO DE QUIEN REPORTA: +56 940599216
NOMBRE DE CONTACTO EN TERRENO: 
PROBLEMA: Cambio de nodo, en equipo 3PAR</t>
  </si>
  <si>
    <t>INC000002578523</t>
  </si>
  <si>
    <t>EMPRESA: CENTRO DE COMPENSACION AUTOMATIZADO S A
CÓDIGO DE SERVICIO: 
DIRECCIÓN: Av. Presidente Prieto #226, Paine, Santiago
NOMBRE DE QUIEN REPORTA: Juan Meneses M.
TELÉFONO DE QUIEN REPORTA: +56223458720 56964371537
NOMBRE DE CONTACTO EN TERRENO: Juan</t>
  </si>
  <si>
    <t>INC000002578540</t>
  </si>
  <si>
    <t>EMPRESA:BANCO SANTANDER CHILE
CÓDIGO DE SERVICIO: 
DIRECCIÓN:Av. Apoquindo #7071, Las Condes, Santiago
NOMBRE DE QUIEN REPORTA: Christian Tapia
TELÉFONO DE QUIEN REPORTA:56981568202
NOMBRE DE CONTACTO EN TERRENO: 
REQUERIMIENTO: Actualizacion Bios en ser</t>
  </si>
  <si>
    <t>INC000002578611</t>
  </si>
  <si>
    <t>REQ/RE: DERCO - INGRESOS A DATACENTER CIRION PAINE</t>
  </si>
  <si>
    <t>PREVENTIVO: NO
CODIGO DE SERVICIO:
DIRECCION:
QUIEN REPORTA:
CONTACTO EN TERRENO:
REQUERIMIENTO:
Estimados, su amable colaboración enviándonos el listado de las personas
que han entrado a los racks de Derco de Julio a Diciembre del 2023
Cordialmente</t>
  </si>
  <si>
    <t>PREVENTIVO: NO
CODIGO DE SERVICIO:
DIRECCION:
QUIEN REPORTA:Luis Alberto Villasmil Castill  +56 9 93970486 
CONTACTO EN TERRENO:Luis Alberto Villasmil Castill  +56 9 93970486 
PROBLEMA:
REQUERIMIENTO:Junto con saludar, quería solicitar su ayuda con la cr</t>
  </si>
  <si>
    <t>Se efectúa contacto con cliente: Luis Villasmil
Teléfono de contacto: Via correo
Acciones realizadas: Se extiende VLAN 3648 en Enclosure Calipso y se agrega tarjeta de red virtual en servidor OBSERVIUM.
Acciones de Mejora, Recomendaciones: N/A
Causa Raíz</t>
  </si>
  <si>
    <t>PREVENTIVO: NO
CODIGO DE SERVICIO:
DIRECCION:
QUIEN REPORTA: Eduardo José Camacho Urdaneta +56 9 4135 5459
CONTACTO EN TERRENO: Eduardo José Camacho Urdaneta +56 9 4135 5459
REQUERIMIENTO:
Por favor su apoyo en abrir folio de requerimiento para cursar</t>
  </si>
  <si>
    <t>se asigna IP PVLAN 10.68.136.254 según lo solicitado.</t>
  </si>
  <si>
    <t>PREVENTIVO: NO
CODIGO DE SERVICIO:
DIRECCION:
QUIEN REPORTA:Angel Castro Cabrera + 56 9 9538 2013
CONTACTO EN TERRENO:
PROBLEMA:
REQUERIMIENTO: solicito de su apoyo para crear ticket de requerimiento a mis colegas de TCCT – Comunicaciones DC.
Se necesita</t>
  </si>
  <si>
    <t>INC000002578671</t>
  </si>
  <si>
    <t>GESTION DATACENTER/ ACCESOS /MEGASALUD SPA</t>
  </si>
  <si>
    <t>EMPRESA:MEGASALUD SPA
CÓDIGO DE SERVICIO: 
DIRECCIÓN: Calle San Martin #50, Santiago Centro, Santiago
NOMBRE DE QUIEN REPORTA: Javier Utrera
TELÉFONO DE QUIEN REPORTA: 981565472
NOMBRE DE CONTACTO EN TERRENO: 
REQUERIMIENTO:Levantamiento de Información
E</t>
  </si>
  <si>
    <t>PREVENTIVO: NO
CODIGO DE SERVICIO:-
DIRECCION:-
QUIEN REPORTA: ANGEL CIRO MAVARRES TORRES
CONTACTO EN TERRENO:-
PROBLEMA:-
REQUERIMIENTO:
Por favor generar ticket para operaciones cloud, propósito de validar/confirmar si se estan entregando reportes o i</t>
  </si>
  <si>
    <t>FASE RESOLUCIÓN Y RECUPERACIÓN
Se efectúa contacto con cliente: N/A
Teléfono de contacto: N/A
Acciones realizadas: se envia informacion de servidor en regimen de respaldo
Solución paliativa o definitiva: definitiva
Acciones de Mejora, Recomendacione</t>
  </si>
  <si>
    <t>INC000002578844</t>
  </si>
  <si>
    <t>GESTION DATACENTER/ ACCESOS  / TELEFONICA EMPRESAS DE CHILE SA</t>
  </si>
  <si>
    <t>EMPRESA:    TELEFONICA EMPRESAS DE CHILE SA
CÓDIGO DE SERVICIO: 
DIRECCIÓN: AV. Presidente Prieto #226, Paine, Santiago
NOMBRE DE QUIEN REPORTA:  Fernando Sepulveda
TELÉFONO DE QUIEN REPORTA: 993211880
NOMBRE DE CONTACTO EN TERRENO:
REQUERIMIENTO:  
Inst</t>
  </si>
  <si>
    <t>INC000002578848</t>
  </si>
  <si>
    <t>CAMBIO DE NODO EN EQUIPO 3PAR</t>
  </si>
  <si>
    <t>SUPERVISION CRQ OK.</t>
  </si>
  <si>
    <t>INC000002578849</t>
  </si>
  <si>
    <t>CAMBIO DE TARJETA</t>
  </si>
  <si>
    <t>INC000002578850</t>
  </si>
  <si>
    <t>INC000002578851</t>
  </si>
  <si>
    <t>INC000002578871</t>
  </si>
  <si>
    <t>SUPERVISION INSTALACION CAMBIO DE PUERTAS, INSTALACION PDU</t>
  </si>
  <si>
    <t>PREVENTIVO: NO
CODIGO DE SERVICIO:
DIRECCION:
QUIEN REPORTA:Nicolás Saavedra Eguiluz //  56 9 6187 546
CONTACTO EN TERRENO:Nicolás Saavedra Eguiluz //  56 9 6187 546
PROBLEMA:
REQUERIMIENTOFavor generar ticket en base a requerimiento de cliente NUTRISCO</t>
  </si>
  <si>
    <t>Te comento que se están cancelando los siguientes job en PRD, el motivo de la cancelación es que los usuarios ejecutores se encuentran bloqueados.
Favor regularizar con su equipo estos Jobs.
•	RBDAPP01
•	ZHCM_ENVIO_PORTAL_1</t>
  </si>
  <si>
    <t>INC000002578880</t>
  </si>
  <si>
    <t>INC000002578902</t>
  </si>
  <si>
    <t>GESTION DATACENTER/ ACCESOS / Sigdo koppers</t>
  </si>
  <si>
    <t>EMPRESA: Sigdo koppers
CÓDIGO DE SERVICIO: 
DIRECCIÓN:Calle San Martin #50, Santiago Centro, Santiago
NOMBRE DE QUIEN REPORTA:Eduardo Góngora
TELÉFONO DE QUIEN REPORTA:  56971637591
NOMBRE DE CONTACTO EN TERRENO: 
REQUERIMIENTO : RMA FAZ SK 
EQUIPOS ENER</t>
  </si>
  <si>
    <t>Fase de resolución y recuperación: N/A
Se efectúa contacto con cliente: N/A
Teléfono de contacto: N/A
Acciones realizadas: ACCESOS RECHAZADOS / CRQ NO CREADO
Solución paliativa o definitiva: N/A
Acciones de Mejora, Recomendaciones: N/A
Causa Raíz: (si ap</t>
  </si>
  <si>
    <t>PREVENTIVO=SI
CODIGO DE SERVICIO=WNPRWS_GPS01
DIRECCION=NULL
CIUDAD=NULL
COMUNA LOCAL=Santiago
REGION=NULL
QUIEN REPORTA=Ticket automático
CONTACTO EN TERRENO=
PROBLEMA=High RAM Usage Alert for Node GPSCHI01 - WNPRWS_GPS01
REQUERIMIENTO=
EQUIPOS ENERGIZA</t>
  </si>
  <si>
    <t>FASE RESOLUCIÓN Y RECUPERACIÓN
Se efectúa contacto con cliente: gama.gpschile@movistar.cl
Teléfono de contacto: No aplica.
Acciones realizadas: se recupera memoria desde memoria cache y sesiones desconectadas.
Alerta de memoria superada en servidor
So</t>
  </si>
  <si>
    <t>INC000002579338</t>
  </si>
  <si>
    <t>REQ/TCCT - Revisión y recopilación de evidencias de alerta equipo Veritas Apoquindo</t>
  </si>
  <si>
    <t>PREVENTIVO: NO
CODIGO DE SERVICIO:
DIRECCION:
QUIEN REPORTA: Juan Pablo Berrios Stuardo    +56 9 95328251
CONTACTO EN TERRENO: Juan Pablo Berrios Stuardo   +56 9 95328251
PROBLEMA:
REQUERIMIENTO:
En Data Center Apoquindo, sala 7, Rack B5, el appliance</t>
  </si>
  <si>
    <t>Se efectúa contacto con cliente: N/A
Teléfono de contacto: N/A
Acciones realizadas: N/A
Solución paliativa o definitiva: Fotografías tomadas. Se responde a cliente con evidencia encontrada
Acciones de Mejora, Recomendaciones: N/A
Causa Raíz: N/A</t>
  </si>
  <si>
    <t>TRANSBANK S.A.</t>
  </si>
  <si>
    <t>PREVENTIVO: NO
CODIGO DE SERVICIO:
DIRECCION:
QUIEN REPORTA: Jorge Romero Romero +56 9 5382 2565
CONTACTO EN TERRENO: Jorge Romero Romero +56 9 5382 2565
REQUERIMIENTO:
Solicito la generación de ticket al área de virtualización con el
siguiente requerim</t>
  </si>
  <si>
    <t>FASE RESOLUCIÓN Y RECUPERACIÓN
Se efectúa contacto con cliente: Jorge Romero
Teléfono de contacto: NA
Acciones realizadas: Creacion de redes y portgroup
Solución paliativa o definitiva: definitiva
Acciones de Mejora, Recomendaciones: Na
Causa Raíz:</t>
  </si>
  <si>
    <t>INC000002579345</t>
  </si>
  <si>
    <t>HD/ luis.villasmilcastillo@telefonica.com</t>
  </si>
  <si>
    <t>Se efectúa contacto con cliente: si 
Teléfono de contacto: +56 9 93970486
Acciones realizadas: cambio de fuente de poder 
Solución paliativa o definitiva: paliativa 
Acciones de Mejora, Recomendaciones: reinicio de equipo o cambio.
Causa Raíz: sin inform</t>
  </si>
  <si>
    <t>CHECKLIST SAP ECC PRD 23.01.2024 INCHALAM-BLUMAR</t>
  </si>
  <si>
    <t>Se ejecuta con éxito checklist diario con fecha 23.01.2024</t>
  </si>
  <si>
    <t>CHECKLIST SAP ECC PRD 24.01.2024 INCHALAM-BLUMAR</t>
  </si>
  <si>
    <t>Se ejecuta con éxito checklist diario con fecha 24.01.2024</t>
  </si>
  <si>
    <t>PREVENTIVO: NO
CODIGO DE SERVICIO: VPF1133648
DIRECCION:  Andrés Bello #2687, Piso 7 
QUIEN REPORTA: Sebastian Poblete 992171974
CONTACTO EN TERRENO: Sebastian Poblete 992171974
REQUERIMIENTO:
Estimados,  
Junto con saludar, envío el presente c</t>
  </si>
  <si>
    <t>Se genera host en fw y se agrega a grupo indicado, se cierra ticket.</t>
  </si>
  <si>
    <t>CHECKLIST SAP ECC PRD 25.01.2024 INCHALAM-BLUMAR</t>
  </si>
  <si>
    <t>Se ejecuta con éxito checklist diario con fecha 25.01.2024</t>
  </si>
  <si>
    <t>CHECKLIST SAP ECC PRD 26.01.2024 INCHALAM-BLUMAR</t>
  </si>
  <si>
    <t>Se ejecuta con éxito checklist diario con fecha 26.01.2024</t>
  </si>
  <si>
    <t>CHECKLIST SAP ECC PRD 15.01.2024 INCHALAM-BLUMAR-FRUSAN</t>
  </si>
  <si>
    <t>Se ejecuta con éxito checklist diario con fecha 15.01.2024</t>
  </si>
  <si>
    <t>CHECKLIST SAP ECC PRD 16.01.2024 INCHALAM-BLUMAR-FRUSAN</t>
  </si>
  <si>
    <t>Se ejecuta con éxito checklist diario con fecha 16.01.2024</t>
  </si>
  <si>
    <t>PREVENTIVO: NO
CODIGO DE SERVICIO:
DIRECCION:
QUIEN REPORTA:
CONTACTO EN TERRENO:
PROBLEMA: 
REQUERIMIENTO:  
Espero que tengan un buen día, requiero generar el siguiente folio debe ser asignado a la bandeja TELEFONICA GLOBAL TECNOLOGY S.A. AGENCIA EN C</t>
  </si>
  <si>
    <t>Se realiza la instalación del motor de datos MYSQL solicitado.</t>
  </si>
  <si>
    <t>CHECKLIST SAP ECC PRD 18.01.2024 INCHALAM-BLUMAR</t>
  </si>
  <si>
    <t>Se ejecuta con éxito checklist diario con fecha 18.01.2024</t>
  </si>
  <si>
    <t>CHECKLIST SAP ECC PRD 17.01.2024 INCHALAM-BLUMAR-FRUSAN</t>
  </si>
  <si>
    <t>Se ejecuta con éxito checklist diario con fecha 17.01.2024</t>
  </si>
  <si>
    <t>PREVENTIVO: NO
CODIGO DE SERVICIO: IPCHILE
DIRECCION:
QUIEN REPORTA: Jorge Sepúlveda Aguirre - +56-958804000
CONTACTO EN TERRENO:Jorge Sepúlveda Aguirre - +56-958804000
PROBLEMA:
REQUERIMIENTO:
Junto con saludar, solicito aumento de Disco para el servid</t>
  </si>
  <si>
    <t>FASE RESOLUCIÓN Y RECUPERACIÓN
Se efectúa contacto con cliente: Si
Teléfono de contacto: N/A
Acciones realizadas: Se expande el disco segun lo solicitado
Solución paliativa o definitiva:Se expande el disco segun lo solicitado
Acciones de Mejora, Rec</t>
  </si>
  <si>
    <t>PREVENTIVO=SI
CODIGO DE SERVICIO=prod-arfront01
DIRECCION=DC
CIUDAD=SANTIAGO
COMUNA LOCAL=
REGION=REGIÃ“N METROPOLITANA DE SANTIAGO
QUIEN REPORTA=Ticket automático
CONTACTO EN TERRENO=
PROBLEMA=High RAM Usage Alert for Node RMDY - prod_arfront01
REQUERIM</t>
  </si>
  <si>
    <t>SE VERIFICA EL SERVIDOR Y NO PRESENTA DEGRADACIÓN EN SUS SERVICIOS. EL ALZA SE DEBE A PROCESOS JAVA RELACIONADOS CON EL APLICATIVO, SE ENCUENTRA DENTRO DE LOS PARÁMETROS ESPERADOS.</t>
  </si>
  <si>
    <t>INC000002579617</t>
  </si>
  <si>
    <t>SE CREA TICKET POR RONDA Y REVICION DE SALAS TECNICAS</t>
  </si>
  <si>
    <t>INC000002579632</t>
  </si>
  <si>
    <t>Se realizan cambios en vpn site to site de SMU, cambiando ip publica y parametros tanto en fase 1 como fase 2, el tunel queda arriba, pero las validaciones de extremo a extremo no serán posibles, ya que luis molina y branny hernandez se encuentran con un</t>
  </si>
  <si>
    <t>Realizada verificación de servidores ECERT ya migrados por cliente se solicita a baja de servidores.</t>
  </si>
  <si>
    <t>Vulnerabilidad Deep Security Agente 20.X . Generada reunión para planificación para el dia miércoles 
 31.01 11:00 horas.</t>
  </si>
  <si>
    <t>INC000002579884</t>
  </si>
  <si>
    <t>EMPRESA:CELULOSA ARAUCO Y CONSTITUCION S A
CÓDIGO DE SERVICIO: 
DIRECCIÓN: Av. Apoquindo #7071, Las Condes, Santiago
NOMBRE DE QUIEN REPORTA: Diego Mora
TELÉFONO DE QUIEN REPORTA: 971080075
NOMBRE DE CONTACTO EN TERRENO: 
REQUERIMIENTO:
EQUIPOS ENERGIZAD</t>
  </si>
  <si>
    <t>Se efectúa contacto con cliente: N/A
Teléfono de contacto: N/A
Acciones realizadas: ACCESOS AUTORIZADOS
Solución paliativa o definitiva: N/A
Acciones de Mejora, Recomendaciones: N/A
Causa Raíz: N/A</t>
  </si>
  <si>
    <t>INC000002579889</t>
  </si>
  <si>
    <t>FACTIBILIDAD 81366</t>
  </si>
  <si>
    <t>BCO SANTANDER</t>
  </si>
  <si>
    <t>INC000002579893</t>
  </si>
  <si>
    <t>EMPRESA:TRANSUNION SOLUCIONES DE INFORMACION CHILE S.A.
CÓDIGO DE SERVICIO: 
DIRECCIÓN: Calle San Martin #50, Santiago Centro, Santiago
NOMBRE DE QUIEN REPORTA: Claudio Villalobos
TELÉFONO DE QUIEN REPORTA: 56994694355
NOMBRE DE CONTACTO EN TERRENO: 
REQ</t>
  </si>
  <si>
    <t>se solicita informacion respecto a lo indicado, cliente no envia informacion, se mantendra seguimiento via correo</t>
  </si>
  <si>
    <t>PREVENTIVO: NO
CODIGO DE SERVICIO:VPF1563316
DIRECCION:San Martin # 50 datacenter TIC,Santiago,Santiago
QUIEN REPORTA:PABLO ALEGRIA-996781178
CONTACTO EN TERRENO:PABLO ALEGRIA-996781178
PROBLEMA:
REQUERIMIENTO:CONFIGURACIÓN DE ROUTER
EQUIPOS ENERGIZADO/R</t>
  </si>
  <si>
    <t>Se habilita puerto 9922 segun solicitud de cliente en la ip 200.68.0.198</t>
  </si>
  <si>
    <t>se revisa el servidor alarmado, el proceso con más consumo de ram corresponde a Java, como se ve a continuación.
No se ven problemas de rendimiento en el servidor producidos por la alarma reportada.</t>
  </si>
  <si>
    <t>INC000002580023</t>
  </si>
  <si>
    <t>Se efectúa contacto con cliente: N/A
Teléfono de contacto: N/A
Acciones realizadas: RONDA REALIZADA
Solución paliativa o definitiva: N/A
Acciones de Mejora, Recomendaciones: N/A
Causa Raíz: (si aplica) N/A</t>
  </si>
  <si>
    <t>Equipo no cuenta con alta disponibilidad y actualmente tiene alojado los servicios relacionados al servicio de DNS TIE. Por lo mismo debemos cambiar equipo y dejar operativa ambas fuentes de poder.</t>
  </si>
  <si>
    <t>FASE RESOLUCIÓN Y RECUPERACIÓN
Se efectúa contacto con cliente: Rene Villegas
Teléfono de contacto: +56 9 6573 2414
Acciones realizadas: Validacion fisica en DataCenter de equipo A10 Balanceador San Martin (ubicado en Sala 4 Rack D37 Serial Number: TH</t>
  </si>
  <si>
    <t>PREVENTIVO: NO
CODIGO DE SERVICIO:
DIRECCION:
QUIEN REPORTA: 	Carlos Garate Echegaray +56990696011D
CONTACTO EN TERRENO: 	Carlos Garate Echegaray +56990696011 
PROBLEMA: 
REQUERIMIENTO: Buenas tardes, 
Necesito habilitar solo estos países tanto de salida</t>
  </si>
  <si>
    <t>Se bloquean más de 240 paises se agregan a politica existente, se cierra ticket.</t>
  </si>
  <si>
    <t>PREVENTIVO: NO
CODIGO DE SERVICIO:
DIRECCION:
QUIEN REPORTA: Javier Andres Cuevas Flores +56 9 9535 4350
CONTACTO EN TERRENO: Javier Andres Cuevas Flores +56 9 9535 4350
PROBLEMA:
REQUERIMIENTO: Validar servidores Ecert VDc y Plataforma activos y dar de</t>
  </si>
  <si>
    <t>se pidió cancelar en un correo posterior</t>
  </si>
  <si>
    <t>INC000002580106</t>
  </si>
  <si>
    <t>GESTION DATACENTER/ ACCESOS / ACCIONA ENERGIA CHILE S.P.A.</t>
  </si>
  <si>
    <t>EMPRESA: ACCIONA ENERGIA CHILE S.P.A.
CÓDIGO DE SERVICIO: 
DIRECCIÓN:Calle San Martin #50, Santiago Centro, Santiago
NOMBRE DE QUIEN REPORTA:Nicolas Martinez
TELÉFONO DE QUIEN REPORTA:  56989006253
NOMBRE DE CONTACTO EN TERRENO: 
REQUERIMIENTO : Instalac</t>
  </si>
  <si>
    <t>INC000002580216</t>
  </si>
  <si>
    <t>EMPRESA: ICETEL
CÓDIGO DE SERVICIO: 
DIRECCIÓN: Calle San Martin #50, Santiago Centro, Santiago
NOMBRE DE QUIEN REPORTA: Diego Valencia
TELÉFONO DE QUIEN REPORTA: +56 9 8187 2715
NOMBRE DE CONTACTO EN TERRENO: Felipe Torres
PROBLEMA: Revision de equipo 0</t>
  </si>
  <si>
    <t>INC000002580226</t>
  </si>
  <si>
    <t>EMPRESA:TELEFONICA EMPRESAS DE CHILE SA
CÓDIGO DE SERVICIO: 
DIRECCIÓN: AV. Presidente Prieto #226, Paine, Santiago
NOMBRE DE QUIEN REPORTA: Jorge Pozo P.
TELÉFONO DE QUIEN REPORTA: +56991951090
NOMBRE DE CONTACTO EN TERRENO: 
REQUERIMIENTO:
EQUIPOS ENER</t>
  </si>
  <si>
    <t>INC000002580235</t>
  </si>
  <si>
    <t>EMPRESA: ACCIONA ENERGIA CHILE S.P.A.
CÓDIGO DE SERVICIO: 
DIRECCIÓN: Calle San Martin #50, Santiago Centro, Santiago
NOMBRE DE QUIEN REPORTA: Nicolas Martinez
TELÉFONO DE QUIEN REPORTA: 56989006253
NOMBRE DE CONTACTO EN TERRENO: 
PROBLEMA: Instalacion d</t>
  </si>
  <si>
    <t>INC000002580261</t>
  </si>
  <si>
    <t>Fase de resolución y recuperación: N/A
Se efectúa contacto con cliente: N/A
Teléfono de contacto: N/A
Acciones realizadas: RONDA REALIZADA
Solución paliativa o definitiva: N/A
Acciones de Mejora, Recomendaciones: N/A
Causa Raíz: N/A</t>
  </si>
  <si>
    <t>INC000002580279</t>
  </si>
  <si>
    <t>GESTION DATACENTER/ ACCESOS /FORUM SERVICIOS FINANCIEROS SA</t>
  </si>
  <si>
    <t>EMPRESA:FORUM SERVICIOS FINANCIEROS SA
CÓDIGO DE SERVICIO: 
DIRECCIÓN:AV. Presidente Prieto #226, Paine, Santiago
NOMBRE DE QUIEN REPORTA:Daniel Barrios
TELÉFONO DE QUIEN REPORTA:+56 9 3118 4358
NOMBRE DE CONTACTO EN TERRENO: 
REQUERIMIENTO:inspección vi</t>
  </si>
  <si>
    <t>INC000002580289</t>
  </si>
  <si>
    <t>EMPRESA:BANCO SANTANDER CHILE
CÓDIGO DE SERVICIO: 
DIRECCIÓN: Av. Apoquindo #7071, Las Condes, Santiago
NOMBRE DE QUIEN REPORTA: Christian Tapia
TELÉFONO DE QUIEN REPORTA: 56981568202
NOMBRE DE CONTACTO EN TERRENO: 
REQUERIMIENTO:Tendido de Cableado FO e</t>
  </si>
  <si>
    <t>Se adjunta Checklist Diario de los clientes;
- Acma ECC
- HCUA ECC
- Sugal ECC</t>
  </si>
  <si>
    <t>INC000002580434</t>
  </si>
  <si>
    <t>FACTIBILIDAD CAJA LOS HEROES/CRQ 81374</t>
  </si>
  <si>
    <t>PREVENTIVO: SI
CÓDIGO DE SERVICIO:
DIRECCIÓN:  DCSM
QUIEN REPORTA: RAMÓN DIAZ
CONTACTO EN TERRENO: DC OPERADOR N1
PROBLEMA: FACTIBILIDAD
REQUERIMIENTO: CRUZADA ENTRE SDH Y RACK</t>
  </si>
  <si>
    <t>SE EFECTÚA CONTACTO CON CLIENTE: NO APLICA
TELÉFONO DE CONTACTO: NO APLICA
ACCIONES REALIZADAS: CUBICACION ENTRE RACKS
SOLUCIÓN PALIATIVA O DEFINITIVA: METRAJE ENTREGADO
ACCIONES DE MEJORA, RECOMENDACIONES: NO APLICA
CAUSA RAÍZ: FACTIBILIDAD</t>
  </si>
  <si>
    <t>PREVENTIVO: NO
CODIGO DE SERVICIO:
DIRECCION:
QUIEN REPORTA:Ewald Galaz Millaleo   +56 9 8510 0702
CONTACTO EN TERRENO:Ewald Galaz Millaleo   +56 9 8510 0702
PROBLEMA:
REQUERIMIENTO:Favor generar ticket en base a requerimiento de cliente Acma.
EQUIPOS EN</t>
  </si>
  <si>
    <t>Buenas tardes Denise.
Junto con saludar, al momento de realizar revisión del servidor arfront01 , se detecta
un 68% de consumo MEMORIA FISICA , el proceso que consume mayor recursos
corresponde a java, Se adjunta evidencia.</t>
  </si>
  <si>
    <t>INC000002580635</t>
  </si>
  <si>
    <t>FACTIBILIDAD 81372</t>
  </si>
  <si>
    <t>factibilidad enviada</t>
  </si>
  <si>
    <t>PREVENTIVO: NO
CODIGO DE SERVICIO:
DIRECCION:
QUIEN REPORTA: Ewald Galaz Millaleo 
CONTACTO EN TERRENO: Ewald Galaz Millaleo 
PROBLEMA:
REQUERIMIENTO: Nos apoyan con la revisión y carga de certificados Talana según lo
indicado en el correo anterior, grac</t>
  </si>
  <si>
    <t>Nos solicita apoyo con: Instalación nuevo S:O maquina syslog SOC IP 100.64.21.95
Almalinux 8.x o Almalinux 9.x</t>
  </si>
  <si>
    <t>Sin administración de servidor. Se conversa con Diego Labarca, se verá la opción de tomar la administración y reinstalar s.o.</t>
  </si>
  <si>
    <t>PREVENTIVO: NO
CODIGO DE SERVICIO: 
DIRECCION:
QUIEN REPORTA: Ewald Galaz Millaleo  +56 9 8510 0702
CONTACTO EN TERRENO: Ewald Galaz Millaleo  +56 9 8510 0702
REQUERIMIENTO:
Favor llevar a PRD orden indicada en archivo adjunto.
Gracias
Quedo atenta
E</t>
  </si>
  <si>
    <t>PREVENTIVO: NO
CODIGO DE SERVICIO:
DIRECCION:
QUIEN REPORTA:
CONTACTO EN TERRENO:
REQUERIMIENTO: Requerimiento consiste en verificar si se extendió la VLAN 4011 en el
Cluster de Redbanc en PAINE.
EQUIPOS ENERGIZADO/REINICIADO:
HORARIO DE ATENCION:
OBSER</t>
  </si>
  <si>
    <t>Se efectúa contacto con cliente: N/A
Teléfono de contacto:  N/A
Acciones realizadas: Buenas tardes, efectivamente la VLAN 4011 si esta extendida hacia la Organización de ATOSTODCOMMSPA de manera exitosa. y se agrega la redes de la VLAN 4011 a la vApp Clu</t>
  </si>
  <si>
    <t>PREVENTIVO: NO
CODIGO DE SERVICIO:
DIRECCION:
QUIEN REPORTA: rodrigo von hausen  +56 957139471 
CONTACTO EN TERRENO: rodrigo von hausen  +56 957139471 
REQUERIMIENTO:
Favor su ayuda para crear el siguiente usuario VPN.
Nombre: nisira
Host Acceso</t>
  </si>
  <si>
    <t>Se genera usuario VPN solicitado.</t>
  </si>
  <si>
    <t>INC000002580771</t>
  </si>
  <si>
    <t>SE GENERA TICKET DE SUPERVISIOR PARA CLIENTE T.EMPRESAS</t>
  </si>
  <si>
    <t>Estimados:	Inicia Supervisión 
Cliente:	T.EMPRESAS
Proveedor:	TELEFONICA
Tipo Requerimiento:	TRABAJO CON CRQ
N° Ticket Acceso:	2578844
N° CRQ:	81310
Estado CRQ:	APROBADO
TKT:	TKT-006010
Actividad a realizar:	Instalación Puertas y PDU en racks AH20 y AH</t>
  </si>
  <si>
    <t>FINALIZA SUPERVICION</t>
  </si>
  <si>
    <t>PREVENTIVO: NO
CODIGO DE SERVICIO:
DIRECCION:      
CIUDAD:             
COMUNA:
NOMBRE QUIEN REPORTA:Jose Luis Yañez Ferrada
TELEFONO QUIEN REPORTA:+562 2340 1371 | +569 9243 1025
NOMBRE CONTACTO EN TERRENO:        
TELEFONO 1 CONTACTO EN TERRENO:
TELEF</t>
  </si>
  <si>
    <t>Se agrega registro DNS a zona coipsa.cl</t>
  </si>
  <si>
    <t>INC000002580839</t>
  </si>
  <si>
    <t>EMPRESA:NCG SERVICIOS S.A.
CÓDIGO DE SERVICIO: 
DIRECCIÓN:Av. Apoquindo #7071, Las Condes, Santiago
NOMBRE DE QUIEN REPORTA:Alfredo Naranjo
TELÉFONO DE QUIEN REPORTA:994479877
NOMBRE DE CONTACTO EN TERRENO: 
REQUERIMIENTO:Inspección servidor Camus
EQUIPO</t>
  </si>
  <si>
    <t>Se revisa servidor RMDY-PROD-ARFRONT01 y no se observa alto consumo de memoria, salvo algunos peaks, de igual manera servidor se encuentra operativo.</t>
  </si>
  <si>
    <t>ANALISTAS NSM N1</t>
  </si>
  <si>
    <t>TCCT-CHILE-CLOUD-EX-AD-003-T1059.001 Scripts en Powershell con argumentos sospechosos desde AD1-APQ.CloudCO.cl</t>
  </si>
  <si>
    <t>Por Proceso de Aplicativo Azure Arc</t>
  </si>
  <si>
    <t>INC000002581174</t>
  </si>
  <si>
    <t>GESTION DATACENTER/ ACCESOS / TELEFONICA EMPRESAS DE CHILE SA
EMPRESA: TELEFONICA EMPRESAS DE CHILE SA
CÓDIGO DE SERVICIO: 
DIRECCIÓN:Av. Apoquindo #7071, Las Condes, Santiago
NOMBRE DE QUIEN REPORTA:Manuel Maita
TELÉFONO DE QUIEN REPORTA:  56974138322</t>
  </si>
  <si>
    <t>Se efectúa contacto con cliente: N/A
Teléfono de contacto: N/A
Acciones realizadas: Acceso autorizado
Solución paliativa o definitiva: N/A
Acciones de Mejora, Recomendaciones: N/A
Causa Raíz: N/A</t>
  </si>
  <si>
    <t>INC000002581221</t>
  </si>
  <si>
    <t>TICKET DIARIO RONDA PREVENTIVAS Y CLIMAS DCSM</t>
  </si>
  <si>
    <t>PREVENTIVO: SI
CODIGO DE SERVICIO: N/A
DIRECCION:  DCSM
QUIEN REPORTA: FRANCISCO FELIU
CONTACTO EN TERRENO: FRANCISCO FELIU
PROBLEMA: N/A
REQUERIMIENTO: TICKET DIARIO RONDA PREVENTIVAS Y CLIMAS DCSM</t>
  </si>
  <si>
    <t>Fase de resolución y recuperación: N/A
Se efectúa contacto con cliente: N/A
Teléfono de contacto: N/A
Acciones realizadas: RONDAS REALIZADAS
Solución paliativa o definitiva: N/A
Acciones de Mejora, Recomendaciones: N/A
Causa Raíz: (si aplica) N/A</t>
  </si>
  <si>
    <t>INC000002581253</t>
  </si>
  <si>
    <t>SUPERVISIÓN ESVAL/CRQ 81126</t>
  </si>
  <si>
    <t>PREVENTIVO: NO
CÓDIGO DE SERVICIO: INC000002581253
DIRECCIÓN:  DCSM
QUIEN REPORTA: RENE VILLEGAS
CONTACTO EN TERRENO: DC OPERADOR N1
PROBLEMA: NA
REQUERIMIENTO: SUPERVISIÓN DE INGRESO DE EQUIPOS</t>
  </si>
  <si>
    <t>SE EFECTÚA CONTACTO CON CLIENTE: NO APLICA
TELÉFONO DE CONTACTO: NO APLICA
ACCIONES REALIZADAS: SUPERVISIÓN REALIZADA
SOLUCIÓN PALIATIVA O DEFINITIVA: NO APLICA
ACCIONES DE MEJORA, RECOMENDACIONES: NO APLICA
CAUSA RAÍZ: INSTALACIÓN DE NUEVO EQUIPAMIENTO</t>
  </si>
  <si>
    <t>PREVENTIVO: NO
CODIGO DE SERVICIO: VPF1878084
DIRECCION: San Martin 50, TIC,Santiago,Santiago,Santiago
QUIEN REPORTA: Juan I. Cáceres +56 991906821 
CONTACTO EN TERRENO: Camilo Manriquez +56 971661219 
PROBLEMA:
REQUERIMIENTO:
Estimados,
Buen día, junt</t>
  </si>
  <si>
    <t>FASE RESOLUCIÓN Y RECUPERACIÓN
Se efectúa contacto con cliente: por correo
Teléfono de contacto: N/A
Acciones realizadas: se envía correo a cliente informando que no posee espacio en su tenant para alojar la vm a restaurar, se realizará seguimiento po</t>
  </si>
  <si>
    <t>INC000002581528</t>
  </si>
  <si>
    <t>INC000002581529</t>
  </si>
  <si>
    <t>INC000002581530</t>
  </si>
  <si>
    <t>INVENTARIO EN SALAS</t>
  </si>
  <si>
    <t>INC000002581606</t>
  </si>
  <si>
    <t>INC000002581709</t>
  </si>
  <si>
    <t>REQ/FC - EXTENDER VLAN 55 - RV: URGENTE CLOUD // CC-CHI-0000131743 // CHILENA</t>
  </si>
  <si>
    <t>PREVENTIVO: NO
CODIGO DE SERVICIO:
DIRECCION:
QUIEN REPORTA: Rene Villegas Carreño  +56 9 65732414
CONTACTO EN TERRENO: Rene Villegas Carreño  +56 9 65732414
REQUERIMIENTO:
Favor su ayuda para la creación de folio para realizar lo solicitado en
correo</t>
  </si>
  <si>
    <t>Se efectúa contacto con cliente:si
Teléfono de contacto: +56 9 65732414
Acciones realizadas: cruzada de UTP
Solución paliativa o definitiva:definitiva
Acciones de Mejora, Recomendaciones:se debe ordenar cableado en rack
Causa Raíz: no aplica</t>
  </si>
  <si>
    <t>INC000002581718</t>
  </si>
  <si>
    <t>PREVENTIVO: NO
CODIGO DE SERVICIO:
DIRECCION:
QUIEN REPORTA: Víctor Sepúlveda Gamarra +56 9 4351 0688 
CONTACTO EN TERRENO: Víctor Sepúlveda Gamarra +56 9 4351 0688 
PROBLEMA: @esteban.perez@movistar.cl.
Servidor ya se encuentra operativo nuevamente.</t>
  </si>
  <si>
    <t>FASE RESOLUCIÓN Y RECUPERACIÓN
Se efectúa contacto con cliente: Victor Sepulveda
Teléfono de contacto: Via correo
Acciones realizadas: Reinicio de host fisicio discovery05, luego del reinicio del host las maquinas virtuales iniciaron a nivel S.O.
Sol</t>
  </si>
  <si>
    <t>INC000002581758</t>
  </si>
  <si>
    <t>EMPRESA: TELEFONICA EMPRESAS DE CHILE SA
CÓDIGO DE SERVICIO: 
DIRECCIÓN:Calle San Martin #50, Santiago Centro, Santiago
NOMBRE DE QUIEN REPORTA:Felipe Torres
TELÉFONO DE QUIEN REPORTA:  973817726
NOMBRE DE CONTACTO EN TERRENO: 
REQUERIMIENTO : Reparación</t>
  </si>
  <si>
    <t>INC000002581782</t>
  </si>
  <si>
    <t>EMPRESA: TELEFONICA CHILE S.A.
CÓDIGO DE SERVICIO: 
DIRECCIÓN:Av. Apoquindo #7071, Las Condes, Santiago
NOMBRE DE QUIEN REPORTA:Deiby Santoyo
TELÉFONO DE QUIEN REPORTA:  56992214664
NOMBRE DE CONTACTO EN TERRENO: 
REQUERIMIENTO : Cambio de Disco Duro Col</t>
  </si>
  <si>
    <t>Se efectúa contacto con cliente: N/A
Teléfono de contacto: N/A
Acciones realizadas: Acceso autorizado para personal descrito en guía
Solución paliativa o definitiva: N/A
Acciones de Mejora, Recomendaciones: N/A
Causa Raíz: N/A</t>
  </si>
  <si>
    <t>Se adjunta Informe Mensual de los clientes; 
- Acma ECC
- HCUA ECC
- Sugal ECC</t>
  </si>
  <si>
    <t>INC000002581830</t>
  </si>
  <si>
    <t>SE GENERA TICKET POR REVICION Y TOMA DE ALARMA DE CLIENTES</t>
  </si>
  <si>
    <t>requiero dar de baja unas máquinas del VDC, ya que actualmente no se están utilizando.
 Las máquinas a dar de baja serían las siguientes:
 VM-invertec-Reporter.
1.	VM-invertec-Nexus01.
2.	VM-invertec-DOM.
3.	WSmare11-Cloud.
 El botón de eliminar se encue</t>
  </si>
  <si>
    <t>Se efectúa contacto con cliente: Agustin Palma
Teléfono de contacto: telefono 225805200
Acciones realizadas:  en comunicación con el cliente se le indico que se tenían que apagar las vApp para que se pueda habilitar la opción de eliminar.  Se realizo el</t>
  </si>
  <si>
    <t>INC000002581995</t>
  </si>
  <si>
    <t>REQ/RE: DERCO - INGRESOS A DATACENTER CIRION PAINE (CONTINUACION)</t>
  </si>
  <si>
    <t>INC000002582081</t>
  </si>
  <si>
    <t>EMPRESA: CEMENTOS BIO BIO S.A.
CÓDIGO DE SERVICIO: 
DIRECCIÓN:Calle San Martin #50, Santiago Centro, Santiago
NOMBRE DE QUIEN REPORTA:Angelo Lagos
TELÉFONO DE QUIEN REPORTA:  989030860
NOMBRE DE CONTACTO EN TERRENO: 
REQUERIMIENTO : 
"Se solicita apoyo p</t>
  </si>
  <si>
    <t>PREVENTIVO: NO
CODIGO DE SERVICIO:
DIRECCION: 
QUIEN REPORTA: Ricardo Malebran C.
CONTACTO EN TERRENO: Ricardo Malebran C.
PROBLEMA:
REQUERIMIENTO:
Les pido ayudar urgente para solucionar desconexión del servidor
10.233.50.7
El cual mantiene servicios</t>
  </si>
  <si>
    <t>INC000002582155</t>
  </si>
  <si>
    <t>Se efectúa contacto con cliente: N/A
Teléfono de contacto: N/A
Acciones realizadas: Ronda toma de temperaturas salas TIC realizada sin novedad
Solución paliativa o definitiva: N/A
Acciones de Mejora, Recomendaciones: N/A
Causa Raíz: N/A</t>
  </si>
  <si>
    <t>FASE RESOLUCIÓN Y RECUPERACIÓN
Se efectúa contacto con cliente: si
Teléfono de contacto: N/A
Acciones realizadas: se presta apoyo en respaldo a cliente Duoc por infección rasonware en una de las sedes.
Solución paliativa o definitiva: definitiva
Acc</t>
  </si>
  <si>
    <t>El cual mantiene servicios que soportan una plataforma utilizada por el área comercial
No nos es posible ingresar al servidor arrojando error de conexión.</t>
  </si>
  <si>
    <t>Servidor operativo se realiza reinicio de servicio rdp quedando operativo.</t>
  </si>
  <si>
    <t>PREVENTIVO: NO
CODIGO DE SERVICIO: 
DIRECCION:
QUIEN REPORTA:Axel Andrade Llano +56 9 5639 8654 
CONTACTO EN TERRENO: Axel Andrade Llano +56 9 5639 8654 
PROBLEMA:
REQUERIMIENTO:
Se necesita saber en que datastore se puede realizar restauración de vm
XL</t>
  </si>
  <si>
    <t>Estimados, favor dejar sin efecto el ticket, el caso fue revisado con Angel. Se escaló con cliente su situación, ya que no tiene espacio disponible para alojar la vm.</t>
  </si>
  <si>
    <t>SERVICIOS DE HOSTING</t>
  </si>
  <si>
    <t>ACMA-COAGRA</t>
  </si>
  <si>
    <t>Checklist enviados</t>
  </si>
  <si>
    <t>ACMA-COAGRA-NUTRISCO-FUSAN-SUGAL-HDC-BLUMAR-INCHALAM-HCUA</t>
  </si>
  <si>
    <t>INC000002582474</t>
  </si>
  <si>
    <t>EMPRESA: CAJA DE COMPENSACION DE ASIGNACION FAMILIAR LOS HEROES
CÓDIGO DE SERVICIO: 
DIRECCIÓN: Av. Apoquindo #7071, Las Condes, Santiago
NOMBRE DE QUIEN REPORTA: 
TELÉFONO DE QUIEN REPORTA: 
NOMBRE DE CONTACTO EN TERRENO: Jose Monteverde 56992367859
PRO</t>
  </si>
  <si>
    <t>Se efectúa contacto con cliente: N/A
Teléfono de contacto: N/A
Acciones realizadas: Acceso autorizado para personal descrito en planilla
Solución paliativa o definitiva: N/A
Acciones de Mejora, Recomendaciones: N/A
Causa Raíz: N/A</t>
  </si>
  <si>
    <t>Chechlist enviados</t>
  </si>
  <si>
    <t>INC000002582490</t>
  </si>
  <si>
    <t>GESTION DATACENTER/ ACCESOS /CAJA DE COMPENSACION DE ASIGNACION FAMILIAR LOS HEROES</t>
  </si>
  <si>
    <t>EMPRESA:
CÓDIGO DE SERVICIO: 
DIRECCIÓN:Calle San Martin #50, Santiago Centro, Santiago
NOMBRE DE QUIEN REPORTA:Jose Monteverde
TELÉFONO DE QUIEN REPORTA:56992367859
NOMBRE DE CONTACTO EN TERRENO: 
PROBLEMA:
"CX Internas entre: 
Origen:
Sala TIC 2
RACK B</t>
  </si>
  <si>
    <t>Fase de resolución y recuperación: INFORMACION
Se efectúa contacto con cliente: N/A
Teléfono de contacto: N/A
Acciones realizadas: ACCESOS RECHAZADOS / CRQ NO APROBADO
Solución paliativa o definitiva: N/A
Acciones de Mejora, Recomendaciones: N/A
Causa Ra</t>
  </si>
  <si>
    <t>Hola Angel,
Favor considerar las máquinas críticas, lo sgte:
gfs4hdbprd01
gfpiaseprd01
pivote_sap
srv-sf
srv-dc02
srv-facturador
srv-d9
Adicional a esto, nos gustaría tener una reunión la próxima semana para conversar de este tema, ya que nos saliero</t>
  </si>
  <si>
    <t>Se entrega estimación de HH administración técnica SAP y alcances de servicios</t>
  </si>
  <si>
    <t>Estimados, buenos días.
Por favor su apoyo con el transporte de la siguiente OT, hoy día 30 de enero a las 23 horas:
OEDK925407 - SD: AR - 21 GRUPOS DE CLIENTES NUEVOS
OEDK925354 - FI - AP: AR - CME A PROVEEDORES
OEDK925423 - SD: AR - Motivo Pedido NFO</t>
  </si>
  <si>
    <t>OT importadas de forma satisfactoria</t>
  </si>
  <si>
    <t>Se adjunta Checklist Diario de los clientes;
- Acma ECC
- Blumar ECC
- Coagra ECC
- Frusan ECC
- Hdc ECC y BWW
- HCUA ECC
- Inchalam ECC
- Sugal ECC
- Nutrisco ECC</t>
  </si>
  <si>
    <t>INC000002582571</t>
  </si>
  <si>
    <t>Se adjunta Checklist Diario de los clientes;
- Frusan ECC
- HCUA ECC
- Sugal ECC</t>
  </si>
  <si>
    <t>GESTIÓN DE CAMBIO TCCT</t>
  </si>
  <si>
    <t>PREVENTIVO: NO
CODIGO DE SERVICIO:
DIRECCION:      
CIUDAD:             
COMUNA:
NOMBRE QUIEN REPORTA: Freddy Cortés Díaz
TELEFONO QUIEN REPORTA: 6 9 6605 6481
NOMBRE CONTACTO EN TERRENO:        
TELEFONO 1 CONTACTO EN TERRENO:
TELEFONO 2 CONTAC</t>
  </si>
  <si>
    <t>A solicitud de Diego Labarca en INC000002580710, se requiere reinstalar sistema operativo en servidor soclpro-syslg01 por estar deprecado. 
Se debe instalar Alma Linux9.</t>
  </si>
  <si>
    <t>Se envía correo a solicitante con información relevante.</t>
  </si>
  <si>
    <t>PREVENTIVO: NO
CODIGO DE SERVICIO:
DIRECCION:
QUIEN REPORTA: Freddy Cortés Díaz / +56 9 6605 6481 
CONTACTO EN TERRENO:
PROBLEMA:
REQUERIMIENTO: Favor generar ticket en base a requerimiento de cliente INCHALAM según
correo de más abajo
Dejar en bandeja</t>
  </si>
  <si>
    <t>PREVENTIVO: NO
CODIGO DE SERVICIO: 
DIRECCION:
QUIEN REPORTA:
CONTACTO EN TERRENO:
REQUERIMIENTO:
Favor su ayuda con el transporte de la siguiente orden a PRD según
documento adjunto.
EQUIPOS ENERGIZADO/REINICIADO:
HORARIO DE ATENCION:
OBSERVACION:
AN</t>
  </si>
  <si>
    <t>INC000002583152</t>
  </si>
  <si>
    <t>REQ | [ECERT] Solcito inventario de equipos</t>
  </si>
  <si>
    <t>PREVENTIVO: NO
CODIGO DE SERVICIO:
DIRECCION:
QUIEN REPORTA: Juan José Fuentealba (+56 9) 61627267
CONTACTO EN TERRENO:
PROBLEMA:
REQUERIMIENTO: por el presente solicito un inventario de
todos los dispositivos físicos que se encuentran en nuestro rack de</t>
  </si>
  <si>
    <t>Se efectúa contacto con cliente: NO 
Teléfono de contacto: (+56 9) 61627267 (Juan José Fuentealba)
Acciones realizadas: Se proporciona la información de inventario a cliente ECERT. En cuanto al resto de la info solicitada, se indica el alcance de las lab</t>
  </si>
  <si>
    <t>INC000002583162</t>
  </si>
  <si>
    <t>EMPRESA: DXC
CÓDIGO DE SERVICIO: 
DIRECCIÓN: Av. Presidente Prieto #226, Paine, Santiago
NOMBRE DE QUIEN REPORTA: Operador Data Center Sites
TELÉFONO DE QUIEN REPORTA: 
NOMBRE DE CONTACTO EN TERRENO: 	Esteban Garrido 987685102
PROBLEMA: Ingreso de Disco</t>
  </si>
  <si>
    <t>INC000002583211</t>
  </si>
  <si>
    <t>INC000002583212</t>
  </si>
  <si>
    <t>EMPRESA: TRANSUNION SOLUCIONES DE INFORMACION CHILE S.A.
CÓDIGO DE SERVICIO: 
DIRECCIÓN: Calle San Martin #50, Santiago Centro, Santiago
NOMBRE DE QUIEN REPORTA: Daniza Díaz Lagunas 
TELÉFONO DE QUIEN REPORTA: +56 9 85951947
NOMBRE DE CONTACTO EN TERRENO</t>
  </si>
  <si>
    <t>PREVENTIVO: NO
CODIGO DE SERVICIO:
DIRECCION: 
QUIEN REPORTA: Ewald Galaz Millaleo -  +56 9 8510 0702
CONTACTO EN TERRENO:  Ewald Galaz Millaleo -  +56 9 8510 0702
PROBLEMA:
REQUERIMIENTO:
Favor generar ticket en base a requerimiento de cliente Inchala</t>
  </si>
  <si>
    <t>PREVENTIVO=SI
CODIGO DE SERVICIO=soc-splunk-i-03
DIRECCION=NULL
CIUDAD=NULL
COMUNA LOCAL=
REGION=NULL
QUIEN REPORTA=Ticket automático
CONTACTO EN TERRENO=
PROBLEMA=Node TCTCSP01 - soc-splunk-i-03 CPU Load at 100 % Exceeds Threshold
REQUERIMIENTO=
EQUIPOS</t>
  </si>
  <si>
    <t>Se revisan los servidores alertados encontrando alto consumo de CPU en servidor por parte de servicio splunk, el cual se encuentra operativo en el mismo y no se aprecia afectación de rendimiento del mismo. Se mantendrán en observación de igual manera.</t>
  </si>
  <si>
    <t>PREVENTIVO=SI
CODIGO DE SERVICIO=soc-splunk-i-01
DIRECCION=NULL
CIUDAD=NULL
COMUNA LOCAL=
REGION=NULL
QUIEN REPORTA=Ticket automático
CONTACTO EN TERRENO=
PROBLEMA=Node TCTCSP01 - soc-splunk-i-01 CPU Load at 100 % Exceeds Threshold
REQUERIMIENTO=
EQUIPOS</t>
  </si>
  <si>
    <t>INC000002583967</t>
  </si>
  <si>
    <t>01/02/2024 7:42:24</t>
  </si>
  <si>
    <t>01/02/2024 7:43:50</t>
  </si>
  <si>
    <t>01/02/2024 7:44:17</t>
  </si>
  <si>
    <t>01/02/2024 23:50:00</t>
  </si>
  <si>
    <t>Checklist Diario clientes 01.02.24</t>
  </si>
  <si>
    <t>INC000002582598</t>
  </si>
  <si>
    <t>31/01/2024 18:14:20</t>
  </si>
  <si>
    <t>31/01/2024 18:16:40</t>
  </si>
  <si>
    <t>01/02/2024 9:17:18</t>
  </si>
  <si>
    <t>Bloqueo masivo de usuarios fin de mes</t>
  </si>
  <si>
    <t>INC000002584220</t>
  </si>
  <si>
    <t>01/02/2024 9:23:47</t>
  </si>
  <si>
    <t>01/02/2024 9:25:24</t>
  </si>
  <si>
    <t>01/02/2024 9:26:27</t>
  </si>
  <si>
    <t>Checklist diario clientes 23.01.2024</t>
  </si>
  <si>
    <t>INC000002584222</t>
  </si>
  <si>
    <t>01/02/2024 9:26:53</t>
  </si>
  <si>
    <t>01/02/2024 9:27:36</t>
  </si>
  <si>
    <t>01/02/2024 9:28:55</t>
  </si>
  <si>
    <t>Checklist diario clientes 24.01.2024</t>
  </si>
  <si>
    <t>INC000002584225</t>
  </si>
  <si>
    <t>01/02/2024 9:29:12</t>
  </si>
  <si>
    <t>01/02/2024 9:30:02</t>
  </si>
  <si>
    <t>01/02/2024 9:31:01</t>
  </si>
  <si>
    <t>Checklist diario clientes 25.01.2024</t>
  </si>
  <si>
    <t>INC000002584228</t>
  </si>
  <si>
    <t>01/02/2024 9:31:47</t>
  </si>
  <si>
    <t>01/02/2024 9:32:43</t>
  </si>
  <si>
    <t>01/02/2024 9:33:46</t>
  </si>
  <si>
    <t>Checklist diario clientes 26.01.2024</t>
  </si>
  <si>
    <t>INC000002583658</t>
  </si>
  <si>
    <t>31/01/2024 22:08:57</t>
  </si>
  <si>
    <t>01/02/2024 11:00:04</t>
  </si>
  <si>
    <t>INC000002582094</t>
  </si>
  <si>
    <t>31/01/2024 12:52:14</t>
  </si>
  <si>
    <t>31/01/2024 12:57:35</t>
  </si>
  <si>
    <t>01/02/2024 11:00:29</t>
  </si>
  <si>
    <t>REQ/HOGAR DE CRISTO: Dar salida internet y telnet</t>
  </si>
  <si>
    <t>INC000002584161</t>
  </si>
  <si>
    <t>01/02/2024 9:38:23</t>
  </si>
  <si>
    <t>01/02/2024 11:06:51</t>
  </si>
  <si>
    <t>gda - bda_gda50 TICKET AUTOMATICO</t>
  </si>
  <si>
    <t>INC000002579819</t>
  </si>
  <si>
    <t>30/01/2024 11:03:26</t>
  </si>
  <si>
    <t>30/01/2024 11:04:36</t>
  </si>
  <si>
    <t>01/02/2024 11:13:10</t>
  </si>
  <si>
    <t>HD/Auditoría Procesos y Sistemas B2B</t>
  </si>
  <si>
    <t>INC000002583141</t>
  </si>
  <si>
    <t>31/01/2024 18:14:13</t>
  </si>
  <si>
    <t>31/01/2024 18:17:51</t>
  </si>
  <si>
    <t>01/02/2024 11:28:25</t>
  </si>
  <si>
    <t>REQ / SOC/Notificación Desvinculación de Personal en Curso</t>
  </si>
  <si>
    <t>INC000002583195</t>
  </si>
  <si>
    <t>01/02/2024 8:24:14</t>
  </si>
  <si>
    <t>01/02/2024 8:26:14</t>
  </si>
  <si>
    <t>01/02/2024 11:35:26</t>
  </si>
  <si>
    <t>HD/URGENTE - AGREGAR REGISTROS A 3 ZONAS DNS DISTINTAS</t>
  </si>
  <si>
    <t>INC000002582140</t>
  </si>
  <si>
    <t>31/01/2024 11:52:32</t>
  </si>
  <si>
    <t>31/01/2024 11:53:32</t>
  </si>
  <si>
    <t>01/02/2024 12:19:44</t>
  </si>
  <si>
    <t>modificar registro SPF</t>
  </si>
  <si>
    <t>INC000002584615</t>
  </si>
  <si>
    <t>01/02/2024 12:29:00</t>
  </si>
  <si>
    <t>01/02/2024 12:33:16</t>
  </si>
  <si>
    <t>01/02/2024 12:39:36</t>
  </si>
  <si>
    <t>[DUOC] OCI - Baja de VPN Site to Site SIN USO : VPN_DUOC_OCI03</t>
  </si>
  <si>
    <t>INC000002584380</t>
  </si>
  <si>
    <t>01/02/2024 10:50:43</t>
  </si>
  <si>
    <t>01/02/2024 10:52:40</t>
  </si>
  <si>
    <t>01/02/2024 12:44:56</t>
  </si>
  <si>
    <t>HD / Validación Windows Servidor webinchalam.inchalam.cl</t>
  </si>
  <si>
    <t>INC000002584259</t>
  </si>
  <si>
    <t>01/02/2024 10:24:46</t>
  </si>
  <si>
    <t>01/02/2024 10:26:09</t>
  </si>
  <si>
    <t>01/02/2024 13:06:46</t>
  </si>
  <si>
    <t>HD/Transacción ZESD_0113</t>
  </si>
  <si>
    <t>INC000002584509</t>
  </si>
  <si>
    <t>01/02/2024 12:02:01</t>
  </si>
  <si>
    <t>01/02/2024 12:02:54</t>
  </si>
  <si>
    <t>01/02/2024 13:07:30</t>
  </si>
  <si>
    <t>HD/RV: solicitud desarrollo RFC</t>
  </si>
  <si>
    <t>INC000002584035</t>
  </si>
  <si>
    <t>01/02/2024 10:15:15</t>
  </si>
  <si>
    <t>01/02/2024 10:17:41</t>
  </si>
  <si>
    <t>01/02/2024 14:44:00</t>
  </si>
  <si>
    <t>Transporte OT PRD - 29 enero - 7 horas</t>
  </si>
  <si>
    <t>INC000002584676</t>
  </si>
  <si>
    <t>01/02/2024 13:21:47</t>
  </si>
  <si>
    <t>01/02/2024 15:55:26</t>
  </si>
  <si>
    <t>rabie001 - tocorpuri_vm TICKET AUTOMATICO</t>
  </si>
  <si>
    <t>INC000002584854</t>
  </si>
  <si>
    <t>01/02/2024 16:04:02</t>
  </si>
  <si>
    <t>01/02/2024 16:06:07</t>
  </si>
  <si>
    <t>01/02/2024 16:17:30</t>
  </si>
  <si>
    <t>Luis molina de la OB y cliente SMU, solicitan realizar la migración de tunel vpn s2s</t>
  </si>
  <si>
    <t>INC000002584536</t>
  </si>
  <si>
    <t>EMPRESA ELECTRICA PUENTE ALTO</t>
  </si>
  <si>
    <t>01/02/2024 13:19:16</t>
  </si>
  <si>
    <t>01/02/2024 13:20:53</t>
  </si>
  <si>
    <t>01/02/2024 16:34:26</t>
  </si>
  <si>
    <t>HD/Electrica Puente Alta //Firewall virtual</t>
  </si>
  <si>
    <t>INC000002586111</t>
  </si>
  <si>
    <t>01/02/2024 17:07:08</t>
  </si>
  <si>
    <t>01/02/2024 17:09:25</t>
  </si>
  <si>
    <t>01/02/2024 17:25:59</t>
  </si>
  <si>
    <t>HD / A priority 'Very High' SAP Note/KBA has just been released on component BC-XI-CON-SFT</t>
  </si>
  <si>
    <t>INC000002585152</t>
  </si>
  <si>
    <t>01/02/2024 17:39:29</t>
  </si>
  <si>
    <t>01/02/2024 17:43:29</t>
  </si>
  <si>
    <t>01/02/2024 17:51:38</t>
  </si>
  <si>
    <t>Crear usuario de bd en ADB_QAS</t>
  </si>
  <si>
    <t>INC000002586127</t>
  </si>
  <si>
    <t>01/02/2024 17:28:06</t>
  </si>
  <si>
    <t>01/02/2024 17:29:59</t>
  </si>
  <si>
    <t>01/02/2024 18:04:33</t>
  </si>
  <si>
    <t>HD / CONFIGURAR RESPALDO EN SERVIDORES</t>
  </si>
  <si>
    <t>INC000002584235</t>
  </si>
  <si>
    <t>01/02/2024 9:48:00</t>
  </si>
  <si>
    <t>01/02/2024 9:50:24</t>
  </si>
  <si>
    <t>01/02/2024 18:11:29</t>
  </si>
  <si>
    <t>HD/Solicitud de creación de ticket / alta de respaldo /Artikos Chile S.A. base: VerticalSalud</t>
  </si>
  <si>
    <t>INC000002586138</t>
  </si>
  <si>
    <t>01/02/2024 17:43:26</t>
  </si>
  <si>
    <t>01/02/2024 17:47:39</t>
  </si>
  <si>
    <t>01/02/2024 18:13:53</t>
  </si>
  <si>
    <t>GAMA | solicitud de restauración carpeta</t>
  </si>
  <si>
    <t>INC000002584933</t>
  </si>
  <si>
    <t>01/02/2024 14:21:09</t>
  </si>
  <si>
    <t>01/02/2024 14:24:28</t>
  </si>
  <si>
    <t>01/02/2024 18:25:44</t>
  </si>
  <si>
    <t>REQ / SOC / [DUOC] - Alarma de indisponibilidad</t>
  </si>
  <si>
    <t>INC000002584343</t>
  </si>
  <si>
    <t>01/02/2024 10:26:52</t>
  </si>
  <si>
    <t>01/02/2024 10:28:45</t>
  </si>
  <si>
    <t>01/02/2024 18:27:08</t>
  </si>
  <si>
    <t>HD / Deploy OVA Transbank // CHI-0000134105</t>
  </si>
  <si>
    <t>INC000002582521</t>
  </si>
  <si>
    <t>31/01/2024 16:04:38</t>
  </si>
  <si>
    <t>31/01/2024 16:07:05</t>
  </si>
  <si>
    <t>01/02/2024 18:29:33</t>
  </si>
  <si>
    <t>DUOC / REQ /  RE: Solicitud de maquinas en VDC</t>
  </si>
  <si>
    <t>INC000002588535</t>
  </si>
  <si>
    <t>01/02/2024 18:43:00</t>
  </si>
  <si>
    <t>01/02/2024 18:52:54</t>
  </si>
  <si>
    <t>01/02/2024 19:02:29</t>
  </si>
  <si>
    <t>Falla en equipo secundario de Firewall OOB San Martin</t>
  </si>
  <si>
    <t>INC000002584058</t>
  </si>
  <si>
    <t>01/02/2024 11:20:34</t>
  </si>
  <si>
    <t>01/02/2024 11:24:41</t>
  </si>
  <si>
    <t>01/02/2024 19:19:02</t>
  </si>
  <si>
    <t>GAMA | Requerimiento Restauración Replicas Servidores IPCHILE | INC000002544195 | Apertura</t>
  </si>
  <si>
    <t>INC000002589108</t>
  </si>
  <si>
    <t>02/02/2024 6:33:10</t>
  </si>
  <si>
    <t>02/02/2024 6:36:11</t>
  </si>
  <si>
    <t>02/02/2024 6:36:35</t>
  </si>
  <si>
    <t>02/02/2024 23:50:00</t>
  </si>
  <si>
    <t>Checklist Diario Clientes 02.02.24</t>
  </si>
  <si>
    <t>INC000002580259</t>
  </si>
  <si>
    <t>30/01/2024 15:45:56</t>
  </si>
  <si>
    <t>30/01/2024 15:47:53</t>
  </si>
  <si>
    <t>02/02/2024 6:39:37</t>
  </si>
  <si>
    <t>HD/Sin acceso a url en el servidor pivote A</t>
  </si>
  <si>
    <t>INC000002584745</t>
  </si>
  <si>
    <t>01/02/2024 15:07:36</t>
  </si>
  <si>
    <t>01/02/2024 15:10:20</t>
  </si>
  <si>
    <t>02/02/2024 10:15:56</t>
  </si>
  <si>
    <t>REQ / SOC /Problemas casilla analistas-nsm@soc-chile.telefonica.com</t>
  </si>
  <si>
    <t>INC000002589060</t>
  </si>
  <si>
    <t>02/02/2024 4:53:59</t>
  </si>
  <si>
    <t>02/02/2024 10:28:09</t>
  </si>
  <si>
    <t>INC000002585192</t>
  </si>
  <si>
    <t>01/02/2024 21:06:53</t>
  </si>
  <si>
    <t>01/02/2024 21:11:44</t>
  </si>
  <si>
    <t>02/02/2024 10:36:31</t>
  </si>
  <si>
    <t>GAMA / Deshabilitar usuario de VPN / VPF0920319</t>
  </si>
  <si>
    <t>INC000002589449</t>
  </si>
  <si>
    <t>02/02/2024 10:07:37</t>
  </si>
  <si>
    <t>02/02/2024 10:09:03</t>
  </si>
  <si>
    <t>02/02/2024 10:50:10</t>
  </si>
  <si>
    <t>GAMA/ Requerimiento Respaldo VM Completo Servidor Shanghai CPECH</t>
  </si>
  <si>
    <t>INC000002585177</t>
  </si>
  <si>
    <t>01/02/2024 18:41:46</t>
  </si>
  <si>
    <t>01/02/2024 18:43:12</t>
  </si>
  <si>
    <t>02/02/2024 10:52:52</t>
  </si>
  <si>
    <t>HD/Creación de registro SPF - jeria.cl</t>
  </si>
  <si>
    <t>INC000002577650</t>
  </si>
  <si>
    <t>29/01/2024 12:25:51</t>
  </si>
  <si>
    <t>29/01/2024 12:27:50</t>
  </si>
  <si>
    <t>02/02/2024 11:11:47</t>
  </si>
  <si>
    <t>REQ/Problemas con relay de correo C4-SMTP, uso de dominio tic.cl.</t>
  </si>
  <si>
    <t>INC000002583154</t>
  </si>
  <si>
    <t>31/01/2024 19:05:33</t>
  </si>
  <si>
    <t>31/01/2024 19:07:24</t>
  </si>
  <si>
    <t>02/02/2024 11:14:13</t>
  </si>
  <si>
    <t>REQ | Deploy OVA transbank APQ</t>
  </si>
  <si>
    <t>INC000002584355</t>
  </si>
  <si>
    <t>01/02/2024 10:43:36</t>
  </si>
  <si>
    <t>01/02/2024 10:44:37</t>
  </si>
  <si>
    <t>02/02/2024 11:24:33</t>
  </si>
  <si>
    <t>HD / TCCT - ToD - Caida Comunicación Apoquindo - Revision de Logs</t>
  </si>
  <si>
    <t>INC000002588464</t>
  </si>
  <si>
    <t>FRACTALIA</t>
  </si>
  <si>
    <t>02/02/2024 9:45:02</t>
  </si>
  <si>
    <t>02/02/2024 9:48:07</t>
  </si>
  <si>
    <t>02/02/2024 12:01:56</t>
  </si>
  <si>
    <t>Validación de BD de ambiente de DEV/QA de Remedy v20 (WIRIN)</t>
  </si>
  <si>
    <t>HELP DESK TICKETING</t>
  </si>
  <si>
    <t>INC000002584322</t>
  </si>
  <si>
    <t>01/02/2024 10:13:00</t>
  </si>
  <si>
    <t>01/02/2024 10:15:20</t>
  </si>
  <si>
    <t>02/02/2024 12:07:48</t>
  </si>
  <si>
    <t>HD / RE: Permisos Sap</t>
  </si>
  <si>
    <t>INC000002584765</t>
  </si>
  <si>
    <t>01/02/2024 17:17:39</t>
  </si>
  <si>
    <t>01/02/2024 17:19:34</t>
  </si>
  <si>
    <t>02/02/2024 12:26:43</t>
  </si>
  <si>
    <t>DUOC | REQ | Urgencia: Media | Errores de sincronización entre AD y Entra ID</t>
  </si>
  <si>
    <t>INC000002588940</t>
  </si>
  <si>
    <t>02/02/2024 9:43:37</t>
  </si>
  <si>
    <t>02/02/2024 9:46:18</t>
  </si>
  <si>
    <t>02/02/2024 12:58:15</t>
  </si>
  <si>
    <t>HD/Crear Nueva Unidad TEMPLOG (S:\) en Servidor URSUS-DVQA cliente INCHALAM</t>
  </si>
  <si>
    <t>INC000002580715</t>
  </si>
  <si>
    <t>30/01/2024 16:51:35</t>
  </si>
  <si>
    <t>30/01/2024 16:51:49</t>
  </si>
  <si>
    <t>02/02/2024 13:12:25</t>
  </si>
  <si>
    <t>Solicitud Nuevo Servidor</t>
  </si>
  <si>
    <t>INC000002588991</t>
  </si>
  <si>
    <t>02/02/2024 11:48:10</t>
  </si>
  <si>
    <t>02/02/2024 11:50:39</t>
  </si>
  <si>
    <t>02/02/2024 13:49:33</t>
  </si>
  <si>
    <t>HD/RV: Consumo con error Urgente</t>
  </si>
  <si>
    <t>INC000002584572</t>
  </si>
  <si>
    <t>01/02/2024 15:00:51</t>
  </si>
  <si>
    <t>01/02/2024 15:03:28</t>
  </si>
  <si>
    <t>02/02/2024 14:34:22</t>
  </si>
  <si>
    <t>HD/Regularizar Catálogos VDC</t>
  </si>
  <si>
    <t>INC000002588983</t>
  </si>
  <si>
    <t>02/02/2024 11:33:29</t>
  </si>
  <si>
    <t>02/02/2024 11:34:51</t>
  </si>
  <si>
    <t>02/02/2024 14:37:07</t>
  </si>
  <si>
    <t>HD/Nueva cuenta admin en el Firewall</t>
  </si>
  <si>
    <t>INC000002589175</t>
  </si>
  <si>
    <t>02/02/2024 12:03:56</t>
  </si>
  <si>
    <t>02/02/2024 12:08:15</t>
  </si>
  <si>
    <t>02/02/2024 15:58:31</t>
  </si>
  <si>
    <t>REQ/
Requerimiento - TCCT - Chile - Estudio de los directorios activos del VDC Global</t>
  </si>
  <si>
    <t>INC000002589781</t>
  </si>
  <si>
    <t>02/02/2024 15:32:25</t>
  </si>
  <si>
    <t>02/02/2024 15:33:52</t>
  </si>
  <si>
    <t>02/02/2024 16:08:13</t>
  </si>
  <si>
    <t>HD/RV: Crear Usuario SAP PRD</t>
  </si>
  <si>
    <t>INC000002588995</t>
  </si>
  <si>
    <t>02/02/2024 11:56:45</t>
  </si>
  <si>
    <t>02/02/2024 11:58:17</t>
  </si>
  <si>
    <t>02/02/2024 16:32:33</t>
  </si>
  <si>
    <t>HD/Extender a 100 GB disco SWAP (O:\) de Servidor URSUS-DVQA cliente INCHALAM</t>
  </si>
  <si>
    <t>INC000002576883</t>
  </si>
  <si>
    <t>29/01/2024 10:42:37</t>
  </si>
  <si>
    <t>29/01/2024 10:45:33</t>
  </si>
  <si>
    <t>02/02/2024 17:08:11</t>
  </si>
  <si>
    <t>HD/Electrica Puente Alto//Recursos VDC</t>
  </si>
  <si>
    <t>INC000002590186</t>
  </si>
  <si>
    <t>02/02/2024 16:20:11</t>
  </si>
  <si>
    <t>02/02/2024 16:23:46</t>
  </si>
  <si>
    <t>02/02/2024 17:26:18</t>
  </si>
  <si>
    <t>GAMA / Requerimiento - Falla Acceso VDC</t>
  </si>
  <si>
    <t>INC000002589158</t>
  </si>
  <si>
    <t>02/02/2024 11:18:20</t>
  </si>
  <si>
    <t>02/02/2024 11:20:38</t>
  </si>
  <si>
    <t>02/02/2024 17:31:54</t>
  </si>
  <si>
    <t>GAMA | Requerimiento Políticas de Replicas Febrero 2024</t>
  </si>
  <si>
    <t>INC000002590828</t>
  </si>
  <si>
    <t>02/02/2024 16:23:36</t>
  </si>
  <si>
    <t>02/02/2024 18:16:05</t>
  </si>
  <si>
    <t>INC000002577681</t>
  </si>
  <si>
    <t>29/01/2024 13:24:28</t>
  </si>
  <si>
    <t>29/01/2024 13:29:49</t>
  </si>
  <si>
    <t>02/02/2024 19:10:00</t>
  </si>
  <si>
    <t>MESA/CALL CENTER/PROBLEMA CON CORREO OFFICE365</t>
  </si>
  <si>
    <t>INC000002592058</t>
  </si>
  <si>
    <t>02/02/2024 20:04:22</t>
  </si>
  <si>
    <t>02/02/2024 20:05:12</t>
  </si>
  <si>
    <t>02/02/2024 20:06:24</t>
  </si>
  <si>
    <t>DESHABILITAR CUENTAS TCCT</t>
  </si>
  <si>
    <t>INC000002592784</t>
  </si>
  <si>
    <t>02/02/2024 22:40:09</t>
  </si>
  <si>
    <t>03/02/2024 0:28:55</t>
  </si>
  <si>
    <t>03/02/2024 23:50:00</t>
  </si>
  <si>
    <t>INC000002592779</t>
  </si>
  <si>
    <t>02/02/2024 22:37:08</t>
  </si>
  <si>
    <t>03/02/2024 0:39:58</t>
  </si>
  <si>
    <t>INC000002592780</t>
  </si>
  <si>
    <t>02/02/2024 22:38:08</t>
  </si>
  <si>
    <t>03/02/2024 0:40:31</t>
  </si>
  <si>
    <t>INC000002593805</t>
  </si>
  <si>
    <t>03/02/2024 13:56:05</t>
  </si>
  <si>
    <t>03/02/2024 16:54:38</t>
  </si>
  <si>
    <t>fiprdu01 - hyp_econtinua TICKET AUTOMATICO</t>
  </si>
  <si>
    <t>INC000002593806</t>
  </si>
  <si>
    <t>03/02/2024 16:55:13</t>
  </si>
  <si>
    <t>fiprdu01 - ilo_econtinua TICKET AUTOMATICO</t>
  </si>
  <si>
    <t>INC000002593804</t>
  </si>
  <si>
    <t>03/02/2024 13:55:04</t>
  </si>
  <si>
    <t>03/02/2024 16:55:53</t>
  </si>
  <si>
    <t>fiprdu01 - dc_acdecontinua TICKET AUTOMATICO</t>
  </si>
  <si>
    <t>INC000002593803</t>
  </si>
  <si>
    <t>03/02/2024 13:54:00</t>
  </si>
  <si>
    <t>03/02/2024 16:56:38</t>
  </si>
  <si>
    <t>INC000002593945</t>
  </si>
  <si>
    <t>03/02/2024 15:20:42</t>
  </si>
  <si>
    <t>03/02/2024 17:14:17</t>
  </si>
  <si>
    <t>INC000002594081</t>
  </si>
  <si>
    <t>03/02/2024 16:43:01</t>
  </si>
  <si>
    <t>03/02/2024 18:08:21</t>
  </si>
  <si>
    <t>fiprdu01 - srvjenkinslab TICKET AUTOMATICO</t>
  </si>
  <si>
    <t>INC000002594411</t>
  </si>
  <si>
    <t>03/02/2024 19:18:25</t>
  </si>
  <si>
    <t>03/02/2024 19:23:09</t>
  </si>
  <si>
    <t>03/02/2024 19:25:01</t>
  </si>
  <si>
    <t>Habilitacion cuenta Manuel Maita</t>
  </si>
  <si>
    <t>INC000002584890</t>
  </si>
  <si>
    <t>01/02/2024 16:42:34</t>
  </si>
  <si>
    <t>01/02/2024 16:44:21</t>
  </si>
  <si>
    <t>03/02/2024 23:11:10</t>
  </si>
  <si>
    <t>HD / Renovación Certificado SSL</t>
  </si>
  <si>
    <t>INC000002584895</t>
  </si>
  <si>
    <t>01/02/2024 16:48:29</t>
  </si>
  <si>
    <t>01/02/2024 16:50:29</t>
  </si>
  <si>
    <t>03/02/2024 23:44:04</t>
  </si>
  <si>
    <t>HD / RV: Renovación Certificado SSL</t>
  </si>
  <si>
    <t>INC000002594539</t>
  </si>
  <si>
    <t>03/02/2024 22:16:15</t>
  </si>
  <si>
    <t>04/02/2024 1:14:17</t>
  </si>
  <si>
    <t>04/02/2024 23:50:00</t>
  </si>
  <si>
    <t>INC000002594826</t>
  </si>
  <si>
    <t>04/02/2024 9:11:30</t>
  </si>
  <si>
    <t>04/02/2024 10:51:12</t>
  </si>
  <si>
    <t>INC000002594897</t>
  </si>
  <si>
    <t>04/02/2024 11:14:14</t>
  </si>
  <si>
    <t>04/02/2024 13:34:54</t>
  </si>
  <si>
    <t>INC000002595419</t>
  </si>
  <si>
    <t>04/02/2024 16:19:54</t>
  </si>
  <si>
    <t>04/02/2024 17:42:45</t>
  </si>
  <si>
    <t>INC000002595505</t>
  </si>
  <si>
    <t>04/02/2024 18:14:35</t>
  </si>
  <si>
    <t>04/02/2024 19:05:30</t>
  </si>
  <si>
    <t>rabie001 - lonquimay TICKET AUTOMATICO</t>
  </si>
  <si>
    <t>INC000002595709</t>
  </si>
  <si>
    <t>COMERCIAL E IMPORTADORA AUDIOMUSICA SPA</t>
  </si>
  <si>
    <t>05/02/2024 0:23:04</t>
  </si>
  <si>
    <t>05/02/2024 3:09:59</t>
  </si>
  <si>
    <t>05/02/2024 23:50:00</t>
  </si>
  <si>
    <t>ciausp01 - m_audioapps01 TICKET AUTOMATICO</t>
  </si>
  <si>
    <t>INC000002595776</t>
  </si>
  <si>
    <t>05/02/2024 3:58:23</t>
  </si>
  <si>
    <t>05/02/2024 4:50:52</t>
  </si>
  <si>
    <t>tctcsp01 - soc-splunk-master TICKET AUTOMATICO</t>
  </si>
  <si>
    <t>INC000002592618</t>
  </si>
  <si>
    <t>CENTRAL DE RESTAURANTES ARAMARK LTDA.</t>
  </si>
  <si>
    <t>02/02/2024 22:32:29</t>
  </si>
  <si>
    <t>02/02/2024 22:34:31</t>
  </si>
  <si>
    <t>05/02/2024 9:56:00</t>
  </si>
  <si>
    <t>HD/Solicitud de registros DNS dominio aramark.cl - Folio F081160 - QAD</t>
  </si>
  <si>
    <t>frp_jnunez</t>
  </si>
  <si>
    <t>INC000002595385</t>
  </si>
  <si>
    <t>05/02/2024 9:05:43</t>
  </si>
  <si>
    <t>05/02/2024 9:09:07</t>
  </si>
  <si>
    <t>05/02/2024 10:06:15</t>
  </si>
  <si>
    <t>HD/RE: Solicitud alta nuevo usuario para Gestión-Administración VCloud Telefonica c</t>
  </si>
  <si>
    <t>INC000002596240</t>
  </si>
  <si>
    <t>05/02/2024 10:07:27</t>
  </si>
  <si>
    <t>05/02/2024 10:08:35</t>
  </si>
  <si>
    <t>05/02/2024 10:09:01</t>
  </si>
  <si>
    <t>Checklist Diario Clientes 05.02.24</t>
  </si>
  <si>
    <t>INC000002594307</t>
  </si>
  <si>
    <t>03/02/2024 18:48:24</t>
  </si>
  <si>
    <t>03/02/2024 18:49:50</t>
  </si>
  <si>
    <t>05/02/2024 10:12:24</t>
  </si>
  <si>
    <t>HD/ RE: Creación de Folio</t>
  </si>
  <si>
    <t>INC000002595956</t>
  </si>
  <si>
    <t>05/02/2024 7:52:46</t>
  </si>
  <si>
    <t>05/02/2024 10:20:10</t>
  </si>
  <si>
    <t>INC000002595954</t>
  </si>
  <si>
    <t>05/02/2024 7:52:45</t>
  </si>
  <si>
    <t>05/02/2024 10:22:31</t>
  </si>
  <si>
    <t>INC000002595955</t>
  </si>
  <si>
    <t>05/02/2024 10:24:57</t>
  </si>
  <si>
    <t>INC000002584664</t>
  </si>
  <si>
    <t>MOSAICO SA</t>
  </si>
  <si>
    <t>01/02/2024 13:12:47</t>
  </si>
  <si>
    <t>01/02/2024 13:16:12</t>
  </si>
  <si>
    <t>05/02/2024 10:48:06</t>
  </si>
  <si>
    <t>HD / CONFIRMACIÓN BAJA VDC CONTRATO CLIENTE 780305002 - CLTE: MOSAICO S A</t>
  </si>
  <si>
    <t>INC000002578154</t>
  </si>
  <si>
    <t>29/01/2024 16:29:06</t>
  </si>
  <si>
    <t>29/01/2024 16:30:16</t>
  </si>
  <si>
    <t>05/02/2024 11:14:39</t>
  </si>
  <si>
    <t>ALERTAS DE MONITOREO</t>
  </si>
  <si>
    <t>INC000002596244</t>
  </si>
  <si>
    <t>05/02/2024 10:19:09</t>
  </si>
  <si>
    <t>05/02/2024 10:20:13</t>
  </si>
  <si>
    <t>05/02/2024 11:38:10</t>
  </si>
  <si>
    <t>HD/RV: Creación Usuario SAP QAS</t>
  </si>
  <si>
    <t>INC000002589922</t>
  </si>
  <si>
    <t>02/02/2024 15:38:01</t>
  </si>
  <si>
    <t>02/02/2024 15:39:36</t>
  </si>
  <si>
    <t>05/02/2024 13:17:43</t>
  </si>
  <si>
    <t>DUOC|REQ|Clonar Maquina</t>
  </si>
  <si>
    <t>INC000002589186</t>
  </si>
  <si>
    <t>02/02/2024 12:29:34</t>
  </si>
  <si>
    <t>02/02/2024 12:33:06</t>
  </si>
  <si>
    <t>05/02/2024 13:56:29</t>
  </si>
  <si>
    <t>GAMA | Requerimiento Respaldo VM Completo Servidor Melipilla CPECH</t>
  </si>
  <si>
    <t>INC000002595961</t>
  </si>
  <si>
    <t>05/02/2024 7:55:45</t>
  </si>
  <si>
    <t>05/02/2024 14:45:25</t>
  </si>
  <si>
    <t>INC000002596599</t>
  </si>
  <si>
    <t>05/02/2024 13:08:03</t>
  </si>
  <si>
    <t>05/02/2024 15:38:00</t>
  </si>
  <si>
    <t>prod-ar-apirest01 TICKET AUTOMATICO</t>
  </si>
  <si>
    <t>INC000002596189</t>
  </si>
  <si>
    <t>05/02/2024 10:19:04</t>
  </si>
  <si>
    <t>05/02/2024 10:20:01</t>
  </si>
  <si>
    <t>05/02/2024 15:40:58</t>
  </si>
  <si>
    <t>Revisión reporte de filesystem</t>
  </si>
  <si>
    <t>INC000002596888</t>
  </si>
  <si>
    <t>05/02/2024 14:17:50</t>
  </si>
  <si>
    <t>05/02/2024 15:52:50</t>
  </si>
  <si>
    <t>INC000002596510</t>
  </si>
  <si>
    <t>05/02/2024 11:48:19</t>
  </si>
  <si>
    <t>05/02/2024 15:59:28</t>
  </si>
  <si>
    <t>fiprdu01 - ilo_pmontt TICKET AUTOMATICO</t>
  </si>
  <si>
    <t>INC000002596344</t>
  </si>
  <si>
    <t>05/02/2024 12:56:05</t>
  </si>
  <si>
    <t>05/02/2024 12:59:32</t>
  </si>
  <si>
    <t>05/02/2024 16:25:12</t>
  </si>
  <si>
    <t>DUOC  | REQ  |  Solicitud lista de usuarios sin inicio de sesión</t>
  </si>
  <si>
    <t>INC000002597108</t>
  </si>
  <si>
    <t>05/02/2024 16:33:51</t>
  </si>
  <si>
    <t>05/02/2024 16:34:23</t>
  </si>
  <si>
    <t>05/02/2024 16:35:45</t>
  </si>
  <si>
    <t>Revisión con ing residente por desconeccion tarjeta de red programada para servidores deprecados</t>
  </si>
  <si>
    <t>INC000002597109</t>
  </si>
  <si>
    <t>05/02/2024 16:34:30</t>
  </si>
  <si>
    <t>05/02/2024 16:34:45</t>
  </si>
  <si>
    <t>05/02/2024 16:39:55</t>
  </si>
  <si>
    <t>Revisión gpo fondo pantalla con cliente duoc</t>
  </si>
  <si>
    <t>INC000002597111</t>
  </si>
  <si>
    <t>05/02/2024 16:34:52</t>
  </si>
  <si>
    <t>05/02/2024 16:35:08</t>
  </si>
  <si>
    <t>05/02/2024 16:40:40</t>
  </si>
  <si>
    <t>Sesión de trabajo migración licencias TEKLA entre servidores 2012 a 2022</t>
  </si>
  <si>
    <t>INC000002597090</t>
  </si>
  <si>
    <t>05/02/2024 18:25:40</t>
  </si>
  <si>
    <t>05/02/2024 18:26:38</t>
  </si>
  <si>
    <t>05/02/2024 18:30:10</t>
  </si>
  <si>
    <t>Solarwinds - actualizar inventario</t>
  </si>
  <si>
    <t>INC000002597089</t>
  </si>
  <si>
    <t>05/02/2024 18:24:05</t>
  </si>
  <si>
    <t>05/02/2024 18:25:11</t>
  </si>
  <si>
    <t>05/02/2024 18:30:35</t>
  </si>
  <si>
    <t>c4-tic-cl paine unir a dominio nuevo servidor</t>
  </si>
  <si>
    <t>INC000002597091</t>
  </si>
  <si>
    <t>05/02/2024 18:27:02</t>
  </si>
  <si>
    <t>05/02/2024 18:27:52</t>
  </si>
  <si>
    <t>05/02/2024 18:31:04</t>
  </si>
  <si>
    <t>ECERT - servidores apagados</t>
  </si>
  <si>
    <t>INC000002597094</t>
  </si>
  <si>
    <t>05/02/2024 18:28:15</t>
  </si>
  <si>
    <t>05/02/2024 18:29:25</t>
  </si>
  <si>
    <t>05/02/2024 18:32:04</t>
  </si>
  <si>
    <t>Sistema inventario - revision de JOB con fallas</t>
  </si>
  <si>
    <t>INC000002596066</t>
  </si>
  <si>
    <t>05/02/2024 10:55:08</t>
  </si>
  <si>
    <t>05/02/2024 10:57:35</t>
  </si>
  <si>
    <t>05/02/2024 18:33:12</t>
  </si>
  <si>
    <t>DUOC|REQ|SmartScreen</t>
  </si>
  <si>
    <t>INC000002597440</t>
  </si>
  <si>
    <t>PESQUERA CAMANCHACA</t>
  </si>
  <si>
    <t>05/02/2024 18:07:58</t>
  </si>
  <si>
    <t>05/02/2024 19:36:55</t>
  </si>
  <si>
    <t>pescam01 - svrad1_camanchaca.cl_srv TICKET AUTOMATICO</t>
  </si>
  <si>
    <t>INC000002597493</t>
  </si>
  <si>
    <t>05/02/2024 19:14:21</t>
  </si>
  <si>
    <t>05/02/2024 21:00:45</t>
  </si>
  <si>
    <t>INC000002597183</t>
  </si>
  <si>
    <t>05/02/2024 23:23:07</t>
  </si>
  <si>
    <t>05/02/2024 23:26:32</t>
  </si>
  <si>
    <t>05/02/2024 23:27:40</t>
  </si>
  <si>
    <t>RESET PASS VPN JOSE ÑANCULEF</t>
  </si>
  <si>
    <t>INC000002597908</t>
  </si>
  <si>
    <t>06/02/2024 1:16:57</t>
  </si>
  <si>
    <t>06/02/2024 1:20:11</t>
  </si>
  <si>
    <t>06/02/2024 1:51:55</t>
  </si>
  <si>
    <t>06/02/2024 23:50:00</t>
  </si>
  <si>
    <t>MESA/Cambio de Mac Address Santander WorkCafe</t>
  </si>
  <si>
    <t>INC000002598011</t>
  </si>
  <si>
    <t>06/02/2024 8:03:17</t>
  </si>
  <si>
    <t>06/02/2024 8:04:22</t>
  </si>
  <si>
    <t>06/02/2024 8:04:46</t>
  </si>
  <si>
    <t>Checkñlist Diario Clientes 06.02.24</t>
  </si>
  <si>
    <t>INC000002598018</t>
  </si>
  <si>
    <t>06/02/2024 8:59:09</t>
  </si>
  <si>
    <t>06/02/2024 9:00:37</t>
  </si>
  <si>
    <t>06/02/2024 9:04:10</t>
  </si>
  <si>
    <t>JOSE E ÑANCULEF CONTRERAS</t>
  </si>
  <si>
    <t>Revisión Eventos Sospechosos</t>
  </si>
  <si>
    <t>INC000002597310</t>
  </si>
  <si>
    <t>05/02/2024 16:41:21</t>
  </si>
  <si>
    <t>05/02/2024 16:44:55</t>
  </si>
  <si>
    <t>06/02/2024 9:40:20</t>
  </si>
  <si>
    <t>HD/
Activar OS</t>
  </si>
  <si>
    <t>INC000002597443</t>
  </si>
  <si>
    <t>SOC PRO AYUDA DEL NINO LISIADO</t>
  </si>
  <si>
    <t>05/02/2024 18:13:58</t>
  </si>
  <si>
    <t>05/02/2024 18:15:59</t>
  </si>
  <si>
    <t>06/02/2024 10:02:05</t>
  </si>
  <si>
    <t>HD/ Configuración en DNS Movistar</t>
  </si>
  <si>
    <t>INC000002595391</t>
  </si>
  <si>
    <t>05/02/2024 9:12:39</t>
  </si>
  <si>
    <t>05/02/2024 9:15:48</t>
  </si>
  <si>
    <t>06/02/2024 10:31:03</t>
  </si>
  <si>
    <t>HD/Creación de port Group transbank // MPLS // CHI-0000134105</t>
  </si>
  <si>
    <t>INC000002592613</t>
  </si>
  <si>
    <t>02/02/2024 21:42:40</t>
  </si>
  <si>
    <t>02/02/2024 21:45:10</t>
  </si>
  <si>
    <t>06/02/2024 11:20:00</t>
  </si>
  <si>
    <t>HD/Consultas Tecnicas</t>
  </si>
  <si>
    <t>INC000002578636</t>
  </si>
  <si>
    <t>ELECTRICIDAD GOBANTES S.A.</t>
  </si>
  <si>
    <t>29/01/2024 18:28:12</t>
  </si>
  <si>
    <t>29/01/2024 18:29:23</t>
  </si>
  <si>
    <t>06/02/2024 11:46:19</t>
  </si>
  <si>
    <t>HD/RE: REQUERIMIENTO SOLICITU DE REUNION ENTRE ESPECIALISTAS DE MOVISTAR ENTEL</t>
  </si>
  <si>
    <t>INC000002590823</t>
  </si>
  <si>
    <t>02/02/2024 16:23:14</t>
  </si>
  <si>
    <t>02/02/2024 16:29:57</t>
  </si>
  <si>
    <t>06/02/2024 11:47:56</t>
  </si>
  <si>
    <t>Error de Disco y fuente de poder en Storage Shelf SHT1012651GCNV8 Data Center Apoquindo</t>
  </si>
  <si>
    <t>INC000002589567</t>
  </si>
  <si>
    <t>02/02/2024 12:37:02</t>
  </si>
  <si>
    <t>02/02/2024 12:41:14</t>
  </si>
  <si>
    <t>06/02/2024 12:17:33</t>
  </si>
  <si>
    <t>GAMA/Solicitud respaldo VM - IPCHILE</t>
  </si>
  <si>
    <t>INC000002596624</t>
  </si>
  <si>
    <t>05/02/2024 12:35:55</t>
  </si>
  <si>
    <t>05/02/2024 12:39:21</t>
  </si>
  <si>
    <t>06/02/2024 14:10:53</t>
  </si>
  <si>
    <t>REQ/
RE: ACMA - RE: envio repetitivo de oc</t>
  </si>
  <si>
    <t>INC000002589440</t>
  </si>
  <si>
    <t>MINERIA Y EXPLORACIONES KGHM INTERNATIONAL SPA</t>
  </si>
  <si>
    <t>02/02/2024 9:50:24</t>
  </si>
  <si>
    <t>02/02/2024 9:50:25</t>
  </si>
  <si>
    <t>06/02/2024 14:16:45</t>
  </si>
  <si>
    <t>BAJA CLIENTE KGHM Sison 202400108</t>
  </si>
  <si>
    <t>INC000002598574</t>
  </si>
  <si>
    <t>06/02/2024 13:18:28</t>
  </si>
  <si>
    <t>06/02/2024 13:22:01</t>
  </si>
  <si>
    <t>06/02/2024 14:24:15</t>
  </si>
  <si>
    <t>HD/RV: INCHALAM - Estado de cuenta clientes</t>
  </si>
  <si>
    <t>INC000002598777</t>
  </si>
  <si>
    <t>06/02/2024 15:06:42</t>
  </si>
  <si>
    <t>06/02/2024 15:08:20</t>
  </si>
  <si>
    <t>06/02/2024 15:33:41</t>
  </si>
  <si>
    <t>HD/
RV: Paso a PRD</t>
  </si>
  <si>
    <t>INC000002599144</t>
  </si>
  <si>
    <t>06/02/2024 16:49:50</t>
  </si>
  <si>
    <t>06/02/2024 16:50:06</t>
  </si>
  <si>
    <t>06/02/2024 16:51:51</t>
  </si>
  <si>
    <t>Revisión gpo con cliente duoc</t>
  </si>
  <si>
    <t>INC000002599146</t>
  </si>
  <si>
    <t>06/02/2024 16:50:11</t>
  </si>
  <si>
    <t>06/02/2024 16:50:25</t>
  </si>
  <si>
    <t>06/02/2024 16:52:50</t>
  </si>
  <si>
    <t>Revisión reinicio automático servidor APPL cliente Coagra</t>
  </si>
  <si>
    <t>INC000002599148</t>
  </si>
  <si>
    <t>06/02/2024 16:50:32</t>
  </si>
  <si>
    <t>06/02/2024 16:50:49</t>
  </si>
  <si>
    <t>06/02/2024 16:53:28</t>
  </si>
  <si>
    <t>Sesión de trabajo por revisión navegación equipos plataforma Wizard</t>
  </si>
  <si>
    <t>INC000002597374</t>
  </si>
  <si>
    <t>06/02/2024 8:11:57</t>
  </si>
  <si>
    <t>06/02/2024 8:17:28</t>
  </si>
  <si>
    <t>06/02/2024 16:53:44</t>
  </si>
  <si>
    <t>GAMA/Re: ataque de Virus - URGENTE | Folio N° INC000002597624 | Avance</t>
  </si>
  <si>
    <t>INC000002596403</t>
  </si>
  <si>
    <t>05/02/2024 16:24:43</t>
  </si>
  <si>
    <t>05/02/2024 16:27:02</t>
  </si>
  <si>
    <t>06/02/2024 17:14:30</t>
  </si>
  <si>
    <t>HD/
Clonar VM 192.168.190.4 Xinerlink-SQL</t>
  </si>
  <si>
    <t>INC000002599349</t>
  </si>
  <si>
    <t>06/02/2024 15:36:17</t>
  </si>
  <si>
    <t>06/02/2024 17:17:44</t>
  </si>
  <si>
    <t>INC000002598912</t>
  </si>
  <si>
    <t>06/02/2024 15:04:15</t>
  </si>
  <si>
    <t>06/02/2024 17:35:19</t>
  </si>
  <si>
    <t>Gama |  Requerimiento Soporte VDC Global - Accesos por RDP</t>
  </si>
  <si>
    <t>INC000002599556</t>
  </si>
  <si>
    <t>06/02/2024 17:14:04</t>
  </si>
  <si>
    <t>fiprdu01 - lpacolegium TICKET AUTOMATICO</t>
  </si>
  <si>
    <t>INC000002599155</t>
  </si>
  <si>
    <t>06/02/2024 17:05:32</t>
  </si>
  <si>
    <t>06/02/2024 17:09:30</t>
  </si>
  <si>
    <t>06/02/2024 17:37:54</t>
  </si>
  <si>
    <t>HD/Importar a VDC de CLIENTE TERRAOESTE vm restauradas</t>
  </si>
  <si>
    <t>INC000002578148</t>
  </si>
  <si>
    <t>INVERSIONES Y RENTAS SENDERO LIMITADA</t>
  </si>
  <si>
    <t>29/01/2024 16:20:40</t>
  </si>
  <si>
    <t>29/01/2024 16:21:16</t>
  </si>
  <si>
    <t>06/02/2024 17:49:32</t>
  </si>
  <si>
    <t>MESA/CALL CENTER/ PROBLEMA CON OFFICE 365</t>
  </si>
  <si>
    <t>INC000002596070</t>
  </si>
  <si>
    <t>05/02/2024 11:04:13</t>
  </si>
  <si>
    <t>05/02/2024 11:04:50</t>
  </si>
  <si>
    <t>06/02/2024 18:10:08</t>
  </si>
  <si>
    <t>HD/
[RABIE] Actualizaciones parches mensuales VM / SO MS / Enero</t>
  </si>
  <si>
    <t>INC000002598721</t>
  </si>
  <si>
    <t>06/02/2024 12:56:32</t>
  </si>
  <si>
    <t>06/02/2024 12:59:16</t>
  </si>
  <si>
    <t>06/02/2024 18:13:05</t>
  </si>
  <si>
    <t>REQ/
TCCT - Requerimiento Soporte VDC Global - Accesos AD</t>
  </si>
  <si>
    <t>INC000002597624</t>
  </si>
  <si>
    <t>06/02/2024 1:23:32</t>
  </si>
  <si>
    <t>06/02/2024 1:26:58</t>
  </si>
  <si>
    <t>06/02/2024 18:22:45</t>
  </si>
  <si>
    <t>GAMA/ataque de Virus - URGENTE</t>
  </si>
  <si>
    <t>INC000002599948</t>
  </si>
  <si>
    <t>06/02/2024 21:08:56</t>
  </si>
  <si>
    <t>06/02/2024 22:54:14</t>
  </si>
  <si>
    <t>INC000002600149</t>
  </si>
  <si>
    <t>06/02/2024 22:55:21</t>
  </si>
  <si>
    <t>06/02/2024 22:58:00</t>
  </si>
  <si>
    <t>07/02/2024 0:03:50</t>
  </si>
  <si>
    <t>07/02/2024 23:50:00</t>
  </si>
  <si>
    <t>Homologar Firmware Servidores Cluster01 VDC</t>
  </si>
  <si>
    <t>INC000002600416</t>
  </si>
  <si>
    <t>07/02/2024 7:23:40</t>
  </si>
  <si>
    <t>07/02/2024 7:24:34</t>
  </si>
  <si>
    <t>07/02/2024 7:25:00</t>
  </si>
  <si>
    <t>Checklist Diario Clientes 07.02.24</t>
  </si>
  <si>
    <t>INC000002600207</t>
  </si>
  <si>
    <t>07/02/2024 0:12:06</t>
  </si>
  <si>
    <t>07/02/2024 0:14:08</t>
  </si>
  <si>
    <t>07/02/2024 9:08:43</t>
  </si>
  <si>
    <t>Clonacion VM 192.168.190.4</t>
  </si>
  <si>
    <t>INC000002583571</t>
  </si>
  <si>
    <t>01/02/2024 11:30:56</t>
  </si>
  <si>
    <t>01/02/2024 11:32:04</t>
  </si>
  <si>
    <t>07/02/2024 9:54:26</t>
  </si>
  <si>
    <t>COMPLETAR PLANILLA POR ACTUALIZACIÓN DE DATOS</t>
  </si>
  <si>
    <t>INC000002600433</t>
  </si>
  <si>
    <t>07/02/2024 9:25:35</t>
  </si>
  <si>
    <t>07/02/2024 9:29:22</t>
  </si>
  <si>
    <t>07/02/2024 10:03:56</t>
  </si>
  <si>
    <t>SIN ACCESO A https://10.83.9.26:8080/arsys/</t>
  </si>
  <si>
    <t>INC000002598747</t>
  </si>
  <si>
    <t>06/02/2024 13:37:02</t>
  </si>
  <si>
    <t>06/02/2024 13:38:50</t>
  </si>
  <si>
    <t>07/02/2024 10:10:08</t>
  </si>
  <si>
    <t>REQ/
Comentar DNS Urgente</t>
  </si>
  <si>
    <t>INC000002598065</t>
  </si>
  <si>
    <t>06/02/2024 12:19:43</t>
  </si>
  <si>
    <t>06/02/2024 12:24:18</t>
  </si>
  <si>
    <t>07/02/2024 10:11:20</t>
  </si>
  <si>
    <t>Gama | Nuevo usuario para VDC Telefónica</t>
  </si>
  <si>
    <t>INC000002598970</t>
  </si>
  <si>
    <t>06/02/2024 16:33:18</t>
  </si>
  <si>
    <t>06/02/2024 16:36:37</t>
  </si>
  <si>
    <t>07/02/2024 10:20:12</t>
  </si>
  <si>
    <t>HD | Importar a VDC de CLIENTE TERRASOL vm restauradas</t>
  </si>
  <si>
    <t>INC000002589753</t>
  </si>
  <si>
    <t>02/02/2024 14:16:47</t>
  </si>
  <si>
    <t>02/02/2024 14:20:44</t>
  </si>
  <si>
    <t>07/02/2024 10:34:00</t>
  </si>
  <si>
    <t>HD/SOLICITUD: DIsponibilidad de recurso técnico</t>
  </si>
  <si>
    <t>INC000002598251</t>
  </si>
  <si>
    <t>06/02/2024 9:35:50</t>
  </si>
  <si>
    <t>07/02/2024 11:19:11</t>
  </si>
  <si>
    <t>INC000002601050</t>
  </si>
  <si>
    <t>07/02/2024 12:29:33</t>
  </si>
  <si>
    <t>07/02/2024 12:31:16</t>
  </si>
  <si>
    <t>07/02/2024 12:32:25</t>
  </si>
  <si>
    <t>vDC REQUERIMIENTO</t>
  </si>
  <si>
    <t>tct_jacuev</t>
  </si>
  <si>
    <t>INC000002601055</t>
  </si>
  <si>
    <t>07/02/2024 12:35:15</t>
  </si>
  <si>
    <t>07/02/2024 12:36:02</t>
  </si>
  <si>
    <t>07/02/2024 12:39:09</t>
  </si>
  <si>
    <t>Requerimiento solicitado sin el flujo correspondiente</t>
  </si>
  <si>
    <t>INC000002601057</t>
  </si>
  <si>
    <t>07/02/2024 12:36:24</t>
  </si>
  <si>
    <t>07/02/2024 12:37:32</t>
  </si>
  <si>
    <t>07/02/2024 12:39:36</t>
  </si>
  <si>
    <t>ANALISIS clientes</t>
  </si>
  <si>
    <t>INC000002601059</t>
  </si>
  <si>
    <t>07/02/2024 12:37:47</t>
  </si>
  <si>
    <t>07/02/2024 12:38:39</t>
  </si>
  <si>
    <t>07/02/2024 12:40:02</t>
  </si>
  <si>
    <t>licencias 365</t>
  </si>
  <si>
    <t>INC000002601053</t>
  </si>
  <si>
    <t>07/02/2024 12:33:15</t>
  </si>
  <si>
    <t>07/02/2024 12:34:18</t>
  </si>
  <si>
    <t>07/02/2024 12:52:32</t>
  </si>
  <si>
    <t>PASO A Operacion abilitación de Cuentas: 2 Licencias Microsoft STANDARD| Cliente: EMPRESA DE</t>
  </si>
  <si>
    <t>INC000002601082</t>
  </si>
  <si>
    <t>07/02/2024 13:02:37</t>
  </si>
  <si>
    <t>07/02/2024 13:03:28</t>
  </si>
  <si>
    <t>07/02/2024 13:08:24</t>
  </si>
  <si>
    <t>ANALISIS PAM G ROCCO</t>
  </si>
  <si>
    <t>INC000002600775</t>
  </si>
  <si>
    <t>07/02/2024 12:27:49</t>
  </si>
  <si>
    <t>07/02/2024 12:38:24</t>
  </si>
  <si>
    <t>07/02/2024 13:10:42</t>
  </si>
  <si>
    <t>RESET DE CONTRASEÑA EMAIL</t>
  </si>
  <si>
    <t>INC000002601064</t>
  </si>
  <si>
    <t>07/02/2024 12:45:06</t>
  </si>
  <si>
    <t>07/02/2024 12:47:33</t>
  </si>
  <si>
    <t>07/02/2024 13:12:01</t>
  </si>
  <si>
    <t>Reportes de facturación Microsoft 365 y Azure</t>
  </si>
  <si>
    <t>INC000002601067</t>
  </si>
  <si>
    <t>07/02/2024 12:49:02</t>
  </si>
  <si>
    <t>07/02/2024 12:50:03</t>
  </si>
  <si>
    <t>07/02/2024 13:13:37</t>
  </si>
  <si>
    <t>AYUDA_CAMBIO DE ADMINISTRADOR- CLIENTE IM DE GRANEROS</t>
  </si>
  <si>
    <t>INC000002601069</t>
  </si>
  <si>
    <t>07/02/2024 12:50:36</t>
  </si>
  <si>
    <t>07/02/2024 12:52:59</t>
  </si>
  <si>
    <t>07/02/2024 13:15:33</t>
  </si>
  <si>
    <t>REPORTES PROYECTO GOOGLE WORKSPACE CLIENTE slephuasco.cl</t>
  </si>
  <si>
    <t>INC000002600436</t>
  </si>
  <si>
    <t>07/02/2024 9:32:09</t>
  </si>
  <si>
    <t>07/02/2024 9:35:16</t>
  </si>
  <si>
    <t>07/02/2024 13:16:53</t>
  </si>
  <si>
    <t>MENSAJES DENTRO DE LA ORGANIZACIÓN implantacion.tcct@tic.cl</t>
  </si>
  <si>
    <t>INC000002601078</t>
  </si>
  <si>
    <t>07/02/2024 13:01:52</t>
  </si>
  <si>
    <t>07/02/2024 13:01:54</t>
  </si>
  <si>
    <t>07/02/2024 13:21:12</t>
  </si>
  <si>
    <t>Consulta por bloqueos SmartScreen de Microsoft Defender</t>
  </si>
  <si>
    <t>INC000002601074</t>
  </si>
  <si>
    <t>07/02/2024 12:55:27</t>
  </si>
  <si>
    <t>07/02/2024 12:56:54</t>
  </si>
  <si>
    <t>07/02/2024 13:22:33</t>
  </si>
  <si>
    <t>Licencias Office 365 - AUTER</t>
  </si>
  <si>
    <t>INC000002601173</t>
  </si>
  <si>
    <t>07/02/2024 12:10:49</t>
  </si>
  <si>
    <t>07/02/2024 14:03:02</t>
  </si>
  <si>
    <t>INC000002597144</t>
  </si>
  <si>
    <t>05/02/2024 18:36:38</t>
  </si>
  <si>
    <t>05/02/2024 18:38:50</t>
  </si>
  <si>
    <t>07/02/2024 14:32:47</t>
  </si>
  <si>
    <t>HD/Revisión Eventos Sospechosos</t>
  </si>
  <si>
    <t>INC000002600835</t>
  </si>
  <si>
    <t>07/02/2024 11:21:22</t>
  </si>
  <si>
    <t>07/02/2024 11:23:33</t>
  </si>
  <si>
    <t>07/02/2024 14:44:57</t>
  </si>
  <si>
    <t>HD/Clonacion de VM en el VDC</t>
  </si>
  <si>
    <t>INC000002600804</t>
  </si>
  <si>
    <t>07/02/2024 14:02:01</t>
  </si>
  <si>
    <t>07/02/2024 14:03:25</t>
  </si>
  <si>
    <t>07/02/2024 15:40:09</t>
  </si>
  <si>
    <t>DUOC|REQ|Solicitud de Maquina</t>
  </si>
  <si>
    <t>INC000002601090</t>
  </si>
  <si>
    <t>07/02/2024 13:12:32</t>
  </si>
  <si>
    <t>07/02/2024 13:13:00</t>
  </si>
  <si>
    <t>07/02/2024 15:56:47</t>
  </si>
  <si>
    <t>Revisión de requerimiento: Reporte EZProxy</t>
  </si>
  <si>
    <t>INC000002601245</t>
  </si>
  <si>
    <t>07/02/2024 12:58:28</t>
  </si>
  <si>
    <t>07/02/2024 16:10:14</t>
  </si>
  <si>
    <t>INC000002601295</t>
  </si>
  <si>
    <t>07/02/2024 13:53:56</t>
  </si>
  <si>
    <t>07/02/2024 16:20:57</t>
  </si>
  <si>
    <t>gpschi01 - wnprap_cap02 TICKET AUTOMATICO</t>
  </si>
  <si>
    <t>INC000002599675</t>
  </si>
  <si>
    <t>07/02/2024 4:20:32</t>
  </si>
  <si>
    <t>07/02/2024 4:25:00</t>
  </si>
  <si>
    <t>07/02/2024 16:30:50</t>
  </si>
  <si>
    <t>CAIDA NETBACKUP PAINE</t>
  </si>
  <si>
    <t>INC000002599425</t>
  </si>
  <si>
    <t>06/02/2024 16:28:00</t>
  </si>
  <si>
    <t>06/02/2024 16:30:25</t>
  </si>
  <si>
    <t>07/02/2024 16:43:14</t>
  </si>
  <si>
    <t>(ASIGNAR A LUIS VILLASMIL) Permitir conexión hacia IP Latam10.184.11.100:8008 desde vpn maimónides</t>
  </si>
  <si>
    <t>INC000002596693</t>
  </si>
  <si>
    <t>05/02/2024 15:51:24</t>
  </si>
  <si>
    <t>05/02/2024 15:55:17</t>
  </si>
  <si>
    <t>07/02/2024 16:48:07</t>
  </si>
  <si>
    <t>INC000002601087</t>
  </si>
  <si>
    <t>07/02/2024 13:10:58</t>
  </si>
  <si>
    <t>07/02/2024 13:11:29</t>
  </si>
  <si>
    <t>07/02/2024 17:06:12</t>
  </si>
  <si>
    <t>Revisión de requerimiento: Alta usuario par sftp</t>
  </si>
  <si>
    <t>INC000002600934</t>
  </si>
  <si>
    <t>07/02/2024 11:33:43</t>
  </si>
  <si>
    <t>07/02/2024 11:35:35</t>
  </si>
  <si>
    <t>07/02/2024 17:38:38</t>
  </si>
  <si>
    <t>HD/
Falla Disco Duro Servidor Columbia02</t>
  </si>
  <si>
    <t>INC000002602044</t>
  </si>
  <si>
    <t>07/02/2024 17:16:21</t>
  </si>
  <si>
    <t>07/02/2024 17:52:15</t>
  </si>
  <si>
    <t>fiprdu01 - duoc_esxi03 TICKET AUTOMATICO</t>
  </si>
  <si>
    <t>INC000002601701</t>
  </si>
  <si>
    <t>07/02/2024 17:52:49</t>
  </si>
  <si>
    <t>07/02/2024 17:53:50</t>
  </si>
  <si>
    <t>07/02/2024 17:58:08</t>
  </si>
  <si>
    <t>ANALISIS ST 2B</t>
  </si>
  <si>
    <t>INC000002598588</t>
  </si>
  <si>
    <t>06/02/2024 13:49:12</t>
  </si>
  <si>
    <t>06/02/2024 13:50:54</t>
  </si>
  <si>
    <t>07/02/2024 18:07:38</t>
  </si>
  <si>
    <t>HD/RE: RE: RE: RE: Consultas Tecnica</t>
  </si>
  <si>
    <t>INC000002601474</t>
  </si>
  <si>
    <t>07/02/2024 16:51:53</t>
  </si>
  <si>
    <t>07/02/2024 16:54:40</t>
  </si>
  <si>
    <t>07/02/2024 18:23:36</t>
  </si>
  <si>
    <t>REQ/
Servidor GASMARNAS2 IP 10.67.130.2 - Recuperación de archivos - Plataforma Netbackup</t>
  </si>
  <si>
    <t>INC000002601404</t>
  </si>
  <si>
    <t>07/02/2024 18:55:54</t>
  </si>
  <si>
    <t>07/02/2024 18:56:51</t>
  </si>
  <si>
    <t>07/02/2024 19:20:54</t>
  </si>
  <si>
    <t>ZERTO - servicio se cae</t>
  </si>
  <si>
    <t>INC000002602409</t>
  </si>
  <si>
    <t>07/02/2024 19:22:37</t>
  </si>
  <si>
    <t>07/02/2024 19:22:38</t>
  </si>
  <si>
    <t>07/02/2024 19:30:13</t>
  </si>
  <si>
    <t>TIC.CL PAINE pruebas migracion SO</t>
  </si>
  <si>
    <t>INC000002602411</t>
  </si>
  <si>
    <t>07/02/2024 19:23:39</t>
  </si>
  <si>
    <t>07/02/2024 19:24:15</t>
  </si>
  <si>
    <t>07/02/2024 19:30:41</t>
  </si>
  <si>
    <t>CLOUDCO - cambio password juan uzcategui</t>
  </si>
  <si>
    <t>INC000002602412</t>
  </si>
  <si>
    <t>07/02/2024 19:24:36</t>
  </si>
  <si>
    <t>07/02/2024 19:25:33</t>
  </si>
  <si>
    <t>07/02/2024 19:31:23</t>
  </si>
  <si>
    <t>Correccion usuario VDC-CL</t>
  </si>
  <si>
    <t>INC000002602413</t>
  </si>
  <si>
    <t>07/02/2024 19:26:05</t>
  </si>
  <si>
    <t>07/02/2024 19:26:49</t>
  </si>
  <si>
    <t>07/02/2024 19:31:49</t>
  </si>
  <si>
    <t>seguimiento INC000002596066</t>
  </si>
  <si>
    <t>INC000002602415</t>
  </si>
  <si>
    <t>07/02/2024 19:27:20</t>
  </si>
  <si>
    <t>07/02/2024 19:27:59</t>
  </si>
  <si>
    <t>07/02/2024 19:32:22</t>
  </si>
  <si>
    <t>ECERT - Consulta Clúster DB</t>
  </si>
  <si>
    <t>INC000002602417</t>
  </si>
  <si>
    <t>07/02/2024 19:28:32</t>
  </si>
  <si>
    <t>07/02/2024 19:29:46</t>
  </si>
  <si>
    <t>07/02/2024 19:33:00</t>
  </si>
  <si>
    <t>credenciales del servidor m_audioapps01</t>
  </si>
  <si>
    <t>INC000002602175</t>
  </si>
  <si>
    <t>08/02/2024 7:32:47</t>
  </si>
  <si>
    <t>08/02/2024 7:33:49</t>
  </si>
  <si>
    <t>08/02/2024 7:34:10</t>
  </si>
  <si>
    <t>08/02/2024 23:50:00</t>
  </si>
  <si>
    <t>Checklist Diario Clientes 08.02.24</t>
  </si>
  <si>
    <t>INC000002601487</t>
  </si>
  <si>
    <t>07/02/2024 17:32:23</t>
  </si>
  <si>
    <t>07/02/2024 17:34:15</t>
  </si>
  <si>
    <t>08/02/2024 7:35:24</t>
  </si>
  <si>
    <t>HD | Informe Mensual SAP Enero 2024</t>
  </si>
  <si>
    <t>INC000002598560</t>
  </si>
  <si>
    <t>06/02/2024 12:28:50</t>
  </si>
  <si>
    <t>06/02/2024 12:30:32</t>
  </si>
  <si>
    <t>08/02/2024 9:21:52</t>
  </si>
  <si>
    <t>HD/RE: LDF Disco E de 192.168.1.121 y 192.168.1.122</t>
  </si>
  <si>
    <t>INC000002584929</t>
  </si>
  <si>
    <t>ITALMOD S A</t>
  </si>
  <si>
    <t>01/02/2024 14:15:43</t>
  </si>
  <si>
    <t>01/02/2024 14:17:39</t>
  </si>
  <si>
    <t>08/02/2024 9:28:46</t>
  </si>
  <si>
    <t>GAMA / Italmod//recursos VDC</t>
  </si>
  <si>
    <t>INC000002596803</t>
  </si>
  <si>
    <t>05/02/2024 14:41:10</t>
  </si>
  <si>
    <t>05/02/2024 14:43:16</t>
  </si>
  <si>
    <t>08/02/2024 10:03:33</t>
  </si>
  <si>
    <t>Creación de cuentas</t>
  </si>
  <si>
    <t>INC000002599385</t>
  </si>
  <si>
    <t>INGENIERIA E INVERSIONES RILEC LIMITADA</t>
  </si>
  <si>
    <t>06/02/2024 16:12:30</t>
  </si>
  <si>
    <t>06/02/2024 16:19:24</t>
  </si>
  <si>
    <t>08/02/2024 10:20:42</t>
  </si>
  <si>
    <t>MESA/CALL CENTER/PROBLEMA CON CORREOS</t>
  </si>
  <si>
    <t>INC000002572152</t>
  </si>
  <si>
    <t>LOUISIANA PACIFIC CHILE S A</t>
  </si>
  <si>
    <t>25/01/2024 12:01:46</t>
  </si>
  <si>
    <t>25/01/2024 12:09:45</t>
  </si>
  <si>
    <t>08/02/2024 10:22:52</t>
  </si>
  <si>
    <t>HD/PROBLEMAS CON OFFICE 365</t>
  </si>
  <si>
    <t>INC000002601364</t>
  </si>
  <si>
    <t>07/02/2024 16:05:00</t>
  </si>
  <si>
    <t>07/02/2024 16:06:15</t>
  </si>
  <si>
    <t>08/02/2024 10:32:02</t>
  </si>
  <si>
    <t>REQ / SOC / Levantar servicio en servidor</t>
  </si>
  <si>
    <t>INC000002603520</t>
  </si>
  <si>
    <t>08/02/2024 10:30:27</t>
  </si>
  <si>
    <t>08/02/2024 10:31:22</t>
  </si>
  <si>
    <t>08/02/2024 10:32:30</t>
  </si>
  <si>
    <t>PASO A PRD</t>
  </si>
  <si>
    <t>INC000002603282</t>
  </si>
  <si>
    <t>08/02/2024 10:06:17</t>
  </si>
  <si>
    <t>08/02/2024 10:13:01</t>
  </si>
  <si>
    <t>08/02/2024 10:34:44</t>
  </si>
  <si>
    <t>HD/
RV: Transporte a PRD</t>
  </si>
  <si>
    <t>INC000002603526</t>
  </si>
  <si>
    <t>08/02/2024 10:40:45</t>
  </si>
  <si>
    <t>08/02/2024 10:41:36</t>
  </si>
  <si>
    <t>08/02/2024 10:43:25</t>
  </si>
  <si>
    <t>stalación de paquetería Windows y reinicio la... - TrackingID#2402020040011077</t>
  </si>
  <si>
    <t>INC000002603321</t>
  </si>
  <si>
    <t>08/02/2024 10:51:48</t>
  </si>
  <si>
    <t>08/02/2024 10:53:58</t>
  </si>
  <si>
    <t>08/02/2024 10:55:24</t>
  </si>
  <si>
    <t>Jorge Romero solicita apoyo con cliente AMISOFT para prestarle apoyo en configuracion de tunel IPSEC</t>
  </si>
  <si>
    <t>INC000002603341</t>
  </si>
  <si>
    <t>08/02/2024 11:34:34</t>
  </si>
  <si>
    <t>08/02/2024 11:34:35</t>
  </si>
  <si>
    <t>08/02/2024 12:02:00</t>
  </si>
  <si>
    <t>LISTA implantacion.tcct@tic.cl</t>
  </si>
  <si>
    <t>INC000002601413</t>
  </si>
  <si>
    <t>DESAN SPA</t>
  </si>
  <si>
    <t>07/02/2024 14:14:36</t>
  </si>
  <si>
    <t>07/02/2024 14:19:26</t>
  </si>
  <si>
    <t>08/02/2024 12:16:16</t>
  </si>
  <si>
    <t>HD/
Acceso a ambiente virtualizado de Rentokil en Movistar</t>
  </si>
  <si>
    <t>INC000002584261</t>
  </si>
  <si>
    <t>01/02/2024 10:31:46</t>
  </si>
  <si>
    <t>01/02/2024 10:35:15</t>
  </si>
  <si>
    <t>08/02/2024 12:37:01</t>
  </si>
  <si>
    <t>HD/Alta y Baja de Servicios</t>
  </si>
  <si>
    <t>INC000002601260</t>
  </si>
  <si>
    <t>07/02/2024 13:23:17</t>
  </si>
  <si>
    <t>07/02/2024 13:25:39</t>
  </si>
  <si>
    <t>08/02/2024 13:50:52</t>
  </si>
  <si>
    <t>HD/Error de Sysprep en clon // Cliente XInergia Laboral</t>
  </si>
  <si>
    <t>INC000002603881</t>
  </si>
  <si>
    <t>08/02/2024 14:02:31</t>
  </si>
  <si>
    <t>08/02/2024 14:02:49</t>
  </si>
  <si>
    <t>08/02/2024 14:05:31</t>
  </si>
  <si>
    <t>Reunión revision alerta seguridad ip 10.186.228.226</t>
  </si>
  <si>
    <t>INC000002603884</t>
  </si>
  <si>
    <t>08/02/2024 14:02:56</t>
  </si>
  <si>
    <t>08/02/2024 14:03:10</t>
  </si>
  <si>
    <t>08/02/2024 14:06:21</t>
  </si>
  <si>
    <t>Reunion de coordinacion area MS</t>
  </si>
  <si>
    <t>INC000002603885</t>
  </si>
  <si>
    <t>08/02/2024 14:03:15</t>
  </si>
  <si>
    <t>08/02/2024 14:03:29</t>
  </si>
  <si>
    <t>08/02/2024 14:07:00</t>
  </si>
  <si>
    <t>Duoc - 09:00 - Reunion de coordinacion y avances servidores deprecados</t>
  </si>
  <si>
    <t>INC000002603886</t>
  </si>
  <si>
    <t>08/02/2024 14:03:36</t>
  </si>
  <si>
    <t>08/02/2024 14:03:56</t>
  </si>
  <si>
    <t>08/02/2024 14:07:35</t>
  </si>
  <si>
    <t>Apoyo técnico a R.Olmos por acceso a servidor S.Bernardo ACAD.</t>
  </si>
  <si>
    <t>INC000002603888</t>
  </si>
  <si>
    <t>08/02/2024 14:04:01</t>
  </si>
  <si>
    <t>08/02/2024 14:04:17</t>
  </si>
  <si>
    <t>08/02/2024 14:08:15</t>
  </si>
  <si>
    <t>Reunión revisión y presentación plataforma ARC</t>
  </si>
  <si>
    <t>INC000002603890</t>
  </si>
  <si>
    <t>08/02/2024 14:04:22</t>
  </si>
  <si>
    <t>08/02/2024 14:04:40</t>
  </si>
  <si>
    <t>08/02/2024 14:09:01</t>
  </si>
  <si>
    <t>Reunión revisión plataforma ARC y revisión guardias por vacaciones</t>
  </si>
  <si>
    <t>INC000002603245</t>
  </si>
  <si>
    <t>08/02/2024 9:37:32</t>
  </si>
  <si>
    <t>08/02/2024 14:22:19</t>
  </si>
  <si>
    <t>INC000002603388</t>
  </si>
  <si>
    <t>08/02/2024 13:33:27</t>
  </si>
  <si>
    <t>08/02/2024 13:34:26</t>
  </si>
  <si>
    <t>08/02/2024 15:11:51</t>
  </si>
  <si>
    <t>HD | Mejora en tx que nuestra los despachos ZESD_0044</t>
  </si>
  <si>
    <t>INC000002603913</t>
  </si>
  <si>
    <t>08/02/2024 14:17:17</t>
  </si>
  <si>
    <t>08/02/2024 14:21:00</t>
  </si>
  <si>
    <t>08/02/2024 15:12:54</t>
  </si>
  <si>
    <t>HD |  Modificación de registros en DNS Movistar</t>
  </si>
  <si>
    <t>INC000002603383</t>
  </si>
  <si>
    <t>08/02/2024 13:14:33</t>
  </si>
  <si>
    <t>08/02/2024 13:17:21</t>
  </si>
  <si>
    <t>08/02/2024 15:14:45</t>
  </si>
  <si>
    <t>HD | FORUM | Cotizaciones SAP</t>
  </si>
  <si>
    <t>INC000002604068</t>
  </si>
  <si>
    <t>08/02/2024 15:15:17</t>
  </si>
  <si>
    <t>08/02/2024 15:16:00</t>
  </si>
  <si>
    <t>08/02/2024 15:16:52</t>
  </si>
  <si>
    <t>DUMP PAM sT</t>
  </si>
  <si>
    <t>INC000002602425</t>
  </si>
  <si>
    <t>07/02/2024 20:36:36</t>
  </si>
  <si>
    <t>07/02/2024 20:39:34</t>
  </si>
  <si>
    <t>08/02/2024 15:35:50</t>
  </si>
  <si>
    <t>HD / Solicitud de información</t>
  </si>
  <si>
    <t>INC000002602382</t>
  </si>
  <si>
    <t>08/02/2024 9:35:28</t>
  </si>
  <si>
    <t>08/02/2024 9:38:06</t>
  </si>
  <si>
    <t>08/02/2024 15:45:49</t>
  </si>
  <si>
    <t>HD |  Campo clase de pedidos clientes Tx Va01</t>
  </si>
  <si>
    <t>INC000002600970</t>
  </si>
  <si>
    <t>07/02/2024 12:40:47</t>
  </si>
  <si>
    <t>07/02/2024 12:43:15</t>
  </si>
  <si>
    <t>08/02/2024 15:50:06</t>
  </si>
  <si>
    <t>HD | Factibilidad virtualizar Nodos DB</t>
  </si>
  <si>
    <t>INC000002602327</t>
  </si>
  <si>
    <t>07/02/2024 19:26:32</t>
  </si>
  <si>
    <t>07/02/2024 19:27:54</t>
  </si>
  <si>
    <t>08/02/2024 16:06:32</t>
  </si>
  <si>
    <t>REQ/
Problemas BBDD Aplicativo Zerto</t>
  </si>
  <si>
    <t>INC000002601457</t>
  </si>
  <si>
    <t>07/02/2024 16:20:30</t>
  </si>
  <si>
    <t>07/02/2024 16:21:38</t>
  </si>
  <si>
    <t>08/02/2024 16:19:57</t>
  </si>
  <si>
    <t>HD/
Solicitud de servidores en respaldo GPS.</t>
  </si>
  <si>
    <t>INC000002604228</t>
  </si>
  <si>
    <t>BBVA PROCUREMENT SERVICES AMERICA DEL SUR SPA</t>
  </si>
  <si>
    <t>08/02/2024 16:09:12</t>
  </si>
  <si>
    <t>08/02/2024 16:10:44</t>
  </si>
  <si>
    <t>08/02/2024 16:33:32</t>
  </si>
  <si>
    <t>Apoyo con enlaces activos BBVA PROCUREMENT 76430244-3</t>
  </si>
  <si>
    <t>INC000002603950</t>
  </si>
  <si>
    <t>08/02/2024 15:12:55</t>
  </si>
  <si>
    <t>08/02/2024 15:17:39</t>
  </si>
  <si>
    <t>08/02/2024 16:33:58</t>
  </si>
  <si>
    <t>(ASIGNA A JP PAZ) Configurar nuevo segmento IPs a VPN Forticlient (DC)</t>
  </si>
  <si>
    <t>INC000002597694</t>
  </si>
  <si>
    <t>06/02/2024 10:20:37</t>
  </si>
  <si>
    <t>06/02/2024 10:22:44</t>
  </si>
  <si>
    <t>08/02/2024 17:00:42</t>
  </si>
  <si>
    <t>HD/C-19872300193 // FUND INSTITUTO PROFESIONAL DUOC UC // Migración de maquinas</t>
  </si>
  <si>
    <t>INC000002601500</t>
  </si>
  <si>
    <t>07/02/2024 18:09:32</t>
  </si>
  <si>
    <t>07/02/2024 18:12:31</t>
  </si>
  <si>
    <t>08/02/2024 17:03:08</t>
  </si>
  <si>
    <t>INC000002603889</t>
  </si>
  <si>
    <t>08/02/2024 14:04:16</t>
  </si>
  <si>
    <t>08/02/2024 14:06:33</t>
  </si>
  <si>
    <t>08/02/2024 17:05:35</t>
  </si>
  <si>
    <t>HD/
VERIFICACIÓN DE PROBLEMAS</t>
  </si>
  <si>
    <t>INC000002597128</t>
  </si>
  <si>
    <t>05/02/2024 17:53:51</t>
  </si>
  <si>
    <t>05/02/2024 17:55:35</t>
  </si>
  <si>
    <t>08/02/2024 18:08:06</t>
  </si>
  <si>
    <t>HD/Análisis parque administrado Cliente Duoc</t>
  </si>
  <si>
    <t>INC000002604616</t>
  </si>
  <si>
    <t>08/02/2024 18:25:17</t>
  </si>
  <si>
    <t>08/02/2024 18:26:02</t>
  </si>
  <si>
    <t>08/02/2024 18:26:35</t>
  </si>
  <si>
    <t>REUNIÓN COORDINACIÓN</t>
  </si>
  <si>
    <t>INC000002604618</t>
  </si>
  <si>
    <t>08/02/2024 18:27:13</t>
  </si>
  <si>
    <t>08/02/2024 18:27:44</t>
  </si>
  <si>
    <t>08/02/2024 18:28:17</t>
  </si>
  <si>
    <t>Building Blocks: Licencias Micro</t>
  </si>
  <si>
    <t>INC000002604621</t>
  </si>
  <si>
    <t>08/02/2024 18:29:16</t>
  </si>
  <si>
    <t>08/02/2024 18:29:42</t>
  </si>
  <si>
    <t>08/02/2024 18:30:12</t>
  </si>
  <si>
    <t>GESTION AV CONSOLAS</t>
  </si>
  <si>
    <t>INC000002604620</t>
  </si>
  <si>
    <t>08/02/2024 18:28:29</t>
  </si>
  <si>
    <t>08/02/2024 18:29:07</t>
  </si>
  <si>
    <t>08/02/2024 18:30:43</t>
  </si>
  <si>
    <t>GESTION AV IPCHILE</t>
  </si>
  <si>
    <t>INC000002604623</t>
  </si>
  <si>
    <t>08/02/2024 18:31:15</t>
  </si>
  <si>
    <t>08/02/2024 18:31:52</t>
  </si>
  <si>
    <t>08/02/2024 18:33:23</t>
  </si>
  <si>
    <t>GESTION PARQUE ADMINISTRADO</t>
  </si>
  <si>
    <t>INC000002604236</t>
  </si>
  <si>
    <t>08/02/2024 16:32:50</t>
  </si>
  <si>
    <t>08/02/2024 16:34:20</t>
  </si>
  <si>
    <t>08/02/2024 18:33:34</t>
  </si>
  <si>
    <t>DUOC | REQ | Solicitud homologación BD</t>
  </si>
  <si>
    <t>INC000002604625</t>
  </si>
  <si>
    <t>08/02/2024 18:32:23</t>
  </si>
  <si>
    <t>08/02/2024 18:32:51</t>
  </si>
  <si>
    <t>08/02/2024 18:34:22</t>
  </si>
  <si>
    <t>ACTUALZIACIÓN DE SERVICIOS MICROSOFT</t>
  </si>
  <si>
    <t>INC000002604627</t>
  </si>
  <si>
    <t>08/02/2024 18:35:29</t>
  </si>
  <si>
    <t>08/02/2024 18:35:59</t>
  </si>
  <si>
    <t>08/02/2024 18:36:22</t>
  </si>
  <si>
    <t>NOTIFICACIÓN PREVIA: Lanzamiento de actualización de seguridad de Microsoft</t>
  </si>
  <si>
    <t>INC000002604519</t>
  </si>
  <si>
    <t>08/02/2024 17:36:36</t>
  </si>
  <si>
    <t>08/02/2024 18:47:44</t>
  </si>
  <si>
    <t>prodin01 - apposv_vm TICKET AUTOMATICO</t>
  </si>
  <si>
    <t>INC000002604636</t>
  </si>
  <si>
    <t>08/02/2024 19:17:09</t>
  </si>
  <si>
    <t>08/02/2024 19:44:05</t>
  </si>
  <si>
    <t>recopilación y redaccion de informes mensuales</t>
  </si>
  <si>
    <t>INC000002604282</t>
  </si>
  <si>
    <t>08/02/2024 19:18:21</t>
  </si>
  <si>
    <t>08/02/2024 19:22:39</t>
  </si>
  <si>
    <t>08/02/2024 20:07:11</t>
  </si>
  <si>
    <t>GAMA / RE: Recuperación De datos</t>
  </si>
  <si>
    <t>INC000002603289</t>
  </si>
  <si>
    <t>08/02/2024 10:41:40</t>
  </si>
  <si>
    <t>08/02/2024 10:43:27</t>
  </si>
  <si>
    <t>08/02/2024 20:08:45</t>
  </si>
  <si>
    <t>GAMA/ Requerimiento Respaldo servidor Arauco - IPCHILE</t>
  </si>
  <si>
    <t>INC000002601400</t>
  </si>
  <si>
    <t>07/02/2024 18:40:45</t>
  </si>
  <si>
    <t>07/02/2024 18:45:28</t>
  </si>
  <si>
    <t>08/02/2024 20:15:06</t>
  </si>
  <si>
    <t>GAMA / Instalación de Agente AV | PDTE HORARIO HÁBIL</t>
  </si>
  <si>
    <t>INC000002604706</t>
  </si>
  <si>
    <t>08/02/2024 18:51:59</t>
  </si>
  <si>
    <t>09/02/2024 2:10:23</t>
  </si>
  <si>
    <t>09/02/2024 23:50:00</t>
  </si>
  <si>
    <t>fiprdu01- qa_services_01 TICKET AUTOMATICO</t>
  </si>
  <si>
    <t>INC000002605336</t>
  </si>
  <si>
    <t>09/02/2024 0:58:20</t>
  </si>
  <si>
    <t>09/02/2024 2:11:17</t>
  </si>
  <si>
    <t>prod-ar-apirest02 TICKET AUTOMATICO</t>
  </si>
  <si>
    <t>INC000002604661</t>
  </si>
  <si>
    <t>09/02/2024 7:10:32</t>
  </si>
  <si>
    <t>09/02/2024 7:11:54</t>
  </si>
  <si>
    <t>09/02/2024 7:12:17</t>
  </si>
  <si>
    <t>Checklist Diario Clientes 09.02.24</t>
  </si>
  <si>
    <t>INC000002604633</t>
  </si>
  <si>
    <t>08/02/2024 19:12:07</t>
  </si>
  <si>
    <t>08/02/2024 19:14:13</t>
  </si>
  <si>
    <t>09/02/2024 9:49:01</t>
  </si>
  <si>
    <t>HD/
RV: desbloquear usuario de base de datos Hana PRD</t>
  </si>
  <si>
    <t>INC000002603566</t>
  </si>
  <si>
    <t>08/02/2024 11:06:21</t>
  </si>
  <si>
    <t>09/02/2024 10:07:46</t>
  </si>
  <si>
    <t>INC000002605747</t>
  </si>
  <si>
    <t>09/02/2024 10:08:47</t>
  </si>
  <si>
    <t>09/02/2024 10:09:53</t>
  </si>
  <si>
    <t>09/02/2024 10:13:35</t>
  </si>
  <si>
    <t>CHECKLIST SAP ECC PRD 02.02.2024</t>
  </si>
  <si>
    <t>INC000002605744</t>
  </si>
  <si>
    <t>09/02/2024 10:05:58</t>
  </si>
  <si>
    <t>09/02/2024 10:08:22</t>
  </si>
  <si>
    <t>09/02/2024 10:14:25</t>
  </si>
  <si>
    <t>CHECKLIST SAP ECC PRD 01.02.2024</t>
  </si>
  <si>
    <t>INC000002605752</t>
  </si>
  <si>
    <t>09/02/2024 10:15:14</t>
  </si>
  <si>
    <t>09/02/2024 10:16:19</t>
  </si>
  <si>
    <t>09/02/2024 10:20:32</t>
  </si>
  <si>
    <t>CHECKLIST SAP ECC PRD 03.02.2024</t>
  </si>
  <si>
    <t>INC000002605757</t>
  </si>
  <si>
    <t>09/02/2024 10:16:48</t>
  </si>
  <si>
    <t>09/02/2024 10:17:40</t>
  </si>
  <si>
    <t>09/02/2024 10:22:32</t>
  </si>
  <si>
    <t>CHECKLIST SAP ECC PRD 04.02.2024</t>
  </si>
  <si>
    <t>INC000002598529</t>
  </si>
  <si>
    <t>06/02/2024 12:08:44</t>
  </si>
  <si>
    <t>06/02/2024 12:13:34</t>
  </si>
  <si>
    <t>09/02/2024 11:32:27</t>
  </si>
  <si>
    <t>INC000002598547</t>
  </si>
  <si>
    <t>06/02/2024 12:12:26</t>
  </si>
  <si>
    <t>06/02/2024 12:14:20</t>
  </si>
  <si>
    <t>09/02/2024 11:34:12</t>
  </si>
  <si>
    <t>GAMA / Solicitud restauraciones - TERRAOESTE</t>
  </si>
  <si>
    <t>INC000002605701</t>
  </si>
  <si>
    <t>09/02/2024 11:59:00</t>
  </si>
  <si>
    <t>09/02/2024 12:00:19</t>
  </si>
  <si>
    <t>09/02/2024 12:01:26</t>
  </si>
  <si>
    <t>Checklist diario clientes 01.02.2024</t>
  </si>
  <si>
    <t>INC000002605703</t>
  </si>
  <si>
    <t>09/02/2024 12:02:21</t>
  </si>
  <si>
    <t>09/02/2024 12:03:05</t>
  </si>
  <si>
    <t>09/02/2024 12:04:10</t>
  </si>
  <si>
    <t>Checklist diario clientes 02.02.2024</t>
  </si>
  <si>
    <t>INC000002606007</t>
  </si>
  <si>
    <t>09/02/2024 12:05:19</t>
  </si>
  <si>
    <t>09/02/2024 12:06:03</t>
  </si>
  <si>
    <t>09/02/2024 12:07:45</t>
  </si>
  <si>
    <t>Checklist diario clientes 05.02.2024</t>
  </si>
  <si>
    <t>INC000002606011</t>
  </si>
  <si>
    <t>09/02/2024 12:08:44</t>
  </si>
  <si>
    <t>09/02/2024 12:09:50</t>
  </si>
  <si>
    <t>09/02/2024 12:11:18</t>
  </si>
  <si>
    <t>Informe Mensual clientes Mes de Enero 2024</t>
  </si>
  <si>
    <t>INC000002606013</t>
  </si>
  <si>
    <t>09/02/2024 12:11:46</t>
  </si>
  <si>
    <t>09/02/2024 12:12:36</t>
  </si>
  <si>
    <t>09/02/2024 12:13:31</t>
  </si>
  <si>
    <t>Checklist diario clientes 06.02.2024</t>
  </si>
  <si>
    <t>INC000002605046</t>
  </si>
  <si>
    <t>09/02/2024 9:18:39</t>
  </si>
  <si>
    <t>09/02/2024 9:20:40</t>
  </si>
  <si>
    <t>09/02/2024 12:22:08</t>
  </si>
  <si>
    <t>HD/Problemas con VDC (URGENTE)</t>
  </si>
  <si>
    <t>INC000002606017</t>
  </si>
  <si>
    <t>09/02/2024 12:19:48</t>
  </si>
  <si>
    <t>09/02/2024 12:21:57</t>
  </si>
  <si>
    <t>09/02/2024 12:24:07</t>
  </si>
  <si>
    <t>Checklist diario clientes 07.02.2024</t>
  </si>
  <si>
    <t>INC000002606019</t>
  </si>
  <si>
    <t>09/02/2024 12:25:19</t>
  </si>
  <si>
    <t>09/02/2024 12:25:21</t>
  </si>
  <si>
    <t>09/02/2024 12:25:58</t>
  </si>
  <si>
    <t>Checklist diario clientes 08.02.2024</t>
  </si>
  <si>
    <t>INC000002603959</t>
  </si>
  <si>
    <t>08/02/2024 15:27:04</t>
  </si>
  <si>
    <t>08/02/2024 15:29:11</t>
  </si>
  <si>
    <t>09/02/2024 12:26:18</t>
  </si>
  <si>
    <t>HD | Importar a VDC de CLIENTE IPCHILE vm restauradas</t>
  </si>
  <si>
    <t>INC000002606021</t>
  </si>
  <si>
    <t>09/02/2024 12:26:21</t>
  </si>
  <si>
    <t>09/02/2024 12:27:03</t>
  </si>
  <si>
    <t>09/02/2024 12:28:11</t>
  </si>
  <si>
    <t>Checklist diario clientes 09.02.2024</t>
  </si>
  <si>
    <t>INC000002605732</t>
  </si>
  <si>
    <t>09/02/2024 9:51:06</t>
  </si>
  <si>
    <t>09/02/2024 12:59:51</t>
  </si>
  <si>
    <t>INC000002605691</t>
  </si>
  <si>
    <t>MUNICIPALIDAD DE NUNOA</t>
  </si>
  <si>
    <t>09/02/2024 11:55:55</t>
  </si>
  <si>
    <t>09/02/2024 12:02:26</t>
  </si>
  <si>
    <t>09/02/2024 13:03:20</t>
  </si>
  <si>
    <t>GAMA | solicitud de creación de TXT en dominio</t>
  </si>
  <si>
    <t>INC000002606122</t>
  </si>
  <si>
    <t>09/02/2024 12:51:41</t>
  </si>
  <si>
    <t>09/02/2024 12:53:32</t>
  </si>
  <si>
    <t>09/02/2024 13:14:04</t>
  </si>
  <si>
    <t>HD/Accesos Consola Deep</t>
  </si>
  <si>
    <t>INC000002600058</t>
  </si>
  <si>
    <t>07/02/2024 8:48:06</t>
  </si>
  <si>
    <t>07/02/2024 8:51:13</t>
  </si>
  <si>
    <t>09/02/2024 15:21:23</t>
  </si>
  <si>
    <t>HD | [CCS] RESPALDO DE CINTAS DC SM | Enero 2024 | CINTAS CLONES SAN MARTIN</t>
  </si>
  <si>
    <t>INC000002598946</t>
  </si>
  <si>
    <t>06/02/2024 15:51:27</t>
  </si>
  <si>
    <t>06/02/2024 15:56:17</t>
  </si>
  <si>
    <t>09/02/2024 15:40:32</t>
  </si>
  <si>
    <t>HD | TCCT - [Cloud Portal] – Restore - CL - MANTOS COPPER S.A.</t>
  </si>
  <si>
    <t>INC000002603565</t>
  </si>
  <si>
    <t>08/02/2024 11:03:51</t>
  </si>
  <si>
    <t>08/02/2024 11:07:22</t>
  </si>
  <si>
    <t>09/02/2024 15:54:20</t>
  </si>
  <si>
    <t>REQ/
Desbloqueo de IP</t>
  </si>
  <si>
    <t>INC000002606309</t>
  </si>
  <si>
    <t>09/02/2024 14:21:38</t>
  </si>
  <si>
    <t>09/02/2024 16:25:24</t>
  </si>
  <si>
    <t>fiprdu01 - srvbackhomeprd01_vm TICKET AUTOMATICO</t>
  </si>
  <si>
    <t>INC000002603723</t>
  </si>
  <si>
    <t>08/02/2024 12:29:10</t>
  </si>
  <si>
    <t>08/02/2024 12:38:13</t>
  </si>
  <si>
    <t>09/02/2024 16:53:34</t>
  </si>
  <si>
    <t>REQ/
RV: C-19872400069 // CLOUD // CC-CHI-0000108868 // TELEFONICA CHILE:: Paso a Implantación</t>
  </si>
  <si>
    <t>INC000002606117</t>
  </si>
  <si>
    <t>ASF LOGISTICA SPA</t>
  </si>
  <si>
    <t>09/02/2024 12:36:14</t>
  </si>
  <si>
    <t>09/02/2024 12:37:01</t>
  </si>
  <si>
    <t>09/02/2024 17:07:58</t>
  </si>
  <si>
    <t>HD/Clonación maquina ARANDA_APP01</t>
  </si>
  <si>
    <t>INC000002604220</t>
  </si>
  <si>
    <t>08/02/2024 15:40:17</t>
  </si>
  <si>
    <t>08/02/2024 15:42:34</t>
  </si>
  <si>
    <t>09/02/2024 17:12:41</t>
  </si>
  <si>
    <t>AGENTES OFFLINE CEPECH</t>
  </si>
  <si>
    <t>INC000002606389</t>
  </si>
  <si>
    <t>09/02/2024 15:39:42</t>
  </si>
  <si>
    <t>09/02/2024 17:16:33</t>
  </si>
  <si>
    <t>INC000002606650</t>
  </si>
  <si>
    <t>09/02/2024 19:19:51</t>
  </si>
  <si>
    <t>09/02/2024 19:21:15</t>
  </si>
  <si>
    <t>09/02/2024 20:35:46</t>
  </si>
  <si>
    <t>HD/ Creación de Folio</t>
  </si>
  <si>
    <t>INC000002607259</t>
  </si>
  <si>
    <t>09/02/2024 22:35:13</t>
  </si>
  <si>
    <t>10/02/2024 1:05:41</t>
  </si>
  <si>
    <t>10/02/2024 23:50:00</t>
  </si>
  <si>
    <t>INC000002606524</t>
  </si>
  <si>
    <t>09/02/2024 16:26:36</t>
  </si>
  <si>
    <t>09/02/2024 16:31:49</t>
  </si>
  <si>
    <t>10/02/2024 1:11:30</t>
  </si>
  <si>
    <t>REVISION DE CORREO, NO RECIBE CORREOS</t>
  </si>
  <si>
    <t>INC000002607526</t>
  </si>
  <si>
    <t>10/02/2024 1:31:47</t>
  </si>
  <si>
    <t>10/02/2024 2:48:49</t>
  </si>
  <si>
    <t>INC000002607702</t>
  </si>
  <si>
    <t>10/02/2024 9:09:37</t>
  </si>
  <si>
    <t>10/02/2024 9:11:12</t>
  </si>
  <si>
    <t>10/02/2024 9:11:49</t>
  </si>
  <si>
    <t>Checklist Diario Cliente 10.02.24</t>
  </si>
  <si>
    <t>INC000002607604</t>
  </si>
  <si>
    <t>10/02/2024 5:18:16</t>
  </si>
  <si>
    <t>10/02/2024 9:43:57</t>
  </si>
  <si>
    <t>INC000002603944</t>
  </si>
  <si>
    <t>08/02/2024 15:15:21</t>
  </si>
  <si>
    <t>08/02/2024 15:17:02</t>
  </si>
  <si>
    <t>10/02/2024 10:00:05</t>
  </si>
  <si>
    <t>HD | baja de respaldo /Artikos Chile S.A. bases: RFQDWarehouse y netchecker</t>
  </si>
  <si>
    <t>INC000002599164</t>
  </si>
  <si>
    <t>06/02/2024 17:30:45</t>
  </si>
  <si>
    <t>06/02/2024 17:32:09</t>
  </si>
  <si>
    <t>10/02/2024 10:01:42</t>
  </si>
  <si>
    <t>GAMA / Requerimiento Respaldo Completo Servidores SharePoint IPCHILE</t>
  </si>
  <si>
    <t>INC000002608224</t>
  </si>
  <si>
    <t>10/02/2024 20:00:13</t>
  </si>
  <si>
    <t>10/02/2024 20:48:32</t>
  </si>
  <si>
    <t>INC000002607857</t>
  </si>
  <si>
    <t>11/02/2024 0:01:05</t>
  </si>
  <si>
    <t>11/02/2024 0:10:53</t>
  </si>
  <si>
    <t>11/02/2024 0:30:47</t>
  </si>
  <si>
    <t>11/02/2024 23:50:00</t>
  </si>
  <si>
    <t>DUOC | INC | Alerta Global: Monitoreo Atentus</t>
  </si>
  <si>
    <t>INC000002608422</t>
  </si>
  <si>
    <t>11/02/2024 5:09:06</t>
  </si>
  <si>
    <t>11/02/2024 5:10:20</t>
  </si>
  <si>
    <t>11/02/2024 5:10:48</t>
  </si>
  <si>
    <t>Checklist diario Clientes 11.02.24</t>
  </si>
  <si>
    <t>INC000002607305</t>
  </si>
  <si>
    <t>09/02/2024 23:31:03</t>
  </si>
  <si>
    <t>09/02/2024 23:32:24</t>
  </si>
  <si>
    <t>11/02/2024 16:10:15</t>
  </si>
  <si>
    <t>REQ / Requerimiento TCCT - Baja de usuario - Soporte VDC Global - Diego Ruiz Gomez</t>
  </si>
  <si>
    <t>INC000002607341</t>
  </si>
  <si>
    <t>10/02/2024 10:07:18</t>
  </si>
  <si>
    <t>10/02/2024 10:08:27</t>
  </si>
  <si>
    <t>11/02/2024 18:18:58</t>
  </si>
  <si>
    <t>revision estado de plataformas veritas</t>
  </si>
  <si>
    <t>INC000002609742</t>
  </si>
  <si>
    <t>12/02/2024 4:00:45</t>
  </si>
  <si>
    <t>12/02/2024 5:46:58</t>
  </si>
  <si>
    <t>12/02/2024 23:50:00</t>
  </si>
  <si>
    <t>INC000002609607</t>
  </si>
  <si>
    <t>12/02/2024 6:41:59</t>
  </si>
  <si>
    <t>12/02/2024 6:43:09</t>
  </si>
  <si>
    <t>12/02/2024 6:43:33</t>
  </si>
  <si>
    <t>Checklist Diarios Clientes 12.02.24</t>
  </si>
  <si>
    <t>INC000002609452</t>
  </si>
  <si>
    <t>12/02/2024 7:06:09</t>
  </si>
  <si>
    <t>12/02/2024 7:08:14</t>
  </si>
  <si>
    <t>12/02/2024 9:05:16</t>
  </si>
  <si>
    <t>GAMA/RV: Transporte OT // Lunes 12 Febrero 07 hrs</t>
  </si>
  <si>
    <t>INC000002604286</t>
  </si>
  <si>
    <t>08/02/2024 20:58:21</t>
  </si>
  <si>
    <t>08/02/2024 21:01:00</t>
  </si>
  <si>
    <t>12/02/2024 10:02:36</t>
  </si>
  <si>
    <t>REQ | Problema al respaldar maquina virtual vmmeru-xi-Hy3Y</t>
  </si>
  <si>
    <t>INC000002605979</t>
  </si>
  <si>
    <t>09/02/2024 12:25:15</t>
  </si>
  <si>
    <t>09/02/2024 12:27:53</t>
  </si>
  <si>
    <t>12/02/2024 10:03:44</t>
  </si>
  <si>
    <t>DUOC|REQ | Eliminar Restore de VDC</t>
  </si>
  <si>
    <t>INC000002600931</t>
  </si>
  <si>
    <t>07/02/2024 11:31:56</t>
  </si>
  <si>
    <t>07/02/2024 11:35:38</t>
  </si>
  <si>
    <t>12/02/2024 10:37:15</t>
  </si>
  <si>
    <t>HD | Cambiar usuarios VDC y AD</t>
  </si>
  <si>
    <t>INC000002606727</t>
  </si>
  <si>
    <t>10/02/2024 0:45:45</t>
  </si>
  <si>
    <t>10/02/2024 0:50:04</t>
  </si>
  <si>
    <t>12/02/2024 10:52:13</t>
  </si>
  <si>
    <t>Problemas para respaldar servidor payroll-06-7-dhy // XINERGIA - VM-Desconectada.</t>
  </si>
  <si>
    <t>INC000002606038</t>
  </si>
  <si>
    <t>09/02/2024 12:48:32</t>
  </si>
  <si>
    <t>09/02/2024 12:49:37</t>
  </si>
  <si>
    <t>12/02/2024 10:52:51</t>
  </si>
  <si>
    <t>rEQUERIMIENTO sOC dEEP sECURITY</t>
  </si>
  <si>
    <t>INC000002609301</t>
  </si>
  <si>
    <t>12/02/2024 10:51:29</t>
  </si>
  <si>
    <t>12/02/2024 10:52:10</t>
  </si>
  <si>
    <t>12/02/2024 10:53:34</t>
  </si>
  <si>
    <t>Baja parcial -  Suscripciones Manpower Chile</t>
  </si>
  <si>
    <t>INC000002609861</t>
  </si>
  <si>
    <t>12/02/2024 9:01:28</t>
  </si>
  <si>
    <t>12/02/2024 9:04:55</t>
  </si>
  <si>
    <t>12/02/2024 11:09:14</t>
  </si>
  <si>
    <t>Permiso root a cuenta de SO para servidores de integración de Remedy 20</t>
  </si>
  <si>
    <t>INC000002609299</t>
  </si>
  <si>
    <t>12/02/2024 11:32:14</t>
  </si>
  <si>
    <t>12/02/2024 11:35:23</t>
  </si>
  <si>
    <t>12/02/2024 11:57:32</t>
  </si>
  <si>
    <t>HD  | Correccion estrategia datos incompletos</t>
  </si>
  <si>
    <t>INC000002610184</t>
  </si>
  <si>
    <t>12/02/2024 13:03:13</t>
  </si>
  <si>
    <t>12/02/2024 13:03:35</t>
  </si>
  <si>
    <t>12/02/2024 13:05:53</t>
  </si>
  <si>
    <t>Sesión de trabajo en linea por error flujo de correo boletas de honorario DUOC</t>
  </si>
  <si>
    <t>INC000002610192</t>
  </si>
  <si>
    <t>12/02/2024 13:09:26</t>
  </si>
  <si>
    <t>12/02/2024 13:09:36</t>
  </si>
  <si>
    <t>12/02/2024 13:11:27</t>
  </si>
  <si>
    <t>Gestion con SOC para integracion especialista comunicaciones en revisión flujo SAP DUOC</t>
  </si>
  <si>
    <t>INC000002610193</t>
  </si>
  <si>
    <t>12/02/2024 13:09:42</t>
  </si>
  <si>
    <t>12/02/2024 13:09:54</t>
  </si>
  <si>
    <t>12/02/2024 13:13:37</t>
  </si>
  <si>
    <t>Reunión coordinación servidores deprecados Cliente Duoc</t>
  </si>
  <si>
    <t>INC000002610194</t>
  </si>
  <si>
    <t>12/02/2024 13:10:01</t>
  </si>
  <si>
    <t>12/02/2024 13:10:12</t>
  </si>
  <si>
    <t>12/02/2024 13:14:24</t>
  </si>
  <si>
    <t>Sesión de trabajo por error acceso ST en PAM</t>
  </si>
  <si>
    <t>INC000002610196</t>
  </si>
  <si>
    <t>12/02/2024 13:10:19</t>
  </si>
  <si>
    <t>12/02/2024 13:10:31</t>
  </si>
  <si>
    <t>12/02/2024 13:15:17</t>
  </si>
  <si>
    <t>Entrega de información Snapshots a cliente Axity por trabajos de actualización programados.</t>
  </si>
  <si>
    <t>INC000002610197</t>
  </si>
  <si>
    <t>12/02/2024 13:10:37</t>
  </si>
  <si>
    <t>12/02/2024 13:10:48</t>
  </si>
  <si>
    <t>12/02/2024 13:16:03</t>
  </si>
  <si>
    <t>Reunión interna MS</t>
  </si>
  <si>
    <t>INC000002610327</t>
  </si>
  <si>
    <t>12/02/2024 13:16:21</t>
  </si>
  <si>
    <t>12/02/2024 13:17:12</t>
  </si>
  <si>
    <t>12/02/2024 13:29:42</t>
  </si>
  <si>
    <t>Usuarios y permisos sudo en rmdy-prod-ar-apirest0*</t>
  </si>
  <si>
    <t>INC000002610710</t>
  </si>
  <si>
    <t>12/02/2024 14:20:24</t>
  </si>
  <si>
    <t>12/02/2024 14:22:16</t>
  </si>
  <si>
    <t>12/02/2024 15:19:00</t>
  </si>
  <si>
    <t>HD/Acceso Cloud Portal</t>
  </si>
  <si>
    <t>INC000002609910</t>
  </si>
  <si>
    <t>12/02/2024 9:51:57</t>
  </si>
  <si>
    <t>12/02/2024 9:54:46</t>
  </si>
  <si>
    <t>12/02/2024 15:35:47</t>
  </si>
  <si>
    <t>DUOC | REQ | reinicio JBOSS FUSE QA</t>
  </si>
  <si>
    <t>INC000002606655</t>
  </si>
  <si>
    <t>09/02/2024 19:22:08</t>
  </si>
  <si>
    <t>09/02/2024 19:24:19</t>
  </si>
  <si>
    <t>12/02/2024 15:43:17</t>
  </si>
  <si>
    <t>Procedimiento de Bloqueo / Desbloqueo de VPN</t>
  </si>
  <si>
    <t>INC000002610510</t>
  </si>
  <si>
    <t>12/02/2024 13:34:09</t>
  </si>
  <si>
    <t>12/02/2024 13:37:56</t>
  </si>
  <si>
    <t>12/02/2024 15:50:24</t>
  </si>
  <si>
    <t>HD | Paso a productivo DEEK952964</t>
  </si>
  <si>
    <t>INC000002609661</t>
  </si>
  <si>
    <t>12/02/2024 11:55:41</t>
  </si>
  <si>
    <t>12/02/2024 11:57:28</t>
  </si>
  <si>
    <t>12/02/2024 16:34:18</t>
  </si>
  <si>
    <t>HD/FUND INSTITUTO PROFESIONAL DUOC UC // Migración de maquinas con sistema operativo W</t>
  </si>
  <si>
    <t>INC000002610306</t>
  </si>
  <si>
    <t>12/02/2024 12:38:43</t>
  </si>
  <si>
    <t>12/02/2024 12:41:04</t>
  </si>
  <si>
    <t>12/02/2024 16:59:37</t>
  </si>
  <si>
    <t>Gama | Requerimiento Respaldo VM Completa - Servidor CORONEL - IPCHILE</t>
  </si>
  <si>
    <t>INC000002610975</t>
  </si>
  <si>
    <t>12/02/2024 17:28:17</t>
  </si>
  <si>
    <t>12/02/2024 17:28:50</t>
  </si>
  <si>
    <t>12/02/2024 17:32:20</t>
  </si>
  <si>
    <t>CAMBIOS SERVICE HUB 365</t>
  </si>
  <si>
    <t>INC000002610976</t>
  </si>
  <si>
    <t>12/02/2024 17:29:00</t>
  </si>
  <si>
    <t>12/02/2024 17:30:26</t>
  </si>
  <si>
    <t>12/02/2024 17:34:14</t>
  </si>
  <si>
    <t>Assessment AD Security CONF INICIALES</t>
  </si>
  <si>
    <t>INC000002610580</t>
  </si>
  <si>
    <t>12/02/2024 17:00:07</t>
  </si>
  <si>
    <t>12/02/2024 17:02:08</t>
  </si>
  <si>
    <t>12/02/2024 17:38:36</t>
  </si>
  <si>
    <t>ALERTA MONITOREO</t>
  </si>
  <si>
    <t>INC000002610599</t>
  </si>
  <si>
    <t>12/02/2024 17:57:44</t>
  </si>
  <si>
    <t>12/02/2024 18:00:08</t>
  </si>
  <si>
    <t>12/02/2024 18:15:47</t>
  </si>
  <si>
    <t>zabbix revision servel03</t>
  </si>
  <si>
    <t>INC000002610600</t>
  </si>
  <si>
    <t>12/02/2024 18:00:27</t>
  </si>
  <si>
    <t>12/02/2024 18:01:33</t>
  </si>
  <si>
    <t>12/02/2024 18:16:12</t>
  </si>
  <si>
    <t>zabbix revision servel03 Disco C por sobre el 90%</t>
  </si>
  <si>
    <t>INC000002610603</t>
  </si>
  <si>
    <t>12/02/2024 18:02:00</t>
  </si>
  <si>
    <t>12/02/2024 18:03:45</t>
  </si>
  <si>
    <t>12/02/2024 18:16:29</t>
  </si>
  <si>
    <t>Zabbix no responde servidor TELEFONICA</t>
  </si>
  <si>
    <t>INC000002611405</t>
  </si>
  <si>
    <t>12/02/2024 18:04:12</t>
  </si>
  <si>
    <t>12/02/2024 18:05:07</t>
  </si>
  <si>
    <t>12/02/2024 18:16:44</t>
  </si>
  <si>
    <t>zabbix no responde svr-web02</t>
  </si>
  <si>
    <t>INC000002611406</t>
  </si>
  <si>
    <t>12/02/2024 18:05:39</t>
  </si>
  <si>
    <t>12/02/2024 18:06:39</t>
  </si>
  <si>
    <t>12/02/2024 18:17:05</t>
  </si>
  <si>
    <t>zabbix no responde c3-fileserver</t>
  </si>
  <si>
    <t>INC000002611408</t>
  </si>
  <si>
    <t>12/02/2024 18:07:27</t>
  </si>
  <si>
    <t>12/02/2024 18:08:50</t>
  </si>
  <si>
    <t>12/02/2024 18:17:25</t>
  </si>
  <si>
    <t>Zabbix - GPSTFOUNDATION no responde</t>
  </si>
  <si>
    <t>INC000002611409</t>
  </si>
  <si>
    <t>12/02/2024 18:09:47</t>
  </si>
  <si>
    <t>12/02/2024 18:10:37</t>
  </si>
  <si>
    <t>12/02/2024 18:17:43</t>
  </si>
  <si>
    <t>zabbix DC-VeeamOne-App no responde</t>
  </si>
  <si>
    <t>INC000002611411</t>
  </si>
  <si>
    <t>12/02/2024 18:10:58</t>
  </si>
  <si>
    <t>12/02/2024 18:12:08</t>
  </si>
  <si>
    <t>12/02/2024 18:18:00</t>
  </si>
  <si>
    <t>Envio credenciales 34 usuarios via email</t>
  </si>
  <si>
    <t>INC000002611412</t>
  </si>
  <si>
    <t>12/02/2024 18:12:21</t>
  </si>
  <si>
    <t>12/02/2024 18:13:39</t>
  </si>
  <si>
    <t>12/02/2024 18:18:21</t>
  </si>
  <si>
    <t>Cuentas nuevas sin ingreso RUBEN MARTINEZ GARCIA</t>
  </si>
  <si>
    <t>INC000002611413</t>
  </si>
  <si>
    <t>12/02/2024 18:13:56</t>
  </si>
  <si>
    <t>12/02/2024 18:15:09</t>
  </si>
  <si>
    <t>12/02/2024 18:18:39</t>
  </si>
  <si>
    <t>Nueva cuenta sin ingreso Manuel Maita</t>
  </si>
  <si>
    <t>INC000002610147</t>
  </si>
  <si>
    <t>12/02/2024 12:11:06</t>
  </si>
  <si>
    <t>12/02/2024 12:13:33</t>
  </si>
  <si>
    <t>12/02/2024 18:36:02</t>
  </si>
  <si>
    <t>Favor resetear clave de correo</t>
  </si>
  <si>
    <t>INC000002608379</t>
  </si>
  <si>
    <t>11/02/2024 18:31:19</t>
  </si>
  <si>
    <t>11/02/2024 18:32:58</t>
  </si>
  <si>
    <t>12/02/2024 18:42:02</t>
  </si>
  <si>
    <t>HD/Importar a VDC de CLIENTE IPCHILE vm restauradas</t>
  </si>
  <si>
    <t>INC000002605099</t>
  </si>
  <si>
    <t>09/02/2024 11:57:03</t>
  </si>
  <si>
    <t>09/02/2024 11:59:17</t>
  </si>
  <si>
    <t>12/02/2024 19:32:30</t>
  </si>
  <si>
    <t>HD/[CAMARA DE COMERCIO SANTIAGO] Documentación DRP - ISO 270</t>
  </si>
  <si>
    <t>INC000002611642</t>
  </si>
  <si>
    <t>12/02/2024 20:21:21</t>
  </si>
  <si>
    <t>12/02/2024 20:22:53</t>
  </si>
  <si>
    <t>12/02/2024 20:59:21</t>
  </si>
  <si>
    <t>TIC CL Paine pruebas DC02</t>
  </si>
  <si>
    <t>INC000002611461</t>
  </si>
  <si>
    <t>13/02/2024 7:32:43</t>
  </si>
  <si>
    <t>13/02/2024 7:33:41</t>
  </si>
  <si>
    <t>13/02/2024 7:35:36</t>
  </si>
  <si>
    <t>13/02/2024 23:50:00</t>
  </si>
  <si>
    <t>Checklist Diario Clientes 13.02.24</t>
  </si>
  <si>
    <t>INC000002611280</t>
  </si>
  <si>
    <t>13/02/2024 1:44:30</t>
  </si>
  <si>
    <t>13/02/2024 2:10:41</t>
  </si>
  <si>
    <t>13/02/2024 8:30:11</t>
  </si>
  <si>
    <t>DUOC |  GestionEventos_AlertaUPDOWN_Server | Masiva</t>
  </si>
  <si>
    <t>INC000002611290</t>
  </si>
  <si>
    <t>13/02/2024 6:55:29</t>
  </si>
  <si>
    <t>13/02/2024 6:57:30</t>
  </si>
  <si>
    <t>13/02/2024 8:48:44</t>
  </si>
  <si>
    <t>REQ / Test de correo fallido en Duoc</t>
  </si>
  <si>
    <t>INC000002610979</t>
  </si>
  <si>
    <t>12/02/2024 17:30:59</t>
  </si>
  <si>
    <t>12/02/2024 17:31:42</t>
  </si>
  <si>
    <t>13/02/2024 9:54:41</t>
  </si>
  <si>
    <t>ALERTA pertura - [TCCT-CHILE-CLOUD][AC]TCCT-CHILE-CLOUD-EX-AD-003-T1059.001 Scripts</t>
  </si>
  <si>
    <t>INC000002610738</t>
  </si>
  <si>
    <t>12/02/2024 16:48:58</t>
  </si>
  <si>
    <t>12/02/2024 16:50:11</t>
  </si>
  <si>
    <t>13/02/2024 10:22:17</t>
  </si>
  <si>
    <t>HD/SOLICITUD IP PVLAN TCCT DESARROLLO</t>
  </si>
  <si>
    <t>INC000002610301</t>
  </si>
  <si>
    <t>12/02/2024 12:49:38</t>
  </si>
  <si>
    <t>12/02/2024 12:52:55</t>
  </si>
  <si>
    <t>13/02/2024 10:35:56</t>
  </si>
  <si>
    <t>DUOC  | REQ | Cuenta de usuario externo no recibe correos</t>
  </si>
  <si>
    <t>INC000002612630</t>
  </si>
  <si>
    <t>13/02/2024 10:41:19</t>
  </si>
  <si>
    <t>13/02/2024 10:42:21</t>
  </si>
  <si>
    <t>13/02/2024 10:45:48</t>
  </si>
  <si>
    <t>Apoyo INC000002606524 REVISIÓN DE CORREO, NO RECIBE CORREOS</t>
  </si>
  <si>
    <t>INC000002602451</t>
  </si>
  <si>
    <t>08/02/2024 8:17:49</t>
  </si>
  <si>
    <t>08/02/2024 8:24:59</t>
  </si>
  <si>
    <t>13/02/2024 10:58:23</t>
  </si>
  <si>
    <t>DUOC | REQ | RV: Redirección - observatorio.duoc.cl</t>
  </si>
  <si>
    <t>INC000002601472</t>
  </si>
  <si>
    <t>07/02/2024 16:48:24</t>
  </si>
  <si>
    <t>07/02/2024 16:49:47</t>
  </si>
  <si>
    <t>13/02/2024 11:11:06</t>
  </si>
  <si>
    <t>REQ/
Eliminar Organización POC Eléctrica Puente Alto</t>
  </si>
  <si>
    <t>INC000002612501</t>
  </si>
  <si>
    <t>13/02/2024 10:41:07</t>
  </si>
  <si>
    <t>13/02/2024 10:43:38</t>
  </si>
  <si>
    <t>13/02/2024 11:12:45</t>
  </si>
  <si>
    <t>HD/Problemas Vshield Transbank APQ</t>
  </si>
  <si>
    <t>INC000002612411</t>
  </si>
  <si>
    <t>13/02/2024 9:42:57</t>
  </si>
  <si>
    <t>13/02/2024 11:12:49</t>
  </si>
  <si>
    <t>gpschi01 - lnprap_gps01 TICKET AUTOMATICO</t>
  </si>
  <si>
    <t>INC000002612735</t>
  </si>
  <si>
    <t>13/02/2024 11:14:04</t>
  </si>
  <si>
    <t>13/02/2024 11:14:47</t>
  </si>
  <si>
    <t>13/02/2024 11:16:03</t>
  </si>
  <si>
    <t>REUNION COORDINACION INTERNA</t>
  </si>
  <si>
    <t>INC000002612472</t>
  </si>
  <si>
    <t>13/02/2024 10:29:35</t>
  </si>
  <si>
    <t>13/02/2024 10:31:15</t>
  </si>
  <si>
    <t>13/02/2024 11:59:06</t>
  </si>
  <si>
    <t>HD/RE: duoccl0.onmicrosoft.com: Synchronization has stopped for at least 24 hours.</t>
  </si>
  <si>
    <t>INC000002612649</t>
  </si>
  <si>
    <t>13/02/2024 11:20:04</t>
  </si>
  <si>
    <t>13/02/2024 11:24:23</t>
  </si>
  <si>
    <t>13/02/2024 13:19:56</t>
  </si>
  <si>
    <t>HD/
RE: [REDSALUD] Usuarios VDC</t>
  </si>
  <si>
    <t>INC000002610059</t>
  </si>
  <si>
    <t>I MUNICIPALIDAD DE MEJILLONES</t>
  </si>
  <si>
    <t>12/02/2024 11:51:53</t>
  </si>
  <si>
    <t>12/02/2024 11:52:49</t>
  </si>
  <si>
    <t>13/02/2024 13:44:28</t>
  </si>
  <si>
    <t>REQ / TraficoLImpio / Bloqueo de Ip</t>
  </si>
  <si>
    <t>INC000002611484</t>
  </si>
  <si>
    <t>13/02/2024 9:33:56</t>
  </si>
  <si>
    <t>13/02/2024 9:35:46</t>
  </si>
  <si>
    <t>13/02/2024 15:55:34</t>
  </si>
  <si>
    <t>HD/RE: Ajuste cuenta VPN</t>
  </si>
  <si>
    <t>INC000002610548</t>
  </si>
  <si>
    <t>EMPRESAS RED SALUD S.A.</t>
  </si>
  <si>
    <t>12/02/2024 15:03:17</t>
  </si>
  <si>
    <t>12/02/2024 15:04:47</t>
  </si>
  <si>
    <t>13/02/2024 16:05:29</t>
  </si>
  <si>
    <t>HD/RE: [REDSALUD] Estado Recursos VDC</t>
  </si>
  <si>
    <t>INC000002610628</t>
  </si>
  <si>
    <t>12/02/2024 14:25:43</t>
  </si>
  <si>
    <t>12/02/2024 14:27:54</t>
  </si>
  <si>
    <t>13/02/2024 16:16:58</t>
  </si>
  <si>
    <t>DUOC | REQ | [DUOC]Actualizaciones MS período Febrero 2024</t>
  </si>
  <si>
    <t>INC000002613144</t>
  </si>
  <si>
    <t>13/02/2024 14:26:49</t>
  </si>
  <si>
    <t>13/02/2024 14:30:44</t>
  </si>
  <si>
    <t>13/02/2024 16:24:22</t>
  </si>
  <si>
    <t>HD | solicitud.</t>
  </si>
  <si>
    <t>INC000002613172</t>
  </si>
  <si>
    <t>13/02/2024 15:31:45</t>
  </si>
  <si>
    <t>13/02/2024 15:40:52</t>
  </si>
  <si>
    <t>13/02/2024 16:26:33</t>
  </si>
  <si>
    <t>HD/Agregar Registro DNS</t>
  </si>
  <si>
    <t>INC000002613162</t>
  </si>
  <si>
    <t>13/02/2024 15:04:35</t>
  </si>
  <si>
    <t>13/02/2024 15:07:54</t>
  </si>
  <si>
    <t>13/02/2024 17:05:33</t>
  </si>
  <si>
    <t>HD | Problemas VM 192.168.190.3</t>
  </si>
  <si>
    <t>INC000002605781</t>
  </si>
  <si>
    <t>09/02/2024 10:41:23</t>
  </si>
  <si>
    <t>09/02/2024 10:43:13</t>
  </si>
  <si>
    <t>13/02/2024 17:10:25</t>
  </si>
  <si>
    <t>DUOC|REQ| Restore Servidor PRD-FUSE-02</t>
  </si>
  <si>
    <t>INC000002613642</t>
  </si>
  <si>
    <t>13/02/2024 18:16:45</t>
  </si>
  <si>
    <t>13/02/2024 18:16:46</t>
  </si>
  <si>
    <t>13/02/2024 18:21:56</t>
  </si>
  <si>
    <t>INC000002613561</t>
  </si>
  <si>
    <t>13/02/2024 16:57:53</t>
  </si>
  <si>
    <t>13/02/2024 16:58:20</t>
  </si>
  <si>
    <t>13/02/2024 18:37:22</t>
  </si>
  <si>
    <t>RV: GRANDE - PARES Y ALVAREZ CHI OB CHI-OB 004189620/</t>
  </si>
  <si>
    <t>INC000002613559</t>
  </si>
  <si>
    <t>13/02/2024 16:56:54</t>
  </si>
  <si>
    <t>13/02/2024 16:57:28</t>
  </si>
  <si>
    <t>13/02/2024 18:38:00</t>
  </si>
  <si>
    <t>RV: MALTEXCO // CHI-004166394 - CC-CHI-0000147480 // 10+4 ADICIONALES</t>
  </si>
  <si>
    <t>INC000002605664</t>
  </si>
  <si>
    <t>09/02/2024 11:16:08</t>
  </si>
  <si>
    <t>09/02/2024 11:20:31</t>
  </si>
  <si>
    <t>13/02/2024 18:41:24</t>
  </si>
  <si>
    <t>GAMA / Nueva solicitud respaldo diario - IPCHILE</t>
  </si>
  <si>
    <t>INC000002613478</t>
  </si>
  <si>
    <t>13/02/2024 18:31:28</t>
  </si>
  <si>
    <t>13/02/2024 18:31:54</t>
  </si>
  <si>
    <t>13/02/2024 18:47:56</t>
  </si>
  <si>
    <t>V: Proyecto Empresa: CHI-004158419-1 DE LA FUENTE Y CARPANETTI LIMITADA</t>
  </si>
  <si>
    <t>INC000002613558</t>
  </si>
  <si>
    <t>13/02/2024 16:54:59</t>
  </si>
  <si>
    <t>13/02/2024 16:55:50</t>
  </si>
  <si>
    <t>13/02/2024 18:48:45</t>
  </si>
  <si>
    <t>RV: Bajas de licencias OF365//Fwd: Enviar facturación Movistar - Camanchaca 2024</t>
  </si>
  <si>
    <t>INC000002612859</t>
  </si>
  <si>
    <t>13/02/2024 11:22:36</t>
  </si>
  <si>
    <t>13/02/2024 11:23:43</t>
  </si>
  <si>
    <t>13/02/2024 19:01:38</t>
  </si>
  <si>
    <t>INC000002610561</t>
  </si>
  <si>
    <t>12/02/2024 16:41:21</t>
  </si>
  <si>
    <t>12/02/2024 16:43:23</t>
  </si>
  <si>
    <t>13/02/2024 19:04:14</t>
  </si>
  <si>
    <t>HD | Eliminación de servidores VDC</t>
  </si>
  <si>
    <t>INC000002605090</t>
  </si>
  <si>
    <t>09/02/2024 11:35:50</t>
  </si>
  <si>
    <t>09/02/2024 11:38:34</t>
  </si>
  <si>
    <t>13/02/2024 19:05:55</t>
  </si>
  <si>
    <t>HD/Problemas con VM 192.168.190.15</t>
  </si>
  <si>
    <t>INC000002614563</t>
  </si>
  <si>
    <t>14/02/2024 0:57:03</t>
  </si>
  <si>
    <t>14/02/2024 1:00:24</t>
  </si>
  <si>
    <t>14/02/2024 1:08:49</t>
  </si>
  <si>
    <t>14/02/2024 23:50:00</t>
  </si>
  <si>
    <t>problemas al conectar mi VPN</t>
  </si>
  <si>
    <t>INC000002614782</t>
  </si>
  <si>
    <t>14/02/2024 7:32:15</t>
  </si>
  <si>
    <t>14/02/2024 7:33:29</t>
  </si>
  <si>
    <t>14/02/2024 7:34:10</t>
  </si>
  <si>
    <t>Checklist Diario Clientes 10.02.24</t>
  </si>
  <si>
    <t>INC000002612587</t>
  </si>
  <si>
    <t>13/02/2024 13:12:42</t>
  </si>
  <si>
    <t>13/02/2024 13:14:28</t>
  </si>
  <si>
    <t>14/02/2024 9:47:24</t>
  </si>
  <si>
    <t>DUOC|REQ|DESCARGA DE BHE DESDE CASILLA PKRAMM A SAPVIM</t>
  </si>
  <si>
    <t>INC000002612769</t>
  </si>
  <si>
    <t>13/02/2024 12:53:15</t>
  </si>
  <si>
    <t>13/02/2024 12:54:05</t>
  </si>
  <si>
    <t>14/02/2024 10:07:03</t>
  </si>
  <si>
    <t>Reseller order - Google Workspace for dev.tic.cl</t>
  </si>
  <si>
    <t>INC000002612633</t>
  </si>
  <si>
    <t>13/02/2024 10:44:24</t>
  </si>
  <si>
    <t>13/02/2024 10:44:26</t>
  </si>
  <si>
    <t>14/02/2024 10:09:22</t>
  </si>
  <si>
    <t>Apoyo Test de correo fallido en Duoc  | Folio N° INC000002611290 | Apertura</t>
  </si>
  <si>
    <t>INC000002605724</t>
  </si>
  <si>
    <t>09/02/2024 9:47:02</t>
  </si>
  <si>
    <t>09/02/2024 9:49:33</t>
  </si>
  <si>
    <t>14/02/2024 10:10:28</t>
  </si>
  <si>
    <t>DUOC|REQ|Usuario no puede instalar nueva versión Teams</t>
  </si>
  <si>
    <t>INC000002613230</t>
  </si>
  <si>
    <t>13/02/2024 15:39:25</t>
  </si>
  <si>
    <t>13/02/2024 15:47:45</t>
  </si>
  <si>
    <t>14/02/2024 10:13:46</t>
  </si>
  <si>
    <t>DUOC|REQ|Problemas de sincronización azure</t>
  </si>
  <si>
    <t>INC000002614867</t>
  </si>
  <si>
    <t>14/02/2024 9:11:58</t>
  </si>
  <si>
    <t>14/02/2024 10:49:27</t>
  </si>
  <si>
    <t>cacost01 - testosbweb TICKET AUTOMATICO</t>
  </si>
  <si>
    <t>INC000002614188</t>
  </si>
  <si>
    <t>14/02/2024 11:03:16</t>
  </si>
  <si>
    <t>14/02/2024 11:03:40</t>
  </si>
  <si>
    <t>14/02/2024 11:04:29</t>
  </si>
  <si>
    <t>o CC-CHI-0000137866 // CHI-004061000 // - AGUAS ANTOFAGASTA - Licitación O365</t>
  </si>
  <si>
    <t>INC000002614185</t>
  </si>
  <si>
    <t>14/02/2024 10:59:49</t>
  </si>
  <si>
    <t>14/02/2024 11:00:29</t>
  </si>
  <si>
    <t>14/02/2024 11:04:53</t>
  </si>
  <si>
    <t>Nuevos desarrollos para control de planta Gestionada/Administrada</t>
  </si>
  <si>
    <t>INC000002614187</t>
  </si>
  <si>
    <t>14/02/2024 11:01:36</t>
  </si>
  <si>
    <t>14/02/2024 11:03:08</t>
  </si>
  <si>
    <t>14/02/2024 11:05:22</t>
  </si>
  <si>
    <t>[JORQUERA TRANSPORTE S.A] Solicitud de Paso a Producción CHI-003857572 / C-19872300156</t>
  </si>
  <si>
    <t>INC000002612594</t>
  </si>
  <si>
    <t>13/02/2024 13:27:26</t>
  </si>
  <si>
    <t>13/02/2024 13:30:39</t>
  </si>
  <si>
    <t>14/02/2024 11:09:01</t>
  </si>
  <si>
    <t>DUOC|REQ|Clientes RADIUS WIFI 6</t>
  </si>
  <si>
    <t>INC000002598555</t>
  </si>
  <si>
    <t>06/02/2024 12:22:49</t>
  </si>
  <si>
    <t>06/02/2024 12:25:07</t>
  </si>
  <si>
    <t>14/02/2024 11:33:23</t>
  </si>
  <si>
    <t>HD/RE: REQUERIMIENTO PRUEBAS DE ENLACES HACIA DATA CENTER//GOBANTES</t>
  </si>
  <si>
    <t>INC000002615015</t>
  </si>
  <si>
    <t>14/02/2024 11:01:38</t>
  </si>
  <si>
    <t>14/02/2024 11:04:12</t>
  </si>
  <si>
    <t>14/02/2024 11:42:01</t>
  </si>
  <si>
    <t>HD/
RE: Creación cuenta VPN ST-104219</t>
  </si>
  <si>
    <t>INC000002613278</t>
  </si>
  <si>
    <t>13/02/2024 18:21:18</t>
  </si>
  <si>
    <t>13/02/2024 18:24:24</t>
  </si>
  <si>
    <t>14/02/2024 11:58:10</t>
  </si>
  <si>
    <t>HD | Sow Automatización Posición de Cambio DEEK952968</t>
  </si>
  <si>
    <t>INC000002614497</t>
  </si>
  <si>
    <t>MARITIMA VALPARAISO CHILE</t>
  </si>
  <si>
    <t>14/02/2024 11:22:41</t>
  </si>
  <si>
    <t>14/02/2024 11:22:49</t>
  </si>
  <si>
    <t>14/02/2024 11:58:32</t>
  </si>
  <si>
    <t>HD/Agregar registros en Servidor DNS</t>
  </si>
  <si>
    <t>INC000002615035</t>
  </si>
  <si>
    <t>14/02/2024 11:44:00</t>
  </si>
  <si>
    <t>14/02/2024 11:46:32</t>
  </si>
  <si>
    <t>14/02/2024 12:21:04</t>
  </si>
  <si>
    <t>HD/
RV: Creación Usuario SAP PRD y QAS// LCORTEZ</t>
  </si>
  <si>
    <t>INC000002615331</t>
  </si>
  <si>
    <t>14/02/2024 12:39:20</t>
  </si>
  <si>
    <t>14/02/2024 12:39:49</t>
  </si>
  <si>
    <t>14/02/2024 12:40:20</t>
  </si>
  <si>
    <t>Solicitud lista de usuarios sin inicio de sesión</t>
  </si>
  <si>
    <t>INC000002615231</t>
  </si>
  <si>
    <t>14/02/2024 12:53:20</t>
  </si>
  <si>
    <t>14/02/2024 12:53:32</t>
  </si>
  <si>
    <t>14/02/2024 12:55:36</t>
  </si>
  <si>
    <t>Reunión coordinación interna MS</t>
  </si>
  <si>
    <t>INC000002615232</t>
  </si>
  <si>
    <t>14/02/2024 12:53:38</t>
  </si>
  <si>
    <t>14/02/2024 12:53:47</t>
  </si>
  <si>
    <t>14/02/2024 12:56:19</t>
  </si>
  <si>
    <t>Extracción RvTools PAI y APQ cliente Duoc, Formateo de información y entrega a are solicitante.</t>
  </si>
  <si>
    <t>INC000002615233</t>
  </si>
  <si>
    <t>14/02/2024 12:53:54</t>
  </si>
  <si>
    <t>14/02/2024 12:54:13</t>
  </si>
  <si>
    <t>14/02/2024 12:57:12</t>
  </si>
  <si>
    <t>15:00 - Reu grupo MS con TeamLeader</t>
  </si>
  <si>
    <t>INC000002615234</t>
  </si>
  <si>
    <t>14/02/2024 12:54:19</t>
  </si>
  <si>
    <t>14/02/2024 12:54:32</t>
  </si>
  <si>
    <t>14/02/2024 12:57:48</t>
  </si>
  <si>
    <t>Gestión con área de virtualización por extracción RvTools C4 Duoc</t>
  </si>
  <si>
    <t>INC000002615235</t>
  </si>
  <si>
    <t>14/02/2024 12:54:38</t>
  </si>
  <si>
    <t>14/02/2024 12:54:51</t>
  </si>
  <si>
    <t>14/02/2024 12:58:28</t>
  </si>
  <si>
    <t>Revisión de servidores win marcados como lnx en vdc con area de virtualizacion</t>
  </si>
  <si>
    <t>INC000002615236</t>
  </si>
  <si>
    <t>14/02/2024 12:54:57</t>
  </si>
  <si>
    <t>14/02/2024 12:55:08</t>
  </si>
  <si>
    <t>14/02/2024 12:59:14</t>
  </si>
  <si>
    <t>Revisión incidente desarrollo pagina mira con ingeniero residente duoc</t>
  </si>
  <si>
    <t>INC000002613757</t>
  </si>
  <si>
    <t>13/02/2024 20:56:24</t>
  </si>
  <si>
    <t>13/02/2024 21:07:25</t>
  </si>
  <si>
    <t>14/02/2024 13:22:13</t>
  </si>
  <si>
    <t>HD / Estado incoherente del servidor CYXAPPM</t>
  </si>
  <si>
    <t>INC000002615230</t>
  </si>
  <si>
    <t>14/02/2024 12:57:16</t>
  </si>
  <si>
    <t>14/02/2024 12:59:29</t>
  </si>
  <si>
    <t>14/02/2024 14:23:34</t>
  </si>
  <si>
    <t>HD/RV: MM/FI: Mejoras reporte posicion de cambio ~ GTY</t>
  </si>
  <si>
    <t>INC000002610594</t>
  </si>
  <si>
    <t>12/02/2024 17:51:17</t>
  </si>
  <si>
    <t>12/02/2024 17:52:40</t>
  </si>
  <si>
    <t>14/02/2024 14:56:35</t>
  </si>
  <si>
    <t>consulta key de activación</t>
  </si>
  <si>
    <t>INC000002615092</t>
  </si>
  <si>
    <t>14/02/2024 13:13:42</t>
  </si>
  <si>
    <t>14/02/2024 13:16:19</t>
  </si>
  <si>
    <t>14/02/2024 15:43:32</t>
  </si>
  <si>
    <t>DUOC  | REQ |  Urgencia: Media | Perdida de conexión Azure-OCI DEV y QA</t>
  </si>
  <si>
    <t>INC000002615846</t>
  </si>
  <si>
    <t>14/02/2024 16:50:39</t>
  </si>
  <si>
    <t>14/02/2024 16:51:27</t>
  </si>
  <si>
    <t>14/02/2024 16:54:14</t>
  </si>
  <si>
    <t>Oracle linux empresas.</t>
  </si>
  <si>
    <t>INC000002615832</t>
  </si>
  <si>
    <t>14/02/2024 16:39:00</t>
  </si>
  <si>
    <t>14/02/2024 16:50:30</t>
  </si>
  <si>
    <t>14/02/2024 16:54:30</t>
  </si>
  <si>
    <t>] Publicada PoC del fallo de seguridad en Bluetooth</t>
  </si>
  <si>
    <t>INC000002614159</t>
  </si>
  <si>
    <t>14/02/2024 9:56:32</t>
  </si>
  <si>
    <t>14/02/2024 10:06:08</t>
  </si>
  <si>
    <t>14/02/2024 17:24:16</t>
  </si>
  <si>
    <t>Revisión redireccionamiento anomalo en monitorizacion.tic.cl</t>
  </si>
  <si>
    <t>vos_eperez</t>
  </si>
  <si>
    <t>INC000002612571</t>
  </si>
  <si>
    <t>13/02/2024 12:30:13</t>
  </si>
  <si>
    <t>13/02/2024 12:32:01</t>
  </si>
  <si>
    <t>14/02/2024 18:13:07</t>
  </si>
  <si>
    <t>DUOC|REQ| Coordinar actividad programada OCI Ocpu a Ecpu</t>
  </si>
  <si>
    <t>INC000002613147</t>
  </si>
  <si>
    <t>13/02/2024 14:08:34</t>
  </si>
  <si>
    <t>13/02/2024 14:10:56</t>
  </si>
  <si>
    <t>14/02/2024 18:13:41</t>
  </si>
  <si>
    <t>HD/Backup Snapshot Xinergia Laboral // Faltantes 13-02-2024</t>
  </si>
  <si>
    <t>INC000002614466</t>
  </si>
  <si>
    <t>14/02/2024 10:32:56</t>
  </si>
  <si>
    <t>14/02/2024 10:34:36</t>
  </si>
  <si>
    <t>14/02/2024 18:15:33</t>
  </si>
  <si>
    <t>BAJA DE RESPALDO</t>
  </si>
  <si>
    <t>INC000002598064</t>
  </si>
  <si>
    <t>06/02/2024 12:06:23</t>
  </si>
  <si>
    <t>06/02/2024 12:10:35</t>
  </si>
  <si>
    <t>14/02/2024 22:47:27</t>
  </si>
  <si>
    <t>Gama | Solicitud restauraciones - IPCHILE</t>
  </si>
  <si>
    <t>INC000002615285</t>
  </si>
  <si>
    <t>14/02/2024 14:52:42</t>
  </si>
  <si>
    <t>14/02/2024 14:54:59</t>
  </si>
  <si>
    <t>14/02/2024 22:59:53</t>
  </si>
  <si>
    <t>HD/RV: SD: Código de responsable QC DEEK952991</t>
  </si>
  <si>
    <t>INC000002615548</t>
  </si>
  <si>
    <t>14/02/2024 16:59:36</t>
  </si>
  <si>
    <t>14/02/2024 17:01:30</t>
  </si>
  <si>
    <t>15/02/2024 6:58:07</t>
  </si>
  <si>
    <t>15/02/2024 23:50:00</t>
  </si>
  <si>
    <t>DUOC  | REQ |  RE: DUOC | Solicitud de ventana de reinicio servidor DC-ACDSNBDOWS2022</t>
  </si>
  <si>
    <t>INC000002616649</t>
  </si>
  <si>
    <t>15/02/2024 4:57:42</t>
  </si>
  <si>
    <t>15/02/2024 6:59:32</t>
  </si>
  <si>
    <t>INC000002615967</t>
  </si>
  <si>
    <t>14/02/2024 23:06:46</t>
  </si>
  <si>
    <t>14/02/2024 23:08:36</t>
  </si>
  <si>
    <t>15/02/2024 7:37:43</t>
  </si>
  <si>
    <t>REQ / RV: OT a transportar PRD // 14 de Febrero // 23 horas</t>
  </si>
  <si>
    <t>INC000002616236</t>
  </si>
  <si>
    <t>15/02/2024 7:38:16</t>
  </si>
  <si>
    <t>15/02/2024 7:40:01</t>
  </si>
  <si>
    <t>15/02/2024 7:40:27</t>
  </si>
  <si>
    <t>Checklist Diario Clientes 15.02.24</t>
  </si>
  <si>
    <t>INC000002613133</t>
  </si>
  <si>
    <t>PRIMER SINDICATO NACIONAL DE TRABAJADORES REDSALUD</t>
  </si>
  <si>
    <t>13/02/2024 13:39:00</t>
  </si>
  <si>
    <t>13/02/2024 13:42:01</t>
  </si>
  <si>
    <t>15/02/2024 10:22:28</t>
  </si>
  <si>
    <t>HD | [REDSALUD] Nuevo usuario vdc</t>
  </si>
  <si>
    <t>INC000002613380</t>
  </si>
  <si>
    <t>13/02/2024 15:58:54</t>
  </si>
  <si>
    <t>13/02/2024 15:59:58</t>
  </si>
  <si>
    <t>15/02/2024 10:45:16</t>
  </si>
  <si>
    <t>SOC/Actualización de agentes en DSM San Martin</t>
  </si>
  <si>
    <t>tct_evilla</t>
  </si>
  <si>
    <t>INC000002615673</t>
  </si>
  <si>
    <t>14/02/2024 16:51:35</t>
  </si>
  <si>
    <t>15/02/2024 10:57:59</t>
  </si>
  <si>
    <t>GAMA/ Requerimiento Acceso VPN Servidores VDC CEPECH.</t>
  </si>
  <si>
    <t>INC000002616293</t>
  </si>
  <si>
    <t>15/02/2024 11:06:19</t>
  </si>
  <si>
    <t>15/02/2024 11:06:59</t>
  </si>
  <si>
    <t>15/02/2024 11:08:02</t>
  </si>
  <si>
    <t>RV: Cliente PACIFICBLU SPA CHI-004158236-1;CC-CHI-0000149948</t>
  </si>
  <si>
    <t>INC000002616290</t>
  </si>
  <si>
    <t>15/02/2024 10:44:19</t>
  </si>
  <si>
    <t>15/02/2024 10:45:52</t>
  </si>
  <si>
    <t>15/02/2024 11:08:45</t>
  </si>
  <si>
    <t>GRANDE - LOTERIA DE CONCEPCION CHI-004134205-1 // CC-CHI-0000143403</t>
  </si>
  <si>
    <t>INC000002615598</t>
  </si>
  <si>
    <t>14/02/2024 20:39:21</t>
  </si>
  <si>
    <t>14/02/2024 20:43:06</t>
  </si>
  <si>
    <t>15/02/2024 11:46:09</t>
  </si>
  <si>
    <t>HD / Revisión H30APQ</t>
  </si>
  <si>
    <t>INC000002615569</t>
  </si>
  <si>
    <t>14/02/2024 17:56:39</t>
  </si>
  <si>
    <t>14/02/2024 17:57:47</t>
  </si>
  <si>
    <t>15/02/2024 13:00:55</t>
  </si>
  <si>
    <t>HD/Reset cuentas gestor documental.</t>
  </si>
  <si>
    <t>INC000002617030</t>
  </si>
  <si>
    <t>15/02/2024 10:32:03</t>
  </si>
  <si>
    <t>15/02/2024 13:03:38</t>
  </si>
  <si>
    <t>rabie001 - aranda_app01 TICKET AUTOMATICO</t>
  </si>
  <si>
    <t>INC000002617502</t>
  </si>
  <si>
    <t>15/02/2024 14:45:56</t>
  </si>
  <si>
    <t>15/02/2024 14:46:30</t>
  </si>
  <si>
    <t>config hibrido</t>
  </si>
  <si>
    <t>INC000002616913</t>
  </si>
  <si>
    <t>15/02/2024 9:58:43</t>
  </si>
  <si>
    <t>15/02/2024 10:00:19</t>
  </si>
  <si>
    <t>15/02/2024 15:34:40</t>
  </si>
  <si>
    <t>HD/Proyecto C-19872400072; ARTIKOS CHILE S A</t>
  </si>
  <si>
    <t>INC000002616907</t>
  </si>
  <si>
    <t>AUTOSUMMIT CHILE S.A.</t>
  </si>
  <si>
    <t>15/02/2024 9:44:58</t>
  </si>
  <si>
    <t>15/02/2024 9:47:25</t>
  </si>
  <si>
    <t>15/02/2024 15:35:13</t>
  </si>
  <si>
    <t>HD/Proyecto: C-19872400075; AUTO SUMMIT CHILE S A</t>
  </si>
  <si>
    <t>INC000002617660</t>
  </si>
  <si>
    <t>15/02/2024 16:37:03</t>
  </si>
  <si>
    <t>15/02/2024 16:38:04</t>
  </si>
  <si>
    <t>REPORTE DUOC EXCHANGE</t>
  </si>
  <si>
    <t>INC000002617817</t>
  </si>
  <si>
    <t>15/02/2024 16:11:23</t>
  </si>
  <si>
    <t>15/02/2024 16:44:42</t>
  </si>
  <si>
    <t>fiprdu01 - srvctcasino-2k23 TICKET AUTOMATICO</t>
  </si>
  <si>
    <t>INC000002617328</t>
  </si>
  <si>
    <t>15/02/2024 14:30:23</t>
  </si>
  <si>
    <t>15/02/2024 14:31:46</t>
  </si>
  <si>
    <t>15/02/2024 17:21:27</t>
  </si>
  <si>
    <t>Alta Usuario AD nuevo colaborador SOC</t>
  </si>
  <si>
    <t>INC000002617179</t>
  </si>
  <si>
    <t>15/02/2024 12:58:23</t>
  </si>
  <si>
    <t>15/02/2024 13:00:02</t>
  </si>
  <si>
    <t>15/02/2024 17:31:20</t>
  </si>
  <si>
    <t>Revisión en conjunto a grupo MS por desincronización AdConnect</t>
  </si>
  <si>
    <t>INC000002617182</t>
  </si>
  <si>
    <t>15/02/2024 13:05:37</t>
  </si>
  <si>
    <t>15/02/2024 13:06:00</t>
  </si>
  <si>
    <t>15/02/2024 17:32:52</t>
  </si>
  <si>
    <t>Reunión interna de area MS</t>
  </si>
  <si>
    <t>INC000002617185</t>
  </si>
  <si>
    <t>15/02/2024 13:06:09</t>
  </si>
  <si>
    <t>15/02/2024 13:07:02</t>
  </si>
  <si>
    <t>15/02/2024 17:34:19</t>
  </si>
  <si>
    <t>Sesión de trabajo por error recepción correos exchange on premise</t>
  </si>
  <si>
    <t>INC000002605097</t>
  </si>
  <si>
    <t>09/02/2024 11:53:41</t>
  </si>
  <si>
    <t>09/02/2024 11:54:31</t>
  </si>
  <si>
    <t>15/02/2024 17:49:31</t>
  </si>
  <si>
    <t>HD/CAMARA DE COMERCIO SANTIAGO] Documentación DRP - ISO 27001 | Planes de</t>
  </si>
  <si>
    <t>INC000002617556</t>
  </si>
  <si>
    <t>15/02/2024 15:23:26</t>
  </si>
  <si>
    <t>15/02/2024 15:26:21</t>
  </si>
  <si>
    <t>15/02/2024 17:56:20</t>
  </si>
  <si>
    <t>DUOC|REQ| Añadir segmentos nuevos a OCI</t>
  </si>
  <si>
    <t>INC000002612566</t>
  </si>
  <si>
    <t>13/02/2024 12:14:27</t>
  </si>
  <si>
    <t>13/02/2024 12:18:14</t>
  </si>
  <si>
    <t>15/02/2024 18:18:19</t>
  </si>
  <si>
    <t>DUOC|REQ| Homologar BDD desde PRD a DEV</t>
  </si>
  <si>
    <t>INC000002617616</t>
  </si>
  <si>
    <t>15/02/2024 14:05:46</t>
  </si>
  <si>
    <t>15/02/2024 14:08:47</t>
  </si>
  <si>
    <t>15/02/2024 18:23:31</t>
  </si>
  <si>
    <t>GAMA | RE: Solarwinds TTECH - Eventos actuales.</t>
  </si>
  <si>
    <t>INC000002615023</t>
  </si>
  <si>
    <t>14/02/2024 11:17:21</t>
  </si>
  <si>
    <t>14/02/2024 11:23:02</t>
  </si>
  <si>
    <t>15/02/2024 18:40:29</t>
  </si>
  <si>
    <t>INC000002616260</t>
  </si>
  <si>
    <t>15/02/2024 10:10:22</t>
  </si>
  <si>
    <t>15/02/2024 10:17:16</t>
  </si>
  <si>
    <t>15/02/2024 18:42:08</t>
  </si>
  <si>
    <t>GAMA | Requerimiento Restauración Replicas Servidores IPCHILE</t>
  </si>
  <si>
    <t>INC000002617787</t>
  </si>
  <si>
    <t>15/02/2024 15:36:43</t>
  </si>
  <si>
    <t>15/02/2024 22:27:25</t>
  </si>
  <si>
    <t>INC000002609691</t>
  </si>
  <si>
    <t>12/02/2024 13:34:29</t>
  </si>
  <si>
    <t>12/02/2024 13:36:04</t>
  </si>
  <si>
    <t>15/02/2024 22:41:44</t>
  </si>
  <si>
    <t>HD/RE: Solicitud: No alertar bases habilitadas para respaldos.</t>
  </si>
  <si>
    <t>INC000002618092</t>
  </si>
  <si>
    <t>16/02/2024 7:36:19</t>
  </si>
  <si>
    <t>16/02/2024 7:37:18</t>
  </si>
  <si>
    <t>16/02/2024 7:37:48</t>
  </si>
  <si>
    <t>16/02/2024 23:50:00</t>
  </si>
  <si>
    <t>Checklist Diario Clientes 16.02.24</t>
  </si>
  <si>
    <t>INC000002618635</t>
  </si>
  <si>
    <t>16/02/2024 7:39:41</t>
  </si>
  <si>
    <t>16/02/2024 8:56:39</t>
  </si>
  <si>
    <t>INC000002617598</t>
  </si>
  <si>
    <t>15/02/2024 18:22:02</t>
  </si>
  <si>
    <t>15/02/2024 18:26:06</t>
  </si>
  <si>
    <t>16/02/2024 9:09:21</t>
  </si>
  <si>
    <t>HD/RE: Actualizacion de Certificado</t>
  </si>
  <si>
    <t>INC000002613236</t>
  </si>
  <si>
    <t>13/02/2024 15:58:46</t>
  </si>
  <si>
    <t>13/02/2024 16:00:17</t>
  </si>
  <si>
    <t>16/02/2024 9:48:40</t>
  </si>
  <si>
    <t>DUOC|REQ| Homologación de base de datos PROD a QA</t>
  </si>
  <si>
    <t>INC000002618154</t>
  </si>
  <si>
    <t>16/02/2024 9:34:16</t>
  </si>
  <si>
    <t>16/02/2024 9:38:23</t>
  </si>
  <si>
    <t>16/02/2024 9:55:22</t>
  </si>
  <si>
    <t>Checklist diario clientes 12.02.2024</t>
  </si>
  <si>
    <t>INC000002616923</t>
  </si>
  <si>
    <t>15/02/2024 10:20:28</t>
  </si>
  <si>
    <t>15/02/2024 10:21:40</t>
  </si>
  <si>
    <t>16/02/2024 9:58:13</t>
  </si>
  <si>
    <t>HD/RV: C-19872400077 // RV: URGENTE: CLOUD // CC-CHI-0000133</t>
  </si>
  <si>
    <t>INC000002618159</t>
  </si>
  <si>
    <t>16/02/2024 9:55:43</t>
  </si>
  <si>
    <t>16/02/2024 9:56:55</t>
  </si>
  <si>
    <t>16/02/2024 10:57:37</t>
  </si>
  <si>
    <t>Checklist diario clientes 13.02.2024</t>
  </si>
  <si>
    <t>INC000002618572</t>
  </si>
  <si>
    <t>16/02/2024 10:53:23</t>
  </si>
  <si>
    <t>16/02/2024 10:54:32</t>
  </si>
  <si>
    <t>16/02/2024 10:59:24</t>
  </si>
  <si>
    <t>Checklist diario clientes 14.02.2024</t>
  </si>
  <si>
    <t>INC000002618574</t>
  </si>
  <si>
    <t>16/02/2024 11:02:24</t>
  </si>
  <si>
    <t>16/02/2024 11:05:29</t>
  </si>
  <si>
    <t>16/02/2024 11:06:19</t>
  </si>
  <si>
    <t>Checklist diario clientes 15.02.2024</t>
  </si>
  <si>
    <t>INC000002618867</t>
  </si>
  <si>
    <t>16/02/2024 10:06:49</t>
  </si>
  <si>
    <t>16/02/2024 10:09:06</t>
  </si>
  <si>
    <t>16/02/2024 11:23:29</t>
  </si>
  <si>
    <t>HD/
Formulario de Solicitud de IPvlan 2.0 ipchile</t>
  </si>
  <si>
    <t>INC000002618935</t>
  </si>
  <si>
    <t>16/02/2024 11:37:10</t>
  </si>
  <si>
    <t>16/02/2024 11:40:26</t>
  </si>
  <si>
    <t>16/02/2024 11:59:22</t>
  </si>
  <si>
    <t>HD |  DUMP QAS // 16 de febrero de 2024 // Acción creación usuario SAP</t>
  </si>
  <si>
    <t>INC000002614197</t>
  </si>
  <si>
    <t>14/02/2024 11:25:48</t>
  </si>
  <si>
    <t>14/02/2024 11:26:53</t>
  </si>
  <si>
    <t>16/02/2024 12:24:01</t>
  </si>
  <si>
    <t>‎Caso DUOC - Validar configuración conector correo Exchange &gt; Microsoft 365‎</t>
  </si>
  <si>
    <t>INC000002614484</t>
  </si>
  <si>
    <t>14/02/2024 10:59:18</t>
  </si>
  <si>
    <t>14/02/2024 11:00:34</t>
  </si>
  <si>
    <t>16/02/2024 12:30:18</t>
  </si>
  <si>
    <t>HD/Revisión Servidor Calipso</t>
  </si>
  <si>
    <t>INC000002618099</t>
  </si>
  <si>
    <t>16/02/2024 7:57:26</t>
  </si>
  <si>
    <t>16/02/2024 8:42:54</t>
  </si>
  <si>
    <t>16/02/2024 12:40:32</t>
  </si>
  <si>
    <t>Generar registros TXT dominio jeria.cl</t>
  </si>
  <si>
    <t>INC000002615075</t>
  </si>
  <si>
    <t>14/02/2024 13:05:01</t>
  </si>
  <si>
    <t>14/02/2024 13:06:55</t>
  </si>
  <si>
    <t>16/02/2024 16:38:53</t>
  </si>
  <si>
    <t>HD/
TCCT - CLOUD - Requerimiento extensión PVLAN 1460</t>
  </si>
  <si>
    <t>INC000002619246</t>
  </si>
  <si>
    <t>16/02/2024 12:50:02</t>
  </si>
  <si>
    <t>16/02/2024 16:42:21</t>
  </si>
  <si>
    <t>INC000002617558</t>
  </si>
  <si>
    <t>15/02/2024 15:31:28</t>
  </si>
  <si>
    <t>15/02/2024 15:35:00</t>
  </si>
  <si>
    <t>16/02/2024 17:19:15</t>
  </si>
  <si>
    <t>DUOC|REQ| Homologar BDD de PRD a QA</t>
  </si>
  <si>
    <t>INC000002619866</t>
  </si>
  <si>
    <t>16/02/2024 17:21:31</t>
  </si>
  <si>
    <t>16/02/2024 17:21:44</t>
  </si>
  <si>
    <t>16/02/2024 17:23:32</t>
  </si>
  <si>
    <t>sesión de trabajo por error recepción correos exchange apremiase</t>
  </si>
  <si>
    <t>INC000002619867</t>
  </si>
  <si>
    <t>16/02/2024 17:21:49</t>
  </si>
  <si>
    <t>16/02/2024 17:22:00</t>
  </si>
  <si>
    <t>16/02/2024 17:38:45</t>
  </si>
  <si>
    <t>Reunión de coordinación en conjunto a JP proyecto migración servidores Duoc a VDC.</t>
  </si>
  <si>
    <t>INC000002619868</t>
  </si>
  <si>
    <t>16/02/2024 17:22:06</t>
  </si>
  <si>
    <t>16/02/2024 17:22:20</t>
  </si>
  <si>
    <t>16/02/2024 17:39:22</t>
  </si>
  <si>
    <t>Levantamiento y revisión servidores a migrar a VDC en conjunto a ingeniero residente DUOC</t>
  </si>
  <si>
    <t>INC000002617928</t>
  </si>
  <si>
    <t>15/02/2024 17:37:07</t>
  </si>
  <si>
    <t>15/02/2024 17:41:13</t>
  </si>
  <si>
    <t>16/02/2024 20:09:53</t>
  </si>
  <si>
    <t>GAMA | E: Información de respaldos</t>
  </si>
  <si>
    <t>INC000002617997</t>
  </si>
  <si>
    <t>15/02/2024 19:29:07</t>
  </si>
  <si>
    <t>16/02/2024 21:40:18</t>
  </si>
  <si>
    <t>fiprdu01 - srvsharepro1_vm TICKET AUTOMATICO</t>
  </si>
  <si>
    <t>INC000002614231</t>
  </si>
  <si>
    <t>14/02/2024 9:09:37</t>
  </si>
  <si>
    <t>14/02/2024 9:10:39</t>
  </si>
  <si>
    <t>17/02/2024 12:17:11</t>
  </si>
  <si>
    <t>17/02/2024 23:50:00</t>
  </si>
  <si>
    <t>HD/Restaurar VM 192.168.190.20.</t>
  </si>
  <si>
    <t>INC000002618173</t>
  </si>
  <si>
    <t>16/02/2024 10:48:16</t>
  </si>
  <si>
    <t>16/02/2024 10:50:12</t>
  </si>
  <si>
    <t>17/02/2024 12:19:16</t>
  </si>
  <si>
    <t>ELIMINAR REPORTE DE RESPALDO</t>
  </si>
  <si>
    <t>INC000002617509</t>
  </si>
  <si>
    <t>15/02/2024 13:30:07</t>
  </si>
  <si>
    <t>15/02/2024 13:32:06</t>
  </si>
  <si>
    <t>17/02/2024 12:21:22</t>
  </si>
  <si>
    <t>HD/ACMA - Respaldo de Transaction Log servidor ACP</t>
  </si>
  <si>
    <t>INC000002618844</t>
  </si>
  <si>
    <t>16/02/2024 9:45:48</t>
  </si>
  <si>
    <t>16/02/2024 9:50:51</t>
  </si>
  <si>
    <t>17/02/2024 12:22:52</t>
  </si>
  <si>
    <t>HD/Solicitud de creación de ticket / baja de respaldo /Artikos Chile S.A. varias bases</t>
  </si>
  <si>
    <t>INC000002620740</t>
  </si>
  <si>
    <t>17/02/2024 17:50:29</t>
  </si>
  <si>
    <t>17/02/2024 17:51:44</t>
  </si>
  <si>
    <t>17/02/2024 21:47:50</t>
  </si>
  <si>
    <t>HD/RV: Procesos DATASTAGE Director 17/02/2024</t>
  </si>
  <si>
    <t>INC000002621783</t>
  </si>
  <si>
    <t>18/02/2024 9:46:34</t>
  </si>
  <si>
    <t>18/02/2024 15:54:58</t>
  </si>
  <si>
    <t>18/02/2024 23:50:00</t>
  </si>
  <si>
    <t>fiprdu01 - dcacdptealto TICKET AUTOMATICO</t>
  </si>
  <si>
    <t>INC000002621781</t>
  </si>
  <si>
    <t>18/02/2024 9:46:33</t>
  </si>
  <si>
    <t>18/02/2024 15:55:26</t>
  </si>
  <si>
    <t>fiprdu01 - dcadmptealto TICKET AUTOMATICO</t>
  </si>
  <si>
    <t>INC000002621782</t>
  </si>
  <si>
    <t>18/02/2024 15:55:52</t>
  </si>
  <si>
    <t>fiprdu01 - hyp_ptealto TICKET AUTOMATICO</t>
  </si>
  <si>
    <t>INC000002621780</t>
  </si>
  <si>
    <t>18/02/2024 15:56:29</t>
  </si>
  <si>
    <t>fiprdu01 - ilo_ptealto TICKET AUTOMATICO</t>
  </si>
  <si>
    <t>INC000002620286</t>
  </si>
  <si>
    <t>16/02/2024 22:22:10</t>
  </si>
  <si>
    <t>18/02/2024 16:01:50</t>
  </si>
  <si>
    <t>INC000002619894</t>
  </si>
  <si>
    <t>16/02/2024 18:05:37</t>
  </si>
  <si>
    <t>18/02/2024 16:03:50</t>
  </si>
  <si>
    <t>INC000002621476</t>
  </si>
  <si>
    <t>18/02/2024 0:10:29</t>
  </si>
  <si>
    <t>18/02/2024 16:05:59</t>
  </si>
  <si>
    <t>fiprdu01 - srvfs02_vm TICKET AUTOMATICO</t>
  </si>
  <si>
    <t>INC000002622144</t>
  </si>
  <si>
    <t>18/02/2024 14:27:53</t>
  </si>
  <si>
    <t>18/02/2024 16:16:51</t>
  </si>
  <si>
    <t>ciausp01 - retailproweb TICKET AUTOMATICO</t>
  </si>
  <si>
    <t>INC000002622171</t>
  </si>
  <si>
    <t>18/02/2024 15:07:02</t>
  </si>
  <si>
    <t>18/02/2024 18:09:47</t>
  </si>
  <si>
    <t>INC000002622314</t>
  </si>
  <si>
    <t>18/02/2024 18:51:52</t>
  </si>
  <si>
    <t>18/02/2024 22:44:25</t>
  </si>
  <si>
    <t>INC000002622451</t>
  </si>
  <si>
    <t>18/02/2024 23:45:58</t>
  </si>
  <si>
    <t>19/02/2024 1:13:55</t>
  </si>
  <si>
    <t>19/02/2024 23:50:00</t>
  </si>
  <si>
    <t>telefonica - lnxq003_localhost.vm TICKET AUTOMATICO</t>
  </si>
  <si>
    <t>INC000002618579</t>
  </si>
  <si>
    <t>16/02/2024 11:25:43</t>
  </si>
  <si>
    <t>16/02/2024 11:27:12</t>
  </si>
  <si>
    <t>19/02/2024 7:20:45</t>
  </si>
  <si>
    <t>Checklist diario clientes 16.02.2024</t>
  </si>
  <si>
    <t>INC000002619206</t>
  </si>
  <si>
    <t>16/02/2024 12:25:49</t>
  </si>
  <si>
    <t>16/02/2024 12:27:33</t>
  </si>
  <si>
    <t>19/02/2024 9:55:16</t>
  </si>
  <si>
    <t>HD/
Solicitud de cuentas VPN XMS</t>
  </si>
  <si>
    <t>INC000002623134</t>
  </si>
  <si>
    <t>19/02/2024 10:12:51</t>
  </si>
  <si>
    <t>19/02/2024 10:13:53</t>
  </si>
  <si>
    <t>19/02/2024 10:14:18</t>
  </si>
  <si>
    <t>checklist Diario Clientes 19.02.24</t>
  </si>
  <si>
    <t>INC000002622809</t>
  </si>
  <si>
    <t>19/02/2024 7:30:28</t>
  </si>
  <si>
    <t>19/02/2024 7:33:10</t>
  </si>
  <si>
    <t>19/02/2024 10:21:54</t>
  </si>
  <si>
    <t>REQ /  Transporte OT // OEDK925461 // OEDK925513</t>
  </si>
  <si>
    <t>INC000002623127</t>
  </si>
  <si>
    <t>19/02/2024 10:09:11</t>
  </si>
  <si>
    <t>19/02/2024 10:10:19</t>
  </si>
  <si>
    <t>19/02/2024 10:23:14</t>
  </si>
  <si>
    <t>INC000002623129</t>
  </si>
  <si>
    <t>19/02/2024 10:10:49</t>
  </si>
  <si>
    <t>19/02/2024 10:11:19</t>
  </si>
  <si>
    <t>19/02/2024 10:23:41</t>
  </si>
  <si>
    <t>FERROVIAL // M365 // CHI-004158307 / CC-CHI-0000146495</t>
  </si>
  <si>
    <t>INC000002623131</t>
  </si>
  <si>
    <t>19/02/2024 10:11:43</t>
  </si>
  <si>
    <t>19/02/2024 10:12:11</t>
  </si>
  <si>
    <t>19/02/2024 10:24:11</t>
  </si>
  <si>
    <t>rmulario aceptación licencias offioce365 // CHI-004189587</t>
  </si>
  <si>
    <t>INC000002623133</t>
  </si>
  <si>
    <t>19/02/2024 10:13:26</t>
  </si>
  <si>
    <t>19/02/2024 10:13:54</t>
  </si>
  <si>
    <t>19/02/2024 10:24:39</t>
  </si>
  <si>
    <t>renovación licencias// SAPAG Y GONZALEZ ABOGADOS SPA</t>
  </si>
  <si>
    <t>INC000002623333</t>
  </si>
  <si>
    <t>19/02/2024 11:22:29</t>
  </si>
  <si>
    <t>19/02/2024 11:26:33</t>
  </si>
  <si>
    <t>19/02/2024 11:27:17</t>
  </si>
  <si>
    <t>INC000002623205</t>
  </si>
  <si>
    <t>19/02/2024 10:17:26</t>
  </si>
  <si>
    <t>19/02/2024 10:18:48</t>
  </si>
  <si>
    <t>19/02/2024 11:27:55</t>
  </si>
  <si>
    <t>HD | Acceder a una VPN IP</t>
  </si>
  <si>
    <t>INC000002615341</t>
  </si>
  <si>
    <t>14/02/2024 13:29:07</t>
  </si>
  <si>
    <t>14/02/2024 13:31:12</t>
  </si>
  <si>
    <t>19/02/2024 11:51:40</t>
  </si>
  <si>
    <t>HD | Activar OS</t>
  </si>
  <si>
    <t>INC000002620913</t>
  </si>
  <si>
    <t>17/02/2024 11:32:16</t>
  </si>
  <si>
    <t>17/02/2024 11:33:43</t>
  </si>
  <si>
    <t>19/02/2024 11:59:14</t>
  </si>
  <si>
    <t>HD/
Creacion cuenta VPN</t>
  </si>
  <si>
    <t>INC000002622620</t>
  </si>
  <si>
    <t>19/02/2024 9:02:32</t>
  </si>
  <si>
    <t>19/02/2024 9:06:26</t>
  </si>
  <si>
    <t>19/02/2024 12:03:24</t>
  </si>
  <si>
    <t>DUOC | REQ |  Permisos Nuevo Integrante Operaciones</t>
  </si>
  <si>
    <t>INC000002623360</t>
  </si>
  <si>
    <t>19/02/2024 12:18:01</t>
  </si>
  <si>
    <t>19/02/2024 12:19:33</t>
  </si>
  <si>
    <t>19/02/2024 12:36:51</t>
  </si>
  <si>
    <t>HD/
RE: TCCT - SOC - Requerimiento extension de PVLAN RE: [Solicitud] Toma de Control Zabbix SOC</t>
  </si>
  <si>
    <t>INC000002619980</t>
  </si>
  <si>
    <t>17/02/2024 8:41:46</t>
  </si>
  <si>
    <t>17/02/2024 8:43:28</t>
  </si>
  <si>
    <t>19/02/2024 12:58:32</t>
  </si>
  <si>
    <t>INC000002612624</t>
  </si>
  <si>
    <t>13/02/2024 10:39:28</t>
  </si>
  <si>
    <t>13/02/2024 10:43:08</t>
  </si>
  <si>
    <t>19/02/2024 13:04:30</t>
  </si>
  <si>
    <t>HD |  Soporte Correo dominio loteria.cl Office365</t>
  </si>
  <si>
    <t>INC000002618760</t>
  </si>
  <si>
    <t>I MUNICIPALIDAD DE GRANEROS</t>
  </si>
  <si>
    <t>16/02/2024 11:11:33</t>
  </si>
  <si>
    <t>16/02/2024 11:21:32</t>
  </si>
  <si>
    <t>19/02/2024 13:21:23</t>
  </si>
  <si>
    <t>SSPP/ACCESO A HOSTING</t>
  </si>
  <si>
    <t>INC000002622412</t>
  </si>
  <si>
    <t>18/02/2024 22:15:06</t>
  </si>
  <si>
    <t>19/02/2024 13:30:51</t>
  </si>
  <si>
    <t>INC000002623367</t>
  </si>
  <si>
    <t>19/02/2024 12:31:20</t>
  </si>
  <si>
    <t>19/02/2024 12:32:54</t>
  </si>
  <si>
    <t>19/02/2024 13:33:33</t>
  </si>
  <si>
    <t>HD/Solicitud de creación VPN</t>
  </si>
  <si>
    <t>INC000002623543</t>
  </si>
  <si>
    <t>19/02/2024 13:38:20</t>
  </si>
  <si>
    <t>19/02/2024 13:39:08</t>
  </si>
  <si>
    <t>19/02/2024 13:39:30</t>
  </si>
  <si>
    <t>TEST</t>
  </si>
  <si>
    <t>INC000002623313</t>
  </si>
  <si>
    <t>19/02/2024 10:42:21</t>
  </si>
  <si>
    <t>19/02/2024 10:43:44</t>
  </si>
  <si>
    <t>19/02/2024 14:51:46</t>
  </si>
  <si>
    <t>CALL CENTER / REQUERIMIENTO</t>
  </si>
  <si>
    <t>INC000002623794</t>
  </si>
  <si>
    <t>19/02/2024 14:50:10</t>
  </si>
  <si>
    <t>19/02/2024 14:50:22</t>
  </si>
  <si>
    <t>19/02/2024 14:52:38</t>
  </si>
  <si>
    <t>Modificacion descripcion usuario SOC a SG_RESEARCH_LAB por solicitud Diego Labarca</t>
  </si>
  <si>
    <t>INC000002623796</t>
  </si>
  <si>
    <t>19/02/2024 14:50:28</t>
  </si>
  <si>
    <t>19/02/2024 14:50:49</t>
  </si>
  <si>
    <t>19/02/2024 14:53:48</t>
  </si>
  <si>
    <t>Modificacion nombre cuenta usuario SOC  a mfernandez por solicitud Diego Labarca</t>
  </si>
  <si>
    <t>INC000002623728</t>
  </si>
  <si>
    <t>19/02/2024 12:41:15</t>
  </si>
  <si>
    <t>19/02/2024 12:43:09</t>
  </si>
  <si>
    <t>19/02/2024 14:55:09</t>
  </si>
  <si>
    <t>HD | cambio contraseña VPN</t>
  </si>
  <si>
    <t>INC000002623798</t>
  </si>
  <si>
    <t>19/02/2024 14:50:54</t>
  </si>
  <si>
    <t>19/02/2024 14:51:04</t>
  </si>
  <si>
    <t>19/02/2024 14:55:37</t>
  </si>
  <si>
    <t>Revisión cuenta jose santis en dominio CloudCO por acceso a VPN</t>
  </si>
  <si>
    <t>INC000002623804</t>
  </si>
  <si>
    <t>19/02/2024 15:03:29</t>
  </si>
  <si>
    <t>19/02/2024 15:03:39</t>
  </si>
  <si>
    <t>19/02/2024 15:06:07</t>
  </si>
  <si>
    <t>INC000002624008</t>
  </si>
  <si>
    <t>19/02/2024 15:03:46</t>
  </si>
  <si>
    <t>19/02/2024 15:04:00</t>
  </si>
  <si>
    <t>19/02/2024 15:07:20</t>
  </si>
  <si>
    <t>INC000002624009</t>
  </si>
  <si>
    <t>19/02/2024 15:04:06</t>
  </si>
  <si>
    <t>19/02/2024 15:04:30</t>
  </si>
  <si>
    <t>19/02/2024 15:13:52</t>
  </si>
  <si>
    <t>Operador escala error en recepción de correos.reinicia plataforma y soluciona incidente.</t>
  </si>
  <si>
    <t>INC000002623253</t>
  </si>
  <si>
    <t>19/02/2024 12:01:18</t>
  </si>
  <si>
    <t>19/02/2024 12:03:55</t>
  </si>
  <si>
    <t>19/02/2024 15:16:40</t>
  </si>
  <si>
    <t>HD |  Programa de borrado de comisiones ~ GTY DEEK953006</t>
  </si>
  <si>
    <t>INC000002623342</t>
  </si>
  <si>
    <t>19/02/2024 12:01:08</t>
  </si>
  <si>
    <t>19/02/2024 12:02:50</t>
  </si>
  <si>
    <t>19/02/2024 15:17:16</t>
  </si>
  <si>
    <t>HD/
RV: FI: Posición de cambio - Mejoras ~ GTY DEEK952997</t>
  </si>
  <si>
    <t>INC000002623855</t>
  </si>
  <si>
    <t>19/02/2024 16:11:48</t>
  </si>
  <si>
    <t>19/02/2024 16:12:37</t>
  </si>
  <si>
    <t>19/02/2024 16:13:24</t>
  </si>
  <si>
    <t>Apertura - [TCCT-CHILE-CLOUD][AC]TCCT-CHILE-CLOUD-EX-AD-003-T1059.001 Scripts en Pow</t>
  </si>
  <si>
    <t>INC000002624068</t>
  </si>
  <si>
    <t>19/02/2024 16:46:27</t>
  </si>
  <si>
    <t>19/02/2024 16:48:51</t>
  </si>
  <si>
    <t>19/02/2024 17:01:22</t>
  </si>
  <si>
    <t>HD | Transporte de Órdenes a PRD - INCHALAM - COPA</t>
  </si>
  <si>
    <t>INC000002624095</t>
  </si>
  <si>
    <t>19/02/2024 17:20:02</t>
  </si>
  <si>
    <t>19/02/2024 17:21:09</t>
  </si>
  <si>
    <t>19/02/2024 17:29:59</t>
  </si>
  <si>
    <t>zabbix toma control CSERVERPRD</t>
  </si>
  <si>
    <t>INC000002624100</t>
  </si>
  <si>
    <t>19/02/2024 17:21:21</t>
  </si>
  <si>
    <t>19/02/2024 17:22:00</t>
  </si>
  <si>
    <t>19/02/2024 17:30:18</t>
  </si>
  <si>
    <t>zabbix toma control CSERVERQAS</t>
  </si>
  <si>
    <t>INC000002624101</t>
  </si>
  <si>
    <t>19/02/2024 17:22:14</t>
  </si>
  <si>
    <t>19/02/2024 17:22:49</t>
  </si>
  <si>
    <t>19/02/2024 17:30:38</t>
  </si>
  <si>
    <t>zabbix toma control WEBINCHALAM</t>
  </si>
  <si>
    <t>INC000002624092</t>
  </si>
  <si>
    <t>19/02/2024 17:18:04</t>
  </si>
  <si>
    <t>19/02/2024 17:18:47</t>
  </si>
  <si>
    <t>19/02/2024 17:31:06</t>
  </si>
  <si>
    <t>Gustavo avila cambio de contraseña</t>
  </si>
  <si>
    <t>INC000002624410</t>
  </si>
  <si>
    <t>19/02/2024 17:27:41</t>
  </si>
  <si>
    <t>19/02/2024 17:28:12</t>
  </si>
  <si>
    <t>19/02/2024 17:32:06</t>
  </si>
  <si>
    <t>Planilla. actualizacion de datos desde inventario</t>
  </si>
  <si>
    <t>INC000002624093</t>
  </si>
  <si>
    <t>19/02/2024 17:19:05</t>
  </si>
  <si>
    <t>19/02/2024 17:19:40</t>
  </si>
  <si>
    <t>19/02/2024 17:32:52</t>
  </si>
  <si>
    <t>LDAP vcenter paine - revision de caso</t>
  </si>
  <si>
    <t>INC000002624102</t>
  </si>
  <si>
    <t>19/02/2024 17:24:08</t>
  </si>
  <si>
    <t>19/02/2024 17:24:48</t>
  </si>
  <si>
    <t>19/02/2024 17:33:37</t>
  </si>
  <si>
    <t>ANSIBLE creacion y pruebas playbook cambio clave</t>
  </si>
  <si>
    <t>INC000002624104</t>
  </si>
  <si>
    <t>19/02/2024 17:25:02</t>
  </si>
  <si>
    <t>19/02/2024 17:25:41</t>
  </si>
  <si>
    <t>19/02/2024 17:34:12</t>
  </si>
  <si>
    <t>SMU - cambio de clave ADM en servidores</t>
  </si>
  <si>
    <t>INC000002624406</t>
  </si>
  <si>
    <t>19/02/2024 17:25:52</t>
  </si>
  <si>
    <t>19/02/2024 17:26:18</t>
  </si>
  <si>
    <t>19/02/2024 17:34:31</t>
  </si>
  <si>
    <t>SOC - cambio de clave ADM en servidores</t>
  </si>
  <si>
    <t>INC000002624407</t>
  </si>
  <si>
    <t>19/02/2024 17:26:46</t>
  </si>
  <si>
    <t>19/02/2024 17:27:16</t>
  </si>
  <si>
    <t>19/02/2024 17:34:50</t>
  </si>
  <si>
    <t>TCCT ADMINISTRACION - cambio de clave ADM en servidores</t>
  </si>
  <si>
    <t>INC000002624412</t>
  </si>
  <si>
    <t>19/02/2024 17:28:36</t>
  </si>
  <si>
    <t>19/02/2024 17:29:05</t>
  </si>
  <si>
    <t>19/02/2024 17:35:10</t>
  </si>
  <si>
    <t>TRUESIGHT - cambio clave servidores</t>
  </si>
  <si>
    <t>INC000002624422</t>
  </si>
  <si>
    <t>19/02/2024 17:35:28</t>
  </si>
  <si>
    <t>19/02/2024 17:36:05</t>
  </si>
  <si>
    <t>19/02/2024 17:36:42</t>
  </si>
  <si>
    <t>Revision alerta seguridad por ejecucion de comandos</t>
  </si>
  <si>
    <t>INC000002623720</t>
  </si>
  <si>
    <t>19/02/2024 12:18:22</t>
  </si>
  <si>
    <t>19/02/2024 12:20:55</t>
  </si>
  <si>
    <t>19/02/2024 17:42:28</t>
  </si>
  <si>
    <t>HD | SOLICITUD PVLAN SOC</t>
  </si>
  <si>
    <t>INC000002623592</t>
  </si>
  <si>
    <t>19/02/2024 17:42:34</t>
  </si>
  <si>
    <t>19/02/2024 17:43:22</t>
  </si>
  <si>
    <t>INC0000430888][EDR][TCCT_SERVERS][CL-VL-AD-02]PowershellCommandsDecodedDesofusRule Critical</t>
  </si>
  <si>
    <t>INC000002624436</t>
  </si>
  <si>
    <t>19/02/2024 18:05:31</t>
  </si>
  <si>
    <t>19/02/2024 18:06:30</t>
  </si>
  <si>
    <t>19/02/2024 18:06:50</t>
  </si>
  <si>
    <t>WAZUH - configuracion de politica en servidor</t>
  </si>
  <si>
    <t>INC000002623841</t>
  </si>
  <si>
    <t>19/02/2024 15:08:37</t>
  </si>
  <si>
    <t>19/02/2024 15:10:29</t>
  </si>
  <si>
    <t>19/02/2024 19:12:24</t>
  </si>
  <si>
    <t>ALARMAS DE MONITOREO</t>
  </si>
  <si>
    <t>INC000002624002</t>
  </si>
  <si>
    <t>19/02/2024 15:28:17</t>
  </si>
  <si>
    <t>19/02/2024 19:22:23</t>
  </si>
  <si>
    <t>cacost01 - testbatbic TICKET AUTOMATICO</t>
  </si>
  <si>
    <t>INC000002624250</t>
  </si>
  <si>
    <t>19/02/2024 16:11:32</t>
  </si>
  <si>
    <t>19/02/2024 19:24:44</t>
  </si>
  <si>
    <t>fiprdu01 - srvshp13qasql_vm TICKET AUTOMATICO</t>
  </si>
  <si>
    <t>INC000002624234</t>
  </si>
  <si>
    <t>19/02/2024 15:56:32</t>
  </si>
  <si>
    <t>19/02/2024 20:05:20</t>
  </si>
  <si>
    <t>INC000002624386</t>
  </si>
  <si>
    <t>19/02/2024 18:05:13</t>
  </si>
  <si>
    <t>19/02/2024 20:45:35</t>
  </si>
  <si>
    <t>cacost01 - prodtuxmoluno TICKET AUTOMATICO</t>
  </si>
  <si>
    <t>INC000002624611</t>
  </si>
  <si>
    <t>19/02/2024 22:28:56</t>
  </si>
  <si>
    <t>19/02/2024 22:31:26</t>
  </si>
  <si>
    <t>19/02/2024 23:09:23</t>
  </si>
  <si>
    <t>Problemas de conexion con servidor telefonicam04 -10.68.131.252</t>
  </si>
  <si>
    <t>INC000002624623</t>
  </si>
  <si>
    <t>20/02/2024 7:35:12</t>
  </si>
  <si>
    <t>20/02/2024 7:36:16</t>
  </si>
  <si>
    <t>20/02/2024 7:36:40</t>
  </si>
  <si>
    <t>20/02/2024 23:50:00</t>
  </si>
  <si>
    <t>Checklist Diario Clientes 20.02.24</t>
  </si>
  <si>
    <t>INC000002624061</t>
  </si>
  <si>
    <t>19/02/2024 16:33:20</t>
  </si>
  <si>
    <t>19/02/2024 16:36:00</t>
  </si>
  <si>
    <t>20/02/2024 8:20:44</t>
  </si>
  <si>
    <t>REQ | DUOC | Reinicio Sanidad Servidores QA-SERVICES-01 // SRVJENKINSLAB</t>
  </si>
  <si>
    <t>INC000002624338</t>
  </si>
  <si>
    <t>19/02/2024 17:23:43</t>
  </si>
  <si>
    <t>19/02/2024 17:25:23</t>
  </si>
  <si>
    <t>20/02/2024 9:29:46</t>
  </si>
  <si>
    <t>HD/
RE: Electrica Puente Alto//Recursos VDC|| FOLIO INC000002576883 || APERTURA</t>
  </si>
  <si>
    <t>INC000002624342</t>
  </si>
  <si>
    <t>19/02/2024 17:27:45</t>
  </si>
  <si>
    <t>19/02/2024 17:29:20</t>
  </si>
  <si>
    <t>20/02/2024 10:09:12</t>
  </si>
  <si>
    <t>HD/
Validar licencias Suse</t>
  </si>
  <si>
    <t>INC000002624779</t>
  </si>
  <si>
    <t>19/02/2024 22:30:55</t>
  </si>
  <si>
    <t>20/02/2024 10:11:24</t>
  </si>
  <si>
    <t>INC000002625544</t>
  </si>
  <si>
    <t>20/02/2024 10:49:05</t>
  </si>
  <si>
    <t>20/02/2024 10:54:14</t>
  </si>
  <si>
    <t>20/02/2024 11:02:24</t>
  </si>
  <si>
    <t>HD/
[RENTOKIL] Entrega de servidores RHEL</t>
  </si>
  <si>
    <t>INC000002625415</t>
  </si>
  <si>
    <t>20/02/2024 9:12:02</t>
  </si>
  <si>
    <t>20/02/2024 9:14:12</t>
  </si>
  <si>
    <t>20/02/2024 11:16:11</t>
  </si>
  <si>
    <t>HD/
Solicitud Artikos Chile // Eliminar y agregar registros DNS</t>
  </si>
  <si>
    <t>INC000002623018</t>
  </si>
  <si>
    <t>19/02/2024 9:06:21</t>
  </si>
  <si>
    <t>19/02/2024 9:09:34</t>
  </si>
  <si>
    <t>20/02/2024 11:23:13</t>
  </si>
  <si>
    <t>HD/VM VDC APOQUINDO</t>
  </si>
  <si>
    <t>INC000002625887</t>
  </si>
  <si>
    <t>20/02/2024 12:19:27</t>
  </si>
  <si>
    <t>20/02/2024 12:20:04</t>
  </si>
  <si>
    <t>20/02/2024 12:20:36</t>
  </si>
  <si>
    <t>INTERNO HE</t>
  </si>
  <si>
    <t>INC000002625884</t>
  </si>
  <si>
    <t>20/02/2024 12:18:43</t>
  </si>
  <si>
    <t>20/02/2024 12:19:18</t>
  </si>
  <si>
    <t>20/02/2024 12:21:04</t>
  </si>
  <si>
    <t>365 LICENCIAS</t>
  </si>
  <si>
    <t>INC000002625883</t>
  </si>
  <si>
    <t>20/02/2024 12:17:55</t>
  </si>
  <si>
    <t>20/02/2024 12:18:33</t>
  </si>
  <si>
    <t>20/02/2024 12:21:30</t>
  </si>
  <si>
    <t>LISTADO USER</t>
  </si>
  <si>
    <t>INC000002625881</t>
  </si>
  <si>
    <t>20/02/2024 12:17:06</t>
  </si>
  <si>
    <t>20/02/2024 12:17:47</t>
  </si>
  <si>
    <t>20/02/2024 12:21:55</t>
  </si>
  <si>
    <t>COORDINACIÓN INTERNA EQUIPO</t>
  </si>
  <si>
    <t>INC000002623706</t>
  </si>
  <si>
    <t>19/02/2024 12:11:29</t>
  </si>
  <si>
    <t>19/02/2024 12:13:47</t>
  </si>
  <si>
    <t>20/02/2024 12:25:00</t>
  </si>
  <si>
    <t>HD | CCT - SOC - Requerimiento extension de PVLAN RE: [Solicitud] Toma de Control Zabbix SOC</t>
  </si>
  <si>
    <t>INC000002624939</t>
  </si>
  <si>
    <t>20/02/2024 10:00:29</t>
  </si>
  <si>
    <t>20/02/2024 10:06:00</t>
  </si>
  <si>
    <t>20/02/2024 12:29:02</t>
  </si>
  <si>
    <t>CALL CENTER/CONFIGUARACION IP (INC) | INC000002623552</t>
  </si>
  <si>
    <t>INC000002623206</t>
  </si>
  <si>
    <t>NS AGRO S.A.</t>
  </si>
  <si>
    <t>19/02/2024 10:33:01</t>
  </si>
  <si>
    <t>19/02/2024 10:35:25</t>
  </si>
  <si>
    <t>20/02/2024 13:53:40</t>
  </si>
  <si>
    <t>HD | REQUERIMIENTO // ELIMINAR VLANS 3014 - 3015 DE CLUSTER ENDEAVOUR // BAJA DE CLIENTE NS AGRO</t>
  </si>
  <si>
    <t>INC000002625826</t>
  </si>
  <si>
    <t>20/02/2024 11:44:07</t>
  </si>
  <si>
    <t>20/02/2024 15:04:14</t>
  </si>
  <si>
    <t>gpschi01 - wnprws_gps02 TICKET AUTOMATICO</t>
  </si>
  <si>
    <t>INC000002625465</t>
  </si>
  <si>
    <t>20/02/2024 9:57:15</t>
  </si>
  <si>
    <t>20/02/2024 15:23:53</t>
  </si>
  <si>
    <t>INC000002625547</t>
  </si>
  <si>
    <t>20/02/2024 11:19:43</t>
  </si>
  <si>
    <t>20/02/2024 11:21:41</t>
  </si>
  <si>
    <t>20/02/2024 15:26:12</t>
  </si>
  <si>
    <t>HD | Redondeo en orden centralizada, por cantidad STD registro info. DEEK952788</t>
  </si>
  <si>
    <t>INC000002625940</t>
  </si>
  <si>
    <t>20/02/2024 12:40:18</t>
  </si>
  <si>
    <t>20/02/2024 12:41:37</t>
  </si>
  <si>
    <t>20/02/2024 15:35:17</t>
  </si>
  <si>
    <t>DUOC|REQ| Obtener credenciales Consulta</t>
  </si>
  <si>
    <t>INC000002626347</t>
  </si>
  <si>
    <t>20/02/2024 15:37:17</t>
  </si>
  <si>
    <t>20/02/2024 15:38:51</t>
  </si>
  <si>
    <t>20/02/2024 15:40:12</t>
  </si>
  <si>
    <t>INC000002623554</t>
  </si>
  <si>
    <t>SOC DE INGENIERIA ELECTRICA DEL SUR LIMITADA</t>
  </si>
  <si>
    <t>19/02/2024 14:48:36</t>
  </si>
  <si>
    <t>20/02/2024 15:42:25</t>
  </si>
  <si>
    <t>MESA/CALLCENTER/ACCESO AL TENANT DE GOOGLE PARA PODER  ADMINISTRAR SUS LICENCIAS</t>
  </si>
  <si>
    <t>INC000002622903</t>
  </si>
  <si>
    <t>19/02/2024 11:35:18</t>
  </si>
  <si>
    <t>19/02/2024 11:36:23</t>
  </si>
  <si>
    <t>20/02/2024 15:42:50</t>
  </si>
  <si>
    <t>REQ / SOC/SOC/ INC000002615057 / Notificación Nuevo Personal</t>
  </si>
  <si>
    <t>INC000002625882</t>
  </si>
  <si>
    <t>20/02/2024 12:17:40</t>
  </si>
  <si>
    <t>20/02/2024 12:23:04</t>
  </si>
  <si>
    <t>20/02/2024 15:43:11</t>
  </si>
  <si>
    <t>HD/
Importar a VDC de CLIENTE Cpech vm restauradas</t>
  </si>
  <si>
    <t>INC000002624982</t>
  </si>
  <si>
    <t>20/02/2024 11:53:26</t>
  </si>
  <si>
    <t>20/02/2024 11:54:56</t>
  </si>
  <si>
    <t>20/02/2024 15:44:18</t>
  </si>
  <si>
    <t>Planificación MS y apoyo acceso VDC</t>
  </si>
  <si>
    <t>INC000002626224</t>
  </si>
  <si>
    <t>20/02/2024 15:43:19</t>
  </si>
  <si>
    <t>20/02/2024 15:43:55</t>
  </si>
  <si>
    <t>20/02/2024 15:58:36</t>
  </si>
  <si>
    <t>TCCT-CHILE-CLOUD-IA-VPN-002-T1078.002 Viaje Imposible de luis.villasmil</t>
  </si>
  <si>
    <t>INC000002623032</t>
  </si>
  <si>
    <t>19/02/2024 9:56:53</t>
  </si>
  <si>
    <t>19/02/2024 9:59:53</t>
  </si>
  <si>
    <t>20/02/2024 16:51:39</t>
  </si>
  <si>
    <t>HD/ // CC-CHI-0000136324 // CELMEDIA S A: Paso a implantación //CHI-004033804</t>
  </si>
  <si>
    <t>INC000002626522</t>
  </si>
  <si>
    <t>20/02/2024 16:33:21</t>
  </si>
  <si>
    <t>20/02/2024 16:35:19</t>
  </si>
  <si>
    <t>20/02/2024 17:37:33</t>
  </si>
  <si>
    <t>HD/
Revisión de alarma en cluster de recursos C4-PAINE host esxr04.</t>
  </si>
  <si>
    <t>INC000002626515</t>
  </si>
  <si>
    <t>20/02/2024 16:23:28</t>
  </si>
  <si>
    <t>20/02/2024 16:27:55</t>
  </si>
  <si>
    <t>20/02/2024 17:48:43</t>
  </si>
  <si>
    <t>HD/
RV: Descripción: Asigna cuentas a Balance. DEEK953024</t>
  </si>
  <si>
    <t>INC000002625260</t>
  </si>
  <si>
    <t>20/02/2024 9:29:13</t>
  </si>
  <si>
    <t>20/02/2024 9:33:00</t>
  </si>
  <si>
    <t>20/02/2024 18:02:51</t>
  </si>
  <si>
    <t>[PANDA] - ALERTA THREAT HUNTING SEVERIDAD MEDIA</t>
  </si>
  <si>
    <t>asc_fgonza</t>
  </si>
  <si>
    <t>INC000002626469</t>
  </si>
  <si>
    <t>20/02/2024 17:16:16</t>
  </si>
  <si>
    <t>20/02/2024 17:23:32</t>
  </si>
  <si>
    <t>20/02/2024 18:08:06</t>
  </si>
  <si>
    <t>Consulta servidor GDA</t>
  </si>
  <si>
    <t>GDA</t>
  </si>
  <si>
    <t>asc_atoled</t>
  </si>
  <si>
    <t>INC000002622154</t>
  </si>
  <si>
    <t>HOTELERA MIRADOR DEL CERRO LIMITADA</t>
  </si>
  <si>
    <t>18/02/2024 14:48:06</t>
  </si>
  <si>
    <t>18/02/2024 14:48:58</t>
  </si>
  <si>
    <t>20/02/2024 18:50:01</t>
  </si>
  <si>
    <t>CALLCENTER/NO PUEDE INGRESAR AL CORREO</t>
  </si>
  <si>
    <t>INC000002625948</t>
  </si>
  <si>
    <t>20/02/2024 12:45:12</t>
  </si>
  <si>
    <t>20/02/2024 12:47:18</t>
  </si>
  <si>
    <t>20/02/2024 18:55:09</t>
  </si>
  <si>
    <t>DUOC|REQ| Cambio BBD PRD</t>
  </si>
  <si>
    <t>INC000002626584</t>
  </si>
  <si>
    <t>20/02/2024 19:09:46</t>
  </si>
  <si>
    <t>20/02/2024 19:12:03</t>
  </si>
  <si>
    <t>20/02/2024 19:40:57</t>
  </si>
  <si>
    <t>L1 - RE: Apertura - [TCCT-CHILE-CLOUD][AC]TCCT-CHILE-CLOUD-DS-FW-001-T1046</t>
  </si>
  <si>
    <t>tct_vnavea</t>
  </si>
  <si>
    <t>INC000002625875</t>
  </si>
  <si>
    <t>SERVICIOS E INVERSIONES FRANCISCO JAVIER GUIDI MOGGIA E.I.R.L.</t>
  </si>
  <si>
    <t>20/02/2024 12:13:18</t>
  </si>
  <si>
    <t>20/02/2024 12:15:31</t>
  </si>
  <si>
    <t>20/02/2024 20:27:07</t>
  </si>
  <si>
    <t>HD/
Solicitud paara reverso DNS</t>
  </si>
  <si>
    <t>INC000002626219</t>
  </si>
  <si>
    <t>20/02/2024 15:27:54</t>
  </si>
  <si>
    <t>20/02/2024 15:31:12</t>
  </si>
  <si>
    <t>20/02/2024 22:48:26</t>
  </si>
  <si>
    <t>HD/
RE: SOLARWINDS - Solicitud ventana mantenimiento BD</t>
  </si>
  <si>
    <t>INC000002626298</t>
  </si>
  <si>
    <t>20/02/2024 23:33:38</t>
  </si>
  <si>
    <t>20/02/2024 23:36:20</t>
  </si>
  <si>
    <t>21/02/2024 1:09:32</t>
  </si>
  <si>
    <t>21/02/2024 23:50:00</t>
  </si>
  <si>
    <t>REQ / RE: Transporte OT a PRD // 20 Febrero 23 horas</t>
  </si>
  <si>
    <t>INC000002627505</t>
  </si>
  <si>
    <t>21/02/2024 8:18:31</t>
  </si>
  <si>
    <t>21/02/2024 8:19:52</t>
  </si>
  <si>
    <t>21/02/2024 8:20:13</t>
  </si>
  <si>
    <t>Checklist Diario Clientes 21.02.24</t>
  </si>
  <si>
    <t>INC000002626247</t>
  </si>
  <si>
    <t>20/02/2024 17:50:25</t>
  </si>
  <si>
    <t>20/02/2024 17:54:12</t>
  </si>
  <si>
    <t>21/02/2024 8:21:33</t>
  </si>
  <si>
    <t>HD/ RV: NUTRISCO: JOB CANCELADOS EN PRD</t>
  </si>
  <si>
    <t>INC000002627049</t>
  </si>
  <si>
    <t>20/02/2024 22:08:04</t>
  </si>
  <si>
    <t>21/02/2024 9:48:36</t>
  </si>
  <si>
    <t>INC000002624105</t>
  </si>
  <si>
    <t>19/02/2024 15:20:54</t>
  </si>
  <si>
    <t>21/02/2024 9:50:27</t>
  </si>
  <si>
    <t>Descarga e instalación de parches de SO en servidores de TrueSight (Febrero 2024)</t>
  </si>
  <si>
    <t>INC000002626989</t>
  </si>
  <si>
    <t>20/02/2024 20:07:15</t>
  </si>
  <si>
    <t>21/02/2024 9:52:34</t>
  </si>
  <si>
    <t>cacost01 - contbatbic TICKET AUTOMATICO</t>
  </si>
  <si>
    <t>INC000002626243</t>
  </si>
  <si>
    <t>20/02/2024 16:57:58</t>
  </si>
  <si>
    <t>20/02/2024 16:59:59</t>
  </si>
  <si>
    <t>21/02/2024 10:07:03</t>
  </si>
  <si>
    <t>Reset contraseña VPN Usuario p.wsuazo en dominio vpndc.tic.cl</t>
  </si>
  <si>
    <t>INC000002626880</t>
  </si>
  <si>
    <t>21/02/2024 9:13:39</t>
  </si>
  <si>
    <t>21/02/2024 9:14:28</t>
  </si>
  <si>
    <t>21/02/2024 10:53:36</t>
  </si>
  <si>
    <t>HD/Agregar registros DNS</t>
  </si>
  <si>
    <t>INC000002627560</t>
  </si>
  <si>
    <t>21/02/2024 11:04:27</t>
  </si>
  <si>
    <t>21/02/2024 11:05:03</t>
  </si>
  <si>
    <t>21/02/2024 11:05:47</t>
  </si>
  <si>
    <t>RE: Av Offline Deep Security</t>
  </si>
  <si>
    <t>INC000002627559</t>
  </si>
  <si>
    <t>21/02/2024 11:03:07</t>
  </si>
  <si>
    <t>21/02/2024 11:04:19</t>
  </si>
  <si>
    <t>21/02/2024 11:06:17</t>
  </si>
  <si>
    <t>CONSOLA certificados de Entrust</t>
  </si>
  <si>
    <t>INC000002627949</t>
  </si>
  <si>
    <t>21/02/2024 10:45:39</t>
  </si>
  <si>
    <t>21/02/2024 10:47:22</t>
  </si>
  <si>
    <t>21/02/2024 11:26:44</t>
  </si>
  <si>
    <t>INC000002628033</t>
  </si>
  <si>
    <t>21/02/2024 11:50:06</t>
  </si>
  <si>
    <t>21/02/2024 11:51:13</t>
  </si>
  <si>
    <t>21/02/2024 12:34:06</t>
  </si>
  <si>
    <t>HD/MODIFICAR ZONA DNS VENTAS-ARIZTIA.CL</t>
  </si>
  <si>
    <t>INC000002627072</t>
  </si>
  <si>
    <t>20/02/2024 22:59:29</t>
  </si>
  <si>
    <t>20/02/2024 23:01:09</t>
  </si>
  <si>
    <t>21/02/2024 12:35:24</t>
  </si>
  <si>
    <t>Buenas noches.
Junto con saludar informo problemas para ingresar a veritas. Contraseña expirada.</t>
  </si>
  <si>
    <t>INC000002628164</t>
  </si>
  <si>
    <t>21/02/2024 12:14:04</t>
  </si>
  <si>
    <t>21/02/2024 12:16:41</t>
  </si>
  <si>
    <t>21/02/2024 12:45:41</t>
  </si>
  <si>
    <t>HD | Requerimiento Baja de servicios servidor Guayacan - CPECH</t>
  </si>
  <si>
    <t>INC000002626500</t>
  </si>
  <si>
    <t>20/02/2024 18:40:11</t>
  </si>
  <si>
    <t>20/02/2024 18:43:33</t>
  </si>
  <si>
    <t>21/02/2024 14:53:20</t>
  </si>
  <si>
    <t>GAMA | Requerimiento Problemas de Acceso Servidor TUMBES03 - IPCHILE</t>
  </si>
  <si>
    <t>INC000002625499</t>
  </si>
  <si>
    <t>20/02/2024 10:11:48</t>
  </si>
  <si>
    <t>20/02/2024 10:16:06</t>
  </si>
  <si>
    <t>21/02/2024 15:33:27</t>
  </si>
  <si>
    <t>HD/
Comunicación entre MV</t>
  </si>
  <si>
    <t>INC000002615936</t>
  </si>
  <si>
    <t>14/02/2024 18:00:24</t>
  </si>
  <si>
    <t>14/02/2024 18:01:33</t>
  </si>
  <si>
    <t>21/02/2024 15:43:09</t>
  </si>
  <si>
    <t>REQ | DUOC | DESCARGA DE BHE DESDE CASILLA PKRAMM A SAPVIM</t>
  </si>
  <si>
    <t>INC000002625413</t>
  </si>
  <si>
    <t>20/02/2024 9:11:13</t>
  </si>
  <si>
    <t>20/02/2024 9:15:00</t>
  </si>
  <si>
    <t>21/02/2024 15:43:19</t>
  </si>
  <si>
    <t>RV: solicitud restauración - Shanghai y Melipilla</t>
  </si>
  <si>
    <t>INC000002628100</t>
  </si>
  <si>
    <t>21/02/2024 15:02:34</t>
  </si>
  <si>
    <t>21/02/2024 15:03:26</t>
  </si>
  <si>
    <t>21/02/2024 15:59:50</t>
  </si>
  <si>
    <t>HD/RE: URGENTE_CARGA FOLIOS TIPO DOC 33 EN PRODUCTIVO</t>
  </si>
  <si>
    <t>INC000002620015</t>
  </si>
  <si>
    <t>16/02/2024 19:18:04</t>
  </si>
  <si>
    <t>16/02/2024 19:21:08</t>
  </si>
  <si>
    <t>21/02/2024 16:36:39</t>
  </si>
  <si>
    <t>Pdte Horario hábil HD/  Creación VPN site to Site Telefónica AWS UK |</t>
  </si>
  <si>
    <t>INC000002628320</t>
  </si>
  <si>
    <t>21/02/2024 12:45:57</t>
  </si>
  <si>
    <t>21/02/2024 12:54:29</t>
  </si>
  <si>
    <t>21/02/2024 16:37:58</t>
  </si>
  <si>
    <t>HD/
RV: Ticket #19018 - Embalaje facilitado a proveedor</t>
  </si>
  <si>
    <t>INC000002628064</t>
  </si>
  <si>
    <t>21/02/2024 12:50:03</t>
  </si>
  <si>
    <t>21/02/2024 12:53:07</t>
  </si>
  <si>
    <t>21/02/2024 16:39:37</t>
  </si>
  <si>
    <t>HD/RV: JOB ERRONEOS SAP ECC PRD</t>
  </si>
  <si>
    <t>INC000002628366</t>
  </si>
  <si>
    <t>21/02/2024 15:34:05</t>
  </si>
  <si>
    <t>21/02/2024 15:35:32</t>
  </si>
  <si>
    <t>21/02/2024 16:42:51</t>
  </si>
  <si>
    <t>HD/RV: Agregar a un rol las tx asociadas a la exclusión de materiales por clienteFavio P.</t>
  </si>
  <si>
    <t>INC000002628396</t>
  </si>
  <si>
    <t>21/02/2024 16:50:32</t>
  </si>
  <si>
    <t>21/02/2024 16:52:23</t>
  </si>
  <si>
    <t>ELIMINACION EXCHANGE DEPRECADOS</t>
  </si>
  <si>
    <t>INC000002628088</t>
  </si>
  <si>
    <t>21/02/2024 14:23:12</t>
  </si>
  <si>
    <t>21/02/2024 14:24:17</t>
  </si>
  <si>
    <t>21/02/2024 16:53:22</t>
  </si>
  <si>
    <t>HD/RV: Transporte OT - ROL // OEDK925572 // 21 Febrero // Inmediatamente</t>
  </si>
  <si>
    <t>INC000002628352</t>
  </si>
  <si>
    <t>21/02/2024 14:12:41</t>
  </si>
  <si>
    <t>21/02/2024 14:14:54</t>
  </si>
  <si>
    <t>21/02/2024 16:54:08</t>
  </si>
  <si>
    <t>HD/
RV: NUTRISCO: Presentación Informe Mensual</t>
  </si>
  <si>
    <t>INC000002625781</t>
  </si>
  <si>
    <t>CONSULTORES DE PROYECTOS EMPRESARIALES S A</t>
  </si>
  <si>
    <t>20/02/2024 13:19:28</t>
  </si>
  <si>
    <t>20/02/2024 13:21:58</t>
  </si>
  <si>
    <t>21/02/2024 17:42:45</t>
  </si>
  <si>
    <t>MESA/CALL CENTER/PROBLEMA OFFICE 365</t>
  </si>
  <si>
    <t>INC000002615925</t>
  </si>
  <si>
    <t>14/02/2024 17:19:46</t>
  </si>
  <si>
    <t>14/02/2024 17:20:54</t>
  </si>
  <si>
    <t>21/02/2024 17:43:21</t>
  </si>
  <si>
    <t>Reporte correos 09-02-2024 dominio tic.cl</t>
  </si>
  <si>
    <t>INC000002628671</t>
  </si>
  <si>
    <t>21/02/2024 17:44:41</t>
  </si>
  <si>
    <t>21/02/2024 17:44:43</t>
  </si>
  <si>
    <t>21/02/2024 17:46:27</t>
  </si>
  <si>
    <t>Solicitud de Paso a Producción CHI-003685378-1/C-19872300191</t>
  </si>
  <si>
    <t>INC000002627797</t>
  </si>
  <si>
    <t>21/02/2024 10:02:49</t>
  </si>
  <si>
    <t>21/02/2024 10:03:58</t>
  </si>
  <si>
    <t>21/02/2024 18:30:09</t>
  </si>
  <si>
    <t>Creacion nuevo usuario deiby santoyo</t>
  </si>
  <si>
    <t>INC000002627799</t>
  </si>
  <si>
    <t>21/02/2024 10:04:14</t>
  </si>
  <si>
    <t>21/02/2024 10:05:13</t>
  </si>
  <si>
    <t>21/02/2024 18:30:41</t>
  </si>
  <si>
    <t>c4-pivote-apq usuarios nuevos RDP</t>
  </si>
  <si>
    <t>INC000002627803</t>
  </si>
  <si>
    <t>21/02/2024 10:05:30</t>
  </si>
  <si>
    <t>21/02/2024 10:06:40</t>
  </si>
  <si>
    <t>21/02/2024 18:31:06</t>
  </si>
  <si>
    <t>c4-pivote-pa regularizar nuevos usuarios RDP</t>
  </si>
  <si>
    <t>INC000002627941</t>
  </si>
  <si>
    <t>21/02/2024 10:31:19</t>
  </si>
  <si>
    <t>21/02/2024 10:33:06</t>
  </si>
  <si>
    <t>21/02/2024 18:31:43</t>
  </si>
  <si>
    <t>Cambio claves adm server respaldo</t>
  </si>
  <si>
    <t>INC000002627589</t>
  </si>
  <si>
    <t>21/02/2024 12:16:27</t>
  </si>
  <si>
    <t>21/02/2024 12:18:43</t>
  </si>
  <si>
    <t>21/02/2024 18:32:52</t>
  </si>
  <si>
    <t>HD/RE: Exchange Server Health Report - 02/21/2024 12:00:02 DuocN7</t>
  </si>
  <si>
    <t>INC000002628938</t>
  </si>
  <si>
    <t>21/02/2024 17:09:04</t>
  </si>
  <si>
    <t>21/02/2024 18:33:44</t>
  </si>
  <si>
    <t>INC000002628971</t>
  </si>
  <si>
    <t>21/02/2024 17:38:02</t>
  </si>
  <si>
    <t>21/02/2024 17:38:56</t>
  </si>
  <si>
    <t>22/02/2024 0:10:04</t>
  </si>
  <si>
    <t>22/02/2024 23:50:00</t>
  </si>
  <si>
    <t>HD/Aumento RAM VM</t>
  </si>
  <si>
    <t>INC000002629371</t>
  </si>
  <si>
    <t>21/02/2024 22:11:48</t>
  </si>
  <si>
    <t>22/02/2024 0:16:32</t>
  </si>
  <si>
    <t>INC000002629179</t>
  </si>
  <si>
    <t>21/02/2024 19:51:56</t>
  </si>
  <si>
    <t>22/02/2024 0:22:48</t>
  </si>
  <si>
    <t>INC000002629136</t>
  </si>
  <si>
    <t>21/02/2024 18:39:53</t>
  </si>
  <si>
    <t>22/02/2024 0:25:00</t>
  </si>
  <si>
    <t>INC000002629520</t>
  </si>
  <si>
    <t>22/02/2024 7:49:03</t>
  </si>
  <si>
    <t>22/02/2024 7:50:12</t>
  </si>
  <si>
    <t>22/02/2024 7:50:36</t>
  </si>
  <si>
    <t>Checklist Diario clientes 22.02.24</t>
  </si>
  <si>
    <t>INC000002625848</t>
  </si>
  <si>
    <t>20/02/2024 12:04:39</t>
  </si>
  <si>
    <t>20/02/2024 12:07:28</t>
  </si>
  <si>
    <t>22/02/2024 10:10:13</t>
  </si>
  <si>
    <t>HD | [MEGASALUD] Induccion portal vdc</t>
  </si>
  <si>
    <t>INC000002623752</t>
  </si>
  <si>
    <t>19/02/2024 12:58:08</t>
  </si>
  <si>
    <t>19/02/2024 12:58:15</t>
  </si>
  <si>
    <t>22/02/2024 10:25:08</t>
  </si>
  <si>
    <t>Gestión baja de licencias cliente ENCARE INGENIERÍA Y GESTIÓN EMPRESARIAL LIMITADA</t>
  </si>
  <si>
    <t>INC000002626722</t>
  </si>
  <si>
    <t>20/02/2024 17:35:09</t>
  </si>
  <si>
    <t>20/02/2024 17:37:15</t>
  </si>
  <si>
    <t>22/02/2024 10:26:44</t>
  </si>
  <si>
    <t>HD | Eliminar vApp en estatus desconocido cliente DUOC DC DUOCUCPA</t>
  </si>
  <si>
    <t>INC000002627588</t>
  </si>
  <si>
    <t>21/02/2024 12:14:20</t>
  </si>
  <si>
    <t>21/02/2024 12:17:53</t>
  </si>
  <si>
    <t>22/02/2024 10:38:49</t>
  </si>
  <si>
    <t>Información sobre respaldo de servidores del servicio Portal de Fallas Masivas.</t>
  </si>
  <si>
    <t>INC000002626379</t>
  </si>
  <si>
    <t>20/02/2024 16:04:34</t>
  </si>
  <si>
    <t>20/02/2024 16:04:57</t>
  </si>
  <si>
    <t>22/02/2024 10:40:45</t>
  </si>
  <si>
    <t>Requerimiento Respaldo VM Completo Servidor Guayacán CPECH | Folio: INC000002626379 | Apertura</t>
  </si>
  <si>
    <t>INC000002626371</t>
  </si>
  <si>
    <t>20/02/2024 15:53:36</t>
  </si>
  <si>
    <t>20/02/2024 15:55:32</t>
  </si>
  <si>
    <t>22/02/2024 10:41:54</t>
  </si>
  <si>
    <t>GAMA / Requerimiento Respaldo VM Completo Servidor Taltal CPECH</t>
  </si>
  <si>
    <t>INC000002625423</t>
  </si>
  <si>
    <t>20/02/2024 9:20:30</t>
  </si>
  <si>
    <t>20/02/2024 9:22:34</t>
  </si>
  <si>
    <t>22/02/2024 10:43:29</t>
  </si>
  <si>
    <t>HD/ Restablecer copia DB SCO-PBC_Dev</t>
  </si>
  <si>
    <t>INC000002629406</t>
  </si>
  <si>
    <t>21/02/2024 23:41:09</t>
  </si>
  <si>
    <t>22/02/2024 11:56:59</t>
  </si>
  <si>
    <t>fiprdu01 - srvinfra_vm TICKET AUTOMATICO</t>
  </si>
  <si>
    <t>INC000002629032</t>
  </si>
  <si>
    <t>21/02/2024 18:12:36</t>
  </si>
  <si>
    <t>21/02/2024 18:16:26</t>
  </si>
  <si>
    <t>22/02/2024 12:27:11</t>
  </si>
  <si>
    <t>Acceso a Servidor GDA</t>
  </si>
  <si>
    <t>INC000002628949</t>
  </si>
  <si>
    <t>21/02/2024 17:15:29</t>
  </si>
  <si>
    <t>21/02/2024 17:18:24</t>
  </si>
  <si>
    <t>22/02/2024 12:51:12</t>
  </si>
  <si>
    <t>HD/RE: C-19872400085 // RV: CLOUD  //  CC-CHI-0000136324  //</t>
  </si>
  <si>
    <t>INC000002630085</t>
  </si>
  <si>
    <t>22/02/2024 12:55:38</t>
  </si>
  <si>
    <t>22/02/2024 13:02:05</t>
  </si>
  <si>
    <t>22/02/2024 13:55:53</t>
  </si>
  <si>
    <t>HD/RE: SOC/REQ INSTITUTO PROFESIONAL DE CHILE SA/INC000002626216/Albacete // AV - IPCHILE/ APERTURA</t>
  </si>
  <si>
    <t>INC000002623595</t>
  </si>
  <si>
    <t>19/02/2024 17:50:06</t>
  </si>
  <si>
    <t>19/02/2024 17:53:01</t>
  </si>
  <si>
    <t>22/02/2024 14:19:07</t>
  </si>
  <si>
    <t>PDTE HORARIO HÁBIL 20/2/2024 | DUOC | REQ |  Urgencia: Alta | Homologación BDD PRD hacia DEV</t>
  </si>
  <si>
    <t>INC000002630021</t>
  </si>
  <si>
    <t>22/02/2024 10:20:15</t>
  </si>
  <si>
    <t>22/02/2024 10:22:41</t>
  </si>
  <si>
    <t>22/02/2024 15:08:17</t>
  </si>
  <si>
    <t>HD/RE: Hortifrut - Software de IPS/IDS utilizado</t>
  </si>
  <si>
    <t>INC000002630013</t>
  </si>
  <si>
    <t>22/02/2024 10:02:06</t>
  </si>
  <si>
    <t>22/02/2024 10:03:56</t>
  </si>
  <si>
    <t>22/02/2024 16:01:54</t>
  </si>
  <si>
    <t>HD/servidor testbatbic no permite comunicación de agente de respaldo veritas a través de firewall</t>
  </si>
  <si>
    <t>INC000002630655</t>
  </si>
  <si>
    <t>22/02/2024 15:06:14</t>
  </si>
  <si>
    <t>22/02/2024 15:11:29</t>
  </si>
  <si>
    <t>22/02/2024 16:13:57</t>
  </si>
  <si>
    <t>HD/RV: creación impresora</t>
  </si>
  <si>
    <t>INC000002630638</t>
  </si>
  <si>
    <t>22/02/2024 14:27:42</t>
  </si>
  <si>
    <t>22/02/2024 14:28:40</t>
  </si>
  <si>
    <t>22/02/2024 16:33:22</t>
  </si>
  <si>
    <t>HD/SOLICITUD PVLAN - SERVER_LIMA // CEPECH</t>
  </si>
  <si>
    <t>INC000002631231</t>
  </si>
  <si>
    <t>22/02/2024 18:20:55</t>
  </si>
  <si>
    <t>22/02/2024 18:21:48</t>
  </si>
  <si>
    <t>REUNION SD MS</t>
  </si>
  <si>
    <t>INC000002631227</t>
  </si>
  <si>
    <t>22/02/2024 18:19:51</t>
  </si>
  <si>
    <t>22/02/2024 18:20:41</t>
  </si>
  <si>
    <t>22/02/2024 18:22:37</t>
  </si>
  <si>
    <t>rEUNION COORDINACION OOB</t>
  </si>
  <si>
    <t>INC000002631235</t>
  </si>
  <si>
    <t>22/02/2024 18:23:16</t>
  </si>
  <si>
    <t>22/02/2024 18:24:04</t>
  </si>
  <si>
    <t>MAQUINAS SOC</t>
  </si>
  <si>
    <t>INC000002631322</t>
  </si>
  <si>
    <t>22/02/2024 17:23:52</t>
  </si>
  <si>
    <t>22/02/2024 17:27:11</t>
  </si>
  <si>
    <t>22/02/2024 22:02:01</t>
  </si>
  <si>
    <t>ERROR EN REPORTE Exchange Server Health Report - 02/22/2024 17:10:02 DuocN7</t>
  </si>
  <si>
    <t>INC000002631819</t>
  </si>
  <si>
    <t>22/02/2024 22:26:12</t>
  </si>
  <si>
    <t>22/02/2024 23:48:26</t>
  </si>
  <si>
    <t>cmdb - aii_soc_01_clone TICKET AUTOMATICO</t>
  </si>
  <si>
    <t>INC000002631779</t>
  </si>
  <si>
    <t>22/02/2024 22:14:09</t>
  </si>
  <si>
    <t>23/02/2024 2:26:45</t>
  </si>
  <si>
    <t>23/02/2024 23:50:00</t>
  </si>
  <si>
    <t>INC000002631289</t>
  </si>
  <si>
    <t>23/02/2024 8:18:28</t>
  </si>
  <si>
    <t>23/02/2024 8:19:34</t>
  </si>
  <si>
    <t>23/02/2024 8:20:49</t>
  </si>
  <si>
    <t>Checklist Diario Clientes 23.02.24</t>
  </si>
  <si>
    <t>INC000002630877</t>
  </si>
  <si>
    <t>22/02/2024 16:19:46</t>
  </si>
  <si>
    <t>22/02/2024 16:22:28</t>
  </si>
  <si>
    <t>23/02/2024 8:57:07</t>
  </si>
  <si>
    <t>HD / DUOC | Solicitud de ventana de reinicio HYP-RENCA -&gt; ADM-DCRENCA</t>
  </si>
  <si>
    <t>INC000002630971</t>
  </si>
  <si>
    <t>23/02/2024 9:31:40</t>
  </si>
  <si>
    <t>23/02/2024 9:34:02</t>
  </si>
  <si>
    <t>23/02/2024 9:41:10</t>
  </si>
  <si>
    <t>HD | Creación Usuario SAP PRD</t>
  </si>
  <si>
    <t>INC000002630077</t>
  </si>
  <si>
    <t>22/02/2024 12:18:01</t>
  </si>
  <si>
    <t>22/02/2024 12:27:33</t>
  </si>
  <si>
    <t>23/02/2024 10:19:04</t>
  </si>
  <si>
    <t>HD/INDUSTRIAS CHILENAS DE ALAMBRE INCHALAM S.</t>
  </si>
  <si>
    <t>INC000002630053</t>
  </si>
  <si>
    <t>22/02/2024 11:22:23</t>
  </si>
  <si>
    <t>22/02/2024 11:24:57</t>
  </si>
  <si>
    <t>23/02/2024 11:08:50</t>
  </si>
  <si>
    <t>HD/RE: REPORTE OPENSCAP -CCS- SEGURIDAD DE SISTEMA OPERATIVO BASE.</t>
  </si>
  <si>
    <t>INC000002632608</t>
  </si>
  <si>
    <t>23/02/2024 10:35:53</t>
  </si>
  <si>
    <t>23/02/2024 10:37:46</t>
  </si>
  <si>
    <t>23/02/2024 11:13:11</t>
  </si>
  <si>
    <t>HD/
RV: SAP intermitente</t>
  </si>
  <si>
    <t>INC000002632109</t>
  </si>
  <si>
    <t>23/02/2024 4:06:31</t>
  </si>
  <si>
    <t>23/02/2024 11:31:26</t>
  </si>
  <si>
    <t>fiprdu01 - controlver01-2k23 TICKET AUTOMATICO</t>
  </si>
  <si>
    <t>INC000002630605</t>
  </si>
  <si>
    <t>22/02/2024 13:44:28</t>
  </si>
  <si>
    <t>22/02/2024 13:47:09</t>
  </si>
  <si>
    <t>23/02/2024 11:40:07</t>
  </si>
  <si>
    <t>HD/Server Cluster DB</t>
  </si>
  <si>
    <t>INC000002631114</t>
  </si>
  <si>
    <t>22/02/2024 17:40:00</t>
  </si>
  <si>
    <t>22/02/2024 17:41:15</t>
  </si>
  <si>
    <t>23/02/2024 11:40:08</t>
  </si>
  <si>
    <t>REQ / SOC/RV: IMPORTANTE: Baja de Servidores</t>
  </si>
  <si>
    <t>INC000002630934</t>
  </si>
  <si>
    <t>22/02/2024 18:11:00</t>
  </si>
  <si>
    <t>22/02/2024 18:11:47</t>
  </si>
  <si>
    <t>23/02/2024 11:40:34</t>
  </si>
  <si>
    <t>REQ / SOC/ IMPORTANTE: Baja de Servidor MDM</t>
  </si>
  <si>
    <t>INC000002632619</t>
  </si>
  <si>
    <t>23/02/2024 11:04:21</t>
  </si>
  <si>
    <t>23/02/2024 11:06:04</t>
  </si>
  <si>
    <t>23/02/2024 11:40:46</t>
  </si>
  <si>
    <t>HD/
RV: Descripción: Asigna cuentas a Balance. DEEK953022</t>
  </si>
  <si>
    <t>INC000002632617</t>
  </si>
  <si>
    <t>23/02/2024 11:01:37</t>
  </si>
  <si>
    <t>23/02/2024 11:03:29</t>
  </si>
  <si>
    <t>23/02/2024 11:42:14</t>
  </si>
  <si>
    <t>HD | Mensaje de SAP</t>
  </si>
  <si>
    <t>INC000002629926</t>
  </si>
  <si>
    <t>22/02/2024 10:30:49</t>
  </si>
  <si>
    <t>22/02/2024 10:32:14</t>
  </si>
  <si>
    <t>23/02/2024 11:58:27</t>
  </si>
  <si>
    <t>DUOC | REQ | Conector Exchange 2016</t>
  </si>
  <si>
    <t>INC000002632664</t>
  </si>
  <si>
    <t>23/02/2024 12:33:27</t>
  </si>
  <si>
    <t>23/02/2024 12:34:14</t>
  </si>
  <si>
    <t>23/02/2024 12:57:47</t>
  </si>
  <si>
    <t>Validar Servidores SOC Linux - INC000002632664</t>
  </si>
  <si>
    <t>tct_smmart</t>
  </si>
  <si>
    <t>INC000002632725</t>
  </si>
  <si>
    <t>23/02/2024 11:44:00</t>
  </si>
  <si>
    <t>23/02/2024 11:44:10</t>
  </si>
  <si>
    <t>23/02/2024 14:22:42</t>
  </si>
  <si>
    <t>Re: CHI-003784374 // TRANSCOM WORLDWIDE CHILE LIMITADA // Licencias Google</t>
  </si>
  <si>
    <t>INC000002632663</t>
  </si>
  <si>
    <t>23/02/2024 12:32:26</t>
  </si>
  <si>
    <t>23/02/2024 12:35:30</t>
  </si>
  <si>
    <t>23/02/2024 14:30:24</t>
  </si>
  <si>
    <t>HD/
RE: SOLICITUD DE REESTABLECIMIENTO DE CLAVE VPN</t>
  </si>
  <si>
    <t>INC000002631418</t>
  </si>
  <si>
    <t>22/02/2024 17:56:33</t>
  </si>
  <si>
    <t>23/02/2024 14:33:57</t>
  </si>
  <si>
    <t>INC000002632628</t>
  </si>
  <si>
    <t>23/02/2024 11:25:08</t>
  </si>
  <si>
    <t>23/02/2024 11:27:04</t>
  </si>
  <si>
    <t>23/02/2024 14:36:22</t>
  </si>
  <si>
    <t>HD | Agregar registro a servidor DNS</t>
  </si>
  <si>
    <t>INC000002632590</t>
  </si>
  <si>
    <t>23/02/2024 11:52:48</t>
  </si>
  <si>
    <t>23/02/2024 15:09:33</t>
  </si>
  <si>
    <t>mdm - mdm_sql_srss TICKET AUTOMATICO</t>
  </si>
  <si>
    <t>INC000002631355</t>
  </si>
  <si>
    <t>22/02/2024 17:28:34</t>
  </si>
  <si>
    <t>22/02/2024 17:30:33</t>
  </si>
  <si>
    <t>23/02/2024 16:32:12</t>
  </si>
  <si>
    <t>HD / Celmedia//drp 3 vms</t>
  </si>
  <si>
    <t>INC000002632636</t>
  </si>
  <si>
    <t>23/02/2024 11:29:17</t>
  </si>
  <si>
    <t>23/02/2024 16:47:46</t>
  </si>
  <si>
    <t>INC000002630992</t>
  </si>
  <si>
    <t>ZAMBONI INGENIEROS ASOCIADOS LIMITADA</t>
  </si>
  <si>
    <t>23/02/2024 10:01:15</t>
  </si>
  <si>
    <t>23/02/2024 10:04:47</t>
  </si>
  <si>
    <t>23/02/2024 17:10:29</t>
  </si>
  <si>
    <t>HD | Cliente ZAMBONI y ASOCIADOS LTDA - Plataforma VDC - Regularizar cuenta ERUIZ a la brevedad.</t>
  </si>
  <si>
    <t>INC000002633710</t>
  </si>
  <si>
    <t>23/02/2024 19:25:54</t>
  </si>
  <si>
    <t>23/02/2024 19:26:44</t>
  </si>
  <si>
    <t>23/02/2024 19:28:23</t>
  </si>
  <si>
    <t>bloqueo usuarios VPN</t>
  </si>
  <si>
    <t>INC000002632998</t>
  </si>
  <si>
    <t>23/02/2024 20:47:37</t>
  </si>
  <si>
    <t>23/02/2024 20:49:04</t>
  </si>
  <si>
    <t>23/02/2024 20:58:41</t>
  </si>
  <si>
    <t>Desbloquear cuentas VPN</t>
  </si>
  <si>
    <t>INC000002634425</t>
  </si>
  <si>
    <t>24/02/2024 2:41:48</t>
  </si>
  <si>
    <t>24/02/2024 4:36:48</t>
  </si>
  <si>
    <t>24/02/2024 23:50:00</t>
  </si>
  <si>
    <t>fiprdu01 - noedesa TICKET AUTOMATICO</t>
  </si>
  <si>
    <t>INC000002628703</t>
  </si>
  <si>
    <t>21/02/2024 20:07:41</t>
  </si>
  <si>
    <t>21/02/2024 20:11:50</t>
  </si>
  <si>
    <t>24/02/2024 8:34:22</t>
  </si>
  <si>
    <t>HD/ACMA - Ejecutar respaldo FULL servidor ACP</t>
  </si>
  <si>
    <t>INC000002630895</t>
  </si>
  <si>
    <t>22/02/2024 16:33:20</t>
  </si>
  <si>
    <t>22/02/2024 16:37:50</t>
  </si>
  <si>
    <t>24/02/2024 8:35:53</t>
  </si>
  <si>
    <t>HD / ACMA - Ejecutar respaldo FULL servidor ACQ</t>
  </si>
  <si>
    <t>INC000002632644</t>
  </si>
  <si>
    <t>23/02/2024 11:42:48</t>
  </si>
  <si>
    <t>23/02/2024 11:44:49</t>
  </si>
  <si>
    <t>24/02/2024 8:37:26</t>
  </si>
  <si>
    <t>HD | Ejecutar respaldo FULL servidor ACP</t>
  </si>
  <si>
    <t>INC000002634452</t>
  </si>
  <si>
    <t>24/02/2024 3:03:27</t>
  </si>
  <si>
    <t>24/02/2024 10:41:00</t>
  </si>
  <si>
    <t>INC000002633249</t>
  </si>
  <si>
    <t>23/02/2024 16:52:19</t>
  </si>
  <si>
    <t>23/02/2024 16:53:59</t>
  </si>
  <si>
    <t>24/02/2024 15:38:14</t>
  </si>
  <si>
    <t>HD | Creación Usuario Comunicacion SAP PRD y QAS</t>
  </si>
  <si>
    <t>INC000002633944</t>
  </si>
  <si>
    <t>23/02/2024 22:22:39</t>
  </si>
  <si>
    <t>24/02/2024 22:55:14</t>
  </si>
  <si>
    <t>fbhocr01 - nw-v-test-hdc TICKET AUTOMATICO</t>
  </si>
  <si>
    <t>INC000002635565</t>
  </si>
  <si>
    <t>24/02/2024 22:19:47</t>
  </si>
  <si>
    <t>24/02/2024 23:06:05</t>
  </si>
  <si>
    <t>INC000002637153</t>
  </si>
  <si>
    <t>Resuelto</t>
  </si>
  <si>
    <t>26/02/2024 7:44:24</t>
  </si>
  <si>
    <t>26/02/2024 7:46:27</t>
  </si>
  <si>
    <t>26/02/2024 7:46:49</t>
  </si>
  <si>
    <t>Checklist Diario Clientes 26.02.24</t>
  </si>
  <si>
    <t>INC000002635551</t>
  </si>
  <si>
    <t>24/02/2024 22:08:08</t>
  </si>
  <si>
    <t>26/02/2024 8:56:55</t>
  </si>
  <si>
    <t>INC000002635562</t>
  </si>
  <si>
    <t>24/02/2024 22:18:41</t>
  </si>
  <si>
    <t>26/02/2024 8:57:09</t>
  </si>
  <si>
    <t>gpschi01 - wnprws_med04 TICKET AUTOMATICO</t>
  </si>
  <si>
    <t>INC000002635563</t>
  </si>
  <si>
    <t>24/02/2024 22:19:45</t>
  </si>
  <si>
    <t>26/02/2024 8:57:26</t>
  </si>
  <si>
    <t>gpschi01 - wnprdb_gps04 TICKET AUTOMATICO</t>
  </si>
  <si>
    <t>INC000002635564</t>
  </si>
  <si>
    <t>26/02/2024 8:57:42</t>
  </si>
  <si>
    <t>gpschi01 - wnprap_cap06 TICKET AUTOMATICO</t>
  </si>
  <si>
    <t>INC000002635595</t>
  </si>
  <si>
    <t>24/02/2024 22:59:26</t>
  </si>
  <si>
    <t>26/02/2024 8:57:58</t>
  </si>
  <si>
    <t>INC000002634977</t>
  </si>
  <si>
    <t>26/02/2024 8:58:20</t>
  </si>
  <si>
    <t>26/02/2024 8:58:50</t>
  </si>
  <si>
    <t>26/02/2024 8:59:36</t>
  </si>
  <si>
    <t>activar cuentas vpn</t>
  </si>
  <si>
    <t>INC000002633208</t>
  </si>
  <si>
    <t>23/02/2024 14:54:21</t>
  </si>
  <si>
    <t>23/02/2024 14:56:37</t>
  </si>
  <si>
    <t>26/02/2024 10:18:50</t>
  </si>
  <si>
    <t>HD | TCCT - VDC- Accesso a tenant PRESALE</t>
  </si>
  <si>
    <t>INC000002635001</t>
  </si>
  <si>
    <t>26/02/2024 9:57:28</t>
  </si>
  <si>
    <t>26/02/2024 9:59:43</t>
  </si>
  <si>
    <t>26/02/2024 10:45:58</t>
  </si>
  <si>
    <t>HD |  Acceso Cloud Portal</t>
  </si>
  <si>
    <t>2024-01-08 13:59:51</t>
  </si>
  <si>
    <t>2024-01-08 14:00:59</t>
  </si>
  <si>
    <t>2024-01-29 15:57:04</t>
  </si>
  <si>
    <t>2024-01-29 23:50:00</t>
  </si>
  <si>
    <t>2024-01-31 09:52:03</t>
  </si>
  <si>
    <t>2024-01-31 09:53:07</t>
  </si>
  <si>
    <t>2024-01-31 09:53:58</t>
  </si>
  <si>
    <t>2024-01-31 23:50:00</t>
  </si>
  <si>
    <t>2024-01-31 17:46:05</t>
  </si>
  <si>
    <t>2024-01-31 17:54:21</t>
  </si>
  <si>
    <t>2024-01-31 17:56:13</t>
  </si>
  <si>
    <t>2024-01-29 10:59:42</t>
  </si>
  <si>
    <t>2024-01-29 11:10:04</t>
  </si>
  <si>
    <t>2024-01-29 11:46:05</t>
  </si>
  <si>
    <t>Requerimiento de Red</t>
  </si>
  <si>
    <t>2024-01-22 11:43:40</t>
  </si>
  <si>
    <t>2024-01-22 11:47:32</t>
  </si>
  <si>
    <t>2024-01-30 13:55:06</t>
  </si>
  <si>
    <t>2024-01-30 23:50:00</t>
  </si>
  <si>
    <t>2024-01-31 18:10:10</t>
  </si>
  <si>
    <t>2024-01-31 18:11:10</t>
  </si>
  <si>
    <t>2024-01-31 18:12:07</t>
  </si>
  <si>
    <t>2024-01-31 10:07:14</t>
  </si>
  <si>
    <t>2024-01-31 10:09:10</t>
  </si>
  <si>
    <t>2024-01-31 10:09:57</t>
  </si>
  <si>
    <t>2024-01-31 11:12:51</t>
  </si>
  <si>
    <t>2024-01-31 11:15:26</t>
  </si>
  <si>
    <t>2024-01-31 13:06:44</t>
  </si>
  <si>
    <t>2024-01-30 16:42:01</t>
  </si>
  <si>
    <t>2024-01-30 16:46:05</t>
  </si>
  <si>
    <t>2024-01-31 13:30:53</t>
  </si>
  <si>
    <t>2024-02-01 07:42:24</t>
  </si>
  <si>
    <t>2024-02-01 07:43:50</t>
  </si>
  <si>
    <t>2024-02-01 07:44:17</t>
  </si>
  <si>
    <t>2024-02-01 23:50:00</t>
  </si>
  <si>
    <t>2024-01-31 14:24:42</t>
  </si>
  <si>
    <t>2024-01-31 14:31:06</t>
  </si>
  <si>
    <t>2024-01-31 17:21:31</t>
  </si>
  <si>
    <t>INC000002594330</t>
  </si>
  <si>
    <t>2024-02-03 19:48:52</t>
  </si>
  <si>
    <t>2024-02-03 19:53:49</t>
  </si>
  <si>
    <t>2024-02-03 23:04:52</t>
  </si>
  <si>
    <t>2024-02-03 23:50:00</t>
  </si>
  <si>
    <t>EMPRESA:TELEFONICA EMPRESAS DE CHILE SA
CÓDIGO DE SERVICIO: 
DIRECCIÓN: AV. Presidente Prieto #226, Paine, Santiago
NOMBRE DE QUIEN REPORTA: Ramón Garcés
TELÉFONO DE QUIEN REPORTA: 56992239270
NOMBRE DE CONTACTO EN TERRENO: 
REQUERIMIENTO:
1.- Apagado bl</t>
  </si>
  <si>
    <t>2024-01-30 09:42:14</t>
  </si>
  <si>
    <t>2024-01-30 09:52:35</t>
  </si>
  <si>
    <t>2024-01-30 12:49:04</t>
  </si>
  <si>
    <t>2024-01-17 21:05:31</t>
  </si>
  <si>
    <t>2024-01-17 21:05:33</t>
  </si>
  <si>
    <t>2024-01-29 15:18:29</t>
  </si>
  <si>
    <t>INC000002591093</t>
  </si>
  <si>
    <t>2024-02-03 04:19:50</t>
  </si>
  <si>
    <t>2024-02-03 04:20:43</t>
  </si>
  <si>
    <t>2024-02-03 04:33:20</t>
  </si>
  <si>
    <t>INC000002594360</t>
  </si>
  <si>
    <t>SE GENERA TICKET DE SUPERVISION PARA CLIENTE TELEFONICA EMPRESAS</t>
  </si>
  <si>
    <t>2024-02-04 01:59:55</t>
  </si>
  <si>
    <t>2024-02-04 02:01:21</t>
  </si>
  <si>
    <t>2024-02-04 03:07:52</t>
  </si>
  <si>
    <t>2024-02-04 23:50:00</t>
  </si>
  <si>
    <t>*Estimados:*		Actividad realizada
*Cliente:*		FULL STACK
*Proveedor:*		EVERNEX
*Tipo Requerimiento:*	INICIDENCIA
*N° Ticket Acceso:*	2594330
*N° CRQ:*		PENDIENTE
*Estado CRQ:*		APROBADO
*TKT:*			TKT-006072
*Actividad a realizar:*	Falla PRD7160 -Caso Ev</t>
  </si>
  <si>
    <t>INC000002584009</t>
  </si>
  <si>
    <t>2024-02-01 08:34:43</t>
  </si>
  <si>
    <t>2024-02-01 08:41:29</t>
  </si>
  <si>
    <t>2024-02-01 09:32:01</t>
  </si>
  <si>
    <t>INC000002584063</t>
  </si>
  <si>
    <t>tct_mparad</t>
  </si>
  <si>
    <t>Modificar cruzada solicitada para cliente Chilena consolidada</t>
  </si>
  <si>
    <t>2024-02-01 11:32:13</t>
  </si>
  <si>
    <t>2024-02-01 11:33:28</t>
  </si>
  <si>
    <t>2024-02-01 13:57:42</t>
  </si>
  <si>
    <t>PREVENTIVO: NO
CÓDIGO DE SERVICIO: NO APLICA
DIRECCIÓN:  DCSM
QUIEN REPORTA: MARIO PARADA
CONTACTO EN TERRENO: DC OPERADOR N1
PROBLEMA: CAMBIO DE PUERTO SWITCH
REQUERIMIENTO: CAMBIO DE CONEXION A OTRO SWITCH PARA ENLACE</t>
  </si>
  <si>
    <t>INC000002588589</t>
  </si>
  <si>
    <t>2024-02-01 19:40:25</t>
  </si>
  <si>
    <t>2024-02-01 19:41:44</t>
  </si>
  <si>
    <t>2024-02-01 22:17:54</t>
  </si>
  <si>
    <t>EMPRESA:TELEFONICA EMPRESAS DE CHILE SA
CÓDIGO DE SERVICIO: 
DIRECCIÓN: AV. Presidente Prieto #226, Paine, Santiago
NOMBRE DE QUIEN REPORTA: Ramón Garcés
TELÉFONO DE QUIEN REPORTA: 56992239270
NOMBRE DE CONTACTO EN TERRENO: 
REQUERIMIENTO:1.- Inspección</t>
  </si>
  <si>
    <t>INC000002557756</t>
  </si>
  <si>
    <t>Incidente de Red</t>
  </si>
  <si>
    <t>ALARMAS SONORA ENERGIA RACK B05 Y E05</t>
  </si>
  <si>
    <t>2024-01-18 10:15:02</t>
  </si>
  <si>
    <t>2024-01-18 10:18:04</t>
  </si>
  <si>
    <t>2024-02-03 10:02:38</t>
  </si>
  <si>
    <t>PREVENTIVO: NO
CODIGO DE SERVICIO: INC000002557756
DIRECCION:  DCAPO
QUIEN REPORTA: OPERADOR N1
CONTACTO EN TERRENO: OPERADOR N1
PROBLEMA: ALARMA SONORA ENERGIA
REQUERIMIENTO: RACKS B05 Y E05 PRESENTAN ALARMAS SONORAS DE ENERGIA, PERO PDUS ESTAN ENECENDI</t>
  </si>
  <si>
    <t>equipos ya normalizados</t>
  </si>
  <si>
    <t>2024-01-29 11:33:20</t>
  </si>
  <si>
    <t>2024-01-29 11:34:24</t>
  </si>
  <si>
    <t>2024-01-29 12:56:41</t>
  </si>
  <si>
    <t>INC000002595227</t>
  </si>
  <si>
    <t>2024-02-04 17:53:09</t>
  </si>
  <si>
    <t>2024-02-04 17:53:53</t>
  </si>
  <si>
    <t>2024-02-04 18:05:55</t>
  </si>
  <si>
    <t>2024-01-30 18:43:29</t>
  </si>
  <si>
    <t>2024-01-30 19:03:56</t>
  </si>
  <si>
    <t>2024-01-30 19:36:21</t>
  </si>
  <si>
    <t>INC000002589221</t>
  </si>
  <si>
    <t>Tendido de cableado nuevo red SAN  PMX-TC22 - Paine</t>
  </si>
  <si>
    <t>2024-02-02 07:15:45</t>
  </si>
  <si>
    <t>2024-02-02 07:17:32</t>
  </si>
  <si>
    <t>2024-02-02 23:50:00</t>
  </si>
  <si>
    <t>INC000002589226</t>
  </si>
  <si>
    <t>2024-02-02 07:25:07</t>
  </si>
  <si>
    <t>2024-02-02 07:26:17</t>
  </si>
  <si>
    <t>2024-01-30 16:24:14</t>
  </si>
  <si>
    <t>2024-01-30 17:33:27</t>
  </si>
  <si>
    <t>2024-02-04 09:11:30</t>
  </si>
  <si>
    <t>2024-02-04 10:51:12</t>
  </si>
  <si>
    <t>Al revisar la url, esta se encuentra arriba y redireccionando de manera correcta. Es tercera vez que recibo una alarma con url arriba. Favor antes de llamar, realizar las pruebas de validación https://www.duoc.cl/liceopolitecnicoandes. En caso de que no</t>
  </si>
  <si>
    <t>INC000002594346</t>
  </si>
  <si>
    <t>2024-02-03 21:53:18</t>
  </si>
  <si>
    <t>2024-02-03 21:55:32</t>
  </si>
  <si>
    <t>2024-02-03 22:46:46</t>
  </si>
  <si>
    <t>2024-01-31 19:49:08</t>
  </si>
  <si>
    <t>2024-01-31 20:59:51</t>
  </si>
  <si>
    <t>2024-01-31 19:52:14</t>
  </si>
  <si>
    <t>2024-01-31 20:58:54</t>
  </si>
  <si>
    <t>2024-01-31 12:02:58</t>
  </si>
  <si>
    <t>2024-01-31 12:03:53</t>
  </si>
  <si>
    <t>2024-01-31 12:38:42</t>
  </si>
  <si>
    <t>2024-02-01 14:21:09</t>
  </si>
  <si>
    <t>2024-02-01 14:24:28</t>
  </si>
  <si>
    <t>2024-02-01 18:25:44</t>
  </si>
  <si>
    <t>PREVENTIVO: NO
CODIGO DE SERVICIO:
DIRECCION:      
CIUDAD:             
COMUNA:
NOMBRE QUIEN REPORTA:MIGUEL OSCAR DIAZ BUSTOS
TELEFONO QUIEN REPORTA: + 569 66379050
NOMBRE CONTACTO EN TERRENO:        
TELEFONO 1 CONTACTO EN TERRENO:
TELEFONO 2 CONTACTO</t>
  </si>
  <si>
    <t>se vrifican equipos los cuales se encuentran operativos, se solicita favor indicar ip y si necesitan agente, ya que no se ve agente alguno instalado, se procede a seguir interaccion por correo</t>
  </si>
  <si>
    <t>2024-02-01 18:43:00</t>
  </si>
  <si>
    <t>2024-02-01 18:52:54</t>
  </si>
  <si>
    <t>2024-02-01 19:02:29</t>
  </si>
  <si>
    <t>Equipo no cuenta con alta disponibilidad y actualmente solo esta operando la caja primaria de Firewall OOB San Martin y este tiene alojados todo los servicios relacionados a OOB</t>
  </si>
  <si>
    <t>FASE RESOLUCIÓN Y RECUPERACIÓN
Se efectúa contacto con cliente: Luis Villasmil
Teléfono de contacto: 993970486
Acciones realizadas: Validación fisica en DataCenter San Martin y se observa caja secundaria no operativa, se solicita nueva Caja a Marca a</t>
  </si>
  <si>
    <t>2024-02-01 21:06:53</t>
  </si>
  <si>
    <t>2024-02-01 21:11:44</t>
  </si>
  <si>
    <t>2024-02-02 10:36:31</t>
  </si>
  <si>
    <t>PREVENTIVO: NO
CODIGO DE SERVICIO:VPF0920319
DIRECCION: San Martin 50 SALA 4 - H68,Santiago
QUIEN REPORTA: MATIAS SANDOVAL
CONTACTO EN TERRENO:-
PROBLEMA:-
REQUERIMIENTO:
Estimado Help Desk, por favor deshabilitar la siguiente cuenta VPN:
* juan.cardena</t>
  </si>
  <si>
    <t>2024-01-30 17:24:30</t>
  </si>
  <si>
    <t>2024-01-30 17:29:45</t>
  </si>
  <si>
    <t>2024-01-31 18:49:52</t>
  </si>
  <si>
    <t>2024-01-31 17:53:20</t>
  </si>
  <si>
    <t>2024-01-31 17:54:39</t>
  </si>
  <si>
    <t>2024-01-31 18:09:57</t>
  </si>
  <si>
    <t>2024-01-30 05:51:05</t>
  </si>
  <si>
    <t>2024-01-30 05:52:20</t>
  </si>
  <si>
    <t>2024-02-01 09:31:47</t>
  </si>
  <si>
    <t>2024-02-01 09:32:43</t>
  </si>
  <si>
    <t>2024-02-01 09:33:46</t>
  </si>
  <si>
    <t>Se adjunta Checklist Diario de los clientes;
- HCUA ECC
- Sugal ECC</t>
  </si>
  <si>
    <t>2024-01-30 12:27:12</t>
  </si>
  <si>
    <t>2024-01-30 12:28:16</t>
  </si>
  <si>
    <t>2024-01-30 12:33:38</t>
  </si>
  <si>
    <t>2024-01-30 12:39:29</t>
  </si>
  <si>
    <t>2024-01-30 12:40:23</t>
  </si>
  <si>
    <t>2024-01-30 12:42:19</t>
  </si>
  <si>
    <t>2024-01-30 12:23:23</t>
  </si>
  <si>
    <t>2024-01-30 12:24:30</t>
  </si>
  <si>
    <t>2024-01-30 12:34:25</t>
  </si>
  <si>
    <t>2024-02-01 09:29:12</t>
  </si>
  <si>
    <t>2024-02-01 09:30:02</t>
  </si>
  <si>
    <t>2024-02-01 09:31:01</t>
  </si>
  <si>
    <t>2024-02-01 13:19:16</t>
  </si>
  <si>
    <t>2024-02-01 13:20:53</t>
  </si>
  <si>
    <t>2024-02-01 16:34:26</t>
  </si>
  <si>
    <t>PREVENTIVO: NO
CODIGO DE SERVICIO:
DIRECCION:
QUIEN REPORTA:onias.herrera@telefonica.com
CONTACTO EN TERRENO:onias.herrera@telefonica.com
PROBLEMA:
REQUERIMIENTO:Puedes crear un ticket para nuestro cliente Eléctrica Puente Alto para
datacenter si código</t>
  </si>
  <si>
    <t>Se sigue por el flujo de altas</t>
  </si>
  <si>
    <t>INC000002586203</t>
  </si>
  <si>
    <t>2024-02-02 02:34:36</t>
  </si>
  <si>
    <t>2024-02-02 02:35:44</t>
  </si>
  <si>
    <t>2024-02-02 02:50:01</t>
  </si>
  <si>
    <t>2024-01-30 19:40:00</t>
  </si>
  <si>
    <t>2024-01-30 21:25:52</t>
  </si>
  <si>
    <t>INC000002583588</t>
  </si>
  <si>
    <t>2024-02-01 12:13:12</t>
  </si>
  <si>
    <t>2024-02-01 12:15:16</t>
  </si>
  <si>
    <t>2024-02-01 12:24:53</t>
  </si>
  <si>
    <t>EMPRESA:FUNDACION EDUCACIONAL PARA EL DESARROLLO INTEGRAL DEL MENOR
CÓDIGO DE SERVICIO: 
DIRECCIÓN:Calle San Martin #50, Santiago Centro, Santiago
NOMBRE DE QUIEN REPORTA:Patricio Tapia
TELÉFONO DE QUIEN REPORTA:9 9839 1423
NOMBRE DE CONTACTO EN TERRENO:</t>
  </si>
  <si>
    <t>2024-02-01 16:48:29</t>
  </si>
  <si>
    <t>2024-02-01 16:50:29</t>
  </si>
  <si>
    <t>2024-02-03 23:44:04</t>
  </si>
  <si>
    <t>PREVENTIVO: NO
CODIGO DE SERVICIO:
DIRECCION:
QUIEN REPORTA: Freddy Cortés Díaz
CONTACTO EN TERRENO:
PROBLEMA:
REQUERIMIENTO:
Estimados Help Desk
Favor generar ticket en base a requerimiento de cliente ACMA según correo de más abajo
Dejar en ban</t>
  </si>
  <si>
    <t>Se realiza con éxito la aplicación de certificados SSL en los sistemas SAP ECC QAS y PRD. Se informa a cliente vía mail</t>
  </si>
  <si>
    <t>2024-01-31 14:31:58</t>
  </si>
  <si>
    <t>2024-01-31 14:37:17</t>
  </si>
  <si>
    <t>2024-01-31 16:46:50</t>
  </si>
  <si>
    <t>2024-01-31 14:38:30</t>
  </si>
  <si>
    <t>2024-01-31 14:39:42</t>
  </si>
  <si>
    <t>2024-01-31 16:41:18</t>
  </si>
  <si>
    <t>2024-01-30 12:08:33</t>
  </si>
  <si>
    <t>2024-01-30 12:09:35</t>
  </si>
  <si>
    <t>2024-01-30 12:20:09</t>
  </si>
  <si>
    <t>INC000002584932</t>
  </si>
  <si>
    <t>2024-02-01 14:17:39</t>
  </si>
  <si>
    <t>2024-02-01 14:18:59</t>
  </si>
  <si>
    <t>2024-02-01 16:19:09</t>
  </si>
  <si>
    <t>EMPRESA:BANCO SANTANDER CHILE
CÓDIGO DE SERVICIO: 
DIRECCIÓN: Av. Apoquindo #7071, Las Condes, Santiago
NOMBRE DE QUIEN REPORTA: Christian Tapia
TELÉFONO DE QUIEN REPORTA: 56981568202
NOMBRE DE CONTACTO EN TERRENO: 
REQUERIMIENTO:Decomiso de servidores d</t>
  </si>
  <si>
    <t>ticket duplicado favor dar cierre.</t>
  </si>
  <si>
    <t>2024-01-30 13:09:14</t>
  </si>
  <si>
    <t>2024-01-30 13:10:31</t>
  </si>
  <si>
    <t>2024-01-30 13:19:43</t>
  </si>
  <si>
    <t>2024-02-01 09:38:23</t>
  </si>
  <si>
    <t>2024-02-01 11:06:51</t>
  </si>
  <si>
    <t>PREVENTIVO=SI
CODIGO DE SERVICIO=GDA-BDA.GDA50.local
DIRECCION=NULL
CIUDAD=NULL
COMUNA LOCAL=
REGION=NULL
QUIEN REPORTA=Ticket automático
CONTACTO EN TERRENO=
PROBLEMA=High RAM Usage Alert for Node GDA - BDA_GDA50
REQUERIMIENTO=
EQUIPOS ENERGIZADO O REIN</t>
  </si>
  <si>
    <t>Buen día. Alarma superada peak se presento por servicio normales de SQL Server. Nivel de consumo RAM 76%.</t>
  </si>
  <si>
    <t>2024-01-30 13:11:03</t>
  </si>
  <si>
    <t>2024-01-30 13:12:27</t>
  </si>
  <si>
    <t>2024-01-30 13:15:37</t>
  </si>
  <si>
    <t>2024-01-31 11:30:23</t>
  </si>
  <si>
    <t>2024-01-31 11:31:38</t>
  </si>
  <si>
    <t>2024-01-31 11:33:19</t>
  </si>
  <si>
    <t>INC000002584356</t>
  </si>
  <si>
    <t>2024-02-01 10:34:51</t>
  </si>
  <si>
    <t>2024-02-01 10:37:32</t>
  </si>
  <si>
    <t>2024-02-01 10:38:34</t>
  </si>
  <si>
    <t>2024-01-31 18:14:20</t>
  </si>
  <si>
    <t>2024-01-31 18:16:40</t>
  </si>
  <si>
    <t>2024-02-01 09:17:18</t>
  </si>
  <si>
    <t>Estimados,
Por favor establecer de forma fija el bloqueo de usuarios SAP el último día de cada mes, entre las 23:30 y las 01:00hrs
A excepción de las siguientes cuentas:
NVEJAR
VFARIAS
UGONZALEZ
JHENRIQUEZ
Saludos Cordiales,
Javier Henríquez</t>
  </si>
  <si>
    <t>Se ejecuta actividad en coordinación con el cliente de forma satisfactoria.</t>
  </si>
  <si>
    <t>INC000002593687</t>
  </si>
  <si>
    <t>2024-02-04 06:55:36</t>
  </si>
  <si>
    <t>2024-02-04 06:56:39</t>
  </si>
  <si>
    <t>2024-02-04 06:56:56</t>
  </si>
  <si>
    <t>2024-01-30 11:50:50</t>
  </si>
  <si>
    <t>2024-01-30 11:55:02</t>
  </si>
  <si>
    <t>2024-01-30 18:12:49</t>
  </si>
  <si>
    <t>2024-02-01 12:29:00</t>
  </si>
  <si>
    <t>2024-02-01 12:33:16</t>
  </si>
  <si>
    <t>2024-02-01 12:39:36</t>
  </si>
  <si>
    <t>Cliente solicita dar de baja VPN site to site de OCI VPN_DUOC_OCI03 pues esta sin uso desde hace tiempo.</t>
  </si>
  <si>
    <t>Recurso eliminado</t>
  </si>
  <si>
    <t>INC000002586193</t>
  </si>
  <si>
    <t>2024-02-02 00:11:55</t>
  </si>
  <si>
    <t>2024-02-02 00:12:52</t>
  </si>
  <si>
    <t>2024-02-02 00:42:29</t>
  </si>
  <si>
    <t>INC000002589965</t>
  </si>
  <si>
    <t>2024-02-02 17:43:40</t>
  </si>
  <si>
    <t>2024-02-02 17:51:56</t>
  </si>
  <si>
    <t>2024-02-02 17:57:12</t>
  </si>
  <si>
    <t>EMPRESA:
CÓDIGO DE SERVICIO: 
DIRECCIÓN:AV. Presidente Prieto #226, Paine, Santiago
NOMBRE DE QUIEN REPORTA:RICHARD ARANGUREN
TELÉFONO DE QUIEN REPORTA:944143020
NOMBRE DE CONTACTO EN TERRENO: 
PROBLEMA:
Se realizará desconexión de Fibra oscura CS k21304</t>
  </si>
  <si>
    <t>INC000002592138</t>
  </si>
  <si>
    <t>2024-02-02 19:03:03</t>
  </si>
  <si>
    <t>2024-02-02 19:04:11</t>
  </si>
  <si>
    <t>2024-02-02 19:22:22</t>
  </si>
  <si>
    <t>EMPRESA: HUAWEI CHILE S A
CÓDIGO DE SERVICIO: 
DIRECCIÓN:AV. Presidente Prieto #226, Paine, Santiago
NOMBRE DE QUIEN REPORTA:Ronald Alayo
TELÉFONO DE QUIEN REPORTA:  56935662382
NOMBRE DE CONTACTO EN TERRENO: 
REQUERIMIENTO :  Realizacion de trabajos  y</t>
  </si>
  <si>
    <t>2024-02-02 06:33:10</t>
  </si>
  <si>
    <t>2024-02-02 06:36:11</t>
  </si>
  <si>
    <t>2024-02-02 06:36:35</t>
  </si>
  <si>
    <t>INC000002583601</t>
  </si>
  <si>
    <t>2024-02-01 13:01:13</t>
  </si>
  <si>
    <t>2024-02-01 13:02:53</t>
  </si>
  <si>
    <t>2024-02-01 13:11:47</t>
  </si>
  <si>
    <t>EMPRESA:COCA COLA EMBONOR S A
CÓDIGO DE SERVICIO: 
DIRECCIÓN:Calle San Martin #50, Santiago Centro, Santiago
NOMBRE DE QUIEN REPORTA:Alvaro Tobar
TELÉFONO DE QUIEN REPORTA:995487433
NOMBRE DE CONTACTO EN TERRENO: 
REQUERIMIENTO: contruccion f.o
EQUIPOS E</t>
  </si>
  <si>
    <t>Fase de resolución y recuperación: INFORMACION
Se efectúa contacto con cliente: N/A
Teléfono de contacto: N/A
Acciones realizadas: ACCESOS RECHAZADOS / CRQ NO CREADO
Solución paliativa o definitiva: N/A
Acciones de Mejora, Recomendaciones: N/A
Causa Raíz</t>
  </si>
  <si>
    <t>2024-02-03 13:55:04</t>
  </si>
  <si>
    <t>2024-02-03 16:55:53</t>
  </si>
  <si>
    <t>PREVENTIVO=SI
CODIGO DE SERVICIO=DC_ACDECONTINUA
DIRECCION=NULL
CIUDAD=NULL
COMUNA LOCAL=
REGION=NULL
QUIEN REPORTA=Ticket automático
CONTACTO EN TERRENO=
PROBLEMA=Node FIPRDU01 - DC_ACDECONTINUA is Down
REQUERIMIENTO=
EQUIPOS ENERGIZADO O REINICIADO=
HO</t>
  </si>
  <si>
    <t>Se verificia dos apagados de forma inapropiada del Hyper-V, se verifican inconvenientes del equipo, sin encontrar mayor inconveniente, favor @Rodrigo Olmos J. su ayuda para verificar si hubo inconvenientes a nivel de energía en la sede donde se encuentra</t>
  </si>
  <si>
    <t>2024-02-01 17:43:26</t>
  </si>
  <si>
    <t>2024-02-01 17:47:39</t>
  </si>
  <si>
    <t>2024-02-01 18:13:53</t>
  </si>
  <si>
    <t>PREVENTIVO: NO
CÓDIGO DE SERVICIO: Osaka
DIRECCIÓN: Alameda N° 2150 piso 2 · Santiago
QUIEN REPORTA: Cristian Bustos Rivas
CONTACTO EN TERRENO: Cristian Bustos Rivas
PROBLEMA:
REQUERIMIENTO: 
Estimados, junto con saludar les solicito por favor restaurac</t>
  </si>
  <si>
    <t>FASE RESOLUCIÓN Y RECUPERACIÓN
Se efectúa contacto con cliente: N/A
Teléfono de contacto: N/A
Acciones realizadas: se ejecuta restauración solicitada.
Solución paliativa o definitiva: definitiva
Acciones de Mejora, Recomendaciones: N/A
Causa Raíz:</t>
  </si>
  <si>
    <t>INC000002583511</t>
  </si>
  <si>
    <t>2024-02-01 07:05:10</t>
  </si>
  <si>
    <t>2024-02-01 07:07:29</t>
  </si>
  <si>
    <t>INC000002588576</t>
  </si>
  <si>
    <t>2024-02-01 19:30:40</t>
  </si>
  <si>
    <t>2024-02-01 19:33:15</t>
  </si>
  <si>
    <t>2024-02-01 22:50:18</t>
  </si>
  <si>
    <t>EMPRESA:TELEFONICA EMPRESAS DE CHILE SA
CÓDIGO DE SERVICIO: 
DIRECCIÓN: AV. Presidente Prieto #226, Paine, Santiago
NOMBRE DE QUIEN REPORTA: Ramón Garcés
TELÉFONO DE QUIEN REPORTA: 56992239270
NOMBRE DE CONTACTO EN TERRENO: 
REQUERIMIENTO:1.- Replace the</t>
  </si>
  <si>
    <t>2024-01-29 18:02:08</t>
  </si>
  <si>
    <t>2024-01-29 18:04:06</t>
  </si>
  <si>
    <t>2024-01-30 09:41:39</t>
  </si>
  <si>
    <t>2024-02-02 12:03:56</t>
  </si>
  <si>
    <t>2024-02-02 12:08:15</t>
  </si>
  <si>
    <t>2024-02-02 15:58:31</t>
  </si>
  <si>
    <t>PREVENTIVO: NO
CODIGO DE SERVICIO:
DIRECCION: 
QUIEN REPORTA:Jesús José Nelo Petaquero +56 9 9229 0203
CONTACTO EN TERRENO: Jesús José Nelo Petaquero +56 9 9229 0203
REQUERIMIENTO:
Requerimiento: Estimado @JAVIER ANDRES CUEVAS FLORES, según lo
conversa</t>
  </si>
  <si>
    <t>Se asigna permiso según requerimiento</t>
  </si>
  <si>
    <t>INC000002583509</t>
  </si>
  <si>
    <t>Decomiso de equipo y retiro de cableado DXC /</t>
  </si>
  <si>
    <t>2024-02-01 07:01:24</t>
  </si>
  <si>
    <t>2024-02-01 07:03:27</t>
  </si>
  <si>
    <t>2024-01-31 22:08:57</t>
  </si>
  <si>
    <t>2024-02-01 11:00:04</t>
  </si>
  <si>
    <t>se informa que alza de memoria ram en servidor se debe a la ejecución de procesos SAP en el servidor.
Se realiza liberación de memoria disponible en sesiones desconectadas.
Se mantendrá en observación su comportamiento</t>
  </si>
  <si>
    <t>INC000002585167</t>
  </si>
  <si>
    <t>2024-02-01 18:28:28</t>
  </si>
  <si>
    <t>2024-02-01 18:31:01</t>
  </si>
  <si>
    <t>2024-02-02 08:45:33</t>
  </si>
  <si>
    <t>EMPRESA: HUAWEI CHILE S A
CÓDIGO DE SERVICIO: 
DIRECCIÓN: Av. Presidente Prieto #226, Paine, Santiago
NOMBRE DE QUIEN REPORTA: Ronald Alayo
TELÉFONO DE QUIEN REPORTA: 56935662382
NOMBRE DE CONTACTO EN TERRENO: Ronald Alayo 56935662382
PROBLEMA: Entrega d</t>
  </si>
  <si>
    <t>2024-01-29 18:29:41</t>
  </si>
  <si>
    <t>2024-01-29 18:32:46</t>
  </si>
  <si>
    <t>2024-01-30 11:26:59</t>
  </si>
  <si>
    <t>INC000002593283</t>
  </si>
  <si>
    <t>2024-02-04 00:24:42</t>
  </si>
  <si>
    <t>2024-02-04 00:25:51</t>
  </si>
  <si>
    <t>2024-02-04 00:40:56</t>
  </si>
  <si>
    <t>2024-01-25 14:22:57</t>
  </si>
  <si>
    <t>2024-01-25 14:27:38</t>
  </si>
  <si>
    <t>2024-01-30 16:24:00</t>
  </si>
  <si>
    <t>2024-01-30 09:59:15</t>
  </si>
  <si>
    <t>2024-01-30 10:01:36</t>
  </si>
  <si>
    <t>2024-01-30 11:05:00</t>
  </si>
  <si>
    <t>2024-01-30 13:12:25</t>
  </si>
  <si>
    <t>2024-01-30 13:14:52</t>
  </si>
  <si>
    <t>2024-01-30 18:12:25</t>
  </si>
  <si>
    <t>INC000002557739</t>
  </si>
  <si>
    <t>RAMON DIAZ CASTILLO</t>
  </si>
  <si>
    <t>CAIDA PDU B CLIENTE TECH RACK C04</t>
  </si>
  <si>
    <t>2024-01-18 09:55:05</t>
  </si>
  <si>
    <t>2024-01-18 10:01:55</t>
  </si>
  <si>
    <t>2024-02-03 10:00:51</t>
  </si>
  <si>
    <t>PREVENTIVO: NO
CODIGO DE SERVICIO: INC000002557739
DIRECCION:  DCAPO
QUIEN REPORTA: OPERADOR N1
CONTACTO EN TERRENO: OPERADOR N1
PROBLEMA: CAIDA PDU TIC 7 RACK C04
REQUERIMIENTO: LEVANTAR PDU CAIDA Y REVISAR CONDICIONES DE ESTA</t>
  </si>
  <si>
    <t>ejecutado con exito</t>
  </si>
  <si>
    <t>2024-01-31 13:03:37</t>
  </si>
  <si>
    <t>2024-01-31 13:05:47</t>
  </si>
  <si>
    <t>2024-01-31 14:15:27</t>
  </si>
  <si>
    <t>2024-02-02 11:18:20</t>
  </si>
  <si>
    <t>2024-02-02 11:20:38</t>
  </si>
  <si>
    <t>2024-02-02 17:31:54</t>
  </si>
  <si>
    <t>PREVENTIVO: NO
CODIGO DE SERVICIO: POLITICAS
DIRECCION: -
QUIEN REPORTA: Juan Carlos Dupuy | +56 979778332
CONTACTO EN TERRENO: Juan Carlos Dupuy | +56 979778332
PROBLEMA:
REQUERIMIENTO:
Buenos días, junto con saludar, solicito nos envíen planilla con l</t>
  </si>
  <si>
    <t>Se efectúa contacto con cliente:  N/A
Teléfono de contacto: N/A
Acciones realizadas: se envia listado de maquinas que se encuentran en politica de replicas con Zerto
Solución paliativa o definitiva: definitrivas
Acciones de Mejora, Recomendaciones:  N/A</t>
  </si>
  <si>
    <t>2024-01-29 12:25:51</t>
  </si>
  <si>
    <t>2024-01-29 12:27:50</t>
  </si>
  <si>
    <t>2024-02-02 11:11:47</t>
  </si>
  <si>
    <t>PREVENTIVO: NO
CODIGO DE SERVICIO:
DIRECCION:
QUIEN REPORTA: Sebastián Acuña Guzmán +56 97257 1796 
CONTACTO EN TERRENO: Sebastián Acuña Guzmán +56 97257 1796 
REQUERIMIENTO:
Es por esto que requiero de su apoyo para definir un subdominio para tic.cl (</t>
  </si>
  <si>
    <t>Se efectúa contacto con cliente: Sebastian Acuña
Teléfono de contacto: Via correo
Acciones realizadas: Se define subdominio cloud.tic.cl Se sigue gestion via correo con Sebastian Acuña.
Acciones de Mejora, Recomendaciones: N/A
Causa Raíz: N/A</t>
  </si>
  <si>
    <t>2024-01-29 17:16:58</t>
  </si>
  <si>
    <t>2024-01-29 17:24:42</t>
  </si>
  <si>
    <t>2024-01-29 17:45:34</t>
  </si>
  <si>
    <t>2024-01-29 20:33:09</t>
  </si>
  <si>
    <t>2024-01-29 20:34:59</t>
  </si>
  <si>
    <t>2024-01-29 22:10:50</t>
  </si>
  <si>
    <t>2024-01-30 13:01:31</t>
  </si>
  <si>
    <t>2024-01-30 13:03:14</t>
  </si>
  <si>
    <t>2024-01-30 13:19:07</t>
  </si>
  <si>
    <t>2024-01-30 14:19:07</t>
  </si>
  <si>
    <t>2024-01-30 14:20:40</t>
  </si>
  <si>
    <t>2024-01-30 16:35:20</t>
  </si>
  <si>
    <t>2024-01-30 12:18:18</t>
  </si>
  <si>
    <t>2024-01-30 15:20:53</t>
  </si>
  <si>
    <t>2024-01-30 15:45:56</t>
  </si>
  <si>
    <t>2024-01-30 15:47:53</t>
  </si>
  <si>
    <t>2024-02-02 06:39:37</t>
  </si>
  <si>
    <t>PREVENTIVO: NO
CODIGO DE SERVICIO:
DIRECCION:
QUIEN REPORTA:Ewald Galaz Millaleo 56 9 8510 0702
CONTACTO EN TERRENO:Ewald Galaz Millaleo 56 9 8510 0702
PROBLEMA:
REQUERIMIENTO:Favor generar ticket en base a requerimiento de cliente Inchalam.
Dejar en ban</t>
  </si>
  <si>
    <t>2024-01-29 06:24:33</t>
  </si>
  <si>
    <t>2024-01-29 06:25:24</t>
  </si>
  <si>
    <t>2024-01-29 06:25:42</t>
  </si>
  <si>
    <t>INC000002594276</t>
  </si>
  <si>
    <t>2024-02-03 18:41:00</t>
  </si>
  <si>
    <t>2024-02-03 18:41:53</t>
  </si>
  <si>
    <t>2024-02-03 18:43:25</t>
  </si>
  <si>
    <t>INC000002590150</t>
  </si>
  <si>
    <t>2024-02-02 15:34:27</t>
  </si>
  <si>
    <t>2024-02-02 15:36:53</t>
  </si>
  <si>
    <t>2024-02-02 15:37:59</t>
  </si>
  <si>
    <t>2024-02-01 17:28:06</t>
  </si>
  <si>
    <t>2024-02-01 17:29:59</t>
  </si>
  <si>
    <t>2024-02-01 18:04:33</t>
  </si>
  <si>
    <t>PREVENTIVO: NO
CODIGO DE SERVICIO:
DIRECCION:
QUIEN REPORTA: Eduardo José Camacho Urdaneta
CONTACTO EN TERRENO:
PROBLEMA:
REQUERIMIENTO:
Estimado @Help Desk,
Por favor su apoyo en crear folio de requerimiento para cursar configuración de respaldo de</t>
  </si>
  <si>
    <t>FASE RESOLUCIÓN Y RECUPERACIÓN
Se efectúa contacto con cliente: N/A
Teléfono de contacto: N/A
Acciones realizadas: se ingresa servidores a respaldo de maquina virtual.
Solución paliativa o definitiva:definitiva
Acciones de Mejora, Recomendaciones: N</t>
  </si>
  <si>
    <t>2024-01-29 15:37:24</t>
  </si>
  <si>
    <t>2024-01-29 15:38:40</t>
  </si>
  <si>
    <t>2024-01-29 16:00:46</t>
  </si>
  <si>
    <t>2024-01-30 09:39:37</t>
  </si>
  <si>
    <t>2024-01-30 09:43:49</t>
  </si>
  <si>
    <t>2024-01-30 10:46:38</t>
  </si>
  <si>
    <t>2024-01-29 08:09:01</t>
  </si>
  <si>
    <t>2024-01-29 08:29:37</t>
  </si>
  <si>
    <t>2024-01-29 09:33:12</t>
  </si>
  <si>
    <t>INC000002583524</t>
  </si>
  <si>
    <t>2024-02-01 08:58:32</t>
  </si>
  <si>
    <t>2024-02-01 08:59:19</t>
  </si>
  <si>
    <t>2024-02-01 09:23:17</t>
  </si>
  <si>
    <t>2024-01-31 16:04:38</t>
  </si>
  <si>
    <t>2024-01-31 16:07:05</t>
  </si>
  <si>
    <t>2024-02-01 18:29:33</t>
  </si>
  <si>
    <t>FASE RESOLUCIÓN Y RECUPERACIÓN
Se efectúa contacto con cliente: NA
Teléfono de contacto: NA
Acciones realizadas: Se realiza reunion interna para corroborar recursos disponibles en tenant, mas el flujo a seguir en consideracion con el proyecto en curso</t>
  </si>
  <si>
    <t>2024-01-31 17:39:52</t>
  </si>
  <si>
    <t>2024-01-31 17:39:54</t>
  </si>
  <si>
    <t>2024-01-31 14:27:21</t>
  </si>
  <si>
    <t>2024-01-31 14:28:46</t>
  </si>
  <si>
    <t>2024-01-31 15:09:34</t>
  </si>
  <si>
    <t>2024-01-31 14:34:14</t>
  </si>
  <si>
    <t>2024-01-31 14:36:16</t>
  </si>
  <si>
    <t>2024-01-31 16:22:15</t>
  </si>
  <si>
    <t>2024-01-31 12:52:14</t>
  </si>
  <si>
    <t>2024-01-31 12:57:35</t>
  </si>
  <si>
    <t>2024-02-01 11:00:29</t>
  </si>
  <si>
    <t>PREVENTIVO: NO
CODIGO DE SERVICIO:
DIRECCION:
QUIEN REPORTA: Nicolás Saavedra Eguiluz  +56 9 6187 5469
CONTACTO EN TERRENO: Nicolás Saavedra Eguiluz  +56 9 6187 5469
PROBLEMA:
REQUERIMIENTO:
 Favor configurar la salida de internet y habilitar telnet a l</t>
  </si>
  <si>
    <t>se habilita telnet. confirmado por Nicolas.
Acceso a internet debe ser revisado con personal de comunicaciones</t>
  </si>
  <si>
    <t>2024-02-02 11:56:45</t>
  </si>
  <si>
    <t>2024-02-02 11:58:17</t>
  </si>
  <si>
    <t>2024-02-02 16:32:33</t>
  </si>
  <si>
    <t>PREVENTIVO: NO
CODIGO DE SERVICIO:
DIRECCION:
QUIEN REPORTA:Freddy Cortés Díaz +56 9 6605 6481
CONTACTO EN TERRENO:Freddy Cortés Díaz +56 9 6605 6481
PROBLEMA:
REQUERIMIENTO:Favor generar ticket en base a requerimiento para cliente INCHALAM
Dejar en ban</t>
  </si>
  <si>
    <t>Se extiende disco O a 100GB segun lo requerido. se envia evidencia</t>
  </si>
  <si>
    <t>2024-01-31 16:42:26</t>
  </si>
  <si>
    <t>2024-01-31 16:44:41</t>
  </si>
  <si>
    <t>2024-01-31 17:21:16</t>
  </si>
  <si>
    <t>2024-01-29 13:52:32</t>
  </si>
  <si>
    <t>2024-01-29 13:55:37</t>
  </si>
  <si>
    <t>2024-01-30 09:03:35</t>
  </si>
  <si>
    <t>2024-01-29 00:24:00</t>
  </si>
  <si>
    <t>2024-01-29 00:24:43</t>
  </si>
  <si>
    <t>2024-01-29 00:26:06</t>
  </si>
  <si>
    <t>2024-01-31 08:41:08</t>
  </si>
  <si>
    <t>2024-01-31 08:44:54</t>
  </si>
  <si>
    <t>2024-01-31 09:53:08</t>
  </si>
  <si>
    <t>2024-02-04 11:14:14</t>
  </si>
  <si>
    <t>2024-02-04 13:34:54</t>
  </si>
  <si>
    <t>PREVENTIVO=SI
CODIGO DE SERVICIO=DC_ACDECONTINUA
DIRECCION=NULL
CIUDAD=NULL
COMUNA LOCAL=
REGION=NULL
QUIEN REPORTA=Ticket automático
CONTACTO EN TERRENO=
PROBLEMA=High RAM Usage Alert for Node FIPRDU01 - DC_ACDECONTINUA
REQUERIMIENTO=
EQUIPOS ENERGIZADO</t>
  </si>
  <si>
    <t>INC000002583510</t>
  </si>
  <si>
    <t>Incidente cambio de disco</t>
  </si>
  <si>
    <t>2024-02-01 07:03:36</t>
  </si>
  <si>
    <t>2024-02-01 07:05:03</t>
  </si>
  <si>
    <t>2024-01-29 07:44:01</t>
  </si>
  <si>
    <t>2024-01-29 07:44:46</t>
  </si>
  <si>
    <t>2024-01-29 09:28:05</t>
  </si>
  <si>
    <t>INC000002595538</t>
  </si>
  <si>
    <t>2024-02-04 19:10:29</t>
  </si>
  <si>
    <t>2024-02-04 19:12:32</t>
  </si>
  <si>
    <t>2024-02-04 19:36:21</t>
  </si>
  <si>
    <t>EMPRESA:HDI SEGUROS S.A.
CÓDIGO DE SERVICIO: 
DIRECCIÓN:Av. Apoquindo #7071, Las Condes, Santiago
NOMBRE DE QUIEN REPORTA:Álvaro Ulloa Figueroa
TELÉFONO DE QUIEN REPORTA:962464224
NOMBRE DE CONTACTO EN TERRENO: 
PROBLEMA:
trabajos equipos de comunicación</t>
  </si>
  <si>
    <t>INC000002583512</t>
  </si>
  <si>
    <t>2024-02-01 07:07:35</t>
  </si>
  <si>
    <t>2024-02-01 07:09:05</t>
  </si>
  <si>
    <t>2024-01-29 10:51:47</t>
  </si>
  <si>
    <t>2024-01-29 10:53:27</t>
  </si>
  <si>
    <t>2024-01-30 09:11:15</t>
  </si>
  <si>
    <t>2024-01-30 12:37:52</t>
  </si>
  <si>
    <t>2024-01-30 12:38:53</t>
  </si>
  <si>
    <t>2024-01-30 12:44:25</t>
  </si>
  <si>
    <t>2024-01-26 14:49:57</t>
  </si>
  <si>
    <t>2024-01-26 15:13:43</t>
  </si>
  <si>
    <t>2024-01-29 09:42:16</t>
  </si>
  <si>
    <t>2024-02-03 16:43:01</t>
  </si>
  <si>
    <t>2024-02-03 18:08:21</t>
  </si>
  <si>
    <t>PREVENTIVO=SI
CODIGO DE SERVICIO=srvjenkinslab
DIRECCION=NULL
CIUDAD=NULL
COMUNA LOCAL=
REGION=NULL
QUIEN REPORTA=Ticket automático
CONTACTO EN TERRENO=
PROBLEMA=High RAM Usage Alert for Node FIPRDU01 - srvjenkinslab
REQUERIMIENTO=
EQUIPOS ENERGIZADO O R</t>
  </si>
  <si>
    <t>se revisa servidor alarmado, sin encontrar la alarma reportada.
El proceso con más consumo de ram corresponde a mtdd, el cual consume un 39% de ram. El resto de memoria se encuentra reservada para aplicativos.
No se ven problemas de rendimiento en el s</t>
  </si>
  <si>
    <t>2024-01-31 12:39:23</t>
  </si>
  <si>
    <t>2024-01-31 12:42:22</t>
  </si>
  <si>
    <t>2024-01-31 13:07:15</t>
  </si>
  <si>
    <t>2024-01-30 12:40:25</t>
  </si>
  <si>
    <t>2024-01-30 12:42:35</t>
  </si>
  <si>
    <t>2024-01-31 18:19:18</t>
  </si>
  <si>
    <t>2024-01-29 14:42:48</t>
  </si>
  <si>
    <t>2024-01-29 14:44:04</t>
  </si>
  <si>
    <t>2024-01-29 15:38:54</t>
  </si>
  <si>
    <t>2024-01-30 09:21:13</t>
  </si>
  <si>
    <t>2024-01-30 09:25:13</t>
  </si>
  <si>
    <t>2024-01-30 09:44:14</t>
  </si>
  <si>
    <t>INC000002591887</t>
  </si>
  <si>
    <t>GESTION DATACENTER/ ACCESOS / COCA COLA EMBONOR S A</t>
  </si>
  <si>
    <t>2024-02-02 18:16:59</t>
  </si>
  <si>
    <t>2024-02-02 18:20:04</t>
  </si>
  <si>
    <t>2024-02-02 18:45:55</t>
  </si>
  <si>
    <t>EMPRESA: COCA COLA EMBONOR S A
CÓDIGO DE SERVICIO: 
DIRECCIÓN:Calle San Martin #50, Santiago Centro, Santiago
NOMBRE DE QUIEN REPORTA:Alvaro Tobar
TELÉFONO DE QUIEN REPORTA:  995487433
NOMBRE DE CONTACTO EN TERRENO: 
REQUERIMIENTO : contruccion f.o
EQUIP</t>
  </si>
  <si>
    <t>Fase de resolución y recuperación: N/A
Se efectúa contacto con cliente: N/A
Teléfono de contacto: N/A
Acciones realizadas: ACCESOS RECHAZADOS / CRQ NO APROBADO
Solución paliativa o definitiva: N/A
Acciones de Mejora, Recomendaciones: N/A
Causa Raíz: (si</t>
  </si>
  <si>
    <t>2024-02-03 22:16:15</t>
  </si>
  <si>
    <t>2024-02-04 01:14:17</t>
  </si>
  <si>
    <t>2024-01-29 15:50:26</t>
  </si>
  <si>
    <t>2024-01-29 15:51:47</t>
  </si>
  <si>
    <t>2024-01-30 16:59:51</t>
  </si>
  <si>
    <t>2024-02-01 08:24:14</t>
  </si>
  <si>
    <t>2024-02-01 08:26:14</t>
  </si>
  <si>
    <t>2024-02-01 11:35:26</t>
  </si>
  <si>
    <t>PREVENTIVO: NO
CODIGO DE SERVICIO:
DIRECCION:
QUIEN REPORTA:Osvaldo Mardones G. Tel: +56 2 2637 8108 // Cel: +56 9 7499 2449
CONTACTO EN TERRENO:
PROBLEMA:
REQUERIMIENTO:Necesitamos agregar registros a las zonas Dns
ventas-ariztia.cl , ariztiaatucasa.cl</t>
  </si>
  <si>
    <t>Se crean los registros solicitados los cuales responden correctamente desde sus dns’s autoritativos e internet. Para el resto de servidores se debe esperar el tiempo de propagación/refresco correspondiente.</t>
  </si>
  <si>
    <t>INC000002584531</t>
  </si>
  <si>
    <t>FACTIBILIDAD 81733</t>
  </si>
  <si>
    <t>2024-02-01 13:11:04</t>
  </si>
  <si>
    <t>2024-02-01 13:11:51</t>
  </si>
  <si>
    <t>2024-02-01 13:38:07</t>
  </si>
  <si>
    <t>INC000002585145</t>
  </si>
  <si>
    <t>GESTION DATACENTER/ ACCESOS / EMPRESA NACIONAL DE CERTIFICACIONES</t>
  </si>
  <si>
    <t>2024-02-01 17:17:03</t>
  </si>
  <si>
    <t>2024-02-01 17:18:52</t>
  </si>
  <si>
    <t>2024-02-01 17:30:37</t>
  </si>
  <si>
    <t>EMPRESA: EMPRESA NACIONAL DE CERTIFICACIONES
CÓDIGO DE SERVICIO: 
DIRECCIÓN:  Calle San Martin #50, Santiago Centro, Santiago
NOMBRE DE QUIEN REPORTA: Daniza Díaz Lagunas
TELÉFONO DE QUIEN REPORTA: +56 9 85951947
NOMBRE DE CONTACTO EN TERRENO: 
PROBLEMA:</t>
  </si>
  <si>
    <t>INC000002594274</t>
  </si>
  <si>
    <t>2024-02-03 18:38:00</t>
  </si>
  <si>
    <t>2024-02-03 18:38:46</t>
  </si>
  <si>
    <t>2024-02-03 18:40:33</t>
  </si>
  <si>
    <t>INC000002557726</t>
  </si>
  <si>
    <t>PDU A CAIDA RACK G-9 SALA 07 BANCO SANTANDER</t>
  </si>
  <si>
    <t>2024-01-18 09:01:15</t>
  </si>
  <si>
    <t>2024-01-18 09:03:23</t>
  </si>
  <si>
    <t>2024-02-03 09:57:51</t>
  </si>
  <si>
    <t>PDU A CAIDA RACK G-9 SALA 07 BANCO SA</t>
  </si>
  <si>
    <t>cambio de pdu con exito</t>
  </si>
  <si>
    <t>2024-01-24 11:04:11</t>
  </si>
  <si>
    <t>2024-01-24 11:05:52</t>
  </si>
  <si>
    <t>2024-01-31 17:44:09</t>
  </si>
  <si>
    <t>2024-01-31 21:48:09</t>
  </si>
  <si>
    <t>2024-01-31 21:51:10</t>
  </si>
  <si>
    <t>2024-01-31 22:16:02</t>
  </si>
  <si>
    <t>2024-02-01 09:23:47</t>
  </si>
  <si>
    <t>2024-02-01 09:25:24</t>
  </si>
  <si>
    <t>2024-02-01 09:26:27</t>
  </si>
  <si>
    <t>2024-01-29 19:00:37</t>
  </si>
  <si>
    <t>2024-01-29 19:10:19</t>
  </si>
  <si>
    <t>2024-01-29 19:16:36</t>
  </si>
  <si>
    <t>2024-01-26 12:13:35</t>
  </si>
  <si>
    <t>2024-01-26 12:21:01</t>
  </si>
  <si>
    <t>2024-01-29 09:54:36</t>
  </si>
  <si>
    <t>2024-01-31 05:47:16</t>
  </si>
  <si>
    <t>2024-01-31 05:48:34</t>
  </si>
  <si>
    <t>2024-01-30 10:54:47</t>
  </si>
  <si>
    <t>2024-01-30 10:56:42</t>
  </si>
  <si>
    <t>2024-01-31 16:31:25</t>
  </si>
  <si>
    <t>INC000002545053</t>
  </si>
  <si>
    <t>TICKET DE INCIDENCIA POR CORTE DE ENERGÍA EN RED DE ILUMINACIÓN Y BIOMETRICOS DE PASILLO</t>
  </si>
  <si>
    <t>2024-01-11 13:57:33</t>
  </si>
  <si>
    <t>2024-01-11 14:00:18</t>
  </si>
  <si>
    <t>2024-02-03 09:51:22</t>
  </si>
  <si>
    <t>EN OBSERVACION, sin avances solo a fecto luminarias</t>
  </si>
  <si>
    <t>2024-01-31 17:49:08</t>
  </si>
  <si>
    <t>2024-01-31 17:50:05</t>
  </si>
  <si>
    <t>2024-01-31 19:16:49</t>
  </si>
  <si>
    <t>2024-01-31 18:13:52</t>
  </si>
  <si>
    <t>2024-01-31 18:14:45</t>
  </si>
  <si>
    <t>2024-01-31 18:15:28</t>
  </si>
  <si>
    <t>2024-01-29 10:34:02</t>
  </si>
  <si>
    <t>2024-01-29 10:35:24</t>
  </si>
  <si>
    <t>2024-01-29 10:55:48</t>
  </si>
  <si>
    <t>2024-01-30 12:13:19</t>
  </si>
  <si>
    <t>2024-01-30 12:17:18</t>
  </si>
  <si>
    <t>2024-01-30 16:10:25</t>
  </si>
  <si>
    <t>2024-01-30 16:57:22</t>
  </si>
  <si>
    <t>2024-01-30 16:59:35</t>
  </si>
  <si>
    <t>2024-01-30 17:09:40</t>
  </si>
  <si>
    <t>2024-01-29 06:26:08</t>
  </si>
  <si>
    <t>2024-01-29 06:26:59</t>
  </si>
  <si>
    <t>2024-01-29 06:27:18</t>
  </si>
  <si>
    <t>INC000002556949</t>
  </si>
  <si>
    <t>INCIDENCIA CLIENTE TELEFONICA RACK A-3 TIC 7</t>
  </si>
  <si>
    <t>2024-01-18 01:36:24</t>
  </si>
  <si>
    <t>2024-01-18 01:38:15</t>
  </si>
  <si>
    <t>2024-02-03 09:56:18</t>
  </si>
  <si>
    <t>EN OBSERVACIÓN, estado normalizado</t>
  </si>
  <si>
    <t>2024-01-30 09:55:39</t>
  </si>
  <si>
    <t>2024-01-30 10:59:43</t>
  </si>
  <si>
    <t>2024-02-03 13:56:05</t>
  </si>
  <si>
    <t>2024-02-03 16:54:38</t>
  </si>
  <si>
    <t>PREVENTIVO=SI
CODIGO DE SERVICIO=HYP_ECONTINUA
DIRECCION=NULL
CIUDAD=NULL
COMUNA LOCAL=
REGION=NULL
QUIEN REPORTA=Ticket automático
CONTACTO EN TERRENO=
PROBLEMA=Node FIPRDU01 - HYP_ECONTINUA is Down
REQUERIMIENTO=
EQUIPOS ENERGIZADO O REINICIADO=
HORARI</t>
  </si>
  <si>
    <t>2024-01-26 14:49:00</t>
  </si>
  <si>
    <t>2024-01-26 15:06:04</t>
  </si>
  <si>
    <t>2024-01-29 09:39:49</t>
  </si>
  <si>
    <t>2024-02-01 15:07:36</t>
  </si>
  <si>
    <t>2024-02-01 15:10:20</t>
  </si>
  <si>
    <t>2024-02-02 10:15:56</t>
  </si>
  <si>
    <t>PREVENTIVO: NO
CODIGO DE SERVICIO:  
DIRECCION:      
CIUDAD:             
COMUNA:
NOMBRE QUIEN REPORTA:SEBASTIAN DIEGO CASTILLO PEREZ
TELEFONO QUIEN REPORTA:+56 9 87440620
NOMBRE CONTACTO EN TERRENO:        
TELEFONO 1 CONTACTO EN TERRENO:
TELEFONO 2 CO</t>
  </si>
  <si>
    <t>de lo conversado con cliente, la web ya se ve disponible y pudiste validar el acceso/recepción de correos de forma normal.
Aun no tenemos confirmación oficial por parte del proveedor sobre el origen de la indisponibilidad de la web, te comentare noticias</t>
  </si>
  <si>
    <t>2024-01-30 10:56:17</t>
  </si>
  <si>
    <t>2024-01-30 10:57:35</t>
  </si>
  <si>
    <t>2024-01-30 10:58:48</t>
  </si>
  <si>
    <t>INC000002589433</t>
  </si>
  <si>
    <t>FACTIBILIDAD ADELCO/CRQ 81608</t>
  </si>
  <si>
    <t>2024-02-02 09:47:06</t>
  </si>
  <si>
    <t>2024-02-02 09:47:07</t>
  </si>
  <si>
    <t>2024-02-02 11:01:34</t>
  </si>
  <si>
    <t>PREVENTIVO: SI
CÓDIGO DE SERVICIO:
DIRECCIÓN:  DCSM
QUIEN REPORTA: RAMÓN DIAZ
CONTACTO EN TERRENO: DC OPERADOR N1
PROBLEMA: FACTIBILIDAD
REQUERIMIENTO: EGRESO DE EQUIPOS</t>
  </si>
  <si>
    <t>SE EFECTÚA CONTACTO CON CLIENTE: NO APLICA
TELÉFONO DE CONTACTO: NO APLICA
ACCIONES REALIZADAS: LEVANTAMIENTO DE INFORMACIÓN RACK
SOLUCIÓN PALIATIVA O DEFINITIVA: INFORMACIÓN EQUIPOS LEVANTADA
ACCIONES DE MEJORA, RECOMENDACIONES: RETIRAR CABLEADO CORRESP</t>
  </si>
  <si>
    <t>INC000002589441</t>
  </si>
  <si>
    <t>SUPERVISION: CAMBIO DE CINTAS</t>
  </si>
  <si>
    <t>2024-02-02 09:50:16</t>
  </si>
  <si>
    <t>2024-02-02 09:51:13</t>
  </si>
  <si>
    <t>2024-02-02 09:53:45</t>
  </si>
  <si>
    <t>CAMBIO DE CINTAS</t>
  </si>
  <si>
    <t>INC000002590625</t>
  </si>
  <si>
    <t>SUPERVISION ENTREGA DE MATERIALES</t>
  </si>
  <si>
    <t>2024-02-02 16:40:11</t>
  </si>
  <si>
    <t>2024-02-02 16:42:36</t>
  </si>
  <si>
    <t>2024-02-02 16:43:47</t>
  </si>
  <si>
    <t>2024-02-02 20:04:22</t>
  </si>
  <si>
    <t>2024-02-02 20:05:12</t>
  </si>
  <si>
    <t>2024-02-02 20:06:24</t>
  </si>
  <si>
    <t>Se solicita deshbailitar cuentas tcct</t>
  </si>
  <si>
    <t>2024-01-29 09:37:05</t>
  </si>
  <si>
    <t>2024-01-29 09:42:11</t>
  </si>
  <si>
    <t>2024-01-29 13:28:23</t>
  </si>
  <si>
    <t>2024-01-29 08:48:42</t>
  </si>
  <si>
    <t>2024-01-29 08:50:14</t>
  </si>
  <si>
    <t>2024-01-29 09:32:17</t>
  </si>
  <si>
    <t>2024-02-03 16:55:13</t>
  </si>
  <si>
    <t>PREVENTIVO=SI
CODIGO DE SERVICIO=ILO_ECONTINUA
DIRECCION=NULL
CIUDAD=NULL
COMUNA LOCAL=
REGION=NULL
QUIEN REPORTA=Ticket automático
CONTACTO EN TERRENO=
PROBLEMA=Node FIPRDU01 - ILO_ECONTINUA is Down
REQUERIMIENTO=
EQUIPOS ENERGIZADO O REINICIADO=
HORARI</t>
  </si>
  <si>
    <t>2024-01-29 10:59:41</t>
  </si>
  <si>
    <t>2024-01-29 11:17:08</t>
  </si>
  <si>
    <t>2024-01-29 12:16:41</t>
  </si>
  <si>
    <t>2024-01-31 10:19:07</t>
  </si>
  <si>
    <t>2024-01-31 10:21:32</t>
  </si>
  <si>
    <t>2024-01-31 10:40:18</t>
  </si>
  <si>
    <t>2024-01-28 11:39:39</t>
  </si>
  <si>
    <t>2024-01-28 11:45:46</t>
  </si>
  <si>
    <t>2024-01-29 09:24:07</t>
  </si>
  <si>
    <t>INC000002593683</t>
  </si>
  <si>
    <t>2024-02-04 04:17:07</t>
  </si>
  <si>
    <t>2024-02-04 04:18:15</t>
  </si>
  <si>
    <t>2024-02-04 04:29:04</t>
  </si>
  <si>
    <t>2024-01-30 16:23:44</t>
  </si>
  <si>
    <t>2024-01-30 16:37:15</t>
  </si>
  <si>
    <t>2024-01-30 17:47:56</t>
  </si>
  <si>
    <t>2024-01-30 19:33:17</t>
  </si>
  <si>
    <t>2024-01-30 19:41:29</t>
  </si>
  <si>
    <t>2024-01-30 19:57:31</t>
  </si>
  <si>
    <t>INC000002593685</t>
  </si>
  <si>
    <t>2024-02-04 06:54:17</t>
  </si>
  <si>
    <t>2024-02-04 06:55:05</t>
  </si>
  <si>
    <t>2024-02-04 06:55:22</t>
  </si>
  <si>
    <t>2024-01-29 17:46:29</t>
  </si>
  <si>
    <t>2024-01-29 17:47:31</t>
  </si>
  <si>
    <t>2024-01-30 05:58:39</t>
  </si>
  <si>
    <t>INC000002593197</t>
  </si>
  <si>
    <t>Ronda salas Tic recibo de turno</t>
  </si>
  <si>
    <t>2024-02-03 08:37:12</t>
  </si>
  <si>
    <t>2024-02-03 08:37:52</t>
  </si>
  <si>
    <t>2024-02-03 08:57:51</t>
  </si>
  <si>
    <t>2024-02-02 22:38:08</t>
  </si>
  <si>
    <t>2024-02-03 00:40:31</t>
  </si>
  <si>
    <t>PREVENTIVO=SI
CODIGO DE SERVICIO=DCADMVALPO1_duoc_cl
DIRECCION=NULL
CIUDAD=NULL
COMUNA LOCAL=
REGION=NULL
QUIEN REPORTA=Ticket automático
CONTACTO EN TERRENO=
PROBLEMA=Node FIPRDU01 - DCADMVALPO1_duoc_cl is Down
REQUERIMIENTO=
EQUIPOS ENERGIZADO O REINIC</t>
  </si>
  <si>
    <t>Buenas Noches.se envia correo informando sobre caida a contacto Duoc, dado que no se tiene comunicacion a nivel de ILO ni Hyper-v.
Saludos cordiales</t>
  </si>
  <si>
    <t>INC000002588920</t>
  </si>
  <si>
    <t>TICKET DIARIO RONDAS PREVENTIVAS Y TOMA DE TEMPERATURAS</t>
  </si>
  <si>
    <t>2024-02-02 08:39:44</t>
  </si>
  <si>
    <t>2024-02-02 08:43:07</t>
  </si>
  <si>
    <t>2024-02-02 18:54:38</t>
  </si>
  <si>
    <t>PREVENTIVO: SI
CODIGO DE SERVICIO: N/A
DIRECCION:  DCSM
QUIEN REPORTA: FRANCISCO FELIU
CONTACTO EN TERRENO: FRANCISCO FELIU
PROBLEMA: N/A
REQUERIMIENTO: TICKET DIARIO RONDAS PREVENTIVAS Y TOMA DE TEMPERATURAS</t>
  </si>
  <si>
    <t>INC000002588930</t>
  </si>
  <si>
    <t>2024-02-02 09:29:37</t>
  </si>
  <si>
    <t>2024-02-02 09:30:38</t>
  </si>
  <si>
    <t>2024-02-02 10:15:50</t>
  </si>
  <si>
    <t>EMPRESA: HUAWEI CHILE S A
CÓDIGO DE SERVICIO: 
DIRECCIÓN:AV. Presidente Prieto #226, Paine, Santiago
NOMBRE DE QUIEN REPORTA:Ronald Alayo
TELÉFONO DE QUIEN REPORTA:  56935662382
NOMBRE DE CONTACTO EN TERRENO: 
REQUERIMIENTO : Incidente por cambio de fibr</t>
  </si>
  <si>
    <t>2024-02-02 11:33:29</t>
  </si>
  <si>
    <t>2024-02-02 11:34:51</t>
  </si>
  <si>
    <t>2024-02-02 14:37:07</t>
  </si>
  <si>
    <t>PREVENTIVO: NO
CODIGO DE SERVICIO:
DIRECCION:
QUIEN REPORTA:Carlos Garate Echegaray  +56 9 9069 6011
CONTACTO EN TERRENO:Carlos Garate Echegaray  +56 9 9069 6011
PROBLEMA:
REQUERIMIENTO:Necesito crear una cuenta admin en el firewall con nombre carlos.gar</t>
  </si>
  <si>
    <t>se genera cuenta de administrador en el fw de apoquindo.</t>
  </si>
  <si>
    <t>2024-01-30 09:44:06</t>
  </si>
  <si>
    <t>2024-01-30 09:45:50</t>
  </si>
  <si>
    <t>2024-01-30 09:52:52</t>
  </si>
  <si>
    <t>2024-01-30 11:05:20</t>
  </si>
  <si>
    <t>2024-01-30 11:07:49</t>
  </si>
  <si>
    <t>2024-01-31 15:57:06</t>
  </si>
  <si>
    <t>2024-01-29 13:31:09</t>
  </si>
  <si>
    <t>2024-01-29 13:31:11</t>
  </si>
  <si>
    <t>2024-01-29 15:27:21</t>
  </si>
  <si>
    <t>2024-01-31 17:46:18</t>
  </si>
  <si>
    <t>2024-01-31 17:49:57</t>
  </si>
  <si>
    <t>2024-01-31 17:58:18</t>
  </si>
  <si>
    <t>2024-02-02 09:43:37</t>
  </si>
  <si>
    <t>2024-02-02 09:46:18</t>
  </si>
  <si>
    <t>2024-02-02 12:58:15</t>
  </si>
  <si>
    <t>PREVENTIVO: NO
CODIGO DE SERVICIO:
DIRECCION:
QUIEN REPORTA:Freddy Cortés Díaz  56 9 6605 648
CONTACTO EN TERRENO:Cortés Díaz  56 9 6605 648
PROBLEMA:
REQUERIMIENTO:Favor generar ticket en base a requerimiento para cliente INCHALAM
Dejar en bandeja SISTE</t>
  </si>
  <si>
    <t>INC000002594869</t>
  </si>
  <si>
    <t>RONDAS PREVENTIVAS Y TOMA DE TEMPERATURAS</t>
  </si>
  <si>
    <t>2024-02-04 10:28:28</t>
  </si>
  <si>
    <t>2024-02-04 10:29:28</t>
  </si>
  <si>
    <t>2024-02-04 19:07:33</t>
  </si>
  <si>
    <t>rondas preventivas y de temperaturas realizadas</t>
  </si>
  <si>
    <t>2024-01-31 18:04:47</t>
  </si>
  <si>
    <t>2024-01-31 18:09:42</t>
  </si>
  <si>
    <t>2024-01-31 18:17:39</t>
  </si>
  <si>
    <t>2024-01-31 19:05:33</t>
  </si>
  <si>
    <t>2024-01-31 19:07:24</t>
  </si>
  <si>
    <t>2024-02-02 11:14:13</t>
  </si>
  <si>
    <t>PREVENTIVO: NO
CODIGO DE SERVICIO:
DIRECCION:
QUIEN REPORTA: JORGE DOMINGO ROMERO ROMERO
CONTACTO EN TERRENO:
PROBLEMA:
REQUERIMIENTO: Por favor generar ticket al área de operaciones à virtualización à Angel Castro, con el siguiente requerimiento
Dep</t>
  </si>
  <si>
    <t>Se efectúa contacto con cliente: Jorge Romero
Teléfono de contacto: Via correo 
Acciones realizadas: Se deploya OVA ramdonANI en organización STD_CAJALOSANDESCL_RP_APQ_01
Acciones de Mejora, Recomendaciones: N/A
Causa Raíz: N/A</t>
  </si>
  <si>
    <t>2024-01-29 16:36:21</t>
  </si>
  <si>
    <t>2024-01-29 16:38:00</t>
  </si>
  <si>
    <t>2024-01-29 22:36:40</t>
  </si>
  <si>
    <t>2024-01-30 13:51:19</t>
  </si>
  <si>
    <t>2024-01-30 13:55:33</t>
  </si>
  <si>
    <t>2024-01-30 14:04:18</t>
  </si>
  <si>
    <t>INC000002591095</t>
  </si>
  <si>
    <t>2024-02-03 07:08:01</t>
  </si>
  <si>
    <t>2024-02-03 07:09:15</t>
  </si>
  <si>
    <t>2024-02-03 07:22:28</t>
  </si>
  <si>
    <t>2024-01-29 16:05:56</t>
  </si>
  <si>
    <t>2024-01-29 16:08:27</t>
  </si>
  <si>
    <t>2024-01-29 18:03:17</t>
  </si>
  <si>
    <t>2024-01-31 09:39:14</t>
  </si>
  <si>
    <t>2024-01-31 09:42:54</t>
  </si>
  <si>
    <t>2024-01-31 14:41:29</t>
  </si>
  <si>
    <t>2024-01-31 18:54:47</t>
  </si>
  <si>
    <t>2024-01-31 18:58:06</t>
  </si>
  <si>
    <t>2024-01-31 20:41:44</t>
  </si>
  <si>
    <t>2024-01-29 09:08:39</t>
  </si>
  <si>
    <t>2024-01-29 10:26:52</t>
  </si>
  <si>
    <t>2024-01-25 18:14:06</t>
  </si>
  <si>
    <t>2024-01-25 18:16:55</t>
  </si>
  <si>
    <t>2024-01-31 18:43:55</t>
  </si>
  <si>
    <t>INC000002592241</t>
  </si>
  <si>
    <t>2024-02-02 21:57:11</t>
  </si>
  <si>
    <t>2024-02-02 21:59:40</t>
  </si>
  <si>
    <t>2024-02-02 22:46:55</t>
  </si>
  <si>
    <t>INC000002584589</t>
  </si>
  <si>
    <t>2024-02-01 15:29:59</t>
  </si>
  <si>
    <t>2024-02-01 15:30:46</t>
  </si>
  <si>
    <t>2024-02-01 15:50:45</t>
  </si>
  <si>
    <t>2024-02-02 11:48:10</t>
  </si>
  <si>
    <t>2024-02-02 11:50:39</t>
  </si>
  <si>
    <t>2024-02-02 13:49:33</t>
  </si>
  <si>
    <t>PREVENTIVO: NO
CODIGO DE SERVICIO:
DIRECCION:
QUIEN REPORTA:Freddy Cortés Díaz +56 9 6605 6481
CONTACTO EN TERRENO:Freddy Cortés Díaz +56 9 6605 6481
PROBLEMA:
REQUERIMIENTO:Favor generar ticket en base a requerimiento de cliente INCHALAM según
correo de</t>
  </si>
  <si>
    <t>2024-02-01 17:07:08</t>
  </si>
  <si>
    <t>2024-02-01 17:09:25</t>
  </si>
  <si>
    <t>2024-02-01 17:25:59</t>
  </si>
  <si>
    <t>PREVENTIVO: NO
CODIGO DE SERVICIO:
DIRECCION:
QUIEN REPORTA: Freddy Cortés Díaz
CONTACTO EN TERRENO:
PROBLEMA:
REQUERIMIENTO:
Favor generar ticket en base a requerimiento de cliente BLUMAR según correo de más abajo
Dejar en bandeja CLOUD SAP HANA y</t>
  </si>
  <si>
    <t>Se revisa nota indicada y no es aplicable al sistema SAP de cliente BLUMAR. Se adjunta correo enviado</t>
  </si>
  <si>
    <t>2024-01-30 16:53:41</t>
  </si>
  <si>
    <t>2024-01-30 16:56:56</t>
  </si>
  <si>
    <t>2024-01-30 17:11:07</t>
  </si>
  <si>
    <t>2024-01-29 19:42:33</t>
  </si>
  <si>
    <t>2024-01-29 19:49:38</t>
  </si>
  <si>
    <t>2024-01-30 11:13:57</t>
  </si>
  <si>
    <t>2024-01-30 05:43:57</t>
  </si>
  <si>
    <t>2024-01-30 05:47:18</t>
  </si>
  <si>
    <t>2024-01-30 05:47:26</t>
  </si>
  <si>
    <t>2024-01-30 05:50:59</t>
  </si>
  <si>
    <t>2024-01-30 11:00:11</t>
  </si>
  <si>
    <t>2024-01-30 11:05:54</t>
  </si>
  <si>
    <t>2024-01-30 11:06:28</t>
  </si>
  <si>
    <t>2024-01-29 13:12:09</t>
  </si>
  <si>
    <t>2024-01-29 13:18:09</t>
  </si>
  <si>
    <t>2024-01-29 13:32:09</t>
  </si>
  <si>
    <t>2024-01-29 17:25:01</t>
  </si>
  <si>
    <t>2024-01-29 17:26:55</t>
  </si>
  <si>
    <t>2024-01-30 18:13:13</t>
  </si>
  <si>
    <t>2024-01-30 16:50:25</t>
  </si>
  <si>
    <t>2024-01-30 16:51:45</t>
  </si>
  <si>
    <t>2024-01-30 17:29:44</t>
  </si>
  <si>
    <t>2024-02-01 10:24:46</t>
  </si>
  <si>
    <t>2024-02-01 10:26:09</t>
  </si>
  <si>
    <t>2024-02-01 13:06:46</t>
  </si>
  <si>
    <t>PREVENTIVO: NO
CODIGO DE SERVICIO:
DIRECCION:
QUIEN REPORTA:Nicolás Saavedra Eguiluz +56 9 6187 5469 |
CONTACTO EN TERRENO:Nicolás Saavedra Eguiluz +56 9 6187 5469 |
PROBLEMA:
REQUERIMIENTO:Favor generar ticket en base a requerimiento de cliente INCHALAM</t>
  </si>
  <si>
    <t>La orden se transportó correctamente en PRD.</t>
  </si>
  <si>
    <t>INC000002547121</t>
  </si>
  <si>
    <t>EQUIPO AIRE ACONDICIONADO SALA OPERACIONES CON FILTRACION DE AGUA</t>
  </si>
  <si>
    <t>2024-01-12 02:29:17</t>
  </si>
  <si>
    <t>2024-01-12 02:31:52</t>
  </si>
  <si>
    <t>2024-02-03 09:52:57</t>
  </si>
  <si>
    <t>se realizará mantención</t>
  </si>
  <si>
    <t>INC000002595345</t>
  </si>
  <si>
    <t>2024-02-04 21:09:25</t>
  </si>
  <si>
    <t>2024-02-04 21:10:56</t>
  </si>
  <si>
    <t>2024-02-04 22:06:26</t>
  </si>
  <si>
    <t>2024-01-31 18:17:59</t>
  </si>
  <si>
    <t>2024-01-31 18:20:35</t>
  </si>
  <si>
    <t>2024-01-31 18:46:51</t>
  </si>
  <si>
    <t>2024-01-31 12:28:43</t>
  </si>
  <si>
    <t>2024-01-31 12:30:48</t>
  </si>
  <si>
    <t>2024-01-31 17:41:16</t>
  </si>
  <si>
    <t>2024-01-31 17:42:15</t>
  </si>
  <si>
    <t>2024-01-31 17:43:18</t>
  </si>
  <si>
    <t>2024-01-31 17:43:40</t>
  </si>
  <si>
    <t>2024-01-31 17:44:25</t>
  </si>
  <si>
    <t>2024-01-31 17:45:32</t>
  </si>
  <si>
    <t>2024-01-31 17:45:50</t>
  </si>
  <si>
    <t>2024-01-31 17:46:38</t>
  </si>
  <si>
    <t>2024-01-31 17:47:41</t>
  </si>
  <si>
    <t>INC000002582580</t>
  </si>
  <si>
    <t>2024-01-31 17:58:05</t>
  </si>
  <si>
    <t>2024-01-31 18:01:00</t>
  </si>
  <si>
    <t>2024-02-01 08:06:41</t>
  </si>
  <si>
    <t>EMPRESA: TELEFONICA EMPRESAS DE CHILE SA
CÓDIGO DE SERVICIO: 
DIRECCIÓN:AV. Presidente Prieto #226, Paine, Santiago
NOMBRE DE QUIEN REPORTA:Jorge Pozo P.
TELÉFONO DE QUIEN REPORTA:  +56991951090
NOMBRE DE CONTACTO EN TERRENO: 
REQUERIMIENTO : Cableado nu</t>
  </si>
  <si>
    <t>2024-01-31 18:03:08</t>
  </si>
  <si>
    <t>2024-01-31 18:04:51</t>
  </si>
  <si>
    <t>2024-01-31 18:05:40</t>
  </si>
  <si>
    <t>2024-01-31 18:05:57</t>
  </si>
  <si>
    <t>2024-01-31 18:06:49</t>
  </si>
  <si>
    <t>2024-01-31 18:07:52</t>
  </si>
  <si>
    <t>2024-01-31 18:17:36</t>
  </si>
  <si>
    <t>2024-01-31 18:18:24</t>
  </si>
  <si>
    <t>2024-01-31 18:20:11</t>
  </si>
  <si>
    <t>INC000002557736</t>
  </si>
  <si>
    <t>CAIDA PDU A CLIENTE ULTRAMAR RACK D11</t>
  </si>
  <si>
    <t>2024-01-18 09:46:50</t>
  </si>
  <si>
    <t>2024-01-18 09:49:24</t>
  </si>
  <si>
    <t>2024-02-03 09:59:26</t>
  </si>
  <si>
    <t>PREVENTIVO: NO
CODIGO DE SERVICIO: INC000002557736
DIRECCION:  DCAPO
QUIEN REPORTA: OPERADOR N1
CONTACTO EN TERRENO: OPERADOR N1
PROBLEMA: CAIDA PDU TIC 7 RACK D11
REQUERIMIENTO: LEVANTAR PDU CAIDA Y REVISAR CONDICIONES DE ESTA</t>
  </si>
  <si>
    <t>ejecutado con éxito</t>
  </si>
  <si>
    <t>2024-01-30 11:02:18</t>
  </si>
  <si>
    <t>2024-01-30 11:07:45</t>
  </si>
  <si>
    <t>2024-01-30 11:50:26</t>
  </si>
  <si>
    <t>2024-01-31 16:21:23</t>
  </si>
  <si>
    <t>2024-01-31 16:29:29</t>
  </si>
  <si>
    <t>2024-01-31 16:37:16</t>
  </si>
  <si>
    <t>2024-02-02 04:53:59</t>
  </si>
  <si>
    <t>2024-02-02 10:28:09</t>
  </si>
  <si>
    <t>se realiza liberacion de memoria desde memoria cache. alerta superada en servidor</t>
  </si>
  <si>
    <t>2024-01-29 10:59:59</t>
  </si>
  <si>
    <t>2024-01-29 11:16:36</t>
  </si>
  <si>
    <t>2024-01-29 12:31:59</t>
  </si>
  <si>
    <t>2024-01-30 16:39:36</t>
  </si>
  <si>
    <t>2024-01-30 16:41:13</t>
  </si>
  <si>
    <t>2024-01-30 17:08:59</t>
  </si>
  <si>
    <t>2024-01-29 10:42:37</t>
  </si>
  <si>
    <t>2024-01-29 10:45:33</t>
  </si>
  <si>
    <t>2024-02-02 17:08:11</t>
  </si>
  <si>
    <t>PREVENTIVO: NO
CODIGO DE SERVICIO:
DIRECCION:
QUIEN REPORTA:
CONTACTO EN TERRENO:
REQUERIMIENTO:
En nuestra plataforma VDC provisionar los recursos que se indican en resumen a continuación:
Habilitación del tenant del cliente en VDC. • Distribución</t>
  </si>
  <si>
    <t>FASE RESOLUCIÓN Y RECUPERACIÓN
Se efectúa contacto con cliente:N/A
Teléfono de contacto:N/A
Acciones realizadas:Se genera el tenant al cliente y queda pendiente gestionar la baja del OrgVDC de POC que tiene el cliente actualmente
Solución paliativa o</t>
  </si>
  <si>
    <t>2024-01-29 10:59:51</t>
  </si>
  <si>
    <t>2024-01-29 11:16:54</t>
  </si>
  <si>
    <t>2024-01-29 12:31:04</t>
  </si>
  <si>
    <t>2024-01-29 19:03:12</t>
  </si>
  <si>
    <t>2024-01-29 19:04:33</t>
  </si>
  <si>
    <t>2024-01-30 18:16:41</t>
  </si>
  <si>
    <t>INC000002589438</t>
  </si>
  <si>
    <t>FACTIBILIDAD ACCIONA/CRQ 81723</t>
  </si>
  <si>
    <t>2024-02-02 09:50:23</t>
  </si>
  <si>
    <t>2024-02-02 09:50:24</t>
  </si>
  <si>
    <t>2024-02-02 11:27:28</t>
  </si>
  <si>
    <t>SE EFECTÚA CONTACTO CON CLIENTE: NO APLICA
TELÉFONO DE CONTACTO: NO APLICA
ACCIONES REALIZADAS: LEVANTAMIENTO DE INFORMACIÓN RACK
SOLUCIÓN PALIATIVA O DEFINITIVA: INFORMACIÓN EQUIPOS, ESPACIOS Y PDUS LEVANTADA
ACCIONES DE MEJORA, RECOMENDACIONES: RETIRAR</t>
  </si>
  <si>
    <t>2024-01-31 08:58:16</t>
  </si>
  <si>
    <t>2024-01-31 09:01:04</t>
  </si>
  <si>
    <t>2024-01-31 19:23:24</t>
  </si>
  <si>
    <t>2024-01-31 05:43:19</t>
  </si>
  <si>
    <t>2024-01-31 05:47:09</t>
  </si>
  <si>
    <t>2024-02-02 16:23:36</t>
  </si>
  <si>
    <t>2024-02-02 18:16:05</t>
  </si>
  <si>
    <t>PREVENTIVO=SI
CODIGO DE SERVICIO=sap_ep_e_VM
DIRECCION=NULL
CIUDAD=SANTIAGO
COMUNA LOCAL=
REGION=REGIÃ“N METROPOLITANA DE SANTIAGO
QUIEN REPORTA=Ticket automático
CONTACTO EN TERRENO=
PROBLEMA=High RAM Usage Alert for Node COAGRA01 - sap_ep_e_VM
REQUERIM</t>
  </si>
  <si>
    <t>INC000002591950</t>
  </si>
  <si>
    <t>2024-02-02 18:43:32</t>
  </si>
  <si>
    <t>2024-02-02 18:44:27</t>
  </si>
  <si>
    <t>2024-02-02 19:19:28</t>
  </si>
  <si>
    <t>INC000002591958</t>
  </si>
  <si>
    <t>2024-02-02 18:47:27</t>
  </si>
  <si>
    <t>2024-02-02 18:48:33</t>
  </si>
  <si>
    <t>2024-02-02 19:20:06</t>
  </si>
  <si>
    <t>INC000002590917</t>
  </si>
  <si>
    <t>2024-02-02 17:11:15</t>
  </si>
  <si>
    <t>2024-02-02 17:12:49</t>
  </si>
  <si>
    <t>2024-02-02 17:40:15</t>
  </si>
  <si>
    <t>EMPRESA: TELEFONICA EMPRESAS DE CHILE SA
CÓDIGO DE SERVICIO: 
DIRECCIÓN:Av. Apoquindo #7071, Las Condes, Santiago
NOMBRE DE QUIEN REPORTA:Juan Berrios
TELÉFONO DE QUIEN REPORTA:  56995328251
NOMBRE DE CONTACTO EN TERRENO: 
REQUERIMIENTO : Error de Disco</t>
  </si>
  <si>
    <t>2024-02-04 18:14:35</t>
  </si>
  <si>
    <t>2024-02-04 19:05:30</t>
  </si>
  <si>
    <t>PREVENTIVO=SI
CODIGO DE SERVICIO=LONQUIMAY
DIRECCION=NULL
CIUDAD=NULL
COMUNA LOCAL=
REGION=NULL
QUIEN REPORTA=Ticket automático
CONTACTO EN TERRENO=
PROBLEMA=Critical Hard Drive Space Alert for Node RABIE001 - LONQUIMAY
REQUERIMIENTO=
EQUIPOS ENERGIZADO</t>
  </si>
  <si>
    <t>2024-02-01 10:50:43</t>
  </si>
  <si>
    <t>2024-02-01 10:52:40</t>
  </si>
  <si>
    <t>2024-02-01 12:44:56</t>
  </si>
  <si>
    <t>PREVENTIVO: NO
CODIGO DE SERVICIO:
DIRECCION:
QUIEN REPORTA: Eduardo Mella Chassin-Trubert​
CONTACTO EN TERRENO:
PROBLEMA:
REQUERIMIENTO:
Estimados,
Al servidor webinchalam.inchalam.cl IP: 172.16.32.178 que está en sus instalaciones le falta validar</t>
  </si>
  <si>
    <t>2024-02-01 13:21:47</t>
  </si>
  <si>
    <t>2024-02-01 15:55:26</t>
  </si>
  <si>
    <t>PREVENTIVO=SI
CODIGO DE SERVICIO=TOCORPURI_VM
DIRECCION=NULL
CIUDAD=NULL
COMUNA LOCAL=
REGION=NULL
QUIEN REPORTA=Ticket automático
CONTACTO EN TERRENO=
PROBLEMA=Critical Hard Drive Space Alert for Node RABIE001 - TOCORPURI_VM
REQUERIMIENTO=
EQUIPOS ENERG</t>
  </si>
  <si>
    <t>Se realiza limpieza de memoria residual quedando equipo operativo</t>
  </si>
  <si>
    <t>INC000002589219</t>
  </si>
  <si>
    <t>2024-02-02 06:48:46</t>
  </si>
  <si>
    <t>2024-02-02 06:49:45</t>
  </si>
  <si>
    <t>2024-02-02 06:50:03</t>
  </si>
  <si>
    <t>INC000002594362</t>
  </si>
  <si>
    <t>2024-02-04 02:29:51</t>
  </si>
  <si>
    <t>2024-02-04 02:30:49</t>
  </si>
  <si>
    <t>2024-02-04 02:41:31</t>
  </si>
  <si>
    <t>INC000002589217</t>
  </si>
  <si>
    <t>2024-02-02 06:47:57</t>
  </si>
  <si>
    <t>2024-02-02 06:48:00</t>
  </si>
  <si>
    <t>2024-02-02 06:48:17</t>
  </si>
  <si>
    <t>INC000002589626</t>
  </si>
  <si>
    <t>frp_jbocan</t>
  </si>
  <si>
    <t>MESA/ HD - CAMBIO DE MEDIOS MAGNETICOS</t>
  </si>
  <si>
    <t>2024-02-02 11:22:36</t>
  </si>
  <si>
    <t>2024-02-02 11:25:21</t>
  </si>
  <si>
    <t>2024-02-02 13:17:06</t>
  </si>
  <si>
    <t>PREVENTIVO: NO
CODIGO DE SERVICIO: NO TIENE
DIRECCION: SAN MARTIN 50, 2DO PISO SANTIAGO
QUIEN REPORTA: ROBERTO ATON  /979487645
CONTACTO EN TERRENO: ROBERTO ATON  /979487645
PROBLEMA: NO APLICA 
REQUERIMIENTO: CAMBIO DE MEDIOS MAGNETICOS
EQUIPOS ENERGIZA</t>
  </si>
  <si>
    <t>Fase de resolución y recuperación: N/a
Se efectúa contacto con cliente: n/a
Teléfono de contacto: n/a
Acciones realizadas: MANO REMOTA / CAMBIO DE CINTA
Solución paliativa o definitiva: N/A
Acciones de Mejora, Recomendaciones: N/A
Causa Raíz: (si aplica)</t>
  </si>
  <si>
    <t>INC000002595229</t>
  </si>
  <si>
    <t>2024-02-04 18:06:31</t>
  </si>
  <si>
    <t>2024-02-04 18:08:54</t>
  </si>
  <si>
    <t>2024-02-04 18:09:56</t>
  </si>
  <si>
    <t>INC000002589670</t>
  </si>
  <si>
    <t>RONDAS PREVENTIVAS Y DE TEMPERATURAS</t>
  </si>
  <si>
    <t>2024-02-02 12:34:35</t>
  </si>
  <si>
    <t>2024-02-02 12:35:36</t>
  </si>
  <si>
    <t>2024-02-02 20:10:55</t>
  </si>
  <si>
    <t>TIC 7, 8 , MDA</t>
  </si>
  <si>
    <t>rondas realizadas</t>
  </si>
  <si>
    <t>2024-02-04 16:19:54</t>
  </si>
  <si>
    <t>2024-02-04 17:42:45</t>
  </si>
  <si>
    <t>PREVENTIVO=SI
CODIGO DE SERVICIO=DCADMECONTINUA2
DIRECCION=NULL
CIUDAD=NULL
COMUNA LOCAL=
REGION=NULL
QUIEN REPORTA=Ticket automático
CONTACTO EN TERRENO=
PROBLEMA=High RAM Usage Alert for Node FIPRDU01 - DCADMECONTINUA2
REQUERIMIENTO=
EQUIPOS ENERGIZADO</t>
  </si>
  <si>
    <t>Se realiza reconfiguración de equipo en Hyper V ya que se encontraba con memoria dinámica con lo cual estaba realizando alertas de high memory usage, quedando equipo normalizado</t>
  </si>
  <si>
    <t>INC000002589422</t>
  </si>
  <si>
    <t>FACTIBILIDAD CHILENA CONSOLIDADA/CRQ 81930</t>
  </si>
  <si>
    <t>2024-02-02 09:43:15</t>
  </si>
  <si>
    <t>2024-02-02 09:44:33</t>
  </si>
  <si>
    <t>2024-02-02 11:00:26</t>
  </si>
  <si>
    <t>PREVENTIVO: SI
CÓDIGO DE SERVICIO:
DIRECCIÓN:  DCSM
QUIEN REPORTA: RAMÓN DIAZ
CONTACTO EN TERRENO: DC OPERADOR N1
PROBLEMA: FACTIBILIDAD
REQUERIMIENTO: INGRESO DE EQUIPOS Y EGRESO DE EQUIPOS</t>
  </si>
  <si>
    <t>2024-01-29 13:11:55</t>
  </si>
  <si>
    <t>2024-01-29 13:13:42</t>
  </si>
  <si>
    <t>2024-01-29 13:39:41</t>
  </si>
  <si>
    <t>INC000002591090</t>
  </si>
  <si>
    <t>2024-02-03 02:36:36</t>
  </si>
  <si>
    <t>2024-02-03 02:37:33</t>
  </si>
  <si>
    <t>2024-02-03 02:47:45</t>
  </si>
  <si>
    <t>ACT  REALIZADA SIN NOVEDAD</t>
  </si>
  <si>
    <t>2024-02-02 10:07:37</t>
  </si>
  <si>
    <t>2024-02-02 10:09:03</t>
  </si>
  <si>
    <t>2024-02-02 10:50:10</t>
  </si>
  <si>
    <t>PREVENTIVO: NO
CODIGO DE SERVICIO: Shanghai 
DIRECCION:
QUIEN REPORTA: Cristian Bustos Rivas -
CONTACTO EN TERRENO:
PROBLEMA:
REQUERIMIENTO:
Estimados, junto con saludar les solicito el respaldo de VM completa para servidor Shanghai CPECH, la máquina ac</t>
  </si>
  <si>
    <t>FASE RESOLUCIÓN Y RECUPERACIÓN
Se efectúa contacto con cliente: N/A
Teléfono de contacto: N/A
Acciones realizadas: se ejecuta correctamente respaldo de maquina virtual shanghai, se envía correo a cliente.
Solución paliativa o definitiva: definitiva</t>
  </si>
  <si>
    <t>INC000002584915</t>
  </si>
  <si>
    <t>2024-02-01 14:05:32</t>
  </si>
  <si>
    <t>2024-02-01 14:06:54</t>
  </si>
  <si>
    <t>2024-02-01 14:44:17</t>
  </si>
  <si>
    <t>EMPRESA:COCA COLA EMBONOR S A
CÓDIGO DE SERVICIO: 
DIRECCIÓN: Calle San Martin #50, Santiago Centro, Santiago
NOMBRE DE QUIEN REPORTA: Alvaro Tobar
TELÉFONO DE QUIEN REPORTA: 995487433
NOMBRE DE CONTACTO EN TERRENO: 
REQUERIMIENTO:contruccion f.o
EQUIPOS</t>
  </si>
  <si>
    <t>INC000002584819</t>
  </si>
  <si>
    <t>2024-02-01 13:25:01</t>
  </si>
  <si>
    <t>2024-02-01 13:26:18</t>
  </si>
  <si>
    <t>2024-02-01 13:52:53</t>
  </si>
  <si>
    <t>EMPRESA:BANCO SANTANDER CHILE
CÓDIGO DE SERVICIO: 
DIRECCIÓN:Av. Apoquindo #7071, Las Condes, Santiago
NOMBRE DE QUIEN REPORTA:Christian Tapia
TELÉFONO DE QUIEN REPORTA:56981568202
NOMBRE DE CONTACTO EN TERRENO: 
REQUERIMIENTO: Decomiso de servidores dad</t>
  </si>
  <si>
    <t>2024-02-03 19:18:25</t>
  </si>
  <si>
    <t>2024-02-03 19:23:09</t>
  </si>
  <si>
    <t>2024-02-03 19:25:01</t>
  </si>
  <si>
    <t>Solicita habilitacion de cuenta de Manuel Maita</t>
  </si>
  <si>
    <t>2024-01-29 12:57:35</t>
  </si>
  <si>
    <t>2024-01-29 13:01:00</t>
  </si>
  <si>
    <t>2024-01-30 11:17:42</t>
  </si>
  <si>
    <t>2024-01-29 14:15:51</t>
  </si>
  <si>
    <t>2024-01-29 14:18:11</t>
  </si>
  <si>
    <t>2024-01-29 17:45:50</t>
  </si>
  <si>
    <t>INC000002584497</t>
  </si>
  <si>
    <t>HD / TCCT - Solicitud Distancias entre Racks - Paine - Sala Blanca</t>
  </si>
  <si>
    <t>2024-02-01 12:08:26</t>
  </si>
  <si>
    <t>2024-02-01 12:10:45</t>
  </si>
  <si>
    <t>2024-02-01 16:47:26</t>
  </si>
  <si>
    <t>PREVENTIVO: NO
CODIGO DE SERVICIO:
DIRECCION:
QUIEN REPORTA: Juan Pablo Berrios Stuardo    +56 9 95328251
CONTACTO EN TERRENO:
PROBLEMA:
REQUERIMIENTO:
Buen día estimado @Help Desk, por favor su acostumbrado apoyo en generar ticket de requerimiento y as</t>
  </si>
  <si>
    <t>MANOS REMOTA REALIZADA</t>
  </si>
  <si>
    <t>INC000002589308</t>
  </si>
  <si>
    <t>2024-02-02 07:13:41</t>
  </si>
  <si>
    <t>2024-02-02 07:14:41</t>
  </si>
  <si>
    <t>2024-02-02 07:35:42</t>
  </si>
  <si>
    <t>2024-01-30 18:05:18</t>
  </si>
  <si>
    <t>2024-01-30 18:07:38</t>
  </si>
  <si>
    <t>2024-01-31 10:14:48</t>
  </si>
  <si>
    <t>2024-02-02 22:37:08</t>
  </si>
  <si>
    <t>2024-02-03 00:39:58</t>
  </si>
  <si>
    <t>PREVENTIVO=SI
CODIGO DE SERVICIO=HYP_VALPO1
DIRECCION=NULL
CIUDAD=NULL
COMUNA LOCAL=
REGION=NULL
QUIEN REPORTA=Ticket automático
CONTACTO EN TERRENO=
PROBLEMA=Node FIPRDU01 - HYP_VALPO1 is Down
REQUERIMIENTO=
EQUIPOS ENERGIZADO O REINICIADO=
HORARIO DE A</t>
  </si>
  <si>
    <t>2024-01-30 17:18:36</t>
  </si>
  <si>
    <t>2024-01-30 17:23:14</t>
  </si>
  <si>
    <t>2024-01-30 17:29:36</t>
  </si>
  <si>
    <t>2024-01-29 12:33:32</t>
  </si>
  <si>
    <t>2024-01-29 12:35:08</t>
  </si>
  <si>
    <t>2024-01-30 09:38:42</t>
  </si>
  <si>
    <t>2024-01-29 11:18:21</t>
  </si>
  <si>
    <t>2024-01-29 11:19:40</t>
  </si>
  <si>
    <t>2024-01-29 11:39:57</t>
  </si>
  <si>
    <t>2024-01-29 13:31:05</t>
  </si>
  <si>
    <t>2024-01-29 13:31:22</t>
  </si>
  <si>
    <t>2024-01-29 13:33:15</t>
  </si>
  <si>
    <t>INC000002594669</t>
  </si>
  <si>
    <t>2024-02-04 03:08:16</t>
  </si>
  <si>
    <t>2024-02-04 03:10:43</t>
  </si>
  <si>
    <t>2024-02-04 04:13:12</t>
  </si>
  <si>
    <t>2024-01-31 09:23:27</t>
  </si>
  <si>
    <t>2024-01-31 09:24:15</t>
  </si>
  <si>
    <t>2024-01-31 09:38:16</t>
  </si>
  <si>
    <t>INC000002585151</t>
  </si>
  <si>
    <t>2024-02-01 17:55:03</t>
  </si>
  <si>
    <t>2024-02-01 17:56:35</t>
  </si>
  <si>
    <t>2024-02-01 18:21:52</t>
  </si>
  <si>
    <t>EMPRESA: CIBERGESTION CHILE S.A.
CÓDIGO DE SERVICIO: 
DIRECCIÓN: Calle San Martin #50, Santiago Centro, Santiago
NOMBRE DE QUIEN REPORTA: Bryan Pereira Diaz 
TELÉFONO DE QUIEN REPORTA: 56945643002
NOMBRE DE CONTACTO EN TERRENO: 
PROBLEMA: Inspección Visu</t>
  </si>
  <si>
    <t>2024-02-01 18:41:46</t>
  </si>
  <si>
    <t>2024-02-01 18:43:12</t>
  </si>
  <si>
    <t>2024-02-02 10:52:52</t>
  </si>
  <si>
    <t>PREVENTIVO: NO
CODIGO DE SERVICIO:
DIRECCION:
QUIEN REPORTA:Ross Teao +56 2 2236 2306
CONTACTO EN TERRENO:Ross Teao +56 2 2236 2306
PROBLEMA:
REQUERIMIENTO:favor generar registro SPF para el dominio:
jeria.cl. IN TXT &amp;quot;v=spf1 include:spf.isc.cl
~all&amp;</t>
  </si>
  <si>
    <t>Se crea registro DNS según lo solicitado. Se envía correo a cliente.</t>
  </si>
  <si>
    <t>2024-01-30 11:28:15</t>
  </si>
  <si>
    <t>2024-01-30 11:30:45</t>
  </si>
  <si>
    <t>2024-01-30 12:03:49</t>
  </si>
  <si>
    <t>2024-02-01 10:26:52</t>
  </si>
  <si>
    <t>2024-02-01 10:28:45</t>
  </si>
  <si>
    <t>2024-02-01 18:27:08</t>
  </si>
  <si>
    <t>PREVENTIVO: NO
CODIGO DE SERVICIO:
DIRECCION:
QUIEN REPORTA: Jorge Romero Romero
CONTACTO EN TERRENO:
PROBLEMA:
REQUERIMIENTO:
Estimados,
Por favor generar ticket al área de operaciones à virtualización à con el siguiente requerimiento
Deployar</t>
  </si>
  <si>
    <t>FASE RESOLUCIÓN Y RECUPERACIÓN
Se efectúa contacto con cliente: Jorge Romero
Teléfono de contacto: NA
Acciones realizadas: Se revisan OVAS encontrando que si son importables desde VDC, pero no desde Vcenter. Se probaron opciones y cliente indica que c</t>
  </si>
  <si>
    <t>2024-01-31 18:15:56</t>
  </si>
  <si>
    <t>2024-01-31 18:21:33</t>
  </si>
  <si>
    <t>2024-01-31 18:38:13</t>
  </si>
  <si>
    <t>2024-02-01 10:13:00</t>
  </si>
  <si>
    <t>2024-02-01 10:15:20</t>
  </si>
  <si>
    <t>2024-02-02 12:07:48</t>
  </si>
  <si>
    <t>PREVENTIVO: NO
CODIGO DE SERVICIO:
DIRECCION:
QUIEN REPORTA: Ewald Galaz Millaleo
CONTACTO EN TERRENO:
PROBLEMA:
REQUERIMIENTO:
Favor generar ticket en base a requerimiento de cliente Inchalam.
Dejar en bandeja de Telefónica Global Technology – CLOU</t>
  </si>
  <si>
    <t>2024-02-01 09:26:53</t>
  </si>
  <si>
    <t>2024-02-01 09:27:36</t>
  </si>
  <si>
    <t>2024-02-01 09:28:55</t>
  </si>
  <si>
    <t>2024-02-01 15:00:51</t>
  </si>
  <si>
    <t>2024-02-01 15:03:28</t>
  </si>
  <si>
    <t>2024-02-02 14:34:22</t>
  </si>
  <si>
    <t>PREVENTIVO: NO
CODIGO DE SERVICIO:
DIRECCION: 
QUIEN REPORTA:Deiby Yoel Santoyo Monterola 56 9 9343 3681
CONTACTO EN TERRENO:Deiby Yoel Santoyo Monterola 56 9 9343 3681
PROBLEMA:
REQUERIMIENTO:Regularizar Catálogos VDC
EQUIPOS ENERGIZADO/REINICIADO:
HORA</t>
  </si>
  <si>
    <t>FASE RESOLUCIÓN Y RECUPERACIÓN
Se efectúa contacto con cliente:N/A
Teléfono de contacto:N/A
Acciones realizadas:Se eliminan los antiguos templates de los catálogos y se dejan sincronizados los nuevos templates en el IaaS Principal, Apoquindo y Paine c</t>
  </si>
  <si>
    <t>INC000002574572</t>
  </si>
  <si>
    <t>recepción cajas en all piso 1</t>
  </si>
  <si>
    <t>2024-01-26 13:33:25</t>
  </si>
  <si>
    <t>2024-01-26 13:36:34</t>
  </si>
  <si>
    <t>2024-02-02 12:42:58</t>
  </si>
  <si>
    <t>recepción exitosa</t>
  </si>
  <si>
    <t>2024-01-31 14:15:08</t>
  </si>
  <si>
    <t>2024-01-31 14:20:09</t>
  </si>
  <si>
    <t>2024-01-31 14:51:56</t>
  </si>
  <si>
    <t>INC000002583517</t>
  </si>
  <si>
    <t>TICKET DIARIO RONDA PREVENTIVAS Y LECTURAS DE TEMPERATURAS SALAS TIC DCSM</t>
  </si>
  <si>
    <t>2024-02-01 08:30:46</t>
  </si>
  <si>
    <t>2024-02-01 08:33:06</t>
  </si>
  <si>
    <t>2024-02-01 18:53:11</t>
  </si>
  <si>
    <t>PREVENTIVO: SI
CODIGO DE SERVICIO: N/A
DIRECCION:  DCSM
QUIEN REPORTA: FRANCISCO FELIU
CONTACTO EN TERRENO: FRANCISCO FELIU
PROBLEMA: N/A
REQUERIMIENTO: TICKET DIARIO RONDA PREVENTIVAS Y LECTURAS DE TEMPERATURAS SALAS TIC DCSM</t>
  </si>
  <si>
    <t>INC000002583573</t>
  </si>
  <si>
    <t>2024-02-01 11:30:02</t>
  </si>
  <si>
    <t>2024-02-01 11:32:14</t>
  </si>
  <si>
    <t>2024-02-01 12:35:49</t>
  </si>
  <si>
    <t>EMPRESA:TELEFONICA EMPRESAS DE CHILE SA
CÓDIGO DE SERVICIO: 
DIRECCIÓN:Av. Apoquindo #7071, Las Condes, Santiago
NOMBRE DE QUIEN REPORTA:Manuel Maita
TELÉFONO DE QUIEN REPORTA:56974138322
NOMBRE DE CONTACTO EN TERRENO: 
REQUERIMIENTO:Revision Switch 
EQU</t>
  </si>
  <si>
    <t>INC000002592649</t>
  </si>
  <si>
    <t>2024-02-03 00:19:40</t>
  </si>
  <si>
    <t>2024-02-03 00:20:38</t>
  </si>
  <si>
    <t>2024-02-03 00:48:10</t>
  </si>
  <si>
    <t>2024-01-29 10:59:01</t>
  </si>
  <si>
    <t>2024-01-29 10:59:57</t>
  </si>
  <si>
    <t>2024-01-29 18:01:56</t>
  </si>
  <si>
    <t>INC000002591944</t>
  </si>
  <si>
    <t>2024-02-02 18:35:49</t>
  </si>
  <si>
    <t>2024-02-02 18:36:49</t>
  </si>
  <si>
    <t>2024-02-02 19:18:58</t>
  </si>
  <si>
    <t>2024-02-01 16:04:02</t>
  </si>
  <si>
    <t>2024-02-01 16:06:07</t>
  </si>
  <si>
    <t>2024-02-01 16:17:30</t>
  </si>
  <si>
    <t>Por el lado de comunicaciones dc en el fw de apoquindo vdom plat monitor, se genera la migracion de la vpn s2s hacia SMU para permitir el tráfico desde mid server smu hacia remedy y viceversa, se generan cambios tanto a nivel de tunel, como de politicas</t>
  </si>
  <si>
    <t>INC000002585157</t>
  </si>
  <si>
    <t>GESTION DATACENTER/ ACCESOS / NABIAX</t>
  </si>
  <si>
    <t>2024-02-01 18:12:37</t>
  </si>
  <si>
    <t>2024-02-01 18:15:04</t>
  </si>
  <si>
    <t>2024-02-01 18:29:08</t>
  </si>
  <si>
    <t>EMPRESA: NABIAX
CÓDIGO DE SERVICIO: 
DIRECCIÓN: Calle San Martin #50, Santiago Centro, Santiago
NOMBRE DE QUIEN REPORTA: Diego Valencia
TELÉFONO DE QUIEN REPORTA: +56 9 8187 2715
NOMBRE DE CONTACTO EN TERRENO: Daniel Rodriguez 5697829 7978
PROBLEMA: Insp</t>
  </si>
  <si>
    <t>INC000002572158</t>
  </si>
  <si>
    <t>HD/Cruzadas faltantes en Sala4 hacia Firewall OOB San Martin (Activación HA)</t>
  </si>
  <si>
    <t>2024-01-25 12:14:43</t>
  </si>
  <si>
    <t>2024-01-25 12:16:06</t>
  </si>
  <si>
    <t>2024-02-01 13:31:35</t>
  </si>
  <si>
    <t>PREVENTIVO: NO
CODIGO DE SERVICIO:
DIRECCION:
QUIEN REPORTA:Luis Alberto Villasmil Castillo +56 9 93970486
CONTACTO EN TERRENO:Luis Alberto Villasmil Castillo +56 9 93970486
PROBLEMA:
REQUERIMIENTO:quería solicitar su ayuda con la creación de un ticket y</t>
  </si>
  <si>
    <t>no procede falta rfc</t>
  </si>
  <si>
    <t>2024-01-31 14:42:57</t>
  </si>
  <si>
    <t>2024-01-31 14:56:01</t>
  </si>
  <si>
    <t>2024-01-31 15:38:20</t>
  </si>
  <si>
    <t>INC000002589222</t>
  </si>
  <si>
    <t>INSPECCION 3PAR 10K</t>
  </si>
  <si>
    <t>2024-02-02 07:17:42</t>
  </si>
  <si>
    <t>2024-02-02 07:18:57</t>
  </si>
  <si>
    <t>INC000002589223</t>
  </si>
  <si>
    <t>CAMBIO DE IDSDM POR FALLA EN NODO DE CLUSTER</t>
  </si>
  <si>
    <t>2024-02-02 07:19:03</t>
  </si>
  <si>
    <t>2024-02-02 07:20:12</t>
  </si>
  <si>
    <t>INC000002589225</t>
  </si>
  <si>
    <t>2024-02-02 07:20:20</t>
  </si>
  <si>
    <t>2024-02-02 07:23:18</t>
  </si>
  <si>
    <t>2024-01-29 23:07:44</t>
  </si>
  <si>
    <t>2024-01-30 06:46:09</t>
  </si>
  <si>
    <t>2024-02-01 16:42:34</t>
  </si>
  <si>
    <t>2024-02-01 16:44:21</t>
  </si>
  <si>
    <t>2024-02-03 23:11:10</t>
  </si>
  <si>
    <t>PREVENTIVO: NO
CODIGO DE SERVICIO:
DIRECCION:
QUIEN REPORTA: Freddy Cortés Díaz
CONTACTO EN TERRENO:
PROBLEMA:
REQUERIMIENTO:
Favor generar ticket en base a requerimiento de cliente INCHALAM según correo de más abajo
Dejar en bandeja CLOUD SAP HANA</t>
  </si>
  <si>
    <t>Se realiza con éxito la aplicación y validación por parte de cliente de los certificados SSL en los sistemas SAP ECC QAS y PRD. Se envía correo a cliente</t>
  </si>
  <si>
    <t>2024-01-30 10:41:10</t>
  </si>
  <si>
    <t>2024-01-30 10:44:05</t>
  </si>
  <si>
    <t>2024-01-30 15:26:10</t>
  </si>
  <si>
    <t>2024-01-31 17:32:04</t>
  </si>
  <si>
    <t>2024-01-31 17:32:52</t>
  </si>
  <si>
    <t>2024-01-31 17:33:53</t>
  </si>
  <si>
    <t>2024-01-30 11:03:26</t>
  </si>
  <si>
    <t>2024-01-30 11:04:36</t>
  </si>
  <si>
    <t>2024-02-01 11:13:10</t>
  </si>
  <si>
    <t>PREVENTIVO: NO
CODIGO DE SERVICIO:--
DIRECCION:
QUIEN REPORTADenise Cruzat Etcheberry   :+56 9 93378009
CONTACTO EN TERRENO:
PROBLEMA:
REQUERIMIENTO:favor crear ticket de requerimiento a nombre de Telefónica Empresas y derivar a Controller
No aplica códi</t>
  </si>
  <si>
    <t>Se aplican configuraciones según solicitud.</t>
  </si>
  <si>
    <t>INC000002584800</t>
  </si>
  <si>
    <t>2024-02-02 04:23:33</t>
  </si>
  <si>
    <t>2024-02-02 04:24:36</t>
  </si>
  <si>
    <t>2024-02-02 04:35:56</t>
  </si>
  <si>
    <t>INC000002589125</t>
  </si>
  <si>
    <t>REQ/
[ECERT] Solicito Inventario Equipo SM</t>
  </si>
  <si>
    <t>2024-02-02 09:06:32</t>
  </si>
  <si>
    <t>2024-02-02 09:08:29</t>
  </si>
  <si>
    <t>2024-02-02 12:01:49</t>
  </si>
  <si>
    <t>PREVENTIVO: NO
CODIGO DE SERVICIO: 
DIRECCION:
QUIEN REPORTA: Juan José Fuentealba  (+56 9) 61627267
CONTACTO EN TERRENO: Juan José Fuentealba  (+56 9) 61627267
REQUERIMIENTO:
Espero tengan muy buen día, por el presente solicito inventario de equipos
f</t>
  </si>
  <si>
    <t>Fase de resolución y recuperación: N/A
Se efectúa contacto con cliente: N/A
Teléfono de contacto: N/A
Acciones realizadas: MANO REMOTA / INVENTARIA RACK
Solución paliativa o definitiva: N/A
Acciones de Mejora, Recomendaciones: N/A
Causa Raíz: (si aplica)</t>
  </si>
  <si>
    <t>2024-01-31 14:37:41</t>
  </si>
  <si>
    <t>2024-01-31 14:37:43</t>
  </si>
  <si>
    <t>2024-01-31 16:34:09</t>
  </si>
  <si>
    <t>2024-02-02 16:20:11</t>
  </si>
  <si>
    <t>2024-02-02 16:23:46</t>
  </si>
  <si>
    <t>2024-02-02 17:26:18</t>
  </si>
  <si>
    <t>PREVENTIVO: NO
CODIGO DE SERVICIO:-
DIRECCION:-
QUIEN REPORTA:Juan Carlos Dupuy / +56 979778332
CONTACTO EN TERRENO:-
PROBLEMA:-
REQUERIMIENTO:
Buenas tardes, informo que no logramos acceder el VDC, arroja el siguiente error:
EQUIPOS ENERGIZADO/REINICI</t>
  </si>
  <si>
    <t>FASE RESOLUCIÓN Y RECUPERACIÓN
Se efectúa contacto con cliente: Juan Carlos Dupuy
Teléfono de contacto:+56 979778332
Acciones realizadas: Se contacta al cliente y se le indica que este error se genera por la intermitencia que esta presentando el inter</t>
  </si>
  <si>
    <t>2024-01-29 13:30:45</t>
  </si>
  <si>
    <t>2024-01-29 13:30:58</t>
  </si>
  <si>
    <t>2024-01-29 13:32:37</t>
  </si>
  <si>
    <t>INC000002590608</t>
  </si>
  <si>
    <t>2024-02-02 16:00:36</t>
  </si>
  <si>
    <t>2024-02-02 16:02:33</t>
  </si>
  <si>
    <t>2024-02-02 16:24:55</t>
  </si>
  <si>
    <t>EMPRESA: CAJA DE COMPENSACION DE ASIGNACION FAMILIAR LOS HEROES
CÓDIGO DE SERVICIO: 
DIRECCIÓN:Av. Apoquindo #7071, Las Condes, Santiago
NOMBRE DE QUIEN REPORTA:Jose Monteverde
TELÉFONO DE QUIEN REPORTA:  56992367859
NOMBRE DE CONTACTO EN TERRENO: 
REQUE</t>
  </si>
  <si>
    <t>2024-02-01 09:48:00</t>
  </si>
  <si>
    <t>2024-02-01 09:50:24</t>
  </si>
  <si>
    <t>2024-02-01 18:11:29</t>
  </si>
  <si>
    <t>PREVENTIVO: NO
CODIGO DE SERVICIO:
DIRECCION:
QUIEN REPORTA: Raúl Ahumada Z.+56223955448
CONTACTO EN TERRENO:Raúl Ahumada Z.+56223955448
PROBLEMA:
REQUERIMIENTO:por favor crear ticket para alta de respaldos según información
de archivo adjunto.
EQUIPOS E</t>
  </si>
  <si>
    <t>FASE RESOLUCIÓN Y RECUPERACIÓN
Se efectúa contacto con cliente: N/A
Teléfono de contacto: N/A
Acciones realizadas: se ingresa bd a respaldo. se envia correo a cliente.
Solución paliativa o definitiva: definitiva
Acciones de Mejora, Recomendaciones:</t>
  </si>
  <si>
    <t>2024-01-31 10:12:41</t>
  </si>
  <si>
    <t>2024-01-31 10:13:53</t>
  </si>
  <si>
    <t>2024-01-31 10:17:38</t>
  </si>
  <si>
    <t>2024-01-30 02:25:53</t>
  </si>
  <si>
    <t>2024-01-30 02:30:07</t>
  </si>
  <si>
    <t>2024-01-30 12:23:17</t>
  </si>
  <si>
    <t>2024-01-30 12:45:37</t>
  </si>
  <si>
    <t>2024-01-30 12:47:18</t>
  </si>
  <si>
    <t>2024-01-30 13:03:20</t>
  </si>
  <si>
    <t>2024-01-30 14:42:53</t>
  </si>
  <si>
    <t>2024-01-30 14:45:01</t>
  </si>
  <si>
    <t>2024-01-30 15:15:00</t>
  </si>
  <si>
    <t>2024-01-29 01:44:06</t>
  </si>
  <si>
    <t>2024-01-29 01:48:25</t>
  </si>
  <si>
    <t>2024-01-29 09:30:05</t>
  </si>
  <si>
    <t>2024-01-26 13:46:25</t>
  </si>
  <si>
    <t>2024-01-26 13:49:56</t>
  </si>
  <si>
    <t>2024-01-29 18:02:26</t>
  </si>
  <si>
    <t>2024-01-30 15:42:42</t>
  </si>
  <si>
    <t>2024-01-30 15:43:49</t>
  </si>
  <si>
    <t>2024-01-30 16:21:09</t>
  </si>
  <si>
    <t>2024-01-31 17:57:43</t>
  </si>
  <si>
    <t>2024-01-31 18:01:51</t>
  </si>
  <si>
    <t>2024-01-31 18:06:39</t>
  </si>
  <si>
    <t>2024-01-31 11:52:32</t>
  </si>
  <si>
    <t>2024-01-31 11:53:32</t>
  </si>
  <si>
    <t>2024-02-01 12:19:44</t>
  </si>
  <si>
    <t>modificar registro SPF
Para el SPF, hoy esta asi:
v=spf1 ip4:212.1.214.93 ip4:200.68.4.250 ip4:200.68.4.251 ip4:200.75.30.33/27 ip6:2a02:4780:1:1::1:7f07 include:spf.masterbase.com include:_spf.google.com include:mailgun.org ~all
Por favor dejarlo asi:</t>
  </si>
  <si>
    <t>Se creó registro DNS por los administradores.
Se cierra folio.</t>
  </si>
  <si>
    <t>2024-01-30 19:05:44</t>
  </si>
  <si>
    <t>2024-01-30 19:08:09</t>
  </si>
  <si>
    <t>2024-01-31 11:28:02</t>
  </si>
  <si>
    <t>2024-01-31 18:14:13</t>
  </si>
  <si>
    <t>2024-01-31 18:17:51</t>
  </si>
  <si>
    <t>2024-02-01 11:28:25</t>
  </si>
  <si>
    <t>PREVENTIVO: NO
CODIGO DE SERVICIO:
DIRECCION:      
CIUDAD:             
COMUNA:
NOMBRE QUIEN REPORTA:SAMANTHA MICHELLE MARTINEZ NUÑEZ
TELEFONO QUIEN REPORTA:+56 9 7242 3694
NOMBRE CONTACTO EN TERRENO:        
TELEFONO 1 CONTACTO EN TERRENO:
TELEFONO 2 C</t>
  </si>
  <si>
    <t>2024-01-31 08:45:46</t>
  </si>
  <si>
    <t>2024-01-31 08:46:17</t>
  </si>
  <si>
    <t>2024-01-31 10:52:48</t>
  </si>
  <si>
    <t>2024-01-31 14:20:57</t>
  </si>
  <si>
    <t>2024-01-31 14:22:06</t>
  </si>
  <si>
    <t>2024-01-31 14:55:07</t>
  </si>
  <si>
    <t>2024-01-31 14:40:08</t>
  </si>
  <si>
    <t>2024-01-31 14:41:18</t>
  </si>
  <si>
    <t>2024-01-31 16:49:27</t>
  </si>
  <si>
    <t>2024-01-29 13:30:20</t>
  </si>
  <si>
    <t>2024-01-29 13:30:39</t>
  </si>
  <si>
    <t>2024-01-29 13:32:04</t>
  </si>
  <si>
    <t>2024-01-29 13:31:28</t>
  </si>
  <si>
    <t>2024-01-29 13:32:35</t>
  </si>
  <si>
    <t>2024-01-29 15:33:10</t>
  </si>
  <si>
    <t>2024-01-29 00:21:23</t>
  </si>
  <si>
    <t>2024-01-29 00:22:20</t>
  </si>
  <si>
    <t>2024-01-29 00:23:44</t>
  </si>
  <si>
    <t>2024-01-30 17:16:11</t>
  </si>
  <si>
    <t>2024-01-30 17:21:25</t>
  </si>
  <si>
    <t>2024-01-30 17:22:22</t>
  </si>
  <si>
    <t>2024-01-26 14:49:10</t>
  </si>
  <si>
    <t>2024-01-26 15:10:20</t>
  </si>
  <si>
    <t>2024-01-29 09:40:23</t>
  </si>
  <si>
    <t>2024-02-03 15:20:42</t>
  </si>
  <si>
    <t>2024-02-03 17:14:17</t>
  </si>
  <si>
    <t>se realiza limpieza de memoria ok quedando alarma liberada</t>
  </si>
  <si>
    <t>INC000002594764</t>
  </si>
  <si>
    <t>2024-02-04 07:21:38</t>
  </si>
  <si>
    <t>2024-02-04 07:22:41</t>
  </si>
  <si>
    <t>2024-02-04 07:36:31</t>
  </si>
  <si>
    <t>INC000002588921</t>
  </si>
  <si>
    <t>2024-02-02 09:11:07</t>
  </si>
  <si>
    <t>2024-02-02 09:12:47</t>
  </si>
  <si>
    <t>2024-02-02 10:02:35</t>
  </si>
  <si>
    <t>EMPRESA: BANCO SANTANDER CHILE
CÓDIGO DE SERVICIO: 
DIRECCIÓN:Av. Apoquindo #7071, Las Condes, Santiago
NOMBRE DE QUIEN REPORTA: Christian Tapia
TELÉFONO DE QUIEN REPORTA:  56981568202
NOMBRE DE CONTACTO EN TERRENO: 
REQUERIMIENTO : Decomiso de servidore</t>
  </si>
  <si>
    <t>2024-02-02 09:45:02</t>
  </si>
  <si>
    <t>2024-02-02 09:48:07</t>
  </si>
  <si>
    <t>2024-02-02 12:01:56</t>
  </si>
  <si>
    <t>Se requiere del apoyo del personal pertinente para validar la operatividad de la BD del ambiente de DEV/QA de Remedy v20, el cual presenta problemas de desconexion. Se adjunta imagen del app donde ocurren los problemas.
Cualquier prueba funcional, apoyo</t>
  </si>
  <si>
    <t>se reinicia el servidor, posteriormente no se aprecia el error</t>
  </si>
  <si>
    <t>2024-01-26 12:34:05</t>
  </si>
  <si>
    <t>2024-01-26 12:36:41</t>
  </si>
  <si>
    <t>2024-01-30 17:46:15</t>
  </si>
  <si>
    <t>2024-01-29 13:24:28</t>
  </si>
  <si>
    <t>2024-01-29 13:29:49</t>
  </si>
  <si>
    <t>2024-02-02 19:10:00</t>
  </si>
  <si>
    <t>PREVENTIVO: NO
CODIGO DE SERVICIO:OFFICE365
DIRECCION:FUNDOS SAN LEON LOS NICHES S/N, CURICO,MAULE
QUIEN REPORTA:MAGDALENA SALGADO -993265727
CONTACTO EN TERRENO:MAGDALENA SALGADO -993265727
PROBLEMA:PROBLEMA CON CORREO OFFICE365
REQUERIMIENTO:
EQUIPOS E</t>
  </si>
  <si>
    <t>FASE RESOLUCIÓN Y RECUPERACIÓN
Se efectúa contacto con cliente: Magdalena Salgado
Teléfono de contacto: 993265727
Acciones realizadas:
- Se realiza el análisis del problema identificando que la cuenta no presenta problemas
- Se realiza la instalación</t>
  </si>
  <si>
    <t>2024-01-26 11:55:11</t>
  </si>
  <si>
    <t>2024-01-26 11:57:19</t>
  </si>
  <si>
    <t>2024-01-29 12:42:46</t>
  </si>
  <si>
    <t>2024-02-01 17:39:29</t>
  </si>
  <si>
    <t>2024-02-01 17:43:29</t>
  </si>
  <si>
    <t>2024-02-01 17:51:38</t>
  </si>
  <si>
    <t>Crear usuario de bd CONSULTA_FSO  con las siguientes caracteristicas
-- 25 Object Privileges for CONSULTA_FSO 
GRANT SELECT ON SYS.CDB_DATA_FILES TO CONSULTA_FSO;
GRANT SELECT ON SYS.CDB_PDBS TO CONSULTA_FSO;
GRANT SELECT ON SYS.CDB_USERS TO CONSULTA_FS</t>
  </si>
  <si>
    <t>Cuenta creada con exito</t>
  </si>
  <si>
    <t>2024-02-03 13:54:00</t>
  </si>
  <si>
    <t>2024-02-03 16:56:38</t>
  </si>
  <si>
    <t>PREVENTIVO=SI
CODIGO DE SERVICIO=DCADMECONTINUA2
DIRECCION=NULL
CIUDAD=NULL
COMUNA LOCAL=
REGION=NULL
QUIEN REPORTA=Ticket automático
CONTACTO EN TERRENO=
PROBLEMA=Node FIPRDU01 - DCADMECONTINUA2 is Down
REQUERIMIENTO=
EQUIPOS ENERGIZADO O REINICIADO=
HO</t>
  </si>
  <si>
    <t>2024-01-30 11:50:05</t>
  </si>
  <si>
    <t>2024-01-30 11:51:05</t>
  </si>
  <si>
    <t>2024-01-30 12:23:40</t>
  </si>
  <si>
    <t>2024-01-29 11:02:46</t>
  </si>
  <si>
    <t>2024-01-29 11:04:27</t>
  </si>
  <si>
    <t>2024-01-30 11:15:20</t>
  </si>
  <si>
    <t>INC000002591981</t>
  </si>
  <si>
    <t>2024-02-02 18:51:14</t>
  </si>
  <si>
    <t>2024-02-02 18:52:27</t>
  </si>
  <si>
    <t>2024-02-02 19:20:37</t>
  </si>
  <si>
    <t>INC000002592129</t>
  </si>
  <si>
    <t>2024-02-02 18:59:14</t>
  </si>
  <si>
    <t>2024-02-02 19:00:39</t>
  </si>
  <si>
    <t>2024-02-02 19:21:46</t>
  </si>
  <si>
    <t>2024-01-29 09:43:05</t>
  </si>
  <si>
    <t>2024-01-29 09:45:13</t>
  </si>
  <si>
    <t>2024-01-29 13:28:39</t>
  </si>
  <si>
    <t>2024-01-31 10:42:53</t>
  </si>
  <si>
    <t>2024-01-31 10:46:52</t>
  </si>
  <si>
    <t>2024-01-31 11:34:13</t>
  </si>
  <si>
    <t>INC000002593574</t>
  </si>
  <si>
    <t>2024-02-03 12:04:56</t>
  </si>
  <si>
    <t>2024-02-03 12:05:31</t>
  </si>
  <si>
    <t>2024-02-03 13:58:39</t>
  </si>
  <si>
    <t>INC000002591236</t>
  </si>
  <si>
    <t>2024-02-02 18:04:48</t>
  </si>
  <si>
    <t>2024-02-02 18:06:32</t>
  </si>
  <si>
    <t>2024-02-02 18:38:01</t>
  </si>
  <si>
    <t>EMPRESA: BETTER FOOD SPA
CÓDIGO DE SERVICIO: 
DIRECCIÓN:Calle San Martin #50, Santiago Centro, Santiago
NOMBRE DE QUIEN REPORTA: Leonardo Olguín
TELÉFONO DE QUIEN REPORTA:  56992547453
NOMBRE DE CONTACTO EN TERRENO: 
REQUERIMIENTO : Configuración de equi</t>
  </si>
  <si>
    <t>INC000002589262</t>
  </si>
  <si>
    <t>2024-02-02 09:01:01</t>
  </si>
  <si>
    <t>2024-02-02 09:08:58</t>
  </si>
  <si>
    <t>2024-02-02 09:30:06</t>
  </si>
  <si>
    <t>INC000002589267</t>
  </si>
  <si>
    <t>2024-02-02 09:10:31</t>
  </si>
  <si>
    <t>2024-02-02 09:11:05</t>
  </si>
  <si>
    <t>2024-02-02 09:31:48</t>
  </si>
  <si>
    <t>Toma de alarmas realizada</t>
  </si>
  <si>
    <t>2024-01-30 12:10:22</t>
  </si>
  <si>
    <t>2024-01-30 12:11:57</t>
  </si>
  <si>
    <t>2024-01-30 12:17:25</t>
  </si>
  <si>
    <t>2024-01-31 16:53:51</t>
  </si>
  <si>
    <t>2024-01-31 17:03:42</t>
  </si>
  <si>
    <t>2024-01-29 15:52:10</t>
  </si>
  <si>
    <t>2024-01-29 15:54:13</t>
  </si>
  <si>
    <t>2024-01-29 15:56:09</t>
  </si>
  <si>
    <t>INC000002583579</t>
  </si>
  <si>
    <t>2024-02-01 11:50:39</t>
  </si>
  <si>
    <t>2024-02-01 11:53:44</t>
  </si>
  <si>
    <t>2024-02-01 12:06:30</t>
  </si>
  <si>
    <t>INC000002589415</t>
  </si>
  <si>
    <t>FACTIBILIDAD CELULOSA ARAUCO/CRQ 81351</t>
  </si>
  <si>
    <t>2024-02-02 09:39:17</t>
  </si>
  <si>
    <t>2024-02-02 09:41:37</t>
  </si>
  <si>
    <t>2024-02-02 10:58:52</t>
  </si>
  <si>
    <t>SE EFECTÚA CONTACTO CON CLIENTE: NO APLICA
TELÉFONO DE CONTACTO: NO APLICA
ACCIONES REALIZADAS: LEVANTAMIENTO DE INFORMACIÓN RACK
SOLUCIÓN PALIATIVA O DEFINITIVA: INFORMACIÓN ESPACIOS Y PDUS LEVANTADA
ACCIONES DE MEJORA, RECOMENDACIONES: NO APLICA
CAUSA</t>
  </si>
  <si>
    <t>INC000002547886</t>
  </si>
  <si>
    <t>FERRER Y ASOCIADOS INGENIEROS CONSULTORES S.A</t>
  </si>
  <si>
    <t>MESA/CALL CENTER7CONFIGURACION DE MICROSOFT 365</t>
  </si>
  <si>
    <t>2024-01-12 12:23:16</t>
  </si>
  <si>
    <t>2024-01-12 12:25:57</t>
  </si>
  <si>
    <t>2024-02-02 19:04:23</t>
  </si>
  <si>
    <t>PREVENTIVO: NO
CODIGO DE SERVICIO:PSITIE29815
DIRECCION:Carlos Antunez #245
QUIEN REPORTA:FRANCISCO CHAVEZ-998106765 
CONTACTO EN TERRENO:FRANCISCO CHAVEZ-998106765 
PROBLEMA:
REQUERIMIENTO:CONFIGURACIÓN DE MICROSSOFT 365
EQUIPOS ENERGIZADO/REINICIADO:
H</t>
  </si>
  <si>
    <t>FASE RESOLUCIÓN Y RECUPERACIÓN
Se efectúa contacto con cliente: FRANCISCO CHAVEZ
Teléfono de contacto: 998106765 
Acciones realizadas:
-Se indicó como modificar el tipo de link para compartir de un sitio de grupo en el Centro de administración de Shar</t>
  </si>
  <si>
    <t>INC000002583595</t>
  </si>
  <si>
    <t>GESTION DATACENTER/ ACCESOS /NBX</t>
  </si>
  <si>
    <t>2024-02-01 12:40:51</t>
  </si>
  <si>
    <t>2024-02-01 12:43:28</t>
  </si>
  <si>
    <t>2024-02-01 13:10:12</t>
  </si>
  <si>
    <t>EMPRESA:NBX
CÓDIGO DE SERVICIO: 
DIRECCIÓN:Av. Apoquindo #7071, Las Condes, Santiago
NOMBRE DE QUIEN REPORTA:Eduardo Farías (Nabiax)
TELÉFONO DE QUIEN REPORTA:992982563
NOMBRE DE CONTACTO EN TERRENO: 
REQUERIMIENTO: visita inspectiva salas TIC proyecto T</t>
  </si>
  <si>
    <t>2024-01-26 14:48:51</t>
  </si>
  <si>
    <t>2024-01-26 15:04:49</t>
  </si>
  <si>
    <t>2024-01-29 09:39:28</t>
  </si>
  <si>
    <t>2024-01-31 09:13:01</t>
  </si>
  <si>
    <t>2024-01-31 09:15:02</t>
  </si>
  <si>
    <t>2024-01-31 13:20:41</t>
  </si>
  <si>
    <t>2024-01-26 14:49:23</t>
  </si>
  <si>
    <t>2024-01-26 15:12:10</t>
  </si>
  <si>
    <t>2024-01-29 09:41:11</t>
  </si>
  <si>
    <t>2024-01-26 14:49:43</t>
  </si>
  <si>
    <t>2024-01-26 15:12:51</t>
  </si>
  <si>
    <t>2024-01-29 09:41:29</t>
  </si>
  <si>
    <t>2024-01-26 14:50:17</t>
  </si>
  <si>
    <t>2024-01-26 15:15:01</t>
  </si>
  <si>
    <t>2024-01-29 09:43:09</t>
  </si>
  <si>
    <t>2024-02-01 10:43:36</t>
  </si>
  <si>
    <t>2024-02-01 10:44:37</t>
  </si>
  <si>
    <t>2024-02-02 11:24:33</t>
  </si>
  <si>
    <t>PREVENTIVO: NO
CODIGO DE SERVICIO:
DIRECCION:
QUIEN REPORTA: Jesús José Nelo Petaquero
CONTACTO EN TERRENO:
PROBLEMA:
REQUERIMIENTO:
Estimado equipo Cloud, por favor su apoyo en la revisión de logs o eventos del siguiente servidor.  
Sitio:Apoquind</t>
  </si>
  <si>
    <t>Se efectúa contacto con cliente: Jesus Nelo - Bastian Cuevas
Teléfono de contacto: Via correo
Acciones realizadas: Luego de la revision por parte del area Cloud y ATOS se observa que inconveniente esta relacionado a actualizaciones automaticas a nivel</t>
  </si>
  <si>
    <t>INC000002592120</t>
  </si>
  <si>
    <t>2024-02-02 18:55:39</t>
  </si>
  <si>
    <t>2024-02-02 18:56:52</t>
  </si>
  <si>
    <t>2024-02-02 19:21:07</t>
  </si>
  <si>
    <t>2024-01-30 09:59:55</t>
  </si>
  <si>
    <t>2024-01-30 10:04:21</t>
  </si>
  <si>
    <t>2024-01-30 11:49:07</t>
  </si>
  <si>
    <t>INC000002589733</t>
  </si>
  <si>
    <t>GESTION DATACENTER/ ACCESOS / dxc</t>
  </si>
  <si>
    <t>2024-02-02 13:29:53</t>
  </si>
  <si>
    <t>2024-02-02 13:31:14</t>
  </si>
  <si>
    <t>2024-02-02 13:40:05</t>
  </si>
  <si>
    <t>EMPRESA: dxc
CÓDIGO DE SERVICIO: 
DIRECCIÓN:AV. Presidente Prieto #226, Paine, Santiago
NOMBRE DE QUIEN REPORTA: Ferney Garzon
TELÉFONO DE QUIEN REPORTA:  56 2 25774418
NOMBRE DE CONTACTO EN TERRENO: 
REQUERIMIENTO : Conexión y desconexión de cableado: S</t>
  </si>
  <si>
    <t>2024-02-02 15:32:25</t>
  </si>
  <si>
    <t>2024-02-02 15:33:52</t>
  </si>
  <si>
    <t>2024-02-02 16:08:13</t>
  </si>
  <si>
    <t>PREVENTIVO: NO
CODIGO DE SERVICIO:
DIRECCION:
QUIEN REPORTA:Nicolás Saavedra Eguiluz +56 9 6187 5469
CONTACTO EN TERRENO:
PROBLEMA:
REQUERIMIENTO:Favor generar ticket en base a requerimiento de cliente NUTRISCO
Dejar en bandeja CLOUD SAP HANA y asignar a</t>
  </si>
  <si>
    <t>He creado el usuario AHODAR según lo solicitado.</t>
  </si>
  <si>
    <t>INC000002589004</t>
  </si>
  <si>
    <t>2024-02-02 12:22:34</t>
  </si>
  <si>
    <t>2024-02-02 12:24:39</t>
  </si>
  <si>
    <t>2024-02-02 13:24:55</t>
  </si>
  <si>
    <t>EMPRESA: CELULOSA ARAUCO Y CONSTITUCION S A
CÓDIGO DE SERVICIO: 
DIRECCIÓN:Calle San Martin #50, Santiago Centro, Santiago
NOMBRE DE QUIEN REPORTA:Boris Zamora
TELÉFONO DE QUIEN REPORTA:  961411346
NOMBRE DE CONTACTO EN TERRENO: 
REQUERIMIENTO : Ingreso</t>
  </si>
  <si>
    <t>INC000002589709</t>
  </si>
  <si>
    <t>2024-02-02 12:38:48</t>
  </si>
  <si>
    <t>2024-02-02 12:39:33</t>
  </si>
  <si>
    <t>2024-02-02 12:41:02</t>
  </si>
  <si>
    <t>2024-01-30 05:52:27</t>
  </si>
  <si>
    <t>2024-01-30 05:56:51</t>
  </si>
  <si>
    <t>INC000002589425</t>
  </si>
  <si>
    <t>2024-02-02 09:43:40</t>
  </si>
  <si>
    <t>2024-02-02 09:44:18</t>
  </si>
  <si>
    <t>2024-02-02 09:46:49</t>
  </si>
  <si>
    <t>2024-02-02 23:50:01</t>
  </si>
  <si>
    <t>INC000002585603</t>
  </si>
  <si>
    <t>SUPERVISION CAMBIO DE DISCOS</t>
  </si>
  <si>
    <t>2024-02-01 18:10:47</t>
  </si>
  <si>
    <t>2024-02-01 18:12:22</t>
  </si>
  <si>
    <t>2024-02-01 18:13:21</t>
  </si>
  <si>
    <t>INC000002592257</t>
  </si>
  <si>
    <t>2024-02-02 23:47:58</t>
  </si>
  <si>
    <t>2024-02-02 23:49:13</t>
  </si>
  <si>
    <t>2024-02-03 06:11:12</t>
  </si>
  <si>
    <t>2024-01-31 12:40:25</t>
  </si>
  <si>
    <t>2024-01-31 12:41:58</t>
  </si>
  <si>
    <t>2024-01-31 12:44:40</t>
  </si>
  <si>
    <t>2024-02-01 10:15:15</t>
  </si>
  <si>
    <t>2024-02-01 10:17:41</t>
  </si>
  <si>
    <t>2024-02-01 14:44:00</t>
  </si>
  <si>
    <t>OT fueron transportadas de forma correcta.</t>
  </si>
  <si>
    <t>2024-01-30 16:36:27</t>
  </si>
  <si>
    <t>2024-01-30 16:38:41</t>
  </si>
  <si>
    <t>2024-01-30 16:54:15</t>
  </si>
  <si>
    <t>2024-02-01 17:17:39</t>
  </si>
  <si>
    <t>2024-02-01 17:19:34</t>
  </si>
  <si>
    <t>2024-02-02 12:26:43</t>
  </si>
  <si>
    <t>Se revisa requerimiento y entrega información a cliente.</t>
  </si>
  <si>
    <t>2024-01-30 15:16:17</t>
  </si>
  <si>
    <t>2024-01-30 15:16:21</t>
  </si>
  <si>
    <t>2024-01-30 15:23:35</t>
  </si>
  <si>
    <t>2024-01-31 14:22:42</t>
  </si>
  <si>
    <t>2024-01-31 14:24:23</t>
  </si>
  <si>
    <t>2024-01-31 15:07:13</t>
  </si>
  <si>
    <t>2024-01-31 14:29:17</t>
  </si>
  <si>
    <t>2024-01-31 14:31:18</t>
  </si>
  <si>
    <t>2024-01-31 15:13:21</t>
  </si>
  <si>
    <t>2024-01-29 11:54:15</t>
  </si>
  <si>
    <t>2024-01-29 11:55:07</t>
  </si>
  <si>
    <t>2024-01-30 16:23:13</t>
  </si>
  <si>
    <t>2024-01-30 16:51:35</t>
  </si>
  <si>
    <t>2024-01-30 16:51:49</t>
  </si>
  <si>
    <t>2024-02-02 13:12:25</t>
  </si>
  <si>
    <t>FASE RESOLUCIÓN Y RECUPERACIÓN
Se efectúa contacto con cliente:Luis Romero
Teléfono de contacto:N/A
Acciones realizadas: Se crea el servidor solicitado y se realiza la entrega al cliente
Solución paliativa o definitiva:N/A
Acciones de Mejora, Recome</t>
  </si>
  <si>
    <t>INC000002593266</t>
  </si>
  <si>
    <t>2024-02-03 17:16:54</t>
  </si>
  <si>
    <t>2024-02-03 17:17:27</t>
  </si>
  <si>
    <t>2024-02-03 17:32:49</t>
  </si>
  <si>
    <t>2024-01-29 16:25:34</t>
  </si>
  <si>
    <t>2024-01-29 16:27:27</t>
  </si>
  <si>
    <t>2024-01-29 16:42:27</t>
  </si>
  <si>
    <t>2024-02-01 11:20:34</t>
  </si>
  <si>
    <t>2024-02-01 11:24:41</t>
  </si>
  <si>
    <t>2024-02-01 19:19:02</t>
  </si>
  <si>
    <t>PREVENTIVO: NO
CÓDIGO DE SERVICIO:VDC
DIRECCIÓN:-
QUIEN REPORTA: Juan Carlos Dupuy |  +56 979778332
CONTACTO EN TERRENO:Juan Carlos Dupuy |  +56 979778332
PROBLEMA:
REQUERIMIENTO:
Buenos días, junto con saludar, solicito ejecutar la restauración de las</t>
  </si>
  <si>
    <t>Se efectúa contacto con cliente:N/A
Teléfono de contacto: N/A
Acciones realizadas: se realiza los 8 test failover con las fechas indicadas al site de contingencia DC APQ. Queda validado por el cliente
Solución paliativa o definitiva: Definitiva
Acciones</t>
  </si>
  <si>
    <t>2024-01-31 17:36:07</t>
  </si>
  <si>
    <t>2024-01-31 17:37:34</t>
  </si>
  <si>
    <t>2024-01-31 17:38:27</t>
  </si>
  <si>
    <t>2024-01-31 17:48:16</t>
  </si>
  <si>
    <t>2024-01-31 17:50:31</t>
  </si>
  <si>
    <t>2024-01-31 17:51:35</t>
  </si>
  <si>
    <t>2024-01-31 17:52:06</t>
  </si>
  <si>
    <t>2024-01-31 17:53:03</t>
  </si>
  <si>
    <t>2024-01-31 17:53:53</t>
  </si>
  <si>
    <t>2024-01-31 05:48:40</t>
  </si>
  <si>
    <t>2024-01-31 05:50:15</t>
  </si>
  <si>
    <t>2024-01-31 18:21:47</t>
  </si>
  <si>
    <t>2024-01-31 18:22:37</t>
  </si>
  <si>
    <t>2024-01-31 18:23:42</t>
  </si>
  <si>
    <t>2024-01-30 12:37:01</t>
  </si>
  <si>
    <t>2024-01-30 12:38:35</t>
  </si>
  <si>
    <t>2024-01-30 12:56:32</t>
  </si>
  <si>
    <t>2024-01-31 21:19:06</t>
  </si>
  <si>
    <t>2024-01-31 21:20:50</t>
  </si>
  <si>
    <t>2024-01-31 22:53:04</t>
  </si>
  <si>
    <t>INC000002583394</t>
  </si>
  <si>
    <t>BASTIAN A ROA CHIARLEONI</t>
  </si>
  <si>
    <t>tct_broach</t>
  </si>
  <si>
    <t>2024-02-01 07:34:45</t>
  </si>
  <si>
    <t>2024-02-01 07:37:17</t>
  </si>
  <si>
    <t>2024-02-01 07:38:43</t>
  </si>
  <si>
    <t>INC000002583396</t>
  </si>
  <si>
    <t>2024-02-01 07:41:07</t>
  </si>
  <si>
    <t>2024-02-01 07:43:46</t>
  </si>
  <si>
    <t>2024-02-01 19:15:34</t>
  </si>
  <si>
    <t>2024-01-31 10:35:37</t>
  </si>
  <si>
    <t>2024-01-31 10:36:40</t>
  </si>
  <si>
    <t>2024-01-31 18:34:57</t>
  </si>
  <si>
    <t>2024-01-31 11:15:22</t>
  </si>
  <si>
    <t>2024-01-31 11:17:56</t>
  </si>
  <si>
    <t>2024-01-31 12:53:35</t>
  </si>
  <si>
    <t>2024-01-29 18:13:24</t>
  </si>
  <si>
    <t>2024-01-29 18:16:19</t>
  </si>
  <si>
    <t>2024-01-30 13:22:55</t>
  </si>
  <si>
    <t>2024-01-29 18:15:45</t>
  </si>
  <si>
    <t>2024-01-29 18:17:27</t>
  </si>
  <si>
    <t>2024-01-30 10:20:37</t>
  </si>
  <si>
    <t>2024-01-31 09:03:26</t>
  </si>
  <si>
    <t>2024-01-31 09:05:46</t>
  </si>
  <si>
    <t>2024-01-31 09:22:38</t>
  </si>
  <si>
    <t>2024-01-30 12:49:15</t>
  </si>
  <si>
    <t>2024-01-30 12:51:19</t>
  </si>
  <si>
    <t>2024-01-30 13:42:34</t>
  </si>
  <si>
    <t>2024-02-01 12:02:01</t>
  </si>
  <si>
    <t>2024-02-01 12:02:54</t>
  </si>
  <si>
    <t>2024-02-01 13:07:30</t>
  </si>
  <si>
    <t>PREVENTIVO: NO
CODIGO DE SERVICIO:
DIRECCION:
QUIEN REPORTA: Nicolás Saavedra Eguiluz :+56 9 6187 5469
CONTACTO EN TERRENO: Nicolás Saavedra Eguiluz :+56 9 6187 5469
PROBLEMA:
REQUERIMIENTO:Favor generar ticket en base a requerimiento de cliente INCHALAM</t>
  </si>
  <si>
    <t>La orden DEVK946263 fue importada correctamente en PRD</t>
  </si>
  <si>
    <t>2024-01-26 16:12:59</t>
  </si>
  <si>
    <t>2024-01-26 16:15:21</t>
  </si>
  <si>
    <t>2024-01-30 11:20:35</t>
  </si>
  <si>
    <t>2024-02-02 22:40:09</t>
  </si>
  <si>
    <t>2024-02-03 00:28:55</t>
  </si>
  <si>
    <t>PREVENTIVO=SI
CODIGO DE SERVICIO=ILO_VALPO1
DIRECCION=NULL
CIUDAD=NULL
COMUNA LOCAL=
REGION=NULL
QUIEN REPORTA=Ticket automático
CONTACTO EN TERRENO=
PROBLEMA=Node FIPRDU01 - ILO_VALPO1 is Down
REQUERIMIENTO=
EQUIPOS ENERGIZADO O REINICIADO=
HORARIO DE A</t>
  </si>
  <si>
    <t>2024-01-30 16:20:11</t>
  </si>
  <si>
    <t>2024-01-30 16:21:44</t>
  </si>
  <si>
    <t>2024-01-31 12:25:09</t>
  </si>
  <si>
    <t>2024-01-30 16:32:23</t>
  </si>
  <si>
    <t>2024-01-30 16:33:58</t>
  </si>
  <si>
    <t>2024-01-30 16:40:47</t>
  </si>
  <si>
    <t>2024-01-31 10:51:29</t>
  </si>
  <si>
    <t>2024-01-31 10:53:09</t>
  </si>
  <si>
    <t>2024-01-31 11:14:05</t>
  </si>
  <si>
    <t>2024-02-07 11:33:43</t>
  </si>
  <si>
    <t>2024-02-07 11:35:35</t>
  </si>
  <si>
    <t>2024-02-07 17:38:38</t>
  </si>
  <si>
    <t>2024-02-07 23:50:00</t>
  </si>
  <si>
    <t>PREVENTIVO: NO
CODIGO DE SERVICIO:
DIRECCION:
QUIEN REPORTA: Deiby Yoel Santoyo Monterola +56 9 9343 3681 
CONTACTO EN TERRENO: Deiby Yoel Santoyo Monterola +56 9 9343 3681 
PROBLEMA: Por favor su acostumbrado apoyo en generar ticket de incidente y asign</t>
  </si>
  <si>
    <t>FASE RESOLUCIÓN Y RECUPERACIÓN
Se efectúa contacto con cliente:  Deiby Yoel Santoyo Montero
Teléfono de contacto: 56 9 9343 3681 
Acciones realizadas:CRQ000000081821 en curso para ejecutar cambio de pieza
Solución paliativa o definitiva: Definitiva</t>
  </si>
  <si>
    <t>INC000002597189</t>
  </si>
  <si>
    <t>SE GENERA TICKET DE SUPRVISION PARA CLIENTE DXC</t>
  </si>
  <si>
    <t>2024-02-06 00:18:50</t>
  </si>
  <si>
    <t>2024-02-06 00:20:06</t>
  </si>
  <si>
    <t>2024-02-06 00:49:00</t>
  </si>
  <si>
    <t>2024-02-06 23:50:00</t>
  </si>
  <si>
    <t>*Estimados:*		Actividad realizada
*Cliente:*		DXC
*Proveedor:*		neosecure
*Tipo Requerimiento:*	INCIDENCIA
*N° Ticket Acceso:*	2597148
*N° CRQ:*		81960
*Estado CRQ:*		APROBADO
*TKT:*			TKT-006075
*Actividad a realizar:*	INCIDENTE / Reemplazo de Discos</t>
  </si>
  <si>
    <t>INC000002597191</t>
  </si>
  <si>
    <t>2024-02-06 00:49:19</t>
  </si>
  <si>
    <t>2024-02-06 00:50:54</t>
  </si>
  <si>
    <t>2024-02-06 02:05:23</t>
  </si>
  <si>
    <t>INC000002598069</t>
  </si>
  <si>
    <t>FACTIBILIDAD TECH/INC000002597679</t>
  </si>
  <si>
    <t>2024-02-06 12:16:21</t>
  </si>
  <si>
    <t>2024-02-06 12:16:51</t>
  </si>
  <si>
    <t>2024-02-06 12:35:10</t>
  </si>
  <si>
    <t>PREVENTIVO: SI
CÓDIGO DE SERVICIO:
DIRECCIÓN:  DCSM
QUIEN REPORTA: RAMÓN DIAZ
CONTACTO EN TERRENO: DC OPERADOR N1
PROBLEMA: FACTIBILIDAD
REQUERIMIENTO: TENDIDO DE FIBRA OPTICA</t>
  </si>
  <si>
    <t>factibilidad realizada</t>
  </si>
  <si>
    <t>2024-02-07 14:02:01</t>
  </si>
  <si>
    <t>2024-02-07 14:03:25</t>
  </si>
  <si>
    <t>2024-02-07 15:40:09</t>
  </si>
  <si>
    <t>debe ver con la parte de proyectos y comercial</t>
  </si>
  <si>
    <t>2024-02-05 23:23:07</t>
  </si>
  <si>
    <t>2024-02-05 23:26:32</t>
  </si>
  <si>
    <t>2024-02-05 23:27:40</t>
  </si>
  <si>
    <t>2024-02-05 23:50:00</t>
  </si>
  <si>
    <t>Solicita reset de cuenta vPN</t>
  </si>
  <si>
    <t>2024-02-05 09:05:43</t>
  </si>
  <si>
    <t>2024-02-05 09:09:07</t>
  </si>
  <si>
    <t>2024-02-05 10:06:15</t>
  </si>
  <si>
    <t>PREVENTIVO: NO
CODIGO DE SERVICIO:
DIRECCION:
QUIEN REPORTA:Denise Cruzat Etcheberry  
CONTACTO EN TERRENO:Felipe Carmoega Santiso +34 981-845 400 Móvil: 618785920 Ext.móvil 87138/27049
PROBLEMA:
REQUERIMIENTO:con motivo de la jubilación de nuestro compa</t>
  </si>
  <si>
    <t>FASE RESOLUCIÓN Y RECUPERACIÓN
Se efectúa contacto con cliente:N/A
Teléfono de contacto:N/A
Acciones realizadas:Se crea el usuario y se envia los datos por correo a Javier Codesido
Solución paliativa o definitiva:N/A
Acciones de Mejora, Recomendacio</t>
  </si>
  <si>
    <t>2024-02-05 10:19:09</t>
  </si>
  <si>
    <t>2024-02-05 10:20:13</t>
  </si>
  <si>
    <t>2024-02-05 11:38:10</t>
  </si>
  <si>
    <t>PREVENTIVO: NO
CODIGO DE SERVICIO:
DIRECCION:
QUIEN REPORTA:Nicolás Saavedra Eguiluz +56 9 6187 5469
CONTACTO EN TERRENO::Nicolás Saavedra Eguiluz +56 9 6187 5469
PROBLEMA:
REQUERIMIENTO:Favor generar ticket en base a requerimiento de cliente NUTRISCO
D</t>
  </si>
  <si>
    <t>He creado el usuario XMIRANDA según lo solicitado.</t>
  </si>
  <si>
    <t>2024-02-05 10:55:08</t>
  </si>
  <si>
    <t>2024-02-05 10:57:35</t>
  </si>
  <si>
    <t>2024-02-05 18:33:12</t>
  </si>
  <si>
    <t>Configuraciones realizadas, se espera validacion de cliente.</t>
  </si>
  <si>
    <t>INC000002597159</t>
  </si>
  <si>
    <t>2024-02-05 20:11:30</t>
  </si>
  <si>
    <t>2024-02-05 20:12:50</t>
  </si>
  <si>
    <t>2024-02-05 20:39:21</t>
  </si>
  <si>
    <t>EMPRESA:TELEFONICA EMPRESAS DE CHILE SA
CÓDIGO DE SERVICIO: 
DIRECCIÓN: Av. Apoquindo #7071, Las Condes, Santiago
NOMBRE DE QUIEN REPORTA: Rodrigo Rocha
TELÉFONO DE QUIEN REPORTA: 9 8360 2667
NOMBRE DE CONTACTO EN TERRENO: 
REQUERIMIENTO: Chequeo y rotul</t>
  </si>
  <si>
    <t>Se efectúa contacto con cliente: N/A
Teléfono de contacto: N/A
Acciones realizadas: Accesos autorizados para personal descrito en planilla
Solución paliativa o definitiva: N/A
Acciones de Mejora, Recomendaciones: N/A
Causa Raíz: N/A</t>
  </si>
  <si>
    <t>2024-02-11 05:09:06</t>
  </si>
  <si>
    <t>2024-02-11 05:10:20</t>
  </si>
  <si>
    <t>2024-02-11 05:10:48</t>
  </si>
  <si>
    <t>2024-02-11 23:50:00</t>
  </si>
  <si>
    <t>INC000002597035</t>
  </si>
  <si>
    <t>2024-02-05 16:02:37</t>
  </si>
  <si>
    <t>2024-02-05 16:03:49</t>
  </si>
  <si>
    <t>2024-02-05 16:54:20</t>
  </si>
  <si>
    <t>Se efectúa contacto con cliente: N/A
Teléfono de contacto: N/A
Acciones realizadas: Ronda en salas TIC realizada sin novedad
Solución paliativa o definitiva: N/A
Acciones de Mejora, Recomendaciones: N/A
Causa Raíz: N/A</t>
  </si>
  <si>
    <t>2024-02-06 13:18:28</t>
  </si>
  <si>
    <t>2024-02-06 13:22:01</t>
  </si>
  <si>
    <t>2024-02-06 14:24:15</t>
  </si>
  <si>
    <t>PREVENTIVO: NO
CODIGO DE SERVICIO:
DIRECCION:
QUIEN REPORTA:+56 9 6605 6481Freddy Cortés Díaz
CONTACTO EN TERRENO:
PROBLEMA:
REQUERIMIENTO:Favor transportar a PRD las OT indicadas en doc adjunto. gracias
EQUIPOS ENERGIZADO/REINICIADO:
HORARIO DE ATENCION</t>
  </si>
  <si>
    <t>INC000002601671</t>
  </si>
  <si>
    <t>FACTIBILIDAD 81977</t>
  </si>
  <si>
    <t>2024-02-07 16:51:05</t>
  </si>
  <si>
    <t>2024-02-07 16:52:11</t>
  </si>
  <si>
    <t>2024-02-07 18:18:38</t>
  </si>
  <si>
    <t>2024-02-06 16:50:32</t>
  </si>
  <si>
    <t>2024-02-06 16:50:49</t>
  </si>
  <si>
    <t>2024-02-06 16:53:28</t>
  </si>
  <si>
    <t>INC000002596591</t>
  </si>
  <si>
    <t>2024-02-05 13:04:42</t>
  </si>
  <si>
    <t>2024-02-05 13:18:17</t>
  </si>
  <si>
    <t>2024-02-05 13:31:56</t>
  </si>
  <si>
    <t>2024-02-07 12:45:06</t>
  </si>
  <si>
    <t>2024-02-07 12:47:33</t>
  </si>
  <si>
    <t>2024-02-07 13:12:01</t>
  </si>
  <si>
    <t>2024-02-07 13:10:58</t>
  </si>
  <si>
    <t>2024-02-07 13:11:29</t>
  </si>
  <si>
    <t>2024-02-07 17:06:12</t>
  </si>
  <si>
    <t>Se crean y configuran los usuarios DOCENTE e INVITADO para sftp en integración con DataStage</t>
  </si>
  <si>
    <t>INC000002607822</t>
  </si>
  <si>
    <t>RONDA TOMA TEMPERATURA SALAS TIC</t>
  </si>
  <si>
    <t>2024-02-10 11:58:31</t>
  </si>
  <si>
    <t>2024-02-10 11:59:54</t>
  </si>
  <si>
    <t>2024-02-10 13:04:56</t>
  </si>
  <si>
    <t>2024-02-10 23:50:00</t>
  </si>
  <si>
    <t>RONDA CLIMA FINALIZADA</t>
  </si>
  <si>
    <t>INC000002596090</t>
  </si>
  <si>
    <t>ALBANETWORK SOCIEDAD ANONIMA</t>
  </si>
  <si>
    <t>GESTION DATACENTER/ ACCESOS / ALBANETWORK SOCIEDAD ANONIMA</t>
  </si>
  <si>
    <t>2024-02-05 12:17:34</t>
  </si>
  <si>
    <t>2024-02-05 12:23:11</t>
  </si>
  <si>
    <t>2024-02-05 13:04:09</t>
  </si>
  <si>
    <t>EMPRESA: ALBANETWORK SOCIEDAD ANONIMA
CÓDIGO DE SERVICIO: 
DIRECCIÓN: Av. Apoquindo #7071, Las Condes, Santiago
NOMBRE DE QUIEN REPORTA:René González Vargas
TELÉFONO DE QUIEN REPORTA:  56979898669
NOMBRE DE CONTACTO EN TERRENO: 
REQUERIMIENTO : Revisión</t>
  </si>
  <si>
    <t>INC000002606500</t>
  </si>
  <si>
    <t>2024-02-10 09:20:14</t>
  </si>
  <si>
    <t>2024-02-10 09:21:47</t>
  </si>
  <si>
    <t>2024-02-10 09:36:55</t>
  </si>
  <si>
    <t>EMPRESA: TELEFONICA EMPRESAS DE CHILE SA
CÓDIGO DE SERVICIO: 
DIRECCIÓN:Av. Apoquindo #7071, Las Condes, Santiago
NOMBRE DE QUIEN REPORTA:Eduardo Farías (Nabiax)
TELÉFONO DE QUIEN REPORTA:  992982563
NOMBRE DE CONTACTO EN TERRENO: 
REQUERIMIENTO : CRQ492</t>
  </si>
  <si>
    <t>2024-02-05 07:52:45</t>
  </si>
  <si>
    <t>2024-02-05 10:22:31</t>
  </si>
  <si>
    <t>PREVENTIVO=SI
CODIGO DE SERVICIO=ILO_SNCARLOS
DIRECCION=NULL
CIUDAD=NULL
COMUNA LOCAL=
REGION=NULL
QUIEN REPORTA=Ticket automático
CONTACTO EN TERRENO=
PROBLEMA=Node FIPRDU01 - ILO_SNCARLOS is Down
REQUERIMIENTO=
EQUIPOS ENERGIZADO O REINICIADO=
HORARIO</t>
  </si>
  <si>
    <t>Se realiza envio de correo solicitado verificacion de sede por posible caida de energia/enlace en sede para revision fisica por perdida</t>
  </si>
  <si>
    <t>INC000002602156</t>
  </si>
  <si>
    <t>GAMA/ Subir manualmente servidor CL01PRDSWITCH02</t>
  </si>
  <si>
    <t>2024-02-08 00:02:10</t>
  </si>
  <si>
    <t>2024-02-08 00:05:13</t>
  </si>
  <si>
    <t>2024-02-08 09:05:49</t>
  </si>
  <si>
    <t>2024-02-08 23:50:00</t>
  </si>
  <si>
    <t>PREVENTIVO: NO
CODIGO DE SERVICIO:
DIRECCION:
QUIEN REPORTA: Nelson Báez
CONTACTO EN TERRENO:
REQUERIMIENTO: subir manualmente el servidor CL01PRDSWITCH02 - 150.10.252.65, debido  a que no subió después de un reinicio programado.
EQUIPOS ENERGIZADO/REINI</t>
  </si>
  <si>
    <t>MANO REMOTA</t>
  </si>
  <si>
    <t>2024-02-05 12:56:05</t>
  </si>
  <si>
    <t>2024-02-05 12:59:32</t>
  </si>
  <si>
    <t>2024-02-05 16:25:12</t>
  </si>
  <si>
    <t>Se adjunta listado de usuarios sin conexión hace más de 100 dias. Con lo cual se cumple condición sobre cuentas creadas en Nov 2023.</t>
  </si>
  <si>
    <t>2024-02-10 09:09:37</t>
  </si>
  <si>
    <t>2024-02-10 09:11:12</t>
  </si>
  <si>
    <t>2024-02-10 09:11:49</t>
  </si>
  <si>
    <t>INC000002605022</t>
  </si>
  <si>
    <t>CONEXION DE FO</t>
  </si>
  <si>
    <t>2024-02-09 07:24:47</t>
  </si>
  <si>
    <t>2024-02-09 07:26:06</t>
  </si>
  <si>
    <t>2024-02-09 23:50:00</t>
  </si>
  <si>
    <t>INC000002605607</t>
  </si>
  <si>
    <t>FACTIBILIDAD 81983</t>
  </si>
  <si>
    <t>2024-02-09 09:20:12</t>
  </si>
  <si>
    <t>2024-02-09 09:21:58</t>
  </si>
  <si>
    <t>2024-02-09 09:32:04</t>
  </si>
  <si>
    <t>2024-02-09 11:59:00</t>
  </si>
  <si>
    <t>2024-02-09 12:00:19</t>
  </si>
  <si>
    <t>2024-02-09 12:01:26</t>
  </si>
  <si>
    <t>2024-02-08 14:02:56</t>
  </si>
  <si>
    <t>2024-02-08 14:03:10</t>
  </si>
  <si>
    <t>2024-02-08 14:06:21</t>
  </si>
  <si>
    <t>2024-02-09 11:55:55</t>
  </si>
  <si>
    <t>2024-02-09 12:02:26</t>
  </si>
  <si>
    <t>2024-02-09 13:03:20</t>
  </si>
  <si>
    <t>PREVENTIVO: NO
CÓDIGO DE SERVICIO: _dmarc
DIRECCIÓN: - 
QUIEN REPORTA: Alejandra Carvajal Pimienta |  + 569 8900 4615
CONTACTO EN TERRENO: Alejandra Carvajal Pimienta |  + 569 8900 4615
PROBLEMA:
REQUERIMIENTO:
Junto con saludar solicito de tú ayuda par</t>
  </si>
  <si>
    <t>Se solicita a los administradores de redip.cl la creación del registro solicitado.
Cliente y dominio no administrados.</t>
  </si>
  <si>
    <t>INC000002598787</t>
  </si>
  <si>
    <t>2024-02-06 15:22:17</t>
  </si>
  <si>
    <t>2024-02-06 15:24:24</t>
  </si>
  <si>
    <t>2024-02-06 17:44:39</t>
  </si>
  <si>
    <t>EMPRESA: TELEFONICA EMPRESAS DE CHILE SA
CÓDIGO DE SERVICIO: 
DIRECCIÓN: Av. Apoquindo #7071, Las Condes, Santiago
NOMBRE DE QUIEN REPORTA: Manuel Maita
TELÉFONO DE QUIEN REPORTA: 56974138322
NOMBRE DE CONTACTO EN TERRENO: Manuel Maita
PROBLEMA: Rackeo E</t>
  </si>
  <si>
    <t>Se efectúa contacto con cliente: N/A
Teléfono de contacto: N/A
Acciones realizadas: Accesos autorizados para personal descrito en planilla
Solución paliativa o definitiva: N/A
Acciones de Mejora, Recomendaciones: N/A
Causa Raíz: N/</t>
  </si>
  <si>
    <t>2024-02-07 12:50:36</t>
  </si>
  <si>
    <t>2024-02-07 12:52:59</t>
  </si>
  <si>
    <t>2024-02-07 13:15:33</t>
  </si>
  <si>
    <t>Desde implantación se solicita apoyo para enviar el reporte de los usuarios creados y migrados asociados al proyecto de Google Workspace del cliente slephuasco.cl</t>
  </si>
  <si>
    <t>INC000002605008</t>
  </si>
  <si>
    <t>2024-02-09 02:01:22</t>
  </si>
  <si>
    <t>2024-02-09 02:04:03</t>
  </si>
  <si>
    <t>2024-02-09 03:39:50</t>
  </si>
  <si>
    <t>PREVENTIVO: NO
CODIGO DE SERVICIO: N/A
DIRECCION:  SAN MARTIN 50
QUIEN REPORTA: FRANCISCO FELIU
CONTACTO EN TERRENO: FRANCISCO FELIU
PROBLEMA: N/A
REQUERIMIENTO: TOMA DE ALARMAS CLIENTE EN SALAS TIC</t>
  </si>
  <si>
    <t>Fase de resolución y recuperación: INFORMACION
Se efectúa contacto con cliente: N/A
Teléfono de contacto: N/A
Acciones realizadas: TOMA DE ALARMAS REALIZADA
Solución paliativa o definitiva: N/A
Acciones de Mejora, Recomendaciones: N/A
Causa Raíz: (si apl</t>
  </si>
  <si>
    <t>INC000002605024</t>
  </si>
  <si>
    <t>2024-02-09 07:26:31</t>
  </si>
  <si>
    <t>2024-02-09 07:27:53</t>
  </si>
  <si>
    <t>2024-02-02 12:37:02</t>
  </si>
  <si>
    <t>2024-02-02 12:41:14</t>
  </si>
  <si>
    <t>2024-02-06 12:17:33</t>
  </si>
  <si>
    <t>PREVENTIVO: NO
CODIGO DE SERVICIO: XENIOS
DIRECCION:
QUIEN REPORTA: Raúl Fernández Ogalde  +56 9 5410 9101
CONTACTO EN TERRENO:
PROBLEMA:
REQUERIMIENTO:
Mis más cordiales saludos
El motivo de este correo es solicitar un respaldo completo de servidor XE</t>
  </si>
  <si>
    <t>FASE RESOLUCIÓN Y RECUPERACIÓN
Se efectúa contacto con cliente: N/A
Teléfono de contacto: N/A
Acciones realizadas: se ejecuta respaldo solicitado, se envia correo a cliente con evidencia.
Solución paliativa o definitiva: definitiva
Acciones de Mejor</t>
  </si>
  <si>
    <t>INC000002599434</t>
  </si>
  <si>
    <t>2024-02-06 16:46:16</t>
  </si>
  <si>
    <t>2024-02-06 16:47:07</t>
  </si>
  <si>
    <t>2024-02-06 17:07:49</t>
  </si>
  <si>
    <t>INC000002604724</t>
  </si>
  <si>
    <t>2024-02-08 19:25:03</t>
  </si>
  <si>
    <t>2024-02-08 19:26:22</t>
  </si>
  <si>
    <t>2024-02-09 05:04:59</t>
  </si>
  <si>
    <t>EMPRESA:TELEFONICA EMPRESAS DE CHILE SA
CÓDIGO DE SERVICIO: 
DIRECCIÓN: AV. Presidente Prieto #226, Paine, Santiago
NOMBRE DE QUIEN REPORTA:Ramón Garcés
TELÉFONO DE QUIEN REPORTA: 56992239270
NOMBRE DE CONTACTO EN TERRENO: 
REQUERIMIENTO: Incidente en pr</t>
  </si>
  <si>
    <t>INC000002608428</t>
  </si>
  <si>
    <t>2024-02-11 10:43:53</t>
  </si>
  <si>
    <t>2024-02-11 10:44:59</t>
  </si>
  <si>
    <t>2024-02-11 11:54:17</t>
  </si>
  <si>
    <t>INC000002595242</t>
  </si>
  <si>
    <t>RONDA Y MEDICION DE TEMPERATURAS EN SALAS TIC</t>
  </si>
  <si>
    <t>2024-02-05 00:19:31</t>
  </si>
  <si>
    <t>2024-02-05 00:20:26</t>
  </si>
  <si>
    <t>2024-02-05 00:38:32</t>
  </si>
  <si>
    <t>INC000002606663</t>
  </si>
  <si>
    <t>2024-02-09 19:38:20</t>
  </si>
  <si>
    <t>2024-02-09 19:39:26</t>
  </si>
  <si>
    <t>2024-02-09 20:22:47</t>
  </si>
  <si>
    <t>EMPRESA: HUAWEI CHILE S A
CÓDIGO DE SERVICIO: 
DIRECCIÓN: Av. Presidente Prieto #226, Paine, Santiago
NOMBRE DE QUIEN REPORTA: Axel Tamayo
TELÉFONO DE QUIEN REPORTA: +56968528930
NOMBRE DE CONTACTO EN TERRENO: 
PROBLEMA: Realizacion de trabajos  y ticket</t>
  </si>
  <si>
    <t>INC000002603701</t>
  </si>
  <si>
    <t>2024-02-08 14:23:10</t>
  </si>
  <si>
    <t>2024-02-08 14:23:54</t>
  </si>
  <si>
    <t>2024-02-08 14:35:08</t>
  </si>
  <si>
    <t>EMPRESA:TELEFONICA GLOBAL TECHNOLOGY S.A.AGENCIA EN CHILE
CÓDIGO DE SERVICIO: 
DIRECCIÓN: Calle San Martin #50, Santiago Centro, Santiago
NOMBRE DE QUIEN REPORTA:Miguel Hernandez
TELÉFONO DE QUIEN REPORTA: 52 656 2571591
NOMBRE DE CONTACTO EN TERRENO: 
R</t>
  </si>
  <si>
    <t>2024-02-05 16:41:21</t>
  </si>
  <si>
    <t>2024-02-05 16:44:55</t>
  </si>
  <si>
    <t>2024-02-06 09:40:20</t>
  </si>
  <si>
    <t>PREVENTIVO: NO
CODIGO DE SERVICIO:
DIRECCION:
QUIEN REPORTA:
CONTACTO EN TERRENO:
PROBLEMA:
REQUERIMIENTO:
Estimados
Buenas tardes, favor su ayuda para activar el OS de los siguientes
servidores
VM: ECERT-DB01
IP: 192.168.1.91
VM: ECERT-DB02
IP: 192.</t>
  </si>
  <si>
    <t>se realiza activación del servidor ECERT-DB01. El servidor ECERT-DB02 ya se encontraba activado</t>
  </si>
  <si>
    <t>INC000002607376</t>
  </si>
  <si>
    <t>2024-02-10 15:52:54</t>
  </si>
  <si>
    <t>2024-02-10 15:54:16</t>
  </si>
  <si>
    <t>2024-02-10 17:34:01</t>
  </si>
  <si>
    <t>2024-02-09 10:05:58</t>
  </si>
  <si>
    <t>2024-02-09 10:08:22</t>
  </si>
  <si>
    <t>2024-02-09 10:14:25</t>
  </si>
  <si>
    <t>CHECKLIST SAP ECC PRD 01.02.2024 INCHALAM-BLUMAR</t>
  </si>
  <si>
    <t>Se ejecuta con éxito checklist diario con fecha 01.02.2024</t>
  </si>
  <si>
    <t>INC000002606467</t>
  </si>
  <si>
    <t>2024-02-09 19:33:10</t>
  </si>
  <si>
    <t>2024-02-09 19:34:35</t>
  </si>
  <si>
    <t>2024-02-09 20:21:07</t>
  </si>
  <si>
    <t>EMPRESA:HUAWEI CHILE S A
CÓDIGO DE SERVICIO: 
DIRECCIÓN:AV. Presidente Prieto #226, Paine, Santiago
NOMBRE DE QUIEN REPORTA:Ronald Alayo
TELÉFONO DE QUIEN REPORTA:56935662382
NOMBRE DE CONTACTO EN TERRENO: 
REQUERIMIENTO:Realizacion de trabajos  y ticket</t>
  </si>
  <si>
    <t>2024-02-08 15:15:21</t>
  </si>
  <si>
    <t>2024-02-08 15:17:02</t>
  </si>
  <si>
    <t>2024-02-10 10:00:05</t>
  </si>
  <si>
    <t>PREVENTIVO: NO
CODIGO DE SERVICIO:
DIRECCION:
QUIEN REPORTA:Raúl Ahumada Z.  +56223955448
CONTACTO EN TERRENO:
PROBLEMA:
REQUERIMIENTO:
Estimados por favor crear ticket para baja de respaldos de las siguientes
bases según información de archivo adjunto,</t>
  </si>
  <si>
    <t>FASE RESOLUCIÓN Y RECUPERACIÓN
Se efectúa contacto con cliente: N/A
Teléfono de contacto: N/A
Acciones realizadas: bd de datos indicadas , dadas de baja
Solución paliativa o definitiva: bd de datos indicadas , dadas de baja
Acciones de Mejora, Recom</t>
  </si>
  <si>
    <t>2024-02-09 10:16:48</t>
  </si>
  <si>
    <t>2024-02-09 10:17:40</t>
  </si>
  <si>
    <t>2024-02-09 10:22:32</t>
  </si>
  <si>
    <t>CHECKLIST SAP ECC PRD 04.02.2024 TODOS LOS CLIENTES SAP</t>
  </si>
  <si>
    <t>Se ejecuta con éxito checklist diario con fecha 04.02.2024</t>
  </si>
  <si>
    <t>2024-02-06 13:37:02</t>
  </si>
  <si>
    <t>2024-02-06 13:38:50</t>
  </si>
  <si>
    <t>2024-02-07 10:10:08</t>
  </si>
  <si>
    <t>PREVENTIVO: NO
CODIGO DE SERVICIO: 
DIRECCION:
QUIEN REPORTA:
CONTACTO EN TERRENO:
PROBLEMA:
REQUERIMIENTO:
Estimados,
Necesitamos urgentemente comentar (No borrar) los siguientes registros de
nuestro DNS:
sp IN A 186.67.142.94
ws IN A 186.67.142.93
b</t>
  </si>
  <si>
    <t>Se finaliza requerimiento de manera satisfactoria el día de ayer 06-02a las 15:00 hrs.</t>
  </si>
  <si>
    <t>INC000002598778</t>
  </si>
  <si>
    <t>2024-02-06 15:05:44</t>
  </si>
  <si>
    <t>2024-02-06 15:07:35</t>
  </si>
  <si>
    <t>2024-02-06 15:53:27</t>
  </si>
  <si>
    <t>EMPRESA: TELEFONICA EMPRESAS DE CHILE SA
CÓDIGO DE SERVICIO: 
DIRECCIÓN: Calle San Martin #50, Santiago Centro, Santiago
NOMBRE DE QUIEN REPORTA: Manuel Maita
TELÉFONO DE QUIEN REPORTA: 56974138322
NOMBRE DE CONTACTO EN TERRENO: Manuel Maita
PROBLEMA: Ra</t>
  </si>
  <si>
    <t>INC000002604425</t>
  </si>
  <si>
    <t>GESTION DATACENTER/ ACCESOS /Sigdo koppers</t>
  </si>
  <si>
    <t>2024-02-08 17:41:20</t>
  </si>
  <si>
    <t>2024-02-08 17:45:03</t>
  </si>
  <si>
    <t>2024-02-08 17:56:00</t>
  </si>
  <si>
    <t>EMPRESA:Sigdo koppers
CÓDIGO DE SERVICIO: 
DIRECCIÓN:Calle San Martin #50, Santiago Centro, Santiago
NOMBRE DE QUIEN REPORTA:Eduardo Góngora
TELÉFONO DE QUIEN REPORTA:56971637591
NOMBRE DE CONTACTO EN TERRENO: 
PROBLEMA:
RMA FAZ SK 
EQUIPOS ENERGIZADO/RE</t>
  </si>
  <si>
    <t>2024-02-08 14:03:36</t>
  </si>
  <si>
    <t>2024-02-08 14:03:56</t>
  </si>
  <si>
    <t>2024-02-08 14:07:35</t>
  </si>
  <si>
    <t>INC000002604480</t>
  </si>
  <si>
    <t>TICKET SUPERVISION INC000002604811 CLIENTE FASA</t>
  </si>
  <si>
    <t>2024-02-08 22:08:56</t>
  </si>
  <si>
    <t>2024-02-08 22:11:32</t>
  </si>
  <si>
    <t>2024-02-08 23:54:29</t>
  </si>
  <si>
    <t>PREVENTIVO: NO
CODIGO DE SERVICIO: N/A
DIRECCION:  SAN MARTIN 50
QUIEN REPORTA: FRANCISCO FELIU
CONTACTO EN TERRENO: FRANCISCO FELIU
PROBLEMA: N/A
REQUERIMIENTO: TICKET SUPERVISION INC000002604811 CLIENTE FASA</t>
  </si>
  <si>
    <t>Fase de resolución y recuperación: INFORMACION
Se efectúa contacto con cliente: N/A
Teléfono de contacto: N/A
Acciones realizadas: SUPERVISION / OK
Solución paliativa o definitiva: N/A
Acciones de Mejora, Recomendaciones: N/A
Causa Raíz: (si aplica) N/A</t>
  </si>
  <si>
    <t>INC000002600973</t>
  </si>
  <si>
    <t>2024-02-07 12:30:39</t>
  </si>
  <si>
    <t>2024-02-07 12:31:42</t>
  </si>
  <si>
    <t>2024-02-07 12:51:16</t>
  </si>
  <si>
    <t>2024-02-08 13:14:33</t>
  </si>
  <si>
    <t>2024-02-08 13:17:21</t>
  </si>
  <si>
    <t>2024-02-08 15:14:45</t>
  </si>
  <si>
    <t>PREVENTIVO: NO
CODIGO DE SERVICIO:
DIRECCION:
QUIEN REPORTA:Freddy Cortés Díaz +56 9 6605 6481 
CONTACTO EN TERRENO:
PROBLEMA:
REQUERIMIENTO:Favor generar ticket en base a requerimiento de cliente INCHALAM según
correo de más abajo
Favor pasar a PRD ord</t>
  </si>
  <si>
    <t>INC000002605051</t>
  </si>
  <si>
    <t>frp_ybenit</t>
  </si>
  <si>
    <t>HD/ CAMBIO DE MEDIOS MAGNETICOS</t>
  </si>
  <si>
    <t>2024-02-09 09:51:00</t>
  </si>
  <si>
    <t>2024-02-09 10:08:21</t>
  </si>
  <si>
    <t>2024-02-09 11:48:37</t>
  </si>
  <si>
    <t>PREVENTIVO: NO
CODIGO DE SERVICIO: NO TIENE
DIRECCION: SAN MARTIN 50, 2DO PISO SANTIAGO
QUIEN REPORTA: VICTOR ALTAMIRANO 9581091881
CONTACTO EN TERRENO: VICTOR ALTAMIRANO 9581091881
PROBLEMA: 
REQUERIMIENTO: CAMBIO DE MEDIOS MAGNETICOS
EQUIPOS ENERGIZADO</t>
  </si>
  <si>
    <t>CAMBIÓ DE CINTA OK</t>
  </si>
  <si>
    <t>INC000002600976</t>
  </si>
  <si>
    <t>FACTIBILIDAD 81948</t>
  </si>
  <si>
    <t>2024-02-07 12:32:58</t>
  </si>
  <si>
    <t>2024-02-07 12:34:59</t>
  </si>
  <si>
    <t>2024-02-07 12:53:43</t>
  </si>
  <si>
    <t>2024-02-09 12:51:41</t>
  </si>
  <si>
    <t>2024-02-09 12:53:32</t>
  </si>
  <si>
    <t>2024-02-09 13:14:04</t>
  </si>
  <si>
    <t>PREVENTIVO: NO
CODIGO DE SERVICIO:
DIRECCION:
QUIEN REPORTA:+56 9 9535 4350  Javier Andres Cuevas Flores
CONTACTO EN TERRENO:
PROBLEMA:
REQUERIMIENTO:Favor crear folio a @SOC Empresas 
Necesitamos  usuario en Consolas Deep Solo Lectura  para ver esta</t>
  </si>
  <si>
    <t>ticket creado por SOC
Estimado JAVIER ANDRES CUEVAS FLORES: 
Junto con saludar, le informamos que su requerimiento está siendo atendido según folio INC000002605878
Con el fin de asegurar la calidad de la atención, le solicitamos por favor mantener el n</t>
  </si>
  <si>
    <t>INC000002598378</t>
  </si>
  <si>
    <t>2024-02-06 12:11:19</t>
  </si>
  <si>
    <t>2024-02-06 12:14:17</t>
  </si>
  <si>
    <t>2024-02-06 12:20:56</t>
  </si>
  <si>
    <t>EMPRESA: DXC
CÓDIGO DE SERVICIO: 
DIRECCIÓN: Av. Presidente Prieto #226, Paine, Santiago
NOMBRE DE QUIEN REPORTA: Jorge Lorca L
TELÉFONO DE QUIEN REPORTA: +56 2 25774418
NOMBRE DE CONTACTO EN TERRENO: Cristóbal Reyes 987685102
PROBLEMA: "Cambio de disco</t>
  </si>
  <si>
    <t>INC000002598394</t>
  </si>
  <si>
    <t>GESTION DATACENTER/ ACCESOS / FORUM SERVICIOS FINANCIEROS SA</t>
  </si>
  <si>
    <t>2024-02-06 12:25:34</t>
  </si>
  <si>
    <t>2024-02-06 12:37:32</t>
  </si>
  <si>
    <t>2024-02-06 13:40:23</t>
  </si>
  <si>
    <t>EMPRESA: FORUM SERVICIOS FINANCIEROS SA
CÓDIGO DE SERVICIO: 
DIRECCIÓN: Av. Apoquindo #7071, Las Condes, Santiago
NOMBRE DE QUIEN REPORTA: Juan Ampuero Farias
TELÉFONO DE QUIEN REPORTA: 56997331881
NOMBRE DE CONTACTO EN TERRENO: 
PROBLEMA: inspección vis</t>
  </si>
  <si>
    <t>2024-02-07 14:14:36</t>
  </si>
  <si>
    <t>2024-02-07 14:19:26</t>
  </si>
  <si>
    <t>2024-02-08 12:16:16</t>
  </si>
  <si>
    <t>PREVENTIVO: NO
CODIGO DE SERVICIO: 
DIRECCION:
QUIEN REPORTA  Jose Luis Beldaño  jose-luis.beldano@rentokil-initial.com
CONTACTO EN TERRENO:  Jose Luis Beldaño jose-luis.beldano@rentokil-initial.com
PROBLEMA:  
REQUERIMIENTO:
 Necesito acceso al ambient</t>
  </si>
  <si>
    <t>Se efectúa contacto con cliente: Jose Beldaño
Teléfono de contacto: Via correo 
Acciones realizadas: Se crea usuario, se envian credenciales por correo cerrado. Cliente logra acceso al portal VDC
Acciones de Mejora, Recomendaciones: N/A
Causa Raíz: N/A</t>
  </si>
  <si>
    <t>INC000002594969</t>
  </si>
  <si>
    <t>2024-02-05 05:48:52</t>
  </si>
  <si>
    <t>2024-02-05 05:49:40</t>
  </si>
  <si>
    <t>2024-02-05 05:49:57</t>
  </si>
  <si>
    <t>INC000002594975</t>
  </si>
  <si>
    <t>2024-02-05 07:19:29</t>
  </si>
  <si>
    <t>2024-02-05 07:20:31</t>
  </si>
  <si>
    <t>2024-02-05 07:32:56</t>
  </si>
  <si>
    <t>INC000002607859</t>
  </si>
  <si>
    <t>SUPERVISION:  Migración CORE  || Proyecto 202018177-1 || Cliente FORUM</t>
  </si>
  <si>
    <t>2024-02-11 01:35:34</t>
  </si>
  <si>
    <t>2024-02-11 01:37:00</t>
  </si>
  <si>
    <t>2024-02-11 01:38:49</t>
  </si>
  <si>
    <t>Migración CORE  || Proyecto 202018177-1 || Cliente FORUM</t>
  </si>
  <si>
    <t>ACTIVIDAD CANCELADA POR CLIENTE</t>
  </si>
  <si>
    <t>INC000002596163</t>
  </si>
  <si>
    <t>TIWS CHILE II SPA</t>
  </si>
  <si>
    <t>GESTION DATACENTER/ ACCESOS / TIWS CHILE II SPA</t>
  </si>
  <si>
    <t>2024-02-05 10:05:44</t>
  </si>
  <si>
    <t>2024-02-05 10:09:03</t>
  </si>
  <si>
    <t>2024-02-05 12:46:57</t>
  </si>
  <si>
    <t>EMPRESA: TIWS CHILE II SPA
CÓDIGO DE SERVICIO: 
DIRECCIÓN: Av. Presidente Prieto #226, Paine, Santiago
NOMBRE DE QUIEN REPORTA: Roxana Mateluna Martínez
TELÉFONO DE QUIEN REPORTA: 961887911
NOMBRE DE CONTACTO EN TERRENO: Roxana Mateluna
PROBLEMA: Se requ</t>
  </si>
  <si>
    <t>INC000002606458</t>
  </si>
  <si>
    <t>2024-02-09 19:17:57</t>
  </si>
  <si>
    <t>2024-02-09 19:23:34</t>
  </si>
  <si>
    <t>2024-02-09 20:20:43</t>
  </si>
  <si>
    <t>INC000002607811</t>
  </si>
  <si>
    <t>RONDA INSPECTIVA SALAS</t>
  </si>
  <si>
    <t>2024-02-10 10:12:54</t>
  </si>
  <si>
    <t>2024-02-10 10:14:09</t>
  </si>
  <si>
    <t>2024-02-10 10:45:58</t>
  </si>
  <si>
    <t>RONDA SALAS REALIZADA</t>
  </si>
  <si>
    <t>2024-02-09 07:10:32</t>
  </si>
  <si>
    <t>2024-02-09 07:11:54</t>
  </si>
  <si>
    <t>2024-02-09 07:12:17</t>
  </si>
  <si>
    <t>INC000002596453</t>
  </si>
  <si>
    <t>2024-02-05 11:13:27</t>
  </si>
  <si>
    <t>2024-02-05 11:14:16</t>
  </si>
  <si>
    <t>2024-02-05 11:15:27</t>
  </si>
  <si>
    <t>2024-02-07 11:21:22</t>
  </si>
  <si>
    <t>2024-02-07 11:23:33</t>
  </si>
  <si>
    <t>2024-02-07 14:44:57</t>
  </si>
  <si>
    <t>PREVENTIVO: NO
CODIGO DE SERVICIO:
DIRECCION:
QUIEN REPORTA:Carlos Garate Echegaray +56 9 9069 6011 
CONTACTO EN TERRENO:Carlos Garate Echegaray +56 9 9069 6011 
PROBLEMA:
REQUERIMIENTO:Necesito que clonen la maquina 192.168.190.4 en el VDC y envien las</t>
  </si>
  <si>
    <t>actividad es para implantación</t>
  </si>
  <si>
    <t>2024-02-09 12:11:46</t>
  </si>
  <si>
    <t>2024-02-09 12:12:36</t>
  </si>
  <si>
    <t>2024-02-09 12:13:31</t>
  </si>
  <si>
    <t>2024-02-05 19:14:21</t>
  </si>
  <si>
    <t>2024-02-05 21:00:45</t>
  </si>
  <si>
    <t>PREVENTIVO=SI
CODIGO DE SERVICIO=m_audioapps01
DIRECCION=NULL
CIUDAD=NULL
COMUNA LOCAL=
REGION=REGIÃ“N METROPOLITANA DE SANTIAGO
QUIEN REPORTA=Ticket automático
CONTACTO EN TERRENO=
PROBLEMA=High RAM Usage Alert for Node CIAUSP01 - m_audioapps01
REQUERIM</t>
  </si>
  <si>
    <t>2024-02-01 14:15:43</t>
  </si>
  <si>
    <t>2024-02-08 09:28:46</t>
  </si>
  <si>
    <t>PREVENTIVO: NO
CODIGO DE SERVICIO:
DIRECCION:
QUIEN REPORTA: ONIAS DEL CARMEN HERRERA AYALA
CONTACTO EN TERRENO:
PROBLEMA:
REQUERIMIENTO:
Buena tarde favor generar ticket para nuestro cliente Italmod Rut
96.577.470-K para datacenter sin código de servic</t>
  </si>
  <si>
    <t>Junto con saludar, informo que se crear la organización para cliente ITALMOD con los requisitos indicados, donde se crearon 2 data center en el Provider: C30H10SM_PVDC_AMD01 y HANA Provider: SAP-HANA-SM01.</t>
  </si>
  <si>
    <t>2024-02-02 09:50:25</t>
  </si>
  <si>
    <t>2024-02-06 14:16:45</t>
  </si>
  <si>
    <t>Petición de baja N° de Resolución: 276579
-VDC de Sierra gorda - OF84932/3  SISON 201711989.
-UP BACKUP AUMENTO FILESERVER - OF99881 SISON 202014624 (UP ESPACIO FILESERVER DE KGHM CHILE).</t>
  </si>
  <si>
    <t>Se efectúa contacto con cliente: Denise Cruzat
Teléfono de contacto: Via correo
Acciones realizadas: Baja fue cursada el 6/julio/2023. Se adjunta cadena de correos relacionadas a la baja del servicio.
Acciones de Mejora, Recomendaciones: N/A
Causa Raíz:</t>
  </si>
  <si>
    <t>INC000002600716</t>
  </si>
  <si>
    <t>SUPERVISION ADELCO/CRQ 81608</t>
  </si>
  <si>
    <t>2024-02-07 10:38:53</t>
  </si>
  <si>
    <t>2024-02-07 10:38:54</t>
  </si>
  <si>
    <t>2024-02-07 10:50:14</t>
  </si>
  <si>
    <t>PREVENTIVO: NO
CÓDIGO DE SERVICIO:
DIRECCIÓN:  DCSM
QUIEN REPORTA: RENE VILLEGAS
CONTACTO EN TERRENO: DC OPERADOR N1
PROBLEMA: RETIRO EQUIPO
REQUERIMIENTO: RETIRO DE EQUIPAMIENTO TIC 4 RACK J91</t>
  </si>
  <si>
    <t>SE EFECTÚA CONTACTO CON CLIENTE: NO APLICA
TELÉFONO DE CONTACTO: NO APLICA
ACCIONES REALIZADAS: SUPERVISION REALIZADA
SOLUCIÓN PALIATIVA O DEFINITIVA: NO APLICA
ACCIONES DE MEJORA, RECOMENDACIONES: NO APLICA</t>
  </si>
  <si>
    <t>INC000002600720</t>
  </si>
  <si>
    <t>LEVANTAMIENTO Y ACTUALIZACIÓN DE INVENTARIO DE SALAS</t>
  </si>
  <si>
    <t>2024-02-07 10:42:29</t>
  </si>
  <si>
    <t>2024-02-07 10:42:31</t>
  </si>
  <si>
    <t>2024-02-08 09:21:21</t>
  </si>
  <si>
    <t>PREVENTIVO: SI
CÓDIGO DE SERVICIO:
DIRECCIÓN:  DCSM
QUIEN REPORTA: RENE VILLEGAS
CONTACTO EN TERRENO: DC OPERADOR N1
PROBLEMA: INVENTARIO
REQUERIMIENTO: ACTUALIZACION DE INVENTARIO EN SALAS</t>
  </si>
  <si>
    <t>se procede a resolver levantamiento exitoso</t>
  </si>
  <si>
    <t>2024-02-08 15:40:17</t>
  </si>
  <si>
    <t>2024-02-08 15:42:34</t>
  </si>
  <si>
    <t>2024-02-09 17:12:41</t>
  </si>
  <si>
    <t>FAVOR VALIDAR Y BAJA SI CORRESPONDE
10.69.130.40 (VENUS)	10.0.0.4043	Microsoft Windows Server 2003 (32 bit)	Offline
10.69.131.3 (PALERMO)	20.0.0.5512	Microsoft Windows Server 2012 R2 (64 bit)	Offline
10.69.130.82 (SIENA)	20.0.0.5512	Microsoft Windows Se</t>
  </si>
  <si>
    <t>se realiza verificacion de agentes y se solicita credenciales, se escala con soc los casos que deben ser eliminados</t>
  </si>
  <si>
    <t>INC000002594971</t>
  </si>
  <si>
    <t>2024-02-05 05:50:26</t>
  </si>
  <si>
    <t>2024-02-05 05:51:18</t>
  </si>
  <si>
    <t>2024-02-05 05:51:35</t>
  </si>
  <si>
    <t>INC000002597377</t>
  </si>
  <si>
    <t>2024-02-06 08:36:44</t>
  </si>
  <si>
    <t>2024-02-06 08:38:08</t>
  </si>
  <si>
    <t>2024-02-06 09:21:12</t>
  </si>
  <si>
    <t>INC000002598393</t>
  </si>
  <si>
    <t>2024-02-06 12:25:30</t>
  </si>
  <si>
    <t>2024-02-06 12:33:47</t>
  </si>
  <si>
    <t>2024-02-06 13:39:35</t>
  </si>
  <si>
    <t>2024-02-01 13:12:47</t>
  </si>
  <si>
    <t>2024-02-01 13:16:12</t>
  </si>
  <si>
    <t>2024-02-05 10:48:06</t>
  </si>
  <si>
    <t>PREVENTIVO: NO
CODIGO DE SERVICIO:
DIRECCION:
QUIEN REPORTA: Angel Mavares +56 9 5410 3153
CONTACTO EN TERRENO:
PROBLEMA:
REQUERIMIENTO:
Estimados, por favor derivar a operaciones cloud, cliente en asunto requiere documento soporte que confirme la baja</t>
  </si>
  <si>
    <t>ASE RESOLUCIÓN Y RECUPERACIÓN
Se efectúa contacto con cliente: NA
Teléfono de contacto: Na
Acciones realizadas: Se adjutna evidencia
Solución paliativa o definitiva: Definitiva
Acciones de Mejora, Recomendaciones: NA
Causa Raíz: baja cliente</t>
  </si>
  <si>
    <t>2024-02-09 16:26:36</t>
  </si>
  <si>
    <t>2024-02-09 16:31:49</t>
  </si>
  <si>
    <t>2024-02-10 01:11:30</t>
  </si>
  <si>
    <t>PREVENTIVO: SI/NO
CODIGO DE SERVICIO: NO APLICA
DIRECCION:  NO APLICA
QUIEN REPORTA: KATHERINE DIAZ
CONTACTO EN TERRENO: OPERACIONES DATA CENTER 
PROBLEMA: PROBLEMAS EN LA RECEPCION DE CORREO, DOMINIO @TELEFONICA.COM, Y ALGUNOS DOMINIOS  @tic.cl CORREOS</t>
  </si>
  <si>
    <t>Síntoma:  Usuarios reciben un NDR al enviar correos a externos. El flujo de correos a externos esté bloqueado.
Causa:  La organización esté enviando correos en masa. 
Resolución:  Comentamos en llamada que el flujo de correo de la organización está b</t>
  </si>
  <si>
    <t>2024-02-06 15:04:15</t>
  </si>
  <si>
    <t>2024-02-06 15:08:20</t>
  </si>
  <si>
    <t>2024-02-06 17:35:19</t>
  </si>
  <si>
    <t>PREVENTIVO: NO
CODIGO DE SERVICIO:10.68.136.199
DIRECCION:
QUIEN REPORTA:Moisés Eduardo Montero Ramos +56 9 4273 2135
CONTACTO EN TERRENO:
PROBLEMA:
REQUERIMIENTO:
Favor su acostumbrado apoyo en revisar si el usuario
VDC-CL\wvK3AftyeCpjgg tiene habilita</t>
  </si>
  <si>
    <t>se agrego al usuario al grupo que permite la conexión remota.
Con este permiso puede entrar remoto y poder llegar a los servidores de interés</t>
  </si>
  <si>
    <t>INC000002600409</t>
  </si>
  <si>
    <t>2024-02-07 06:35:13</t>
  </si>
  <si>
    <t>2024-02-07 06:40:09</t>
  </si>
  <si>
    <t>INC000002600421</t>
  </si>
  <si>
    <t>2024-02-07 08:26:04</t>
  </si>
  <si>
    <t>2024-02-07 08:29:12</t>
  </si>
  <si>
    <t>2024-02-07 09:12:47</t>
  </si>
  <si>
    <t>EMPRESA:TELEFONICA EMPRESAS DE CHILE SA
CÓDIGO DE SERVICIO: 
DIRECCIÓN:AV. Presidente Prieto #226, Paine, Santiago
NOMBRE DE QUIEN REPORTA:Leonardo Vilches
TELÉFONO DE QUIEN REPORTA:987685102
NOMBRE DE CONTACTO EN TERRENO: 
PROBLEMA:
"Cambio de disco por</t>
  </si>
  <si>
    <t>INC000002604246</t>
  </si>
  <si>
    <t>GESTION DATACENTER/ ACCESOS / FARMACIA AHUMADA S.A.</t>
  </si>
  <si>
    <t>2024-02-08 17:07:55</t>
  </si>
  <si>
    <t>2024-02-08 17:08:57</t>
  </si>
  <si>
    <t>2024-02-08 17:18:49</t>
  </si>
  <si>
    <t>EMPRESA: FARMACIA AHUMADA S.A.
CÓDIGO DE SERVICIO: 
DIRECCIÓN:Calle San Martin #50, Santiago Centro, Santiago
NOMBRE DE QUIEN REPORTA:Farmacias Ahumada / EYC
TELÉFONO DE QUIEN REPORTA:  569 42495256
NOMBRE DE CONTACTO EN TERRENO: 
REQUERIMIENTO : Inspecc</t>
  </si>
  <si>
    <t>INC000002599453</t>
  </si>
  <si>
    <t>2024-02-06 17:12:37</t>
  </si>
  <si>
    <t>2024-02-06 17:13:46</t>
  </si>
  <si>
    <t>2024-02-06 17:36:20</t>
  </si>
  <si>
    <t>EMPRESA:ACCIONA ENERGIA CHILE S.P.A.
CÓDIGO DE SERVICIO: 
DIRECCIÓN:Calle San Martin #50, Santiago Centro, Santiago
NOMBRE DE QUIEN REPORTA:Nicolas Martinez
TELÉFONO DE QUIEN REPORTA:56989006253
NOMBRE DE CONTACTO EN TERRENO: 
REQUERIMIENTO:Instalacion d</t>
  </si>
  <si>
    <t>2024-02-07 13:12:32</t>
  </si>
  <si>
    <t>2024-02-07 13:13:00</t>
  </si>
  <si>
    <t>2024-02-07 15:56:47</t>
  </si>
  <si>
    <t>Se envía reporte de EZProxy Enero 2024 a cliente.</t>
  </si>
  <si>
    <t>2024-01-25 12:01:46</t>
  </si>
  <si>
    <t>2024-01-25 12:09:45</t>
  </si>
  <si>
    <t>2024-02-08 10:22:52</t>
  </si>
  <si>
    <t>PREVENTIVO: NO
CODIGO DE SERVICIO:VPF1879680
DIRECCION:Santa Clara N° 085, piso 8, edificio City Park II, Huechuraba, ciudad Empresarial, Region Metropolit,Huechuraba,Santiago
QUIEN REPORTA:Kevin Alarcon 966446868
CONTACTO EN TERRENO:Kevin Alarcon   2241</t>
  </si>
  <si>
    <t>FASE RESOLUCIÓN Y RECUPERACIÓN
Se efectúa contacto con cliente: Kevin Alarcon
Teléfono de contacto: 966446868
Acciones realizadas: 
Como hablamos hoy a través de equipos, después de analizar todos los detalles del problema, comprobando que no hay nin</t>
  </si>
  <si>
    <t>2024-02-06 12:28:50</t>
  </si>
  <si>
    <t>2024-02-06 12:30:32</t>
  </si>
  <si>
    <t>2024-02-08 09:21:52</t>
  </si>
  <si>
    <t>PREVENTIVO: NO
CODIGO DE SERVICIO:
DIRECCION:
QUIEN REPORTA:+56 9 93378009 Denise Cruzat Etcheberry
CONTACTO EN TERRENO:
PROBLEMA:
REQUERIMIENTO:Favor su ayuda en reducción de LDF de
DB_GESTOR_BECO_log.ldf y DB_GESTOR_STO_log.ldf de nodo SQL principal.</t>
  </si>
  <si>
    <t>Se libera alarma de transaccionales reportada, luego de respaldar previamente dichos archivos y proceder con el shrink de limpieza</t>
  </si>
  <si>
    <t>INC000002604142</t>
  </si>
  <si>
    <t>SUPERVISION CHILENA CONSOLIDADA/CRQ 81930</t>
  </si>
  <si>
    <t>2024-02-08 15:41:52</t>
  </si>
  <si>
    <t>2024-02-08 15:43:05</t>
  </si>
  <si>
    <t>2024-02-08 17:22:50</t>
  </si>
  <si>
    <t>PREVENTIVO: NO
CÓDIGO DE SERVICIO:
DIRECCIÓN:  DCSM
QUIEN REPORTA: RENE VILLEGAS
CONTACTO EN TERRENO: DC OPERADOR N1
PROBLEMA: INGRESO EQUIPO
REQUERIMIENTO: INGRESO DE EQUIPAMIENTO TIC 6 RACK F52
PREVENTIVO: NO
CÓDIGO DE SERVICIO:
DIRECCIÓN:  DCSM
QUIEN</t>
  </si>
  <si>
    <t>FINALIZA TRABAJO</t>
  </si>
  <si>
    <t>INC000002608411</t>
  </si>
  <si>
    <t>2024-02-11 03:46:39</t>
  </si>
  <si>
    <t>2024-02-11 03:47:41</t>
  </si>
  <si>
    <t>2024-02-11 03:50:53</t>
  </si>
  <si>
    <t>2024-02-08 16:09:12</t>
  </si>
  <si>
    <t>2024-02-08 16:10:44</t>
  </si>
  <si>
    <t>2024-02-08 16:33:32</t>
  </si>
  <si>
    <t>Necesitamos saber si hay y cuales son los enlaces activos en San Martin 50 a nombre de BBVA PROCUREMENT 76430244-3. Esto por un tema con TGS y TIWS y que se está revisando con España.
Desde ya, les agradezco el apoyo.
Saludos.
Karen Añez Torres
Servi</t>
  </si>
  <si>
    <t>para el cliente BBVA Procurement, existe un VDOM en el Firewall Perimetral correspondiente a la solicitud S151731-1 / Sin código de servicio, el cual posee el segmento publico 200.54.27.16/29 y actualmente está entregando navegación a la VLAN 3078 – red</t>
  </si>
  <si>
    <t>INC000002608413</t>
  </si>
  <si>
    <t>SUPERVISION: DRP RBI DESDE LIRAY HACIA PAINE</t>
  </si>
  <si>
    <t>2024-02-11 03:52:28</t>
  </si>
  <si>
    <t>2024-02-11 04:00:08</t>
  </si>
  <si>
    <t>2024-02-11 04:05:07</t>
  </si>
  <si>
    <t>DRP RBI DESDE LIRAY HACIA PAINE POST MIGRACION SDWAN REDBANC / DXC-RBC</t>
  </si>
  <si>
    <t>INC000002608415</t>
  </si>
  <si>
    <t>2024-02-11 04:12:42</t>
  </si>
  <si>
    <t>2024-02-11 04:13:20</t>
  </si>
  <si>
    <t>2024-02-11 07:13:41</t>
  </si>
  <si>
    <t>2024-02-05 09:12:39</t>
  </si>
  <si>
    <t>2024-02-05 09:15:48</t>
  </si>
  <si>
    <t>2024-02-06 10:31:03</t>
  </si>
  <si>
    <t>PREVENTIVO: NO
CODIGO DE SERVICIO:
DIRECCION:
QUIEN REPORTA:Jorge Romero Romero +56 9 5382 2565
CONTACTO EN TERRENO::Jorge Romero Romero +56 9 5382 2565
PROBLEMA:
REQUERIMIENTO:generación de ticket al área de virtualización con el
siguiente requerimiento</t>
  </si>
  <si>
    <t>Se efectúa contacto con cliente: Jorge Romero
Teléfono de contacto: Via correo
Acciones realizadas: Se realizan configuraciones solicitadas
Acciones de Mejora, Recomendaciones: N/A
Causa Raíz: N/A</t>
  </si>
  <si>
    <t>INC000002602364</t>
  </si>
  <si>
    <t>2024-02-08 09:02:57</t>
  </si>
  <si>
    <t>2024-02-08 09:09:05</t>
  </si>
  <si>
    <t>2024-02-08 09:55:11</t>
  </si>
  <si>
    <t>INC000002602368</t>
  </si>
  <si>
    <t>2024-02-08 09:10:27</t>
  </si>
  <si>
    <t>2024-02-08 09:11:10</t>
  </si>
  <si>
    <t>2024-02-08 09:55:55</t>
  </si>
  <si>
    <t>INC000002596714</t>
  </si>
  <si>
    <t>2024-02-05 12:18:26</t>
  </si>
  <si>
    <t>2024-02-05 12:20:20</t>
  </si>
  <si>
    <t>2024-02-05 12:44:14</t>
  </si>
  <si>
    <t>INC000002606469</t>
  </si>
  <si>
    <t>2024-02-09 19:36:47</t>
  </si>
  <si>
    <t>2024-02-09 19:38:12</t>
  </si>
  <si>
    <t>2024-02-09 20:21:30</t>
  </si>
  <si>
    <t>INC000002607813</t>
  </si>
  <si>
    <t>2024-02-10 10:35:34</t>
  </si>
  <si>
    <t>2024-02-10 10:37:03</t>
  </si>
  <si>
    <t>2024-02-10 11:06:45</t>
  </si>
  <si>
    <t>EMPRESA: ICETEL SERVICIOS S.A.
CÓDIGO DE SERVICIO: 
DIRECCIÓN:Av. Apoquindo #7071, Las Condes, Santiago
NOMBRE DE QUIEN REPORTA:Francisco Chávez
TELÉFONO DE QUIEN REPORTA:  972802533
NOMBRE DE CONTACTO EN TERRENO: 
REQUERIMIENTO :  Tecnico clima apoyo ro</t>
  </si>
  <si>
    <t>INC000002597663</t>
  </si>
  <si>
    <t>SE GENERA TICKET POR TOMA DE ALARMA EN SALAS TECNICAS DE CLIENTES</t>
  </si>
  <si>
    <t>2024-02-06 09:15:17</t>
  </si>
  <si>
    <t>2024-02-06 09:25:42</t>
  </si>
  <si>
    <t>2024-02-06 09:36:45</t>
  </si>
  <si>
    <t>2024-01-29 18:28:12</t>
  </si>
  <si>
    <t>2024-01-29 18:29:23</t>
  </si>
  <si>
    <t>2024-02-06 11:46:19</t>
  </si>
  <si>
    <t>PREVENTIVO: NO
CODIGO DE SERVICIO:
DIRECCION:
QUIEN REPORTA:Verónica Morales Aguilera
+ 56 9 7797 8314
CONTACTO EN TERRENO:Marco Valdivia Pastén--Jefe Informática--Electricidad Gobantes S.A.-Fono 226900063-Cel. 991296870
PROBLEMA:
REQUERIMIENTO:necesito</t>
  </si>
  <si>
    <t>Cliente requiere HA entre proveedores pero indica que no le afectaría que el proceso en caso de caida del proveedor principal sea manual, para ello solictará un nuevo ticket para pruebas.</t>
  </si>
  <si>
    <t>2024-02-05 11:04:13</t>
  </si>
  <si>
    <t>2024-02-05 11:04:50</t>
  </si>
  <si>
    <t>2024-02-06 18:10:08</t>
  </si>
  <si>
    <t>PREVENTIVO: NO
CODIGO DE SERVICIO:
DIRECCION:
QUIEN REPORTA: Alberto Bezares Ovalle +56 9 71268048 /
CONTACTO EN TERRENO:Alberto Bezares Ovalle +56 9 71268048 /
PROBLEMA:
REQUERIMIENTO: Junto con saludar, agradeceré su apoyo generando folio como requerim</t>
  </si>
  <si>
    <t>Se envia informacion segun solicitud.</t>
  </si>
  <si>
    <t>2024-02-05 16:34:30</t>
  </si>
  <si>
    <t>2024-02-05 16:34:45</t>
  </si>
  <si>
    <t>2024-02-05 16:39:55</t>
  </si>
  <si>
    <t>INC000002597157</t>
  </si>
  <si>
    <t>2024-02-05 20:04:24</t>
  </si>
  <si>
    <t>2024-02-05 20:05:40</t>
  </si>
  <si>
    <t>2024-02-05 20:26:16</t>
  </si>
  <si>
    <t>EMPRESA:HUAWEI CHILE S A
CÓDIGO DE SERVICIO: 
DIRECCIÓN: AV. Presidente Prieto #226, Paine, Santiago
NOMBRE DE QUIEN REPORTA: Ronald Alayo
TELÉFONO DE QUIEN REPORTA: 56935662382
NOMBRE DE CONTACTO EN TERRENO: 
REQUERIMIENTO: Entrega de materiales 
EQUIPO</t>
  </si>
  <si>
    <t>2024-02-07 17:52:49</t>
  </si>
  <si>
    <t>2024-02-07 17:53:50</t>
  </si>
  <si>
    <t>2024-02-07 17:58:08</t>
  </si>
  <si>
    <t>Folio generado automáticamente para atender requerimiento del cliente. La solicitud fue realizada directamente al área resolutoria sin pasar por el flujo de mesa de ayuda</t>
  </si>
  <si>
    <t>EJECUTADO SIN EXITO</t>
  </si>
  <si>
    <t>INC000002602172</t>
  </si>
  <si>
    <t>2024-02-08 06:21:38</t>
  </si>
  <si>
    <t>2024-02-08 06:23:00</t>
  </si>
  <si>
    <t>INC000002607403</t>
  </si>
  <si>
    <t>TICKET DIARIO RONDA PREVENTIVAS Y LECTURA DE TEMPERATURAS EN SALAS TIC</t>
  </si>
  <si>
    <t>2024-02-10 20:36:14</t>
  </si>
  <si>
    <t>2024-02-10 20:38:54</t>
  </si>
  <si>
    <t>2024-02-11 07:22:24</t>
  </si>
  <si>
    <t>PREVENTIVO: SI
CODIGO DE SERVICIO: N/A
DIRECCION:  SAN MARTIN 50
QUIEN REPORTA: FRANCISCO FELIU
CONTACTO EN TERRENO: FRANCISCO FELIU
PROBLEMA: N/A
REQUERIMIENTO: TICKET DIARIO RONDA PREVENTIVAS Y LECTURA DE TEMPERATURAS EN SALAS TIC</t>
  </si>
  <si>
    <t>Fase de resolución y recuperación: INFORMACION
Se efectúa contacto con cliente: N/A
Teléfono de contacto: N/A
Acciones realizadas: RONDA REALIZADA
Solución paliativa o definitiva: N/A
Acciones de Mejora, Recomendaciones: N/A
Causa Raíz: (si aplica) N/A</t>
  </si>
  <si>
    <t>INC000002597148</t>
  </si>
  <si>
    <t>2024-02-05 18:56:05</t>
  </si>
  <si>
    <t>2024-02-05 18:57:57</t>
  </si>
  <si>
    <t>2024-02-05 19:10:43</t>
  </si>
  <si>
    <t>EMPRESA:TELEFONICA EMPRESAS DE CHILE SA
CÓDIGO DE SERVICIO: 904300004
DIRECCIÓN: AV. Presidente Prieto #226, Paine, Santiago
NOMBRE DE QUIEN REPORTA: Cristóbal Reyes
TELÉFONO DE QUIEN REPORTA: 987685102
NOMBRE DE CONTACTO EN TERRENO: 
REQUERIMIENTO:
Reem</t>
  </si>
  <si>
    <t>INC000002603995</t>
  </si>
  <si>
    <t>GESTION DATACENTER/ ACCESOS /DXC</t>
  </si>
  <si>
    <t>2024-02-08 16:37:40</t>
  </si>
  <si>
    <t>2024-02-08 16:39:16</t>
  </si>
  <si>
    <t>2024-02-08 17:02:46</t>
  </si>
  <si>
    <t>EMPRESA:DXC
CÓDIGO DE SERVICIO: 
DIRECCIÓN:AV. Presidente Prieto #226, Paine, Santiago
NOMBRE DE QUIEN REPORTA:Ferney Garzon
TELÉFONO DE QUIEN REPORTA:56 2 25774418
NOMBRE DE CONTACTO EN TERRENO: 
PROBLEMA:
Pruebas de conectividad nuevo enlace MasterCard</t>
  </si>
  <si>
    <t>INC000002596017</t>
  </si>
  <si>
    <t>2024-02-05 09:14:42</t>
  </si>
  <si>
    <t>2024-02-05 09:15:37</t>
  </si>
  <si>
    <t>2024-02-05 09:17:26</t>
  </si>
  <si>
    <t>2024-02-06 17:14:04</t>
  </si>
  <si>
    <t>PREVENTIVO=SI
CODIGO DE SERVICIO=LPACOLEGIUM
DIRECCION=NULL
CIUDAD=NULL
COMUNA LOCAL=
REGION=NULL
QUIEN REPORTA=Ticket automático
CONTACTO EN TERRENO=
PROBLEMA=Node FIPRDU01 - LPACOLEGIUM is Down
REQUERIMIENTO=
EQUIPOS ENERGIZADO O REINICIADO=
HORARIO DE</t>
  </si>
  <si>
    <t>Se desconectaron tarjetas de red del servidor, ya que será dado de baja.</t>
  </si>
  <si>
    <t>2024-02-07 17:32:23</t>
  </si>
  <si>
    <t>2024-02-07 17:34:15</t>
  </si>
  <si>
    <t>2024-02-08 07:35:24</t>
  </si>
  <si>
    <t>PREVENTIVO: NO
CODIGO DE SERVICIO:
DIRECCION:
QUIEN REPORTA:Nicolás Saavedra Eguiluz +56 9 6187 5469
CONTACTO EN TERRENO:
PROBLEMA:
REQUERIMIENTO:
Estimados Help Desk
Favor generar ticket en base a requerimiento de cliente TELEFONICA
Dejar en bandeja</t>
  </si>
  <si>
    <t>Se adjunta informe mensual de clientes SAP para el período enero de 2024</t>
  </si>
  <si>
    <t>INC000002606651</t>
  </si>
  <si>
    <t>2024-02-09 19:14:35</t>
  </si>
  <si>
    <t>2024-02-09 19:17:37</t>
  </si>
  <si>
    <t>2024-02-09 20:21:58</t>
  </si>
  <si>
    <t>2024-02-09 23:31:03</t>
  </si>
  <si>
    <t>2024-02-09 23:32:24</t>
  </si>
  <si>
    <t>2024-02-11 16:10:15</t>
  </si>
  <si>
    <t>PREVENTIVO:
CODIGO DE SERVICIO:
DIRECCION:      
CIUDAD:             
COMUNA:
NOMBRE QUIEN REPORTA: Jesús José Nelo Petaquero
TELEFONO QUIEN REPORTA: +56 9 9229 0203
NOMBRE CONTACTO EN TERRENO:        
TELEFONO 1 CONTACTO EN TERRENO:
TELEFONO 2</t>
  </si>
  <si>
    <t>Buen día. Se procede a dar de baja usuario diego.ruizgomez.ext@telefonica.com</t>
  </si>
  <si>
    <t>INC000002598801</t>
  </si>
  <si>
    <t>Instalación fibras APQ</t>
  </si>
  <si>
    <t>2024-02-06 15:53:33</t>
  </si>
  <si>
    <t>2024-02-06 15:55:15</t>
  </si>
  <si>
    <t>Hardware de Redes</t>
  </si>
  <si>
    <t>Cable</t>
  </si>
  <si>
    <t>2024-02-09 18:13:33</t>
  </si>
  <si>
    <t>requerimiento para Operadores DC Apoquindo el mismo consiste en lanzar o instalar fibra en Apoquindo desde Sala 7 en el Rack E2,E3 hasta Sala 7 en el rack B12,B13.
Saludos
Manuel Maita
Av Providencia 111 piso 13, Santiago de Chile (GMT -3)
+56 9 7413 83</t>
  </si>
  <si>
    <t>tendido fibra realizado</t>
  </si>
  <si>
    <t>2024-02-06 16:28:00</t>
  </si>
  <si>
    <t>2024-02-06 16:30:25</t>
  </si>
  <si>
    <t>2024-02-07 16:43:14</t>
  </si>
  <si>
    <t>Permitir conexión hacia IP Latam10.184.11.100:8008 desde vpn maimónides</t>
  </si>
  <si>
    <t>2024-02-08 07:32:47</t>
  </si>
  <si>
    <t>2024-02-08 07:33:49</t>
  </si>
  <si>
    <t>2024-02-08 07:34:10</t>
  </si>
  <si>
    <t>2024-02-06 16:50:11</t>
  </si>
  <si>
    <t>2024-02-06 16:50:25</t>
  </si>
  <si>
    <t>2024-02-06 16:52:50</t>
  </si>
  <si>
    <t>2024-02-07 07:23:40</t>
  </si>
  <si>
    <t>2024-02-07 07:24:34</t>
  </si>
  <si>
    <t>2024-02-07 07:25:00</t>
  </si>
  <si>
    <t>2024-02-07 08:48:06</t>
  </si>
  <si>
    <t>2024-02-07 08:51:13</t>
  </si>
  <si>
    <t>2024-02-09 15:21:23</t>
  </si>
  <si>
    <t>PREVENTIVO: NO
CODIGO DE SERVICIO:
DIRECCION:
QUIEN REPORTA:Fabián Aguilar +56 9 7128 9709 / C: fabian.aguilar@fractalia.es
CONTACTO EN TERRENO:
PROBLEMA:
REQUERIMIENTO:
Buenos dias, favor su apoyo para abrir un folio de requerimiento con el
fin de aten</t>
  </si>
  <si>
    <t>INC000002602350</t>
  </si>
  <si>
    <t>2024-02-08 08:09:39</t>
  </si>
  <si>
    <t>2024-02-08 08:29:46</t>
  </si>
  <si>
    <t>2024-02-08 08:59:01</t>
  </si>
  <si>
    <t>2024-02-05 18:27:02</t>
  </si>
  <si>
    <t>2024-02-05 18:27:52</t>
  </si>
  <si>
    <t>2024-02-05 18:31:04</t>
  </si>
  <si>
    <t>tengo estas alertas de servidores abajo, tienes alguna info de ellos?
EMNACE01 - SRV_WEB02 10.29.240.166
EMNACE01 - SRV_WEB01 _VM 10.29.240.22</t>
  </si>
  <si>
    <t>Se valida servidores apagados segun requerimiento</t>
  </si>
  <si>
    <t>2024-02-06 01:23:32</t>
  </si>
  <si>
    <t>2024-02-06 01:26:58</t>
  </si>
  <si>
    <t>2024-02-06 18:22:45</t>
  </si>
  <si>
    <t>PREVENTIVO: NO
CODIGO DE SERVICIO: NN 
DIRECCION: 
QUIEN REPORTA: 	Miguel Vera V.
CONTACTO EN TERRENO: 	Miguel Vera V. +56 2 2657 3300
PROBLEMA:
REQUERIMIENTO: 
Estimados, acabamos de recibir un ataque de Ransomware el cual nos dejó dañada una de nuestra</t>
  </si>
  <si>
    <t>FASE RESOLUCIÓN Y RECUPERACIÓN
Se efectúa contacto con cliente:N/A
Teléfono de contacto:N/A
Acciones realizadas:Se apoyo al cliente con la configuracion de las maquinas restauradas y en conjunto con el compañero Axel, se restauraron los archivos segun</t>
  </si>
  <si>
    <t>2024-02-06 10:20:37</t>
  </si>
  <si>
    <t>2024-02-06 10:22:44</t>
  </si>
  <si>
    <t>2024-02-08 17:00:42</t>
  </si>
  <si>
    <t>PREVENTIVO: NO
CODIGO DE SERVICIO:
DIRECCION:
QUIEN REPORTA:Andres Gudiño +56 9 9040 2570 
CONTACTO EN TERRENO:Andres Gudiño +56 9 9040 2570 
PROBLEMA:
REQUERIMIENTO:favor de su ayuda en generar un folio para la revisión
y replicación de recursos del lis</t>
  </si>
  <si>
    <t>Se efectúa contacto con cliente:  N/A
Teléfono de contacto:  N/A
Acciones realizadas: se valida los recursos requeridos para la migración de las máquinas de DUOC hacia VDC y se procede a crear los nuevos VPG en Zerto.
Solución paliativa o definitiva: def</t>
  </si>
  <si>
    <t>INC000002606055</t>
  </si>
  <si>
    <t>2024-02-09 13:33:56</t>
  </si>
  <si>
    <t>2024-02-09 13:35:57</t>
  </si>
  <si>
    <t>2024-02-09 13:47:50</t>
  </si>
  <si>
    <t>EMPRESA: DXC
CÓDIGO DE SERVICIO: 
DIRECCIÓN:AV. Presidente Prieto #226, Paine, Santiago
NOMBRE DE QUIEN REPORTA:Ferney Garzon
TELÉFONO DE QUIEN REPORTA:  56 2 25774418
NOMBRE DE CONTACTO EN TERRENO: 
REQUERIMIENTO :  Cambio de disco por rotura de HW
EQUI</t>
  </si>
  <si>
    <t>EVENTOS HD</t>
  </si>
  <si>
    <t>2024-02-05 03:58:23</t>
  </si>
  <si>
    <t>2024-02-05 04:50:52</t>
  </si>
  <si>
    <t>PREVENTIVO=SI
CODIGO DE SERVICIO=soc-splunk-master
DIRECCION=NULL
CIUDAD=NULL
COMUNA LOCAL=
REGION=NULL
QUIEN REPORTA=Ticket automático
CONTACTO EN TERRENO=
PROBLEMA=Critical Hard Drive Space Alert for Node TCTCSP01 - soc-splunk-master
REQUERIMIENTO=
EQU</t>
  </si>
  <si>
    <t>se revisan las alarmas reportadas, las cuales son de memory cache y memory shared, se solicitará su desactivación el día de mañana de estas alarmas en horario laboral ya que no deberían estar monitoreados estos recursos. Como dato, la alarma lleva más de</t>
  </si>
  <si>
    <t>INC000002604455</t>
  </si>
  <si>
    <t>TICKET DIARIO PARA RONDAS PREVENTIVAS Y TOMA DE TEMPERATURAS EN SALAS TIC</t>
  </si>
  <si>
    <t>2024-02-08 20:41:18</t>
  </si>
  <si>
    <t>2024-02-08 20:44:50</t>
  </si>
  <si>
    <t>2024-02-09 07:17:12</t>
  </si>
  <si>
    <t>PREVENTIVO: SI
CODIGO DE SERVICIO: N/A
DIRECCION:  SAN MARTIN 50
QUIEN REPORTA: FRANCISCO FELIU
CONTACTO EN TERRENO: FRANCISCO FELIU
PROBLEMA: N/A
REQUERIMIENTO: TICKET DIARIO PARA RONDAS PREVENTIVAS Y TOMA DE TEMPERATURAS EN SALAS TIC</t>
  </si>
  <si>
    <t>Fase de resolución y recuperación: INFORMACION 
Se efectúa contacto con cliente: N/A
Teléfono de contacto: N/A
Acciones realizadas: RONDA REALIZADA
Solución paliativa o definitiva: N/A
Acciones de Mejora, Recomendaciones: N/A
Causa Raíz: (si aplica) N/A</t>
  </si>
  <si>
    <t>INC000002606748</t>
  </si>
  <si>
    <t>Pruebas en nueva cruzada MasterCard-DC Paine / DXC-NXS</t>
  </si>
  <si>
    <t>2024-02-10 07:03:47</t>
  </si>
  <si>
    <t>2024-02-10 07:06:01</t>
  </si>
  <si>
    <t>2024-02-06 22:55:21</t>
  </si>
  <si>
    <t>2024-02-06 22:58:00</t>
  </si>
  <si>
    <t>2024-02-07 00:03:50</t>
  </si>
  <si>
    <t>PREVENTIVO: NO
CODIGO DE SERVICIO: NN
DIRECCION: 
COMUNA:
CIUDAD: 
NOMBRE QUIEN REPORTA:  Deiby Yoel Santoyo Monterola
TELEFONO QUIEN REPORTA:   +56 9 9343 3681 | deiby.santoyomonteorla@telefonica.com
NOMBRE CONTACTO EN TERRENO: 
TELEFONO1 CONTACTO EN TE</t>
  </si>
  <si>
    <t>FASE RESOLUCIÓN Y RECUPERACIÓN
Se efectúa contacto con cliente: Pablo Meza
Teléfono de contacto: N/A
Acciones realizadas: Se realiza upgrade de BIOS, IBMC y CLPD de los servidores del cluster01 para homologar las versiones
Solución paliativa o defini</t>
  </si>
  <si>
    <t>INC000002596547</t>
  </si>
  <si>
    <t>HDI SEGUROS S A</t>
  </si>
  <si>
    <t>GESTION DATACENTER/ ACCESOS / HDI SEGUROS S A</t>
  </si>
  <si>
    <t>2024-02-05 12:27:02</t>
  </si>
  <si>
    <t>2024-02-05 12:29:45</t>
  </si>
  <si>
    <t>2024-02-05 12:43:08</t>
  </si>
  <si>
    <t>EMPRESA: HDI SEGUROS S A
CÓDIGO DE SERVICIO: 
DIRECCIÓN: Av. Apoquindo #7071, Las Condes, Santiago
NOMBRE DE QUIEN REPORTA: Operador DataCenter Sites
TELÉFONO DE QUIEN REPORTA: +56 2 22025776 / +56 9 81290517
NOMBRE DE CONTACTO EN TERRENO: Álvaro Ulloa F</t>
  </si>
  <si>
    <t>2024-02-05 18:28:15</t>
  </si>
  <si>
    <t>2024-02-05 18:29:25</t>
  </si>
  <si>
    <t>2024-02-05 18:32:04</t>
  </si>
  <si>
    <t>Falla en el paso 2 del JOB de sistema inventario que alimenta de datos de IP a la web</t>
  </si>
  <si>
    <t>Se modifica prrocedimiento para limitar largo de IP a &lt;=15 lo que estaba dando problemas en la insercion de nuevas ip al sistema</t>
  </si>
  <si>
    <t>2024-02-06 12:12:26</t>
  </si>
  <si>
    <t>2024-02-06 12:14:20</t>
  </si>
  <si>
    <t>2024-02-09 11:34:12</t>
  </si>
  <si>
    <t>PREVENTIVO: NO
CODIGO DE SERVICIO:
DIRECCION:
QUIEN REPORTA: Raúl Fernández Ogalde  +56 9 5410 9101 
CONTACTO EN TERRENO:
PROBLEMA:
REQUERIMIENTO:
Mis más cordiales saludos
El motivo de este correo es solicitar las siguientes restauraciones desde plata</t>
  </si>
  <si>
    <t>FASE RESOLUCIÓN Y RECUPERACIÓN
Se efectúa contacto con cliente: N/A
Teléfono de contacto: N/A
Acciones realizadas: se restauran servidores solicitados
Solución paliativa o definitiva: se restauran servidores solicitados
Acciones de Mejora, Recomenda</t>
  </si>
  <si>
    <t>2024-02-06 17:30:45</t>
  </si>
  <si>
    <t>2024-02-06 17:32:09</t>
  </si>
  <si>
    <t>2024-02-10 10:01:42</t>
  </si>
  <si>
    <t>PREVENTIVO: NO
CODIGO DE SERVICIO:
DIRECCION:
QUIEN REPORTA: Juan Carlos Dupuy
CONTACTO EN TERRENO:
PROBLEMA:
REQUERIMIENTO:
Buenas tardes, junto con saludar solicito respaldo completo (Respaldo VM completa) de los siguientes servidores:
    SALAMAN</t>
  </si>
  <si>
    <t>FASE RESOLUCIÓN Y RECUPERACIÓN
Se efectúa contacto con cliente: N/A
Teléfono de contacto: N/A
Acciones realizadas: respaldos ejecutados
Solución paliativa o definitiva: respaldos ejecutados
Acciones de Mejora, Recomendaciones: N/A
Causa Raíz: clien</t>
  </si>
  <si>
    <t>2024-02-05 16:33:51</t>
  </si>
  <si>
    <t>2024-02-05 16:34:23</t>
  </si>
  <si>
    <t>2024-02-05 16:35:45</t>
  </si>
  <si>
    <t>INC000002602312</t>
  </si>
  <si>
    <t>GESTION DATACENTER/ ACCESOS /HDI SEGUROS</t>
  </si>
  <si>
    <t>2024-02-07 18:28:43</t>
  </si>
  <si>
    <t>2024-02-07 18:31:51</t>
  </si>
  <si>
    <t>2024-02-07 19:47:38</t>
  </si>
  <si>
    <t>EMPRESA:HDI SEGUROS
CÓDIGO DE SERVICIO: 
DIRECCIÓN:Av. Apoquindo #7071, Las Condes, Santiago
NOMBRE DE QUIEN REPORTA:Álvaro Ulloa Figueroa
TELÉFONO DE QUIEN REPORTA:
NOMBRE DE CONTACTO EN TERRENO: 
PROBLEMA:
Cambio de cintas
EQUIPOS ENERGIZADO/REINICIADO</t>
  </si>
  <si>
    <t>2024-02-06 12:08:44</t>
  </si>
  <si>
    <t>2024-02-06 12:13:34</t>
  </si>
  <si>
    <t>2024-02-09 11:32:27</t>
  </si>
  <si>
    <t>PREVENTIVO: NO
CODIGO DE SERVICIO: TERRASOL
DIRECCION:
QUIEN REPORTA: Raúl Fernández Ogalde -  +56 9 5410 9101
CONTACTO EN TERRENO:
PROBLEMA:
REQUERIMIENTO:
El motivo de este correo es solicitar las siguientes restauraciones desde plataforma de respaldo</t>
  </si>
  <si>
    <t>INC000002589725</t>
  </si>
  <si>
    <t>2024-02-02 13:15:05</t>
  </si>
  <si>
    <t>2024-02-05 18:17:02</t>
  </si>
  <si>
    <t>EMPRESA: COCA COLA EMBONOR S A
CÓDIGO DE SERVICIO: 
DIRECCIÓN:Calle San Martin #50, Santiago Centro, Santiago
NOMBRE DE QUIEN REPORTA:Jorge Machuca
TELÉFONO DE QUIEN REPORTA:  56 9 5759 8107
NOMBRE DE CONTACTO EN TERRENO: 
REQUERIMIENTO : Habilitacion in</t>
  </si>
  <si>
    <t>2024-02-07 12:27:49</t>
  </si>
  <si>
    <t>2024-02-07 12:38:24</t>
  </si>
  <si>
    <t>2024-02-07 13:10:42</t>
  </si>
  <si>
    <t>INC000002595250</t>
  </si>
  <si>
    <t>2024-02-05 03:04:31</t>
  </si>
  <si>
    <t>2024-02-05 03:05:39</t>
  </si>
  <si>
    <t>2024-02-05 04:02:02</t>
  </si>
  <si>
    <t>*Estimados:*		Actividad realizada
*Cliente:*		DXC
*Proveedor:*		CLARO
*Tipo Requerimiento:*	TRABAJO CON CRQ
*N° Ticket Acceso:*	2589733
*N° CRQ:*		81721
*Estado CRQ:*		APROBADO
*TKT:*			TKT-006028
*Actividad a realizar:*	Migración de Puertos en ROADM /</t>
  </si>
  <si>
    <t>INC000002608366</t>
  </si>
  <si>
    <t>RONDA Y MEDICION DE TEMPERATURAS EN SALAS TIC 16:30</t>
  </si>
  <si>
    <t>2024-02-11 16:24:26</t>
  </si>
  <si>
    <t>2024-02-11 16:25:31</t>
  </si>
  <si>
    <t>2024-02-11 16:40:32</t>
  </si>
  <si>
    <t>2024-02-05 11:48:19</t>
  </si>
  <si>
    <t>2024-02-05 15:59:28</t>
  </si>
  <si>
    <t>PREVENTIVO=SI
CODIGO DE SERVICIO=ILO_PMONTT
DIRECCION=NULL
CIUDAD=NULL
COMUNA LOCAL=
REGION=NULL
QUIEN REPORTA=Ticket automático
CONTACTO EN TERRENO=
PROBLEMA=Node FIPRDU01 - ILO_PMONTT is Down
REQUERIMIENTO=
EQUIPOS ENERGIZADO O REINICIADO=
HORARIO DE A</t>
  </si>
  <si>
    <t>Se efectúa contacto con cliente: N/A
Teléfono de contacto: N/A
Acciones realizadas: Equipo no es administrado por telefonica, favor derivar 
Solución paliativa o definitiva: definitiva
Acciones de Mejora, Recomendaciones: N/A
Causa Raíz:N/A</t>
  </si>
  <si>
    <t>2024-02-06 08:59:09</t>
  </si>
  <si>
    <t>2024-02-06 09:00:37</t>
  </si>
  <si>
    <t>2024-02-06 09:04:10</t>
  </si>
  <si>
    <t>apoyo ya que recientemente en nuestro VDC, vemos algunos intentos de inicio de sesión sospechosos. Nosotros no tenemos manera de determinar la IP Publica origen por lo que requerimos de su apoyo para validar si se han generado conexiones desde IP malicio</t>
  </si>
  <si>
    <t>duplicado INC000002597144</t>
  </si>
  <si>
    <t>INC000002598043</t>
  </si>
  <si>
    <t>ACCESOS PERMANENTES</t>
  </si>
  <si>
    <t>2024-02-06 10:51:06</t>
  </si>
  <si>
    <t>2024-02-06 10:55:06</t>
  </si>
  <si>
    <t>2024-02-06 12:09:16</t>
  </si>
  <si>
    <t>ACTUALIZAR ACCESOS PERMANENTES TECH CLOUD</t>
  </si>
  <si>
    <t>no aplica accesos permanentes</t>
  </si>
  <si>
    <t>2024-02-06 12:19:43</t>
  </si>
  <si>
    <t>2024-02-06 12:24:18</t>
  </si>
  <si>
    <t>2024-02-07 10:11:20</t>
  </si>
  <si>
    <t>PREVENTIVO: NO
CODIGO DE SERVICIO:
DIRECCION:
QUIEN REPORTA: Jose Manuel Hevia
CONTACTO EN TERRENO:
PROBLEMA:
REQUERIMIENTO:
Buenos días Estimados,
Se solicita crear nuevo usuario para Darwin Chavez darwin@jag.cl
Es necesario que la cuenta tenga</t>
  </si>
  <si>
    <t>ASE RESOLUCIÓN Y RECUPERACIÓN
Se efectúa contacto con cliente: Darwin Chavez
Teléfono de contacto: NA
Acciones realizadas: creacion de usuaio solo lectura
Solución paliativa o definitiva: definitiva
Acciones de Mejora, Recomendaciones: Na
Causa Raí</t>
  </si>
  <si>
    <t>INC000002600741</t>
  </si>
  <si>
    <t>2024-02-07 11:37:28</t>
  </si>
  <si>
    <t>2024-02-07 11:38:18</t>
  </si>
  <si>
    <t>2024-02-07 12:22:39</t>
  </si>
  <si>
    <t>2024-02-08 10:51:48</t>
  </si>
  <si>
    <t>2024-02-08 10:53:58</t>
  </si>
  <si>
    <t>2024-02-08 10:55:24</t>
  </si>
  <si>
    <t>Se genera teams junto con jorge romero y cliente amisoft, donde se le entrega instrucciones a cliente para realizar las configuraciones del tunel, los cuales resultan satisfactorias levantando tanto la fase 1 como la fase 2 y obteniendo la comunicacion n</t>
  </si>
  <si>
    <t>2024-02-08 14:04:01</t>
  </si>
  <si>
    <t>2024-02-08 14:04:17</t>
  </si>
  <si>
    <t>2024-02-08 14:08:15</t>
  </si>
  <si>
    <t>2024-02-06 16:49:50</t>
  </si>
  <si>
    <t>2024-02-06 16:50:06</t>
  </si>
  <si>
    <t>2024-02-06 16:51:51</t>
  </si>
  <si>
    <t>2024-02-08 16:32:50</t>
  </si>
  <si>
    <t>2024-02-08 16:34:20</t>
  </si>
  <si>
    <t>2024-02-08 18:33:34</t>
  </si>
  <si>
    <t>De: Patricio Faundez H. &lt;pfaundez@duoc.cl&gt; 
Enviado el: jueves, 8 de febrero de 2024 16:29
Para: Victor Sepulveda G &lt;victor.sepulvedag@telefonica.com&gt;; Mesa TI &lt;mesa.ti@movistar.cl&gt;; David Mateluna Telef &lt;luis.mateluna@telefonica.com&gt;; ALVARO RAINIER ORT</t>
  </si>
  <si>
    <t>se realiza la homologacion solicitada por cliente</t>
  </si>
  <si>
    <t>INC000002605773</t>
  </si>
  <si>
    <t>2024-02-09 10:29:31</t>
  </si>
  <si>
    <t>2024-02-09 10:30:52</t>
  </si>
  <si>
    <t>2024-02-09 10:49:34</t>
  </si>
  <si>
    <t>INC000002597216</t>
  </si>
  <si>
    <t>2024-02-05 16:16:28</t>
  </si>
  <si>
    <t>2024-02-05 16:21:05</t>
  </si>
  <si>
    <t>2024-02-05 17:06:02</t>
  </si>
  <si>
    <t>EMPRESA:TELEFONICA GLOBAL TECHNOLOGY S.A.AGENCIA EN CHILE
CÓDIGO DE SERVICIO: 
DIRECCIÓN:Av. Apoquindo #7071, Las Condes, Santiago
NOMBRE DE QUIEN REPORTA:Deiby Santoyo
TELÉFONO DE QUIEN REPORTA:56992214664
NOMBRE DE CONTACTO EN TERRENO: 
PROBLEMA:
Cambi</t>
  </si>
  <si>
    <t>2024-02-07 09:32:09</t>
  </si>
  <si>
    <t>2024-02-07 09:35:16</t>
  </si>
  <si>
    <t>2024-02-07 13:16:53</t>
  </si>
  <si>
    <t>CORREGIR RESTRICCIÓN DE ENVÍO DE CORREOS Y ENVIAR EL LISTADO DE LOS INTEGRANTES</t>
  </si>
  <si>
    <t>2024-02-08 10:30:27</t>
  </si>
  <si>
    <t>2024-02-08 10:31:22</t>
  </si>
  <si>
    <t>2024-02-08 10:32:30</t>
  </si>
  <si>
    <t>RV: MUNICIPALIDAD DE TIERRA AMARILLA  // CHI-004025572-1  /  CHI-0000134261</t>
  </si>
  <si>
    <t>OK</t>
  </si>
  <si>
    <t>2024-02-07 16:05:00</t>
  </si>
  <si>
    <t>2024-02-07 16:06:15</t>
  </si>
  <si>
    <t>2024-02-08 10:32:02</t>
  </si>
  <si>
    <t>PREVENTIVO: NO
CODIGO DE SERVICIO:
DIRECCION:      
CIUDAD:             
COMUNA:
NOMBRE QUIEN REPORTA: Juan Díaz Astudillo
TELEFONO QUIEN REPORTA:Cel: +56 9 5016 6137
NOMBRE CONTACTO EN TERRENO:        
TELEFONO 1 CONTACTO EN TERRENO:
TELEFONO 2 CONTACTO</t>
  </si>
  <si>
    <t>2024-02-08 10:40:45</t>
  </si>
  <si>
    <t>2024-02-08 10:41:36</t>
  </si>
  <si>
    <t>2024-02-08 10:43:25</t>
  </si>
  <si>
    <t>SOLICITUD FOLIO PROVEEDOR</t>
  </si>
  <si>
    <t>SOLICITUD OK</t>
  </si>
  <si>
    <t>INC000002601371</t>
  </si>
  <si>
    <t>2024-02-07 16:36:44</t>
  </si>
  <si>
    <t>2024-02-07 16:38:00</t>
  </si>
  <si>
    <t>2024-02-07 16:44:16</t>
  </si>
  <si>
    <t>EMPRESA:TRANSUNION SOLUCIONES DE INFORMACION CHILE S.A.
CÓDIGO DE SERVICIO: 
DIRECCIÓN: Calle San Martin #50, Santiago Centro, Santiago
NOMBRE DE QUIEN REPORTA:Claudio Villalobos
TELÉFONO DE QUIEN REPORTA: 56994694355
NOMBRE DE CONTACTO EN TERRENO: 
REQU</t>
  </si>
  <si>
    <t>2024-02-07 18:40:45</t>
  </si>
  <si>
    <t>2024-02-07 18:45:28</t>
  </si>
  <si>
    <t>2024-02-08 20:15:06</t>
  </si>
  <si>
    <t>PREVENTIVO: NO
CODIGO DE SERVICIO:-
DIRECCION:-
QUIEN REPORTA: Miguel Vera V. / Tel. +56 2 2657 3300 / Cel. +56 9 7643 9415
CONTACTO EN TERRENO:-
PROBLEMA:-
REQUERIMIENTO:
Estimados, necesito que se realice la instalación de un agente AV en los servidor</t>
  </si>
  <si>
    <t>FASE RESOLUCIÓN Y RECUPERACIÓN
Se efectúa contacto con cliente: Miguel Vera
Teléfono de contacto:+56 9 7643 9415
Acciones realizadas: Se contacta al cliente y el mismo suministra el agente. Se pasa a un archivo ISO, luego se sube al catalogo del tenan</t>
  </si>
  <si>
    <t>INC000002603744</t>
  </si>
  <si>
    <t>2024-02-08 11:55:19</t>
  </si>
  <si>
    <t>2024-02-08 11:55:48</t>
  </si>
  <si>
    <t>2024-02-08 12:13:29</t>
  </si>
  <si>
    <t>2024-02-07 19:27:20</t>
  </si>
  <si>
    <t>2024-02-07 19:27:59</t>
  </si>
  <si>
    <t>2024-02-07 19:32:22</t>
  </si>
  <si>
    <t>Consulta Clúster DB
Hola Paul
Buenos días, te escribo para hacerte una consulta referente al cluster DB.
Nosotros tenemos un servidor virtual que es testigo del cluster (IP:192.168.1.120), necesitamos apagarlo para sacar un respaldo, sabes si se generar</t>
  </si>
  <si>
    <t>se responde a cliente:
no debería existir inconveniente siempre y cuando el resto de los servidores se encuentren encendidos y disponibles</t>
  </si>
  <si>
    <t>INC000002601004</t>
  </si>
  <si>
    <t>SUPERVISION CAJA LOS HEORES/CRQ 81922</t>
  </si>
  <si>
    <t>2024-02-07 13:58:57</t>
  </si>
  <si>
    <t>2024-02-07 13:58:58</t>
  </si>
  <si>
    <t>2024-02-07 15:28:46</t>
  </si>
  <si>
    <t>PREVENTIVO: NO
CÓDIGO DE SERVICIO:
DIRECCIÓN:  DCSM
QUIEN REPORTA: RENE VILLEGAS
CONTACTO EN TERRENO: DC OPERADOR N1
PROBLEMA: INGRESO EQUIPO
REQUERIMIENTO: INGRESO DE EQUIPAMIENTO TIC 2 RACK B23</t>
  </si>
  <si>
    <t>SE EFECTÚA CONTACTO CON CLIENTE: NO APLICA
TELÉFONO DE CONTACTO: NO APLICA
ACCIONES REALIZADAS: SUPERVISION REALIZADA
SOLUCIÓN PALIATIVA O DEFINITIVA: NO APLICA
ACCIONES DE MEJORA, RECOMENDACIONES: NO APLICA
CAUSA RAÍZ: INSTALACION DE NUEVO EQUIPAMIENTO</t>
  </si>
  <si>
    <t>2024-02-08 18:29:16</t>
  </si>
  <si>
    <t>2024-02-08 18:29:42</t>
  </si>
  <si>
    <t>2024-02-08 18:30:12</t>
  </si>
  <si>
    <t>2024-02-08 18:31:15</t>
  </si>
  <si>
    <t>2024-02-08 18:31:52</t>
  </si>
  <si>
    <t>2024-02-08 18:33:23</t>
  </si>
  <si>
    <t>ENTREGADO A EDUARDO</t>
  </si>
  <si>
    <t>2024-02-08 18:35:29</t>
  </si>
  <si>
    <t>2024-02-08 18:35:59</t>
  </si>
  <si>
    <t>2024-02-08 18:36:22</t>
  </si>
  <si>
    <t>2024-02-08 19:17:09</t>
  </si>
  <si>
    <t>2024-02-08 19:44:05</t>
  </si>
  <si>
    <t>INC000002598115</t>
  </si>
  <si>
    <t>2024-02-06 06:27:27</t>
  </si>
  <si>
    <t>2024-02-06 06:28:23</t>
  </si>
  <si>
    <t>2024-02-06 06:28:46</t>
  </si>
  <si>
    <t>INC000002600399</t>
  </si>
  <si>
    <t>2024-02-07 06:45:45</t>
  </si>
  <si>
    <t>2024-02-07 06:46:39</t>
  </si>
  <si>
    <t>2024-02-07 06:46:56</t>
  </si>
  <si>
    <t>INC000002600401</t>
  </si>
  <si>
    <t>2024-02-07 06:47:09</t>
  </si>
  <si>
    <t>2024-02-07 06:48:05</t>
  </si>
  <si>
    <t>2024-02-07 06:48:24</t>
  </si>
  <si>
    <t>INC000002607834</t>
  </si>
  <si>
    <t>2024-02-10 13:19:54</t>
  </si>
  <si>
    <t>2024-02-10 13:21:41</t>
  </si>
  <si>
    <t>2024-02-10 15:50:21</t>
  </si>
  <si>
    <t>INC000002608939</t>
  </si>
  <si>
    <t>RONDA Y MEDICIÓN DE TEMPERATURAS EN SALAS TIC 19:30</t>
  </si>
  <si>
    <t>2024-02-11 12:30:30</t>
  </si>
  <si>
    <t>2024-02-11 12:31:38</t>
  </si>
  <si>
    <t>2024-02-11 19:46:01</t>
  </si>
  <si>
    <t>INC000002602179</t>
  </si>
  <si>
    <t>2024-02-08 09:17:03</t>
  </si>
  <si>
    <t>2024-02-08 09:18:04</t>
  </si>
  <si>
    <t>2024-02-08 11:30:29</t>
  </si>
  <si>
    <t>EMPRESA: TELEFONICA EMPRESAS DE CHILE SA
CÓDIGO DE SERVICIO: 
DIRECCIÓN:AV. Presidente Prieto #226, Paine, Santiago
NOMBRE DE QUIEN REPORTA:Jorge Pozo P.
TELÉFONO DE QUIEN REPORTA:  +56991951090
NOMBRE DE CONTACTO EN TERRENO: 
REQUERIMIENTO : Conexión de</t>
  </si>
  <si>
    <t>INC000002605553</t>
  </si>
  <si>
    <t>SE CREA TICKET POR REVISION Y TOMA DE ALARMA DE CLIENTES</t>
  </si>
  <si>
    <t>2024-02-09 08:36:31</t>
  </si>
  <si>
    <t>2024-02-09 08:40:43</t>
  </si>
  <si>
    <t>2024-02-09 09:09:13</t>
  </si>
  <si>
    <t>2024-02-06 16:33:18</t>
  </si>
  <si>
    <t>2024-02-06 16:36:37</t>
  </si>
  <si>
    <t>2024-02-07 10:20:12</t>
  </si>
  <si>
    <t>PREVENTIVO: NO
CODIGO DE SERVICIO:
DIRECCION:
QUIEN REPORTA:Rodrigo Vásquez Muñoz +56 97411 3060
CONTACTO EN TERRENO:
PROBLEMA:
REQUERIMIENTO:
Se necesita importar a VDC de cliente TERRASOL las siguientes VM que
fueron ya recuperadas en el vcenter las v</t>
  </si>
  <si>
    <t>FASE RESOLUCIÓN Y RECUPERACIÓN
Se efectúa contacto con cliente: NA
Teléfono de contacto: NA
Acciones realizadas: Importar VMs solicitadas a VDC
Solución paliativa o definitiva: Definitiva
Acciones de Mejora, Recomendaciones: NA
Causa Raíz: NA</t>
  </si>
  <si>
    <t>2024-02-09 09:51:06</t>
  </si>
  <si>
    <t>2024-02-09 12:59:51</t>
  </si>
  <si>
    <t>PREVENTIVO=SI
CODIGO DE SERVICIO=prod-ar-apirest02
DIRECCION=DC
CIUDAD=SANTIAGO
COMUNA LOCAL=
REGION=REGIÃ“N METROPOLITANA DE SANTIAGO
QUIEN REPORTA=Ticket automático
CONTACTO EN TERRENO=
PROBLEMA=High RAM Usage Alert for Node RMDY - prod_ar_apirest02
RE</t>
  </si>
  <si>
    <t>Se revisa el servidor reportado, encontrando que el proceso java, ejecutado por el usuario remedy se encuentra utilizando la mayor cantidad de ram, como se ve a continuación.
Debido a lo periódico del escalamiento de esta alarma en los últimos días, es</t>
  </si>
  <si>
    <t>2024-02-09 10:08:47</t>
  </si>
  <si>
    <t>2024-02-09 10:09:53</t>
  </si>
  <si>
    <t>2024-02-09 10:13:35</t>
  </si>
  <si>
    <t>CHECKLIST SAP ECC PRD 02.02.2024 INCHALAM-BLUMAR</t>
  </si>
  <si>
    <t>Se ejecuta con éxito checklist diario con fecha 02.02.2024</t>
  </si>
  <si>
    <t>2024-02-08 12:29:10</t>
  </si>
  <si>
    <t>2024-02-08 12:38:13</t>
  </si>
  <si>
    <t>2024-02-09 16:53:34</t>
  </si>
  <si>
    <t>PREVENTIVO: NO
CODIGO DE SERVICIO:
DIRECCION:
QUIEN REPORTA:
CONTACTO EN TERRENO:
PROBLEMA:
REQUERIMIENTO: Buenas tardes junto con saludar, favor su apoyo indicando
cual fue el ultimo upgrade realizado a la máquina virtual SISONDESA
(Backup, monitoreo de</t>
  </si>
  <si>
    <t>Estimados. 
Buenas Tardes. Se adjunta evidencia. Según lo informado.</t>
  </si>
  <si>
    <t>2024-02-07 17:16:21</t>
  </si>
  <si>
    <t>2024-02-07 17:52:15</t>
  </si>
  <si>
    <t>PREVENTIVO=SI
CODIGO DE SERVICIO=DUOC_ESXI03
DIRECCION=NULL
CIUDAD=NULL
COMUNA LOCAL=
REGION=NULL
QUIEN REPORTA=Ticket automático
CONTACTO EN TERRENO=
PROBLEMA=Node FIPRDU01 - DUOC_ESXI03 is Down
REQUERIMIENTO=
EQUIPOS ENERGIZADO O REINICIADO=
HORARIO DE</t>
  </si>
  <si>
    <t>FASE RESOLUCIÓN Y RECUPERACIÓN
Se efectúa contacto con cliente:N/A
Teléfono de contacto:N/A
Acciones realizadas: Se solicita al personal de monitoreo dejar el servidor en mantenimiento ya que se estan efectuando labores de mantenimiento preventivos.</t>
  </si>
  <si>
    <t>INC000002601323</t>
  </si>
  <si>
    <t>2024-02-07 14:20:58</t>
  </si>
  <si>
    <t>2024-02-07 14:23:42</t>
  </si>
  <si>
    <t>2024-02-07 16:42:38</t>
  </si>
  <si>
    <t>EMPRESA:TELEFONICA EMPRESAS DE CHILE SA
CÓDIGO DE SERVICIO: 
DIRECCIÓN: AV. Presidente Prieto #226, Paine, Santiago
NOMBRE DE QUIEN REPORTA: Bastian Gauna
TELÉFONO DE QUIEN REPORTA: 56 9 8954 5018
NOMBRE DE CONTACTO EN TERRENO: 
REQUERIMIENTO: Visita de</t>
  </si>
  <si>
    <t>2024-02-06 09:35:50</t>
  </si>
  <si>
    <t>2024-02-07 11:19:11</t>
  </si>
  <si>
    <t>PREVENTIVO=SI
CODIGO DE SERVICIO=WNPRDB_GPS09
DIRECCION=NULL
CIUDAD=NULL
COMUNA LOCAL=
REGION=NULL
QUIEN REPORTA=Ticket automático
CONTACTO EN TERRENO=
PROBLEMA=Critical Hard Drive Space Alert for Node GPSCHI01 - WNPRDB_GPS09
REQUERIMIENTO=
EQUIPOS ENERG</t>
  </si>
  <si>
    <t>Cliente informa que resolvió espacio en disco. ticket resuelto. disco L operativo.</t>
  </si>
  <si>
    <t>INC000002598299</t>
  </si>
  <si>
    <t>2024-02-06 10:19:57</t>
  </si>
  <si>
    <t>2024-02-06 10:21:14</t>
  </si>
  <si>
    <t>2024-02-06 13:09:03</t>
  </si>
  <si>
    <t>EMPRESA:HUAWEI CHILE S A
CÓDIGO DE SERVICIO: 
DIRECCIÓN:AV. Presidente Prieto #226, Paine, Santiago
NOMBRE DE QUIEN REPORTA:Ronald Alayo
TELÉFONO DE QUIEN REPORTA:56935662382
NOMBRE DE CONTACTO EN TERRENO: 
REQUERIMIENTO:Entrega de materiales 
EQUIPOS EN</t>
  </si>
  <si>
    <t>INC000002596489</t>
  </si>
  <si>
    <t>2024-02-05 11:38:43</t>
  </si>
  <si>
    <t>2024-02-05 11:45:38</t>
  </si>
  <si>
    <t>2024-02-05 12:33:33</t>
  </si>
  <si>
    <t>EMPRESA: TELEFONICA EMPRESAS DE CHILE SA
CÓDIGO DE SERVICIO: 
DIRECCIÓN: Av. Apoquindo #7071, Las Condes, Santiago
NOMBRE DE QUIEN REPORTA: Francisca Albarrán Z.
TELÉFONO DE QUIEN REPORTA: +56 9 8187 2715
NOMBRE DE CONTACTO EN TERRENO: Eduardo Farías (Na</t>
  </si>
  <si>
    <t>Se efectúa contacto con cliente: N/A
Teléfono de contacto: N/A
Acciones realizadas: Accesos autorizados para personal descrito en planillas
Solución paliativa o definitiva: N/A
Acciones de Mejora, Recomendaciones: N/A
Causa Raíz: N/A</t>
  </si>
  <si>
    <t>2024-02-07 12:36:24</t>
  </si>
  <si>
    <t>2024-02-07 12:37:32</t>
  </si>
  <si>
    <t>2024-02-07 12:39:36</t>
  </si>
  <si>
    <t>REALIZADO EXITOSAMENTE</t>
  </si>
  <si>
    <t>2024-02-08 13:33:27</t>
  </si>
  <si>
    <t>2024-02-08 13:34:26</t>
  </si>
  <si>
    <t>2024-02-08 15:11:51</t>
  </si>
  <si>
    <t>PREVENTIVO: NO
CODIGO DE SERVICIO:
DIRECCION:
QUIEN REPORTA:Freddy Cortés Díaz +56 9 6605 6481
CONTACTO EN TERRENO:
PROBLEMA:
REQUERIMIENTO:
Favor generar ticket en base a requerimiento de cliente INCHALAM según
correo de más abajo
Favor pasar a PRD ord</t>
  </si>
  <si>
    <t>2024-02-08 14:17:17</t>
  </si>
  <si>
    <t>2024-02-08 14:21:00</t>
  </si>
  <si>
    <t>2024-02-08 15:12:54</t>
  </si>
  <si>
    <t>PREVENTIVO: NO
CODIGO DE SERVICIO:
DIRECCION:
QUIEN REPORTA:Claudio Pulquillanca. +56 2 2677 1902
CONTACTO EN TERRENO:
PROBLEMA:
REQUERIMIENTO:
Estimados,
Junto con saludar, favor derivar este requerimiento al área de
administración DNS Movistar.
Solici</t>
  </si>
  <si>
    <t>Se revisa requerimiento y se comentan registros solicitados en la zona DNS teleton.cl. Se adjunta zona para su revisión.
En los DNS autoritativos de la zona ya se refleja el cambio, para el resto de servidores se debe esperar el tiempo de refresco/propa</t>
  </si>
  <si>
    <t>2024-02-03 18:48:24</t>
  </si>
  <si>
    <t>2024-02-03 18:49:50</t>
  </si>
  <si>
    <t>2024-02-05 10:12:24</t>
  </si>
  <si>
    <t>PREVENTIVO: NO
CODIGO DE SERVICIO: red
DIRECCION:
QUIEN REPORTA: manuel mait
CONTACTO EN TERRENO:
PROBLEMA:
REQUERIMIENTO:
Se requiere de su acostumbrado apoyo para la creación de folio el mismo
consiste en habilitación de cuenta de red
EQUIPOS ENERGIZ</t>
  </si>
  <si>
    <t>INC000002595274</t>
  </si>
  <si>
    <t>2024-02-05 04:23:59</t>
  </si>
  <si>
    <t>2024-02-05 04:24:55</t>
  </si>
  <si>
    <t>2024-02-05 04:35:51</t>
  </si>
  <si>
    <t>INC000002597137</t>
  </si>
  <si>
    <t>SUPERVISION:  Certificación de Enlace de Fibra Oscura, CS k2130428</t>
  </si>
  <si>
    <t>2024-02-05 18:25:29</t>
  </si>
  <si>
    <t>2024-02-05 18:26:24</t>
  </si>
  <si>
    <t>2024-02-05 18:27:46</t>
  </si>
  <si>
    <t>Certificación de Enlace de Fibra Oscura, CS k2130428</t>
  </si>
  <si>
    <t>INC000002597155</t>
  </si>
  <si>
    <t>GESTION DATACENTER/ ACCESOS /SINACOFI</t>
  </si>
  <si>
    <t>2024-02-05 19:43:39</t>
  </si>
  <si>
    <t>2024-02-05 19:44:48</t>
  </si>
  <si>
    <t>2024-02-05 19:55:26</t>
  </si>
  <si>
    <t>EMPRESA:TELEFONICA EMPRESAS DE CHILE SA
CÓDIGO DE SERVICIO: 
DIRECCIÓN: Av. Apoquindo #7071, Las Condes, Santiago	56990471916
NOMBRE DE QUIEN REPORTA: Mauricio Aguilera Martinez
TELÉFONO DE QUIEN REPORTA: 56990471916
NOMBRE DE CONTACTO EN TERRENO: 
REQUE</t>
  </si>
  <si>
    <t>2024-02-08 15:27:04</t>
  </si>
  <si>
    <t>2024-02-08 15:29:11</t>
  </si>
  <si>
    <t>2024-02-09 12:26:18</t>
  </si>
  <si>
    <t>PREVENTIVO: NO
CODIGO DE SERVICIO:
DIRECCION:
QUIEN REPORTA:Rodrigo Vásquez Muñoz +56 97411 3060
CONTACTO EN TERRENO:
PROBLEMA:
REQUERIMIENTO:
Sres. mesa de ayuda,
Junto con saludar, Solicito de vuestro apoyo para crear ticket como
REQUERIMIENTO y en es</t>
  </si>
  <si>
    <t>FASE RESOLUCIÓN Y RECUPERACIÓN
Se efectúa contacto con cliente: NA
Teléfono de contacto: NA
Acciones realizadas: Importacion de VMs
Solución paliativa o definitiva: definitiva
Acciones de Mejora, Recomendaciones: NA
Causa Raíz: NA</t>
  </si>
  <si>
    <t>2024-02-05 15:51:24</t>
  </si>
  <si>
    <t>2024-02-05 15:55:17</t>
  </si>
  <si>
    <t>2024-02-07 16:48:07</t>
  </si>
  <si>
    <t>Nombre Alerta	Nodo Afectado	Objeto Afectado	Tipo de Objeto	 Direccion IP
GestionEventos_AlertaUPDOWN_Server_Principal	FIPRDU01 - DCACDVALPO1	FIPRDU01 - DCACDVALPO1	Node	10.20.8.11
GestionEventos_AlertaUPDOWN_Server_Principal	GPSCHI01 - LNPRWS_GPS04	GPS</t>
  </si>
  <si>
    <t>FASE RESOLUCIÓN Y RECUPERACIÓN
Se efectúa contacto con cliente: GPS Pablo Meza
Teléfono de contacto: nn
Acciones realizadas: Se eliminan alertas en caso de ser necesario. Se escalan servidores caídos a cliente y se normalizan servidores funcionales.</t>
  </si>
  <si>
    <t>2024-02-06 15:51:27</t>
  </si>
  <si>
    <t>2024-02-06 15:56:17</t>
  </si>
  <si>
    <t>2024-02-09 15:40:32</t>
  </si>
  <si>
    <t>PREVENTIVO: NO
CODIGO DE SERVICIO:
DIRECCION:
QUIEN REPORTA:Jesús José Nelo Petaquero +56 9 9229 0203
CONTACTO EN TERRENO:
PROBLEMA:
REQUERIMIENTO:
Estimado equipo Cloud, por favor su acostumbrado apoyo en la revisión
del
error indicado en correo anteri</t>
  </si>
  <si>
    <t>Se efectúa contacto con cliente: Jesus Nelo
Teléfono de contacto: Via correo 
Acciones realizadas: Luego de la revision se modifica time out en plataforma VDC. Se mantiene en observacion de forma interna por el area Cloud.
Acciones de Mejora, Recomendaci</t>
  </si>
  <si>
    <t>2024-02-05 07:55:45</t>
  </si>
  <si>
    <t>2024-02-05 14:45:25</t>
  </si>
  <si>
    <t>PREVENTIVO=SI
CODIGO DE SERVICIO=DCACDSNCARLOS
DIRECCION=NULL
CIUDAD=NULL
COMUNA LOCAL=
REGION=NULL
QUIEN REPORTA=Ticket automático
CONTACTO EN TERRENO=
PROBLEMA=Node FIPRDU01 - DCACDSNCARLOS is Down
REQUERIMIENTO=
EQUIPOS ENERGIZADO O REINICIADO=
HORARI</t>
  </si>
  <si>
    <t>INC000002599640</t>
  </si>
  <si>
    <t>2024-02-06 18:36:13</t>
  </si>
  <si>
    <t>2024-02-06 18:45:00</t>
  </si>
  <si>
    <t>2024-02-07 05:02:44</t>
  </si>
  <si>
    <t>EMPRESA:TELEFONICA GLOBAL TECHNOLOGY S.A.AGENCIA EN CHILE
CÓDIGO DE SERVICIO: 
DIRECCIÓN:Calle San Martin #50, Santiago Centro, Santiago
NOMBRE DE QUIEN REPORTA:Luis Villasmil Castillo
TELÉFONO DE QUIEN REPORTA:56993970486
NOMBRE DE CONTACTO EN TERRENO:</t>
  </si>
  <si>
    <t>INC000002601676</t>
  </si>
  <si>
    <t>2024-02-07 16:59:29</t>
  </si>
  <si>
    <t>2024-02-07 17:01:22</t>
  </si>
  <si>
    <t>2024-02-07 17:09:00</t>
  </si>
  <si>
    <t>EMPRESA:CHILENA CONSOLIDADA SEGUROS DE VIDA S.A.
CÓDIGO DE SERVICIO: 
DIRECCIÓN:Calle San Martin #50, Santiago Centro, Santiago
NOMBRE DE QUIEN REPORTA:Roxana Jara 
TELÉFONO DE QUIEN REPORTA:9 94372663
NOMBRE DE CONTACTO EN TERRENO: 
REQUERIMIENTO:Se req</t>
  </si>
  <si>
    <t>2024-02-05 00:23:04</t>
  </si>
  <si>
    <t>2024-02-05 03:09:59</t>
  </si>
  <si>
    <t>2024-02-05 14:41:10</t>
  </si>
  <si>
    <t>2024-02-05 14:43:16</t>
  </si>
  <si>
    <t>2024-02-08 10:03:33</t>
  </si>
  <si>
    <t>OBSERVACION: habilitación de cuentas para en gestor documental.
URL:  http://10.66.36.5:91/sites/ssd/servicios/Operaciones/SitePages/Home.aspx
DATOS DE OPERADORES:
NOMBRE: Jonathan Alexis 	Marquez	Astengo	
RUT : 17483015-0 
CORREO CORPORATIVO: jonath</t>
  </si>
  <si>
    <t>se envian credenciales segun lo solciitado en folio para gestor documental</t>
  </si>
  <si>
    <t>2024-02-08 14:04:22</t>
  </si>
  <si>
    <t>2024-02-08 14:04:40</t>
  </si>
  <si>
    <t>2024-02-08 14:09:01</t>
  </si>
  <si>
    <t>2024-02-08 15:15:17</t>
  </si>
  <si>
    <t>2024-02-08 15:16:00</t>
  </si>
  <si>
    <t>2024-02-08 15:16:52</t>
  </si>
  <si>
    <t>INC000002600067</t>
  </si>
  <si>
    <t>SE CREA TICKET POR RONDA Y REVISION EN SALAS TECNICAS</t>
  </si>
  <si>
    <t>2024-02-07 09:28:37</t>
  </si>
  <si>
    <t>2024-02-07 09:34:10</t>
  </si>
  <si>
    <t>2024-02-07 09:35:22</t>
  </si>
  <si>
    <t>INC000002600978</t>
  </si>
  <si>
    <t>FACTIBILIDAD 81773</t>
  </si>
  <si>
    <t>2024-02-07 12:36:05</t>
  </si>
  <si>
    <t>2024-02-07 12:37:17</t>
  </si>
  <si>
    <t>2024-02-07 15:37:27</t>
  </si>
  <si>
    <t>factiblidad enviada</t>
  </si>
  <si>
    <t>2024-02-07 12:40:47</t>
  </si>
  <si>
    <t>2024-02-07 12:43:15</t>
  </si>
  <si>
    <t>2024-02-08 15:50:06</t>
  </si>
  <si>
    <t>PREVENTIVO: NO
CODIGO DE SERVICIO:
DIRECCION:Monjitas 392, piso 17 – Santiago – Chile
QUIEN REPORTA:Manuel Benítez Román (+56 9) 62975459
CONTACTO EN TERRENO:
PROBLEMA:
REQUERIMIENTO:Buenas tardes, favor su ayuda para ver factibilidad de virtualizar los</t>
  </si>
  <si>
    <t>FASE RESOLUCIÓN Y RECUPERACIÓN
Se efectúa contacto con cliente: Manuel Benitez
Teléfono de contacto: NA
Acciones realizadas: Se verifican opciones de migracion. Debe ser via proyecto
Solución paliativa o definitiva: Paliativa
Acciones de Mejora, Rec</t>
  </si>
  <si>
    <t>INC000002601868</t>
  </si>
  <si>
    <t>2024-02-07 15:47:26</t>
  </si>
  <si>
    <t>2024-02-07 15:47:59</t>
  </si>
  <si>
    <t>2024-02-07 16:40:56</t>
  </si>
  <si>
    <t>2024-02-07 19:26:32</t>
  </si>
  <si>
    <t>2024-02-07 19:27:54</t>
  </si>
  <si>
    <t>2024-02-08 16:06:32</t>
  </si>
  <si>
    <t>PREVENTIVO: NO
CODIGO DE SERVICIO:
DIRECCION: 
QUIEN REPORTA:Moisés Eduardo Montero Ramos 56 9 4273 2135
CONTACTO EN TERRENO: Moisés Eduardo Montero Ramos 56 9 4273 2135
PROBLEMA:
REQUERIMIENTO:
Requerimiento: Revisar la BBDD correspondiente al aplicati</t>
  </si>
  <si>
    <t>Se resuelve problematica, luego de realizar shrink al segmento transaccional</t>
  </si>
  <si>
    <t>INC000002599534</t>
  </si>
  <si>
    <t>SE GENERA TICKET DE SUPERVISOR PARA CLIENTE DXC</t>
  </si>
  <si>
    <t>2024-02-06 17:01:10</t>
  </si>
  <si>
    <t>2024-02-06 17:08:34</t>
  </si>
  <si>
    <t>2024-02-06 17:14:01</t>
  </si>
  <si>
    <t>Estimados; INICIA SUPERVICION 	
Cliente: DXC
Proveedor: HPE
Tipo Requerimiento: INCIDENCIA	
N° Ticket Acceso : 2598681
N° CRQ:	81786
Estado CRQ: APROBADO
TKT: 	TKT-006080
Actividad realizada:		
CAMBIO DE DISCO POR ROTURA Y REVICION DE HW
SALA:	SALA 50</t>
  </si>
  <si>
    <t>SUPERVICION REALIZADA</t>
  </si>
  <si>
    <t>2024-02-02 21:42:40</t>
  </si>
  <si>
    <t>2024-02-02 21:45:10</t>
  </si>
  <si>
    <t>2024-02-06 11:20:00</t>
  </si>
  <si>
    <t>PREVENTIVO: NO
CODIGO DE SERVICIO: NA
DIRECCION: 
QUIEN REPORTA:  Juan Guajardo + 569 89260045.
CONTACTO EN TERRENO: Juan Guajardo + 569 89260045.
PROBLEMA: 
REQUERIMIENTO:
Estimados;
Junto con saludar, por favor su ayuda con las consultas realizadas po</t>
  </si>
  <si>
    <t>información fue enviada por correo electrónico.
Rodrigo Acevedo</t>
  </si>
  <si>
    <t>2024-02-08 09:35:28</t>
  </si>
  <si>
    <t>2024-02-08 09:38:06</t>
  </si>
  <si>
    <t>2024-02-08 15:45:49</t>
  </si>
  <si>
    <t>PREVENTIVO: NO
CODIGO DE SERVICIO:
DIRECCION:
QUIEN REPORTA:Ewald Galaz Millaleo +56 9 8510 0702 
CONTACTO EN TERRENO:
PROBLEMA:
REQUERIMIENTO:
Estimados Help Desk
Favor generar ticket en base a requerimiento de cliente Inchalam.
Dejar en bandeja de T</t>
  </si>
  <si>
    <t>INC000002603451</t>
  </si>
  <si>
    <t>2024-02-08 11:53:17</t>
  </si>
  <si>
    <t>2024-02-08 11:54:07</t>
  </si>
  <si>
    <t>2024-02-08 13:17:13</t>
  </si>
  <si>
    <t>INC000002602094</t>
  </si>
  <si>
    <t>2024-02-07 18:01:30</t>
  </si>
  <si>
    <t>2024-02-07 18:20:13</t>
  </si>
  <si>
    <t>2024-02-07 18:21:35</t>
  </si>
  <si>
    <t>2024-02-06 21:08:56</t>
  </si>
  <si>
    <t>2024-02-06 22:54:14</t>
  </si>
  <si>
    <t>PREVENTIVO=SI
CODIGO DE SERVICIO=WNPRDB_GPS10
DIRECCION=NULL
CIUDAD=NULL
COMUNA LOCAL=Santiago
REGION=NULL
QUIEN REPORTA=Ticket automático
CONTACTO EN TERRENO=
PROBLEMA=Node GPSCHI01 - WNPRDB_GPS10 is Down
REQUERIMIENTO=
EQUIPOS ENERGIZADO O REINICIADO=</t>
  </si>
  <si>
    <t>Equipo se encuentra apagado por trabajos realizados en INC000002542903 equipo fue apagado por cliente para poder realizar estos mismos.</t>
  </si>
  <si>
    <t>INC000002594988</t>
  </si>
  <si>
    <t>FACTIBILIDAD COCA COLA EMBONOR/CRQ 81574</t>
  </si>
  <si>
    <t>2024-02-05 09:06:20</t>
  </si>
  <si>
    <t>2024-02-05 09:08:54</t>
  </si>
  <si>
    <t>2024-02-05 09:31:47</t>
  </si>
  <si>
    <t>PREVENTIVO: SI
CÓDIGO DE SERVICIO: INC000002594988
DIRECCIÓN:  DCSM
QUIEN REPORTA: RAMÓN DIAZ
CONTACTO EN TERRENO: DC OPERADOR N1
PROBLEMA: FACTIBILIDAD
REQUERIMIENTO: INGRESO DE EQUIPOS</t>
  </si>
  <si>
    <t>INC000002596485</t>
  </si>
  <si>
    <t>2024-02-05 11:37:10</t>
  </si>
  <si>
    <t>2024-02-05 11:45:05</t>
  </si>
  <si>
    <t>2024-02-05 12:29:57</t>
  </si>
  <si>
    <t>Se efectúa contacto con cliente: N/A
Teléfono de contacto: N/A 
Acciones realizadas: Accesos autorizados para personal descrito en planillas
Solución paliativa o definitiva: N/A
Acciones de Mejora, Recomendaciones: N/A
Causa Raíz: N/A</t>
  </si>
  <si>
    <t>INC000002595272</t>
  </si>
  <si>
    <t>2024-02-05 04:02:21</t>
  </si>
  <si>
    <t>2024-02-05 04:03:26</t>
  </si>
  <si>
    <t>2024-02-05 05:06:54</t>
  </si>
  <si>
    <t>TOMA ALARMA REALIZADA</t>
  </si>
  <si>
    <t>INC000002598082</t>
  </si>
  <si>
    <t>FACTIBILIDAD CAJA LOS HEROES/CRQ 81922</t>
  </si>
  <si>
    <t>2024-02-06 12:31:01</t>
  </si>
  <si>
    <t>2024-02-06 12:31:02</t>
  </si>
  <si>
    <t>2024-02-06 12:47:44</t>
  </si>
  <si>
    <t>INC000002597142</t>
  </si>
  <si>
    <t>SUPERVISION: INSPECCION VISUAL DERCO</t>
  </si>
  <si>
    <t>2024-02-05 18:33:04</t>
  </si>
  <si>
    <t>2024-02-05 18:33:51</t>
  </si>
  <si>
    <t>2024-02-05 18:35:00</t>
  </si>
  <si>
    <t>INSPECCION VISUAL DERCO</t>
  </si>
  <si>
    <t>INC000002601686</t>
  </si>
  <si>
    <t>2024-02-07 17:32:57</t>
  </si>
  <si>
    <t>2024-02-07 17:35:18</t>
  </si>
  <si>
    <t>2024-02-07 17:46:25</t>
  </si>
  <si>
    <t>EMPRESA:DXC
CÓDIGO DE SERVICIO: 
DIRECCIÓN:AV. Presidente Prieto #226, Paine, Santiago
NOMBRE DE QUIEN REPORTA:Ferney Garzon
TELÉFONO DE QUIEN REPORTA:56 2 25774418
NOMBRE DE CONTACTO EN TERRENO: 
REQUERIMIENTO:Traslado y retiro de cintas
EQUIPOS ENERGIZ</t>
  </si>
  <si>
    <t>INC000002606712</t>
  </si>
  <si>
    <t>FACTIBILIDAD NSG SERVICIOS/CRQ 82135</t>
  </si>
  <si>
    <t>2024-02-09 17:25:41</t>
  </si>
  <si>
    <t>2024-02-09 17:27:22</t>
  </si>
  <si>
    <t>2024-02-09 17:44:37</t>
  </si>
  <si>
    <t>PREVENTIVO: SI
CÓDIGO DE SERVICIO:
DIRECCIÓN:  DCSM
QUIEN REPORTA: KATHERINE DIAZ
CONTACTO EN TERRENO: DC OPERADOR N1
PROBLEMA: FACTIBILIDAD
REQUERIMIENTO: EGRESO DE EQUIPOS</t>
  </si>
  <si>
    <t>2024-02-09 22:35:13</t>
  </si>
  <si>
    <t>2024-02-10 01:05:41</t>
  </si>
  <si>
    <t>Se realiza estabilización de equipo por alarma de memoria quedando al 45% de ocupación</t>
  </si>
  <si>
    <t>INC000002608387</t>
  </si>
  <si>
    <t>tct_patcag</t>
  </si>
  <si>
    <t>RONDAS DATACENTER SM</t>
  </si>
  <si>
    <t>2024-02-11 20:29:09</t>
  </si>
  <si>
    <t>2024-02-11 20:30:41</t>
  </si>
  <si>
    <t>2024-02-11 20:31:37</t>
  </si>
  <si>
    <t>INC000002606178</t>
  </si>
  <si>
    <t>FACTIBILIDAD CAJA LOS HEROES/CRQ 82131</t>
  </si>
  <si>
    <t>2024-02-09 15:35:35</t>
  </si>
  <si>
    <t>2024-02-09 15:35:55</t>
  </si>
  <si>
    <t>2024-02-09 15:41:16</t>
  </si>
  <si>
    <t>PREVENTIVO: SI
CÓDIGO DE SERVICIO:
DIRECCIÓN:  DCSM
QUIEN REPORTA: KATHERINE DIAZ
CONTACTO EN TERRENO: DC OPERADOR N1
PROBLEMA: FACTIBILIDAD
REQUERIMIENTO: TENDIDO DE FIBRA OPTICA</t>
  </si>
  <si>
    <t>2024-02-08 09:37:32</t>
  </si>
  <si>
    <t>2024-02-08 14:22:19</t>
  </si>
  <si>
    <t>Se efectúa contacto con cliente: N/A
Teléfono de contacto: N/A
Acciones realizadas: Se cierran sesiones desconectadas y libera memoria de servidor, alarma ya no está presente.
Solución paliativa o definitiva: Comportamiento normal.
Acciones de Mejora, Re</t>
  </si>
  <si>
    <t>INC000002608326</t>
  </si>
  <si>
    <t>2024-02-11 09:05:49</t>
  </si>
  <si>
    <t>2024-02-11 09:07:26</t>
  </si>
  <si>
    <t>2024-02-11 09:50:52</t>
  </si>
  <si>
    <t>INC000002604168</t>
  </si>
  <si>
    <t>2024-02-08 16:13:14</t>
  </si>
  <si>
    <t>2024-02-08 16:14:59</t>
  </si>
  <si>
    <t>2024-02-08 17:23:20</t>
  </si>
  <si>
    <t>EMPRESA:TELEFONICA GLOBAL TECHNOLOGY S.A.AGENCIA EN CHILE
CÓDIGO DE SERVICIO: 
DIRECCIÓN: Calle San Martin #50, Santiago Centro, Santiago
NOMBRE DE QUIEN REPORTA:Manuel Maita
TELÉFONO DE QUIEN REPORTA: 56974138322
NOMBRE DE CONTACTO EN TERRENO: 
REQUERIM</t>
  </si>
  <si>
    <t>INC000002604174</t>
  </si>
  <si>
    <t>2024-02-08 16:42:56</t>
  </si>
  <si>
    <t>2024-02-08 16:43:45</t>
  </si>
  <si>
    <t>2024-02-08 17:25:36</t>
  </si>
  <si>
    <t>Se efectúa contacto con cliente: N/A
Teléfono de contacto: N/A
Acciones realizadas: Ronda en salas TIC realizada sin novedad
Solución paliativa o definitiva: N/A
Acciones de Mejora, Recomendaciones: N/A
Causa Raíz: N/A</t>
  </si>
  <si>
    <t>2024-02-07 16:51:53</t>
  </si>
  <si>
    <t>2024-02-07 16:54:40</t>
  </si>
  <si>
    <t>2024-02-07 18:23:36</t>
  </si>
  <si>
    <t>PREVENTIVO: NO
CODIGO DE SERVICIO:
DIRECCION:
QUIEN REPORTA: : Antonino Zambelli +569 8385 2252
CONTACTO EN TERRENO: : Antonino Zambelli +569 8385 2252
PROBLEMA:
REQUERIMIENTO:
avor vuestra ayuda con restauración de archivo, el detalle se encuentra
a co</t>
  </si>
  <si>
    <t>FASE RESOLUCIÓN Y RECUPERACIÓN
Se efectúa contacto con cliente: N/A
Teléfono de contacto: N/A
Acciones realizadas: se realiza restauración solicitada, se envia correo informando.
Solución paliativa o definitiva: definitiva
Acciones de Mejora, Recome</t>
  </si>
  <si>
    <t>INC000002602335</t>
  </si>
  <si>
    <t>TICKET SUPERVISION INC000002599640 CLIENTE TCCT</t>
  </si>
  <si>
    <t>2024-02-07 22:14:38</t>
  </si>
  <si>
    <t>2024-02-07 22:17:25</t>
  </si>
  <si>
    <t>FIREWALL</t>
  </si>
  <si>
    <t>2024-02-08 01:15:30</t>
  </si>
  <si>
    <t>PREVENTIVO: NO
CODIGO DE SERVICIO: N/A
DIRECCION:  SAN MARTIN 50
QUIEN REPORTA: FRANCISCO FELIU
CONTACTO EN TERRENO: FRANCISCO FELIU
PROBLEMA: N/A
REQUERIMIENTO: TICKET SUPERVISION INC000002599640 CLIENTE TCCT</t>
  </si>
  <si>
    <t>Fase de resolución y recuperación: INFORMACION
Se efectúa contacto con cliente: N/A
Teléfono de contacto: N/A
Acciones realizadas: SUPERVISION CRQ / OK
Solución paliativa o definitiva: N/A
Acciones de Mejora, Recomendaciones: N/A
Causa Raíz: (si aplica)</t>
  </si>
  <si>
    <t>INC000002602357</t>
  </si>
  <si>
    <t>2024-02-08 08:38:13</t>
  </si>
  <si>
    <t>2024-02-08 08:58:06</t>
  </si>
  <si>
    <t>2024-02-08 09:59:39</t>
  </si>
  <si>
    <t>INC000002603448</t>
  </si>
  <si>
    <t>FACTIBILIDAD SIGDO KOOERS/CRQ 81725</t>
  </si>
  <si>
    <t>2024-02-08 11:46:58</t>
  </si>
  <si>
    <t>2024-02-08 11:48:04</t>
  </si>
  <si>
    <t>2024-02-08 12:55:54</t>
  </si>
  <si>
    <t>PREVENTIVO: SI
CÓDIGO DE SERVICIO:
DIRECCIÓN:  DCSM
QUIEN REPORTA: KATHERINE DIAZ
CONTACTO EN TERRENO: DC OPERADOR N1
PROBLEMA: FACTIBILIDAD
REQUERIMIENTO: INGRESO Y EGRESO DE EQUIPOS</t>
  </si>
  <si>
    <t>INC000002604329</t>
  </si>
  <si>
    <t>2024-02-08 16:11:01</t>
  </si>
  <si>
    <t>2024-02-08 16:11:50</t>
  </si>
  <si>
    <t>2024-02-08 16:26:39</t>
  </si>
  <si>
    <t>2024-02-05 13:08:03</t>
  </si>
  <si>
    <t>2024-02-05 15:38:00</t>
  </si>
  <si>
    <t>PREVENTIVO=SI
CODIGO DE SERVICIO=prod-ar-apirest01
DIRECCION=DC
CIUDAD=SANTIAGO
COMUNA LOCAL=
REGION=REGIÃ“N METROPOLITANA DE SANTIAGO
QUIEN REPORTA=Ticket automático
CONTACTO EN TERRENO=
PROBLEMA=High RAM Usage Alert for Node RMDY - prod_ar_apirest01
RE</t>
  </si>
  <si>
    <t>Se revisa el servidor alarmado, encontrando que el alto consumo de memoria corresponde a procesos Java, como se ve en la siguiente imagen.
No se ven problemas de rendimiento en el servidor producido por la alarma reportada.</t>
  </si>
  <si>
    <t>2024-02-07 04:20:32</t>
  </si>
  <si>
    <t>2024-02-07 04:25:00</t>
  </si>
  <si>
    <t>2024-02-07 16:30:50</t>
  </si>
  <si>
    <t>Se solicita a administrador en guardia ayuda con la revisión de la consola netbackup de Paine debido a que esta con intermitencias en su funcionamiento, llegando a fallar los backups por las inestabilidad en la plataforma</t>
  </si>
  <si>
    <t>FASE RESOLUCIÓN Y RECUPERACIÓN
Se efectúa contacto con cliente: Axel Andrade
Teléfono de contacto: 56 9 5639 8654 
Acciones realizadas: se reinicia appliance por baja performance de esta, se retoma respaldos posteriormente, incidencia superada.
Soluc</t>
  </si>
  <si>
    <t>2024-02-06 08:03:17</t>
  </si>
  <si>
    <t>2024-02-06 08:04:22</t>
  </si>
  <si>
    <t>2024-02-06 08:04:46</t>
  </si>
  <si>
    <t>INC000002600751</t>
  </si>
  <si>
    <t>2024-02-07 11:54:06</t>
  </si>
  <si>
    <t>2024-02-07 11:54:33</t>
  </si>
  <si>
    <t>2024-02-07 13:49:15</t>
  </si>
  <si>
    <t>INC000002598681</t>
  </si>
  <si>
    <t>2024-02-06 12:45:06</t>
  </si>
  <si>
    <t>2024-02-06 12:46:33</t>
  </si>
  <si>
    <t>2024-02-06 13:07:16</t>
  </si>
  <si>
    <t>EMPRESA:TELEFONICA EMPRESAS DE CHILE SA
CÓDIGO DE SERVICIO: 
DIRECCIÓN:AV. Presidente Prieto #226, Paine, Santiago
NOMBRE DE QUIEN REPORTA:Ferney Garzon
TELÉFONO DE QUIEN REPORTA:56 2 25774418
NOMBRE DE CONTACTO EN TERRENO: 
REQUERIMIENTO:Cambio de disco</t>
  </si>
  <si>
    <t>INC000002600790</t>
  </si>
  <si>
    <t>GESTION DATACENTER/ ACCESOS /DIRECTV CHILE TELEVISION LTDA</t>
  </si>
  <si>
    <t>2024-02-07 12:58:11</t>
  </si>
  <si>
    <t>2024-02-07 12:59:21</t>
  </si>
  <si>
    <t>2024-02-07 13:25:10</t>
  </si>
  <si>
    <t>EMPRESA:DIRECTV CHILE TELEVISION LTDA
CÓDIGO DE SERVICIO: 
DIRECCIÓN:Calle San Martin #50, Santiago Centro, Santiago
NOMBRE DE QUIEN REPORTA:Edgardo Mosca
TELÉFONO DE QUIEN REPORTA:56 9 6190 6275
NOMBRE DE CONTACTO EN TERRENO: 
REQUERIMIENTO:Se requiere</t>
  </si>
  <si>
    <t>INC000002598284</t>
  </si>
  <si>
    <t>2024-02-06 10:04:34</t>
  </si>
  <si>
    <t>2024-02-06 10:05:56</t>
  </si>
  <si>
    <t>2024-02-06 11:40:43</t>
  </si>
  <si>
    <t>EMPRESA:TELEFONICA EMPRESAS DE CHILE SA
CÓDIGO DE SERVICIO: 
DIRECCIÓN:Calle San Martin #50, Santiago Centro, Santiago
NOMBRE DE QUIEN REPORTA:Manuel Maita
TELÉFONO DE QUIEN REPORTA:56974138322
NOMBRE DE CONTACTO EN TERRENO: 
REQUERIMIENTO: Revision Stor</t>
  </si>
  <si>
    <t>INC000002598205</t>
  </si>
  <si>
    <t>SE CREA TICKET DE RONDA Y REVICION EN SALAS TECNICAS</t>
  </si>
  <si>
    <t>2024-02-06 08:31:52</t>
  </si>
  <si>
    <t>2024-02-06 08:37:38</t>
  </si>
  <si>
    <t>2024-02-06 09:32:06</t>
  </si>
  <si>
    <t>INC000002598926</t>
  </si>
  <si>
    <t>2024-02-06 15:04:19</t>
  </si>
  <si>
    <t>2024-02-06 15:05:32</t>
  </si>
  <si>
    <t>2024-02-06 15:29:14</t>
  </si>
  <si>
    <t>EMPRESA: TELEFONICA CYBERSECURITY TECH CHILE SPA
CÓDIGO DE SERVICIO: 
DIRECCIÓN:Av. Apoquindo #7071, Las Condes, Santiago
NOMBRE DE QUIEN REPORTA:Michael Gonzalez
TELÉFONO DE QUIEN REPORTA:  56992435694
NOMBRE DE CONTACTO EN TERRENO: 
REQUERIMIENTO : Cam</t>
  </si>
  <si>
    <t>2024-02-06 16:12:30</t>
  </si>
  <si>
    <t>2024-02-06 16:19:24</t>
  </si>
  <si>
    <t>2024-02-08 10:20:42</t>
  </si>
  <si>
    <t>PREVENTIVO: NO
CODIGO DE SERVICIO:OFFICE365
DIRECCION:Balmaceda 1095, temuco
QUIEN REPORTA:RICARDO LEPE  - 968356068
CONTACTO EN TERRENO:RICARDO LEPE  - 968356068
PROBLEMA:PROBLEMA CON CORREOS
REQUERIMIENTO:
EQUIPOS ENERGIZADO/REINICIADO:SÍ
HORARIO DE AT</t>
  </si>
  <si>
    <t>FASE RESOLUCIÓN Y RECUPERACIÓN
Se efectúa contacto con cliente: RICARDO LEPE 
Teléfono de contacto: 968356068
Acciones realizadas:
Quisiera informar que el problema se ocasiona porque el dominio rilec.cl no tiene su DNS habilitado, lo cual es necesar</t>
  </si>
  <si>
    <t>INC000002598932</t>
  </si>
  <si>
    <t>2024-02-06 15:12:27</t>
  </si>
  <si>
    <t>2024-02-06 15:13:32</t>
  </si>
  <si>
    <t>2024-02-06 16:00:39</t>
  </si>
  <si>
    <t>EMPRESA: TELEFONICA CYBERSECURITY TECH CHILE SPA
CÓDIGO DE SERVICIO: 
DIRECCIÓN:Calle San Martin #50, Santiago Centro, Santiago
NOMBRE DE QUIEN REPORTA:Michael Gonzalez
TELÉFONO DE QUIEN REPORTA:  56992435694
NOMBRE DE CONTACTO EN TERRENO: 
REQUERIMIENTO</t>
  </si>
  <si>
    <t>2024-02-02 16:23:14</t>
  </si>
  <si>
    <t>2024-02-02 16:29:57</t>
  </si>
  <si>
    <t>2024-02-06 11:47:56</t>
  </si>
  <si>
    <t>Error de Disco y fuente de poder en Storage Shelf SHT1012651GCNV8 Data Center Apoquindo
Errores detectados: 
Enclosure 34 Power Supply 1 | Critical |
 Enclosure 34 Disk 0 | 0           | Unconfigured Good,Spun Up | Foreign       | N/A           | E004</t>
  </si>
  <si>
    <t>FASE RESOLUCIÓN Y RECUPERACIÓN
Se efectúa contacto con cliente: N/A
Teléfono de contacto: N/A
Acciones realizadas:Cambio de disco y fuente de poder en Appliance Veritas
Solución paliativa o definitiva: Cambio de piezas con error,
Acciones de Mejora,</t>
  </si>
  <si>
    <t>2024-02-07 13:53:56</t>
  </si>
  <si>
    <t>2024-02-07 16:20:57</t>
  </si>
  <si>
    <t>PREVENTIVO=SI
CODIGO DE SERVICIO=WNPRAP_CAP02
DIRECCION=NULL
CIUDAD=NULL
COMUNA LOCAL=Santiago
REGION=NULL
QUIEN REPORTA=Ticket automático
CONTACTO EN TERRENO=
PROBLEMA=Node GPSCHI01 - WNPRAP_CAP02 CPU Load at 90 % Exceeds Threshold
REQUERIMIENTO=
EQUIPO</t>
  </si>
  <si>
    <t>INC000002596044</t>
  </si>
  <si>
    <t>2024-02-05 10:09:23</t>
  </si>
  <si>
    <t>2024-02-05 10:11:52</t>
  </si>
  <si>
    <t>2024-02-05 11:09:52</t>
  </si>
  <si>
    <t>EMPRESA: Nabiax
CÓDIGO DE SERVICIO: 
DIRECCIÓN:Calle San Martin #50, Santiago Centro, Santiago
NOMBRE DE QUIEN REPORTA:Daniel Rodriguez
TELÉFONO DE QUIEN REPORTA:  5697829 7978
NOMBRE DE CONTACTO EN TERRENO: 
REQUERIMIENTO : Mantención equipos de clima y</t>
  </si>
  <si>
    <t>2024-02-05 17:53:51</t>
  </si>
  <si>
    <t>2024-02-05 17:55:35</t>
  </si>
  <si>
    <t>2024-02-08 18:08:06</t>
  </si>
  <si>
    <t>PREVENTIVO: NO
CODIGO DE SERVICIO:
DIRECCION:
QUIEN REPORTA:56 9 9535 4350 Javier Andres Cuevas Flores
CONTACTO EN TERRENO:
PROBLEMA:
REQUERIMIENTO:avor crear requerimiento y asignar a @RICARDO RAUL GALLEGOS OYANEDER
análisis parque administrado Duoc
@D</t>
  </si>
  <si>
    <t>INC000002596480</t>
  </si>
  <si>
    <t>SUPERVISION CELULOSA ARAUCO/CRQ 81351</t>
  </si>
  <si>
    <t>2024-02-05 11:28:57</t>
  </si>
  <si>
    <t>2024-02-05 11:32:22</t>
  </si>
  <si>
    <t>2024-02-06 09:44:52</t>
  </si>
  <si>
    <t>PREVENTIVO: NO
CÓDIGO DE SERVICIO: INC000002596480
DIRECCIÓN:  DCSM
QUIEN REPORTA: RENE VILLEGAS
CONTACTO EN TERRENO: DC OPERADOR N1
PROBLEMA: SUPERVISION CRQ
REQUERIMIENTO: INGRESO DE EQUIPOS</t>
  </si>
  <si>
    <t>INC000002600569</t>
  </si>
  <si>
    <t>2024-02-07 08:15:11</t>
  </si>
  <si>
    <t>2024-02-07 08:16:02</t>
  </si>
  <si>
    <t>2024-02-07 09:27:12</t>
  </si>
  <si>
    <t>2024-02-08 11:06:21</t>
  </si>
  <si>
    <t>2024-02-09 10:07:46</t>
  </si>
  <si>
    <t>PREVENTIVO=SI
CODIGO DE SERVICIO=Telefonicam04
DIRECCION=NULL
CIUDAD=NULL
COMUNA LOCAL=
REGION=NULL
QUIEN REPORTA=Ticket automático
CONTACTO EN TERRENO=
PROBLEMA=High RAM Usage Alert for Node TELEFONICAINF - Telefonicam04
REQUERIMIENTO=
EQUIPOS ENERGIZAD</t>
  </si>
  <si>
    <t>alza en consumo por proceso sql server en ejecucion en el servidoir.
se recupera memoria desde sesion desconectada.
Se mantendra en observacion su comportamiento.</t>
  </si>
  <si>
    <t>INC000002607183</t>
  </si>
  <si>
    <t>TICKET DIARIO RONDAS PREVENTIVAS Y TOMA DE TEMPERATURAS EN SALAS TIC</t>
  </si>
  <si>
    <t>2024-02-09 21:10:05</t>
  </si>
  <si>
    <t>2024-02-09 21:14:24</t>
  </si>
  <si>
    <t>2024-02-10 07:25:07</t>
  </si>
  <si>
    <t>PREVENTIVO: SI
CODIGO DE SERVICIO: N/A
DIRECCION:  SAN MARTIN 50
QUIEN REPORTA: FRANCISCO FELIU
CONTACTO EN TERRENO: FRANCISCO FELIU
PROBLEMA: N/A
REQUERIMIENTO: TICKET DIARIO RONDAS PREVENTIVAS Y TOMA DE TEMPERATURAS EN SALAS TIC</t>
  </si>
  <si>
    <t>INC000002598779</t>
  </si>
  <si>
    <t>FACTIBLIDAD 81924</t>
  </si>
  <si>
    <t>2024-02-06 15:07:24</t>
  </si>
  <si>
    <t>2024-02-06 15:08:15</t>
  </si>
  <si>
    <t>2024-02-06 15:49:52</t>
  </si>
  <si>
    <t>FACTBIILIDAD ENVIADA</t>
  </si>
  <si>
    <t>2024-02-06 15:06:42</t>
  </si>
  <si>
    <t>2024-02-06 15:33:41</t>
  </si>
  <si>
    <t>PREVENTIVO: NO
CODIGO DE SERVICIO:
DIRECCION:
QUIEN REPORTA:
CONTACTO EN TERRENO:
PROBLEMA:
REQUERIMIENTO:
Favor su ayuda con el transporte de la orden a PRD según archivo adjunto.
EQUIPOS ENERGIZADO/REINICIADO:
HORARIO DE ATENCION:
OBSERVACION:
ANI:
MA</t>
  </si>
  <si>
    <t>Se realiza con éxito el transporte solicitado. Se informa a cliente vía mail</t>
  </si>
  <si>
    <t>2024-02-07 18:55:54</t>
  </si>
  <si>
    <t>2024-02-07 18:56:51</t>
  </si>
  <si>
    <t>2024-02-07 19:20:54</t>
  </si>
  <si>
    <t>Revisión en conjunto con equipo de virtualizacion por caida de servicios zerto</t>
  </si>
  <si>
    <t>bases de datos LOG llenos. se ayuda con bakcup de log para que las bases de datos sigan funcionando.
Escalar a BD</t>
  </si>
  <si>
    <t>2024-02-07 19:28:32</t>
  </si>
  <si>
    <t>2024-02-07 19:29:46</t>
  </si>
  <si>
    <t>2024-02-07 19:33:00</t>
  </si>
  <si>
    <t>credenciales del servidor m_audioapps01 sin conexion usuario admres</t>
  </si>
  <si>
    <t>usuario no estaba usando dominio audiomusica\ para login,.
Conexion OK</t>
  </si>
  <si>
    <t>2024-02-05 10:07:27</t>
  </si>
  <si>
    <t>2024-02-05 10:08:35</t>
  </si>
  <si>
    <t>2024-02-05 10:09:01</t>
  </si>
  <si>
    <t>INC000002596262</t>
  </si>
  <si>
    <t>2024-02-05 10:41:15</t>
  </si>
  <si>
    <t>2024-02-05 10:47:41</t>
  </si>
  <si>
    <t>2024-02-05 11:30:33</t>
  </si>
  <si>
    <t>EMPRESA:TELEFONICA EMPRESAS DE CHILE SA
CÓDIGO DE SERVICIO: 
DIRECCIÓN:Av. Apoquindo #7071, Las Condes, Santiago
NOMBRE DE QUIEN REPORTA:Eduardo Farías (Nabiax)
TELÉFONO DE QUIEN REPORTA:992982563
NOMBRE DE CONTACTO EN TERRENO: 
PROBLEMA:
REUNION DE OBRA</t>
  </si>
  <si>
    <t>Se efectúa contacto con cliente: N/A
Teléfono de contacto: N/A
Acciones realizadas: Acceso autorizado para personal descrito en plantilla
Solución paliativa o definitiva: N/A
Acciones de Mejora, Recomendaciones: N/A
Causa Raíz: N/A</t>
  </si>
  <si>
    <t>INC000002598073</t>
  </si>
  <si>
    <t>SUPERVISION CAJA LOS HEROES/CRQ 81374</t>
  </si>
  <si>
    <t>2024-02-06 12:18:00</t>
  </si>
  <si>
    <t>2024-02-06 12:21:39</t>
  </si>
  <si>
    <t>2024-02-06 12:25:03</t>
  </si>
  <si>
    <t>PREVENTIVO: NO
CÓDIGO DE SERVICIO:
DIRECCIÓN:  DCSM
QUIEN REPORTA: RENE VILLEGAS
CONTACTO EN TERRENO: DC OPERADOR N1
PROBLEMA: CRUZADA
REQUERIMIENTO: TENDIDO DE FIBRA OPTICA</t>
  </si>
  <si>
    <t>SE EFECTÚA CONTACTO CON CLIENTE: NO APLICA
TELÉFONO DE CONTACTO: NO APLICA
ACCIONES REALIZADAS: SUPERVISION REALIZADA
SOLUCIÓN PALIATIVA O DEFINITIVA: NO APLICA
ACCIONES DE MEJORA, RECOMENDACIONES: NO APLICA
CAUSA RAÍZ: INSTALACION DE NUEVA CRUZADA DE FI</t>
  </si>
  <si>
    <t>INC000002598991</t>
  </si>
  <si>
    <t>2024-02-06 17:01:02</t>
  </si>
  <si>
    <t>2024-02-06 17:02:47</t>
  </si>
  <si>
    <t>2024-02-06 17:18:17</t>
  </si>
  <si>
    <t>EMPRESA: CAJA DE COMPENSACION DE ASIGNACION FAMILIAR LOS HEROES
CÓDIGO DE SERVICIO: 
DIRECCIÓN:Calle San Martin #50, Santiago Centro, Santiago
NOMBRE DE QUIEN REPORTA:Jose Monteverde
TELÉFONO DE QUIEN REPORTA:  56992367859
NOMBRE DE CONTACTO EN TERRENO:</t>
  </si>
  <si>
    <t>INC000002600410</t>
  </si>
  <si>
    <t>2024-02-07 06:40:17</t>
  </si>
  <si>
    <t>2024-02-07 06:41:34</t>
  </si>
  <si>
    <t>INC000002597672</t>
  </si>
  <si>
    <t>FACTIBILIDAD TECH/CRQ 81523</t>
  </si>
  <si>
    <t>2024-02-06 09:51:04</t>
  </si>
  <si>
    <t>2024-02-06 09:51:07</t>
  </si>
  <si>
    <t>2024-02-06 11:08:20</t>
  </si>
  <si>
    <t>PREVENTIVO: SI
CÓDIGO DE SERVICIO:
DIRECCIÓN:  DCSM
QUIEN REPORTA: KATHERINE DIAZ
CONTACTO EN TERRENO: DC OPERADOR N1
PROBLEMA: FACTIBILIDAD
REQUERIMIENTO: CRUZADA FIBRA OPTICA</t>
  </si>
  <si>
    <t>2024-02-10 10:07:18</t>
  </si>
  <si>
    <t>2024-02-10 10:08:27</t>
  </si>
  <si>
    <t>2024-02-11 18:18:58</t>
  </si>
  <si>
    <t>revision estado de plataformas veritas, espacios de almacenamiento, cintas. respaldos fallidos</t>
  </si>
  <si>
    <t>FASE RESOLUCIÓN Y RECUPERACIÓN
Se efectúa contacto con cliente: N/A
Teléfono de contacto: N/A
Acciones realizadas: plataformas revisadas completamente dias sabado y domingo para asegurar operacion 24/7
Solución paliativa o definitiva: plataformas rev</t>
  </si>
  <si>
    <t>2024-02-07 20:36:36</t>
  </si>
  <si>
    <t>2024-02-07 20:39:34</t>
  </si>
  <si>
    <t>2024-02-08 15:35:50</t>
  </si>
  <si>
    <t>PREVENTIVO: NO
CODIGO DE SERVICIO:-
DIRECCION:-
QUIEN REPORTA: rodrigo von hausen / +56 957139471
CONTACTO EN TERRENO:-
PROBLEMA:-
REQUERIMIENTO:
Favor su ayuda para contar con el listado de las cuentas VPN que se
encuentran activas al día de hoy, desde</t>
  </si>
  <si>
    <t>Se envían usuarios via correo, se cierra ticket.</t>
  </si>
  <si>
    <t>INC000002605021</t>
  </si>
  <si>
    <t>INCIDENTE / Cambio de discos con falla  en servidor de Desarrollo RBC / DXC-RBC</t>
  </si>
  <si>
    <t>2024-02-09 07:23:19</t>
  </si>
  <si>
    <t>2024-02-09 07:24:40</t>
  </si>
  <si>
    <t>2024-02-05 18:24:05</t>
  </si>
  <si>
    <t>2024-02-05 18:25:11</t>
  </si>
  <si>
    <t>2024-02-05 18:30:35</t>
  </si>
  <si>
    <t>se procedió a subir el nuevo servidor como controlador de dominio en tic.cl.
En este despliegue se añadió la configuración del certificado necesario para que la conexión ldap por el puerto 636 sea segura, según los requerimientos de vcenter.
El workaroun</t>
  </si>
  <si>
    <t>2024-02-07 00:12:06</t>
  </si>
  <si>
    <t>2024-02-07 00:14:08</t>
  </si>
  <si>
    <t>2024-02-07 09:08:43</t>
  </si>
  <si>
    <t>PREVENTIVO: NO
CODIGO DE SERVICIO: VPF1878084
DIRECCION: San Martin # 50 Stgo.
COMUNA:
CIUDAD: 
NOMBRE QUIEN REPORTA:  Camilo Manriquez +56 971661219
Rafael Henriquez +56 962280154
NOMBRE CONTACTO EN TERRENO: 
TELEFONO1 CONTACTO EN TERRENO: 
TELEFONO2</t>
  </si>
  <si>
    <t>Actividad es llevada por implantación, cliente no ha sido entregado a operación</t>
  </si>
  <si>
    <t>INC000002598345</t>
  </si>
  <si>
    <t>2024-02-06 11:13:46</t>
  </si>
  <si>
    <t>2024-02-06 11:16:32</t>
  </si>
  <si>
    <t>2024-02-06 11:37:41</t>
  </si>
  <si>
    <t>EMPRESA: TELEFONICA EMPRESAS DE CHILE SA
CÓDIGO DE SERVICIO: 
DIRECCIÓN: Av. Apoquindo #7071, Las Condes, Santiago
NOMBRE DE QUIEN REPORTA: Operador DataCenter Sites
TELÉFONO DE QUIEN REPORTA: +56 2 22025776 / +56 9 81290517
NOMBRE DE CONTACTO EN TERRENO</t>
  </si>
  <si>
    <t>INC000002604498</t>
  </si>
  <si>
    <t>2024-02-09 08:59:25</t>
  </si>
  <si>
    <t>2024-02-09 09:00:12</t>
  </si>
  <si>
    <t>2024-02-09 09:20:02</t>
  </si>
  <si>
    <t>2024-02-01 10:31:46</t>
  </si>
  <si>
    <t>2024-02-01 10:35:15</t>
  </si>
  <si>
    <t>2024-02-08 12:37:01</t>
  </si>
  <si>
    <t>PREVENTIVO: NO
CODIGO DE SERVICIO:
DIRECCION:
QUIEN REPORTA:Pablo Enrique Meza Fuentes  pmeza@gpschile.com
CONTACTO EN TERRENO:
PROBLEMA:
REQUERIMIENTO:Estos días hemos estado realizando cambios en algunos servidores por lo
que solicitamos su ayudar para</t>
  </si>
  <si>
    <t>Se realiza CRQ000000082123 \ Alta y Baja de Servicios AV GPS. incluye RFC. se procede a cerra ticket. Alta y baja de servidores por área de respaldo realizada.</t>
  </si>
  <si>
    <t>2024-02-05 07:52:46</t>
  </si>
  <si>
    <t>2024-02-05 10:24:57</t>
  </si>
  <si>
    <t>PREVENTIVO=SI
CODIGO DE SERVICIO=DCADMSCARLOSAPQ
DIRECCION=NULL
CIUDAD=NULL
COMUNA LOCAL=
REGION=NULL
QUIEN REPORTA=Ticket automático
CONTACTO EN TERRENO=
PROBLEMA=Node FIPRDU01 - DCADMSCARLOSAPQ is Down
REQUERIMIENTO=
EQUIPOS ENERGIZADO O REINICIADO=
HO</t>
  </si>
  <si>
    <t>2024-02-07 12:37:47</t>
  </si>
  <si>
    <t>2024-02-07 12:38:39</t>
  </si>
  <si>
    <t>2024-02-07 12:40:02</t>
  </si>
  <si>
    <t>INC000002602331</t>
  </si>
  <si>
    <t>TICKET SUPERVISION INC000002601609 CLIENTE REDSALUD</t>
  </si>
  <si>
    <t>2024-02-07 21:06:58</t>
  </si>
  <si>
    <t>2024-02-07 21:09:44</t>
  </si>
  <si>
    <t>2024-02-08 00:56:57</t>
  </si>
  <si>
    <t>PREVENTIVO: NO
CODIGO DE SERVICIO: N/A
DIRECCION:  SAN MARTIN 50
QUIEN REPORTA: FRANCISCO FELIU
CONTACTO EN TERRENO: FRANCISCO FELIU
PROBLEMA: N/A
REQUERIMIENTO: TICKET SUPERVISION INC000002601609 CLIENTE REDSALUD</t>
  </si>
  <si>
    <t>2024-02-05 10:19:04</t>
  </si>
  <si>
    <t>2024-02-05 10:20:01</t>
  </si>
  <si>
    <t>2024-02-05 15:40:58</t>
  </si>
  <si>
    <t>Se revisan filesystem alarmados en reprote correspondiente.</t>
  </si>
  <si>
    <t>No se realizarán más gestiones sobre este folio, cierre ok.</t>
  </si>
  <si>
    <t>2024-02-07 19:22:37</t>
  </si>
  <si>
    <t>2024-02-07 19:22:38</t>
  </si>
  <si>
    <t>2024-02-07 19:30:13</t>
  </si>
  <si>
    <t>TIC.CL PAINE pruebas migracion SO 
se realizan nuevas pruebas de la actualizacion realizada a los serrvidor. se reporto un errrorr de zerrto  al momento de realizarr las pruebas. (no relacionado)
Se agendara nueva ventana</t>
  </si>
  <si>
    <t>INC000002606749</t>
  </si>
  <si>
    <t>2024-02-10 07:06:07</t>
  </si>
  <si>
    <t>2024-02-10 07:09:22</t>
  </si>
  <si>
    <t>INC000002606750</t>
  </si>
  <si>
    <t>2024-02-10 07:09:28</t>
  </si>
  <si>
    <t>2024-02-10 07:10:54</t>
  </si>
  <si>
    <t>2024-02-08 18:25:17</t>
  </si>
  <si>
    <t>2024-02-08 18:26:02</t>
  </si>
  <si>
    <t>2024-02-08 18:26:35</t>
  </si>
  <si>
    <t>ok</t>
  </si>
  <si>
    <t>2024-02-01 11:30:56</t>
  </si>
  <si>
    <t>2024-02-01 11:32:04</t>
  </si>
  <si>
    <t>2024-02-07 09:54:26</t>
  </si>
  <si>
    <t>Información actualizada fue enviada y compartida con Sebastián</t>
  </si>
  <si>
    <t>2024-02-08 18:51:59</t>
  </si>
  <si>
    <t>2024-02-09 02:10:23</t>
  </si>
  <si>
    <t>PREVENTIVO=SI
CODIGO DE SERVICIO=qa_services_01
DIRECCION=NULL
CIUDAD=NULL
COMUNA LOCAL=
REGION=NULL
QUIEN REPORTA=Ticket automático
CONTACTO EN TERRENO=
PROBLEMA=High RAM Usage Alert for Node FIPRDU01- qa_services_01
REQUERIMIENTO=
EQUIPOS ENERGIZADO O</t>
  </si>
  <si>
    <t>Se revisa el servidor alarmado, encontrando que el alto consumo de memoria corresponde a procesos mysql y mtdd.
No se ven problemas de rendimiento en el servidor.</t>
  </si>
  <si>
    <t>2024-02-10 01:31:47</t>
  </si>
  <si>
    <t>2024-02-10 02:48:49</t>
  </si>
  <si>
    <t>Se revisa servidor soc-splunk-master y no se observan Filesystem alertados o alto consumo de memoria.</t>
  </si>
  <si>
    <t>INC000002605615</t>
  </si>
  <si>
    <t>TOMA DE ALARMAS APQ</t>
  </si>
  <si>
    <t>2024-02-09 09:32:55</t>
  </si>
  <si>
    <t>2024-02-09 09:33:49</t>
  </si>
  <si>
    <t>2024-02-09 09:50:40</t>
  </si>
  <si>
    <t>INC000002607707</t>
  </si>
  <si>
    <t>GESTION DATACENTER/ ACCESOS  / FORUM</t>
  </si>
  <si>
    <t>2024-02-10 09:23:40</t>
  </si>
  <si>
    <t>2024-02-10 09:24:56</t>
  </si>
  <si>
    <t>2024-02-10 17:31:33</t>
  </si>
  <si>
    <t>EMPRESA:    	FORUM
CÓDIGO DE SERVICIO:
DIRECCIÓN
NOMBRE DE QUIEN REPORTA:  Roxana Jara Quezada
TELÉFONO DE QUIEN REPORTA:   +569 94372663
NOMBRE DE CONTACTO EN TERRENO: Roxana Jara / 9 94372663
se requiere ventana para trabajar en rack CA27 en conexione</t>
  </si>
  <si>
    <t>INC000002602041</t>
  </si>
  <si>
    <t>TENDIDO DE FIBRA TECH/CRQ 81523</t>
  </si>
  <si>
    <t>2024-02-07 17:19:01</t>
  </si>
  <si>
    <t>2024-02-07 17:19:03</t>
  </si>
  <si>
    <t>2024-02-07 17:21:15</t>
  </si>
  <si>
    <t>PREVENTIVO: NO
CÓDIGO DE SERVICIO: INC000002602041
DIRECCIÓN:  DCSM
QUIEN REPORTA: LUIS VILLASMIL
CONTACTO EN TERRENO: DC OPERADOR N1
PROBLEMA: CRUZADA
REQUERIMIENTO: TENDIDO DE FIBRA TIC 4 ENTRE RACK D37 A RACK I82</t>
  </si>
  <si>
    <t>SE EFECTÚA CONTACTO CON CLIENTE: NO APLICA
TELÉFONO DE CONTACTO: NO APLICA
ACCIONES REALIZADAS: CRUZADA REALIZADA
SOLUCIÓN PALIATIVA O DEFINITIVA: NO APLICA
ACCIONES DE MEJORA, RECOMENDACIONES: NO APLICA
CAUSA RAÍZ: INSTALACION DE NUEVA CRUZADA DE FIBRA</t>
  </si>
  <si>
    <t>2024-02-07 12:10:49</t>
  </si>
  <si>
    <t>2024-02-07 14:03:02</t>
  </si>
  <si>
    <t>2024-02-08 10:41:40</t>
  </si>
  <si>
    <t>2024-02-08 10:43:27</t>
  </si>
  <si>
    <t>2024-02-08 20:08:45</t>
  </si>
  <si>
    <t>PREVENTIVO: NO
CODIGO DE SERVICIO: ARAUCO
DIRECCION:
QUIEN REPORTA: Juan Carlos Dupuy -+56 979778332
CONTACTO EN TERRENO:
PROBLEMA:
REQUERIMIENTO:
Buenos días, junto con saludar solicito agregar a la política de respaldo de IPCHILE el servidor ARAUCO, f</t>
  </si>
  <si>
    <t>FASE RESOLUCIÓN Y RECUPERACIÓN
Se efectúa contacto con cliente: N/A
Teléfono de contacto: N/A
Acciones realizadas: se procede a ingresar servidor arauco en respaldo de maquina virtual.
Solución paliativa o definitiva: definitiva
Acciones de Mejora,</t>
  </si>
  <si>
    <t>INC000002604873</t>
  </si>
  <si>
    <t>2024-02-08 22:40:36</t>
  </si>
  <si>
    <t>2024-02-08 22:42:55</t>
  </si>
  <si>
    <t>2024-02-08 22:46:58</t>
  </si>
  <si>
    <t>EMPRESA:TELEFONICA EMPRESAS DE CHILE SA
CÓDIGO DE SERVICIO: 
DIRECCIÓN: AV. Presidente Prieto #226, Paine, Santiago
NOMBRE DE QUIEN REPORTA:Leonardo Vilches
TELÉFONO DE QUIEN REPORTA: 987685102
NOMBRE DE CONTACTO EN TERRENO: 
REQUERIMIENTO: "Cambio de di</t>
  </si>
  <si>
    <t>INC000002605669</t>
  </si>
  <si>
    <t>GESTION DATA CENTER</t>
  </si>
  <si>
    <t>GAMA | Nueva solicitud respaldo diario - IPCHILE</t>
  </si>
  <si>
    <t>2024-02-09 11:26:15</t>
  </si>
  <si>
    <t>2024-02-09 11:30:29</t>
  </si>
  <si>
    <t>2024-02-09 11:33:31</t>
  </si>
  <si>
    <t>PREVENTIVO: NO
CODIGO DE SERVICIO: ARAUCO.
DIRECCION:
QUIEN REPORTA: 	Raúl Fernández Ogalde | +56 9 5410 9101
CONTACTO EN TERRENO: 	Raúl Fernández Ogalde | +56 9 5410 9101
PROBLEMA:
REQUERIMIENTO:
Mis más cordiales saludos
Se solicita agregar al respal</t>
  </si>
  <si>
    <t>2024-02-09 12:02:21</t>
  </si>
  <si>
    <t>2024-02-09 12:03:05</t>
  </si>
  <si>
    <t>2024-02-09 12:04:10</t>
  </si>
  <si>
    <t>2024-02-08 10:06:17</t>
  </si>
  <si>
    <t>2024-02-08 10:13:01</t>
  </si>
  <si>
    <t>2024-02-08 10:34:44</t>
  </si>
  <si>
    <t>PREVENTIVO: NO
CODIGO DE SERVICIO:
DIRECCION:
QUIEN REPORTA: Freddy Cortés Díaz 56 9 6605 6481
CONTACTO EN TERRENO: Freddy Cortés Díaz 56 9 6605 6481
REQUERIMIENTO: Favor su ayuda con el transporte de la orden a PRD según archivo adjunto.
EQUIPOS ENERGI</t>
  </si>
  <si>
    <t>2024-02-10 20:00:13</t>
  </si>
  <si>
    <t>2024-02-10 20:48:32</t>
  </si>
  <si>
    <t>Se revisa servidor y no se observan Filesystem alertados o alto consumo de memoria. Se revisa servidor y no se observan Filesystem alertados o alto consumo de memoria.</t>
  </si>
  <si>
    <t>2024-02-08 18:27:13</t>
  </si>
  <si>
    <t>2024-02-08 18:27:44</t>
  </si>
  <si>
    <t>2024-02-08 18:28:17</t>
  </si>
  <si>
    <t>RUNION CORDINACION</t>
  </si>
  <si>
    <t>2024-02-08 18:28:29</t>
  </si>
  <si>
    <t>2024-02-08 18:29:07</t>
  </si>
  <si>
    <t>2024-02-08 18:30:43</t>
  </si>
  <si>
    <t>2024-02-08 19:12:07</t>
  </si>
  <si>
    <t>2024-02-08 19:14:13</t>
  </si>
  <si>
    <t>2024-02-09 09:49:01</t>
  </si>
  <si>
    <t>PREVENTIVO: NO
CODIGO DE SERVICIO:
DIRECCION:
QUIEN REPORTA:Cristian.neira+564122649464
CONTACTO EN TERRENO: Cristian.neira+564122649464
PROBLEMA:
REQUERIMIENTO:Estimados, buenas tardes.
Favor desbloquear usuario de base de datos Hana PRD.
Usuario: bl</t>
  </si>
  <si>
    <t>Se realiza con éxito desbloqueo de usuario. Se conversa con cliente para que valide acceso e informa que acceso opera correctamente</t>
  </si>
  <si>
    <t>2024-02-08 11:34:34</t>
  </si>
  <si>
    <t>2024-02-08 11:34:35</t>
  </si>
  <si>
    <t>2024-02-08 12:02:00</t>
  </si>
  <si>
    <t>CORREGIR MIEMBRO
Correcto:
JORGE DOMINGO ROMERO ROMERO 
jorge.romeror@telefonica.com</t>
  </si>
  <si>
    <t>2024-02-11 00:01:05</t>
  </si>
  <si>
    <t>2024-02-11 00:10:53</t>
  </si>
  <si>
    <t>2024-02-11 00:30:47</t>
  </si>
  <si>
    <t>PREVENTIVO: NO
CODIGO DE SERVICIO:
DIRECCION:
QUIEN REPORTA:
CONTACTO EN TERRENO:
PROBLEMA:
REQUERIMIENTO:
EQUIPOS ENERGIZADO/REINICIADO:
HORARIO DE ATENCION:
OBSERVACION:
ANI:
MARCA CENTRAL TELEFONICA: 
EMPRESA:
RUT:
CORREO: 
COORDENADAS:
Estimados  
J</t>
  </si>
  <si>
    <t>Se revisa sitio y se logra realizar login correctamente.
Se están realizando trabajos de migración de servidores Windows, lo que pudo provocar intermitencia.</t>
  </si>
  <si>
    <t>INC000002595247</t>
  </si>
  <si>
    <t>2024-02-05 02:33:05</t>
  </si>
  <si>
    <t>2024-02-05 02:34:32</t>
  </si>
  <si>
    <t>2024-02-05 02:45:26</t>
  </si>
  <si>
    <t>INC000002606717</t>
  </si>
  <si>
    <t>SE CREA TICKET POR SUPERVISOR A CLIENTE DXC</t>
  </si>
  <si>
    <t>2024-02-09 18:24:08</t>
  </si>
  <si>
    <t>2024-02-09 18:27:24</t>
  </si>
  <si>
    <t>2024-02-09 18:28:57</t>
  </si>
  <si>
    <t>*Estimados:*	Se realiza Supervisión
*Cliente:*	DXC
*Proveedor:*	Personal de planta DXC
*Tipo Requerimiento:*	TRABAJO SIN CRQ
*N° Ticket Acceso:*	2606055
*N° CRQ:*	NO APLICA
*Estado CRQ:*	NO APLICA
*TKT:*	NO APLICA
*Actividad a realizar:*	Cambio de disc</t>
  </si>
  <si>
    <t>SUPERVISION SIN CRQ/ OK</t>
  </si>
  <si>
    <t>INC000002602120</t>
  </si>
  <si>
    <t>SUPERVISION ENERGIZACION EQUIPOS HUAWEI</t>
  </si>
  <si>
    <t>2024-02-07 19:01:13</t>
  </si>
  <si>
    <t>2024-02-07 19:02:19</t>
  </si>
  <si>
    <t>2024-02-07 19:03:32</t>
  </si>
  <si>
    <t>INC000002598100</t>
  </si>
  <si>
    <t>DISTRIBUIDORA ADELCO SANTIAGO LIMITADA</t>
  </si>
  <si>
    <t>2024-02-06 13:15:34</t>
  </si>
  <si>
    <t>2024-02-06 13:17:18</t>
  </si>
  <si>
    <t>2024-02-06 13:34:39</t>
  </si>
  <si>
    <t>EMPRESA: ADELCO
CÓDIGO DE SERVICIO: 
DIRECCIÓN:Calle San Martin #50, Santiago Centro, Santiago
NOMBRE DE QUIEN REPORTA:Julio Fuentes
TELÉFONO DE QUIEN REPORTA:  +569753927859
NOMBRE DE CONTACTO EN TERRENO: 
REQUERIMIENTO : Retiro de servidor
EQUIPOS ENER</t>
  </si>
  <si>
    <t>INC000002605032</t>
  </si>
  <si>
    <t>2024-02-09 08:21:51</t>
  </si>
  <si>
    <t>2024-02-09 08:22:17</t>
  </si>
  <si>
    <t>2024-02-09 08:35:45</t>
  </si>
  <si>
    <t>INC000002602171</t>
  </si>
  <si>
    <t>Movimiento de blade / DXC-TBK</t>
  </si>
  <si>
    <t>2024-02-08 06:19:34</t>
  </si>
  <si>
    <t>2024-02-08 06:21:31</t>
  </si>
  <si>
    <t>INC000002602173</t>
  </si>
  <si>
    <t>2024-02-08 06:23:06</t>
  </si>
  <si>
    <t>2024-02-08 06:24:23</t>
  </si>
  <si>
    <t>INC000002601657</t>
  </si>
  <si>
    <t>FACTIBILIDAD 81912</t>
  </si>
  <si>
    <t>2024-02-07 15:57:41</t>
  </si>
  <si>
    <t>2024-02-07 15:58:25</t>
  </si>
  <si>
    <t>2024-02-07 16:18:42</t>
  </si>
  <si>
    <t>INC000002597768</t>
  </si>
  <si>
    <t>2024-02-05 21:31:41</t>
  </si>
  <si>
    <t>2024-02-05 21:32:54</t>
  </si>
  <si>
    <t>2024-02-05 22:33:20</t>
  </si>
  <si>
    <t>2024-02-09 19:19:51</t>
  </si>
  <si>
    <t>2024-02-09 19:21:15</t>
  </si>
  <si>
    <t>2024-02-09 20:35:46</t>
  </si>
  <si>
    <t>PREVENTIVO: NO
CODIGO DE SERVICIO: CUENTA
DIRECCION:
QUIEN REPORTA:  Alejandro Acevedo
CONTACTO EN TERRENO:
PROBLEMA:
REQUERIMIENTO:
Buenas Tardes
Se requiere de su acostumbrado apoyo para la creación de folio el mismo
consiste en habilitación de cuenta</t>
  </si>
  <si>
    <t>cuenta nuevamente habilitada a nivel de vpn. usuario verifica quedando operativo.</t>
  </si>
  <si>
    <t>2024-02-05 16:34:52</t>
  </si>
  <si>
    <t>2024-02-05 16:35:08</t>
  </si>
  <si>
    <t>2024-02-05 16:40:40</t>
  </si>
  <si>
    <t>2024-02-08 15:12:55</t>
  </si>
  <si>
    <t>2024-02-08 15:17:39</t>
  </si>
  <si>
    <t>2024-02-08 16:33:58</t>
  </si>
  <si>
    <t>Se adjunta correo con solicitud del caso.</t>
  </si>
  <si>
    <t>Se habilita segmento ip para permitir conectividad VPN para el usuario desde Mexico</t>
  </si>
  <si>
    <t>2024-02-05 18:36:38</t>
  </si>
  <si>
    <t>2024-02-05 18:38:50</t>
  </si>
  <si>
    <t>2024-02-07 14:32:47</t>
  </si>
  <si>
    <t>PREVENTIVO: NO
CODIGO DE SERVICIO:
DIRECCION:
QUIEN REPORTA:Deiby Yoel Santoyo Monterola +56 9 9343 3681
CONTACTO EN TERRENO:
PROBLEMA:
REQUERIMIENTO:Por favor su acostumbrado apoyo en generar ticket de requerimiento y asignar a mi bandeja TELEFONICA GLO</t>
  </si>
  <si>
    <t>Fase de resolución: Se realiza revisión y análisis de logs de logs en los firewall de los 3 DC que contienen los portales de VDC, detectando alertas e intentos de conexión a los portales con diferentes cuentas.
Se efectúa contacto con cliente: Cliente In</t>
  </si>
  <si>
    <t>2024-02-07 12:33:15</t>
  </si>
  <si>
    <t>2024-02-07 12:34:18</t>
  </si>
  <si>
    <t>2024-02-07 12:52:32</t>
  </si>
  <si>
    <t>Folio generado automáticamente para atender requerimiento del cliente. La solicitud fue realizada directamente al área resolutoria sin pasar por el flujo de mesa de ayuda PASO A IMPLANTACIÓN - Habilitación de Cuentas: 1 Licencias Microsoft POWER BI PRO</t>
  </si>
  <si>
    <t>2024-02-07 12:35:15</t>
  </si>
  <si>
    <t>2024-02-07 12:36:02</t>
  </si>
  <si>
    <t>2024-02-07 12:39:09</t>
  </si>
  <si>
    <t>Folio generado automáticamente para atender requerimiento del cliente. La solicitud fue realizada directamente al área resolutoria sin pasar por el flujo de mesa de ayuda REALIZADO EXITOSAMENTE</t>
  </si>
  <si>
    <t>2024-02-08 19:18:21</t>
  </si>
  <si>
    <t>2024-02-08 19:22:39</t>
  </si>
  <si>
    <t>2024-02-08 20:07:11</t>
  </si>
  <si>
    <t>PREVENTIVO: NO
CODIGO DE SERVICIO:-
DIRECCION:-
QUIEN REPORTA: Axel Andrade Llano  / +56 9 5639 8654
CONTACTO EN TERRENO:-
PROBLEMA:-
REQUERIMIENTO:
Favor crear El folio de requerimiento y asignar asignado a la bandeja TELEFONICA GLOBAL TECNOLOGY S.A. A</t>
  </si>
  <si>
    <t>FASE RESOLUCIÓN Y RECUPERACIÓN
Se efectúa contacto con cliente: N/A
Teléfono de contacto: N/A
Acciones realizadas: se restauran carpeta de servidor ftpfrusan y se dejan en disco E.
Solución paliativa o definitiva: definitiva
Acciones de Mejora, Reco</t>
  </si>
  <si>
    <t>2024-02-07 13:01:52</t>
  </si>
  <si>
    <t>2024-02-07 13:01:54</t>
  </si>
  <si>
    <t>2024-02-07 13:21:12</t>
  </si>
  <si>
    <t>Se reportan problemas con el bloqueo de URLs enviadas mediante correo por compañas de phishing en DUOC</t>
  </si>
  <si>
    <t>INC000002603437</t>
  </si>
  <si>
    <t>INSTALACIÓN PATCH PANEL RACK E06 TIC7</t>
  </si>
  <si>
    <t>2024-02-08 11:31:04</t>
  </si>
  <si>
    <t>2024-02-08 11:32:29</t>
  </si>
  <si>
    <t>2024-02-08 13:22:29</t>
  </si>
  <si>
    <t>Se efectúa contacto con cliente: N/A
Teléfono de contacto: N/A
Acciones realizadas:Se instala patch panel en rack E09.y se desplazan los rieles para dar margen al  próximo cableado.
Solución paliativa o definitiva: N/A
Acciones de Mejora, Recomendaci</t>
  </si>
  <si>
    <t>INC000002605025</t>
  </si>
  <si>
    <t>2024-02-09 07:27:59</t>
  </si>
  <si>
    <t>2024-02-09 07:29:06</t>
  </si>
  <si>
    <t>INC000002605031</t>
  </si>
  <si>
    <t>RONDA SALAS TIC POR ENTREGA DE TURNO</t>
  </si>
  <si>
    <t>2024-02-09 08:21:04</t>
  </si>
  <si>
    <t>2024-02-09 08:21:32</t>
  </si>
  <si>
    <t>2024-02-09 08:35:24</t>
  </si>
  <si>
    <t>INC000002596723</t>
  </si>
  <si>
    <t>2024-02-05 12:50:37</t>
  </si>
  <si>
    <t>2024-02-05 12:52:02</t>
  </si>
  <si>
    <t>2024-02-05 17:15:31</t>
  </si>
  <si>
    <t>EMPRESA:FORUM SERVICIOS FINANCIEROS SA
CÓDIGO DE SERVICIO: 
DIRECCIÓN:AV. Presidente Prieto #226, Paine, Santiago
NOMBRE DE QUIEN REPORTA:Roxana Jara 
TELÉFONO DE QUIEN REPORTA:9 94372663
NOMBRE DE CONTACTO EN TERRENO: 
REQUERIMIENTO: Se requiere accesos</t>
  </si>
  <si>
    <t>2024-02-07 19:23:39</t>
  </si>
  <si>
    <t>2024-02-07 19:24:15</t>
  </si>
  <si>
    <t>2024-02-07 19:30:41</t>
  </si>
  <si>
    <t>se realiza cambio de pass para usuario</t>
  </si>
  <si>
    <t>2024-02-07 19:24:36</t>
  </si>
  <si>
    <t>2024-02-07 19:25:33</t>
  </si>
  <si>
    <t>2024-02-07 19:31:23</t>
  </si>
  <si>
    <t>Usuario vdc-cl wvK3AftyeCpjgg tiene un espacio en blanco en el nombre.
se corrige</t>
  </si>
  <si>
    <t>usuario wvK3AftyeCpjgg  tenia un espacio delante del usuario por lo que estaba produciendo problemas para login. se corrige</t>
  </si>
  <si>
    <t>INC000002604255</t>
  </si>
  <si>
    <t>FACTIBILIDAD USS/CRQ 81791</t>
  </si>
  <si>
    <t>2024-02-08 17:50:03</t>
  </si>
  <si>
    <t>2024-02-08 17:50:04</t>
  </si>
  <si>
    <t>2024-02-09 09:15:13</t>
  </si>
  <si>
    <t>2024-02-09 12:36:14</t>
  </si>
  <si>
    <t>2024-02-09 12:37:01</t>
  </si>
  <si>
    <t>2024-02-09 17:07:58</t>
  </si>
  <si>
    <t>PREVENTIVO: NO
CODIGO DE SERVICIO:
DIRECCION:
QUIEN REPORTA:(56) 2-26773175 ((56) 9-91879518 Juan Esteban Puente Cox
CONTACTO EN TERRENO:(56) 2-26773175 ((56) 9-91879518 Juan Esteban Puente Cox
PROBLEMA:
REQUERIMIENTO:Favor ver la posibilidad de clonar l</t>
  </si>
  <si>
    <t>FASE RESOLUCIÓN Y RECUPERACIÓN
Se efectúa contacto con cliente: Juan Puente
Teléfono de contacto: NA
Acciones realizadas: Se informa a cliente de procedimiento para realizar la clonacion de manera autogestionada, ademas de que debe contar con ventana</t>
  </si>
  <si>
    <t>2024-02-10 05:18:16</t>
  </si>
  <si>
    <t>2024-02-10 09:43:57</t>
  </si>
  <si>
    <t>Se realiza estabilización de equipo por alarma de memoria quedando al 60% de ocupación</t>
  </si>
  <si>
    <t>2024-02-05 14:17:50</t>
  </si>
  <si>
    <t>2024-02-05 15:52:50</t>
  </si>
  <si>
    <t>FAVOR REINICIAR PASSWORD VPN DE LOS SIGUIENTES USUARIOS: 
p.bhernandez - enviar password al siguiente correo = brany.hernandez@movistar.cl
Slds.,
Luis Molina.</t>
  </si>
  <si>
    <t>Buen día. Password reiniciada</t>
  </si>
  <si>
    <t>2024-02-06 01:16:57</t>
  </si>
  <si>
    <t>2024-02-06 01:20:11</t>
  </si>
  <si>
    <t>2024-02-06 01:51:55</t>
  </si>
  <si>
    <t>PREVENTIVO: NO
CODIGO DE SERVICIO:NN
QUIEN REPORTA: Jorge Romero Romero  | +56 9 5382 2565
CONTACTO EN TERRENO:
PROBLEMA:
REQUERIMIENTO: Por favor generar folio a especialista de virtualización (Deiby Santoyo)
con el siguiente requerimiento
Cambiar Mac</t>
  </si>
  <si>
    <t>FASE RESOLUCIÓN Y RECUPERACIÓN
Se efectúa contacto con cliente:N/A
Teléfono de contacto:N/A
Acciones realizadas:Buenas Noches,
No se realizó intervención a la máquina virtual desde el vCloud ya que se pudo realizar los ajustes internamente en la maqu</t>
  </si>
  <si>
    <t>2024-02-05 12:35:55</t>
  </si>
  <si>
    <t>2024-02-05 12:39:21</t>
  </si>
  <si>
    <t>2024-02-06 14:10:53</t>
  </si>
  <si>
    <t>PREVENTIVO: NO
CODIGO DE SERVICIO: 
DIRECCION:
QUIEN REPORTA:
CONTACTO EN TERRENO:
REQUERIMIENTO:
Se ha procedido abrir la conexión remota para el sistema ERP QAS (ACQ) y
agregar los datos del usuario enviado al área segura.
EQUIPOS ENERGIZADO/REINI</t>
  </si>
  <si>
    <t>INC000002598096</t>
  </si>
  <si>
    <t>2024-02-06 12:51:58</t>
  </si>
  <si>
    <t>2024-02-06 12:55:49</t>
  </si>
  <si>
    <t>2024-02-06 12:57:17</t>
  </si>
  <si>
    <t>INC000002605680</t>
  </si>
  <si>
    <t>2024-02-09 11:36:05</t>
  </si>
  <si>
    <t>2024-02-09 11:36:33</t>
  </si>
  <si>
    <t>2024-02-09 11:47:57</t>
  </si>
  <si>
    <t>2024-02-09 12:05:19</t>
  </si>
  <si>
    <t>2024-02-09 12:06:03</t>
  </si>
  <si>
    <t>2024-02-09 12:07:45</t>
  </si>
  <si>
    <t>2024-02-09 12:19:48</t>
  </si>
  <si>
    <t>2024-02-09 12:21:57</t>
  </si>
  <si>
    <t>2024-02-09 12:24:07</t>
  </si>
  <si>
    <t>2024-02-05 18:07:58</t>
  </si>
  <si>
    <t>2024-02-05 19:36:55</t>
  </si>
  <si>
    <t>PREVENTIVO=SI
CODIGO DE SERVICIO=SVRAD1_camanchaca.cl_SRV
DIRECCION=NULL
CIUDAD=NULL
COMUNA LOCAL=
REGION=NULL
QUIEN REPORTA=Ticket automático
CONTACTO EN TERRENO=
PROBLEMA=High RAM Usage Alert for Node PESCAM01 - SVRAD1_camanchaca.cl_SRV
REQUERIMIENTO=</t>
  </si>
  <si>
    <t>INC000002601609</t>
  </si>
  <si>
    <t>2024-02-07 14:08:52</t>
  </si>
  <si>
    <t>2024-02-07 14:09:59</t>
  </si>
  <si>
    <t>2024-02-07 14:17:14</t>
  </si>
  <si>
    <t>EMPRESA:MEGASALUD SPA
CÓDIGO DE SERVICIO: 
DIRECCIÓN:Calle San Martin #50, Santiago Centro, Santiago
NOMBRE DE QUIEN REPORTA:Javier Utrera
TELÉFONO DE QUIEN REPORTA:981565472
NOMBRE DE CONTACTO EN TERRENO: 
REQUERIMIENTO:cambio de disco duro
EQUIPOS ENER</t>
  </si>
  <si>
    <t>INC000002601613</t>
  </si>
  <si>
    <t>2024-02-07 14:21:00</t>
  </si>
  <si>
    <t>2024-02-07 14:21:59</t>
  </si>
  <si>
    <t>2024-02-07 18:57:18</t>
  </si>
  <si>
    <t>EMPRESA:BANCO SANTANDER CHILE
CÓDIGO DE SERVICIO: 
DIRECCIÓN:Av. Apoquindo #7071, Las Condes, Santiago
NOMBRE DE QUIEN REPORTA:Christian Tapia
TELÉFONO DE QUIEN REPORTA:56981568202
NOMBRE DE CONTACTO EN TERRENO: 
REQUERIMIENTO:Decomiso de firewall dado d</t>
  </si>
  <si>
    <t>2024-02-07 09:25:35</t>
  </si>
  <si>
    <t>2024-02-07 09:29:22</t>
  </si>
  <si>
    <t>2024-02-07 10:03:56</t>
  </si>
  <si>
    <t>manuel maita no logra loguearse en remedy</t>
  </si>
  <si>
    <t>Se reestablece acceso a Remedy</t>
  </si>
  <si>
    <t>INC000002594990</t>
  </si>
  <si>
    <t>2024-02-05 09:12:41</t>
  </si>
  <si>
    <t>2024-02-05 09:13:24</t>
  </si>
  <si>
    <t>2024-02-05 09:57:20</t>
  </si>
  <si>
    <t>INC000002596355</t>
  </si>
  <si>
    <t>2024-02-05 13:24:32</t>
  </si>
  <si>
    <t>2024-02-05 13:26:41</t>
  </si>
  <si>
    <t>2024-02-05 13:45:38</t>
  </si>
  <si>
    <t>EMPRESA: NCG SERVICIOS S.A.
CÓDIGO DE SERVICIO: 
DIRECCIÓN:Calle San Martin #50, Santiago Centro, Santiago
NOMBRE DE QUIEN REPORTA:Alfredo Naranjo
TELÉFONO DE QUIEN REPORTA:  994479877
NOMBRE DE CONTACTO EN TERRENO: 
REQUERIMIENTO : Inspección Visual Rac</t>
  </si>
  <si>
    <t>2024-02-07 12:55:27</t>
  </si>
  <si>
    <t>2024-02-07 12:56:54</t>
  </si>
  <si>
    <t>2024-02-07 13:22:33</t>
  </si>
  <si>
    <t>Hola Javiera, buenas tardes,
Espero te encuentres bien. El siguiente es con la finalidad de pedir tu ayuda, el cliente AUTER – AUTOMATICA Y REGULACIÓN S A – RUT 87606700-5 nos está pidiendo dar de baja las licencias de Office vencidas. Según registro d</t>
  </si>
  <si>
    <t>INC000002598751</t>
  </si>
  <si>
    <t>FACTIBILIDAD ESVAL/CRQ 81564</t>
  </si>
  <si>
    <t>2024-02-06 13:42:25</t>
  </si>
  <si>
    <t>2024-02-06 13:44:46</t>
  </si>
  <si>
    <t>2024-02-06 13:55:06</t>
  </si>
  <si>
    <t>INC000002603962</t>
  </si>
  <si>
    <t>2024-02-08 15:38:59</t>
  </si>
  <si>
    <t>2024-02-08 15:39:49</t>
  </si>
  <si>
    <t>2024-02-08 16:19:39</t>
  </si>
  <si>
    <t>INC000002597679</t>
  </si>
  <si>
    <t>HD/RE: Creación de Folio</t>
  </si>
  <si>
    <t>2024-02-06 10:10:29</t>
  </si>
  <si>
    <t>2024-02-06 10:13:17</t>
  </si>
  <si>
    <t>2024-02-06 12:32:15</t>
  </si>
  <si>
    <t>PREVENTIVO: NO
CODIGO DE SERVICIO:
DIRECCION:
QUIEN REPORTAManuel Maita :+56 9 7413 832
CONTACTO EN TERRENO:Manuel Maita :+56 9 7413 832
PROBLEMA:
REQUERIMIENTO:Estimados se requiere de su acostumbrado apoyo para la creación de folio
el mismo consiste en</t>
  </si>
  <si>
    <t>se envia respuesta via emila</t>
  </si>
  <si>
    <t>INC000002598966</t>
  </si>
  <si>
    <t>2024-02-06 16:31:32</t>
  </si>
  <si>
    <t>2024-02-06 16:33:29</t>
  </si>
  <si>
    <t>2024-02-06 17:22:12</t>
  </si>
  <si>
    <t>EMPRESA: TELEFONICA EMPRESAS DE CHILE SA
CÓDIGO DE SERVICIO: 
DIRECCIÓN:Av. Apoquindo #7071, Las Condes, Santiago
NOMBRE DE QUIEN REPORTA:Manuel Maita
TELÉFONO DE QUIEN REPORTA:  56974138322
NOMBRE DE CONTACTO EN TERRENO: 
REQUERIMIENTO : Revision Switch</t>
  </si>
  <si>
    <t>INC000002606719</t>
  </si>
  <si>
    <t>2024-02-09 19:17:23</t>
  </si>
  <si>
    <t>2024-02-09 19:20:10</t>
  </si>
  <si>
    <t>2024-02-09 20:23:08</t>
  </si>
  <si>
    <t>EMPRESA:HUAWEI CHILE S A
CÓDIGO DE SERVICIO: 
DIRECCIÓN: Av. Presidente Prieto #226, Paine, Santiago
NOMBRE DE QUIEN REPORTA:Ronald Alayo
TELÉFONO DE QUIEN REPORTA: 56935662382
NOMBRE DE CONTACTO EN TERRENO: 
REQUERIMIENTO: Realizacion de trabajos  y tic</t>
  </si>
  <si>
    <t>2024-02-05 18:25:40</t>
  </si>
  <si>
    <t>2024-02-05 18:26:38</t>
  </si>
  <si>
    <t>2024-02-05 18:30:10</t>
  </si>
  <si>
    <t>Nuevos servidores de plataforrma solarwinds a planilla
SW-POLL08-4WBU
SW-WEB01-jcYZ
SW-POLL11-hrhw
SW-CORE01-atfZ
SW-DB01-1Vzm
SW-POLL02-tQIm
SW-POLL06-osuQ
SW-POLL07-MkUl
SW-POLL09-c6iw
SW-POLL10-b8U6
SW-POLL12-izi5
SW-POLL13-giwb
SW-WEB02-5DXm
SW-FCORE</t>
  </si>
  <si>
    <t>Se realiza actualizacion de inventario incluyendo nuevos servidores solarrwinds</t>
  </si>
  <si>
    <t>INC000002606767</t>
  </si>
  <si>
    <t>2024-02-10 10:34:12</t>
  </si>
  <si>
    <t>2024-02-10 10:36:03</t>
  </si>
  <si>
    <t>2024-02-10 19:32:14</t>
  </si>
  <si>
    <t>2024-02-07 18:09:32</t>
  </si>
  <si>
    <t>2024-02-07 18:12:31</t>
  </si>
  <si>
    <t>2024-02-08 17:03:08</t>
  </si>
  <si>
    <t>PREVENTIVO: NO
CODIGO DE SERVICIO:
DIRECCION:
QUIEN REPORTA:
CONTACTO EN TERRENO:
PROBLEMA:
REQUERIMIENTO:
Junto con saludar, favor de su ayuda generar un folio para la revisión y
replicación de recursos del listado adjunto. Estas máquinas se migrarán e</t>
  </si>
  <si>
    <t>INC000002597697</t>
  </si>
  <si>
    <t>HD/Realizar conexión de cableado en DC Apoquindo</t>
  </si>
  <si>
    <t>2024-02-06 10:27:50</t>
  </si>
  <si>
    <t>2024-02-06 10:28:48</t>
  </si>
  <si>
    <t>2024-02-06 15:05:03</t>
  </si>
  <si>
    <t>PREVENTIVO: NO
CODIGO DE SERVICIO:
DIRECCION:
QUIEN REPORTA:+56 9 41786904 Oscar Ramirez Soto  
CONTACTO EN TERRENO:+56 9 41786904 Oscar Ramirez Soto  
PROBLEMA:
REQUERIMIENTO: Favor su ayuda en generar ticket de requerimiento a operaciones en DC Apoquin</t>
  </si>
  <si>
    <t>Se efectúa contacto con cliente: SI
Teléfono de contacto: +56 9 41786904
Acciones realizadas: Las 2 DE 4 Interfaces que no llegaron a conectar, por indicación del solicitante, fueron conectadas en otros puertos. Se comprueba que con esta accón todas la</t>
  </si>
  <si>
    <t>2024-02-06 15:36:17</t>
  </si>
  <si>
    <t>2024-02-06 17:17:44</t>
  </si>
  <si>
    <t>FASE RESOLUCIÓN Y RECUPERACIÓN
Se efectúa contacto con cliente: Isaias Contreras &lt;isaias.contreras@audiomusica.com&gt;
Teléfono de contacto: Isaias Contreras &lt;isaias.contreras@audiomusica.com&gt;
Acciones realizadas: Se ingresa a servidor, se encuentra en c</t>
  </si>
  <si>
    <t>INC000002604811</t>
  </si>
  <si>
    <t>2024-02-08 21:14:43</t>
  </si>
  <si>
    <t>2024-02-08 21:16:04</t>
  </si>
  <si>
    <t>2024-02-08 21:22:40</t>
  </si>
  <si>
    <t>EMPRESA:FARMACIA AHUMADA S.A.
CÓDIGO DE SERVICIO: 
DIRECCIÓN: Calle San Martin #50, Santiago Centro, Santiago
NOMBRE DE QUIEN REPORTA:Farmacias Ahumada / EYC
TELÉFONO DE QUIEN REPORTA: 569 42495256
NOMBRE DE CONTACTO EN TERRENO: 
REQUERIMIENTO: Inspeccio</t>
  </si>
  <si>
    <t>2024-02-09 00:58:20</t>
  </si>
  <si>
    <t>2024-02-09 02:11:17</t>
  </si>
  <si>
    <t>Se revisa el servidor alarmado, encontrando que el alto consumo de memoria corresponde a procesos java. No se ven problemas de rendimiento en el servidor.</t>
  </si>
  <si>
    <t>2024-01-29 16:29:06</t>
  </si>
  <si>
    <t>2024-01-29 16:30:16</t>
  </si>
  <si>
    <t>2024-02-05 11:14:39</t>
  </si>
  <si>
    <t>Nombre Alerta	Nodo Afectado	Objeto Afectado	Tipo de Objeto	 Direccion IP
GestionEventos_AlertaHDD_max_Principal	TCTCSP01 - soc-splunk-sh-03	Shared memory	Volume	10.37.240.66
GestionEventos_AlertaHDD_max_Principal	TCTCSP01 - soc-splunk-sh-03	Cached memory</t>
  </si>
  <si>
    <t>alertas gestionadas y en revisión</t>
  </si>
  <si>
    <t>2024-02-05 10:20:10</t>
  </si>
  <si>
    <t>PREVENTIVO=SI
CODIGO DE SERVICIO=HYP_SNCARLOS
DIRECCION=NULL
CIUDAD=NULL
COMUNA LOCAL=
REGION=NULL
QUIEN REPORTA=Ticket automático
CONTACTO EN TERRENO=
PROBLEMA=Node FIPRDU01 - HYP_SNCARLOS is Down
REQUERIMIENTO=
EQUIPOS ENERGIZADO O REINICIADO=
HORARIO</t>
  </si>
  <si>
    <t>2024-02-08 14:04:16</t>
  </si>
  <si>
    <t>2024-02-08 14:06:33</t>
  </si>
  <si>
    <t>2024-02-08 17:05:35</t>
  </si>
  <si>
    <t>PREVENTIVO: NO
CODIGO DE SERVICIO:
DIRECCION:
QUIEN REPORTA: Eduardo José Camacho Urdaneta +56 9 4135 5459 
CONTACTO EN TERRENO:Eduardo José Camacho Urdaneta +56 9 4135 5459 
PROBLEMA:
REQUERIMIENTO:Por favor abrir folio de requerimiento para verificació</t>
  </si>
  <si>
    <t>Se efectúa contacto con cliente: N/A
Teléfono de contacto: N/A
Acciones realizadas: Se realiza sesión con Eduardo logrando encender el servidor WZH-INDEXER-02 realizando un reconnect al vcloud.
Solución paliativa o definitiva:definitivo
Acciones de Mejor</t>
  </si>
  <si>
    <t>2024-02-07 12:58:28</t>
  </si>
  <si>
    <t>2024-02-07 16:10:14</t>
  </si>
  <si>
    <t>Se revisa el servidor sin encontrar la alarma reportada. Se revisa disco sin encontrar saturación.</t>
  </si>
  <si>
    <t>INC000002605801</t>
  </si>
  <si>
    <t>SUPERVISION ACCIONA/CRQ 81723</t>
  </si>
  <si>
    <t>2024-02-09 11:13:12</t>
  </si>
  <si>
    <t>2024-02-09 11:14:26</t>
  </si>
  <si>
    <t>2024-02-09 15:40:12</t>
  </si>
  <si>
    <t>PREVENTIVO: NO
CÓDIGO DE SERVICIO:
DIRECCIÓN:  DCSM
QUIEN REPORTA: RENE VILLEGAS
CONTACTO EN TERRENO: DC OPERADOR N1
PROBLEMA: INGRESO EQUIPO
REQUERIMIENTO: INGRESO DE EQUIPAMIENTO TIC 4 RACK A02</t>
  </si>
  <si>
    <t>2024-02-09 14:21:38</t>
  </si>
  <si>
    <t>2024-02-09 16:25:24</t>
  </si>
  <si>
    <t>PREVENTIVO=SI
CODIGO DE SERVICIO=srvbackhomeprd01_VM
DIRECCION=NULL
CIUDAD=NULL
COMUNA LOCAL=
REGION=NULL
QUIEN REPORTA=Ticket automático
CONTACTO EN TERRENO=
PROBLEMA=High RAM Usage Alert for Node FIPRDU01 - srvbackhomeprd01_VM
REQUERIMIENTO=
EQUIPOS EN</t>
  </si>
  <si>
    <t>Se revisa servidor SRVBACKHOMEPRD01, encontrando peaks de consumo por parte de AV Sophos, servicio apache se encuentra operativo y no se aprecia afectación de servicio.</t>
  </si>
  <si>
    <t>2024-02-08 14:02:31</t>
  </si>
  <si>
    <t>2024-02-08 14:02:49</t>
  </si>
  <si>
    <t>2024-02-08 14:05:31</t>
  </si>
  <si>
    <t>INC000002601986</t>
  </si>
  <si>
    <t>2024-02-07 16:55:12</t>
  </si>
  <si>
    <t>2024-02-07 16:56:06</t>
  </si>
  <si>
    <t>2024-02-07 18:10:13</t>
  </si>
  <si>
    <t>INC000002604570</t>
  </si>
  <si>
    <t>2024-02-08 18:30:14</t>
  </si>
  <si>
    <t>2024-02-08 18:31:31</t>
  </si>
  <si>
    <t>2024-02-08 18:53:07</t>
  </si>
  <si>
    <t>EMPRESA:COCA COLA EMBONOR S A
CÓDIGO DE SERVICIO: 
DIRECCIÓN: Calle San Martin #50, Santiago Centro, Santiago
NOMBRE DE QUIEN REPORTA:Alvaro Tobar
TELÉFONO DE QUIEN REPORTA: 995487433
NOMBRE DE CONTACTO EN TERRENO: 
REQUERIMIENTO: contruccion f.o
EQUIPOS</t>
  </si>
  <si>
    <t>INC000002606510</t>
  </si>
  <si>
    <t>2024-02-09 15:56:46</t>
  </si>
  <si>
    <t>2024-02-09 15:57:10</t>
  </si>
  <si>
    <t>2024-02-09 16:36:04</t>
  </si>
  <si>
    <t>INC000002605933</t>
  </si>
  <si>
    <t>2024-02-09 11:52:17</t>
  </si>
  <si>
    <t>2024-02-09 11:54:18</t>
  </si>
  <si>
    <t>2024-02-09 12:07:20</t>
  </si>
  <si>
    <t>EMPRESA:TELEFONICA EMPRESAS DE CHILE SA
CÓDIGO DE SERVICIO: 
DIRECCIÓN: Calle San Martin #50, Santiago Centro, Santiago
NOMBRE DE QUIEN REPORTA:Jean Paul Jara
TELÉFONO DE QUIEN REPORTA: +569 83828137
NOMBRE DE CONTACTO EN TERRENO: 
REQUERIMIENTO: Inspecc</t>
  </si>
  <si>
    <t>INC000002605595</t>
  </si>
  <si>
    <t>2024-02-09 09:13:00</t>
  </si>
  <si>
    <t>2024-02-09 09:16:53</t>
  </si>
  <si>
    <t>2024-02-09 10:35:33</t>
  </si>
  <si>
    <t>INC000002598392</t>
  </si>
  <si>
    <t>2024-02-06 12:25:25</t>
  </si>
  <si>
    <t>2024-02-06 12:32:07</t>
  </si>
  <si>
    <t>2024-02-07 14:27:22</t>
  </si>
  <si>
    <t>EMPRESA: FORUM SERVICIOS FINANCIEROS SA
CÓDIGO DE SERVICIO: 
DIRECCIÓN: Av. Presidente Prieto #226, Paine, Santiago
NOMBRE DE QUIEN REPORTA: Juan Ampuero Farias
TELÉFONO DE QUIEN REPORTA: 56997331881
NOMBRE DE CONTACTO EN TERRENO: 
PROBLEMA: inspección v</t>
  </si>
  <si>
    <t>2024-02-08 11:03:51</t>
  </si>
  <si>
    <t>2024-02-08 11:07:22</t>
  </si>
  <si>
    <t>2024-02-09 15:54:20</t>
  </si>
  <si>
    <t>PREVENTIVO: NO
CODIGO DE SERVICIO:
DIRECCION:
QUIEN REPORTA: 	Carlos Garate Echegaray 56 9 9069 6011
CONTACTO EN TERRENO: 	Carlos Garate Echegaray 56 9 9069 6011
PROBLEMA: 
REQUERIMIENTO:
Buenos dias,
El fortinet me esta dando problemas de conexión con</t>
  </si>
  <si>
    <t>2024-02-06 12:56:32</t>
  </si>
  <si>
    <t>2024-02-06 12:59:16</t>
  </si>
  <si>
    <t>2024-02-06 18:13:05</t>
  </si>
  <si>
    <t>PREVENTIVO: NO
CODIGO DE SERVICIO: 
DIRECCION:
QUIEN REPORTA: Jesús José Nelo Petaquero 56 9 9229 0203
CONTACTO EN TERRENO: Jesús José Nelo Petaquero  56 9 9229 0203
REQUERIMIENTO:
Buenas tardes estimados @Help Desk, por favor su acostumbrado apoyo en</t>
  </si>
  <si>
    <t>Se efectúa contacto con cliente:N/A
Teléfono de contacto: N/A
Acciones realizadas: Informo que se reinicia la clave del colega Brian para el dominio vdc-cl donde se le indica que deben conectarse al Server tool 10.68.136.199 donde tendrán acceso a los ZV</t>
  </si>
  <si>
    <t>INC000002599461</t>
  </si>
  <si>
    <t>GESTION DATACENTER/ ACCESOS /EMPRESA NACIONAL DE CERTIFICACIONES</t>
  </si>
  <si>
    <t>2024-02-06 17:50:32</t>
  </si>
  <si>
    <t>2024-02-06 17:52:32</t>
  </si>
  <si>
    <t>2024-02-06 19:04:37</t>
  </si>
  <si>
    <t>EMPRESA:EMPRESA NACIONAL DE CERTIFICACIONES
CÓDIGO DE SERVICIO: 
DIRECCIÓN:Av. Apoquindo #7071, Las Condes, Santiago
NOMBRE DE QUIEN REPORTA:Juan José Fuentealba
TELÉFONO DE QUIEN REPORTA:961627267
NOMBRE DE CONTACTO EN TERRENO: 
REQUERIMIENTO:Retiro de</t>
  </si>
  <si>
    <t>Se efectúa contacto con cliente: N/A
Teléfono de contacto: N/A
Acciones realizadas: Accesos denegados. Actividad con CRQ no aprobada
Solución paliativa o definitiva: N/A
Acciones de Mejora, Recomendaciones: N/A
Causa Raíz: N/A</t>
  </si>
  <si>
    <t>2024-02-09 15:39:42</t>
  </si>
  <si>
    <t>2024-02-09 17:16:33</t>
  </si>
  <si>
    <t>INC000002605973</t>
  </si>
  <si>
    <t>RONDA Y MEDICIÓN DE TEMPERATURAS EN SALAS TIC  18:30</t>
  </si>
  <si>
    <t>2024-02-09 12:18:31</t>
  </si>
  <si>
    <t>2024-02-09 12:20:24</t>
  </si>
  <si>
    <t>2024-02-09 19:44:02</t>
  </si>
  <si>
    <t>INC000002599500</t>
  </si>
  <si>
    <t>2024-02-06 21:19:57</t>
  </si>
  <si>
    <t>2024-02-06 21:21:21</t>
  </si>
  <si>
    <t>2024-02-07 06:35:04</t>
  </si>
  <si>
    <t>EMPRESA: TELEFONICA EMPRESAS DE CHILE SA
CÓDIGO DE SERVICIO: 
DIRECCIÓN:AV. Presidente Prieto #226, Paine, Santiago
NOMBRE DE QUIEN REPORTA:Ramón Garcés
TELÉFONO DE QUIEN REPORTA:  56992239270
NOMBRE DE CONTACTO EN TERRENO: 
REQUERIMIENTO : Falla PRD7160</t>
  </si>
  <si>
    <t>INC000002606503</t>
  </si>
  <si>
    <t>2024-02-10 09:40:03</t>
  </si>
  <si>
    <t>2024-02-10 09:43:02</t>
  </si>
  <si>
    <t>2024-02-10 09:54:21</t>
  </si>
  <si>
    <t>2024-02-07 16:20:30</t>
  </si>
  <si>
    <t>2024-02-07 16:21:38</t>
  </si>
  <si>
    <t>2024-02-08 16:19:57</t>
  </si>
  <si>
    <t>PREVENTIVO: NO
CODIGO DE SERVICIO:
DIRECCION:
QUIEN REPORTA:
CONTACTO EN TERRENO:
PROBLEMA:
REQUERIMIENTO: 
por favor su apoyo para generar un folio de requerimiento con la finalidad
de cursar lo solicitado a continuación. El folio debe ser asignado a l</t>
  </si>
  <si>
    <t>Se adjunta informe de servidores GPS solicitado por Sebastián Acuña</t>
  </si>
  <si>
    <t>2024-02-08 17:36:36</t>
  </si>
  <si>
    <t>2024-02-08 18:47:44</t>
  </si>
  <si>
    <t>PREVENTIVO=SI
CODIGO DE SERVICIO=apposv_VM
DIRECCION=NULL
CIUDAD=NULL
COMUNA LOCAL=
REGION=NULL
QUIEN REPORTA=Ticket automático
CONTACTO EN TERRENO=
PROBLEMA=High RAM Usage Alert for Node PRODIN01 - apposv_VM
REQUERIMIENTO=
EQUIPOS ENERGIZADO O REINICIAD</t>
  </si>
  <si>
    <t>Se realiza limpieza de memoria quedando equipo estabilizado con alarma liberada</t>
  </si>
  <si>
    <t>2024-02-02 14:16:47</t>
  </si>
  <si>
    <t>2024-02-02 14:20:44</t>
  </si>
  <si>
    <t>2024-02-07 10:34:00</t>
  </si>
  <si>
    <t>PREVENTIVO: NO
CODIGO DE SERVICIO:VPF1878084
DIRECCION:
QUIEN REPORTA:Patricio Ruiz martinez
CONTACTO EN TERRENO:Patricio Ruiz M. +56 991952787 / patricio.ruiz@xinerlink.cl
Jorge granadino +56 9 6140 6857 / jorge.granadino@xinerlink.cl
Christopher Berrío</t>
  </si>
  <si>
    <t>INC000002589444</t>
  </si>
  <si>
    <t>FACTIBILIDAD SIGDO KOPPERS/CRQ 81725</t>
  </si>
  <si>
    <t>2024-02-02 09:51:50</t>
  </si>
  <si>
    <t>2024-02-05 09:32:50</t>
  </si>
  <si>
    <t>2024-02-08 14:03:15</t>
  </si>
  <si>
    <t>2024-02-08 14:03:29</t>
  </si>
  <si>
    <t>2024-02-08 14:07:00</t>
  </si>
  <si>
    <t>INC000002598118</t>
  </si>
  <si>
    <t>2024-02-06 06:29:15</t>
  </si>
  <si>
    <t>2024-02-06 06:30:26</t>
  </si>
  <si>
    <t>2024-02-06 06:30:56</t>
  </si>
  <si>
    <t>INC000002603417</t>
  </si>
  <si>
    <t>SUPERVISION COCACOLA EMBONOR/CRQ 81574</t>
  </si>
  <si>
    <t>2024-02-08 10:35:48</t>
  </si>
  <si>
    <t>2024-02-08 10:35:49</t>
  </si>
  <si>
    <t>2024-02-08 12:54:36</t>
  </si>
  <si>
    <t>PREVENTIVO: NO
CÓDIGO DE SERVICIO:
DIRECCIÓN:  DCSM
QUIEN REPORTA: RENE VILLEGAS
CONTACTO EN TERRENO: DC OPERADOR N1
PROBLEMA: INGRESO EQUIPO
REQUERIMIENTO: INGRESO DE EQUIPAMIENTO TIC 4 RACK I86</t>
  </si>
  <si>
    <t>2024-02-05 16:24:43</t>
  </si>
  <si>
    <t>2024-02-05 16:27:02</t>
  </si>
  <si>
    <t>2024-02-06 17:14:30</t>
  </si>
  <si>
    <t>PREVENTIVO: NO
CODIGO DE SERVICIO: 
DIRECCION:
QUIEN REPORTA:
CONTACTO EN TERRENO:
REQUERIMIENTO:
Buenas tardes, junto con saludar solicitamos su apoyo en la clonación de
la máquina 192.168.190.4, esta debe quedar renombrada como
Xinerlink-SQL-Dev, tam</t>
  </si>
  <si>
    <t>FASE RESOLUCIÓN Y RECUPERACIÓN
Se efectúa contacto con cliente: NA
Teléfono de contacto: Na
Acciones realizadas: Personal de implantacion toma el caso, y asigna el espacio requerido
Solución paliativa o definitiva: paliativa
Acciones de Mejora, Reco</t>
  </si>
  <si>
    <t>INC000002603438</t>
  </si>
  <si>
    <t>SUPERVISION TECH PROYECTO MIA/CRQ 81626</t>
  </si>
  <si>
    <t>2024-02-08 11:35:20</t>
  </si>
  <si>
    <t>2024-02-08 11:35:22</t>
  </si>
  <si>
    <t>2024-02-09 09:18:06</t>
  </si>
  <si>
    <t>PREVENTIVO: NO
CÓDIGO DE SERVICIO:
DIRECCIÓN:  DCSM
QUIEN REPORTA: RENE VILLEGAS
CONTACTO EN TERRENO: DC OPERADOR N1
PROBLEMA: INGRESO EQUIPO
REQUERIMIENTO: INGRESO DE EQUIPAMIENTO TIC 6 RACK F53 Y F54</t>
  </si>
  <si>
    <t>2024-02-05 18:13:58</t>
  </si>
  <si>
    <t>2024-02-05 18:15:59</t>
  </si>
  <si>
    <t>2024-02-06 10:02:05</t>
  </si>
  <si>
    <t>PREVENTIVO: NO
CODIGO DE SERVICIO:200.54.79.4 
DIRECCION:
QUIEN REPORTA: Claudio Pulquillanca Nahuelpan +56 2 2677 1902
CONTACTO EN TERRENO: Claudio Pulquillanca Nahuelpan +56 2 2677 1902
PROBLEMA:
REQUERIMIENTO:
Estimados,
Por favor derivar este reque</t>
  </si>
  <si>
    <t>Se finaliza actividad de creación de registros DNS de manera satisfactoria. Los registros dns se encuentran respondiendo correctamente desde su dns autoritativo.</t>
  </si>
  <si>
    <t>2024-02-06 08:11:57</t>
  </si>
  <si>
    <t>2024-02-06 08:17:28</t>
  </si>
  <si>
    <t>2024-02-06 16:53:44</t>
  </si>
  <si>
    <t>PREVENTIVO: NO
CODIGO DE SERVICIO: NN 
DIRECCION: 
QUIEN REPORTA: 	Miguel Vera V.
CONTACTO EN TERRENO: 	Miguel Vera V. +56 2 2657 3300
PROBLEMA:
REQUERIMIENTO: necesito el respaldo de los servidores VM-SQL y VM-WEB con su data al dia de ayer.
EQUIPOS ENE</t>
  </si>
  <si>
    <t>FASE RESOLUCIÓN Y RECUPERACIÓN
Se efectúa contacto con cliente: N/A
Teléfono de contacto: N/A
Acciones realizadas: se realizan restauraciones solicitadas.
Solución paliativa o definitiva: definitiva
Acciones de Mejora, Recomendaciones: NA
Causa Raí</t>
  </si>
  <si>
    <t>2024-02-08 18:32:23</t>
  </si>
  <si>
    <t>2024-02-08 18:32:51</t>
  </si>
  <si>
    <t>2024-02-08 18:34:22</t>
  </si>
  <si>
    <t>ENTRREGADO</t>
  </si>
  <si>
    <t>2024-02-02 22:32:29</t>
  </si>
  <si>
    <t>2024-02-02 22:34:31</t>
  </si>
  <si>
    <t>2024-02-05 09:56:00</t>
  </si>
  <si>
    <t>PREVENTIVO: NO
CODIGO DE SERVICIO: F081160
DIRECCION:
QUIEN REPORTA: Klaus Pontani - +56 02 23852511 M: +56 9 8 4090637
CONTACTO EN TERRENO:
PROBLEMA:
REQUERIMIENTO:
Estimados Helpdesk Movistar,
Solcito generar ticket para agregar el siguiente registro &amp;</t>
  </si>
  <si>
    <t>Se realiza y valida lo solicitado. Cliente no administrado</t>
  </si>
  <si>
    <t>2024-02-09 12:08:44</t>
  </si>
  <si>
    <t>2024-02-09 12:09:50</t>
  </si>
  <si>
    <t>2024-02-09 12:11:18</t>
  </si>
  <si>
    <t>2024-02-09 12:25:19</t>
  </si>
  <si>
    <t>2024-02-09 12:25:21</t>
  </si>
  <si>
    <t>2024-02-09 12:25:58</t>
  </si>
  <si>
    <t>2024-02-09 12:26:21</t>
  </si>
  <si>
    <t>2024-02-09 12:27:03</t>
  </si>
  <si>
    <t>2024-02-09 12:28:11</t>
  </si>
  <si>
    <t>2024-02-07 19:26:05</t>
  </si>
  <si>
    <t>2024-02-07 19:26:49</t>
  </si>
  <si>
    <t>2024-02-07 19:31:49</t>
  </si>
  <si>
    <t>seguimiento con cliente INC000002596066 
les comento que ese comando debe ejecutarse correctamente para que cargue las políticas. El inconveniente de sincronización debe ser revisado con su soporte interno ya que nuestro ámbito de acción es hasta la conf</t>
  </si>
  <si>
    <t>les comento que ese comando debe ejecutarse correctamente para que cargue las políticas. El inconveniente de sincronización debe ser revisado con su soporte interno ya que nuestro ámbito de acción es hasta la configuración del AD.
Otra manera de validar</t>
  </si>
  <si>
    <t>INC000002600473</t>
  </si>
  <si>
    <t>GESTION DATACENTER/ ACCESOS /INELCOM</t>
  </si>
  <si>
    <t>2024-02-07 10:23:57</t>
  </si>
  <si>
    <t>2024-02-07 10:25:46</t>
  </si>
  <si>
    <t>2024-02-07 10:32:48</t>
  </si>
  <si>
    <t>EMPRESA:INELCOM
CÓDIGO DE SERVICIO: 
DIRECCIÓN:Calle San Martin #50, Santiago Centro, Santiago
NOMBRE DE QUIEN REPORTA:Rene Villegas
TELÉFONO DE QUIEN REPORTA:+56 9 6210 7339
NOMBRE DE CONTACTO EN TERRENO: 
PROBLEMA:
VISITA SALA DE OPERACIONES
EQUIPOS E</t>
  </si>
  <si>
    <t>2024-02-07 12:49:02</t>
  </si>
  <si>
    <t>2024-02-07 12:50:03</t>
  </si>
  <si>
    <t>2024-02-07 13:13:37</t>
  </si>
  <si>
    <t>Hola Javiera, buenas tardes
Favor tu ayuda nos informa Luis Retamal de IM de Graneros que aún no puede acceder a su Tenat 365 y que no pueden cambiar la contraseña del correo soporte, ya que esa contraseña solo la manejaba el antiguo
encargado de infor</t>
  </si>
  <si>
    <t>2024-02-07 13:02:37</t>
  </si>
  <si>
    <t>2024-02-07 13:03:28</t>
  </si>
  <si>
    <t>2024-02-07 13:08:24</t>
  </si>
  <si>
    <t>se modifican permisos</t>
  </si>
  <si>
    <t>2024-02-07 13:23:17</t>
  </si>
  <si>
    <t>2024-02-07 13:25:39</t>
  </si>
  <si>
    <t>2024-02-08 13:50:52</t>
  </si>
  <si>
    <t>PREVENTIVO: NO
CODIGO DE SERVICIO:
DIRECCION:
QUIEN REPORTA:+56 9 5382 2565 Jorge Romero Romero
CONTACTO EN TERRENO:
REQUERIMIENTO:Se solicita la generación de un ticket asociado a Folio: INC000002600207 y derivar al área de Operaciones &gt; Virtualizacion,</t>
  </si>
  <si>
    <t>Controler informa cerrar ticket por cliente escala internamente.</t>
  </si>
  <si>
    <t>INC000002606660</t>
  </si>
  <si>
    <t>2024-02-09 19:29:47</t>
  </si>
  <si>
    <t>2024-02-09 19:31:07</t>
  </si>
  <si>
    <t>2024-02-09 20:22:23</t>
  </si>
  <si>
    <t>2024-02-09 09:18:39</t>
  </si>
  <si>
    <t>2024-02-09 09:20:40</t>
  </si>
  <si>
    <t>2024-02-09 12:22:08</t>
  </si>
  <si>
    <t>PREVENTIVO: NO
CODIGO DE SERVICIO:
DIRECCION:
QUIEN REPORTA:Eloy Castro Cifuentes +56 52 220 583
CONTACTO EN TERRENO:Eloy Castro Cifuentes +56 52 220 583
PROBLEMA:En estos momentos nos encontramos con problemas en VDC, a nivel de ping
hacia la IP llegamo</t>
  </si>
  <si>
    <t>FASE RESOLUCIÓN Y RECUPERACIÓN
Se efectúa contacto con cliente: Eloy Castro
Teléfono de contacto: NA
Acciones realizadas: Se revisa platforma VDC, restaurando conexion de consola
Solución paliativa o definitiva: definitiva
Acciones de Mejora, Recome</t>
  </si>
  <si>
    <t>INC000002600953</t>
  </si>
  <si>
    <t>2024-02-07 12:07:05</t>
  </si>
  <si>
    <t>2024-02-07 12:14:33</t>
  </si>
  <si>
    <t>2024-02-07 12:27:52</t>
  </si>
  <si>
    <t>SUPERVISION CRQ /OK</t>
  </si>
  <si>
    <t>INC000002602449</t>
  </si>
  <si>
    <t>2024-02-08 08:11:35</t>
  </si>
  <si>
    <t>2024-02-08 08:12:08</t>
  </si>
  <si>
    <t>2024-02-08 09:06:20</t>
  </si>
  <si>
    <t>INC000002604605</t>
  </si>
  <si>
    <t>2024-02-08 17:53:07</t>
  </si>
  <si>
    <t>2024-02-08 18:02:55</t>
  </si>
  <si>
    <t>2024-02-08 18:09:44</t>
  </si>
  <si>
    <t>Estimados:	Inicia Supervisión 
Cliente:	DXC
Proveedor:	Personal de planta DXC
Tipo Requerimiento:	TRABAJO CON CRQ
N° Ticket Acceso:	PERSONAL DE PLANTA DXC
N° CRQ:	81745
Estado CRQ:	APROBADO
TKT:	TKT-006052
Actividad a realizar:	Levantamiento Puertos Ca</t>
  </si>
  <si>
    <t>SUPERVICION CRQ/OK</t>
  </si>
  <si>
    <t>2024-02-09 10:15:14</t>
  </si>
  <si>
    <t>2024-02-09 10:16:19</t>
  </si>
  <si>
    <t>2024-02-09 10:20:32</t>
  </si>
  <si>
    <t>CHECKLIST SAP ECC PRD 03.02.2024 TODOS LOS CLIENTES SAP</t>
  </si>
  <si>
    <t>Se ejecuta con éxito checklist diario con fecha 03.02.2024</t>
  </si>
  <si>
    <t>INC000002608151</t>
  </si>
  <si>
    <t>RONDAS POR SALAS TIC</t>
  </si>
  <si>
    <t>2024-02-10 18:13:31</t>
  </si>
  <si>
    <t>2024-02-10 18:14:55</t>
  </si>
  <si>
    <t>2024-02-10 18:38:18</t>
  </si>
  <si>
    <t>RONDA SALAS TIC FINALIZADA</t>
  </si>
  <si>
    <t>2024-02-07 12:29:33</t>
  </si>
  <si>
    <t>2024-02-07 12:31:16</t>
  </si>
  <si>
    <t>2024-02-07 12:32:25</t>
  </si>
  <si>
    <t>ACCIÓN REALIZADA EXITOSAMENTE</t>
  </si>
  <si>
    <t>2024-02-06 13:49:12</t>
  </si>
  <si>
    <t>2024-02-06 13:50:54</t>
  </si>
  <si>
    <t>2024-02-07 18:07:38</t>
  </si>
  <si>
    <t>PREVENTIVO: NO
CODIGO DE SERVICIO:VPF1983663
DIRECCION:Avenida Portugal #614
Ciudad: Santiago
Comuna: Santiago
QUIEN REPORTA:989260045 Juan Guajardo
CONTACTO EN TERRENO:Juan Guajardo
Teléfono 1 Contacto En Terreno: 989260045
PROBLEMA:
REQUERIMIENTO:Adjun</t>
  </si>
  <si>
    <t>INC000002601366</t>
  </si>
  <si>
    <t>2024-02-07 16:19:18</t>
  </si>
  <si>
    <t>2024-02-07 16:20:33</t>
  </si>
  <si>
    <t>2024-02-07 19:38:14</t>
  </si>
  <si>
    <t>EMPRESA:TELEFONICA GLOBAL TECHNOLOGY S.A.AGENCIA EN CHILE
CÓDIGO DE SERVICIO: 
DIRECCIÓN: Av. Apoquindo #7071, Las Condes, Santiago
NOMBRE DE QUIEN REPORTA:Deiby Santoyo
TELÉFONO DE QUIEN REPORTA: 
NOMBRE DE CONTACTO EN TERRENO: 
REQUERIMIENTO: 
EQUIPOS</t>
  </si>
  <si>
    <t>2024-02-02 12:29:34</t>
  </si>
  <si>
    <t>2024-02-02 12:33:06</t>
  </si>
  <si>
    <t>2024-02-05 13:56:29</t>
  </si>
  <si>
    <t>PREVENTIVO: NO
CÓDIGO DE SERVICIO: Servidor Melipilla
DIRECCIÓN: -
QUIEN REPORTA: Cristian Bustos Rivas
CONTACTO EN TERRENO: Cristian Bustos Rivas
PROBLEMA:
REQUERIMIENTO:
Estimados, junto con saludar les solicito el respaldo de VM completa para servido</t>
  </si>
  <si>
    <t>FASE RESOLUCIÓN Y RECUPERACIÓN
Se efectúa contacto con cliente: N/A
Teléfono de contacto: N/A
Acciones realizadas: se ejecuta respaldo solicitado, se envia correo a cliente
Solución paliativa o definitiva: definitiva
Acciones de Mejora, Recomendacio</t>
  </si>
  <si>
    <t>2024-02-02 15:38:01</t>
  </si>
  <si>
    <t>2024-02-02 15:39:36</t>
  </si>
  <si>
    <t>2024-02-05 13:17:43</t>
  </si>
  <si>
    <t>FASE RESOLUCIÓN Y RECUPERACIÓN
Se efectúa contacto con cliente:N/A
Teléfono de contacto:N/A
Acciones realizadas: Se deriva a Implantación ya que requiere ser tratado como proyecto. Esto es debido a que se requiere levantamiento de información, coordin</t>
  </si>
  <si>
    <t>2024-02-06 17:05:32</t>
  </si>
  <si>
    <t>2024-02-06 17:09:30</t>
  </si>
  <si>
    <t>2024-02-06 17:37:54</t>
  </si>
  <si>
    <t>PREVENTIVO: NO
CODIGO DE SERVICIO:
DIRECCION:
QUIEN REPORTA:Rodrigo Vásquez Muñoz +56 97411 3060 
CONTACTO EN TERRENO:Rodrigo Vásquez Muñoz +56 97411 3060 
PROBLEMA:
REQUERIMIENTO:Solicito de vuestro apoyo para crear ticket como
REQUERIMIENTO y en estado</t>
  </si>
  <si>
    <t>FASE RESOLUCIÓN Y RECUPERACIÓN
Se efectúa contacto con cliente:N/A
Teléfono de contacto:N/A
Acciones realizadas: Se realiza la importacion de las maquinas al VDC y se envia las capturas por correo
Solución paliativa o definitiva:N/A
Acciones de Mejo</t>
  </si>
  <si>
    <t>INC000002606183</t>
  </si>
  <si>
    <t>FACTIBILIDAD 82107</t>
  </si>
  <si>
    <t>2024-02-09 15:42:24</t>
  </si>
  <si>
    <t>2024-02-09 15:44:02</t>
  </si>
  <si>
    <t>2024-02-09 18:11:59</t>
  </si>
  <si>
    <t>INC000002598395</t>
  </si>
  <si>
    <t>2024-02-06 12:25:38</t>
  </si>
  <si>
    <t>2024-02-06 12:38:57</t>
  </si>
  <si>
    <t>2024-02-07 14:27:40</t>
  </si>
  <si>
    <t>INC000002602329</t>
  </si>
  <si>
    <t>TICKET DIARIO RONDAS PREVENTIVAS Y LECTURA DE TEMPERATURAS EN SALAS TIC</t>
  </si>
  <si>
    <t>2024-02-07 21:02:03</t>
  </si>
  <si>
    <t>2024-02-07 21:05:56</t>
  </si>
  <si>
    <t>2024-02-08 07:25:50</t>
  </si>
  <si>
    <t>PREVENTIVO: SI
CODIGO DE SERVICIO: N/A
DIRECCION:  DCSM
QUIEN REPORTA: FRANCISCO FELIU
CONTACTO EN TERRENO: FRANCISCO FELIU
PROBLEMA: N/A
REQUERIMIENTO: TICKET DIARIO RONDAS PREVENTIVAS Y LECTURA DE TEMPERATURAS EN SALAS TIC</t>
  </si>
  <si>
    <t>2024-01-29 16:20:40</t>
  </si>
  <si>
    <t>2024-01-29 16:21:16</t>
  </si>
  <si>
    <t>2024-02-06 17:49:32</t>
  </si>
  <si>
    <t>PREVENTIVO: NO
CODIGO DE SERVICIO:OFFICE365
DIRECCION:Isidora Goyenechea 2800,Las Condes,Santiago
QUIEN REPORTA:CLAUDIO OLIVARES - 956672558
CONTACTO EN TERRENO:CLAUDIO OLIVARES - 956672558
PROBLEMA:PROBLEMA CON OFFICE 365
REQUERIMIENTO:
EQUIPOS ENERGIZA</t>
  </si>
  <si>
    <t>FASE RESOLUCIÓN Y RECUPERACIÓN
Se efectúa contacto con cliente: Claudio Olivares
Teléfono de contacto: 956672558
Acciones realizadas:
Referente a este incidente, le comento que desafortunadamente desde mediados de enero hemos tenido varios incidentes</t>
  </si>
  <si>
    <t>INC000002610720</t>
  </si>
  <si>
    <t>2024-02-12 15:46:53</t>
  </si>
  <si>
    <t>2024-02-12 15:48:42</t>
  </si>
  <si>
    <t>2024-02-12 16:06:16</t>
  </si>
  <si>
    <t>2024-02-12 23:50:00</t>
  </si>
  <si>
    <t>INC000002612143</t>
  </si>
  <si>
    <t>2024-02-13 09:34:30</t>
  </si>
  <si>
    <t>2024-02-13 09:39:06</t>
  </si>
  <si>
    <t>2024-02-13 10:08:03</t>
  </si>
  <si>
    <t>2024-02-13 23:50:00</t>
  </si>
  <si>
    <t>2024-02-14 16:39:00</t>
  </si>
  <si>
    <t>2024-02-14 16:50:30</t>
  </si>
  <si>
    <t>2024-02-14 16:54:30</t>
  </si>
  <si>
    <t>2024-02-14 23:50:00</t>
  </si>
  <si>
    <t>2024-02-15 18:22:02</t>
  </si>
  <si>
    <t>2024-02-15 18:26:06</t>
  </si>
  <si>
    <t>2024-02-16 09:09:21</t>
  </si>
  <si>
    <t>2024-02-16 23:50:00</t>
  </si>
  <si>
    <t>PREVENTIVO: NO
CODIGO DE SERVICIO:
DIRECCION:
QUIEN REPORTA:+56 9 8510 0702  Ewald Galaz Millaleo
CONTACTO EN TERRENO:
PROBLEMA:
REQUERIMIENTO:Favor generar ticket en base a requerimiento de cliente Acma.
Dejar en bandeja de Telefónica Global Technology</t>
  </si>
  <si>
    <t>INC000002611262</t>
  </si>
  <si>
    <t>2024-02-12 20:41:19</t>
  </si>
  <si>
    <t>2024-02-12 20:41:51</t>
  </si>
  <si>
    <t>2024-02-12 21:13:26</t>
  </si>
  <si>
    <t>INC000002610364</t>
  </si>
  <si>
    <t>GESTION DATACENTER/ ACCESOS /ARTIKOS CHILE S A</t>
  </si>
  <si>
    <t>2024-02-12 15:05:10</t>
  </si>
  <si>
    <t>2024-02-12 15:06:47</t>
  </si>
  <si>
    <t>2024-02-12 15:17:21</t>
  </si>
  <si>
    <t>EMPRESA:ARTIKOS CHILE S A
CÓDIGO DE SERVICIO: 
DIRECCIÓN: Calle San Martin #50, Santiago Centro, Santiago
NOMBRE DE QUIEN REPORTA:Marco Paulete
TELÉFONO DE QUIEN REPORTA:56995492219
NOMBRE DE CONTACTO EN TERRENO: 
REQUERIMIENTO: Reinicio manual de servid</t>
  </si>
  <si>
    <t>2024-02-13 09:33:56</t>
  </si>
  <si>
    <t>2024-02-13 09:35:46</t>
  </si>
  <si>
    <t>2024-02-13 15:55:34</t>
  </si>
  <si>
    <t>PREVENTIVO: NO
CODIGO DE SERVICIO:
DIRECCION:
QUIEN REPORTA:
CONTACTO EN TERRENO:
PROBLEMA:
REQUERIMIENTO: Favor su ayuda para agregar a la cuenta VPN del usuario pjimenez acceso al host 10.247.5.254. quedo atento a su pronta respuesta.
EQUIPOS ENERGIZA</t>
  </si>
  <si>
    <t>2024-02-12 12:11:06</t>
  </si>
  <si>
    <t>2024-02-12 12:13:33</t>
  </si>
  <si>
    <t>2024-02-12 18:36:02</t>
  </si>
  <si>
    <t>Favor resetear clave de correo
Móvil: +56 9 96491740</t>
  </si>
  <si>
    <t>INC000002612730</t>
  </si>
  <si>
    <t>2024-02-13 11:10:24</t>
  </si>
  <si>
    <t>2024-02-13 11:11:54</t>
  </si>
  <si>
    <t>2024-02-13 11:59:29</t>
  </si>
  <si>
    <t>EMPRESA: TELEFONICA CYBERSECURITY TECH CHILE SPA CÓDIGO DE SERVICIO: 
DIRECCIÓN:Calle San Martin #50, Santiago Centro, Santiago
NOMBRE DE QUIEN REPORTA:Gonzalo Mendoza
TELÉFONO DE QUIEN REPORTA:  56992435694
NOMBRE DE CONTACTO EN TERRENO: 
REQUERIMIENTO</t>
  </si>
  <si>
    <t>INC000002612731</t>
  </si>
  <si>
    <t>2024-02-13 11:11:44</t>
  </si>
  <si>
    <t>2024-02-13 11:13:30</t>
  </si>
  <si>
    <t>2024-02-13 11:20:30</t>
  </si>
  <si>
    <t>2024-02-13 13:39:00</t>
  </si>
  <si>
    <t>2024-02-13 13:42:01</t>
  </si>
  <si>
    <t>2024-02-15 10:22:28</t>
  </si>
  <si>
    <t>2024-02-15 23:50:00</t>
  </si>
  <si>
    <t>PREVENTIVO: NO
CODIGO DE SERVICIO:
DIRECCION:
QUIEN REPORTA:Alberto Bezares Ovalle  +56 9 71268048
CONTACTO EN TERRENO:
PROBLEMA:
REQUERIMIENTO:
Junto con saludar, agradeceré generar folio como requerimiento para crear
nueva cuenta en vdc para usuario J</t>
  </si>
  <si>
    <t>Requerimiento gestionado con exito, se adjunta evidencia.</t>
  </si>
  <si>
    <t>2024-02-13 14:26:49</t>
  </si>
  <si>
    <t>2024-02-13 14:30:44</t>
  </si>
  <si>
    <t>2024-02-13 16:24:22</t>
  </si>
  <si>
    <t>PREVENTIVO: NO
CODIGO DE SERVICIO:
DIRECCION:
QUIEN REPORTA:Sebastián Acuña Guzmán  +56 97257 1796 
CONTACTO EN TERRENO:
PROBLEMA:
REQUERIMIENTO:
Junto con saludar, por favor su apoyo para generar un folio de
requerimiento con la finalidad de cursar lo</t>
  </si>
  <si>
    <t>Se cierra folio por error.  Se mantiene respuesta de cliente.
Por otra parte, dominio es administrado por redip. dominio no administrado por nuestra área.</t>
  </si>
  <si>
    <t>2024-02-13 18:31:28</t>
  </si>
  <si>
    <t>2024-02-13 18:31:54</t>
  </si>
  <si>
    <t>2024-02-13 18:47:56</t>
  </si>
  <si>
    <t>2024-02-09 12:25:15</t>
  </si>
  <si>
    <t>2024-02-09 12:27:53</t>
  </si>
  <si>
    <t>2024-02-12 10:03:44</t>
  </si>
  <si>
    <t>FASE RESOLUCIÓN Y RECUPERACIÓN
Se efectúa contacto con cliente:N/A
Teléfono de contacto:N/A
Acciones realizadas: Se realiza el borrado de la maquina solicitada
Solución paliativa o definitiva:N/A
Acciones de Mejora, Recomendaciones:N/A
Causa Raíz:N</t>
  </si>
  <si>
    <t>2024-02-12 18:12:21</t>
  </si>
  <si>
    <t>2024-02-12 18:13:39</t>
  </si>
  <si>
    <t>2024-02-12 18:18:21</t>
  </si>
  <si>
    <t>Hola Paul
Sobre las credenciales, he verificado que las credenciales para Apoquindo y paine funcionan correctamente.
El problema, es que no tengo permisos para iniciar sesión con este nuevo usuario en las maquinas de salto que utilizamos a través de sd</t>
  </si>
  <si>
    <t>Estimado @RUBEN MARTINEZ GARCIA,
Buen día, esperando te encuentres bien, mis comentarios,
172.20.200.70 -Paine (sin permisos rdp)
                Le di permisos a tu usuario zc01327 para conexión remota.
172.20.198.194 - Apoquindo (sin permisos rdp)</t>
  </si>
  <si>
    <t>2024-02-18 09:46:34</t>
  </si>
  <si>
    <t>2024-02-18 15:54:58</t>
  </si>
  <si>
    <t>2024-02-18 23:50:00</t>
  </si>
  <si>
    <t>PREVENTIVO=SI
CODIGO DE SERVICIO=DCACDPTEALTO
DIRECCION=NULL
CIUDAD=NULL
COMUNA LOCAL=
REGION=NULL
QUIEN REPORTA=Ticket automático
CONTACTO EN TERRENO=
PROBLEMA=Node FIPRDU01 - DCACDPTEALTO is Down
REQUERIMIENTO=
EQUIPOS ENERGIZADO O REINICIADO=
HORARIO</t>
  </si>
  <si>
    <t>INC000002621484</t>
  </si>
  <si>
    <t>2024-02-18 00:22:49</t>
  </si>
  <si>
    <t>2024-02-18 00:24:39</t>
  </si>
  <si>
    <t>2024-02-18 00:53:37</t>
  </si>
  <si>
    <t>EMPRESA:    	ICETEL
CÓDIGO DE SERVICIO:
DIRECCIÓN
NOMBRE DE QUIEN REPORTA:  Caroline Aróstica Q.
TELÉFONO DE QUIEN REPORTA:  +56 9 8187 2715
NOMBRE DE CONTACTO EN TERRENO: Francisco Chávez / 972802533
REQUERIMIENTO:  
Rondas por salas equipos de clima</t>
  </si>
  <si>
    <t>INC000002613449</t>
  </si>
  <si>
    <t>2024-02-13 16:58:06</t>
  </si>
  <si>
    <t>2024-02-13 16:59:31</t>
  </si>
  <si>
    <t>2024-02-13 17:25:17</t>
  </si>
  <si>
    <t>*Estimados:*		Actividad realizada
*Cliente:*		DERCO
*Proveedor:*		ROM MAYER
*Tipo Requerimiento:*	TRABAJO CON CRQ
*N° Ticket Acceso:*	2613020
*N° CRQ:*		82204
*Estado CRQ:*		APROBADO
*TKT:*			TKT-006101
*Actividad a realizar:*	Se requiere revisión de c</t>
  </si>
  <si>
    <t>2024-02-12 17:28:17</t>
  </si>
  <si>
    <t>2024-02-12 17:28:50</t>
  </si>
  <si>
    <t>2024-02-12 17:32:20</t>
  </si>
  <si>
    <t>INC000002619635</t>
  </si>
  <si>
    <t>GESTION DATACENTER/ ACCESOS /BRINK S CHILE S A</t>
  </si>
  <si>
    <t>2024-02-16 15:59:58</t>
  </si>
  <si>
    <t>2024-02-16 16:01:53</t>
  </si>
  <si>
    <t>2024-02-16 16:54:46</t>
  </si>
  <si>
    <t>EMPRESA:BRINK S CHILE S A
CÓDIGO DE SERVICIO: 
DIRECCIÓN:Calle San Martin #50, Santiago Centro, Santiago
NOMBRE DE QUIEN REPORTA: Guillermo Henríquez González
TELÉFONO DE QUIEN REPORTA: 956670632
NOMBRE DE CONTACTO EN TERRENO: 
REQUERIMIENTO:  
EQUIPOS E</t>
  </si>
  <si>
    <t>2024-02-18 18:51:52</t>
  </si>
  <si>
    <t>2024-02-18 22:44:25</t>
  </si>
  <si>
    <t>Se normaliza alarma reportada, luego de realizar shrink al segmento de datos y logs.</t>
  </si>
  <si>
    <t>2024-02-15 13:05:37</t>
  </si>
  <si>
    <t>2024-02-15 13:06:00</t>
  </si>
  <si>
    <t>2024-02-15 17:32:52</t>
  </si>
  <si>
    <t>2024-02-06 12:06:23</t>
  </si>
  <si>
    <t>2024-02-06 12:10:35</t>
  </si>
  <si>
    <t>2024-02-14 22:47:27</t>
  </si>
  <si>
    <t>PREVENTIVO: NO
CODIGO DE SERVICIO:
DIRECCION:
QUIEN REPORTA:	Raúl Fernández Ogalde +56 9 5410 9101
CONTACTO EN TERRENO:
PROBLEMA:
REQUERIMIENTO:Solicitud restauraciones - IPCHILE
Estimados
Mis más cordiales saludos
El motivo de este correo es solicita</t>
  </si>
  <si>
    <t>FASE RESOLUCIÓN Y RECUPERACIÓN
Se efectúa contacto con cliente: correo
Teléfono de contacto: N/A
Acciones realizadas: restauraciones realizadasa nivel de archivo, bd y VM
Solución paliativa o definitiva: restauraciones realizadasa nivel de archivo, b</t>
  </si>
  <si>
    <t>INC000002622064</t>
  </si>
  <si>
    <t>2024-02-18 18:25:47</t>
  </si>
  <si>
    <t>2024-02-18 18:29:38</t>
  </si>
  <si>
    <t>2024-02-18 18:37:33</t>
  </si>
  <si>
    <t>EMPRESA:TELEFONICA EMPRESAS DE CHILE SA
CÓDIGO DE SERVICIO: 
DIRECCIÓN:AV. Presidente Prieto #226, Paine, Santiago
NOMBRE DE QUIEN REPORTA:Luis Sierra 
TELÉFONO DE QUIEN REPORTA:987685102
NOMBRE DE CONTACTO EN TERRENO: 
PROBLEMA:
Cambio Tarjeta 52SCC Pai</t>
  </si>
  <si>
    <t>INC000002609502</t>
  </si>
  <si>
    <t>GESTION DATACENTER/ ACCESOS / NEXTSTREAM</t>
  </si>
  <si>
    <t>2024-02-12 09:44:38</t>
  </si>
  <si>
    <t>2024-02-12 09:46:04</t>
  </si>
  <si>
    <t>2024-02-12 10:31:46</t>
  </si>
  <si>
    <t>EMPRESA: NEXTSTREAM
CÓDIGO DE SERVICIO: 
DIRECCIÓN:Calle San Martin #50, Santiago Centro, Santiago
NOMBRE DE QUIEN REPORTA:Daniel Rodriguez
TELÉFONO DE QUIEN REPORTA:  5697829 7978
NOMBRE DE CONTACTO EN TERRENO: 
REQUERIMIENTO : Mantenimiento correctivo</t>
  </si>
  <si>
    <t>2024-02-12 13:16:21</t>
  </si>
  <si>
    <t>2024-02-12 13:17:12</t>
  </si>
  <si>
    <t>2024-02-12 13:29:42</t>
  </si>
  <si>
    <t>Se deben retirar permisos especiales y eliminar cuentas según lo solicitado por Luis Molina.</t>
  </si>
  <si>
    <t>Se eliminan usuarios según solicitud</t>
  </si>
  <si>
    <t>INC000002612738</t>
  </si>
  <si>
    <t>2024-02-13 11:52:21</t>
  </si>
  <si>
    <t>2024-02-13 11:54:24</t>
  </si>
  <si>
    <t>2024-02-13 12:02:02</t>
  </si>
  <si>
    <t>EMPRESA: Nabiax
CÓDIGO DE SERVICIO: 
DIRECCIÓN:Calle San Martin #50, Santiago Centro, Santiago
NOMBRE DE QUIEN REPORTA:Daniel Rodriguez
TELÉFONO DE QUIEN REPORTA:  5697829 7978
NOMBRE DE CONTACTO EN TERRENO: 
REQUERIMIENTO : Levantamiento de grifería sen</t>
  </si>
  <si>
    <t>2024-02-14 13:05:01</t>
  </si>
  <si>
    <t>2024-02-14 13:06:55</t>
  </si>
  <si>
    <t>2024-02-16 16:38:53</t>
  </si>
  <si>
    <t>PREVENTIVO: NO
CODIGO DE SERVICIO:
DIRECCION:
QUIEN REPORTA: Jesús José Nelo Petaquero 56 9 9229 020
CONTACTO EN TERRENO: Jesús José Nelo Petaquero 56 9 9229 020
REQUERIMIENTO:
Estimado equipo de Comunicaciones DC, por favor su acostumbrado apoyo en
val</t>
  </si>
  <si>
    <t>Se realiza extensión bajo RFC aprobado por gestion del cambio, extendiendo PVLAN 1460 del SOC desde San Martin a Paine de manera éxitosa, se cierra ticket.</t>
  </si>
  <si>
    <t>MANAGEMENT</t>
  </si>
  <si>
    <t>2024-02-13 15:58:54</t>
  </si>
  <si>
    <t>2024-02-13 15:59:58</t>
  </si>
  <si>
    <t>2024-02-15 10:45:16</t>
  </si>
  <si>
    <t>Problema aun no se soluciona, se realizan pruebas a nivel de Firewall, detectando que a nivel LAN tampoco existe conectividad al puerto deseado, por lo que se le solicita a Miguel Lopez que revise a nivel de servidor si existe algun bloqueo local, en esp</t>
  </si>
  <si>
    <t>2024-02-14 11:01:38</t>
  </si>
  <si>
    <t>2024-02-14 11:04:12</t>
  </si>
  <si>
    <t>2024-02-14 11:42:01</t>
  </si>
  <si>
    <t>PREVENTIVO: NO
CODIGO DE SERVICIO:
DIRECCION:
QUIEN REPORTA:  rodrigo von hausen +56 957139471
CONTACTO EN TERRENO:  rodrigo von hausen +56 957139471
REQUERIMIENTO:
Solicito su ayuda para crear una nueva cuenta VPN para el usuario Ismael
Abachra (iabra</t>
  </si>
  <si>
    <t>2024-02-14 13:13:42</t>
  </si>
  <si>
    <t>2024-02-14 13:16:19</t>
  </si>
  <si>
    <t>2024-02-14 15:43:32</t>
  </si>
  <si>
    <t>De: Antonio Martinez Diaz &lt;amartinezdi@duoc.cl&gt; 
Enviado el: miércoles, 14 de febrero de 2024 13:02
Para: Mesa TI &lt;mesa.ti@movistar.cl&gt;
CC: GERMÁN IGNACIO BAEZA GONZÁLEZ &lt;german.baeza@fractalia.es&gt;; Victor Sepulveda G &lt;victor.sepulvedag@telefonica.com&gt;
A</t>
  </si>
  <si>
    <t>INC000002615560</t>
  </si>
  <si>
    <t>2024-02-14 17:52:37</t>
  </si>
  <si>
    <t>2024-02-14 17:53:42</t>
  </si>
  <si>
    <t>2024-02-15 09:43:25</t>
  </si>
  <si>
    <t>EMPRESA: dxc
CÓDIGO DE SERVICIO: 
DIRECCIÓN:AV. Presidente Prieto #226, Paine, Santiago
NOMBRE DE QUIEN REPORTA:Ferney Garzon
TELÉFONO DE QUIEN REPORTA:  56 2 25774418
NOMBRE DE CONTACTO EN TERRENO: 
REQUERIMIENTO : Cambio de disco Storeonce 5200 
EQUIPO</t>
  </si>
  <si>
    <t>INC000002615954</t>
  </si>
  <si>
    <t>2024-02-14 19:45:25</t>
  </si>
  <si>
    <t>2024-02-14 19:46:37</t>
  </si>
  <si>
    <t>2024-02-15 10:20:28</t>
  </si>
  <si>
    <t>2024-02-15 10:21:40</t>
  </si>
  <si>
    <t>2024-02-16 09:58:13</t>
  </si>
  <si>
    <t>PREVENTIVO: NO
CODIGO DE SERVICIO:
DIRECCION:
QUIEN REPORTA:+56 9 9343 3824Willians José Arenas Zarraga
CONTACTO EN TERRENO:
PROBLEMA:
REQUERIMIENTO: junto con saludar, informo que proyecto consiste
en una auto renovación de servicio, para esto solicito</t>
  </si>
  <si>
    <t>Se efectúa contacto con cliente: Williams Arenas
Teléfono de contacto: Via correo 
Acciones realizadas: Se envía información vía correo. Se escala a nivel comercial.
Acciones de Mejora, Recomendaciones: N/A
Causa Raíz: N/A</t>
  </si>
  <si>
    <t>INC000002622060</t>
  </si>
  <si>
    <t>2024-02-18 18:03:43</t>
  </si>
  <si>
    <t>2024-02-18 18:08:43</t>
  </si>
  <si>
    <t>2024-02-18 18:24:32</t>
  </si>
  <si>
    <t>EMPRESA:TRANSUNION SOLUCIONES DE INFORMACION CHILE S.A.
CÓDIGO DE SERVICIO: 
DIRECCIÓN:Calle San Martin #50, Santiago Centro, Santiago
NOMBRE DE QUIEN REPORTA:Claudio Villalobos
TELÉFONO DE QUIEN REPORTA:56994694355
NOMBRE DE CONTACTO EN TERRENO: 
PROBLE</t>
  </si>
  <si>
    <t>2024-02-12 06:41:59</t>
  </si>
  <si>
    <t>2024-02-12 06:43:09</t>
  </si>
  <si>
    <t>2024-02-12 06:43:33</t>
  </si>
  <si>
    <t>Se realiza Checklist Diario de los clientes; 
HDC
NUTRISCO
FRUSAN</t>
  </si>
  <si>
    <t>INC000002610321</t>
  </si>
  <si>
    <t>2024-02-12 13:00:47</t>
  </si>
  <si>
    <t>2024-02-12 13:03:02</t>
  </si>
  <si>
    <t>2024-02-12 13:41:44</t>
  </si>
  <si>
    <t>EMPRESA:TELEFONICA EMPRESAS DE CHILE SA
CÓDIGO DE SERVICIO: 
DIRECCIÓN:Av. Apoquindo #7071, Las Condes, Santiago
NOMBRE DE QUIEN REPORTA:Eduardo Farías (Nabiax)
TELÉFONO DE QUIEN REPORTA:992982563
NOMBRE DE CONTACTO EN TERRENO: 
REQUERIMIENTO:CRQ492117_M</t>
  </si>
  <si>
    <t>2024-02-08 08:17:49</t>
  </si>
  <si>
    <t>2024-02-08 08:24:59</t>
  </si>
  <si>
    <t>2024-02-13 10:58:23</t>
  </si>
  <si>
    <t>PREVENTIVO: NO
CODIGO DE SERVICIO:
DIRECCION:
QUIEN REPORTA:
CONTACTO EN TERRENO:
PROBLEMA:
REQUERIMIENTO:
EQUIPOS ENERGIZADO/REINICIADO:
HORARIO DE ATENCION:
OBSERVACION:
ANI:
MARCA CENTRAL TELEFONICA: 
EMPRESA:
RUT:
CORREO: 
COORDENADAS:
Victor, Buen</t>
  </si>
  <si>
    <t>Se realiza configuración de sitio observatorio.duoc.cl en servidor CENTOS79_OCI-PRE y se modifican registros DNS interno. Sitio queda operativo.Se realiza configuración de sitio observatorio.duoc.cl en servidor CENTOS79_OCI-PRE y se modifican registros D</t>
  </si>
  <si>
    <t>2024-02-13 06:55:29</t>
  </si>
  <si>
    <t>2024-02-13 06:57:30</t>
  </si>
  <si>
    <t>2024-02-13 08:48:44</t>
  </si>
  <si>
    <t>PREVENTIVO:
CODIGO DE SERVICIO:
DIRECCION:      
CIUDAD:             
COMUNA:
NOMBRE QUIEN REPORTA: Victor Bravo Orrego
TELEFONO QUIEN REPORTA: +56 9 89787201 
NOMBRE CONTACTO EN TERRENO:        
TELEFONO 1 CONTACTO EN TERRENO:
TELEFONO 2 CONTAC</t>
  </si>
  <si>
    <t>Se realiza verificación de correo entrada y salida correos operativos. Verificación de nodos Exchange no presentando encolamiento. Se realiza verificación a la cuenta TestN2@duoc.cl en forma interna pero se descarta problemas masivos de correos.</t>
  </si>
  <si>
    <t>2024-02-14 11:22:41</t>
  </si>
  <si>
    <t>2024-02-14 11:22:49</t>
  </si>
  <si>
    <t>2024-02-14 11:58:32</t>
  </si>
  <si>
    <t>PREVENTIVO: NO
CODIGO DE SERVICIO:
DIRECCION:
QUIEN REPORTA: +56 (32) 260 7124   -   Anexo 7124 Héctor Sandoval
CONTACTO EN TERRENO:+56 (32) 260 7124   -   Anexo 7124 Héctor Sandoval
PROBLEMA:
REQUERIMIENTO:buenas tardes,
Nos podrían ayudar para agregar</t>
  </si>
  <si>
    <t>Se envía requerimiento a administradores de redip.cl.
Dominio no administrado, se procede con el cierre del folio.</t>
  </si>
  <si>
    <t>2024-02-15 12:58:23</t>
  </si>
  <si>
    <t>2024-02-15 13:00:02</t>
  </si>
  <si>
    <t>2024-02-15 17:31:20</t>
  </si>
  <si>
    <t>INC000002609630</t>
  </si>
  <si>
    <t>2024-02-12 10:05:05</t>
  </si>
  <si>
    <t>2024-02-12 10:06:44</t>
  </si>
  <si>
    <t>2024-02-12 13:36:49</t>
  </si>
  <si>
    <t>PREVENTIVO: SI
CÓDIGO DE SERVICIO:
DIRECCIÓN:  DCSM
QUIEN REPORTA: RAMON DIAZ
CONTACTO EN TERRENO: DC OPERADOR N1
PROBLEMA: TOMA DE ALARMAS
REQUERIMIENTO: TOMA DE ALARMAS CLIENTE TECH</t>
  </si>
  <si>
    <t>SE EFECTÚA CONTACTO CON CLIENTE: NO APLICA
TELÉFONO DE CONTACTO: NO APLICA
ACCIONES REALIZADAS: TOMA DE ALARMAS
SOLUCIÓN PALIATIVA O DEFINITIVA: NO APLICA
ACCIONES DE MEJORA, RECOMENDACIONES: NO APLICA
CAUSA RAÍZ: ALARMAS TECH</t>
  </si>
  <si>
    <t>2024-02-15 10:32:03</t>
  </si>
  <si>
    <t>2024-02-15 13:03:38</t>
  </si>
  <si>
    <t>PREVENTIVO=SI
CODIGO DE SERVICIO=ARANDA_APP01
DIRECCION=NULL
CIUDAD=NULL
COMUNA LOCAL=
REGION=NULL
QUIEN REPORTA=Ticket automático
CONTACTO EN TERRENO=
PROBLEMA=Critical Hard Drive Space Alert for Node RABIE001 - ARANDA_APP01
REQUERIMIENTO=
EQUIPOS ENERG</t>
  </si>
  <si>
    <t>Teléfono de contacto: N/A
Acciones realizadas: Alarma por alto uso de recursos, alarma liberada, servidor responde correctamente.
Solución paliativa o definitiva: Comportamiento normal.
Acciones de Mejora, Recomendaciones: N/A
Causa Raíz: N/A</t>
  </si>
  <si>
    <t>2024-02-14 12:54:19</t>
  </si>
  <si>
    <t>2024-02-14 12:54:32</t>
  </si>
  <si>
    <t>2024-02-14 12:57:48</t>
  </si>
  <si>
    <t>INC000002619122</t>
  </si>
  <si>
    <t>2024-02-16 13:10:35</t>
  </si>
  <si>
    <t>2024-02-16 13:12:04</t>
  </si>
  <si>
    <t>2024-02-16 17:33:32</t>
  </si>
  <si>
    <t>EMPRESA:HUAWEI CHILE S A
CÓDIGO DE SERVICIO: 
DIRECCIÓN:AV. Presidente Prieto #226, Paine, Santiago
NOMBRE DE QUIEN REPORTA:Ronald Alayo
TELÉFONO DE QUIEN REPORTA: 56935662382
NOMBRE DE CONTACTO EN TERRENO: 
REQUERIMIENTO: 
Proyecto PD20230928001 
EQUIPO</t>
  </si>
  <si>
    <t>2024-02-10 00:45:45</t>
  </si>
  <si>
    <t>2024-02-10 00:50:04</t>
  </si>
  <si>
    <t>2024-02-12 10:52:13</t>
  </si>
  <si>
    <t>Se efectúa contacto con cliente: Juan Segura
Teléfono de contacto: Via correo
Acciones realizadas: Actualmente respaldo se encuentra deshabilitado, hasta que el cliente realice un chequeo de discos en servidor virtual.
Acciones de Mejora, Recomendaciones</t>
  </si>
  <si>
    <t>2024-02-12 14:20:24</t>
  </si>
  <si>
    <t>2024-02-12 14:22:16</t>
  </si>
  <si>
    <t>2024-02-12 15:19:00</t>
  </si>
  <si>
    <t>PREVENTIVO: NO
CODIGO DE SERVICIO:
DIRECCION:
QUIEN REPORTA: Javier Codesido Garcia
CONTACTO EN TERRENO: Javier Codesido Garcia
REQUERIMIENTO:
por favor, necesitamos además un nuevo usuario para:
Felipe Carmoega Santiso
Nuevo usuario:
felipecs
Funció</t>
  </si>
  <si>
    <t>FASE RESOLUCIÓN Y RECUPERACIÓN
Se efectúa contacto con cliente:N/A
Teléfono de contacto:N/A
Acciones realizadas: Se crean los accesos solicitado al usuario Felipe Carmoega Santiso y se le envian los datos a su correo
Solución paliativa o definitiva:N</t>
  </si>
  <si>
    <t>INC000002615246</t>
  </si>
  <si>
    <t>HD/Cruzadas FO DC Apoquindo en Sala 7</t>
  </si>
  <si>
    <t>2024-02-14 13:13:44</t>
  </si>
  <si>
    <t>2024-02-14 13:15:57</t>
  </si>
  <si>
    <t>2024-02-14 15:41:10</t>
  </si>
  <si>
    <t>PREVENTIVO: NO
CODIGO DE SERVICIO:
DIRECCION:
QUIEN REPORTA:+56 9 41786904 Oscar Ramirez Soto 
CONTACTO EN TERRENO:
PROBLEMA:
REQUERIMIENTO:Favor de su ayuda en la creación de ticket para OPERACIONES APOQUINDO, con el objetivo de solicitar las siguientes</t>
  </si>
  <si>
    <t>Se efectúa contacto con cliente: N/A
Teléfono de contacto: N/A
Acciones realizadas: Mano Remota no se realiza por falta de info, además actividad no cuenta con RFC y CRQ aprobado
Solución paliativa o definitiva: N/A
Acciones de Mejora, Recomendacione</t>
  </si>
  <si>
    <t>INC000002619123</t>
  </si>
  <si>
    <t>2024-02-16 13:12:37</t>
  </si>
  <si>
    <t>2024-02-16 13:14:09</t>
  </si>
  <si>
    <t>2024-02-16 17:33:54</t>
  </si>
  <si>
    <t>2024-02-16 22:22:10</t>
  </si>
  <si>
    <t>2024-02-18 16:01:50</t>
  </si>
  <si>
    <t>2024-02-12 09:01:28</t>
  </si>
  <si>
    <t>2024-02-12 09:04:55</t>
  </si>
  <si>
    <t>2024-02-12 11:09:14</t>
  </si>
  <si>
    <t>Se requiere poder obtener permisos root (sudo su -) a través de la cuenta de SO luis.molina en los siguientes servidores del site de integraciones de Remedy 20, para la administración de directorios propios del app:
rmdy-prod-ar-apirest01 - 10.84.101.27</t>
  </si>
  <si>
    <t>Se habilita permisos de superusuario según lo solicitado.
Se validará con solicitante.</t>
  </si>
  <si>
    <t>2024-02-15 14:05:46</t>
  </si>
  <si>
    <t>2024-02-15 14:08:47</t>
  </si>
  <si>
    <t>2024-02-15 18:23:31</t>
  </si>
  <si>
    <t>PREVENTIVO: NO
CODIGO DE SERVICIO: SW-DB01-V3
DIRECCION: - 
QUIEN REPORTA: Cristobal Reyes Delgado | +56 9 6664 3831
CONTACTO EN TERRENO: Cristobal Reyes Delgado |  +56 9 6664 3831
PROBLEMA:
REQUERIMIENTO:
Actualmente presenta problemas de espacio el di</t>
  </si>
  <si>
    <t>FASE RESOLUCIÓN Y RECUPERACIÓN
Se efectúa contacto con cliente:N/A
Teléfono de contacto:N/A
Acciones realizadas: Se realiza la expansion del disco de 32GB a 52GB segun lo solicitado. el Disco asociado es el SCSI 2:9
Solución paliativa o definitiva: N</t>
  </si>
  <si>
    <t>INC000002618142</t>
  </si>
  <si>
    <t>2024-02-16 03:57:34</t>
  </si>
  <si>
    <t>2024-02-16 03:59:09</t>
  </si>
  <si>
    <t>2024-02-16 04:01:13</t>
  </si>
  <si>
    <t>2024-02-13 12:14:27</t>
  </si>
  <si>
    <t>2024-02-13 12:18:14</t>
  </si>
  <si>
    <t>2024-02-15 18:18:19</t>
  </si>
  <si>
    <t>Homologacion realizada con exito</t>
  </si>
  <si>
    <t>2024-02-13 13:12:42</t>
  </si>
  <si>
    <t>2024-02-13 13:14:28</t>
  </si>
  <si>
    <t>2024-02-14 09:47:24</t>
  </si>
  <si>
    <t>INC000002613260</t>
  </si>
  <si>
    <t>FACTIBILIDAD TECH (MIA)/CRQ 82701</t>
  </si>
  <si>
    <t>2024-02-13 17:13:56</t>
  </si>
  <si>
    <t>2024-02-13 17:13:58</t>
  </si>
  <si>
    <t>2024-02-13 17:38:20</t>
  </si>
  <si>
    <t>INC000002610892</t>
  </si>
  <si>
    <t>REQ / Solicitud manos remotas reinicio maquina  | HD</t>
  </si>
  <si>
    <t>2024-02-12 16:32:09</t>
  </si>
  <si>
    <t>2024-02-12 16:35:22</t>
  </si>
  <si>
    <t>2024-02-12 17:50:29</t>
  </si>
  <si>
    <t>PREVENTIVO:
CODIGO DE SERVICIO: Solicitud manos remotas reinicio maquina 
DIRECCION:      
CIUDAD:             
COMUNA:
NOMBRE QUIEN REPORTA: Luis Santibanez
TELEFONO QUIEN REPORTA:
NOMBRE CONTACTO EN TERRENO:         Luis Santibanez
TELEFONO 1 C</t>
  </si>
  <si>
    <t>INC000002617273</t>
  </si>
  <si>
    <t>2024-02-15 12:38:40</t>
  </si>
  <si>
    <t>2024-02-15 12:40:27</t>
  </si>
  <si>
    <t>2024-02-15 16:42:35</t>
  </si>
  <si>
    <t>EMPRESA: CENTRO DE COMPENSACION AUTOMATIZADO S A
CÓDIGO DE SERVICIO: 
DIRECCIÓN: AV. Presidente Prieto #226, Paine, Santiago
NOMBRE DE QUIEN REPORTA: José Cartes M
TELÉFONO DE QUIEN REPORTA: 939363411
NOMBRE DE CONTACTO EN TERRENO: José Cartes M 93936341</t>
  </si>
  <si>
    <t>INC000002609592</t>
  </si>
  <si>
    <t>2024-02-12 01:59:32</t>
  </si>
  <si>
    <t>2024-02-12 02:00:15</t>
  </si>
  <si>
    <t>2024-02-12 02:01:35</t>
  </si>
  <si>
    <t>2024-02-14 17:56:39</t>
  </si>
  <si>
    <t>2024-02-14 17:57:47</t>
  </si>
  <si>
    <t>2024-02-15 13:00:55</t>
  </si>
  <si>
    <t>PREVENTIVO: NO
CODIGO DE SERVICIO:
DIRECCION:
QUIEN REPORTA:Móvil: +56 9 65732414 Rene Villegas Carreño
CONTACTO EN TERRENO:
PROBLEMA:
REQUERIMIENTO:Estimados @Help Desk,
Junto con saludar, favor de su ayuda para la creación de folio y asignarlo a contro</t>
  </si>
  <si>
    <t>Se resetean claves segun solicitud y envía a usuarios.</t>
  </si>
  <si>
    <t>2024-02-14 20:39:21</t>
  </si>
  <si>
    <t>2024-02-14 20:43:06</t>
  </si>
  <si>
    <t>2024-02-15 11:46:09</t>
  </si>
  <si>
    <t>PREVENTIVO: NO
CODIGO DE SERVICIO:-
DIRECCION:-
QUIEN REPORTA: Deiby Yoel Santoyo Monterola / +56 9 9343 3681
CONTACTO EN TERRENO:-
PROBLEMA:-
REQUERIMIENTO:
Por favor su acostumbrado apoyo en generar ticket de requerimiento y asignar a mi bandeja TELEF</t>
  </si>
  <si>
    <t>FASE RESOLUCIÓN Y RECUPERACIÓN
Se efectúa contacto con cliente:N/A
Teléfono de contacto:N/A
Acciones realizadas: Se realiza evacuación de las maquinas del resto de los clientes y se deja host aislado, se procede a abrir caso con vmware pero debido a q</t>
  </si>
  <si>
    <t>2024-02-12 07:06:09</t>
  </si>
  <si>
    <t>2024-02-12 07:08:14</t>
  </si>
  <si>
    <t>2024-02-12 09:05:16</t>
  </si>
  <si>
    <t>La orden OEDK925492 se a importado exitosamente en PRD</t>
  </si>
  <si>
    <t>2024-02-15 13:06:09</t>
  </si>
  <si>
    <t>2024-02-15 13:07:02</t>
  </si>
  <si>
    <t>2024-02-15 17:34:19</t>
  </si>
  <si>
    <t>INC000002617482</t>
  </si>
  <si>
    <t>2024-02-15 14:30:11</t>
  </si>
  <si>
    <t>2024-02-15 14:33:03</t>
  </si>
  <si>
    <t>2024-02-15 14:45:40</t>
  </si>
  <si>
    <t>EMPRESA: CAJA DE COMPENSACION DE ASIGNACION FAMILIAR LOS HEROES
CÓDIGO DE SERVICIO: 
DIRECCIÓN: Calle San Martin #50, Santiago Centro, Santiago
NOMBRE DE QUIEN REPORTA: Jose Monteverde
TELÉFONO DE QUIEN REPORTA: 56992367859
NOMBRE DE CONTACTO EN TERRENO:</t>
  </si>
  <si>
    <t>Fase de resolución y recuperación: INFORMACION
Se efectúa contacto con cliente: N/A
Teléfono de contacto: N/A
Acciones realizadas: ACCESOS RECHAZADOS / EXTENSION HORARIA NO APROBADA
Solución paliativa o definitiva: N/A
Acciones de Mejora, Recomendaciones</t>
  </si>
  <si>
    <t>INC000002609480</t>
  </si>
  <si>
    <t>2024-02-12 09:28:27</t>
  </si>
  <si>
    <t>2024-02-12 09:30:55</t>
  </si>
  <si>
    <t>2024-02-12 09:43:44</t>
  </si>
  <si>
    <t>INC000002603413</t>
  </si>
  <si>
    <t>FALLA EN PDU TIC 4 RACK D37</t>
  </si>
  <si>
    <t>2024-02-08 10:29:11</t>
  </si>
  <si>
    <t>2024-02-08 10:30:25</t>
  </si>
  <si>
    <t>2024-02-13 11:10:37</t>
  </si>
  <si>
    <t>Se efectúa contacto con cliente:si 
Teléfono de contacto:965732414
Acciones realizadas:personal de ICETEL revisa circuitos los cuales están sin ningún tipo de problema, se detecta que PDU tiene algún tipo de falla y no pueden manipular o subir los interr</t>
  </si>
  <si>
    <t>INC000002610094</t>
  </si>
  <si>
    <t>RONDA Y MEDICIÓN DE TEMPERATURAS EN SALAS TIC 18:30</t>
  </si>
  <si>
    <t>2024-02-12 12:17:07</t>
  </si>
  <si>
    <t>2024-02-12 12:18:30</t>
  </si>
  <si>
    <t>2024-02-12 20:05:26</t>
  </si>
  <si>
    <t>AC REALIZADA SIN NOVEDAD 18:30</t>
  </si>
  <si>
    <t>INC000002611241</t>
  </si>
  <si>
    <t>2024-02-12 19:40:43</t>
  </si>
  <si>
    <t>2024-02-12 19:42:28</t>
  </si>
  <si>
    <t>2024-02-12 23:16:38</t>
  </si>
  <si>
    <t>EMPRESA:FORUM SERVICIOS FINANCIEROS SA
CÓDIGO DE SERVICIO: 
DIRECCIÓN:AV. Presidente Prieto #226, Paine, Santiago
NOMBRE DE QUIEN REPORTA:Juan Ampuero Farias
TELÉFONO DE QUIEN REPORTA:56997331881
NOMBRE DE CONTACTO EN TERRENO: 
REQUERIMIENTO:inspección v</t>
  </si>
  <si>
    <t>2024-02-12 20:21:21</t>
  </si>
  <si>
    <t>2024-02-12 20:22:53</t>
  </si>
  <si>
    <t>2024-02-12 20:59:21</t>
  </si>
  <si>
    <t>TIC CL Paine pruebas DC02
Generar pruebas de conectividad al vcenter de paine dominio tic.cl desconectando servidor c4-dc02-pa y solo trabajando con el resto de servidores que componen el AD c4-dc01-pa y c4-dc03-pa</t>
  </si>
  <si>
    <t>Generar pruebas de conectividad al vcenter de paine dominio tic.cl desconectando servidor c4-dc02-pa y solo trabajando con el resto de servidores que componen el AD c4-dc01-pa y c4-dc03-pa</t>
  </si>
  <si>
    <t>INC000002611260</t>
  </si>
  <si>
    <t>Ronda salas Tic entrega de turno</t>
  </si>
  <si>
    <t>2024-02-12 20:39:13</t>
  </si>
  <si>
    <t>2024-02-12 20:39:56</t>
  </si>
  <si>
    <t>2024-02-12 21:14:04</t>
  </si>
  <si>
    <t>INC000002610384</t>
  </si>
  <si>
    <t>2024-02-12 15:33:28</t>
  </si>
  <si>
    <t>2024-02-12 15:34:36</t>
  </si>
  <si>
    <t>2024-02-12 15:43:22</t>
  </si>
  <si>
    <t>EMPRESA:TELEFONICA EMPRESAS DE CHILE SA
CÓDIGO DE SERVICIO: 
DIRECCIÓN: Calle San Martin #50, Santiago Centro, Santiago
NOMBRE DE QUIEN REPORTA:Daniel Rodriguez
TELÉFONO DE QUIEN REPORTA:5697829 7978
NOMBRE DE CONTACTO EN TERRENO: 
REQUERIMIENTO: Levanta</t>
  </si>
  <si>
    <t>INC000002613127</t>
  </si>
  <si>
    <t>HD/
RE: Creación de Folio/</t>
  </si>
  <si>
    <t>2024-02-13 13:30:29</t>
  </si>
  <si>
    <t>2024-02-13 13:31:35</t>
  </si>
  <si>
    <t>2024-02-13 13:59:43</t>
  </si>
  <si>
    <t>PREVENTIVO: NO
CODIGO DE SERVICIO:
DIRECCION:
QUIEN REPORTA: 
CONTACTO EN TERRENO:
REQUERIMIENTO:
e requiere de su acostumbrado apoyo para la creación de folio el mismo
consiste en facilitar seriales de switches Aruba 6200M almacenados en
Bodega del da</t>
  </si>
  <si>
    <t>PREVENTIVO: NO
CÓDIGO DE SERVICIO:
DIRECCIÓN:  DCSM
QUIEN REPORTA: MANUEL MAITA
CONTACTO EN TERRENO: DC OPERADOR N1
PROBLEMA: SOLICITUD DE INFORMACION
REQUERIMIENTO: VERIFICAR Y ENVIAR INFORMACION SERIES EQUIPOS ARUBA</t>
  </si>
  <si>
    <t>INC000002613245</t>
  </si>
  <si>
    <t>FACTIBILIDAD TECH (MIA)/CRQ 82409</t>
  </si>
  <si>
    <t>2024-02-13 16:39:09</t>
  </si>
  <si>
    <t>2024-02-13 16:39:12</t>
  </si>
  <si>
    <t>2024-02-13 17:08:25</t>
  </si>
  <si>
    <t>PREVENTIVO: SI
CÓDIGO DE SERVICIO:
DIRECCIÓN:  DCSM
QUIEN REPORTA: KATHERINE DIAZ
CONTACTO EN TERRENO: DC OPERADOR N1
PROBLEMA: FACTIBILIDAD
REQUERIMIENTO: INGRESO DE EQUIPOS</t>
  </si>
  <si>
    <t>INC000002613274</t>
  </si>
  <si>
    <t>2024-02-13 18:08:04</t>
  </si>
  <si>
    <t>2024-02-13 18:09:41</t>
  </si>
  <si>
    <t>2024-02-13 18:48:22</t>
  </si>
  <si>
    <t>EMPRESA:ARTIKOS CHILE S A
CÓDIGO DE SERVICIO: 
DIRECCIÓN: Calle San Martin #50, Santiago Centro, Santiago
NOMBRE DE QUIEN REPORTA:Marco Paulete
TELÉFONO DE QUIEN REPORTA:56995492219
NOMBRE DE CONTACTO EN TERRENO: 
REQUERIMIENTO: 
EQUIPOS ENERGIZADO/REINI</t>
  </si>
  <si>
    <t>2024-02-09 11:53:41</t>
  </si>
  <si>
    <t>2024-02-09 11:54:31</t>
  </si>
  <si>
    <t>2024-02-15 17:49:31</t>
  </si>
  <si>
    <t>PREVENTIVO: NO
CODIGO DE SERVICIO:
DIRECCION:
QUIEN REPORTA:Fabián Aguilar  +56 9 7128 9709
CONTACTO EN TERRENO:Fabián Aguilar  +56 9 7128 9709
PROBLEMA:
REQUERIMIENTO:favor generar folio de requerimiento, para atender la siguiente solicitud hacia client</t>
  </si>
  <si>
    <t>FASE RESOLUCIÓN Y RECUPERACIÓN
Se efectúa contacto con cliente: N/A
Teléfono de contacto: N/A
Acciones realizadas: se enviara resultado de revision de lo indicado en el documento via correo
Solución paliativa o definitiva: se enviara resultado de rev</t>
  </si>
  <si>
    <t>2024-02-18 00:10:29</t>
  </si>
  <si>
    <t>2024-02-18 16:05:59</t>
  </si>
  <si>
    <t>PREVENTIVO=SI
CODIGO DE SERVICIO=SRVFS02_VM
DIRECCION=NULL
CIUDAD=NULL
COMUNA LOCAL=
REGION=NULL
QUIEN REPORTA=Ticket automático
CONTACTO EN TERRENO=
PROBLEMA=High RAM Usage Alert for Node FIPRDU01 - SRVFS02_VM
REQUERIMIENTO=
EQUIPOS ENERGIZADO O REINICI</t>
  </si>
  <si>
    <t>2024-02-15 14:30:23</t>
  </si>
  <si>
    <t>2024-02-15 14:31:46</t>
  </si>
  <si>
    <t>2024-02-15 17:21:27</t>
  </si>
  <si>
    <t>Nos solicita apoyo con : Alta Usuario AD nuevo colaborador SOC
Se notifica el ingreso de nuevo personal con los siguientes datos:
•	Rut: 19.431.096-K
•	Nombres: Mario Angel
•	Aprellidos: Fernandez Gonzalez
•	Cargo: Pentester
•	Telefono: +56996944338
•	I</t>
  </si>
  <si>
    <t>Se crea usuario según solicitud.</t>
  </si>
  <si>
    <t>INC000002618054</t>
  </si>
  <si>
    <t>2024-02-15 20:19:21</t>
  </si>
  <si>
    <t>2024-02-15 20:20:34</t>
  </si>
  <si>
    <t>2024-02-15 21:52:21</t>
  </si>
  <si>
    <t>2024-02-16 07:36:19</t>
  </si>
  <si>
    <t>2024-02-16 07:37:18</t>
  </si>
  <si>
    <t>2024-02-16 07:37:48</t>
  </si>
  <si>
    <t>INC000002619681</t>
  </si>
  <si>
    <t>2024-02-17 04:57:13</t>
  </si>
  <si>
    <t>2024-02-17 04:58:19</t>
  </si>
  <si>
    <t>2024-02-17 05:00:58</t>
  </si>
  <si>
    <t>2024-02-17 23:50:00</t>
  </si>
  <si>
    <t>2024-02-12 16:41:21</t>
  </si>
  <si>
    <t>2024-02-12 16:43:23</t>
  </si>
  <si>
    <t>2024-02-13 19:04:14</t>
  </si>
  <si>
    <t>PREVENTIVO: NO
CODIGO DE SERVICIO:
DIRECCION:
QUIEN REPORTA:José Alejandro Leal Lizana (56-9) 46115156
CONTACTO EN TERRENO:
PROBLEMA:
REQUERIMIENTO:
Requerimos la eliminación de los servidores: WWKS20021P y Serviex_App_02,
favor su orientación para real</t>
  </si>
  <si>
    <t>Se efectúa contacto con cliente: Jose Leal
Teléfono de contacto: Via correo
Acciones realizadas: Se envia informacion a cliente via correo
Acciones de Mejora, Recomendaciones: N/A
Causa Raíz: N/A</t>
  </si>
  <si>
    <t>2024-02-13 16:54:59</t>
  </si>
  <si>
    <t>2024-02-13 16:55:50</t>
  </si>
  <si>
    <t>2024-02-13 18:48:45</t>
  </si>
  <si>
    <t>BAJA LICENCIA 365</t>
  </si>
  <si>
    <t>2024-02-13 16:56:54</t>
  </si>
  <si>
    <t>2024-02-13 16:57:28</t>
  </si>
  <si>
    <t>2024-02-13 18:38:00</t>
  </si>
  <si>
    <t>PASO A PRD OK</t>
  </si>
  <si>
    <t>2024-02-12 13:10:37</t>
  </si>
  <si>
    <t>2024-02-12 13:10:48</t>
  </si>
  <si>
    <t>2024-02-12 13:16:03</t>
  </si>
  <si>
    <t>2024-02-15 09:44:58</t>
  </si>
  <si>
    <t>2024-02-15 09:47:25</t>
  </si>
  <si>
    <t>2024-02-15 15:35:13</t>
  </si>
  <si>
    <t>PREVENTIVO: NO
CODIGO DE SERVICIO:
DIRECCION:
QUIEN REPORTA:+56 9 9343 3824 Willians José Arenas Zarraga
CONTACTO EN TERRENO:
PROBLEMA:
REQUERIMIENTO:informo que proyecto consiste
en una auto renovación de servicio, para esto solicito de su apoyo
enviand</t>
  </si>
  <si>
    <t>Se realiza requerimiento de acuerdo a lo solicitado</t>
  </si>
  <si>
    <t>2024-02-14 07:32:15</t>
  </si>
  <si>
    <t>2024-02-14 07:33:29</t>
  </si>
  <si>
    <t>2024-02-14 07:34:10</t>
  </si>
  <si>
    <t>2024-02-16 10:53:23</t>
  </si>
  <si>
    <t>2024-02-16 10:54:32</t>
  </si>
  <si>
    <t>2024-02-16 10:59:24</t>
  </si>
  <si>
    <t>INC000002619404</t>
  </si>
  <si>
    <t>2024-02-16 19:06:14</t>
  </si>
  <si>
    <t>2024-02-16 19:07:35</t>
  </si>
  <si>
    <t>2024-02-16 19:24:16</t>
  </si>
  <si>
    <t>EMPRESA:CAJA DE COMPENSACION DE ASIGNACION FAMILIAR LOS HEROES
CÓDIGO DE SERVICIO: 
DIRECCIÓN:Av. Apoquindo #7071, Las Condes, Santiago
NOMBRE DE QUIEN REPORTA: José Monteverde
TELÉFONO DE QUIEN REPORTA: 569 9236 7859
NOMBRE DE CONTACTO EN TERRENO: 
REQU</t>
  </si>
  <si>
    <t>Se efectúa contacto con cliente: N/A
Teléfono de contacto: N/A
Acciones realizadas: Accesos autorizados para personal descrito en planilla
Solución paliativa o definitiva: N/A
Acciones de Mejora, Recomendaciones: N/A
Causa Raíz: N/A</t>
  </si>
  <si>
    <t>INC000002620106</t>
  </si>
  <si>
    <t>2024-02-16 19:24:05</t>
  </si>
  <si>
    <t>2024-02-16 19:25:20</t>
  </si>
  <si>
    <t>INC000002620107</t>
  </si>
  <si>
    <t>2024-02-16 19:25:29</t>
  </si>
  <si>
    <t>2024-02-16 19:26:54</t>
  </si>
  <si>
    <t>INC000002610092</t>
  </si>
  <si>
    <t>SE GENERA TICKET POR REVISON Y TOMA DE ALARMA DE CLIENTES</t>
  </si>
  <si>
    <t>2024-02-12 12:16:05</t>
  </si>
  <si>
    <t>2024-02-12 12:17:19</t>
  </si>
  <si>
    <t>2024-02-12 12:18:50</t>
  </si>
  <si>
    <t>2024-02-12 17:29:00</t>
  </si>
  <si>
    <t>2024-02-12 17:30:26</t>
  </si>
  <si>
    <t>2024-02-12 17:34:14</t>
  </si>
  <si>
    <t>INC000002612120</t>
  </si>
  <si>
    <t>2024-02-13 08:25:32</t>
  </si>
  <si>
    <t>2024-02-13 08:26:59</t>
  </si>
  <si>
    <t>2024-02-13 09:59:35</t>
  </si>
  <si>
    <t>2024-02-12 13:34:29</t>
  </si>
  <si>
    <t>2024-02-12 13:36:04</t>
  </si>
  <si>
    <t>2024-02-15 22:41:44</t>
  </si>
  <si>
    <t>PREVENTIVO: NO
CODIGO DE SERVICIO:
DIRECCION:
QUIEN REPORTA: Denise Cruzat Etcheberry 56 9 93378009
CONTACTO EN TERRENO: Denise Cruzat Etcheberry 56 9 93378009
REQUERIMIENTO:
De acuerdo a lo conversado se solicita provisoriamente no considerar
fallas</t>
  </si>
  <si>
    <t>INC000002610715</t>
  </si>
  <si>
    <t>FACTIBILIDAD EYC/CRQ 82145</t>
  </si>
  <si>
    <t>2024-02-12 15:07:31</t>
  </si>
  <si>
    <t>2024-02-12 15:09:10</t>
  </si>
  <si>
    <t>2024-02-12 15:24:02</t>
  </si>
  <si>
    <t>SE EFECTÚA CONTACTO CON CLIENTE: NO APLICA
TELÉFONO DE CONTACTO: NO APLICA
ACCIONES REALIZADAS: LEVANTAMIENTO DE INFORMACIÓN RACK
SOLUCIÓN PALIATIVA O DEFINITIVA: INFORMACIÓN ESPACIOS Y
PDUS LEVANTADA
ACCIONES DE MEJORA, RECOMENDACIONES: NO APLICA
CAUSA</t>
  </si>
  <si>
    <t>INC000002611261</t>
  </si>
  <si>
    <t>2024-02-12 20:40:10</t>
  </si>
  <si>
    <t>2024-02-12 20:40:52</t>
  </si>
  <si>
    <t>2024-02-12 21:13:44</t>
  </si>
  <si>
    <t>2024-02-09 10:41:23</t>
  </si>
  <si>
    <t>2024-02-09 10:43:13</t>
  </si>
  <si>
    <t>2024-02-13 17:10:25</t>
  </si>
  <si>
    <t>FASE RESOLUCIÓN Y RECUPERACIÓN
Se efectúa contacto con cliente: victor sepulveda
Teléfono de contacto: N/A
Acciones realizadas: restaurada correctamente vm del dia 27-01-2024
Solución paliativa o definitiva: restaurada correctamente vm del dia 27-01-</t>
  </si>
  <si>
    <t>INC000002609873</t>
  </si>
  <si>
    <t>2024-02-12 09:16:24</t>
  </si>
  <si>
    <t>2024-02-12 09:19:01</t>
  </si>
  <si>
    <t>2024-02-12 09:43:16</t>
  </si>
  <si>
    <t>EMPRESA: TELEFONICA EMPRESAS DE CHILE SA
CÓDIGO DE SERVICIO: 
DIRECCIÓN: Av. Apoquindo #7071, Las Condes, Santiago
NOMBRE DE QUIEN REPORTA: Operador DataCenter Sites
TELÉFONO DE QUIEN REPORTA: +56 222025776 / 981290517 
NOMBRE DE CONTACTO EN TERRENO: Ren</t>
  </si>
  <si>
    <t>2024-02-13 10:44:24</t>
  </si>
  <si>
    <t>2024-02-13 10:44:26</t>
  </si>
  <si>
    <t>2024-02-14 10:09:22</t>
  </si>
  <si>
    <t>El Test Falla debido a que la casilla de correo Duoc TCCT TEST TestN2@duoc.cl  no logra recibir correos , falla la entrada del Exchange.
LA salida de esta no tiene inconveniente debido a que logran salir los correos de pruebas a sus destinatarios.</t>
  </si>
  <si>
    <t>2024-02-12 15:03:17</t>
  </si>
  <si>
    <t>2024-02-12 15:04:47</t>
  </si>
  <si>
    <t>2024-02-13 16:05:29</t>
  </si>
  <si>
    <t>PREVENTIVO: NO
CODIGO DE SERVICIO:
DIRECCION:
QUIEN REPORTA:Denise Cruzat Etcheberry   +56 9 93378009
CONTACTO EN TERRENO:ALBERTO JAVIER BEZARES OVALLE +56 9 71268048 /
PROBLEMA:
REQUERIMIENTO:Agradeceré su apoyo generando folio como requerimiento para o</t>
  </si>
  <si>
    <t>Se efectúa contacto con cliente: N/A
Teléfono de contacto: N/A
Acciones realizadas:Se envia el detalle de los recursos que tiene el cliente en el VDC.
Solución paliativa o definitiva: Definitiva
Acciones de Mejora, Recomendaciones:N/A
Causa Raíz:  N/A</t>
  </si>
  <si>
    <t>2024-02-12 18:09:47</t>
  </si>
  <si>
    <t>2024-02-12 18:10:37</t>
  </si>
  <si>
    <t>2024-02-12 18:17:43</t>
  </si>
  <si>
    <t>zabbix DC-VeeamOne-App no responde.
se reestablecen rutas a zabbix, reinicio de servicio. se comprueba conectividad</t>
  </si>
  <si>
    <t>INC000002610323</t>
  </si>
  <si>
    <t>2024-02-12 13:04:50</t>
  </si>
  <si>
    <t>2024-02-12 13:06:05</t>
  </si>
  <si>
    <t>2024-02-12 13:46:10</t>
  </si>
  <si>
    <t>EMPRESA:TELEFONICA EMPRESAS DE CHILE SA
CÓDIGO DE SERVICIO: 
DIRECCIÓN:Av. Apoquindo #7071, Las Condes, Santiago
NOMBRE DE QUIEN REPORTA:Eduardo Farías (Nabiax)
TELÉFONO DE QUIEN REPORTA:992982563
NOMBRE DE CONTACTO EN TERRENO: 
REQUERIMIENTO:REUNION DE</t>
  </si>
  <si>
    <t>ACCESOS AUORIZADOS</t>
  </si>
  <si>
    <t>2024-02-12 17:30:59</t>
  </si>
  <si>
    <t>2024-02-12 17:31:42</t>
  </si>
  <si>
    <t>2024-02-13 09:54:41</t>
  </si>
  <si>
    <t>2024-02-18 09:46:33</t>
  </si>
  <si>
    <t>2024-02-18 15:55:26</t>
  </si>
  <si>
    <t>PREVENTIVO=SI
CODIGO DE SERVICIO=DCADMPTEALTO
DIRECCION=NULL
CIUDAD=NULL
COMUNA LOCAL=
REGION=NULL
QUIEN REPORTA=Ticket automático
CONTACTO EN TERRENO=
PROBLEMA=Node FIPRDU01 - DCADMPTEALTO is Down
REQUERIMIENTO=
EQUIPOS ENERGIZADO O REINICIADO=
HORARIO</t>
  </si>
  <si>
    <t>INC000002613020</t>
  </si>
  <si>
    <t>GESTION DATACENTER/ ACCESOS / Rom-mayer</t>
  </si>
  <si>
    <t>2024-02-13 13:14:15</t>
  </si>
  <si>
    <t>2024-02-13 13:15:18</t>
  </si>
  <si>
    <t>2024-02-13 17:29:47</t>
  </si>
  <si>
    <t>EMPRESA: Rom-mayer
CÓDIGO DE SERVICIO: 
DIRECCIÓN: AV. Presidente Prieto #226, Paine, Santiago
NOMBRE DE QUIEN REPORTA:Bastian Gauna
TELÉFONO DE QUIEN REPORTA:  56 9 8954 5018
NOMBRE DE CONTACTO EN TERRENO: 
REQUERIMIENTO : Visita de ing. revision de cru</t>
  </si>
  <si>
    <t>2024-02-16 12:50:02</t>
  </si>
  <si>
    <t>2024-02-16 16:42:21</t>
  </si>
  <si>
    <t>Se revisa sitio reportado y este se encuentra operativo y redireccionando a sitio final. Se adjunta evidencia.</t>
  </si>
  <si>
    <t>INC000002615810</t>
  </si>
  <si>
    <t>2024-02-14 16:21:07</t>
  </si>
  <si>
    <t>2024-02-14 16:22:40</t>
  </si>
  <si>
    <t>2024-02-14 17:25:55</t>
  </si>
  <si>
    <t>EMPRESA:TELEFONICA EMPRESAS DE CHILE SA
CÓDIGO DE SERVICIO: 
DIRECCIÓN: AV. Presidente Prieto #226, Paine, Santiago
NOMBRE DE QUIEN REPORTA: Fernando Sepulveda
TELÉFONO DE QUIEN REPORTA: 993211880
NOMBRE DE CONTACTO EN TERRENO: 
REQUERIMIENTO: 
EQUIPOS E</t>
  </si>
  <si>
    <t>2024-02-13 07:32:43</t>
  </si>
  <si>
    <t>2024-02-13 07:33:41</t>
  </si>
  <si>
    <t>2024-02-13 07:35:36</t>
  </si>
  <si>
    <t>INC000002611469</t>
  </si>
  <si>
    <t>FACTIBILIDAD MASISA/CRQ 82150</t>
  </si>
  <si>
    <t>2024-02-13 09:12:54</t>
  </si>
  <si>
    <t>2024-02-13 09:16:10</t>
  </si>
  <si>
    <t>2024-02-13 09:43:08</t>
  </si>
  <si>
    <t>2024-02-12 13:10:01</t>
  </si>
  <si>
    <t>2024-02-12 13:10:12</t>
  </si>
  <si>
    <t>2024-02-12 13:14:24</t>
  </si>
  <si>
    <t>2024-02-14 16:50:39</t>
  </si>
  <si>
    <t>2024-02-14 16:51:27</t>
  </si>
  <si>
    <t>2024-02-14 16:54:14</t>
  </si>
  <si>
    <t>2024-02-12 18:00:27</t>
  </si>
  <si>
    <t>2024-02-12 18:01:33</t>
  </si>
  <si>
    <t>2024-02-12 18:16:12</t>
  </si>
  <si>
    <t>zabbix revision servel03 Disco C por sobre el 90%.
se realiza liberacionde espacio desde carpeta softwaredistribution. ademas se deshabilita servicio de windows update windows 2003</t>
  </si>
  <si>
    <t>2024-02-12 18:07:27</t>
  </si>
  <si>
    <t>2024-02-12 18:08:50</t>
  </si>
  <si>
    <t>2024-02-12 18:17:25</t>
  </si>
  <si>
    <t>Zabbix - GPSTFOUNDATION no responde
Servidor con servicio zabbix abajo. se inicia servicio y se comprueba conectividad</t>
  </si>
  <si>
    <t>INC000002617990</t>
  </si>
  <si>
    <t>Revisión y reinicio de equipo DXC-ARAUCO</t>
  </si>
  <si>
    <t>2024-02-15 19:12:55</t>
  </si>
  <si>
    <t>2024-02-15 19:14:34</t>
  </si>
  <si>
    <t>INC000002611372</t>
  </si>
  <si>
    <t>FRONT CTC /HELP DESK / Cuantos son las UP del RACK cuantos disponibles</t>
  </si>
  <si>
    <t>2024-02-12 19:16:53</t>
  </si>
  <si>
    <t>2024-02-12 19:17:39</t>
  </si>
  <si>
    <t>2024-02-12 20:26:49</t>
  </si>
  <si>
    <t>FRONT CTC /HELP DESK / Cuantos son las UP del RACK cuantos disponibles
PREVENTIVO: NO
EMPRESA: marcos.paulete@artikos.cl
CÓDIGO DE SERVICIO:VPF1133648
DIRECCIÓN:San Martin 50 Sala TIC,,Santiago,Santiago
COMUNA:Santiago
CIUDAD:Santiago
NOMBRE DE QUIEN REP</t>
  </si>
  <si>
    <t>2024-02-15 14:45:56</t>
  </si>
  <si>
    <t>2024-02-15 14:46:30</t>
  </si>
  <si>
    <t>INC000002616093</t>
  </si>
  <si>
    <t>2024-02-14 18:43:53</t>
  </si>
  <si>
    <t>2024-02-14 18:45:18</t>
  </si>
  <si>
    <t>2024-02-14 20:00:45</t>
  </si>
  <si>
    <t>EMPRESA:CAJA DE COMPENSACION DE ASIGNACION FAMILIAR LOS HEROES
CÓDIGO DE SERVICIO: 
DIRECCIÓN: Calle San Martin #50, Santiago Centro, Santiago
NOMBRE DE QUIEN REPORTA: Jose Monteverde
TELÉFONO DE QUIEN REPORTA: 56992367859
NOMBRE DE CONTACTO EN TERRENO:</t>
  </si>
  <si>
    <t>2024-02-12 12:49:38</t>
  </si>
  <si>
    <t>2024-02-12 12:52:55</t>
  </si>
  <si>
    <t>2024-02-13 10:35:56</t>
  </si>
  <si>
    <t>2024-02-15 09:58:43</t>
  </si>
  <si>
    <t>2024-02-15 10:00:19</t>
  </si>
  <si>
    <t>2024-02-15 15:34:40</t>
  </si>
  <si>
    <t>PREVENTIVO: NO
CODIGO DE SERVICIO:
DIRECCION:
QUIEN REPORTA:+56 9 9343 3824 Willians José Arenas Zarraga 
CONTACTO EN TERRENO:
PROBLEMA:
REQUERIMIENTO:junto con saludar, informo que proyecto consiste
en una auto renovación de servicio, para esto solicito</t>
  </si>
  <si>
    <t>INC000002614409</t>
  </si>
  <si>
    <t>SUPERVISION: Problema con Service Processor</t>
  </si>
  <si>
    <t>2024-02-14 03:49:22</t>
  </si>
  <si>
    <t>2024-02-14 03:50:25</t>
  </si>
  <si>
    <t>2024-02-14 03:53:37</t>
  </si>
  <si>
    <t>Problema con Service Processor que impide administración de Storage 3Par Paine</t>
  </si>
  <si>
    <t>Incidencia restablecida.</t>
  </si>
  <si>
    <t>INC000002614429</t>
  </si>
  <si>
    <t>BARRICK SERVICIOS MINEROS LTDA.</t>
  </si>
  <si>
    <t>GESTION DATACENTER/ ACCESOS / BARRICK SERVICIOS MINEROS LTDA.</t>
  </si>
  <si>
    <t>2024-02-14 08:46:33</t>
  </si>
  <si>
    <t>2024-02-14 08:48:16</t>
  </si>
  <si>
    <t>2024-02-14 08:58:40</t>
  </si>
  <si>
    <t>EMPRESA: BARRICK SERVICIOS MINEROS LTDA.
CÓDIGO DE SERVICIO: 
DIRECCIÓN:Calle San Martin #50, Santiago Centro, Santiago
NOMBRE DE QUIEN REPORTA:Vratislav Kostak
TELÉFONO DE QUIEN REPORTA:  981570521
NOMBRE DE CONTACTO EN TERRENO: 
REQUERIMIENTO : Revisio</t>
  </si>
  <si>
    <t>2024-02-13 15:31:45</t>
  </si>
  <si>
    <t>2024-02-13 15:40:52</t>
  </si>
  <si>
    <t>2024-02-13 16:26:33</t>
  </si>
  <si>
    <t>PREVENTIVO: NO
CODIGO DE SERVICIO: 
DIRECCION:
QUIEN REPORTA: Claudio Pulquillanca +56 2 2677 1902
CONTACTO EN TERRENO: Claudio Pulquillanca  +56 2 2677 1902
REQUERIMIENTO:
Código de servicio: no aplica es un servicio datacenter, derivar a bandeja Cont</t>
  </si>
  <si>
    <t>Se crean los registros dns solicitados, como se ve a continuación.
En los dns autoritativos ya se ve el cambio reflejado, para el resto de los servidores se debe esperar el tiempo/propagación correspondiente.</t>
  </si>
  <si>
    <t>INC000002615554</t>
  </si>
  <si>
    <t>GESTION DATACENTER/ ACCESOS / ARTIKOS CHILE S A</t>
  </si>
  <si>
    <t>2024-02-14 17:12:09</t>
  </si>
  <si>
    <t>2024-02-14 17:13:52</t>
  </si>
  <si>
    <t>2024-02-14 17:22:23</t>
  </si>
  <si>
    <t>EMPRESA: ARTIKOS CHILE S A
CÓDIGO DE SERVICIO: 
DIRECCIÓN:Calle San Martin #50, Santiago Centro, Santiago
NOMBRE DE QUIEN REPORTA:Sebastian Poblete
TELÉFONO DE QUIEN REPORTA:  56992171974
NOMBRE DE CONTACTO EN TERRENO: 
REQUERIMIENTO : Acceso para revisi</t>
  </si>
  <si>
    <t>2024-02-16 09:45:48</t>
  </si>
  <si>
    <t>2024-02-16 09:50:51</t>
  </si>
  <si>
    <t>2024-02-17 12:22:52</t>
  </si>
  <si>
    <t>PREVENTIVO: NO
CODIGO DE SERVICIO:
DIRECCION:
QUIEN REPORTA: Raúl Ahumada Z.   +56223955448
CONTACTO EN TERRENO: Raúl Ahumada Z.   +56223955448
REQUERIMIENTO:
Estimados por favor crear ticket para baja de respaldos de las siguientes
bases según informa</t>
  </si>
  <si>
    <t>FASE RESOLUCIÓN Y RECUPERACIÓN
Se efectúa contacto con cliente: N/A
Teléfono de contacto: N/A
Acciones realizadas: bd solicitadas dadas de baja en respaldo
Solución paliativa o definitiva: bd solicitadas dadas de baja en respaldo
Acciones de Mejora,</t>
  </si>
  <si>
    <t>INC000002609590</t>
  </si>
  <si>
    <t>2024-02-12 01:56:57</t>
  </si>
  <si>
    <t>2024-02-12 01:57:37</t>
  </si>
  <si>
    <t>2024-02-12 01:59:09</t>
  </si>
  <si>
    <t>2024-02-15 04:57:42</t>
  </si>
  <si>
    <t>2024-02-15 06:59:32</t>
  </si>
  <si>
    <t>Se realiza limpieza de memoria residual quedando con 47%. alarma superada.</t>
  </si>
  <si>
    <t>INC000002616788</t>
  </si>
  <si>
    <t>2024-02-15 09:09:12</t>
  </si>
  <si>
    <t>2024-02-15 09:11:09</t>
  </si>
  <si>
    <t>2024-02-15 09:37:20</t>
  </si>
  <si>
    <t>EMPRESA: BANCO SANTANDER CHILE 1
CÓDIGO DE SERVICIO: 
DIRECCIÓN: Av. Apoquindo #7071, Las Condes, Santiago
NOMBRE DE QUIEN REPORTA: Christian Tapia Torres
TELÉFONO DE QUIEN REPORTA: 56-9-81568202
NOMBRE DE CONTACTO EN TERRENO: Marcelo Aravena Boza 569815</t>
  </si>
  <si>
    <t>INC000002616111</t>
  </si>
  <si>
    <t>2024-02-14 19:29:41</t>
  </si>
  <si>
    <t>2024-02-14 19:31:01</t>
  </si>
  <si>
    <t>2024-02-15 00:07:08</t>
  </si>
  <si>
    <t>EMPRESA:TELEFONICA EMPRESAS DE CHILE SA
CÓDIGO DE SERVICIO: 
DIRECCIÓN: AV. Presidente Prieto #226, Paine, Santiago
NOMBRE DE QUIEN REPORTA:Ramón Garcés
TELÉFONO DE QUIEN REPORTA: 56992239270
NOMBRE DE CONTACTO EN TERRENO: 
REQUERIMIENTO: 
"1.- Identific</t>
  </si>
  <si>
    <t>RECHAZADO FALTA RFC</t>
  </si>
  <si>
    <t>INC000002616587</t>
  </si>
  <si>
    <t>SUPERVISION limpieza de Rack</t>
  </si>
  <si>
    <t>2024-02-15 02:31:51</t>
  </si>
  <si>
    <t>2024-02-15 02:34:18</t>
  </si>
  <si>
    <t>2024-02-15 02:37:27</t>
  </si>
  <si>
    <t>SUPERVISION limpieza involucra la eliminacion de restos de materiales y polvo que tienen algunos rack , equipamientos, frotal y trasera.</t>
  </si>
  <si>
    <t>INC000002610784</t>
  </si>
  <si>
    <t>GESTION DATACENTER/ ACCESOS /RIPLEY CHILE S.A.</t>
  </si>
  <si>
    <t>2024-02-12 21:19:14</t>
  </si>
  <si>
    <t>2024-02-12 21:20:42</t>
  </si>
  <si>
    <t>2024-02-12 21:28:12</t>
  </si>
  <si>
    <t>EMPRESA:RIPLEY CHILE S.A.
CÓDIGO DE SERVICIO: 
DIRECCIÓN: Calle San Martin #50, Santiago Centro, Santiago
NOMBRE DE QUIEN REPORTA:Marco Gutierrez
TELÉFONO DE QUIEN REPORTA:56 9 94497727
NOMBRE DE CONTACTO EN TERRENO: 
REQUERIMIENTO:  revision de enlace s</t>
  </si>
  <si>
    <t>INC000002612157</t>
  </si>
  <si>
    <t>2024-02-13 09:58:53</t>
  </si>
  <si>
    <t>2024-02-13 10:00:40</t>
  </si>
  <si>
    <t>2024-02-13 10:12:52</t>
  </si>
  <si>
    <t>EMPRESA: DXC
CÓDIGO DE SERVICIO: 
DIRECCIÓN:AV. Presidente Prieto #226, Paine, Santiago
NOMBRE DE QUIEN REPORTA:Ferney Garzon
TELÉFONO DE QUIEN REPORTA:  56 2 25774418
NOMBRE DE CONTACTO EN TERRENO: 
REQUERIMIENTO: Limpieza de Rack DB.25 Cliente DXC
EQUI</t>
  </si>
  <si>
    <t>2024-02-07 16:48:24</t>
  </si>
  <si>
    <t>2024-02-07 16:49:47</t>
  </si>
  <si>
    <t>2024-02-13 11:11:06</t>
  </si>
  <si>
    <t>PREVENTIVO: NO
CODIGO DE SERVICIO:
DIRECCION:
QUIEN REPORTA:
CONTACTO EN TERRENO:
PROBLEMA:
REQUERIMIENTO:
Buenas Tardes Estimado equipo @Help Desk,
Por favor su acostumbrado apoyo en generar ticket de requerimiento y
asignar a mi bandeja TELEFONICA GL</t>
  </si>
  <si>
    <t>FASE RESOLUCIÓN Y RECUPERACIÓN
Se efectúa contacto con cliente:N/A
Teléfono de contacto:N/A
Acciones realizadas: Se realiza borrado de la POC del Cliente Electrica Puente Alto y se liberan los recursos asociados
Solución paliativa o definitiva:N/A
A</t>
  </si>
  <si>
    <t>2024-02-14 10:59:18</t>
  </si>
  <si>
    <t>2024-02-14 11:00:34</t>
  </si>
  <si>
    <t>2024-02-16 12:30:18</t>
  </si>
  <si>
    <t>PREVENTIVO: NO
CODIGO DE SERVICIO:
DIRECCION:
QUIEN REPORTA:+56 9 9343 3681 Deiby Yoel Santoyo Monterola
CONTACTO EN TERRENO:+56 9 9343 3681 Deiby Yoel Santoyo Monterola
PROBLEMA:
REQUERIMIENTO:Por favor su acostumbrado apoyo en generar folio de requerim</t>
  </si>
  <si>
    <t>FASE RESOLUCIÓN Y RECUPERACIÓN
Se efectúa contacto con cliente:N/A
Teléfono de contacto:N/A
Acciones realizadas: Se genera requerimiento de cambio de pieza a Evernex con el ticket 01559804 por lo que se espera que llegue la pieza, por lo tanto se cier</t>
  </si>
  <si>
    <t>2024-02-14 12:53:20</t>
  </si>
  <si>
    <t>2024-02-14 12:53:32</t>
  </si>
  <si>
    <t>2024-02-14 12:55:36</t>
  </si>
  <si>
    <t>2024-02-14 12:53:54</t>
  </si>
  <si>
    <t>2024-02-14 12:54:13</t>
  </si>
  <si>
    <t>2024-02-14 12:57:12</t>
  </si>
  <si>
    <t>2024-02-14 12:54:38</t>
  </si>
  <si>
    <t>2024-02-14 12:54:51</t>
  </si>
  <si>
    <t>2024-02-14 12:58:28</t>
  </si>
  <si>
    <t>2024-02-16 07:57:26</t>
  </si>
  <si>
    <t>2024-02-16 08:42:54</t>
  </si>
  <si>
    <t>2024-02-16 12:40:32</t>
  </si>
  <si>
    <t>PREVENTIVO: NO
CODIGO DE SERVICIO:
DIRECCION:
QUIEN REPORTA:Miguel Bolivar  (+56) 2 2236 2306
CONTACTO EN TERRENO:
PROBLEMA:
REQUERIMIENTO
Estimados, favor realizar el siguiente ajuste para el dominio jeria.cl:
Crear el siguiente registro TXT:
je</t>
  </si>
  <si>
    <t>Se crea registro solicitado, el cual responde correctamente desde los dns autoritativos e internet. Para el resto de DNS's es necesario esperar el tiempo de propagación/refresco correspondiente.</t>
  </si>
  <si>
    <t>2024-02-17 17:50:29</t>
  </si>
  <si>
    <t>2024-02-17 17:51:44</t>
  </si>
  <si>
    <t>2024-02-17 21:47:50</t>
  </si>
  <si>
    <t>PREVENTIVO: NO
CODIGO DE SERVICIO:
DIRECCION:
QUIEN REPORTA: Cristobal Reyes Delgado  9 6664 3831
CONTACTO EN TERRENO: Cristobal Reyes Delgado  9 6664 3831
REQUERIMIENTO:
Buenas tardes. Favor su apoyo en la creación de un ticket por la revisión
realiza</t>
  </si>
  <si>
    <t>Buenos dias. Se informa que las tareas informadas han finalizado. Se adjunta evidencia.</t>
  </si>
  <si>
    <t>INC000002622028</t>
  </si>
  <si>
    <t>2024-02-18 15:40:58</t>
  </si>
  <si>
    <t>2024-02-18 15:43:25</t>
  </si>
  <si>
    <t>2024-02-18 16:32:31</t>
  </si>
  <si>
    <t>2024-02-16 11:02:24</t>
  </si>
  <si>
    <t>2024-02-16 11:05:29</t>
  </si>
  <si>
    <t>2024-02-16 11:06:19</t>
  </si>
  <si>
    <t>2024-02-15 15:31:28</t>
  </si>
  <si>
    <t>2024-02-15 15:35:00</t>
  </si>
  <si>
    <t>2024-02-16 17:19:15</t>
  </si>
  <si>
    <t>Se cancela ticket, en espera de validaciones por parte de cliente antes de proceder a su ejecución... Realizadas las válidacione se abrira un nueco ticket para proceder.</t>
  </si>
  <si>
    <t>INC000002611263</t>
  </si>
  <si>
    <t>2024-02-12 20:42:09</t>
  </si>
  <si>
    <t>2024-02-12 20:42:40</t>
  </si>
  <si>
    <t>2024-02-12 21:13:04</t>
  </si>
  <si>
    <t>2024-02-12 11:51:53</t>
  </si>
  <si>
    <t>2024-02-12 11:52:49</t>
  </si>
  <si>
    <t>2024-02-13 13:44:28</t>
  </si>
  <si>
    <t>PREVENTIVO: NO
CODIGO DE SERVICIO: VPF1667299 
DIRECCION:      
CIUDAD:             
COMUNA:
NOMBRE QUIEN REPORTA:Luis Osorio
TELEFONO QUIEN REPORTA: +56 2 557314 
NOMBRE CONTACTO EN TERRENO:        
TELEFONO 1 CONTACTO EN TERRENO:
TELEFONO 2 CONTACTO EN</t>
  </si>
  <si>
    <t>Se liberan IP solicitadas por cliente y servicio funciona correctamente.</t>
  </si>
  <si>
    <t>INC000002615356</t>
  </si>
  <si>
    <t>HD | Entrega de Clon Ecert: Enero 2024</t>
  </si>
  <si>
    <t>2024-02-14 14:21:37</t>
  </si>
  <si>
    <t>2024-02-14 14:25:27</t>
  </si>
  <si>
    <t>2024-02-14 15:34:48</t>
  </si>
  <si>
    <t>PREVENTIVO: NO
CODIGO DE SERVICIO:
DIRECCION:
QUIEN REPORTA:Rodrigo Vásquez Muñoz +56 97411 3060
CONTACTO EN TERRENO:
PROBLEMA:
REQUERIMIENTO:
Estimados,
Junto con saludar, adjunto planilla correspondiente a entrega de Clon
ECERT &amp;#8211; enero 2024, So</t>
  </si>
  <si>
    <t>INC000002610917</t>
  </si>
  <si>
    <t>GESTION DATACENTER/ ACCESOS /NEXTSTREAM</t>
  </si>
  <si>
    <t>2024-02-12 16:32:42</t>
  </si>
  <si>
    <t>2024-02-12 16:35:28</t>
  </si>
  <si>
    <t>2024-02-12 17:15:56</t>
  </si>
  <si>
    <t>EMPRESA:NEXTSTREAM
CÓDIGO DE SERVICIO: 
DIRECCIÓN:Calle San Martin #50, Santiago Centro, Santiago
NOMBRE DE QUIEN REPORTA:Daniel Rodriguez
TELÉFONO DE QUIEN REPORTA:5697829 7978
NOMBRE DE CONTACTO EN TERRENO: 
REQUERIMIENTO:visita de inspeccion a sistema</t>
  </si>
  <si>
    <t>2024-02-14 10:59:49</t>
  </si>
  <si>
    <t>2024-02-14 11:00:29</t>
  </si>
  <si>
    <t>2024-02-14 11:04:53</t>
  </si>
  <si>
    <t>INC000002611274</t>
  </si>
  <si>
    <t>2024-02-13 00:40:37</t>
  </si>
  <si>
    <t>2024-02-13 00:41:11</t>
  </si>
  <si>
    <t>2024-02-13 00:42:43</t>
  </si>
  <si>
    <t>INC000002621217</t>
  </si>
  <si>
    <t>2024-02-17 19:21:06</t>
  </si>
  <si>
    <t>2024-02-17 19:22:20</t>
  </si>
  <si>
    <t>INC000002621234</t>
  </si>
  <si>
    <t>2024-02-18 03:42:59</t>
  </si>
  <si>
    <t>2024-02-18 03:44:01</t>
  </si>
  <si>
    <t>2024-02-18 03:45:29</t>
  </si>
  <si>
    <t>2024-02-14 11:25:48</t>
  </si>
  <si>
    <t>2024-02-14 11:26:53</t>
  </si>
  <si>
    <t>2024-02-16 12:24:01</t>
  </si>
  <si>
    <t>INC000002615318</t>
  </si>
  <si>
    <t>FACTIBILIDAD 81839</t>
  </si>
  <si>
    <t>2024-02-14 12:01:26</t>
  </si>
  <si>
    <t>2024-02-14 12:03:56</t>
  </si>
  <si>
    <t>2024-02-14 12:59:54</t>
  </si>
  <si>
    <t>2024-02-07 11:31:56</t>
  </si>
  <si>
    <t>2024-02-07 11:35:38</t>
  </si>
  <si>
    <t>2024-02-12 10:37:15</t>
  </si>
  <si>
    <t>PREVENTIVO: NO
CODIGO DE SERVICIO:
DIRECCION:
QUIEN REPORTA:Javier Andres Cuevas Flores +56 9 9535 4350
CONTACTO EN TERRENO:
PROBLEMA:
REQUERIMIENTO:Favor su ayuda para asignar según carga a equipo MS
Buenas tardes estimado @JUAN CARLOS UZCATEGUI FUGUET</t>
  </si>
  <si>
    <t>se envian correo a cada persona con la informacion de su nueva clave y usuario. Se reenvia informacion a jefatura para respaldo</t>
  </si>
  <si>
    <t>2024-02-13 09:42:57</t>
  </si>
  <si>
    <t>2024-02-13 11:12:49</t>
  </si>
  <si>
    <t>PREVENTIVO=SI
CODIGO DE SERVICIO=LNPRAP_GPS01
DIRECCION=NULL
CIUDAD=NULL
COMUNA LOCAL=Santiago
REGION=NULL
QUIEN REPORTA=Ticket automático
CONTACTO EN TERRENO=
PROBLEMA=Node GPSCHI01 - LNPRAP_GPS01 CPU Load at 100 % Exceeds Threshold
REQUERIMIENTO=
EQUIP</t>
  </si>
  <si>
    <t>Se revisa el servidor alarmado, encontrando un alto consumo de CPU producida por el proceso Java, ejecutado con el usuario root, como se ve a continuación.
Pongo en copia a @Pablo Meza, a quien solicito una revisión del servidor y el proceso en particul</t>
  </si>
  <si>
    <t>2024-02-12 17:57:44</t>
  </si>
  <si>
    <t>2024-02-12 18:00:08</t>
  </si>
  <si>
    <t>2024-02-12 18:15:47</t>
  </si>
  <si>
    <t>zabbix revision servel03 sin respuesta</t>
  </si>
  <si>
    <t>zabbix revision servel03
servidor con servicio abajo. se reinicia servicio, metricas vuelven a zabbix</t>
  </si>
  <si>
    <t>2024-02-12 18:05:39</t>
  </si>
  <si>
    <t>2024-02-12 18:06:39</t>
  </si>
  <si>
    <t>2024-02-12 18:17:05</t>
  </si>
  <si>
    <t>zabbix no responde c3-fileserver.
Servidor con inconveniente de conectividad. se reinicia tarjeta PVLAN y serivcio zabbix. conectividad retomada correctamente</t>
  </si>
  <si>
    <t>2024-02-14 12:57:16</t>
  </si>
  <si>
    <t>2024-02-14 12:59:29</t>
  </si>
  <si>
    <t>2024-02-14 14:23:34</t>
  </si>
  <si>
    <t>PREVENTIVO: NO
CODIGO DE SERVICIO:
DIRECCION:
QUIEN REPORTA:+56 9 6187 5469   Nicolás Saavedra Eguiluz
CONTACTO EN TERRENO:
PROBLEMA:
REQUERIMIENTO:Favor generar ticket en base a requerimiento de cliente COAGRA
Dejar en bandeja CLOUD SAP HANA y asignar</t>
  </si>
  <si>
    <t>La orden DEEK952988 fue importada exitosamente en PRD</t>
  </si>
  <si>
    <t>INC000002613513</t>
  </si>
  <si>
    <t>GESTION DATACENTER/ ACCESOS /NCG Servicios</t>
  </si>
  <si>
    <t>2024-02-13 16:30:32</t>
  </si>
  <si>
    <t>2024-02-13 16:48:49</t>
  </si>
  <si>
    <t>2024-02-13 19:48:17</t>
  </si>
  <si>
    <t>EMPRESA:NCG Servicios
CÓDIGO DE SERVICIO: 
DIRECCIÓN:Calle San Martin #50, Santiago Centro, Santiago
NOMBRE DE QUIEN REPORTA:Alfredo Naranjo
TELÉFONO DE QUIEN REPORTA:994479877
NOMBRE DE CONTACTO EN TERRENO: 
PROBLEMA:
Retiro Servidores Rack NCG Servicio</t>
  </si>
  <si>
    <t>2024-02-13 16:57:53</t>
  </si>
  <si>
    <t>2024-02-13 16:58:20</t>
  </si>
  <si>
    <t>2024-02-13 18:37:22</t>
  </si>
  <si>
    <t>INC000002614501</t>
  </si>
  <si>
    <t>2024-02-14 11:29:10</t>
  </si>
  <si>
    <t>2024-02-14 11:30:21</t>
  </si>
  <si>
    <t>2024-02-14 11:44:35</t>
  </si>
  <si>
    <t>EMPRESA: TELEFONICA EMPRESAS DE CHILE SA
CÓDIGO DE SERVICIO: 
DIRECCIÓN:Av. Apoquindo #7071, Las Condes, Santiago
NOMBRE DE QUIEN REPORTA:RENE VILLEGAS
TELÉFONO DE QUIEN REPORTA:  56995442858
NOMBRE DE CONTACTO EN TERRENO: 
REQUERIMIENTO : personal de in</t>
  </si>
  <si>
    <t>2024-02-15 11:06:19</t>
  </si>
  <si>
    <t>2024-02-15 11:06:59</t>
  </si>
  <si>
    <t>2024-02-15 11:08:02</t>
  </si>
  <si>
    <t>INC000002610378</t>
  </si>
  <si>
    <t>2024-02-12 15:23:45</t>
  </si>
  <si>
    <t>2024-02-12 15:24:57</t>
  </si>
  <si>
    <t>2024-02-12 15:39:46</t>
  </si>
  <si>
    <t>EMPRESA:TELEFONICA GLOBAL TECHNOLOGY S.A.AGENCIA EN CHILE
CÓDIGO DE SERVICIO: 
DIRECCIÓN: Calle San Martin #50, Santiago Centro, Santiago
NOMBRE DE QUIEN REPORTA:Luis Villasmil Castillo
TELÉFONO DE QUIEN REPORTA:56993970486
NOMBRE DE CONTACTO EN TERRENO:</t>
  </si>
  <si>
    <t>2024-02-12 12:38:43</t>
  </si>
  <si>
    <t>2024-02-12 12:41:04</t>
  </si>
  <si>
    <t>2024-02-12 16:59:37</t>
  </si>
  <si>
    <t>PREVENTIVO: NO
CÓDIGO DE SERVICIO: Servidor CORONEL
DIRECCIÓN: - 
QUIEN REPORTA: Juan Carlos Dupuy | +56 979778332
CONTACTO EN TERRENO: Juan Carlos Dupuy | +56 979778332
PROBLEMA:
REQUERIMIENTO:
Buenas tardes, junto con saludar, solicito respaldo comple</t>
  </si>
  <si>
    <t>FASE RESOLUCIÓN Y RECUPERACIÓN
Se efectúa contacto con cliente: N/A
Teléfono de contacto: N/A
Acciones realizadas: Respaldo vm snpshot servidor coronel ejecutado correctamente
Solución paliativa o definitiva: N/A
Acciones de Mejora, Recomendaciones:</t>
  </si>
  <si>
    <t>INC000002615079</t>
  </si>
  <si>
    <t>2024-02-14 12:57:37</t>
  </si>
  <si>
    <t>2024-02-14 12:58:59</t>
  </si>
  <si>
    <t>2024-02-14 13:16:14</t>
  </si>
  <si>
    <t>EMPRESA:TELEFONICA EMPRESAS DE CHILE SA
CÓDIGO DE SERVICIO: 
DIRECCIÓN:Calle San Martin #50, Santiago Centro, Santiago
NOMBRE DE QUIEN REPORTA:Deiby Santoyo
TELÉFONO DE QUIEN REPORTA:56992214664
NOMBRE DE CONTACTO EN TERRENO: 
REQUERIMIENTO:Revisión Serv</t>
  </si>
  <si>
    <t>2024-02-12 09:51:57</t>
  </si>
  <si>
    <t>2024-02-12 09:54:46</t>
  </si>
  <si>
    <t>2024-02-12 15:35:47</t>
  </si>
  <si>
    <t>Se reinicia servicio jboss en servidor QA-FUSE-01</t>
  </si>
  <si>
    <t>INC000002613253</t>
  </si>
  <si>
    <t>FACTIBILIDAD ARTIKOS/CRQ 82501</t>
  </si>
  <si>
    <t>2024-02-13 16:55:19</t>
  </si>
  <si>
    <t>2024-02-13 16:55:21</t>
  </si>
  <si>
    <t>2024-02-13 17:09:07</t>
  </si>
  <si>
    <t>PREVENTIVO: SI
CÓDIGO DE SERVICIO:
DIRECCIÓN:  DCSM
QUIEN REPORTA: KATHERINE DIAZ
CONTACTO EN TERRENO: DC OPERADOR N1
PROBLEMA: FACTIBILIDAD
REQUERIMIENTO: CAMBIO DE COMPONENTE</t>
  </si>
  <si>
    <t>2024-02-12 11:55:41</t>
  </si>
  <si>
    <t>2024-02-12 11:57:28</t>
  </si>
  <si>
    <t>2024-02-12 16:34:18</t>
  </si>
  <si>
    <t>PREVENTIVO: NO
CODIGO DE SERVICIO: 
DIRECCION:
QUIEN REPORTA: Andres Gudiño Peña 56 9 9040 2570
CONTACTO EN TERRENO: Andres Gudiño Peña 56 9 9040 2570
REQUERIMIENTO:
Junto con saludar, favor de su ayuda en asignar aun especialista de SO
para poder revi</t>
  </si>
  <si>
    <t>Se conectó la interfaz de la VLAN 1823 y se configuró la IP 10.20.2.101 (provisoria) a nivel de vCloud, dado que la red es máscara 22.</t>
  </si>
  <si>
    <t>INC000002610731</t>
  </si>
  <si>
    <t>GESTION DATACENTER/ ACCESOS /EcertChile SpA</t>
  </si>
  <si>
    <t>2024-02-12 16:36:05</t>
  </si>
  <si>
    <t>2024-02-12 16:38:40</t>
  </si>
  <si>
    <t>2024-02-12 17:19:03</t>
  </si>
  <si>
    <t>EMPRESA:EcertChile SpA
CÓDIGO DE SERVICIO: 
DIRECCIÓN:Av. Apoquindo #7071, Las Condes, Santiago
NOMBRE DE QUIEN REPORTA:Juan José Fuentealba
TELÉFONO DE QUIEN REPORTA:961627267
NOMBRE DE CONTACTO EN TERRENO: 
PROBLEMA:
Retiro de equipos
EQUIPOS ENERGIZAD</t>
  </si>
  <si>
    <t>2024-02-09 09:47:02</t>
  </si>
  <si>
    <t>2024-02-09 09:49:33</t>
  </si>
  <si>
    <t>2024-02-14 10:10:28</t>
  </si>
  <si>
    <t>INC000002615287</t>
  </si>
  <si>
    <t>2024-02-14 14:53:13</t>
  </si>
  <si>
    <t>2024-02-14 14:54:35</t>
  </si>
  <si>
    <t>2024-02-14 16:58:48</t>
  </si>
  <si>
    <t>EMPRESA:CEMENTOS BIO BIO S.A.
CÓDIGO DE SERVICIO: 
DIRECCIÓN: Calle San Martin #50, Santiago Centro, Santiago
NOMBRE DE QUIEN REPORTA: Angelo Lagos
TELÉFONO DE QUIEN REPORTA: 989030860
NOMBRE DE CONTACTO EN TERRENO: 
REQUERIMIENTO: "Se solicita apoyo par</t>
  </si>
  <si>
    <t>INC000002613805</t>
  </si>
  <si>
    <t>GESTION DATACENTER/ ACCESOS /SONDA S A</t>
  </si>
  <si>
    <t>2024-02-13 19:25:31</t>
  </si>
  <si>
    <t>2024-02-13 19:26:41</t>
  </si>
  <si>
    <t>2024-02-13 23:43:44</t>
  </si>
  <si>
    <t>EMPRESA:SONDA S A
CÓDIGO DE SERVICIO: 
DIRECCIÓN: AV. Presidente Prieto #226, Paine, Santiago
NOMBRE DE QUIEN REPORTA: Victor Herrera
TELÉFONO DE QUIEN REPORTA: 57 318 3535535
NOMBRE DE CONTACTO EN TERRENO: 
REQUERIMIENTO: Problemas con acceso a Service</t>
  </si>
  <si>
    <t>INC000002619947</t>
  </si>
  <si>
    <t>2024-02-16 20:00:12</t>
  </si>
  <si>
    <t>2024-02-16 20:00:44</t>
  </si>
  <si>
    <t>2024-02-16 21:27:59</t>
  </si>
  <si>
    <t>2024-02-14 09:56:32</t>
  </si>
  <si>
    <t>2024-02-14 10:06:08</t>
  </si>
  <si>
    <t>2024-02-14 17:24:16</t>
  </si>
  <si>
    <t>Señores
Favor su colaboración en revisión de caso de direccionamiento anonalo presente en enlace monitorizacion.tic.cl, en especifico el siguiente enlace:
https://monitorizacion.tic.cl:10443/remote/login?lang=en
Cabe señalar que monitorizacion.tic.cl e</t>
  </si>
  <si>
    <t>Se elimina registro según lo solicitado.</t>
  </si>
  <si>
    <t>2024-02-14 11:01:36</t>
  </si>
  <si>
    <t>2024-02-14 11:03:08</t>
  </si>
  <si>
    <t>2024-02-14 11:05:22</t>
  </si>
  <si>
    <t>2024-02-14 11:03:16</t>
  </si>
  <si>
    <t>2024-02-14 11:03:40</t>
  </si>
  <si>
    <t>2024-02-14 11:04:29</t>
  </si>
  <si>
    <t>2024-02-13 12:30:13</t>
  </si>
  <si>
    <t>2024-02-13 12:32:01</t>
  </si>
  <si>
    <t>2024-02-14 18:13:07</t>
  </si>
  <si>
    <t>Se realizan los cambios en DEVB y QAS</t>
  </si>
  <si>
    <t>2024-02-16 17:21:31</t>
  </si>
  <si>
    <t>2024-02-16 17:21:44</t>
  </si>
  <si>
    <t>2024-02-16 17:23:32</t>
  </si>
  <si>
    <t>2024-02-16 17:21:49</t>
  </si>
  <si>
    <t>2024-02-16 17:22:00</t>
  </si>
  <si>
    <t>2024-02-16 17:38:45</t>
  </si>
  <si>
    <t>2024-02-09 19:22:08</t>
  </si>
  <si>
    <t>2024-02-09 19:24:19</t>
  </si>
  <si>
    <t>2024-02-12 15:43:17</t>
  </si>
  <si>
    <t>Procedimiento de Bloqueo / Desbloqueo de VPN realizado exitosamente.</t>
  </si>
  <si>
    <t>2024-02-16 17:22:06</t>
  </si>
  <si>
    <t>2024-02-16 17:22:20</t>
  </si>
  <si>
    <t>2024-02-16 17:39:22</t>
  </si>
  <si>
    <t>2024-02-15 15:23:26</t>
  </si>
  <si>
    <t>2024-02-15 15:26:21</t>
  </si>
  <si>
    <t>2024-02-15 17:56:20</t>
  </si>
  <si>
    <t>Se realiza el cambio solicitad. Se envia correo con evidencia de los trabajos.</t>
  </si>
  <si>
    <t>2024-02-13 15:58:46</t>
  </si>
  <si>
    <t>2024-02-13 16:00:17</t>
  </si>
  <si>
    <t>2024-02-16 09:48:40</t>
  </si>
  <si>
    <t>Se finaliza homologación solicitada.</t>
  </si>
  <si>
    <t>2024-02-13 11:14:04</t>
  </si>
  <si>
    <t>2024-02-13 11:14:47</t>
  </si>
  <si>
    <t>2024-02-13 11:16:03</t>
  </si>
  <si>
    <t>2024-02-14 16:51:35</t>
  </si>
  <si>
    <t>2024-02-15 10:57:59</t>
  </si>
  <si>
    <t>PREVENTIVO: NO
CODIGO DE SERVICIO:  CEPECH 
DIRECCION:
QUIEN REPORTA: Juan Carlos Dupuy
CONTACTO EN TERRENO:
PROBLEMA:
REQUERIMIENTO:
Estimados
Buenas tardes, junto con saludar, solicito agregar acceso VPN hacia el VDC  de CEPECH (Fortinet) a Cristian</t>
  </si>
  <si>
    <t>2024-02-13 12:53:15</t>
  </si>
  <si>
    <t>2024-02-13 12:54:05</t>
  </si>
  <si>
    <t>2024-02-14 10:07:03</t>
  </si>
  <si>
    <t>2024-02-12 10:51:29</t>
  </si>
  <si>
    <t>2024-02-12 10:52:10</t>
  </si>
  <si>
    <t>2024-02-12 10:53:34</t>
  </si>
  <si>
    <t>INC000002616054</t>
  </si>
  <si>
    <t>2024-02-14 18:12:20</t>
  </si>
  <si>
    <t>2024-02-14 18:14:04</t>
  </si>
  <si>
    <t>2024-02-14 19:02:19</t>
  </si>
  <si>
    <t>EMPRESA:CAJA DE COMPENSACION DE ASIGNACION FAMILIAR LOS HEROES
CÓDIGO DE SERVICIO: 
DIRECCIÓN: Av. Apoquindo #7071, Las Condes, Santiago
NOMBRE DE QUIEN REPORTA: José Monteverde
TELÉFONO DE QUIEN REPORTA: 569 9236 7859
NOMBRE DE CONTACTO EN TERRENO: 
REQ</t>
  </si>
  <si>
    <t>INC000002616060</t>
  </si>
  <si>
    <t>2024-02-14 18:24:43</t>
  </si>
  <si>
    <t>2024-02-14 18:30:23</t>
  </si>
  <si>
    <t>2024-02-14 20:03:30</t>
  </si>
  <si>
    <t>EMPRESA:CEMENTOS BIO BIO S.A.
CÓDIGO DE SERVICIO: 
DIRECCIÓN: Calle San Martin #50, Santiago Centro, Santiago
NOMBRE DE QUIEN REPORTA: Angelo Lagos
TELÉFONO DE QUIEN REPORTA: 989030860
NOMBRE DE CONTACTO EN TERRENO: 
REQUERIMIENTO: Movimiento de cruzadas</t>
  </si>
  <si>
    <t>INC000002610457</t>
  </si>
  <si>
    <t>FACTIBILIDAD TECH/CRQ 82303</t>
  </si>
  <si>
    <t>2024-02-12 13:28:51</t>
  </si>
  <si>
    <t>2024-02-12 13:28:52</t>
  </si>
  <si>
    <t>2024-02-12 13:35:38</t>
  </si>
  <si>
    <t>INC000002612710</t>
  </si>
  <si>
    <t>RONDA INSPECTIVA DATA CENTER</t>
  </si>
  <si>
    <t>2024-02-13 10:36:08</t>
  </si>
  <si>
    <t>2024-02-13 10:37:58</t>
  </si>
  <si>
    <t>2024-02-13 12:26:08</t>
  </si>
  <si>
    <t>PREVENTIVO: SI
CÓDIGO DE SERVICIO:
DIRECCIÓN:  DCSM
QUIEN REPORTA: KATHERINE DIAZ
CONTACTO EN TERRENO: DC OPERADOR N1
PROBLEMA: RONDA INSPECCION
REQUERIMIENTO: RONDA INSPECTIVA PARA TODO EL DATA CENTER</t>
  </si>
  <si>
    <t>PREVENTIVO: SI
CÓDIGO DE SERVICIO:
DIRECCIÓN:  DCSM
QUIEN REPORTA: RENE VILLEGAS
CONTACTO EN TERRENO: DC OPERADOR N1
PROBLEMA: INSPECCION
REQUERIMIENTO: RONDA INSPECTIVA DC</t>
  </si>
  <si>
    <t>2024-02-13 15:39:25</t>
  </si>
  <si>
    <t>2024-02-13 15:47:45</t>
  </si>
  <si>
    <t>2024-02-14 10:13:46</t>
  </si>
  <si>
    <t>ejú lo reunion sostenido vía teams con cliente DUOC, los errores se presentaron y fueron solucionados los 3 errores, en cuanto al 4 corresponde a un warning no es un error es una advertencia. Además informo que todos los usuarios se realizó verificación</t>
  </si>
  <si>
    <t>2024-02-12 13:10:19</t>
  </si>
  <si>
    <t>2024-02-12 13:10:31</t>
  </si>
  <si>
    <t>2024-02-12 13:15:17</t>
  </si>
  <si>
    <t>Entrega de información referente a Snapshots a cliente Axity por trabajos de actualización programados.</t>
  </si>
  <si>
    <t>2024-02-13 18:21:18</t>
  </si>
  <si>
    <t>2024-02-13 18:24:24</t>
  </si>
  <si>
    <t>2024-02-14 11:58:10</t>
  </si>
  <si>
    <t>PREVENTIVO: NO
CODIGO DE SERVICIO:
DIRECCION:
QUIEN REPORTA:Nicolás Saavedra Eguiluz +56 9 6187 5469 
CONTACTO EN TERRENO:
PROBLEMA:
REQUERIMIENTO:
Favor generar ticket en base a requerimiento de cliente COAGRA
Dejar en bandeja CLOUD SAP HANA y asignar</t>
  </si>
  <si>
    <t>La orden DEEK952968 fue importada exitosamente en PRD</t>
  </si>
  <si>
    <t>INC000002619944</t>
  </si>
  <si>
    <t>2024-02-16 19:57:50</t>
  </si>
  <si>
    <t>2024-02-16 19:58:29</t>
  </si>
  <si>
    <t>2024-02-16 21:28:31</t>
  </si>
  <si>
    <t>INC000002620739</t>
  </si>
  <si>
    <t>GESTION DATACENTER/ ACCESOS / REDBANC-DXC</t>
  </si>
  <si>
    <t>2024-02-17 17:48:19</t>
  </si>
  <si>
    <t>2024-02-17 17:50:50</t>
  </si>
  <si>
    <t>2024-02-17 18:26:22</t>
  </si>
  <si>
    <t>EMPRESA: REDBANC-DXC
CÓDIGO DE SERVICIO: 
DIRECCIÓN: Av. Presidente Prieto #226, Paine, Santiago
NOMBRE DE QUIEN REPORTA: Operador Data Center Sites
TELÉFONO DE QUIEN REPORTA: Dcpaine.operaciones@tic.cl
NOMBRE DE CONTACTO EN TERRENO: Luis Miguel Sierra 9</t>
  </si>
  <si>
    <t>2024-02-09 11:57:03</t>
  </si>
  <si>
    <t>2024-02-09 11:59:17</t>
  </si>
  <si>
    <t>2024-02-12 19:32:30</t>
  </si>
  <si>
    <t>Se realiza revisión de documentos solicitados en conjunto con el area de BD. se informa que no hay correciones que realizar.</t>
  </si>
  <si>
    <t>INC000002618055</t>
  </si>
  <si>
    <t>2024-02-15 20:20:55</t>
  </si>
  <si>
    <t>2024-02-15 20:21:23</t>
  </si>
  <si>
    <t>2024-02-15 21:52:04</t>
  </si>
  <si>
    <t>INC000002619040</t>
  </si>
  <si>
    <t>2024-02-16 11:46:54</t>
  </si>
  <si>
    <t>2024-02-16 11:51:55</t>
  </si>
  <si>
    <t>2024-02-16 13:27:29</t>
  </si>
  <si>
    <t>EMPRESA:HUAWEI CHILE S A
CÓDIGO DE SERVICIO: 
DIRECCIÓN:AV. Presidente Prieto #226, Paine, Santiago
NOMBRE DE QUIEN REPORTA:Ronald Alayo
TELÉFONO DE QUIEN REPORTA:56935662382
NOMBRE DE CONTACTO EN TERRENO: 
PROBLEMA:
Realizacion de trabajos  y ticket int</t>
  </si>
  <si>
    <t>INC000002619059</t>
  </si>
  <si>
    <t>2024-02-16 11:56:48</t>
  </si>
  <si>
    <t>2024-02-16 12:00:44</t>
  </si>
  <si>
    <t>2024-02-16 18:01:19</t>
  </si>
  <si>
    <t>EMPRESA: CENTRO DE COMPENSACION AUTOMATIZADO S A
CÓDIGO DE SERVICIO: 
DIRECCIÓN: AV. Presidente Prieto #226, Paine, Santiago
NOMBRE DE QUIEN REPORTA: Mario Ruiz
TELÉFONO DE QUIEN REPORTA: 983200696
NOMBRE DE CONTACTO EN TERRENO: Mario Ruiz 983200696
PROB</t>
  </si>
  <si>
    <t>INC000002613314</t>
  </si>
  <si>
    <t>GESTION DATACENTER/ ACCESOS /EYC</t>
  </si>
  <si>
    <t>2024-02-13 14:37:30</t>
  </si>
  <si>
    <t>2024-02-13 14:39:28</t>
  </si>
  <si>
    <t>2024-02-13 14:56:24</t>
  </si>
  <si>
    <t>EMPRESA:EYC
CÓDIGO DE SERVICIO: 
DIRECCIÓN:Calle San Martin #50, Santiago Centro, Santiago
NOMBRE DE QUIEN REPORTA:Ariel Mendez
TELÉFONO DE QUIEN REPORTA:56989295514
NOMBRE DE CONTACTO EN TERRENO: 
REQUERIMIENTO:Ingreso de expansión de storage por falla</t>
  </si>
  <si>
    <t>2024-02-15 15:36:43</t>
  </si>
  <si>
    <t>2024-02-15 22:27:25</t>
  </si>
  <si>
    <t>2024-02-16 07:39:41</t>
  </si>
  <si>
    <t>2024-02-16 08:56:39</t>
  </si>
  <si>
    <t>FASE RESOLUCIÓN Y RECUPERACIÓN
Se efectúa contacto con cliente: gama.duoc@movistar.cl
Teléfono de contacto: No aplica.
Acciones realizadas: Se revisa caso a nivel SOLARWINDS, informo que la alarma se restablece sin intervención.  Se resuelve folio.
S</t>
  </si>
  <si>
    <t>2024-02-13 15:04:35</t>
  </si>
  <si>
    <t>2024-02-13 15:07:54</t>
  </si>
  <si>
    <t>2024-02-13 17:05:33</t>
  </si>
  <si>
    <t>PREVENTIVO: NO
CODIGO DE SERVICIO:VPF1878084
DIRECCION:San Martin 50, TIC,Santiago,Santiago,Santiago
QUIEN REPORTA:Camilo Manriquez +56 971661219 / camilo.manriquez@xinerlink.cl
CONTACTO EN TERRENO:Camilo Manriquez +56 971661219 / camilo.manriquez@xinerl</t>
  </si>
  <si>
    <t>FASE RESOLUCIÓN Y RECUPERACIÓN
Se efectúa contacto con cliente: Camilo Manriquez
Teléfono de contacto: +56 971661219 
Acciones realizadas: Se reconecta el vCenter de H30APQ y se valida que la maquina esta operativa, debido a que no se tiene acceso por</t>
  </si>
  <si>
    <t>2024-02-13 11:20:04</t>
  </si>
  <si>
    <t>2024-02-13 11:24:23</t>
  </si>
  <si>
    <t>2024-02-13 13:19:56</t>
  </si>
  <si>
    <t>PREVENTIVO: NO
CODIGO DE SERVICIO:
DIRECCION:
QUIEN REPORTA: Alberto Bezares Ovalle  9 71268048
CONTACTO EN TERRENO: Alberto Bezares Ovalle   9 71268048
REQUERIMIENTO:
Junto con saludar, agradeceré su apoyo generando folio como requerimiento
para obte</t>
  </si>
  <si>
    <t>Requerimiento gestionado de acuerdo a lo solicitado , se adjunta evidencia.</t>
  </si>
  <si>
    <t>INC000002615952</t>
  </si>
  <si>
    <t>2024-02-14 19:42:39</t>
  </si>
  <si>
    <t>2024-02-14 19:44:16</t>
  </si>
  <si>
    <t>2024-02-12 11:32:15</t>
  </si>
  <si>
    <t>2024-02-12 11:35:24</t>
  </si>
  <si>
    <t>2024-02-12 11:57:33</t>
  </si>
  <si>
    <t>2024-02-12 23:50:01</t>
  </si>
  <si>
    <t>PREVENTIVO: NO
CODIGO DE SERVICIO:
DIRECCION:
QUIEN REPORTA:Freddy Cortés Díaz +56 9 6605 6481
CONTACTO EN TERRENO:
PROBLEMA:
REQUERIMIENTO:Favor llevar a PRD orden indicada en archivo adjunto.
Gracias
EQUIPOS ENERGIZADO/REINICIADO:
HORARIO DE ATENCION:</t>
  </si>
  <si>
    <t>2024-02-18 15:56:30</t>
  </si>
  <si>
    <t>2024-02-18 23:50:01</t>
  </si>
  <si>
    <t>PREVENTIVO=SI
CODIGO DE SERVICIO=ILO_PTEALTO
DIRECCION=NULL
CIUDAD=NULL
COMUNA LOCAL=
REGION=NULL
QUIEN REPORTA=Ticket automático
CONTACTO EN TERRENO=
PROBLEMA=Node FIPRDU01 - ILO_PTEALTO is Down
REQUERIMIENTO=
EQUIPOS ENERGIZADO O REINICIADO=
HORARIO DE</t>
  </si>
  <si>
    <t>INC000002610045</t>
  </si>
  <si>
    <t>2024-02-12 10:54:43</t>
  </si>
  <si>
    <t>2024-02-12 10:56:16</t>
  </si>
  <si>
    <t>2024-02-12 11:42:10</t>
  </si>
  <si>
    <t>EMPRESA:TELEFONICA EMPRESAS DE CHILE SA
CÓDIGO DE SERVICIO: 
DIRECCIÓN:Calle San Martin #50, Santiago Centro, Santiago
NOMBRE DE QUIEN REPORTA:RENE VILLEGAS
TELÉFONO DE QUIEN REPORTA:56992278586
NOMBRE DE CONTACTO EN TERRENO: 
REQUERIMIENTO:VISITA DATACE</t>
  </si>
  <si>
    <t>2024-02-15 17:37:07</t>
  </si>
  <si>
    <t>2024-02-15 17:41:13</t>
  </si>
  <si>
    <t>2024-02-16 20:09:53</t>
  </si>
  <si>
    <t>PREVENTIVO: NO
CODIGO DE SERVICIO: Respaldos 
DIRECCION: - 
QUIEN REPORTA: Cristian Bahamondes Miranda
CONTACTO EN TERRENO:  Cristian Bahamondes Miranda
PROBLEMA:
REQUERIMIENTO:
Buenos días, junto con saludar, mucho agradeceré puedas enviarnos la sigui</t>
  </si>
  <si>
    <t>FASE RESOLUCIÓN Y RECUPERACIÓN
Se efectúa contacto con cliente: cristian bahamondes
Teléfono de contacto: N/A
Acciones realizadas: Se envia informacion de respaldos solicitada
Solución paliativa o definitiva: N/A
Acciones de Mejora, Recomendaciones:</t>
  </si>
  <si>
    <t>2024-02-11 18:31:19</t>
  </si>
  <si>
    <t>2024-02-11 18:32:58</t>
  </si>
  <si>
    <t>2024-02-12 18:42:02</t>
  </si>
  <si>
    <t>PREVENTIVO: NO
CODIGO DE SERVICIO:vcenter 
DIRECCION:
QUIEN REPORTA: Rodrigo Vásquez Muñoz
CONTACTO EN TERRENO: 	Raúl Fernández Ogalde +56 9 5410 9101
PROBLEMA:
REQUERIMIENTO:Solicitud restauraciones - IPCHILE
Sres. mesa de ayuda,
Junto con saludar, So</t>
  </si>
  <si>
    <t>Estimados, se importan las maquinas solicitadas en el VDC de cliente.</t>
  </si>
  <si>
    <t>INC000002621216</t>
  </si>
  <si>
    <t>2024-02-17 19:19:20</t>
  </si>
  <si>
    <t>2024-02-17 19:21:00</t>
  </si>
  <si>
    <t>INC000002615790</t>
  </si>
  <si>
    <t>2024-02-14 18:09:11</t>
  </si>
  <si>
    <t>2024-02-14 18:11:09</t>
  </si>
  <si>
    <t>2024-02-15 09:43:51</t>
  </si>
  <si>
    <t>EMPRESA:DXC
CÓDIGO DE SERVICIO: 
DIRECCIÓN:AV. Presidente Prieto #226, Paine, Santiago
NOMBRE DE QUIEN REPORTA:Ferney Garzon
TELÉFONO DE QUIEN REPORTA:56 2 25774418
NOMBRE DE CONTACTO EN TERRENO: 
REQUERIMIENTO:Reinicio por consola de equipo ASR 920, deb</t>
  </si>
  <si>
    <t>INC000002621232</t>
  </si>
  <si>
    <t>2024-02-18 03:39:31</t>
  </si>
  <si>
    <t>2024-02-18 03:41:04</t>
  </si>
  <si>
    <t>2024-02-18 03:42:38</t>
  </si>
  <si>
    <t>2024-02-18 15:07:02</t>
  </si>
  <si>
    <t>2024-02-18 18:09:47</t>
  </si>
  <si>
    <t>Buenas tardes. Se informa que la alarma de espacio en disco F ya no se encuentra activa.</t>
  </si>
  <si>
    <t>INC000002612123</t>
  </si>
  <si>
    <t>2024-02-13 08:46:25</t>
  </si>
  <si>
    <t>2024-02-13 08:48:29</t>
  </si>
  <si>
    <t>2024-02-13 08:58:04</t>
  </si>
  <si>
    <t>EMPRESA: TELEFONICA EMPRESAS DE CHILE SA
CÓDIGO DE SERVICIO: 
DIRECCIÓN: Calle San Martin #50, Santiago Centro, Santiago
NOMBRE DE QUIEN REPORTA: Operador DataCenter Sites
TELÉFONO DE QUIEN REPORTA: +56 222025776 / 981290517 
NOMBRE DE CONTACTO EN TERREN</t>
  </si>
  <si>
    <t>INC000002615802</t>
  </si>
  <si>
    <t>DC Apoquindo SIN AGUA</t>
  </si>
  <si>
    <t>2024-02-14 19:17:33</t>
  </si>
  <si>
    <t>2024-02-14 19:30:47</t>
  </si>
  <si>
    <t>2024-02-14 21:57:39</t>
  </si>
  <si>
    <t>Se detecta a las 16:45 que el agua esta cortada en gran parte de las dependencias del DC</t>
  </si>
  <si>
    <t>se restablece agua en DC APOQUINDO</t>
  </si>
  <si>
    <t>INC000002614462</t>
  </si>
  <si>
    <t>2024-02-14 10:27:36</t>
  </si>
  <si>
    <t>2024-02-14 10:29:00</t>
  </si>
  <si>
    <t>2024-02-14 10:38:13</t>
  </si>
  <si>
    <t>EMPRESA: TELEFONICA EMPRESAS DE CHILE SA
CÓDIGO DE SERVICIO: 
DIRECCIÓN:Calle San Martin #50, Santiago Centro, Santiago
NOMBRE DE QUIEN REPORTA:RENE VILLEGAS
TELÉFONO DE QUIEN REPORTA:  56995442858
NOMBRE DE CONTACTO EN TERRENO: 
REQUERIMIENTO : personal</t>
  </si>
  <si>
    <t>INC000002620978</t>
  </si>
  <si>
    <t>RONDA  Y MEDICIÓN DE TEMPERATURAS EN SALAS TIC 07:30</t>
  </si>
  <si>
    <t>2024-02-18 00:18:38</t>
  </si>
  <si>
    <t>2024-02-18 00:19:52</t>
  </si>
  <si>
    <t>2024-02-18 07:34:30</t>
  </si>
  <si>
    <t>INC000002621829</t>
  </si>
  <si>
    <t>2024-02-18 14:44:27</t>
  </si>
  <si>
    <t>2024-02-18 14:45:14</t>
  </si>
  <si>
    <t>2024-02-18 14:47:03</t>
  </si>
  <si>
    <t>INC000002611276</t>
  </si>
  <si>
    <t>2024-02-13 00:43:03</t>
  </si>
  <si>
    <t>2024-02-13 00:43:39</t>
  </si>
  <si>
    <t>2024-02-13 00:44:43</t>
  </si>
  <si>
    <t>INC000002610936</t>
  </si>
  <si>
    <t>2024-02-12 16:49:56</t>
  </si>
  <si>
    <t>2024-02-12 16:51:08</t>
  </si>
  <si>
    <t>2024-02-12 17:06:56</t>
  </si>
  <si>
    <t>EMPRESA:UNION AEREA LTDA
CÓDIGO DE SERVICIO: 
DIRECCIÓN: Calle San Martin #50, Santiago Centro, Santiago
NOMBRE DE QUIEN REPORTA:Alejandro Gárate
TELÉFONO DE QUIEN REPORTA:956785765
NOMBRE DE CONTACTO EN TERRENO: 
REQUERIMIENTO: Revisión Data Center 
EQU</t>
  </si>
  <si>
    <t>INC000002621831</t>
  </si>
  <si>
    <t>2024-02-18 14:48:36</t>
  </si>
  <si>
    <t>2024-02-18 14:49:17</t>
  </si>
  <si>
    <t>2024-02-18 14:50:35</t>
  </si>
  <si>
    <t>INC000002611220</t>
  </si>
  <si>
    <t>GESTION DATACENTER/ ACCESOS /soisa</t>
  </si>
  <si>
    <t>2024-02-12 18:56:21</t>
  </si>
  <si>
    <t>2024-02-12 18:58:08</t>
  </si>
  <si>
    <t>2024-02-13 11:52:42</t>
  </si>
  <si>
    <t>EMPRESA:soisa
CÓDIGO DE SERVICIO: 
DIRECCIÓN:Av. Apoquindo #7071, Las Condes, Santiago
NOMBRE DE QUIEN REPORTA:Eduardo Farías (Nabiax)
TELÉFONO DE QUIEN REPORTA:992982563
NOMBRE DE CONTACTO EN TERRENO: 
REQUERIMIENTO:VISITA POR TODO EL DATACENTER Y SALAS</t>
  </si>
  <si>
    <t>INC000002618053</t>
  </si>
  <si>
    <t>2024-02-15 20:18:06</t>
  </si>
  <si>
    <t>2024-02-15 20:18:32</t>
  </si>
  <si>
    <t>2024-02-15 21:52:37</t>
  </si>
  <si>
    <t>INC000002618068</t>
  </si>
  <si>
    <t>CEMENTOS BIO BIO S.A.C.I.</t>
  </si>
  <si>
    <t>2024-02-15 22:32:42</t>
  </si>
  <si>
    <t>2024-02-15 22:34:54</t>
  </si>
  <si>
    <t>2024-02-15 22:54:52</t>
  </si>
  <si>
    <t>EMPRESA:CEMENTOS BIO BIO S.A.
CÓDIGO DE SERVICIO: 
DIRECCIÓN:Calle San Martin #50, Santiago Centro, Santiago
NOMBRE DE QUIEN REPORTA:Angelo Lagos
TELÉFONO DE QUIEN REPORTA:989030860
NOMBRE DE CONTACTO EN TERRENO: 
REQUERIMIENTO:Movimiento de cruzadas ent</t>
  </si>
  <si>
    <t>INC000002612137</t>
  </si>
  <si>
    <t>2024-02-13 09:15:59</t>
  </si>
  <si>
    <t>2024-02-13 09:19:35</t>
  </si>
  <si>
    <t>2024-02-13 11:09:02</t>
  </si>
  <si>
    <t>EMPRESA:UNIVERSIDAD SAN SEBASTIAN
CÓDIGO DE SERVICIO: 
DIRECCIÓN:Calle San Martin #50, Santiago Centro, Santiago
NOMBRE DE QUIEN REPORTA:José Nuñez
TELÉFONO DE QUIEN REPORTA:56_9_62198631
NOMBRE DE CONTACTO EN TERRENO: 
PROBLEMA:
Revision Host Fisicos 
E</t>
  </si>
  <si>
    <t>2024-02-15 10:10:22</t>
  </si>
  <si>
    <t>2024-02-15 10:17:16</t>
  </si>
  <si>
    <t>2024-02-15 18:42:08</t>
  </si>
  <si>
    <t>PREVENTIVO: NO
CODIGO DE SERVICIO: SERVIDORES 
DIRECCION: - 
QUIEN REPORTA: Juan Carlos Dupuy |  +56 979778332
CONTACTO EN TERRENO: Juan Carlos Dupuy |  +56 979778332
PROBLEMA:
REQUERIMIENTO:
Buenos días, junto con saludar, solicito ejecutar la restaura</t>
  </si>
  <si>
    <t>Se efectúa contacto con cliente:  N/A
Teléfono de contacto: N/A
Acciones realizadas: Se realiza los test failover indicados y quedan validados por el cliente.
Solución paliativa o definitiva: definitiva
Acciones de Mejora, Recomendaciones:  N/A
Causa Raí</t>
  </si>
  <si>
    <t>INC000002616276</t>
  </si>
  <si>
    <t>2024-02-15 10:26:51</t>
  </si>
  <si>
    <t>2024-02-15 10:32:44</t>
  </si>
  <si>
    <t>2024-02-15 10:43:42</t>
  </si>
  <si>
    <t>EMPRESA:MASISA S.A. 1
CÓDIGO DE SERVICIO: 
DIRECCIÓN:Calle San Martin #50, Santiago Centro, Santiago
NOMBRE DE QUIEN REPORTA:Claudina Tardon
TELÉFONO DE QUIEN REPORTA:56 9 57503585
NOMBRE DE CONTACTO EN TERRENO: 
PROBLEMA:
REVISION DE CPE ENTEL, SALA 1 R</t>
  </si>
  <si>
    <t>INC000002619124</t>
  </si>
  <si>
    <t>2024-02-16 13:14:46</t>
  </si>
  <si>
    <t>2024-02-16 13:16:15</t>
  </si>
  <si>
    <t>2024-02-16 17:34:21</t>
  </si>
  <si>
    <t>INC000002618144</t>
  </si>
  <si>
    <t>2024-02-16 04:02:32</t>
  </si>
  <si>
    <t>2024-02-16 04:03:42</t>
  </si>
  <si>
    <t>2024-02-16 04:05:24</t>
  </si>
  <si>
    <t>2024-02-15 10:44:19</t>
  </si>
  <si>
    <t>2024-02-15 10:45:52</t>
  </si>
  <si>
    <t>2024-02-15 11:08:45</t>
  </si>
  <si>
    <t>2024-02-13 10:41:19</t>
  </si>
  <si>
    <t>2024-02-13 10:42:21</t>
  </si>
  <si>
    <t>2024-02-13 10:45:48</t>
  </si>
  <si>
    <t>PROBLEMA: PROBLEMAS EN LA RECEPCION DE CORREO, DOMINIO @TELEFONICA.COM, Y ALGUNOS DOMINIOS  @tic.cl CORREOS REBOTAN
!Su mensaje no fue entregado porque el proveedor de correo electrónico del destinatario lo rechazó.!
- SE MANDA CORREO A DOMINIO E</t>
  </si>
  <si>
    <t>2024-02-12 18:10:58</t>
  </si>
  <si>
    <t>2024-02-12 18:12:08</t>
  </si>
  <si>
    <t>2024-02-12 18:18:00</t>
  </si>
  <si>
    <t>Envio credenciales 34 usuarios via email uno a uno</t>
  </si>
  <si>
    <t>Envio credenciales 34 usuarios via email uno a uno.
se envia correo privado con credenciales nuevas segun requerimiento.</t>
  </si>
  <si>
    <t>2024-02-16 10:48:16</t>
  </si>
  <si>
    <t>2024-02-16 10:50:12</t>
  </si>
  <si>
    <t>2024-02-17 12:19:16</t>
  </si>
  <si>
    <t>Reporte de respaldo Cliente Mosaico</t>
  </si>
  <si>
    <t>FASE RESOLUCIÓN Y RECUPERACIÓN
Se efectúa contacto con cliente: N/A
Teléfono de contacto: N/A
Acciones realizadas: se elimina reporte de cliente mosaico
Solución paliativa o definitiva: se elimina reporte de cliente mosaico
Acciones de Mejora, Reco</t>
  </si>
  <si>
    <t>INC000002613238</t>
  </si>
  <si>
    <t>2024-02-13 16:01:05</t>
  </si>
  <si>
    <t>2024-02-13 16:03:48</t>
  </si>
  <si>
    <t>2024-02-13 18:43:24</t>
  </si>
  <si>
    <t>INC000002616161</t>
  </si>
  <si>
    <t>2024-02-14 20:34:12</t>
  </si>
  <si>
    <t>2024-02-14 20:35:47</t>
  </si>
  <si>
    <t>2024-02-14 21:33:39</t>
  </si>
  <si>
    <t>EMPRESA:CAJA DE COMPENSACION DE ASIGNACION FAMILIAR LOS HEROES
CÓDIGO DE SERVICIO: 
DIRECCIÓN:Calle San Martin #50, Santiago Centro, Santiago
NOMBRE DE QUIEN REPORTA:Jose Monteverde
TELÉFONO DE QUIEN REPORTA: 56992367859
NOMBRE DE CONTACTO EN TERRENO: 
R</t>
  </si>
  <si>
    <t>INC000002617993</t>
  </si>
  <si>
    <t>2024-02-15 19:18:37</t>
  </si>
  <si>
    <t>2024-02-15 19:19:28</t>
  </si>
  <si>
    <t>INC000002617991</t>
  </si>
  <si>
    <t>Cambio de disco DXC</t>
  </si>
  <si>
    <t>2024-02-15 19:14:43</t>
  </si>
  <si>
    <t>2024-02-15 19:16:08</t>
  </si>
  <si>
    <t>INC000002617992</t>
  </si>
  <si>
    <t>2024-02-15 19:16:16</t>
  </si>
  <si>
    <t>2024-02-15 19:18:30</t>
  </si>
  <si>
    <t>2024-02-13 14:08:34</t>
  </si>
  <si>
    <t>2024-02-13 14:10:56</t>
  </si>
  <si>
    <t>2024-02-14 18:13:41</t>
  </si>
  <si>
    <t>PREVENTIVO: NO
CODIGO DE SERVICIO: 
DIRECCION: 
QUIEN REPORTA: Jorge Romero Romero +56 9 5382 2565
CONTACTO EN TERRENO: Jorge Romero Romero +56 9 5382 2565
PROBLEMA:
REQUERIMIENTO:
Asignar ticket al área de Backup, con el siguiente requerimiento.
Subir</t>
  </si>
  <si>
    <t>FASE RESOLUCIÓN Y RECUPERACIÓN
Se efectúa contacto con cliente: N/A
Teléfono de contacto: N/A
Acciones realizadas: Altas de respaldo ejecutadas correctamente
Solución paliativa o definitiva: N/A
Acciones de Mejora, Recomendaciones: N/A
Causa Raíz:</t>
  </si>
  <si>
    <t>2024-02-13 10:29:35</t>
  </si>
  <si>
    <t>2024-02-13 10:31:15</t>
  </si>
  <si>
    <t>2024-02-13 11:59:06</t>
  </si>
  <si>
    <t>PREVENTIVO: NO
CODIGO DE SERVICIO:
DIRECCION:
QUIEN REPORTA:+56 9 9535 4350 Javier Andres Cuevas Flores
CONTACTO EN TERRENO:
PROBLEMA:
REQUERIMIENTO:Synchronization to Microsoft Entra ID appears to have been stopped for at least 24 hours. As a result, da</t>
  </si>
  <si>
    <t>Se sincroniza ADConnect y valida sincronización en O365</t>
  </si>
  <si>
    <t>2024-02-14 11:44:00</t>
  </si>
  <si>
    <t>2024-02-14 11:46:32</t>
  </si>
  <si>
    <t>2024-02-14 12:21:04</t>
  </si>
  <si>
    <t>PREVENTIVO: NO
CODIGO DE SERVICIO:
DIRECCION:
QUIEN REPORTA:
CONTACTO EN TERRENO:
PROBLEMA:
REQUERIMIENTO:He creado el usuario LCORTEZ en PRD y QAS según lo indicado.
Clave: Inicio01. (I mayúscula y finaliza en punto).
A modo informativo, tuve que desc</t>
  </si>
  <si>
    <t>He creado el usuario LCORTEZ en PRD y QAS según lo indicado.
La orden OEDK925522 fue importada exitosamente en PRD</t>
  </si>
  <si>
    <t>2024-02-13 11:22:36</t>
  </si>
  <si>
    <t>2024-02-13 11:23:43</t>
  </si>
  <si>
    <t>2024-02-13 19:01:38</t>
  </si>
  <si>
    <t>PREVENTIVO: NO
CODIGO DE SERVICIO:
DIRECCION:
QUIEN REPORTA:+56 97411 3060 Rodrigo Vásquez Muñoz
CONTACTO EN TERRENO:+56 97411 3060 Rodrigo Vásquez Muñoz
PROBLEMA:
REQUERIMIENTO: Solicito de vuestro apoyo para crear ticket como REQUERIMIENTO y en estado</t>
  </si>
  <si>
    <t>Se efectúa contacto con cliente: Rodrigo Vasquez
Teléfono de contacto: Via correo
Acciones realizadas: Se importan maquinas virtuales solicitadas
Acciones de Mejora, Recomendaciones: N/A
Causa Raíz: N/A</t>
  </si>
  <si>
    <t>2024-02-15 13:30:07</t>
  </si>
  <si>
    <t>2024-02-15 13:32:06</t>
  </si>
  <si>
    <t>2024-02-17 12:21:22</t>
  </si>
  <si>
    <t>PREVENTIVO: NO
CODIGO DE SERVICIO:
DIRECCION:
QUIEN REPORTA:+56 9 8510 0702 Ewald Galaz Millaleo
CONTACTO EN TERRENO:
PROBLEMA:
REQUERIMIENTO:Favor generar ticket en base a requerimiento de cliente ACMA.
Por favor indicar, si está configurado el respald</t>
  </si>
  <si>
    <t>FASE RESOLUCIÓN Y RECUPERACIÓN
Se efectúa contacto con cliente: N/A
Teléfono de contacto: N/A
Acciones realizadas: trxlog estaba habilitado la bd debia no estar en modo simple
Solución paliativa o definitiva: trxlog estaba habilitado la bd debia no e</t>
  </si>
  <si>
    <t>2024-02-13 18:16:45</t>
  </si>
  <si>
    <t>2024-02-13 18:16:46</t>
  </si>
  <si>
    <t>2024-02-13 18:21:56</t>
  </si>
  <si>
    <t>Folio generado automáticamente para atender incidencia del cliente. El reporte fue notificado directamente al área resolutoria sin pasar por el flujo de mesa de ayuda.
Por llamado de SyA a las 06:16 hrs se solicita revision de job que no se ha ejecutado</t>
  </si>
  <si>
    <t>Se realiza revisión de job no iniciado y se envía evidencia que de job no partio debido a otro job con estado abortado. Job abortado no deja iniciar job siguiente.</t>
  </si>
  <si>
    <t>2024-02-13 10:41:07</t>
  </si>
  <si>
    <t>2024-02-13 10:43:38</t>
  </si>
  <si>
    <t>2024-02-13 11:12:45</t>
  </si>
  <si>
    <t>PREVENTIVO: NO
CODIGO DE SERVICIO:
DIRECCION:
QUIEN REPORTA:+56 9 5382 2565 Jorge Romero Romero
CONTACTO EN TERRENO:
PROBLEMA:
REQUERIMIENTO:Solicito generar folio al área de virtualización con el siguiente reporte
de error
Al intentar crear una nueva re</t>
  </si>
  <si>
    <t>FASE RESOLUCIÓN Y RECUPERACIÓN
Se efectúa contacto con cliente: Jorge Romero
Teléfono de contacto: +56944897456
Acciones realizadas: Se realiza un reconnect al vCenter y se logra crear la red solicitada.
Solución paliativa o definitiva:N/A
Acciones</t>
  </si>
  <si>
    <t>2024-02-09 12:48:32</t>
  </si>
  <si>
    <t>2024-02-09 12:49:37</t>
  </si>
  <si>
    <t>2024-02-12 10:52:51</t>
  </si>
  <si>
    <t>INC000002617592</t>
  </si>
  <si>
    <t>2024-02-15 17:34:01</t>
  </si>
  <si>
    <t>2024-02-15 17:35:54</t>
  </si>
  <si>
    <t>2024-02-15 17:46:01</t>
  </si>
  <si>
    <t>EMPRESA: CAJA DE COMPENSACION DE ASIGNACION FAMILIAR LOS HEROES
CÓDIGO DE SERVICIO: 
DIRECCIÓN: Av. Apoquindo #7071, Las Condes, Santiago
NOMBRE DE QUIEN REPORTA: José Monteverde
TELÉFONO DE QUIEN REPORTA: 569 9236 7859
NOMBRE DE CONTACTO EN TERRENO: Jos</t>
  </si>
  <si>
    <t>INC000002615262</t>
  </si>
  <si>
    <t>HD/Solicitud Toma Fotografías Rack E7-E8 Tic 7 DC Apoquindo</t>
  </si>
  <si>
    <t>2024-02-14 14:07:15</t>
  </si>
  <si>
    <t>2024-02-14 14:12:36</t>
  </si>
  <si>
    <t>2024-02-14 18:42:30</t>
  </si>
  <si>
    <t>PREVENTIVO: NO
CODIGO DE SERVICIO:
DIRECCION:
QUIEN REPORTA:Operador DataCenter Sites
CONTACTO EN TERRENO:Contacto Data Center Apoquindo: +56 2 22025776 / +56 9 81290517
PROBLEMA:
REQUERIMIENTO:Se solicita ayuda para crear ticket de requerimiento  para t</t>
  </si>
  <si>
    <t>Se efectúa contacto con cliente: N/A
Teléfono de contacto: N/A
Acciones realizadas: Mano remotta realizada según indicaciones de cliente
Solución paliativa o definitiva: N/A
Acciones de Mejora, Recomendaciones: N/A
Causa Raíz: N/A</t>
  </si>
  <si>
    <t>INC000002619053</t>
  </si>
  <si>
    <t>2024-02-16 11:53:17</t>
  </si>
  <si>
    <t>2024-02-16 11:55:29</t>
  </si>
  <si>
    <t>2024-02-16 13:28:22</t>
  </si>
  <si>
    <t>INC000002618539</t>
  </si>
  <si>
    <t>INCIDENTE - DATACENTER SAN MARTIN  - PANEL SISTEMA CONTRA INCENDIOS CON ALARMA CON FALLA DE BATERIA</t>
  </si>
  <si>
    <t>2024-02-16 09:30:09</t>
  </si>
  <si>
    <t>2024-02-16 09:35:06</t>
  </si>
  <si>
    <t>2024-02-16 12:19:29</t>
  </si>
  <si>
    <t>PREVENTIVO: SI
CODIGO DE SERVICIO: N/A
DIRECCION:  SAN MARTIN 50
QUIEN REPORTA: FRANCISCO FELIU
CONTACTO EN TERRENO: OPERACIONES DC SM / 995442858
PROBLEMA: INCIDENTE - DATACENTER SAN MARTIN  - PANEL SISTEMA CONTRA INCENDIOS CON ALARMA CON FALLA DE BATER</t>
  </si>
  <si>
    <t>Fase de resolución y recuperación: INFORMACION
Se efectúa contacto con cliente: N/A
Teléfono de contacto: N/A
Acciones realizadas: INCIDENCIA RESTABLECIDA
Solución paliativa o definitiva: N/A
Acciones de Mejora, Recomendaciones: N/A
Causa Raíz: (si aplic</t>
  </si>
  <si>
    <t>2024-02-13 01:44:30</t>
  </si>
  <si>
    <t>2024-02-13 02:10:41</t>
  </si>
  <si>
    <t>2024-02-13 08:30:11</t>
  </si>
  <si>
    <t>PREVENTIVO: NO
CODIGO DE SERVICIO:
DIRECCION:
QUIEN REPORTA:
CONTACTO EN TERRENO:
PROBLEMA:
REQUERIMIENTO:
EQUIPOS ENERGIZADO/REINICIADO:
HORARIO DE ATENCION:
OBSERVACION:
ANI:
MARCA CENTRAL TELEFONICA: 
EMPRESA:
RUT:
CORREO: 
COORDENADAS:
Estimados,</t>
  </si>
  <si>
    <t>. Se realiza verificación de todas las sedes de Duoc. Encontrándose todas operativas. Se procede a cierre de ticket Masivo.</t>
  </si>
  <si>
    <t>INC000002609599</t>
  </si>
  <si>
    <t>SUPERVISION: Tendido de cableado UTP</t>
  </si>
  <si>
    <t>2024-02-12 02:05:29</t>
  </si>
  <si>
    <t>2024-02-12 02:06:17</t>
  </si>
  <si>
    <t>2024-02-12 02:07:30</t>
  </si>
  <si>
    <t>Tendido de cableado UTP</t>
  </si>
  <si>
    <t>INC000002611238</t>
  </si>
  <si>
    <t>2024-02-12 19:35:22</t>
  </si>
  <si>
    <t>2024-02-12 19:38:34</t>
  </si>
  <si>
    <t>2024-02-12 20:03:31</t>
  </si>
  <si>
    <t>EMPRESA:FORUM SERVICIOS FINANCIEROS SA
CÓDIGO DE SERVICIO: 
DIRECCIÓN:Av. Apoquindo #7071, Las Condes, Santiago
NOMBRE DE QUIEN REPORTA:Juan Ampuero Farias
TELÉFONO DE QUIEN REPORTA:56997331881
NOMBRE DE CONTACTO EN TERRENO: 
REQUERIMIENTO:inspección vis</t>
  </si>
  <si>
    <t>2024-02-18 14:27:53</t>
  </si>
  <si>
    <t>2024-02-18 16:16:51</t>
  </si>
  <si>
    <t>PREVENTIVO=SI
CODIGO DE SERVICIO=RetailProWeb
DIRECCION=NULL
CIUDAD=NULL
COMUNA LOCAL=
REGION=REGIÃ“N METROPOLITANA DE SANTIAGO
QUIEN REPORTA=Ticket automático
CONTACTO EN TERRENO=
PROBLEMA=High RAM Usage Alert for Node CIAUSP01 - RetailProWeb
REQUERIMIE</t>
  </si>
  <si>
    <t>2024-02-13 20:56:24</t>
  </si>
  <si>
    <t>2024-02-13 21:07:25</t>
  </si>
  <si>
    <t>2024-02-14 13:22:13</t>
  </si>
  <si>
    <t>PREVENTIVO: NO
CODIGO DE SERVICIO:
DIRECCION:
QUIEN REPORTA: Sebastián Rudloff +56 9 9934 7748
CONTACTO EN TERRENO:
PROBLEMA:
REQUERIMIENTO:
Para tenant SONACOL, la MV CTXAPPM me aparece como “Estado Incoherente” y no la puedo encender.
SE ADJUNTA FOTO</t>
  </si>
  <si>
    <t>Se efectúa contacto con cliente: N/A
Teléfono de contacto:  N/A
Acciones realizadas:Estimados, en relación a lo conversado con cliente, se realiza el encendido del servidor de manera correcta y validada por el cliente
Solución paliativa o definitiva: Def</t>
  </si>
  <si>
    <t>INC000002610315</t>
  </si>
  <si>
    <t>2024-02-12 12:58:01</t>
  </si>
  <si>
    <t>2024-02-12 12:59:22</t>
  </si>
  <si>
    <t>2024-02-12 13:37:34</t>
  </si>
  <si>
    <t>2024-02-12 13:03:13</t>
  </si>
  <si>
    <t>2024-02-12 13:03:35</t>
  </si>
  <si>
    <t>2024-02-12 13:05:53</t>
  </si>
  <si>
    <t>2024-02-12 13:09:26</t>
  </si>
  <si>
    <t>2024-02-12 13:09:36</t>
  </si>
  <si>
    <t>2024-02-12 13:11:27</t>
  </si>
  <si>
    <t>2024-02-12 13:09:42</t>
  </si>
  <si>
    <t>2024-02-12 13:09:54</t>
  </si>
  <si>
    <t>2024-02-12 13:13:37</t>
  </si>
  <si>
    <t>INC000002616106</t>
  </si>
  <si>
    <t>2024-02-14 19:20:49</t>
  </si>
  <si>
    <t>2024-02-14 19:22:26</t>
  </si>
  <si>
    <t>2024-02-14 19:30:09</t>
  </si>
  <si>
    <t>EMPRESA:TELEFONICA EMPRESAS DE CHILE SA
CÓDIGO DE SERVICIO: 
DIRECCIÓN: AV. Presidente Prieto #226, Paine, Santiago
NOMBRE DE QUIEN REPORTA:Esteban Garrido 
TELÉFONO DE QUIEN REPORTA: 987685102
NOMBRE DE CONTACTO EN TERRENO: 
REQUERIMIENTO: Reemplazo de</t>
  </si>
  <si>
    <t>INC000002616594</t>
  </si>
  <si>
    <t>2024-02-15 02:44:02</t>
  </si>
  <si>
    <t>2024-02-15 02:47:40</t>
  </si>
  <si>
    <t>2024-02-15 02:49:12</t>
  </si>
  <si>
    <t>2024-02-14 23:06:46</t>
  </si>
  <si>
    <t>2024-02-14 23:08:36</t>
  </si>
  <si>
    <t>2024-02-15 07:37:43</t>
  </si>
  <si>
    <t>PREVENTIVO: si
CODIGO DE SERVICIO:
DIRECCION:      
CIUDAD:             
COMUNA:
NOMBRE QUIEN REPORTA : Nicolás Saavedra Eguiluz
TELEFONO QUIEN REPORTA: +56 9 6187 5469
NOMBRE CONTACTO EN TERRENO:        
TELEFONO 1 CONTACTO EN TERRENO:
TELEFONO</t>
  </si>
  <si>
    <t>La orden OEDK925311 fue importada exitosamente en PRD</t>
  </si>
  <si>
    <t>INC000002610395</t>
  </si>
  <si>
    <t>2024-02-12 15:46:05</t>
  </si>
  <si>
    <t>2024-02-12 15:49:15</t>
  </si>
  <si>
    <t>2024-02-12 15:56:42</t>
  </si>
  <si>
    <t>EMPRESA: NEXTSTREAM
CÓDIGO DE SERVICIO: 
DIRECCIÓN: Calle San Martin #50, Santiago Centro, Santiago
NOMBRE DE QUIEN REPORTA: Javiera Rojas O.
TELÉFONO DE QUIEN REPORTA: +56 9 8187 2715
NOMBRE DE CONTACTO EN TERRENO: Daniel Rodriguez 5697829 7978
PROBLEMA</t>
  </si>
  <si>
    <t>INC000002616604</t>
  </si>
  <si>
    <t>SUPERVISION Decomiso de equipos Servidores Blade DXC</t>
  </si>
  <si>
    <t>2024-02-15 02:55:55</t>
  </si>
  <si>
    <t>2024-02-15 02:57:18</t>
  </si>
  <si>
    <t>2024-02-15 02:58:50</t>
  </si>
  <si>
    <t>2024-02-09 11:16:08</t>
  </si>
  <si>
    <t>2024-02-09 11:20:31</t>
  </si>
  <si>
    <t>2024-02-13 18:41:24</t>
  </si>
  <si>
    <t>PREVENTIVO: NO
CODIGO DE SERVICIO:
DIRECCION:
QUIEN REPORTA: Raúl Fernández Ogalde +56 9 5410 9101 
CONTACTO EN TERRENO:
PROBLEMA:
REQUERIMIENTO:
Mis más cordiales saludos
Se solicita agregar al respaldo diario, las siguientes bases de datos del servid</t>
  </si>
  <si>
    <t>FASE RESOLUCIÓN Y RECUPERACIÓN
Se efectúa contacto con cliente: N/A
Teléfono de contacto: N/A
Acciones realizadas: respaldos de bd  mysql de servidor arauco habilitados
Solución paliativa o definitiva: respaldos de bd  mysql de servidor arauco habili</t>
  </si>
  <si>
    <t>2024-02-12 18:13:56</t>
  </si>
  <si>
    <t>2024-02-12 18:15:09</t>
  </si>
  <si>
    <t>2024-02-12 18:18:39</t>
  </si>
  <si>
    <t>Buenos Días
Estimado no me funciona el cloudtic portal vcenter</t>
  </si>
  <si>
    <t>Los permisos en portal vdc deben ser entregados por virtualizcion, se envia solicitud a Jesus Nelo</t>
  </si>
  <si>
    <t>INC000002612952</t>
  </si>
  <si>
    <t>2024-02-13 12:37:44</t>
  </si>
  <si>
    <t>2024-02-13 12:38:56</t>
  </si>
  <si>
    <t>2024-02-13 17:38:39</t>
  </si>
  <si>
    <t>EMPRESA:MASISA S.A. 1
CÓDIGO DE SERVICIO: 
DIRECCIÓN:Calle San Martin #50, Santiago Centro, Santiago
NOMBRE DE QUIEN REPORTA:Diego Palacios
TELÉFONO DE QUIEN REPORTA:56 9 53971265
NOMBRE DE CONTACTO EN TERRENO: 
REQUERIMIENTO:CRUZADA ENTRE SALA 1 RACK A1</t>
  </si>
  <si>
    <t>INC000002613631</t>
  </si>
  <si>
    <t>2024-02-13 18:02:29</t>
  </si>
  <si>
    <t>2024-02-13 18:04:55</t>
  </si>
  <si>
    <t>2024-02-13 18:53:18</t>
  </si>
  <si>
    <t>EMPRESA:UNIVERSIDAD SAN SEBASTIAN
CÓDIGO DE SERVICIO: 
DIRECCIÓN:Calle San Martin #50, Santiago Centro, Santiago
NOMBRE DE QUIEN REPORTA:José Nuñez
TELÉFONO DE QUIEN REPORTA:56_9_62198631
NOMBRE DE CONTACTO EN TERRENO: 
REQUERIMIENTO:Revision Host Fisico</t>
  </si>
  <si>
    <t>2024-02-16 09:55:43</t>
  </si>
  <si>
    <t>2024-02-16 09:56:55</t>
  </si>
  <si>
    <t>2024-02-16 10:57:37</t>
  </si>
  <si>
    <t>2024-02-15 16:37:03</t>
  </si>
  <si>
    <t>2024-02-15 16:38:04</t>
  </si>
  <si>
    <t>INC000002619125</t>
  </si>
  <si>
    <t>2024-02-16 13:17:12</t>
  </si>
  <si>
    <t>2024-02-16 13:18:49</t>
  </si>
  <si>
    <t>2024-02-16 17:35:03</t>
  </si>
  <si>
    <t>2024-02-14 14:52:42</t>
  </si>
  <si>
    <t>2024-02-14 14:54:59</t>
  </si>
  <si>
    <t>2024-02-14 22:59:53</t>
  </si>
  <si>
    <t>PREVENTIVO: NO
CODIGO DE SERVICIO:
DIRECCION:
QUIEN REPORTA:+56 9 6187 5469 Nicolás Saavedra Eguiluz
CONTACTO EN TERRENO:
PROBLEMA:
REQUERIMIENTO:Favor generar ticket en base a requerimiento de cliente COAGRA
Dejar en bandeja CLOUD SAP HANA y asignar a</t>
  </si>
  <si>
    <t>La orden DEEK952991 fue importada exitosamente en PRD</t>
  </si>
  <si>
    <t>2024-02-15 07:38:16</t>
  </si>
  <si>
    <t>2024-02-15 07:40:01</t>
  </si>
  <si>
    <t>2024-02-15 07:40:27</t>
  </si>
  <si>
    <t>INC000002615299</t>
  </si>
  <si>
    <t>2024-02-14 15:31:23</t>
  </si>
  <si>
    <t>2024-02-14 15:36:17</t>
  </si>
  <si>
    <t>2024-02-14 19:08:07</t>
  </si>
  <si>
    <t>EMPRESA: BANCO SANTANDER CHILE
CÓDIGO DE SERVICIO: 
DIRECCIÓN:Av. Apoquindo #7071, Las Condes, Santiago
NOMBRE DE QUIEN REPORTA:Christian Tapia
TELÉFONO DE QUIEN REPORTA:  56981568202
NOMBRE DE CONTACTO EN TERRENO: 
REQUERIMIENTO : Instalacion Equipo Rou</t>
  </si>
  <si>
    <t>2024-02-12 13:34:09</t>
  </si>
  <si>
    <t>2024-02-12 13:37:56</t>
  </si>
  <si>
    <t>2024-02-12 15:50:24</t>
  </si>
  <si>
    <t>PREVENTIVO: NO
CODIGO DE SERVICIO:
DIRECCION:
QUIEN REPORTA:Nicolás Saavedra Eguiluz +56 9 6187 5469 
CONTACTO EN TERRENO:
PROBLEMA:
REQUERIMIENTO: Paso a productivo DEEK952964
La orden DEEK952964 fue importada exitosamente en PRD
Por favor pasar a pr</t>
  </si>
  <si>
    <t>La orden DEEK952964  fue importada exitosamente en PRD</t>
  </si>
  <si>
    <t>INC000002619658</t>
  </si>
  <si>
    <t>2024-02-16 20:11:09</t>
  </si>
  <si>
    <t>2024-02-16 20:12:20</t>
  </si>
  <si>
    <t>2024-02-16 21:33:49</t>
  </si>
  <si>
    <t>EMPRESA:BANCO SANTANDER CHILE
CÓDIGO DE SERVICIO: 
DIRECCIÓN:Av. Apoquindo #7071, Las Condes, Santiago
NOMBRE DE QUIEN REPORTA: Christian Tapia
TELÉFONO DE QUIEN REPORTA: 56981568202
NOMBRE DE CONTACTO EN TERRENO: 
REQUERIMIENTO:Reemplazo Dimm Rack 1 en</t>
  </si>
  <si>
    <t>INC000002619943</t>
  </si>
  <si>
    <t>2024-02-16 19:57:03</t>
  </si>
  <si>
    <t>2024-02-16 19:57:32</t>
  </si>
  <si>
    <t>2024-02-16 21:28:47</t>
  </si>
  <si>
    <t>INC000002619946</t>
  </si>
  <si>
    <t>2024-02-16 19:59:30</t>
  </si>
  <si>
    <t>2024-02-16 19:59:59</t>
  </si>
  <si>
    <t>2024-02-16 21:28:16</t>
  </si>
  <si>
    <t>2024-02-14 12:39:20</t>
  </si>
  <si>
    <t>2024-02-14 12:39:49</t>
  </si>
  <si>
    <t>2024-02-14 12:40:20</t>
  </si>
  <si>
    <t>2024-02-12 17:00:07</t>
  </si>
  <si>
    <t>2024-02-12 17:02:08</t>
  </si>
  <si>
    <t>2024-02-12 17:38:36</t>
  </si>
  <si>
    <t>Nombre Alerta	Nodo Afectado	Objeto Afectado	Tipo de Objeto	 Direccion IP
GestionEventos_AlertaRAM_max_Principal	FIPRDU01 - srvjenkinslab	FIPRDU01 - srvjenkinslab	Node	172.16.206.7</t>
  </si>
  <si>
    <t>Se efectúa contacto con cliente: N/A
Teléfono de contacto: N/A 
Acciones realizadas: ingreso via ssh a servidor afectado, se confirma procesos normales en sistema.
Solución paliativa o definitiva: alerta generada por procesos productivos de cliente final</t>
  </si>
  <si>
    <t>2024-02-12 17:51:17</t>
  </si>
  <si>
    <t>2024-02-12 17:52:40</t>
  </si>
  <si>
    <t>2024-02-14 14:56:35</t>
  </si>
  <si>
    <t>Apoyar como activar licencia en un servidor
quisiera consultar de donde es posible obtener la key de activación de Windows Server 2022 y de SQL para una VM que debo crear.
Saludos cordiales.
Cristian Bustos Rivas
Administrador de Servidores Cpech
Ala</t>
  </si>
  <si>
    <t>Se efectúa contacto con cliente:  N/A
Teléfono de contacto:  N/A
Acciones realizadas: Se le entrega a cliente los pasos necesario para la activacion a traves del KMS
Solución paliativa o definitiva: definitiva
Acciones de Mejora, Recomendaciones:  N/A
Ca</t>
  </si>
  <si>
    <t>2024-02-12 18:02:00</t>
  </si>
  <si>
    <t>2024-02-12 18:03:45</t>
  </si>
  <si>
    <t>2024-02-12 18:16:29</t>
  </si>
  <si>
    <t>Zabbix no responde servidor TELEFONICA
El servidor tenía el servicio abajo, se sube y se retoman metricas</t>
  </si>
  <si>
    <t>2024-02-12 18:04:12</t>
  </si>
  <si>
    <t>2024-02-12 18:05:07</t>
  </si>
  <si>
    <t>2024-02-12 18:16:44</t>
  </si>
  <si>
    <t>zabbix no responde svr-web02
servidor apagado por cliente, proyecto migracion servicios</t>
  </si>
  <si>
    <t>INC000002616590</t>
  </si>
  <si>
    <t>SUPERVISION CAMBIO DE DISCO POR ROTURA</t>
  </si>
  <si>
    <t>2024-02-15 02:38:09</t>
  </si>
  <si>
    <t>2024-02-15 02:40:18</t>
  </si>
  <si>
    <t>2024-02-15 02:42:52</t>
  </si>
  <si>
    <t>INC000002616600</t>
  </si>
  <si>
    <t>2024-02-15 02:51:26</t>
  </si>
  <si>
    <t>2024-02-15 02:53:23</t>
  </si>
  <si>
    <t>2024-02-15 02:55:13</t>
  </si>
  <si>
    <t>INC000002617495</t>
  </si>
  <si>
    <t>2024-02-15 14:41:28</t>
  </si>
  <si>
    <t>2024-02-15 14:43:59</t>
  </si>
  <si>
    <t>PLATAFORMAS INTERNAS</t>
  </si>
  <si>
    <t>ALMACENAMIENTO</t>
  </si>
  <si>
    <t>2024-02-15 15:46:16</t>
  </si>
  <si>
    <t>EMPRESA: TELEFONICA EMPRESAS DE CHILE SA
CÓDIGO DE SERVICIO: 
DIRECCIÓN: Calle San Martin #50, Santiago Centro, Santiago
NOMBRE DE QUIEN REPORTA: Manuel Maita
TELÉFONO DE QUIEN REPORTA: 56974138322
NOMBRE DE CONTACTO EN TERRENO: Manuel Maita 56974138322</t>
  </si>
  <si>
    <t>2024-02-15 19:29:07</t>
  </si>
  <si>
    <t>2024-02-16 21:40:18</t>
  </si>
  <si>
    <t>PREVENTIVO=SI
CODIGO DE SERVICIO=SRVSHAREPRO1_VM
DIRECCION=NULL
CIUDAD=NULL
COMUNA LOCAL=
REGION=NULL
QUIEN REPORTA=Ticket automático
CONTACTO EN TERRENO=
PROBLEMA=High RAM Usage Alert for Node FIPRDU01 - SRVSHAREPRO1_VM
REQUERIMIENTO=
EQUIPOS ENERGIZADO</t>
  </si>
  <si>
    <t>INC000002619609</t>
  </si>
  <si>
    <t>2024-02-16 15:01:35</t>
  </si>
  <si>
    <t>2024-02-16 15:02:33</t>
  </si>
  <si>
    <t>2024-02-16 19:59:03</t>
  </si>
  <si>
    <t>PREVENTIVO: NO
CODIGO DE SERVICIO:No tiene 
DIRECCION:SAN MARTIN 50, 2DO PISO SANTIAGO
QUIEN REPORTA:Victor Altamirano
CONTACTO EN TERRENO:Victor Altamirano - 958191881
PROBLEMA:
REQUERIMIENTO:CAMBIO DE MEDIOS MAGNETICOS
EQUIPOS ENERGIZADO/REINICIADO:no</t>
  </si>
  <si>
    <t>INC000002619121</t>
  </si>
  <si>
    <t>2024-02-16 13:06:02</t>
  </si>
  <si>
    <t>2024-02-16 13:06:50</t>
  </si>
  <si>
    <t>2024-02-16 17:33:11</t>
  </si>
  <si>
    <t>2024-02-16 09:34:16</t>
  </si>
  <si>
    <t>2024-02-16 09:38:23</t>
  </si>
  <si>
    <t>2024-02-16 09:55:22</t>
  </si>
  <si>
    <t>INC000002610740</t>
  </si>
  <si>
    <t>2024-02-12 16:53:31</t>
  </si>
  <si>
    <t>2024-02-12 16:55:11</t>
  </si>
  <si>
    <t>2024-02-12 16:56:36</t>
  </si>
  <si>
    <t>2024-02-06 12:22:49</t>
  </si>
  <si>
    <t>2024-02-06 12:25:07</t>
  </si>
  <si>
    <t>2024-02-14 11:33:23</t>
  </si>
  <si>
    <t>PREVENTIVO: NO
CODIGO DE SERVICIO:
DIRECCION:
QUIEN REPORTA:Mario Parada Duarte +56 9 96339162
CONTACTO EN TERRENO:Parada Duarte +56 9 96339162
PROBLEMA:
REQUERIMIENTO:necesitamos de realizar pruebas de enlaces entre casa matriz y la conexión que se real</t>
  </si>
  <si>
    <t>Cliente solicita pruebas con el proveedor respaldo que no es posible realizar sin un diagnostico previo.</t>
  </si>
  <si>
    <t>2024-02-16 18:05:37</t>
  </si>
  <si>
    <t>2024-02-18 16:03:50</t>
  </si>
  <si>
    <t>2024-02-16 11:37:10</t>
  </si>
  <si>
    <t>2024-02-16 11:40:26</t>
  </si>
  <si>
    <t>2024-02-16 11:59:22</t>
  </si>
  <si>
    <t>PREVENTIVO: NO
CODIGO DE SERVICIO:
DIRECCION:
QUIEN REPORTA:Nicolás Saavedra Eguiluz +56 9 6187 5469
CONTACTO EN TERRENO:
PROBLEMA:
REQUERIMIENTO:
Mesa de ayuda de Estimados
Favor generar ticket en base a requerimiento de cliente NUTRISCO
Dejar en ban</t>
  </si>
  <si>
    <t>Este error se produce debido al borrado de usuarios que se realiza en el
sistema SAP. La recomendación entregada por SAP es copiar el usuario sin
marcar la opción
Los datos asociados al tab comenzaran a ser creados a medida que el
nuevo usuario utilice e</t>
  </si>
  <si>
    <t>2024-02-14 09:09:37</t>
  </si>
  <si>
    <t>2024-02-14 09:10:39</t>
  </si>
  <si>
    <t>2024-02-17 12:17:11</t>
  </si>
  <si>
    <t>PREVENTIVO: NO
CODIGO DE SERVICIO:
DIRECCION:
QUIEN REPORTA:600 588 6000  Rafael Cristian Henriquez Bazaes
CONTACTO EN TERRENO:600 588 6000  Rafael Cristian Henriquez Bazaes
PROBLEMA:
REQUERIMIENTO:Solicito restaurar VM 192.168.190.20, con respaldo del d</t>
  </si>
  <si>
    <t>FASE RESOLUCIÓN Y RECUPERACIÓN
Se efectúa contacto con cliente: correo
Teléfono de contacto: N/A
Acciones realizadas: se restaura servidor solicitado
Solución paliativa o definitiva: se restaura servidor solicitado
Acciones de Mejora, Recomendacione</t>
  </si>
  <si>
    <t>2024-02-14 11:17:21</t>
  </si>
  <si>
    <t>2024-02-14 11:23:02</t>
  </si>
  <si>
    <t>2024-02-15 18:40:29</t>
  </si>
  <si>
    <t>PREVENTIVO: NO
CODIGO DE SERVICIO:
DIRECCION:
QUIEN REPORTA: Jefe de Proyecto
CONTACTO EN TERRENO: Jefe de Proyecto
REQUERIMIENTO:
Estimados, buenos días.
Junto con saludar, favor de su ayuda generar un folio para la revisión y
replicación de recursos</t>
  </si>
  <si>
    <t>Se efectúa contacto con cliente:  N/A
Teléfono de contacto:  N/A
Acciones realizadas:Se valida los recursos requeridos para la migración de las máquinas de DUOC hacia VDC y se procede a crear los nuevos VPG en Zerto.
 Solución paliativa o definitiva: Def</t>
  </si>
  <si>
    <t>INC000002619038</t>
  </si>
  <si>
    <t>2024-02-16 11:46:18</t>
  </si>
  <si>
    <t>2024-02-16 11:48:47</t>
  </si>
  <si>
    <t>2024-02-16 13:26:45</t>
  </si>
  <si>
    <t>2024-02-18 15:55:52</t>
  </si>
  <si>
    <t>PREVENTIVO=SI
CODIGO DE SERVICIO=HYP_PTEALTO
DIRECCION=NULL
CIUDAD=NULL
COMUNA LOCAL=
REGION=NULL
QUIEN REPORTA=Ticket automático
CONTACTO EN TERRENO=
PROBLEMA=Node FIPRDU01 - HYP_PTEALTO is Down
REQUERIMIENTO=
EQUIPOS ENERGIZADO O REINICIADO=
HORARIO DE</t>
  </si>
  <si>
    <t>INC000002619039</t>
  </si>
  <si>
    <t>2024-02-16 11:46:38</t>
  </si>
  <si>
    <t>2024-02-16 11:50:24</t>
  </si>
  <si>
    <t>2024-02-16 13:27:05</t>
  </si>
  <si>
    <t>INC000002619051</t>
  </si>
  <si>
    <t>2024-02-16 11:52:33</t>
  </si>
  <si>
    <t>2024-02-16 11:55:09</t>
  </si>
  <si>
    <t>2024-02-16 13:27:56</t>
  </si>
  <si>
    <t>2024-02-09 11:35:50</t>
  </si>
  <si>
    <t>2024-02-09 11:38:34</t>
  </si>
  <si>
    <t>2024-02-13 19:05:55</t>
  </si>
  <si>
    <t>PREVENTIVO: NO
CODIGO DE SERVICIO:
DIRECCION:
QUIEN REPORTA:Camilo Esteban Manriquez Sepulveda 600 588 6000
CONTACTO EN TERRENO:Camilo Esteban Manriquez Sepulveda 600 588 6000
PROBLEMA:
REQUERIMIENTO:junto con saludar solicitamos su apoyo para la revisió</t>
  </si>
  <si>
    <t>Se efectúa contacto con cliente: Esteban Manriquez
Teléfono de contacto: Via correo
Acciones realizadas: Se envia correo a cliente para la revision de maquina virtual a nivel S.O
Acciones de Mejora, Recomendaciones: N/A
Causa Raíz: N/A</t>
  </si>
  <si>
    <t>INC000002619683</t>
  </si>
  <si>
    <t>2024-02-17 05:01:23</t>
  </si>
  <si>
    <t>2024-02-17 05:02:23</t>
  </si>
  <si>
    <t>2024-02-17 05:04:31</t>
  </si>
  <si>
    <t>2024-02-14 16:59:36</t>
  </si>
  <si>
    <t>2024-02-14 17:01:30</t>
  </si>
  <si>
    <t>2024-02-15 06:58:07</t>
  </si>
  <si>
    <t>Realizado reinicio Exitosamente.</t>
  </si>
  <si>
    <t>2024-02-15 16:11:23</t>
  </si>
  <si>
    <t>2024-02-15 16:44:42</t>
  </si>
  <si>
    <t>PREVENTIVO=SI
CODIGO DE SERVICIO=FIPRDU01 - SRVCTCASINO-2K23
DIRECCION=NULL
CIUDAD=NULL
COMUNA LOCAL=
REGION=NULL
QUIEN REPORTA=Ticket automático
CONTACTO EN TERRENO=
PROBLEMA=Down for node FIPRDU01 - SRVCTCASINO-2K23
REQUERIMIENTO=
EQUIPOS ENERGIZADO O</t>
  </si>
  <si>
    <t>El servidor SRVCTCASINO-2k23 fue apagado y eliminado, ya que este se utilizó solo para una migración. Se solicitar la baja de monitoreo.</t>
  </si>
  <si>
    <t>2024-02-16 10:06:49</t>
  </si>
  <si>
    <t>2024-02-16 10:09:06</t>
  </si>
  <si>
    <t>2024-02-16 11:23:29</t>
  </si>
  <si>
    <t>PREVENTIVO: NO
CODIGO DE SERVICIO:
DIRECCION:
QUIEN REPORTA: Juan Carlos Uzcategui Fuguett 56 9 9742 0921
CONTACTO EN TERRENO: Juan Carlos Uzcategui Fuguett 56 9 9742 0921
REQUERIMIENTO:
Junto con saludar, favor crear ticket y derivar a controller par</t>
  </si>
  <si>
    <t>Se asigna IP PVLAN y se notifica a los solicitantes.</t>
  </si>
  <si>
    <t>INC000002610417</t>
  </si>
  <si>
    <t>2024-02-12 13:05:10</t>
  </si>
  <si>
    <t>2024-02-12 13:06:51</t>
  </si>
  <si>
    <t>2024-02-12 13:16:42</t>
  </si>
  <si>
    <t>EMPRESA:ICETEL SERVICIOS S.A.
CÓDIGO DE SERVICIO: 
DIRECCIÓN: Av. Apoquindo #7071, Las Condes, Santiago
NOMBRE DE QUIEN REPORTA:Francisco Chávez
TELÉFONO DE QUIEN REPORTA:972802533
NOMBRE DE CONTACTO EN TERRENO: 
REQUERIMIENTO:  Habilitación Inrow E2
EQU</t>
  </si>
  <si>
    <t>INC000002609643</t>
  </si>
  <si>
    <t>2024-02-12 10:47:09</t>
  </si>
  <si>
    <t>2024-02-12 10:53:09</t>
  </si>
  <si>
    <t>2024-02-12 12:22:42</t>
  </si>
  <si>
    <t>EMPRESA: HDI SEGUROS S.A.
CÓDIGO DE SERVICIO: 
DIRECCIÓN: Av. Apoquindo #7071, Las Condes, Santiago
NOMBRE DE QUIEN REPORTA: Álvaro Ulloa Figueroa
TELÉFONO DE QUIEN REPORTA: 962464224
NOMBRE DE CONTACTO EN TERRENO: Álvaro Ulloa Figueroa
PROBLEMA: trabajo</t>
  </si>
  <si>
    <t>2024-02-12 16:48:58</t>
  </si>
  <si>
    <t>2024-02-12 16:50:11</t>
  </si>
  <si>
    <t>2024-02-13 10:22:17</t>
  </si>
  <si>
    <t>PREVENTIVO: NO
CODIGO DE SERVICIO:
DIRECCION:
QUIEN REPORTA:+56 9 4135 5459 Eduardo José Camacho Urdaneta
CONTACTO EN TERRENO:
PROBLEMA:
REQUERIMIENTO:Por favor su apoyo en crear folio de requerimiento para cursar asignación de PVLAN. El folio de requeri</t>
  </si>
  <si>
    <t>Se genera IP PVLAN 10.67.128.98 con monitoreo, respaldo y proxy, se cierra ticket.</t>
  </si>
  <si>
    <t>2024-02-12 04:00:45</t>
  </si>
  <si>
    <t>2024-02-12 05:46:58</t>
  </si>
  <si>
    <t>2024-02-14 00:57:03</t>
  </si>
  <si>
    <t>2024-02-14 01:00:24</t>
  </si>
  <si>
    <t>2024-02-14 01:08:49</t>
  </si>
  <si>
    <t>PREVENTIVO: 
CODIGO DE SERVICIO: NN
DIRECCION:  
NOMBRE QUIEN REPORTA:  wVictor Bravo Orrego  | 56 9 89787201
PROBLEMA: 
REQUERIMIENTO:   Junto con saludar, solicito de vuestro apoyo para crear ticket como Requerimiento y en estado PENDIENTE.
Bande</t>
  </si>
  <si>
    <t>Se realizan pruebas de conexión vpn asociada a usuario Victor.bravo  la cual conecta sin problemas, después de varios intentos  y  reinicio del pc del usuario se restablece conexión vpn Ok por lo cual se procede al cierre del caso, validado con Victor Br</t>
  </si>
  <si>
    <t>2024-02-08 20:58:21</t>
  </si>
  <si>
    <t>2024-02-08 21:01:00</t>
  </si>
  <si>
    <t>2024-02-12 10:02:36</t>
  </si>
  <si>
    <t>Junto con saludar, solicito de vuestro apoyo para crear ticket como Requerimiento y en estado PENDIENTE.
Bandeja TELEFONICA GLOBAL TECNOLOGY S.A. AGENCIA EN CHILE -&gt; CLOUD -&gt;  PREFERENTEMENTE DEJAR EN  “VDC”
A nombre de: Deiby Santoyo
ESTADO: PENDI</t>
  </si>
  <si>
    <t>FASE RESOLUCIÓN Y RECUPERACIÓN
Se efectúa contacto con cliente: N/A
Teléfono de contacto:N/A
Acciones realizadas: Se realiza renovacion de certificados del vcenter y el host mismo quedo operativo.
Solución paliativa o definitiva:N/A
Acciones de Mejo</t>
  </si>
  <si>
    <t>2024-02-14 09:11:58</t>
  </si>
  <si>
    <t>2024-02-14 10:49:27</t>
  </si>
  <si>
    <t>PREVENTIVO=SI
CODIGO DE SERVICIO=testosbweb
DIRECCION=SAN MARTÃ�N 50, SANTIAGO, REGIÃ“N METROPOLITANA, CHILE
CIUDAD=SANTIAGO
COMUNA LOCAL=Santiago
REGION=REGIÃ“N METROPOLITANA DE SANTIAGO
QUIEN REPORTA=Ticket automático
CONTACTO EN TERRENO=
PROBLEMA=Node</t>
  </si>
  <si>
    <t>Se revisa el servidor alarmado, encontrando que el alto consumo de CPU corresponde a proceso Java, ejecutado por el usuario wls12214 (Oracle Weblogic 12.2.1.4).
Por lo mencionado, es que pongo en copia a @Rene Oyarzun, para que, en caso de ser necesario</t>
  </si>
  <si>
    <t>INC000002618052</t>
  </si>
  <si>
    <t>2024-02-15 20:17:19</t>
  </si>
  <si>
    <t>2024-02-15 20:17:48</t>
  </si>
  <si>
    <t>2024-02-15 21:52:54</t>
  </si>
  <si>
    <t>INC000002614411</t>
  </si>
  <si>
    <t>2024-02-14 03:55:12</t>
  </si>
  <si>
    <t>2024-02-14 03:55:56</t>
  </si>
  <si>
    <t>2024-02-14 03:57:19</t>
  </si>
  <si>
    <t>2024-02-12 14:25:43</t>
  </si>
  <si>
    <t>2024-02-12 14:27:54</t>
  </si>
  <si>
    <t>2024-02-13 16:16:58</t>
  </si>
  <si>
    <t>De: GERMAN IGNACIO BAEZA GONZALEZ &lt;german.baeza@fractalia.es&gt; 
Enviado el: lunes, 12 de febrero de 2024 14:12
Para: Mesa ti &lt;mesa.ti@movistar.cl&gt;; DENISE CRUZAT ETCHEBERRY &lt;denise.cruzat@telefonica.com&gt;
CC: Victor Sepulveda G &lt;victor.sepulvedag@telefonic</t>
  </si>
  <si>
    <t>se realiza creación de cambios correspondiente para aplicar actualizaciones del cliente DUOC.
CRQ000000082411 – Actualizaciones generales de servidores
CRQ000000082412 – Actualizaciones plataforma EXCHANGE</t>
  </si>
  <si>
    <t>INC000002612554</t>
  </si>
  <si>
    <t>2024-02-13 11:40:37</t>
  </si>
  <si>
    <t>2024-02-13 11:41:28</t>
  </si>
  <si>
    <t>2024-02-13 12:40:30</t>
  </si>
  <si>
    <t>INC000002614413</t>
  </si>
  <si>
    <t>2024-02-14 03:57:40</t>
  </si>
  <si>
    <t>2024-02-14 03:58:19</t>
  </si>
  <si>
    <t>2024-02-14 03:59:32</t>
  </si>
  <si>
    <t>2024-02-13 13:27:26</t>
  </si>
  <si>
    <t>2024-02-13 13:30:39</t>
  </si>
  <si>
    <t>2024-02-14 11:09:01</t>
  </si>
  <si>
    <t>Se crean clientes radius según solicitud.</t>
  </si>
  <si>
    <t>INC000002612317</t>
  </si>
  <si>
    <t>GESTION DATACENTER/ ACCESOS /PESQUERA TRANS ANTARTIC LIMITADA</t>
  </si>
  <si>
    <t>2024-02-13 09:25:47</t>
  </si>
  <si>
    <t>2024-02-13 09:27:19</t>
  </si>
  <si>
    <t>2024-02-13 10:23:38</t>
  </si>
  <si>
    <t>EMPRESA:PESQUERA TRANS ANTARTIC LIMITADA
CÓDIGO DE SERVICIO: 
DIRECCIÓN:Av. Apoquindo #7071, Las Condes, Santiago
NOMBRE DE QUIEN REPORTA:Pablo Obregon
TELÉFONO DE QUIEN REPORTA:56968397817
NOMBRE DE CONTACTO EN TERRENO: 
REQUERIMIENTO:Traslado y retiro</t>
  </si>
  <si>
    <t>INC000002614450</t>
  </si>
  <si>
    <t>2024-02-14 10:12:34</t>
  </si>
  <si>
    <t>2024-02-14 10:13:57</t>
  </si>
  <si>
    <t>2024-02-14 12:06:31</t>
  </si>
  <si>
    <t>MPRESA: TELEFONICA CYBERSECURITY TECH CHILE SPA
CÓDIGO DE SERVICIO: 
DIRECCIÓN:Av. Apoquindo #7071, Las Condes, Santiago
NOMBRE DE QUIEN REPORTA:José Ñanculef Contreras
TELÉFONO DE QUIEN REPORTA:  56968466938
NOMBRE DE CONTACTO EN TERRENO: 
REQUERIMIENTO</t>
  </si>
  <si>
    <t>2024-02-14 10:32:56</t>
  </si>
  <si>
    <t>2024-02-14 10:34:36</t>
  </si>
  <si>
    <t>2024-02-14 18:15:33</t>
  </si>
  <si>
    <t>Fueron eliminadas 2 máquinas,WWKS20021P y Serviex_App_02</t>
  </si>
  <si>
    <t>FASE RESOLUCIÓN Y RECUPERACIÓN
Se efectúa contacto con cliente: N/A
Teléfono de contacto: N/A
Acciones realizadas:  Bajas de respaldo son ejecutadas correctamente, se envia detalle a cliente via mail, adjunto mail.
Solución paliativa o definitiva: N/</t>
  </si>
  <si>
    <t>2024-02-14 12:53:38</t>
  </si>
  <si>
    <t>2024-02-14 12:53:47</t>
  </si>
  <si>
    <t>2024-02-14 12:56:19</t>
  </si>
  <si>
    <t>INC000002615735</t>
  </si>
  <si>
    <t>2024-02-14 16:36:51</t>
  </si>
  <si>
    <t>2024-02-14 16:38:34</t>
  </si>
  <si>
    <t>2024-02-14 17:00:48</t>
  </si>
  <si>
    <t>INC000002615796</t>
  </si>
  <si>
    <t>2024-02-14 18:44:45</t>
  </si>
  <si>
    <t>2024-02-14 18:46:24</t>
  </si>
  <si>
    <t>2024-02-15 00:37:11</t>
  </si>
  <si>
    <t>EMPRESA: TELEFONICA EMPRESAS DE CHILE SA
CÓDIGO DE SERVICIO: 
DIRECCIÓN:AV. Presidente Prieto #226, Paine, Santiago
NOMBRE DE QUIEN REPORTA:Ramón Garcés
TELÉFONO DE QUIEN REPORTA:56992239270
NOMBRE DE CONTACTO EN TERRENO: 
REQUERIMIENTO:" identify server</t>
  </si>
  <si>
    <t>ACCESO RECHAZADO   
Personal y empresa consignados no se encuentran acreditados para el ingreso.</t>
  </si>
  <si>
    <t>INC000002610177</t>
  </si>
  <si>
    <t>GESTION DATACENTER / ACCESOS / HDI SEGUROS S.A.</t>
  </si>
  <si>
    <t>2024-02-12 12:58:41</t>
  </si>
  <si>
    <t>2024-02-12 13:04:19</t>
  </si>
  <si>
    <t>2024-02-12 13:24:45</t>
  </si>
  <si>
    <t>EMPRESA: HDI SEGUROS S.A.
CÓDIGO DE SERVICIO: 
DIRECCIÓN: Av. Apoquindo #7071, Las Condes, Santiago
NOMBRE DE QUIEN REPORTA: Álvaro Ulloa Figueroa
TELÉFONO DE QUIEN REPORTA: 962464224
NOMBRE DE CONTACTO EN TERRENO: Álvaro Ulloa Figueroa
PROBLEMA: Trabajo</t>
  </si>
  <si>
    <t>2024-02-14 12:54:57</t>
  </si>
  <si>
    <t>2024-02-14 12:55:08</t>
  </si>
  <si>
    <t>2024-02-14 12:59:14</t>
  </si>
  <si>
    <t>PREVENTIVO=SI
CODIGO DE SERVICIO=SRVSHP13QASQL_VM
DIRECCION=NULL
CIUDAD=NULL
COMUNA LOCAL=
REGION=NULL
QUIEN REPORTA=Ticket automático
CONTACTO EN TERRENO=
PROBLEMA=Node FIPRDU01 - SRVSHP13QASQL_VM is Down
REQUERIMIENTO=
EQUIPOS ENERGIZADO O REINICIADO=</t>
  </si>
  <si>
    <t>INC000002630908</t>
  </si>
  <si>
    <t>EMPRESA:CENTRO DE COMPENSACION AUTOMATIZADO S A
CÓDIGO DE SERVICIO: 
DIRECCIÓN: AV. Presidente Prieto #226, Paine, Santiago
NOMBRE DE QUIEN REPORTA: José Cartes M
TELÉFONO DE QUIEN REPORTA: 939363411
NOMBRE DE CONTACTO EN TERRENO: 
REQUERIMIENTO:Ingreso</t>
  </si>
  <si>
    <t>se agrega servidor en zabbix y se actualizan contrraseñas de ingreso</t>
  </si>
  <si>
    <t>PREVENTIVO: NO
CODIGO DE SERVICIO:
DIRECCION:
QUIEN REPORTA:Angel Castro Cabrera  + 56 9 9538 2013
CONTACTO EN TERRENO:
PROBLEMA:
REQUERIMIENTO:
Estimado equipo @Help Desk,
Junto con saludar solicito de su apoyo para crear ticket de requerimiento
y asi</t>
  </si>
  <si>
    <t>TCCT-CHILE-CLOUD-DS-FW-001-T1046 Escaneo local mediante protocolo RDP desde 10.212.51.10</t>
  </si>
  <si>
    <t>FASE RESOLUCIÓN Y RECUPERACIÓN
Se efectúa contacto con cliente: Se revisa internamente y se escala con Jefatura Jose Angelo Fuentes
Teléfono de contacto: 940753516
Acciones realizadas: Se analiza usuarios creados en el FW según los log enviados y este</t>
  </si>
  <si>
    <t>PREVENTIVO: NO
CODIGO DE SERVICIO:
DIRECCION:
QUIEN REPORTA:+56 956688004 Benjamin Baier Aguirre
CONTACTO EN TERRENO:
PROBLEMA:
REQUERIMIENTO:avor su ayuda con la creación de usuario VPN para "Maria Jose Gonzalez" / "mjgonzalez@hortifrut.com"
Acceso a la</t>
  </si>
  <si>
    <t>Se generan credenciales solicitadas</t>
  </si>
  <si>
    <t>INC000002626457</t>
  </si>
  <si>
    <t>COMPANIA AGROPECUARIA COPEVAL S A</t>
  </si>
  <si>
    <t>GESTION DATACENTER/ ACCESOS /COMPANIA AGROPECUARIA COPEVAL S A</t>
  </si>
  <si>
    <t>EMPRESA:COMPANIA AGROPECUARIA COPEVAL S A
CÓDIGO DE SERVICIO: 
DIRECCIÓN:Calle San Martin #50, Santiago Centro, Santiago
NOMBRE DE QUIEN REPORTA:Diego Garay
TELÉFONO DE QUIEN REPORTA:56989679216
NOMBRE DE CONTACTO EN TERRENO: 
PROBLEMA:
Ordamiento Rack C</t>
  </si>
  <si>
    <t>INC000002621873</t>
  </si>
  <si>
    <t>INCIDENTE Cambio Tarjeta</t>
  </si>
  <si>
    <t>INC000002630291</t>
  </si>
  <si>
    <t>EMPRESA:RIPLEY CHILE S.A.
CÓDIGO DE SERVICIO: 
DIRECCIÓN: Calle San Martin #50, Santiago Centro, Santiago
NOMBRE DE QUIEN REPORTA: Marco Gutierrez
TELÉFONO DE QUIEN REPORTA: 56 9 47309040
NOMBRE DE CONTACTO EN TERRENO: 
REQUERIMIENTO:Auditoria de Certifi</t>
  </si>
  <si>
    <t>INC000002625845</t>
  </si>
  <si>
    <t>EMPRESA:MASISA S.A. 1
CÓDIGO DE SERVICIO: 
DIRECCIÓN:Calle San Martin #50, Santiago Centro, Santiago 
NOMBRE DE QUIEN REPORTA:Diego Palacios
TELÉFONO DE QUIEN REPORTA:56 9 53971265
NOMBRE DE CONTACTO EN TERRENO: 
PROBLEMA:
CRUZADA ENTRE SALA 1 RACK A11 Y</t>
  </si>
  <si>
    <t>PREVENTIVO: NO
CODIGO DE SERVICIO:
DIRECCION: 
QUIEN REPORTA:  José Andrés Santis Serrano  56 9 9221 4664
CONTACTO EN TERRENO:  José Andrés Santis Serrano  56 9 9221 4664
PROBLEMA:
REQUERIMIENTO:
Requerimiento: Revisión de alarma (Host hardware system b</t>
  </si>
  <si>
    <t>Se efectúa contacto con cliente:  N/A 
Teléfono de contacto: N/A
Acciones realizadas: Se revisa alarma en host exsi04 de recursos paine donde presenta una alarma de sensor la cual quedo activa desde la actualizacion del host se procede a solventar alarma</t>
  </si>
  <si>
    <t>INC000002628241</t>
  </si>
  <si>
    <t>GESTION DATACENTER/ ACCESOS /CELMEDIA S A</t>
  </si>
  <si>
    <t>EMPRESA:CELMEDIA S A
CÓDIGO DE SERVICIO: 
DIRECCIÓN:Calle San Martin #50, Santiago Centro, Santiago
NOMBRE DE QUIEN REPORTA:Felipe Acevedo
TELÉFONO DE QUIEN REPORTA:966520119
NOMBRE DE CONTACTO EN TERRENO: 
PROBLEMA:
Inspección RACK D40, Sala 4
EQUIPOS E</t>
  </si>
  <si>
    <t>PREVENTIVO: NO
CODIGO DE SERVICIO:
DIRECCION:
QUIEN REPORTA:Alberto Bezares Ovalle +56 9 71268048 
CONTACTO EN TERRENO:
PROBLEMA:
REQUERIMIENTO:
Junto con saludar, agradceré generar folio como requerimiento con area
cloud, para inducción del portal vdc</t>
  </si>
  <si>
    <t>Se efectúa contacto con cliente:  N/A
Teléfono de contacto: N/A
Acciones realizadas: Se informa que se realiza la inducción a cliente al Cloud Portal, donde se le detalla cómo administrar sus recursos que tiene en su virtual data center, así como también</t>
  </si>
  <si>
    <t>PREVENTIVO: NO
CODIGO DE SERVICIO: Restauraciones 
DIRECCIÓN: Alameda N° 2150 piso 2 · Santiago
QUIEN REPORTA: Cristian Bustos Rivas 
CONTACTO EN TERRENO: Cristian Bustos Rivas 
PROBLEMA:
REQUERIMIENTO:
Estimados, junto con saludar les solicito por favo</t>
  </si>
  <si>
    <t>FASE RESOLUCIÓN Y RECUPERACIÓN
Se efectúa contacto con cliente: N/A
Teléfono de contacto: N/A
Acciones realizadas: se restauran ambos servidores solicitados
Solución paliativa o definitiva: se restauran ambos servidores solicitados
Acciones de Mejor</t>
  </si>
  <si>
    <t>Folio generado automáticamente para atender requerimiento del cliente. La solicitud fue realizada directamente al área resolutoria sin pasar por el flujo de mesa de ayuda.
Por solicitud de Cliente DUOC Antonio Martinez, se realiza vuelta atrás de homolo</t>
  </si>
  <si>
    <t>Se realiza vuelta atrás de Homologación de schema CORPORATIVO solicitada en ticket INC000002612566</t>
  </si>
  <si>
    <t>INC000002628423</t>
  </si>
  <si>
    <t>INC000002626490</t>
  </si>
  <si>
    <t>EMPRESA:TELEFONICA EMPRESAS DE CHILE SA
CÓDIGO DE SERVICIO: 
DIRECCIÓN:AV. Presidente Prieto #226, Paine, Santiago
NOMBRE DE QUIEN REPORTA: Fernando Sepulveda
TELÉFONO DE QUIEN REPORTA: 993211880
NOMBRE DE CONTACTO EN TERRENO: 
REQUERIMIENTO:Tendido y co</t>
  </si>
  <si>
    <t>INC000002624652</t>
  </si>
  <si>
    <t>RONDA Y REVISION DE SALAS 08:30</t>
  </si>
  <si>
    <t>PREVENTIVO: NO
CODIGO DE SERVICIO:
DIRECCION:
QUIEN REPORTA:+56 97411 3060 | Rodrigo Vásquez Muñoz
CONTACTO EN TERRENO:
PROBLEMA:
REQUERIMIENTO:Solicito de vuestro apoyo para crear ticket como
REQUERIMIENTO y en estado PENDIENTE asignarlo a Sebastian Acu</t>
  </si>
  <si>
    <t>Se permite en el firewall de sistema operativo los puertos 1556, 13724. Se valida funcionamiento con solicitante.</t>
  </si>
  <si>
    <t>INC000002633242</t>
  </si>
  <si>
    <t>SUPERVISION: CRUZADA DE FIBRA OPTICA TIWS CHILE</t>
  </si>
  <si>
    <t>CRUZADA DE FIBRA OPTICA TIWS CHILE</t>
  </si>
  <si>
    <t>PREVENTIVO: NO
CODIGO DE SERVICIO: F040380 / L-37838
DIRECCION: Panamericana Norte 5353, Conchali, Santiago
QUIEN REPORTA: Sebastian Morales - 988866599
CONTACTO EN TERRENO: Sebastian Morales - 988866599 
PROBLEMA: Cliente no tiene conectividad con una</t>
  </si>
  <si>
    <t>FASE RESOLUCIÓN Y RECUPERACIÓN
Se efectúa contacto con cliente: Sebastian Morales 
Teléfono de contacto: 988866599
Acciones realizadas: Se detecta fallas de conectividad entre GW e IP 10.1.100.6, se modifica la IP del GW y se recupera la conectividad.</t>
  </si>
  <si>
    <t>PREVENTIVO=SI
CODIGO DE SERVICIO=nw-v-test-hdc
DIRECCION=NULL
CIUDAD=NULL
COMUNA LOCAL=
REGION=NULL
QUIEN REPORTA=Ticket automático
CONTACTO EN TERRENO=
PROBLEMA=Node FBHOCR01 - nw-v-test-hdc CPU Load at 94 % Exceeds Threshold
REQUERIMIENTO=
EQUIPOS ENER</t>
  </si>
  <si>
    <t>alza de recursos en servidor debido a uso de procesos sap. se mantiene en observacion servidor</t>
  </si>
  <si>
    <t>PREVENTIVO=SI
CODIGO DE SERVICIO=WNPRWS_GPS02
DIRECCION=NULL
CIUDAD=NULL
COMUNA LOCAL=Santiago
REGION=NULL
QUIEN REPORTA=Ticket automático
CONTACTO EN TERRENO=
PROBLEMA=High RAM Usage Alert for Node GPSCHI01 - WNPRWS_GPS02
REQUERIMIENTO=
EQUIPOS ENERGIZA</t>
  </si>
  <si>
    <t>Estimados
Buenas tardes. Se realiza limpieza de memoria residual, quedando un 47% de consumó de memoria Ram.</t>
  </si>
  <si>
    <t>INC000002633718</t>
  </si>
  <si>
    <t>EMPRESA:TELEFONICA EMPRESAS DE CHILE SA
CÓDIGO DE SERVICIO: 
DIRECCIÓN: AV. Presidente Prieto #226, Paine, Santiago
NOMBRE DE QUIEN REPORTA: Ramón Garcés
TELÉFONO DE QUIEN REPORTA: 56992239270
NOMBRE DE CONTACTO EN TERRENO: 
REQUERIMIENTO: Falla prd7164</t>
  </si>
  <si>
    <t>INC000002628181</t>
  </si>
  <si>
    <t>GESTION DATACENTER/ ACCESOS / TELEFONICA GLOBAL TECHNOLOGY S.A.AGENCIA EN CHILE</t>
  </si>
  <si>
    <t>EMPRESA: TELEFONICA GLOBAL TECHNOLOGY S.A.AGENCIA EN CHILE
CÓDIGO DE SERVICIO: 
DIRECCIÓN:Calle San Martin #50, Santiago Centro, Santiago
NOMBRE DE QUIEN REPORTA:Luis Villasmil Castillo
TELÉFONO DE QUIEN REPORTA:  56993970486
NOMBRE DE CONTACTO EN TERREN</t>
  </si>
  <si>
    <t>Fase de resolución y recuperación: INFORMACION
Se efectúa contacto con cliente: N/A
Teléfono de contacto: N/A
Acciones realizadas: ACCESO RECHAZADO / CRQ NO APROBADO
Solución paliativa o definitiva: N/A
Acciones de Mejora, Recomendaciones: N/A
Causa Raíz</t>
  </si>
  <si>
    <t>INC000002629258</t>
  </si>
  <si>
    <t>INC000002631246</t>
  </si>
  <si>
    <t>RONDA Y REVISION DE SALAS 12:00</t>
  </si>
  <si>
    <t>INC000002631002</t>
  </si>
  <si>
    <t>CHAMPION S.A.</t>
  </si>
  <si>
    <t>HD | DISPONIBILIDAD DE UNIDADES DE RACK</t>
  </si>
  <si>
    <t>PREVENTIVO: NO
CODIGO DE SERVICIO:
DIRECCION:
QUIEN REPORTA:Angel Mavares +56 9 5410 3153
CONTACTO EN TERRENO:
PROBLEMA:
REQUERIMIENTO:Buenos dias @Help Desk, se requiere confirmar/reservar 4 U de Rack para
equipos de comunicaciones: FW, Router, Swicht y</t>
  </si>
  <si>
    <t>INFORMATIVO ENVIADO</t>
  </si>
  <si>
    <t>INC000002631250</t>
  </si>
  <si>
    <t>RONDA Y REVISION DE SALAS 18:30</t>
  </si>
  <si>
    <t>PREVENTIVO: NO
CODIGO DE SERVICIO:
DIRECCION:
QUIEN REPORTA:+56 9 6605 6481  Freddy Cortés Díaz
CONTACTO EN TERRENO:
PROBLEMA:
REQUERIMIENTO:Favor generar ticket en base a requerimiento de cliente INCHALAM según correo de más abajo
Dejar en bandeja CLOUD</t>
  </si>
  <si>
    <t>Se procede a detener los jobs solicitados. Se informa a cliente vía mail</t>
  </si>
  <si>
    <t>PREVENTIVO=SI
CODIGO DE SERVICIO=contbatbic
DIRECCION=SAN MARTÃ�N 50, SANTIAGO, REGIÃ“N METROPOLITANA, CHILE
CIUDAD=SANTIAGO
COMUNA LOCAL=Santiago
REGION=REGIÃ“N METROPOLITANA DE SANTIAGO
QUIEN REPORTA=Ticket automático
CONTACTO EN TERRENO=
PROBLEMA=Crit</t>
  </si>
  <si>
    <t>trabajo remoto, sin intervención.
Se efectúa contacto con cliente:  Se envía correo a cliente para revisión.
Teléfono de contacto: N/A
Acciones realizadas: Ingreso ssh a servidor afectado, problema de espacio en filesystem /u01 debe ser resuelto por clie</t>
  </si>
  <si>
    <t>INC000002632719</t>
  </si>
  <si>
    <t>PREVENTIVO: NO
CODIGO DE SERVICIO:
DIRECCION:
QUIEN REPORTA:Eduardo José Camacho Urdaneta +56 9 4135 5459
CONTACTO EN TERRENO:
PROBLEMA:
REQUERIMIENTO:
Estimado @Help Desk,
Por favor su apoyo en crear un folio de requerimiento para asignación de
dos IP</t>
  </si>
  <si>
    <t>Se asignan las siguientes IP PVLAN, según lo solicitado.
10.69.131.154
10.69.131.155</t>
  </si>
  <si>
    <t>PREVENTIVO=SI
CODIGO DE SERVICIO=LNXQ003_localhost.VM
DIRECCION=NULL
CIUDAD=SANTIAGO
COMUNA LOCAL=
REGION=REGIÃ“N METROPOLITANA DE SANTIAGO
QUIEN REPORTA=Ticket automático
CONTACTO EN TERRENO=
PROBLEMA=High RAM Usage Alert for Node TELEFONICA - LNXQ003_l</t>
  </si>
  <si>
    <t>Se revisa el servidor sin encontrar la alarma reportada.
El servidor tiene 1.5GB disponibles. Al revisar las gráficas, se ve que es un comportamiento normal del servidor en el transcurso del mes en curso.</t>
  </si>
  <si>
    <t>INC000002627928</t>
  </si>
  <si>
    <t>EMPRESA: CENTRO DE COMPENSACION AUTOMATIZADO S A
CÓDIGO DE SERVICIO: 
DIRECCIÓN:AV. Presidente Prieto #226, Paine, Santiago
NOMBRE DE QUIEN REPORTA:José Cartes M
TELÉFONO DE QUIEN REPORTA:  939363411
NOMBRE DE CONTACTO EN TERRENO: 
REQUERIMIENTO : Ingres</t>
  </si>
  <si>
    <t>INC000002632964</t>
  </si>
  <si>
    <t>EMPRESA:TELEFONICA EMPRESAS DE CHILE SA
CÓDIGO DE SERVICIO: 
DIRECCIÓN: Calle San Martin #50, Santiago Centro, Santiago
NOMBRE DE QUIEN REPORTA: Rene Villegas
TELÉFONO DE QUIEN REPORTA: 995291707
NOMBRE DE CONTACTO EN TERRENO: 
REQUERIMIENTO: Reemplazo G</t>
  </si>
  <si>
    <t>PREVENTIVO: NO
CODIGO DE SERVICIO:
DIRECCION:
QUIEN REPORTA:+56 9 9742 0921 Juan Carlos Uzcategui Fuguett
CONTACTO EN TERRENO:
PROBLEMA:
REQUERIMIENTO:
@Help Desk,
Favor crear ticket y asignar a controller, de acuerdo a correo precedente
para que sea as</t>
  </si>
  <si>
    <t>Se corrige IP de acceso ya que se estaba apuntando a DeepSecurity San Martin y no a Paine, por lo que se solicita a Juan Carlos cambiar el enrutamiento y se reestablece la comunicacion a nivel de capa 3 con el servicio.</t>
  </si>
  <si>
    <t>PREVENTIVO: NO
CODIGO DE SERVICIO:
DIRECCION:
QUIEN REPORTA:+56 9 6605 6481 Freddy Cortés Díaz
CONTACTO EN TERRENO:
PROBLEMA:
REQUERIMIENTO:Favor generar ticket en base a requerimiento de cliente INCHALAM según
correo de más abajo
Dejar en bandeja CLOUD</t>
  </si>
  <si>
    <t>Se crea con éxito la impresora solicitada. Se informa a cliente vía mail</t>
  </si>
  <si>
    <t>INC000002631268</t>
  </si>
  <si>
    <t>INC000002631270</t>
  </si>
  <si>
    <t>INC000002626052</t>
  </si>
  <si>
    <t>GESTION DATACENTER/ ACCESOS / FARMACIAS AHUMADA S.A.</t>
  </si>
  <si>
    <t>EMPRESA: FARMACIAS AHUMADA S.A.
CÓDIGO DE SERVICIO: 
DIRECCIÓN: Av. Apoquindo #7071, Las Condes, Santiago
NOMBRE DE QUIEN REPORTA: Nelson Báez
TELÉFONO DE QUIEN REPORTA: 942099097
NOMBRE DE CONTACTO EN TERRENO: Nelson Báez 942099097
REQUERIMIENTO: montad</t>
  </si>
  <si>
    <t>PREVENTIVO: NO
CODIGO DE SERVICIO:
DIRECCION: 
QUIEN REPORTA:  Javier Andres Cuevas Flores 56 9 9535 4350 
CONTACTO EN TERRENO:  Javier Andres Cuevas Flores 56 9 9535 4350 
PROBLEMA:
REQUERIMIENTO: Help Desk favor crear folio a Grupo Ms
EQUIPOS ENERGIZAD</t>
  </si>
  <si>
    <t>sin problemas en cola. ultimo reporte llega sin inconvenientes</t>
  </si>
  <si>
    <t>Se desconectaron las tarjetas de red del servidor SRVSHP13QASQL (10.10.100.59 // 172.16.206.170), ya que será dado de baja. Se gestionará que se deje en mantención, mientras se gestiona el CRQ de baja.</t>
  </si>
  <si>
    <t>PREVENTIVO: NO
CODIGO DE SERVICIO:
DIRECCION:
QUIEN REPORTA:Nicolás Saavedra Eguiluz +56 9 6187 5469
CONTACTO EN TERRENO:
PROBLEMA:
REQUERIMIENTO:
Favor generar ticket en base a requerimiento de cliente NUTRISCO
Dejar en bandeja CONTROLLER
Desde ya me</t>
  </si>
  <si>
    <t>INC000002622968</t>
  </si>
  <si>
    <t>INC000002627410</t>
  </si>
  <si>
    <t>SUPERVISION Tendido de cables y conexión</t>
  </si>
  <si>
    <t>INC000002636150</t>
  </si>
  <si>
    <t>PREVENTIVO: NO
CODIGO DE SERVICIO:
DIRECCION:
QUIEN REPORTA: Nicolás Saavedra Eguiluz 56 9 6187 5469
CONTACTO EN TERRENO: Nicolás Saavedra Eguiluz 56 9 6187 5469
REQUERIMIENTO:
Por favor pasar a productivo las siguientes ordenes, DEEK952997
Descripción</t>
  </si>
  <si>
    <t>La orden DEEK952997 fue importada exitosamente en PRD</t>
  </si>
  <si>
    <t>PREVENTIVO: NO
CODIGO DE SERVICIO:
DIRECCION:
QUIEN REPORTA:
CONTACTO EN TERRENO:
PROBLEMA:
REQUERIMIENTO:
Corrigo información de encabezado del correo
Estimados buenas tardes.
Por favor pasar a productivo las siguientes ordenes, DEEK953024.
Descripci</t>
  </si>
  <si>
    <t>La orden DEEK953024 se importo exitosamente en PRD</t>
  </si>
  <si>
    <t>INC000002633625</t>
  </si>
  <si>
    <t>INC000002633630</t>
  </si>
  <si>
    <t>PREVENTIVO: NO
CODIGO DE SERVICIO: VPF1563316
DIRECCION: San Martin # 50 datacenter TIC,Santiago,Santiago
QUIEN REPORTA: FELIPE - 939204559
CONTACTO EN TERRENO: FELIPE - 939204559
PROBLEMA: 
REQUERIMIENTO: CONFIGURACION DE ROUTER 
EQUIPOS ENERGIZADO/REIN</t>
  </si>
  <si>
    <t>Se trabajó con cliente en linea Felipe Acevedo en sesion Teams, recuperando comunición de tunel mencionado, (Claro) se revisó  y según las pruebas realizadas sniffer y debug, se determinó que la comunicación estaba bloqueada por política ID799  se proced</t>
  </si>
  <si>
    <t>INC000002626800</t>
  </si>
  <si>
    <t>INC000002621880</t>
  </si>
  <si>
    <t>PREVENTIVO: NO
CODIGO DE SERVICIO:
DIRECCION:
QUIEN REPORTA: Willians José Arenas Zarraga 56 9 9343 3824
CONTACTO EN TERRENO: Willians José Arenas Zarraga 56 9 9343 3824
PROBLEMA:
REQUERIMIENTO:
 Buenos dias junto con saludar, proyecto consiste en una
r</t>
  </si>
  <si>
    <t>Se efectúa contacto con cliente:  N/A 
Teléfono de contacto: N/A
Acciones realizadas: Se envia informacion solicitada segun los recursos que mantiene cliente celmedia en plataforma VDC
Solución paliativa o definitiva:  N/A
Acciones de Mejora, Recomendaci</t>
  </si>
  <si>
    <t>PREVENTIVO: NO
CODIGO DE SERVICIO:
DIRECCION:
QUIEN REPORTA:
CONTACTO EN TERRENO:
PROBLEMA:
REQUERIMIENTO:
Favor su ayuda para activar cuenta VPN de usuario isecurion con los mismos
accesos por un periodo de 1 mes, quedo atento a su pronta respuesta.</t>
  </si>
  <si>
    <t>PREVENTIVO: NO
CODIGO DE SERVICIO:
DIRECCION:
QUIEN REPORTA:+56 9 9243 5706  Geraldy Chámara Lázaro
CONTACTO EN TERRENO:
PROBLEMA:
REQUERIMIENTO:Por favor subir archivo adjunto a la bandeja
TELEFONICA GLOBAL TECNOLOGY S.A. AGENCIA EN CHILE &gt;&gt; CLOUD &gt;</t>
  </si>
  <si>
    <t>Se carga el archivo en el directorio indicado</t>
  </si>
  <si>
    <t>PREVENTIVO: NO
CODIGO DE SERVICIO:
DIRECCION:
QUIEN REPORTA:56 9 9040 2570 Andres Gudiño
CONTACTO EN TERRENO:
PROBLEMA:
REQUERIMIENTO:favor de su ayuda en generar un ticket de requerimiento
para poder eliminar dos maquinas que se encuentran en el tennat</t>
  </si>
  <si>
    <t>Se efectúa contacto con cliente: Andres Gudiño
Teléfono de contacto: Via correo 
Acciones realizadas: Se crea actividad CRQ000000083525 para realizar baja de servidor APP-OSV (Servicio de telefonía IP) - 10.67.133.62. Servidor SBXINCHALAM fue eliminado c</t>
  </si>
  <si>
    <t>Buenas Tardes @PAUL ALEXANDER SEPULVEDA ALVAREZ,
Según lo conversado te hago llegar mi usuario zf701431 para la creación en cloudtic.cl, tic.cl APQ y Paine</t>
  </si>
  <si>
    <t>usuario creado y enviado a usuario</t>
  </si>
  <si>
    <t>PREVENTIVO: NO
CODIGO DE SERVICIO:
DIRECCION:
QUIEN REPORTA:(+56 9) 62975459 Manuel Benítez Román
CONTACTO EN TERRENO:
PROBLEMA:
REQUERIMIENTO:hoy a partir de las 17:00 tenemos una actividad en los nodos
físicos del cluster DB, en dicha actividad necesit</t>
  </si>
  <si>
    <t>Cliente informa trabajos finalizados correctamente.</t>
  </si>
  <si>
    <t>COORDINACION</t>
  </si>
  <si>
    <t>ESTADO PARA APAGAR</t>
  </si>
  <si>
    <t>PREVENTIVO: NO
CODIGO DE SERVICIO:
DIRECCION:
QUIEN REPORTA:
CONTACTO EN TERRENO:
REQUERIMIENTO:
Junto con saludar, Solicito de vuestro apoyo para crear ticket como
REQUERIMIENTO y en estado PENDIENTE.
BANDEJA: TELEFONICA GLOBAL TECNOLOGY S.A. AGENCIA</t>
  </si>
  <si>
    <t>Se efectúa contacto con cliente: Sebastian Villena
Teléfono de contacto: Via correo
Acciones realizadas: Se importan maquinas virtuales en tenant CEPECH PAINE
Acciones de Mejora, Recomendaciones: N/A
Causa Raíz: N/A</t>
  </si>
  <si>
    <t>SECURITY MANAGER</t>
  </si>
  <si>
    <t>PREVENTIVO: NO
CODIGO DE SERVICIO:
DIRECCION:
QUIEN REPORTA:+56 9 6187 5469 Nicolás Saavedra Eguiluz
CONTACTO EN TERRENO:
PROBLEMA:
REQUERIMIENTO:Favor generar ticket en base a requerimiento de cliente NUTRISCO
Dejar en bandeja CLOUD SAP HANA y asignar a</t>
  </si>
  <si>
    <t>La orden OEDK925572 se importó exitosamente en PRD</t>
  </si>
  <si>
    <t>PREVENTIVO: NO
CODIGO DE SERVICIO:
DIRECCION:
QUIEN REPORTA:+56 9 9343 3824 Willians José Arenas Zarraga 
CONTACTO EN TERRENO:
PROBLEMA:
REQUERIMIENTO:@Help Desk favor su apoyo asignando un especialista de comunicaciones de acuerdo lo indicado por @ONIAS</t>
  </si>
  <si>
    <t>PREVENTIVO: NO
CODIGO DE SERVICIO:
DIRECCION:
QUIEN REPORTA: Moisés Eduardo Montero Ramos +56 9 4273 2135
CONTACTO EN TERRENO:
PROBLEMA:
REQUERIMIENTO:
Buenas tardes equipo @Help Desk, por favor su acostumbrado apoyo en
generar ticket de requerimiento y</t>
  </si>
  <si>
    <t>Se efectúa contacto con cliente:  N/A
Teléfono de contacto:  N/A
Acciones realizadas: se realiza la eliminacion de 2 vApp en estatus desconocidos para cliente DUOC de manera correcta.
Solución paliativa o definitiva: definitiva
Acciones de Mejora, Recome</t>
  </si>
  <si>
    <t>Se presenta alarma en el servidor 'CONTBATBIC,172.29.160.32' alarmado por filesystem /u01 al 96% de uso.
Al revisar los archivos, pertenecen a aplicativo. Se solicita a cliente revisión del servidor.</t>
  </si>
  <si>
    <t>FASE RESOLUCIÓN Y RECUPERACIÓN
Se efectúa contacto con cliente: N/A
Teléfono de contacto: N/A
Acciones realizadas: credenciales renovadas, acceso a plataformas validado
Solución paliativa o definitiva: credenciales renovadas, acceso a plataformas val</t>
  </si>
  <si>
    <t>PREVENTIVO: NO
CODIGO DE SERVICIO:
DIRECCION:
QUIEN REPORTA:+56932669715 Felipe Ardiles
CONTACTO EN TERRENO:
PROBLEMA:
REQUERIMIENTO:Favor agregar los siguientes registros DNS a nuestras zonas:
Domain : bitumix.cl
_9823255C9781609CCD1F42A7B228B734.bitumi</t>
  </si>
  <si>
    <t>INC000002625631</t>
  </si>
  <si>
    <t>INC000002627823</t>
  </si>
  <si>
    <t>RONDA Y REVISION DE SALAS 8:30</t>
  </si>
  <si>
    <t>Se realizaron validaciones y se confirma acceso al servidor, juan carlos dupuy valida con exito.</t>
  </si>
  <si>
    <t>INC000002626813</t>
  </si>
  <si>
    <t>EMPRESA:CELULOSA ARAUCO Y CONSTITUCION S A
CÓDIGO DE SERVICIO: 
DIRECCIÓN: Calle San Martin #50, Santiago Centro, Santiago
NOMBRE DE QUIEN REPORTA: Michael Hernandez
TELÉFONO DE QUIEN REPORTA: (569) 41176303
NOMBRE DE CONTACTO EN TERRENO: 
REQUERIMIENTO:</t>
  </si>
  <si>
    <t>Fase de resolución y recuperación: INFORMACION
Se efectúa contacto con cliente: N/A
Teléfono de contacto: N/A
Acciones realizadas: ACCESOS AUTORIZADOS
Solución paliativa o definitiva: N/A
Acciones de Mejora, Recomendaciones N/A
Causa Raíz: (si aplica) N/</t>
  </si>
  <si>
    <t>PREVENTIVO: NO
CODIGO DE SERVICIO:
DIRECCION:
QUIEN REPORTA:Denny Antonio Gonzalez Olivares +56 9 8509 9149
CONTACTO EN TERRENO:
PROBLEMA:
REQUERIMIENTO:
Estimados,
Favor necesito resetear y enviar nueva contraseña para VPN Fortinet para
el usuario im.d</t>
  </si>
  <si>
    <t>Se envia nueva credencial a usuario</t>
  </si>
  <si>
    <t>PREVENTIVO=SI
CODIGO DE SERVICIO=SRVSHAREPRO1_VM
DIRECCION=NULL
CIUDAD=NULL
COMUNA LOCAL=
REGION=NULL
QUIEN REPORTA=Ticket automático
CONTACTO EN TERRENO=
PROBLEMA=Critical Hard Drive Space Alert for Node FIPRDU01 - SRVSHAREPRO1_VM
REQUERIMIENTO=
EQUIPOS</t>
  </si>
  <si>
    <t>Se efectúa contacto con cliente: N/A
Teléfono de contacto: N/A
Acciones realizadas: Se libera espacio en disco, alarma ya no esta presente en plataforma de monitoreo, servidor opera normalmente.
Solución paliativa o definitiva: Comportamiento normal.
Acc</t>
  </si>
  <si>
    <t>PREVENTIVO: NO
CODIGO DE SERVICIO:
DIRECCION:
QUIEN REPORTA: Sebastian Poblete C.  +56 992171974
CONTACTO EN TERRENO: Sebastian Poblete C.  +56 992171974
REQUERIMIENTO:
Junto con saludar, solicito eliminar el siguiente registro:
_dmarc.artikos.cl. IN</t>
  </si>
  <si>
    <t>PREVENTIVO=SI
CODIGO DE SERVICIO=testbatbic
DIRECCION=SAN MARTÃ�N 50, SANTIAGO, REGIÃ“N METROPOLITANA, CHILE
CIUDAD=SANTIAGO
COMUNA LOCAL=Santiago
REGION=REGIÃ“N METROPOLITANA DE SANTIAGO
QUIEN REPORTA=Ticket automático
CONTACTO EN TERRENO=
PROBLEMA=Node</t>
  </si>
  <si>
    <t>ENCARE INGENIERIA Y GESTION EMPRESARIAL LIMITADA</t>
  </si>
  <si>
    <t>SISON 202400158
Favor gestionar bajas O365.
RRCC 278327 solicita baja del servicio
Servicio: 7 LICENCIAS PLAN OFFICE 365 BUSINESS
Proyecto: CHI-003281563
FA: 802354353
OOFF: 7597(50)
Renta a bajar: 1,26 UF
ENCARE INGENIERIA Y GESTION EMPRESARIAL LIM</t>
  </si>
  <si>
    <t>INC000002629260</t>
  </si>
  <si>
    <t>RONDA Y REVISION DE SALAS TECNICAS 06:30</t>
  </si>
  <si>
    <t>Se finaliza actividad correctamente. Finalizado 00:00 20-02</t>
  </si>
  <si>
    <t>PREVENTIVO: NO
CODIGO DE SERVICIO:
DIRECCION:
QUIEN REPORTA:+56 9 9742 0921 Juan Carlos Uzcategui Fuguett
CONTACTO EN TERRENO:
PROBLEMA:
REQUERIMIENTO:@Help Desk,
Favor crear ticket y asignar a controller con el objetivo de gestionar
según carga.
EQUIPOS</t>
  </si>
  <si>
    <t>se realiza asignación de IP pvlan-PAINE para cliente CPECH; se envió evidencia por correo electrónico.
Rodrigo Acevedo</t>
  </si>
  <si>
    <t>AUDITORIA</t>
  </si>
  <si>
    <t>INC000002631264</t>
  </si>
  <si>
    <t>SUPERVISION Ingreso de nuevo HSM - CCA</t>
  </si>
  <si>
    <t>INC000002634111</t>
  </si>
  <si>
    <t>SUPERVISION WBS 6.1589007 Salida Internet para Servicios</t>
  </si>
  <si>
    <t>SUPERVISION WBS 6.1589007 Salida Internet para Servicios -RBC / Reemplazo equipos</t>
  </si>
  <si>
    <t>INC000002625213</t>
  </si>
  <si>
    <t>EMPRESA: TELEFONICA EMPRESAS DE CHILE SA
CÓDIGO DE SERVICIO: 
DIRECCIÓN:Calle San Martin #50, Santiago Centro, Santiago
NOMBRE DE QUIEN REPORTA:Manuel Maita
TELÉFONO DE QUIEN REPORTA:  56974138322
NOMBRE DE CONTACTO EN TERRENO: 
REQUERIMIENTO : Rackeo Sw</t>
  </si>
  <si>
    <t>Fase de resolución y recuperación: INFORMACION
Se efectúa contacto con cliente: N/A
Teléfono de contacto: N/A
Acciones realizadas: ACCESOS RECHAZADOS / CRQ NOI APROBADO
Solución paliativa o definitiva: N/A
Acciones de Mejora, Recomendaciones: N/A
Causa R</t>
  </si>
  <si>
    <t>Hola buenas tardes Denise;
Por favor me ayuda a validar si alguien del equipo de Cloud recientemente realizó lo indicado por CSIRT en el equipo INFORMESGES02, no tengo mayor detalle:
Quedo atento,
Jonathan Tochon Reyes
J. Centro Control | Ingeniero</t>
  </si>
  <si>
    <t>se realiza revisión de servidor. El aplicativo involucrado en la alerta es parte de la suite de office instalada en el servidor. Se realiza análisis sobre el fichero alertado y no se encontró código malicioso.
Por otro lado, se valido que no existan méto</t>
  </si>
  <si>
    <t>PREVENTIVO: NO
CODIGO DE SERVICIO:
DIRECCION:
QUIEN REPORTA:Nicolás Saavedra Eguiluz +56 9 6187 5469 
CONTACTO EN TERRENO:
PROBLEMA:
REQUERIMIENTO:Creación Usuario Comunicacion SAP PRD y QAS
Estimados Help Desk
Favor generar ticket en base a requerimien</t>
  </si>
  <si>
    <t>He creado los usuarios según lo indicado,</t>
  </si>
  <si>
    <t>PREVENTIVO: NO
CODIGO DE SERVICIO:
DIRECCION:
QUIEN REPORTA:Nicolás Saavedra Eguiluz +56 9 6187 5469
CONTACTO EN TERRENO:
PROBLEMA:
REQUERIMIENTO:
Estimados Help Desk
Favor generar ticket en base a requerimiento de cliente COAGRA
Dejar en bandeja CLOU</t>
  </si>
  <si>
    <t>La orden DEEK953006 fue importada en PRD exitosamente.</t>
  </si>
  <si>
    <t>INC000002627806</t>
  </si>
  <si>
    <t>EMPRESA:EMPRESA NACIONAL DE CERTIFICACIONES
CÓDIGO DE SERVICIO: 
DIRECCIÓN:Calle San Martin #50, Santiago Centro, Santiago
NOMBRE DE QUIEN REPORTA:Juan Carlos Isla Rodriguez
TELÉFONO DE QUIEN REPORTA:945912923
NOMBRE DE CONTACTO EN TERRENO: 
PROBLEMA:
re</t>
  </si>
  <si>
    <t>PREVENTIVO: NO
CODIGO DE SERVICIO:
DIRECCION:
QUIEN REPORTA:Jesús José Nelo Petaquero +56 9 9229 0203
CONTACTO EN TERRENO:
PROBLEMA:
REQUERIMIENTO:
Buenas tardes estimado equipo @Help Desk, por favor su acostumbrado apoyo
en generar ticket de requerimi</t>
  </si>
  <si>
    <t>Se efectúa contacto con cliente: Jesus Nelo
Teléfono de contacto: Via correo
Acciones realizadas: Se configuran las VLANs 1460, 1461 y 1462 en vCenter MSSP.
Acciones de Mejora, Recomendaciones: N/A
Causa Raíz: N/A</t>
  </si>
  <si>
    <t>se validan configuraciones en dc01 antiguo, se evidencia cambios en certificados y se prepara plan de accion para mitigacion</t>
  </si>
  <si>
    <t>PREVENTIVO: NO
CODIGO DE SERVICIO:  
DIRECCION:      
CIUDAD:             
COMUNA:
NOMBRE QUIEN REPORTA:SAMANTHA MICHELLE MARTINEZ NUÑEZ
TELEFONO QUIEN REPORTA:+56 9 7242 3694
NOMBRE CONTACTO EN TERRENO:        
TELEFONO 1 CONTACTO EN TERRENO:
TELEFONO 2</t>
  </si>
  <si>
    <t>detalle enviado a solicitante</t>
  </si>
  <si>
    <t>PREVENTIVO: NO
CODIGO DE SERVICIO:
DIRECCION:
QUIEN REPORTA:
CONTACTO EN TERRENO:
PROBLEMA:
REQUERIMIENTO:
Favor su apoyo en restablecer copia de base de datos con nombre
SCO-PBC_Dev en el servidor PUC-DB-01-02 IP 172.16.162.93, esta debe de
quedar con</t>
  </si>
  <si>
    <t>FASE RESOLUCIÓN Y RECUPERACIÓN
Se efectúa contacto con cliente: N/A
Teléfono de contacto: N/A
Acciones realizadas: restauracion realizada correctamente
Solución paliativa o definitiva: restauracion realizada correctamente
Acciones de Mejora, Recomen</t>
  </si>
  <si>
    <t>INC000002626443</t>
  </si>
  <si>
    <t>EMPRESA:TELEFONICA GLOBAL TECHNOLOGY S.A.AGENCIA EN CHILE
CÓDIGO DE SERVICIO: 
DIRECCIÓN:AV. Presidente Prieto #226, Paine, Santiago
NOMBRE DE QUIEN REPORTA:Roberto Campillay
TELÉFONO DE QUIEN REPORTA:56974761635
NOMBRE DE CONTACTO EN TERRENO: 
PROBLEMA:</t>
  </si>
  <si>
    <t>GESTION DE ACCESO</t>
  </si>
  <si>
    <t>E-HEALTH</t>
  </si>
  <si>
    <t>Estimados,
necesitamos validar si hay alguno de los servidores de GDA que tenga asociada la ip pública 200.68.7.122 debido a que estamos realizando pruebas y vemos que el backend no carga, al hacer ping nos resuelve esa ip
contacto: Oscar Villarrolel
t</t>
  </si>
  <si>
    <t>PREVENTIVO=SI
CODIGO DE SERVICIO=apposv_VM
DIRECCION=NULL
CIUDAD=NULL
COMUNA LOCAL=
REGION=NULL
QUIEN REPORTA=Ticket automático
CONTACTO EN TERRENO=
PROBLEMA=Node PRODIN01 - apposv_VM is Down
REQUERIMIENTO=
EQUIPOS ENERGIZADO O REINICIADO=
HORARIO DE ATE</t>
  </si>
  <si>
    <t>Se efectúa contacto con cliente: N/A
Teléfono de contacto: N/A
Acciones realizadas: Apagado controlado y ejecutado area de Virtualización a solicitud de TAM por baja de servicios.
Solución paliativa o definitiva: N/A
Acciones de Mejora, Recomendaciones:</t>
  </si>
  <si>
    <t>Agregar nuevos usuarios en pivote apq para conecion remota
172.20.198.194 c4-pivote-apq</t>
  </si>
  <si>
    <t>se dan permisos a nuevos usuarios</t>
  </si>
  <si>
    <t>INC000002634181</t>
  </si>
  <si>
    <t>PREVENTIVO: NO
CODIGO DE SERVICIO:192.168.250.111
DIRECCION:
QUIEN REPORTA: Bryan santander  +56 993352975
CONTACTO EN TERRENO:
PROBLEMA:
REQUERIMIENTO:
Estimados,
Buenos días, solicita su ayuda para ampliar los accesos del
usuario gestrada a la IP 192.</t>
  </si>
  <si>
    <t>. Se realiza verificación nodo7 realizándose reinicio de servicios  Exchange quedando operativo. Informe Exchange server Health Report exitoso.</t>
  </si>
  <si>
    <t>Gustavo avila cambio de contraseña cuenta vpn</t>
  </si>
  <si>
    <t>se ejecuta cambio de clave en servidor, se valida acceso</t>
  </si>
  <si>
    <t>se realiza actualizacion de dns name y estado de vm (apagada-encendida) en planilla</t>
  </si>
  <si>
    <t>WAZUH - configuracion de politica en servidor para registrar comandos de powershell</t>
  </si>
  <si>
    <t>INC000002623983</t>
  </si>
  <si>
    <t>EMPRESA:TELEFONICA EMPRESAS DE CHILE SA
CÓDIGO DE SERVICIO: 
DIRECCIÓN:Av. Apoquindo #7071, Las Condes, Santiago
NOMBRE DE QUIEN REPORTA: Eduardo Farías (Nabiax)
TELÉFONO DE QUIEN REPORTA: 992982563
NOMBRE DE CONTACTO EN TERRENO: 
REQUERIMIENTO:CRQ492117</t>
  </si>
  <si>
    <t>INC000002623984</t>
  </si>
  <si>
    <t>EMPRESA:TELEFONICA EMPRESAS DE CHILE SA
CÓDIGO DE SERVICIO: 
DIRECCIÓN:Av. Apoquindo #7071, Las Condes, Santiago
NOMBRE DE QUIEN REPORTA: Eduardo Farías (Nabiax)
TELÉFONO DE QUIEN REPORTA: 992982563
NOMBRE DE CONTACTO EN TERRENO: 
REQUERIMIENTO:REUNION D</t>
  </si>
  <si>
    <t>INC000002621855</t>
  </si>
  <si>
    <t>RONDA Y MEDICIÓN DE TEMPERATURAS EN SALAS TIC 07:30</t>
  </si>
  <si>
    <t>CONSULTAS CONSOLA</t>
  </si>
  <si>
    <t>INC000002633631</t>
  </si>
  <si>
    <t>PREVENTIVO: NO
CODIGO DE SERVICIO:
DIRECCION: 
QUIEN REPORTA: Freddy Cortés Díaz +56 9 6605 6481
CONTACTO EN TERRENO: Freddy Cortés Díaz +56 9 6605 6481
REQUERIMIENTO:
Favor llevar a PRD orden indicada em archivo adjunto.
Quedo atenta
Johanna García R</t>
  </si>
  <si>
    <t>INC000002629769</t>
  </si>
  <si>
    <t>INC000002628383</t>
  </si>
  <si>
    <t>INC000002629299</t>
  </si>
  <si>
    <t>PREVENTIVO: si
CODIGO DE SERVICIO:
DIRECCION:      
CIUDAD:             
COMUNA:
NOMBRE QUIEN REPORTA: Ewald Galaz Millaleo
TELEFONO QUIEN REPORTA: +56 9 8510 0702
NOMBRE CONTACTO EN TERRENO:        
TELEFONO 1 CONTACTO EN TERRENO:
TELEFONO 2 CO</t>
  </si>
  <si>
    <t>INC000002622815</t>
  </si>
  <si>
    <t>EMPRESA: TELEFONICA EMPRESAS DE CHILE SA
CÓDIGO DE SERVICIO: 
DIRECCIÓN:Calle San Martin #50, Santiago Centro, Santiago
NOMBRE DE QUIEN REPORTA:Manuel Maita
TELÉFONO DE QUIEN REPORTA:  56974138322
NOMBRE DE CONTACTO EN TERRENO: 
REQUERIMIENTO : Revision</t>
  </si>
  <si>
    <t>INC000002632770</t>
  </si>
  <si>
    <t>AGUAS DEL VALLE S A</t>
  </si>
  <si>
    <t>GESTION DATACENTER/ ACCESOS / AGUAS DEL VALLE S A</t>
  </si>
  <si>
    <t>EMPRESA: AGUAS DEL VALLE S A
CÓDIGO DE SERVICIO: 
DIRECCIÓN:Calle San Martin #50, Santiago Centro, Santiago
NOMBRE DE QUIEN REPORTA:Roberto Vera
TELÉFONO DE QUIEN REPORTA:  995291707
NOMBRE DE CONTACTO EN TERRENO: 
REQUERIMIENTO :  Levantamiento de IDD
E</t>
  </si>
  <si>
    <t>INC000002626284</t>
  </si>
  <si>
    <t>RONDA Y REVISION DE SALAS TECNICAS 20:30</t>
  </si>
  <si>
    <t>INC000002633624</t>
  </si>
  <si>
    <t>Folio generado automáticamente para atender requerimiento del cliente. La solicitud fue realizada directamente al área resolutoria sin pasar por el flujo de mesa de ayuda.
Cliente solicita Vuelta atrás de homologación de schema CORPORATIVO en Base de D</t>
  </si>
  <si>
    <t>Se realiza vuelta atrás de homologación de schema CORPORATIVO en Base de Datos ADBQAS solicitado anteriormente en ticket INC000002613236</t>
  </si>
  <si>
    <t>SD MS</t>
  </si>
  <si>
    <t>PREVENTIVO: NO
CODIGO DE SERVICIO:
DIRECCION:
QUIEN REPORTA:Nicolás Saavedra Eguiluz
CONTACTO EN TERRENO:Nicolás Saavedra Eguiluz  +56 9 6187 5469 
PROBLEMA:
REQUERIMIENTO: 
Hola Jorge buenas tardes,
El Job RBDAPP01 aún se sigue cancelando por el mismo</t>
  </si>
  <si>
    <t>El Job RBDAPP01 aún se sigue cancelando por el mismo motivo, usuario ejecutor ALIBERONA se encuentra bloqueado.
El job ZHCM_ENVIO_PORTAL_1 no se ha vuelto a cancelar ni ejecutar, pero igualmente el usuario ejecutor JVILLAVICENC también se encuentra b</t>
  </si>
  <si>
    <t>PREVENTIVO: NO
CODIGO DE SERVICIO:
DIRECCION:
QUIEN REPORTA:Carlos Bahamonde Reyes
CONTACTO EN TERRENO:
PROBLEMA:
REQUERIMIENTO:Por auditorías nos solicitando evidencia del software de
detección/prevención de intrusos que tiene Hortifrut en Telefonica.</t>
  </si>
  <si>
    <t>Cliente no cuenta con servicio IPS/IDS y debe ser solicitado a nivel comercial entre cliente y Service Manager. se da cierre al folio posterior a la entrega de esta informacion solicitada.</t>
  </si>
  <si>
    <t>Se efectúa contacto con cliente: Operador N1
Teléfono de contacto: N/A
Acciones realizadas: Reinicio de servidor.
Solución paliativa o definitiva: N/A
Acciones de Mejora, Recomendaciones: N/A
Causa Raíz: N/A</t>
  </si>
  <si>
    <t>Por temas de auditoria de la OB, se requiere contar con información de respaldo de los servidores indicados a continuación:
Front-end = 172.25.184.143
BD = 172.25.184.140
Quedo atento a sus comentarios.
Slds.,
Luis Molina.</t>
  </si>
  <si>
    <t>FASE RESOLUCIÓN Y RECUPERACIÓN
Se efectúa contacto con cliente: N/A
Teléfono de contacto: N/A
Acciones realizadas: servidores  no estan en regimen de respaldo, se envia correo informando
Solución paliativa o definitiva: servidores  no estan en regime</t>
  </si>
  <si>
    <t>PREVENTIVO: NO
CODIGO DE SERVICIO:
DIRECCION:
QUIEN REPORTA:  rodrigo von hausen 957139471
CONTACTO EN TERRENO:  rodrigo von hausen 957139471
REQUERIMIENTO:
Favor su ayuda para crear cuenta VPN para los siguientes usuarios y
accesos.
Usuarios:
bboza_x</t>
  </si>
  <si>
    <t>Se genera usuario vpn ssl con los accesos solicitados, se envían ususarios por correo de manera privda se cierra ticket.</t>
  </si>
  <si>
    <t>INC000002626280</t>
  </si>
  <si>
    <t>Informe interno Maniobra en sistema de MT transferencia abierta a GPS1-M</t>
  </si>
  <si>
    <t>PREVENTIVO: NO
CODIGO DE SERVICIO:
DIRECCION:
QUIEN REPORTA: Nicolás Saavedra Eguiluz  56 9 6187 5469
CONTACTO EN TERRENO: Nicolás Saavedra Eguiluz  56 9 6187 5469
REQUERIMIENTO:
Hola Jorge,
Según lo conversado, adjunto presentación e informe mensual</t>
  </si>
  <si>
    <t>Según lo conversado, adjunto presentación e informe mensual correspondiente al mes de enero 2024</t>
  </si>
  <si>
    <t>REU COORDINACION</t>
  </si>
  <si>
    <t>Necesitamos validar los servicios montados en el servidor “webserver” (10.68.132.69), el cual se encuentra en la infraestructura interna de Telefonica, tratamos de acceder con la vpn que tenemos pero sin éxito, por lo cual necesitamos de Su apoyo para po</t>
  </si>
  <si>
    <t>Se revisa caso en sesión teams junto a Oscar Villaroel (Sixbell) y Rocardo Gallegos (especialista MS) quien revisa la configuración a nivel de SO, proveedor indicaba que no podía tener conexión con servidor 10.68.132.69, pero al revisar servidor Ricardo</t>
  </si>
  <si>
    <t>INC000002627403</t>
  </si>
  <si>
    <t>RONDA Y REVISION DE SALAS TECNICAS 04:30</t>
  </si>
  <si>
    <t>revision estado de plataformas veritas, fin de semana, gestion respaldos fallidos, estado discos, espacios, revision procesos</t>
  </si>
  <si>
    <t>FASE RESOLUCIÓN Y RECUPERACIÓN
Se efectúa contacto con cliente: N/A
Teléfono de contacto: N/A
Acciones realizadas: plataformas revisadas en su totalidad los dias sabado y domingo para asegurar continuidad operativa 24/7
Solución paliativa o definitiv</t>
  </si>
  <si>
    <t>PREVENTIVO: NO
CODIGO DE SERVICIO:
DIRECCION:
QUIEN REPORTA: Freddy Asenjo Ramírez +56 9 8969 3164
CONTACTO EN TERRENO: Freddy Asenjo Ramírez +56 9 8969 3164
REQUERIMIENTO:
Se requiere que la máquina virtual SOC-SISTEMA-INFORMES-QA
(192.168.129.14) pue</t>
  </si>
  <si>
    <t>se habilita nueva comunicación para lo requerido, se configuró  nueva política ID 176 en FW-SM-DC_TCCT
Rodrigo Acevedo</t>
  </si>
  <si>
    <t>INC000002629027</t>
  </si>
  <si>
    <t>EMPRESA: CELULOSA ARAUCO Y CONSTITUCION S A
CÓDIGO DE SERVICIO: 
DIRECCIÓN:Calle San Martin #50, Santiago Centro, Santiago
NOMBRE DE QUIEN REPORTA:Michael Hernandez
TELÉFONO DE QUIEN REPORTA:  (569) 41176303
NOMBRE DE CONTACTO EN TERRENO: 
REQUERIMIENTO</t>
  </si>
  <si>
    <t>PREVENTIVO: NO
CODIGO DE SERVICIO:
DIRECCION:
QUIEN REPORTA: Denise Cruzat Etcheberry 56 9 9337800
CONTACTO EN TERRENO: Denise Cruzat Etcheberry 56 9 9337800
REQUERIMIENTO:
Requerimiento
Restablecer contraseña VPN
No aplica código de servicio.
Se de</t>
  </si>
  <si>
    <t>Se resetea cave y envía a usuario según solicitud.</t>
  </si>
  <si>
    <t>PREVENTIVO: NO
CODIGO DE SERVICIO: respaldos
DIRECCION:
QUIEN REPORTA: Ewald Galaz Millaleo
CONTACTO EN TERRENO:
PROBLEMA:
REQUERIMIENTO:
Favor generar ticket en base a requerimiento de cliente Acma.
Dejar en bandeja de Telefónica Global Technology</t>
  </si>
  <si>
    <t>FASE RESOLUCIÓN Y RECUPERACIÓN
Se efectúa contacto con cliente: N/A
Teléfono de contacto: N/A
Acciones realizadas: respaldo ejecutado correctamente e informado
Solución paliativa o definitiva: respaldo ejecutado correctamente e informado
Acciones de</t>
  </si>
  <si>
    <t>INC000002629915</t>
  </si>
  <si>
    <t>EMPRESA:BANCO SANTANDER CHILE
CÓDIGO DE SERVICIO: 
DIRECCIÓN:Av. Apoquindo #7071, Las Condes, Santiago
NOMBRE DE QUIEN REPORTA:Christian Tapia
TELÉFONO DE QUIEN REPORTA:56981568202
NOMBRE DE CONTACTO EN TERRENO: 
REQUERIMIENTO:configuracion equipo datapo</t>
  </si>
  <si>
    <t>INC000002629947</t>
  </si>
  <si>
    <t>GESTION DATACENTER/ ACCESOS /FARMACIAS AHUMADA S.A.</t>
  </si>
  <si>
    <t>EMPRESA:FARMACIAS AHUMADA S.A.
CÓDIGO DE SERVICIO: 
DIRECCIÓN:Av. Apoquindo #7071, Las Condes, Santiago
NOMBRE DE QUIEN REPORTA:Farmacias Ahumada / Silica
TELÉFONO DE QUIEN REPORTA:569 85608952
NOMBRE DE CONTACTO EN TERRENO: 
REQUERIMIENTO:Visita inspect</t>
  </si>
  <si>
    <t>Estimados. 
Accesos se encuentran gestionados y autorizados para personal descrito en planilla adjunta. 
Nota: Favor de asistir con sus elementos de seguridad según aplique. 
Nota 2: Recordar que el acceso a salas MULTIPORTADOR, SDH o M8 estan fuera</t>
  </si>
  <si>
    <t>PREVENTIVO: NO
CODIGO DE SERVICIO:
DIRECCION:
QUIEN REPORTA: ONIAS DEL CARMEN
CONTACTO EN TERRENO:
PROBLEMA:
REQUERIMIENTO:
Buenas tardes favor crear ticket para cliente Celmedia a fin de aprovisionar organización para 3 virtual machine que serán replic</t>
  </si>
  <si>
    <t>FASE RESOLUCIÓN Y RECUPERACIÓN
Se efectúa contacto con cliente:N/A
Teléfono de contacto:N/A
Acciones realizadas: Se realiza la carga del contrato en el cliente y se valida los recursos solicitados.
Solución paliativa o definitiva:N/A
Acciones de Mej</t>
  </si>
  <si>
    <t>INC000002634179</t>
  </si>
  <si>
    <t>INC000002631176</t>
  </si>
  <si>
    <t>PREVENTIVO: NO
CODIGO DE SERVICIO:
DIRECCION:
QUIEN REPORTA:Manuel Benítez Román (+56 9) 62975459
CONTACTO EN TERRENO:
PROBLEMA:
REQUERIMIENTO:
Estimados
Buenas tardes, favor su ayuda para activar el OS de los siguientes
servidores
VM: ECERT-ST6
IP: 1</t>
  </si>
  <si>
    <t>corresponde a equipos nuevos los cuales yo no están en nuestro VDC.  No es viable técnica y comercialmente instalación de licencias. Se procede a cierre de ticket.</t>
  </si>
  <si>
    <t>PREVENTIVO: NO
CODIGO DE SERVICIO:PSITIE23567
DIRECCION:Av Libertador Bernardo Hoggins 136 
QUIEN REPORTA:MANUEL BOBADILLA 996269595
CONTACTO EN TERRENO:MANUEL BOBADILLA 996269595
PROBLEMA: NO PUEDE INGRESAR AL CORREO
REQUERIMIENTO:
EQUIPOS ENERGIZADO/RE</t>
  </si>
  <si>
    <t>FASE RESOLUCIÓN Y RECUPERACIÓN
Se efectúa contacto con cliente: Manuel Bobadilla
Teléfono de contacto: 996269595
Acciones realizadas:
Se verifica que el problema ocurre porque las licencias fueron canceladas automáticamente, por lo que se derivó al á</t>
  </si>
  <si>
    <t>INC000002624920</t>
  </si>
  <si>
    <t>PREVENTIVO:  NO
CODIGO DE SERVICIO: NN
DIRECCION: 
COMUNA:
CIUDAD: 
NOMBRE QUIEN REPORTA:    Ewald Galaz Millaleo |+56 9 8510 0702 | ewald.galazmillaleo@telefonica.com
NOMBRE CONTACTO EN TERRENO:  
PROBLEMA: 
REQUERIMIENTO:  
Favor generar ticket en b</t>
  </si>
  <si>
    <t>INC000002628439</t>
  </si>
  <si>
    <t>RONDA Y REVISION DE SALAS 12:30</t>
  </si>
  <si>
    <t>PREVENTIVO: NO
CODIGO DE SERVICIO:
DIRECCION:
QUIEN REPORTA:  Diego Vergara.  +56 9 3231 4955
CONTACTO EN TERRENO: Diego Vergara.  +56 9 3231 4955
REQUERIMIENTO:
 Mi nombre es Diego Vergara rut 17.354.112-0. Los contacto a nombre de
Servicios e inversi</t>
  </si>
  <si>
    <t>El area encargada realizo el reverso</t>
  </si>
  <si>
    <t>INC000002629052</t>
  </si>
  <si>
    <t>RONDA Y REVISION DE SALAS 15:30</t>
  </si>
  <si>
    <t>Se realiza el cambio de OCPU a ECPU con exito</t>
  </si>
  <si>
    <t>INC000002629054</t>
  </si>
  <si>
    <t>INC000002631209</t>
  </si>
  <si>
    <t>PREVENTIVO=SI
CODIGO DE SERVICIO=FIPRDU01 - CONTROLVER01-2K23
DIRECCION=NULL
CIUDAD=NULL
COMUNA LOCAL=
REGION=NULL
QUIEN REPORTA=Ticket automático
CONTACTO EN TERRENO=
PROBLEMA=High RAM Usage Alert for Node FIPRDU01 - CONTROLVER01-2K23
REQUERIMIENTO=
EQU</t>
  </si>
  <si>
    <t>Se efectúa contacto con cliente: N/A
Teléfono de contacto: N/A
Acciones realizadas: Reinicio de servidor controlado, servidor responde correctamente, alarma liberada.
Solución paliativa o definitiva: Comportamiento normal.
Acciones de Mejora, Recomendaci</t>
  </si>
  <si>
    <t>INV REQ DUOC</t>
  </si>
  <si>
    <t>INC000002631244</t>
  </si>
  <si>
    <t>INC000002631266</t>
  </si>
  <si>
    <t>SUPERVISION INCIDENTE /Movimiento de servidores Stand alone / NXS</t>
  </si>
  <si>
    <t>INC000002626566</t>
  </si>
  <si>
    <t>PREVENTIVO: NO
CODIGO DE SERVICIO:
DIRECCION:
QUIEN REPORTA:
CONTACTO EN TERRENO:
REQUERIMIENTO:
Estimado equipo Cloud, por favor su acostumbrado apoyo en extender la
PVLAN 1460 a la plataforma MSSP Paine, por contexto OOB.
PVLAN
1460 Primary
1461 Isol</t>
  </si>
  <si>
    <t>se trabaja con INC000002623706</t>
  </si>
  <si>
    <t>INC000002632434</t>
  </si>
  <si>
    <t>EMPRESA:DXC
CÓDIGO DE SERVICIO: 
DIRECCIÓN:AV. Presidente Prieto #226, Paine, Santiago
NOMBRE DE QUIEN REPORTA:Ferney Garzon
TELÉFONO DE QUIEN REPORTA:56 2 25774418
NOMBRE DE CONTACTO EN TERRENO: 
REQUERIMIENTO:Ingreso de FW Internet DC Paine 
EQUIPOS EN</t>
  </si>
  <si>
    <t>ALERTA SEGURIDAD</t>
  </si>
  <si>
    <t>INC000002626419</t>
  </si>
  <si>
    <t>ANALISIS</t>
  </si>
  <si>
    <t>INC000002635894</t>
  </si>
  <si>
    <t>ONDA Y REVISION DE SALAS TECNICAS 20:30</t>
  </si>
  <si>
    <t>INC000002634925</t>
  </si>
  <si>
    <t>PREVENTIVO:
CODIGO DE SERVICIO:
DIRECCION:      
CIUDAD:             
COMUNA:
NOMBRE QUIEN REPORTA:
TELEFONO QUIEN REPORTA:
NOMBRE CONTACTO EN TERRENO:        
TELEFONO 1 CONTACTO EN TERRENO:
TELEFONO 2 CONTACTO EN TERRENO: 
REQUERIMIENTO: Conector Exch</t>
  </si>
  <si>
    <t>PREVENTIVO=SI
CODIGO DE SERVICIO=MDM_SQL_SRSS
DIRECCION=NULL
CIUDAD=NULL
COMUNA LOCAL=
REGION=NULL
QUIEN REPORTA=Ticket automático
CONTACTO EN TERRENO=
PROBLEMA=Node MDM - MDM_SQL_SRSS is Down
REQUERIMIENTO=
EQUIPOS ENERGIZADO O REINICIADO=
HORARIO DE AT</t>
  </si>
  <si>
    <t>Cliente solicita apagado de equipo.
se solicita mantencion del punto en monitoreo con folio INC000002633217</t>
  </si>
  <si>
    <t>INC000002624086</t>
  </si>
  <si>
    <t>PREVENTIVO: NO
CODIGO DE SERVICIO:
DIRECCION:
QUIEN REPORTA: Víctor Sepúlveda Gamarra +56 9 4351 0688
CONTACTO EN TERRENO:
PROBLEMA:
REQUERIMIENTO:
Junto con saludar, les comento que presentamos error en respaldo de Hyper-V sede Renca detalladas con el</t>
  </si>
  <si>
    <t>Estimados, buenas noches.
Se reinician y valida funcionamiento servidores sede renca, favor retomar respaldos.
Saludos.</t>
  </si>
  <si>
    <t>Hola Paul,
Olvidé pedir desbloquear las VPN.  
Por favor, necesito desbloquear las VPN de:
ewald.galaz
nicolas.saavedra
oscar.guzman
Desde ya, muchas gracias.</t>
  </si>
  <si>
    <t>se confirma ingreso de las cuentas</t>
  </si>
  <si>
    <t>PREVENTIVO: NO
CODIGO DE SERVICIO:
DIRECCION:
QUIEN REPORTA:56 9 8510 0702 Ewald Galaz Millaleo
CONTACTO EN TERRENO:
PROBLEMA:
REQUERIMIENTO:Favor generar ticket en base a requerimiento de cliente Acma.
Dejar en bandeja de Telefónica Global Technology -</t>
  </si>
  <si>
    <t>FASE RESOLUCIÓN Y RECUPERACIÓN
Se efectúa contacto con cliente: N/A
Teléfono de contacto: N/A
Acciones realizadas: respaldo ejecutado correctamente e informado
Solución paliativa o definitiva: respaldo ejecutado correctamente e informado
Acciones de</t>
  </si>
  <si>
    <t>PREVENTIVO: NO
CODIGO DE SERVICIO:
DIRECCION:
QUIEN REPORTA:Sebastián Acuña Guzmán +56 97257 1796
CONTACTO EN TERRENO:
PROBLEMA:
REQUERIMIENTO:Estoy tratando de levantar weblogic en el servidor TESTOSBWEB y da un
error.
om.oracle.classloader.weblogic.La</t>
  </si>
  <si>
    <t>Se procederá a dejar sin efecto las revisiones futuras sobre este servidor, esto debido a que se levantará por parte de cliente un servidor nuevo, con Oracle Linux 9 en su última versión, al igual que weblogic 14.</t>
  </si>
  <si>
    <t>Revision alerta seguridad por ejecucion de comandos en servidores debido a acciones de cambio de clave</t>
  </si>
  <si>
    <t>comportamiento esperado por ejecucion de cambios de clave en varias cuentas</t>
  </si>
  <si>
    <t>INC000002630498</t>
  </si>
  <si>
    <t>EMPRESA: COCA COLA EMBONOR S A
CÓDIGO DE SERVICIO: 
DIRECCIÓN:Calle San Martin #50, Santiago Centro, Santiago
NOMBRE DE QUIEN REPORTA:Alvaro Tobar
TELÉFONO DE QUIEN REPORTA: 995487433 
NOMBRE DE CONTACTO EN TERRENO: 
REQUERIMIENTO :  contruccion f.o
EQUI</t>
  </si>
  <si>
    <t>Fase de resolución y recuperación: INFORMACION
Se efectúa contacto con cliente:N/A
Teléfono de contacto: N/A
Acciones realizadas: ACCESOS RECHAZADOS / INFORMACION ENTREGADA AMBIGUA
Solución paliativa o definitiva: N/A
Acciones de Mejora, Recomendaciones:</t>
  </si>
  <si>
    <t>INC000002634116</t>
  </si>
  <si>
    <t>SUPERVISION Revisión Switch HP 5900 SN:CN65FZL0F2</t>
  </si>
  <si>
    <t>se realiza bloqueo de usuarios VPN</t>
  </si>
  <si>
    <t>INC000002624036</t>
  </si>
  <si>
    <t>EMPRESA: BANCO SANTANDER CHILE
CÓDIGO DE SERVICIO: 
DIRECCIÓN: Av. Apoquindo #7071, Las Condes, Santiago
NOMBRE DE QUIEN REPORTA: Jose Luis Cordero Quiroga
TELÉFONO DE QUIEN REPORTA: 56 974827580
NOMBRE DE CONTACTO EN TERRENO: Christian Tapia 56981568202</t>
  </si>
  <si>
    <t>Regularizar nuevos usuarios de dominio tic.cl en pivote paine.
RDP
172.20.200.70 c4-pivote-pa</t>
  </si>
  <si>
    <t>INC000002630978</t>
  </si>
  <si>
    <t>EMPRESA: BANCO SANTANDER CHILE 1
CÓDIGO DE SERVICIO: 
DIRECCIÓN: Av. Apoquindo #7071, Las Condes, Santiago
NOMBRE DE QUIEN REPORTA: Christian Tapia Torres
TELÉFONO DE QUIEN REPORTA: 56981568202
NOMBRE DE CONTACTO EN TERRENO: Christian Tapia 56981568202
R</t>
  </si>
  <si>
    <t>INC000002621879</t>
  </si>
  <si>
    <t>Se gestionará agregar a usuario a L</t>
  </si>
  <si>
    <t>INC000002624919</t>
  </si>
  <si>
    <t>RONDA REALIZADO.</t>
  </si>
  <si>
    <t>INC000002623064</t>
  </si>
  <si>
    <t>EMPRESA: TIWS CHILE II SPA
CÓDIGO DE SERVICIO: 
DIRECCIÓN:AV. Presidente Prieto #226, Paine, Santiago
NOMBRE DE QUIEN REPORTA:Roxana Mateluna
TELÉFONO DE QUIEN REPORTA:  961887911
NOMBRE DE CONTACTO EN TERRENO: 
REQUERIMIENTO : Se requiere realizar cruza</t>
  </si>
  <si>
    <t>PREVENTIVO: NO
CODIGO DE SERVICIO:
DIRECCION:
QUIEN REPORTA: Deiby Yoel Santoyo Monterola 56 9 9343 3681
CONTACTO EN TERRENO: Deiby Yoel Santoyo Monterola 56 9 9343 3681
REQUERIMIENTO:
Junto con saludar, informo que cliente asigna el siguiente segmento</t>
  </si>
  <si>
    <t>FASE RESOLUCIÓN Y RECUPERACIÓN
Se efectúa contacto con cliente:N/A
Teléfono de contacto:N/A
Acciones realizadas:Se configura la VLAN en el Enterprise, posterior a eso se configura en el vCenter y se configura en el VDC con la red 20.20.1.0/24
Solució</t>
  </si>
  <si>
    <t>INC000002623397</t>
  </si>
  <si>
    <t>EMPRESA:FARMACIAS AHUMADA S.A.
CÓDIGO DE SERVICIO: 
DIRECCIÓN:Av. Apoquindo #7071, Las Condes, Santiago
NOMBRE DE QUIEN REPORTA:Farmacias Ahumada
TELÉFONO DE QUIEN REPORTA:569 85608952
NOMBRE DE CONTACTO EN TERRENO: 
PROBLEMA:
Visita inspectiva para revi</t>
  </si>
  <si>
    <t>PREVENTIVO: NO
CODIGO DE SERVICIO:
DIRECCION:
QUIEN REPORTA:  Freddy Cortés Díaz 56 9 6605 6481
CONTACTO EN TERRENO: Freddy Cortés Díaz 56 9 6605 6481
REQUERIMIENTO:
Dejar en bandeja de Telefonica Global Technology &amp;#8211; Cloud &amp;#8211;
Controller y as</t>
  </si>
  <si>
    <t>Se valida la información solicitada</t>
  </si>
  <si>
    <t>PREVENTIVO: NO
CODIGO DE SERVICIO:OFFICE 365
DIRECCION:ROSAL 331,PISO4 
QUIEN REPORTA:CLAUDIA CORNEJO-992364698
CONTACTO EN TERRENO:CLAUDIA CORNEJO-992364698
PROBLEMA:
REQUERIMIENTO:PROBLEMA DE OFFICE 365
EQUIPOS ENERGIZADO/REINICIADO:NO APLICA
HORARIO D</t>
  </si>
  <si>
    <t>FASE RESOLUCIÓN Y RECUPERACIÓN
Se efectúa contacto con cliente: Claudia Cornejo
Teléfono de contacto: 992364698
Acciones realizadas:
-Detectamos que la cuenta afectada había sido modificada/recreada y no estaba actualziada en el sitio privado afectado</t>
  </si>
  <si>
    <t>INC000002624408</t>
  </si>
  <si>
    <t>SUPERVISION INCIDENTE HUAWEI-CAMBIO DE FUENTE DE PODER</t>
  </si>
  <si>
    <t>INC000002624704</t>
  </si>
  <si>
    <t>PREVENTIVO=SI
CODIGO DE SERVICIO=prodtuxmoluno
DIRECCION=SAN MARTÃ�N 50, SANTIAGO, REGIÃ“N METROPOLITANA, CHILE
CIUDAD=SANTIAGO
COMUNA LOCAL=Santiago
REGION=REGIÃ“N METROPOLITANA DE SANTIAGO
QUIEN REPORTA=Ticket automático
CONTACTO EN TERRENO=
PROBLEMA=N</t>
  </si>
  <si>
    <t>Se revisa el servidor según lo solicitado, encontrando en el momento de la revisión que el proceso con más uso de CPU corresponde a sqr, ejecutado por el usuario molprod.
Como se ve en la gráfica de más adelante, el consumo de CPU tuvo un alza al moment</t>
  </si>
  <si>
    <t>Cliente confirma que credenciales entregadas son las correctas, se resuelve ticket.</t>
  </si>
  <si>
    <t>ACCESO</t>
  </si>
  <si>
    <t>INC000002624454</t>
  </si>
  <si>
    <t>EMPRESA:HDI SEGUROS S.A.
CÓDIGO DE SERVICIO: 
DIRECCIÓN:Av. Apoquindo #7071, Las Condes, Santiago
NOMBRE DE QUIEN REPORTA: Álvaro Ulloa Figueroa
TELÉFONO DE QUIEN REPORTA: 962464224
NOMBRE DE CONTACTO EN TERRENO: 
REQUERIMIENTO:Cambio de cintas
EQUIPOS E</t>
  </si>
  <si>
    <t>CADUCADAS</t>
  </si>
  <si>
    <t>INC000002626842</t>
  </si>
  <si>
    <t>INC000002629255</t>
  </si>
  <si>
    <t>Tendido de cableado para cliente RBC-DXC</t>
  </si>
  <si>
    <t>INC000002623522</t>
  </si>
  <si>
    <t>EMPRESA:ECERT
CÓDIGO DE SERVICIO: 
DIRECCIÓN:Calle San Martin #50, Santiago Centro, Santiago
NOMBRE DE QUIEN REPORTA:Ignacio Vásquez
TELÉFONO DE QUIEN REPORTA:56996115447
NOMBRE DE CONTACTO EN TERRENO: 
REQUERIMIENTO:Levantemiento Servers
EQUIPOS ENERGIZ</t>
  </si>
  <si>
    <t>INC000002625618</t>
  </si>
  <si>
    <t>INSTALACION F.O. TECH/CRQ 82701</t>
  </si>
  <si>
    <t>SE EFECTÚA CONTACTO CON CLIENTE: NO APLICA
TELÉFONO DE CONTACTO: NO APLICA
ACCIONES REALIZADAS: TRABAJO REALIZADO
SOLUCIÓN PALIATIVA O DEFINITIVA: NO APLICA
ACCIONES DE MEJORA, RECOMENDACIONES: NO APLICA
CAUSA RAÍZ: INSTALACION DE NUEVA CRUZADA DE FIBRA</t>
  </si>
  <si>
    <t>INC000002629256</t>
  </si>
  <si>
    <t>PROYECTOS INTERNOS HUAWEI</t>
  </si>
  <si>
    <t>INC000002635887</t>
  </si>
  <si>
    <t>SUPERVISION Ingreso de equipo FW + Migracion de 2 servicios.</t>
  </si>
  <si>
    <t>INC000002635899</t>
  </si>
  <si>
    <t>INC000002635902</t>
  </si>
  <si>
    <t>RONDA Y REVISION DE SALAS TECNICAS 0:30</t>
  </si>
  <si>
    <t>Operador Victor escala error en recepcion de correos Exchange. Se reinicia plataforma y soluciona incidente.</t>
  </si>
  <si>
    <t>INC000002624027</t>
  </si>
  <si>
    <t>EMPRESA: TELEFONICA EMPRESAS DE CHILE SA
CÓDIGO DE SERVICIO: 
DIRECCIÓN: Av. Apoquindo #7071, Las Condes, Santiago
NOMBRE DE QUIEN REPORTA:Eduardo Farías (Nabiax)
TELÉFONO DE QUIEN REPORTA:  992982563
NOMBRE DE CONTACTO EN TERRENO: 
REQUERIMIENTO : REUNI</t>
  </si>
  <si>
    <t>PREVENTIVO: NO
CODIGO DE SERVICIO:
DIRECCION:
QUIEN REPORTA:Freddy Cortés Díaz +56 9 6605 6481 
CONTACTO EN TERRENO:
PROBLEMA:
REQUERIMIENTO:
Estimados Help Desk
Favor generar ticket en base a requerimiento de cliente INCHALAM según
correo de más abajo</t>
  </si>
  <si>
    <t>INC000002624416</t>
  </si>
  <si>
    <t>SUPERVISION INCIDENTE HUAWEI-CAMBIO DE MEMORIA RAM</t>
  </si>
  <si>
    <t>PREVENTIVO: NO
CODIGO DE SERVICIO:
DIRECCION: 
QUIEN REPORTA:  Cristian Bustos Rivas
CONTACTO EN TERRENO:
PROBLEMA:
REQUERIMIENTO:
Estimados, junto con saludar les solicito el respaldo de VM completa para servidor Taltal CPECH, la máquina actualmente se</t>
  </si>
  <si>
    <t>FASE RESOLUCIÓN Y RECUPERACIÓN
Se efectúa contacto con cliente: N/A
Teléfono de contacto: N/A
Acciones realizadas:  respaldo ejecutado correctamente
Solución paliativa o definitiva:  respaldo ejecutado correctamente
Acciones de Mejora, Recomendacion</t>
  </si>
  <si>
    <t>PREVENTIVO: NO
CODIGO DE SERVICIO:
DIRECCION:
QUIEN REPORTA:CRISTIAN PABLO NASER SALAZAR 26913231 /  99097593
CONTACTO EN TERRENO:
PROBLEMA:cliente se mantiene con problema de entrega de Google.
REQUERIMIENTO:
EQUIPOS ENERGIZADO/REINICIADO:
HORARIO DE AT</t>
  </si>
  <si>
    <t>FASE RESOLUCIÓN Y RECUPERACIÓN
Se efectúa contacto con cliente: David Araya
Teléfono de contacto: +56412266354
Acciones realizadas: 
Espero se encuentre bien, a nivel de Microsoft identificamos que todo esta bien, hay un proceso que puedes realizar a</t>
  </si>
  <si>
    <t>INC000002625729</t>
  </si>
  <si>
    <t>EMPRESA:DERCO S.A.
CÓDIGO DE SERVICIO: 
DIRECCIÓN:AV. Presidente Prieto #226, Paine, Santiago
NOMBRE DE QUIEN REPORTA:Luis Núñez / John Benavides
TELÉFONO DE QUIEN REPORTA:56 991733418
NOMBRE DE CONTACTO EN TERRENO: 
REQUERIMIENTO:Instalación de SFPs en</t>
  </si>
  <si>
    <t>PREVENTIVO: NO
CODIGO DE SERVICIO:
DIRECCION:
QUIEN REPORTA:
CONTACTO EN TERRENO:
PROBLEMA:
REQUERIMIENTO:
Favor su apoyo en la creación de un ticket como requerimiento, para hoy a
las 20:00, por lo siguiente:
Realizar el mantenimiento de índices y es</t>
  </si>
  <si>
    <t>Buenas noches. Se informa que ha terminado el proceso de mantenimiento. Adjunto evidencia respectiva.</t>
  </si>
  <si>
    <t>PREVENTIVO=SI
CODIGO DE SERVICIO=aii_soc_01_clone
DIRECCION=NULL
CIUDAD=Santiago
COMUNA LOCAL=
REGION=REGIÃ“N METROPOLITANA DE SANTIAGO
QUIEN REPORTA=Ticket automático
CONTACTO EN TERRENO=
PROBLEMA=High RAM Usage Alert for Node CMDB - aii_soc_01_clone
RE</t>
  </si>
  <si>
    <t>se revisa el servidor alarmado, encontrando que el proceso con más uso de ram corresponde a uwsgi.
Se ve un alto consumo de ram sostenido en el tiempo, pero este no supera el 90% según la gráfica adjunta.
No se ven problemas de rendimiento en el servid</t>
  </si>
  <si>
    <t>PREVENTIVO=SI
CODIGO DE SERVICIO=SRVINFRA_VM
DIRECCION=NULL
CIUDAD=NULL
COMUNA LOCAL=
REGION=NULL
QUIEN REPORTA=Ticket automático
CONTACTO EN TERRENO=
PROBLEMA=Node FIPRDU01 - SRVINFRA_VM CPU Load at 100 % Exceeds Threshold
REQUERIMIENTO=
EQUIPOS ENERGIZ</t>
  </si>
  <si>
    <t>INC000002632747</t>
  </si>
  <si>
    <t>EMPRESA: TELEFONICA EMPRESAS DE CHILE SA
CÓDIGO DE SERVICIO: 
DIRECCIÓN: AV. Presidente Prieto #226, Paine, Santiago
NOMBRE DE QUIEN REPORTA:Ramón Garcés 
TELÉFONO DE QUIEN REPORTA:  56992239270
NOMBRE DE CONTACTO EN TERRENO: 
REQUERIMIENTO :  Revision S</t>
  </si>
  <si>
    <t>INC000002636138</t>
  </si>
  <si>
    <t>INC000002627850</t>
  </si>
  <si>
    <t>EMPRESA:CELULOSA ARAUCO Y CONSTITUCION S A
CÓDIGO DE SERVICIO: 
DIRECCIÓN:Calle San Martin #50, Santiago Centro, Santiago
NOMBRE DE QUIEN REPORTA:Michael Hernandez
TELÉFONO DE QUIEN REPORTA:(569) 41176303
NOMBRE DE CONTACTO EN TERRENO: 
PROBLEMA:
Reempla</t>
  </si>
  <si>
    <t>Fase de resolución y recuperación: INFORMACION
Se efectúa contacto con cliente: N/A
Teléfono de contacto: N/A
Acciones realizadas: TICKET DUPLICADO
Solución paliativa o definitiva: N/A
Acciones de Mejora, Recomendaciones: N/A
Causa Raíz: (si aplica) N/A</t>
  </si>
  <si>
    <t>INC000002623492</t>
  </si>
  <si>
    <t>se realiza creacion de playbook en ansible y pruebas de ejecucion correcta para cambio de clavbe 2024</t>
  </si>
  <si>
    <t>INC000002632622</t>
  </si>
  <si>
    <t>frp_jceval</t>
  </si>
  <si>
    <t>MESA/</t>
  </si>
  <si>
    <t>PREVENTIVO: NO
CODIGO DE SERVICIO: -
DIRECCION:SAN MARTIN 50, 2DO PISO SANTIAGO
QUIEN REPORTA: Roberto Aton - 979487645
CONTACTO EN TERRENO: Roberto Aton - 979487645
PROBLEMA:
REQUERIMIENTO:CAMBIO DE MEDIOS MAGNETICOS
EQUIPOS ENERGIZADO/REINICIADO:no apl</t>
  </si>
  <si>
    <t>INC000002626497</t>
  </si>
  <si>
    <t>EMPRESA:CELULOSA ARAUCO Y CONSTITUCION S A
CÓDIGO DE SERVICIO: 
DIRECCIÓN:Calle San Martin #50, Santiago Centro, Santiago
NOMBRE DE QUIEN REPORTA:Michael Hernandez
TELÉFONO DE QUIEN REPORTA:(569) 41176303
NOMBRE DE CONTACTO EN TERRENO: 
PROBLEMA:
Revisio</t>
  </si>
  <si>
    <t>PREVENTIVO: NO
CODIGO DE SERVICIO:
DIRECCION:
QUIEN REPORTA:Héctor Sandoval  +56 (32) 260 7124 - Anexo 7124
CONTACTO EN TERRENO:
PROBLEMA:
REQUERIMIENTO:Estimados(as) buenos días,
Por favor su ayuda para agregar los siguientes registros al servidor DNS</t>
  </si>
  <si>
    <t>PREVENTIVO: NO
CODIGO DE SERVICIO:
DIRECCION:
QUIEN REPORTA:
CONTACTO EN TERRENO:
REQUERIMIENTO:
Favor realzar las configuraciones Openscan en el nuevo servidor de
pruebas weblogic.
Se configuró una VM con Oracle Linux 9.3 y se instaló weblogic 14.1.1.</t>
  </si>
  <si>
    <t>Se responden todas las consultas realizadas por cliente. Se adjunta correo con toda la información.</t>
  </si>
  <si>
    <t>PREVENTIVO: NO
CODIGO DE SERVICIO:10.68.133.174
DIRECCION:
QUIEN REPORTA:Ewald Galaz Millaleo +56 9 8510 0702 
CONTACTO EN TERRENO:
PROBLEMA:
REQUERIMIENTO:Estimados Help Desk
Favor generar ticket en base a requerimiento de cliente Acma.
Dejar en bande</t>
  </si>
  <si>
    <t>INC000002634113</t>
  </si>
  <si>
    <t>SUPERVISION INCIDENTE actualización de NAS ISILON PAINE</t>
  </si>
  <si>
    <t>INC000002634183</t>
  </si>
  <si>
    <t>INC000002634185</t>
  </si>
  <si>
    <t>se mantiene observacion sobre servidor. Memoria ram liberada desde sesiones descoenctadas y memoria cache.
Alerta superada</t>
  </si>
  <si>
    <t>INC000002626189</t>
  </si>
  <si>
    <t>INC000002632456</t>
  </si>
  <si>
    <t>EMPRESA:FARMACIA AHUMADA S.A.
CÓDIGO DE SERVICIO: 
DIRECCIÓN:Av. Apoquindo #7071, Las Condes, Santiago
NOMBRE DE QUIEN REPORTA:Farmacias Ahumada
TELÉFONO DE QUIEN REPORTA:569 8560 8952
NOMBRE DE CONTACTO EN TERRENO: 
REQUERIMIENTO:Reinicio controlador de</t>
  </si>
  <si>
    <t>Estimados. 
Accesos se encuentran gestionados y autorizados para personal descrito en planilla adjunta. 
Nota: Favor de asistir con sus elementos de seguridad según aplique. 
Nota 2: Recordar que el acceso a salas MULTIPORTADOR, SDH o M8 estan fuera d</t>
  </si>
  <si>
    <t>PREVENTIVO: NO
CODIGO DE SERVICIO:VPF2296927-L3
DIRECCION:Plaza de Armas S/N,Graneros,Rancagua
QUIEN REPORTA:Luis Retamal  932966299
CONTACTO EN TERRENO:Luis Retamal   932966299
PROBLEMA:
REQUERIMIENTO:ACCESO A HOSTING
EQUIPOS ENERGIZADO/REINICIADO:SI
HO</t>
  </si>
  <si>
    <t>TEL-25032 RE: TEL-25027 INC000002618760 PERMISO DE ADMIN
Miguel Bolivar comentó\: Estimada,
Según se pudo verificar, el caso fue atendido el día 16/02/24 en el ticket de atención interno 41233 en el cual se dio el nuevo acceso a la administración del cpa</t>
  </si>
  <si>
    <t>SOLARWINDS</t>
  </si>
  <si>
    <t>Señores,
Junto con saludarles hoy, les escribo para solicitar de su colaboración en la reactivación de la cuenta de VPN indicada en el asunto de este correo (p.wsuazo) que pertenece a nuestro proveedor de plataforma SolarWinds @'William Suazo'  hacia la</t>
  </si>
  <si>
    <t>Se resetea clave según solicitud.</t>
  </si>
  <si>
    <t>INC000002633356</t>
  </si>
  <si>
    <t>EMPRESA:DXC
CÓDIGO DE SERVICIO: 
DIRECCIÓN:AV. Presidente Prieto #226, Paine, Santiago
NOMBRE DE QUIEN REPORTA:Josue Salinas
TELÉFONO DE QUIEN REPORTA:987685102
NOMBRE DE CONTACTO EN TERRENO: 
REQUERIMIENTO:"Salida Internet para Servicios -RBC / Reemplaz</t>
  </si>
  <si>
    <t>INC000002633739</t>
  </si>
  <si>
    <t>EMPRESA:TELEFONICA EMPRESAS DE CHILE SA
CÓDIGO DE SERVICIO: 
DIRECCIÓN: AV. Presidente Prieto #226, Paine, Santiago
NOMBRE DE QUIEN REPORTA: Ramón Garcés
TELÉFONO DE QUIEN REPORTA: 56992239270
NOMBRE DE CONTACTO EN TERRENO: 
REQUERIMIENTO: actualización</t>
  </si>
  <si>
    <t>Enviado el: miércoles, 14 de febrero de 2024 17:46
Para: Mesa TI &lt;mesa.ti@movistar.cl&gt;
CC: Victor Sepulveda G &lt;victor.sepulvedag@telefonica.com&gt;
Asunto: DESCARGA DE BHE DESDE CASILLA PKRAMM A SAPVIM
Estimados,
Solicito nuevamente su apoyo, ya que al ig</t>
  </si>
  <si>
    <t>INC000002626864</t>
  </si>
  <si>
    <t>GESTION DATACENTER/ ACCESOS  / INELCOM CHILE SA</t>
  </si>
  <si>
    <t>INC000002630661</t>
  </si>
  <si>
    <t>GESTION DATACENTER/ ACCESOS /TCCT</t>
  </si>
  <si>
    <t>INC000002631248</t>
  </si>
  <si>
    <t>PREVENTIVO: NO
CODIGO DE SERVICIO:  
DIRECCION:      
CIUDAD:             
COMUNA:
NOMBRE QUIEN REPORTA:LEONARDO ALBERTO GUERRA LAWRY
TELEFONO QUIEN REPORTA:+56 9 49209782 
NOMBRE CONTACTO EN TERRENO:        
TELEFONO 1 CONTACTO EN TERRENO:
TELEFONO 2 CO</t>
  </si>
  <si>
    <t>PREVENTIVO:NO 
CODIGO DE SERVICIO:PSITIE16670
DIRECCION:LORD COKRANNE centro 1108,,Osorno,Osorno
QUIEN REPORTA:ANA DUERTO 932812966
CONTACTO EN TERRENO:MARCELA KIEFER 974708765
PROBLEMA:
REQUERIMIENTO:ACCESO AL TENANT DE GOOGLE PARA PODER  ADMINISTRAR SU</t>
  </si>
  <si>
    <t>INC000002630405</t>
  </si>
  <si>
    <t>EMPRESA: TELEFONICA EMPRESAS DE CHILE SA
CÓDIGO DE SERVICIO: 
DIRECCIÓN:Av. Apoquindo #7071, Las Condes, Santiago
NOMBRE DE QUIEN REPORTA:Eduardo Farías (Nabiax)
TELÉFONO DE QUIEN REPORTA:  992982563
NOMBRE DE CONTACTO EN TERRENO: 
REQUERIMIENTO :  
REUN</t>
  </si>
  <si>
    <t>INC000002636135</t>
  </si>
  <si>
    <t>INC000002636132</t>
  </si>
  <si>
    <t>INC000002627408</t>
  </si>
  <si>
    <t>PREVENTIVO: NO
CODIGO DE SERVICIO:
DIRECCION:
QUIEN REPORTA:Tel: +56 2 2637 8108  Cel: +56 9 7499 2449 Osvaldo Mardones
CONTACTO EN TERRENO:
PROBLEMA:
REQUERIMIENTO:agregar el siguiente registro a Zona Dns ventas-ariztia.cl  . Desde ya gracias.
ventas-ar</t>
  </si>
  <si>
    <t>se realiza requerimiento. Los cambios se ven reflejados desde los dns autoritativos e internet.</t>
  </si>
  <si>
    <t>ALERTA SEG</t>
  </si>
  <si>
    <t>PREVENTIVO: NO
CODIGO DE SERVICIO:
DIRECCION:
QUIEN REPORTA: Eduardo José Camacho Urdaneta 56 9 4135 5459 
CONTACTO EN TERRENO: Eduardo José Camacho Urdaneta 56 9 4135 5459 
PROBLEMA:
REQUERIMIENTO:
Quien nos puede ayudar debido a que Jorge se encuentra</t>
  </si>
  <si>
    <t>Los servidores ya cuentan con salida a internet</t>
  </si>
  <si>
    <t>Se finaliza homlogación, realizando carga de tablas restantes, habilitacion de FK's, recreacion de SEQUENCES. Se informa a cliente Homologacion finalizada.</t>
  </si>
  <si>
    <t>INC000002625556</t>
  </si>
  <si>
    <t>EMPRESA:FARMACIA AHUMADA S.A.
CÓDIGO DE SERVICIO: 
DIRECCIÓN:Calle San Martin #50, Santiago Centro, Santiago
NOMBRE DE QUIEN REPORTA:Farmacias Ahumada / Silica
TELÉFONO DE QUIEN REPORTA:569 42495256
NOMBRE DE CONTACTO EN TERRENO: 
PROBLEMA:
Visita inspec</t>
  </si>
  <si>
    <t>PREVENTIVO: NO
CODIGO DE SERVICIO: Servidor 
DIRECCION: Alameda N° 2150 piso 2 · Santiago
QUIEN REPORTA: Cristian Bustos Rivas
CONTACTO EN TERRENO: Cristian Bustos Rivas
PROBLEMA:
REQUERIMIENTO:
Estimados, junto con saludar les solicito el respaldo de V</t>
  </si>
  <si>
    <t>FASE RESOLUCIÓN Y RECUPERACIÓN
Se efectúa contacto con cliente: N/A
Teléfono de contacto: N/A
Acciones realizadas: respaldo ejecutado correctamente
Solución paliativa o definitiva: respaldo ejecutado correctamente
Acciones de Mejora, Recomendaciones</t>
  </si>
  <si>
    <t>PREVENTIVO: NO
CODIGO DE SERVICIO:
DIRECCION:
QUIEN REPORTA:(+56 9) 62975459 Manuel Benítez Román
CONTACTO EN TERRENO:
PROBLEMA:
REQUERIMIENTO: favor tu ayuda urgente para gestionar el aumento de ram a 80GB del siguiente servidor
VM: s4d34ecertdb3
IP: 19</t>
  </si>
  <si>
    <t>FASE RESOLUCIÓN Y RECUPERACIÓN
Se efectúa contacto con cliente: Manuel Benitez
Teléfono de contacto:NA
Acciones realizadas: Aumento de ram a 80Gb y habiltiacion de cambio en caliente
Solución paliativa o definitiva: Definitiva
Acciones de Mejora, Re</t>
  </si>
  <si>
    <t>La orden DEEK952788 fue importada en PRD exitosamente.</t>
  </si>
  <si>
    <t>PREVENTIVO=SI
CODIGO DE SERVICIO=WNPRDB_GPS10
DIRECCION=NULL
CIUDAD=NULL
COMUNA LOCAL=Santiago
REGION=NULL
QUIEN REPORTA=Ticket automático
CONTACTO EN TERRENO=
PROBLEMA=High RAM Usage Alert for Node GPSCHI01 - WNPRDB_GPS10
REQUERIMIENTO=
EQUIPOS ENERGIZA</t>
  </si>
  <si>
    <t>PREVENTIVO: NO
CODIGO DE SERVICIO:
DIRECCION:
QUIEN REPORTA:
CONTACTO EN TERRENO:
PROBLEMA:
REQUERIMIENTO:
Hola Johanna,
La OT que contienen el nuevo rol de autorizaciones ZERP_SD_ADMLISEXCMAT (SD - Administrador Listas Exclusión de Materiales) es:
DE</t>
  </si>
  <si>
    <t>INC000002635907</t>
  </si>
  <si>
    <t>INC000002635912</t>
  </si>
  <si>
    <t>RONDA Y REVISION DE SALAS TECNICAS 6:30</t>
  </si>
  <si>
    <t>INC000002629257</t>
  </si>
  <si>
    <t>INC000002633529</t>
  </si>
  <si>
    <t>Se realiza cambio de claves en servidores en cuentas de administracion</t>
  </si>
  <si>
    <t>INC000002633628</t>
  </si>
  <si>
    <t>INC000002633629</t>
  </si>
  <si>
    <t>PREVENTIVO: NO
CODIGO DE SERVICIO: VPN
DIRECCION: 
NOMBRE QUIEN REPORTA: Tech Corporate Lead IT +56 957139471
NOMBRE CONTACTO EN TERRENO:  
PROBLEMA: 
REQUERIMIENTO:
Junto con saludar, solicito de su ayuda dado que es necesario establecer
una VPN site t</t>
  </si>
  <si>
    <t>Estimados, se resuelve ticket sin acción, ya que se le solicitó a cliente en más de una ocasión por correo corregir archivo word y información para poder realizar la configuración por el lado de TCCT.</t>
  </si>
  <si>
    <t>PREVENTIVO: NO
CODIGO DE SERVICIO:
DIRECCION:
QUIEN REPORTA:Cristian Bustos Rivas
CONTACTO EN TERRENO:
PROBLEMA:
REQUERIMIENTO:Estimados, junto con saludar les solicito por favor la baja de los Servicios asociados al servidor Guayacan – CPECH, los servic</t>
  </si>
  <si>
    <t>ticket incorrecto para gestionar baja de servidor</t>
  </si>
  <si>
    <t>Acceso  como admin a Server Tools IP 172.31.235.100 para mi usuario ronald.melaraserrano@telefonica.com. Actualmente no me permite conectarme.</t>
  </si>
  <si>
    <t>Acceso a servidor ST_ext08B habilitado recordar que ingreso es con cuente @cloudco.cl</t>
  </si>
  <si>
    <t>INC000002630420</t>
  </si>
  <si>
    <t>GESTION DATACENTER/ ACCESOS / EQUIPOS ELECTRONICOS Y COMPUTACION SA</t>
  </si>
  <si>
    <t>EMPRESA: EQUIPOS ELECTRONICOS Y COMPUTACION SA
CÓDIGO DE SERVICIO: 
DIRECCIÓN:Calle San Martin #50, Santiago Centro, Santiago
NOMBRE DE QUIEN REPORTA:JESUS FERNANDEZ
TELÉFONO DE QUIEN REPORTA:  +56 952497573
NOMBRE DE CONTACTO EN TERRENO: 
REQUERIMIENTO</t>
  </si>
  <si>
    <t>PREVENTIVO: NO
CODIGO DE SERVICIO:
DIRECCION:      
CIUDAD:             
COMUNA:
NOMBRE QUIEN REPORTA:SAMANTHA MICHELLE MARTINEZ NUÑEZ
TELEFONO QUIEN REPORTA: +56 9 7242 3694
NOMBRE CONTACTO EN TERRENO:        
REQUERIMIENTO: 
Estimados @SOC Empresas bue</t>
  </si>
  <si>
    <t>INC000002634120</t>
  </si>
  <si>
    <t>INC000002636143</t>
  </si>
  <si>
    <t>Apoyo implantación reunión de coordinación para migración de cuentas Google Workspace</t>
  </si>
  <si>
    <t>INC000002625823</t>
  </si>
  <si>
    <t>EMPRESA:CLUB HIPICO DE SANTIAGO S.A.
CÓDIGO DE SERVICIO: 
DIRECCIÓN:Calle San Martin #50, Santiago Centro, Santiago 
NOMBRE DE QUIEN REPORTA:Salvador Romero 
TELÉFONO DE QUIEN REPORTA:968462059
NOMBRE DE CONTACTO EN TERRENO: 
PROBLEMA:
Inspección visual</t>
  </si>
  <si>
    <t>PREVENTIVO: NO
CODIGO DE SERVICIO:
DIRECCION:
QUIEN REPORTA: Nicolás Saavedra Eguiluz  56 9 6187 5469
CONTACTO EN TERRENO: Nicolás Saavedra Eguiluz  56 9 6187 5469
REQUERIMIENTO:
Por favor pasar a productivo las siguientes ordenes, DEEK953022
Descripci</t>
  </si>
  <si>
    <t>La orden DEEK953022 fue importada exitosamente en PRD</t>
  </si>
  <si>
    <t>INC000002630412</t>
  </si>
  <si>
    <t>EMPRESA: TELEFONICA GLOBAL TECHNOLOGY S.A.AGENCIA EN CHILE
CÓDIGO DE SERVICIO: 
DIRECCIÓN:AV. Presidente Prieto #226, Paine, Santiago
NOMBRE DE QUIEN REPORTA:Roberto Campillay
TELÉFONO DE QUIEN REPORTA:  56974761635
NOMBRE DE CONTACTO EN TERRENO: 
REQUER</t>
  </si>
  <si>
    <t>PREVENTIVO: NO
CODIGO DE SERVICIO:
DIRECCION:
QUIEN REPORTA: Manuel Benítez Román (+56 9) 62975459
CONTACTO EN TERRENO: Manuel Benítez Román (+56 9) 62975459
REQUERIMIENTO:
Buenos días, favor su ayuda para identificar las VM que se encuentran en
VDC Ap</t>
  </si>
  <si>
    <t>Se entrega informacion solicitada por cliente.</t>
  </si>
  <si>
    <t>INC000002633063</t>
  </si>
  <si>
    <t>INC000002632325</t>
  </si>
  <si>
    <t>EMPRESA: Nabiax
CÓDIGO DE SERVICIO: 
DIRECCIÓN: Calle San Martin #50, Santiago Centro, Santiago
NOMBRE DE QUIEN REPORTA: Daniel Rodriguez
TELÉFONO DE QUIEN REPORTA:   5697829 7978
NOMBRE DE CONTACTO EN TERRENO: 
REQUERIMIENTO :   Arreglo de palmeta piso</t>
  </si>
  <si>
    <t>INC000002625656</t>
  </si>
  <si>
    <t>SUPERVISION MASISA/CRQ 82150</t>
  </si>
  <si>
    <t>PREVENTIVO: NO
CÓDIGO DE SERVICIO:
DIRECCIÓN:  DCSM
QUIEN REPORTA: RENE VILLEGAS
CONTACTO EN TERRENO: DC OPERADOR N1
PROBLEMA: CRUZADA
REQUERIMIENTO: TENDIDO DE UTP</t>
  </si>
  <si>
    <t>SE EFECTÚA CONTACTO CON CLIENTE: NO APLICA
TELÉFONO DE CONTACTO: NO APLICA
ACCIONES REALIZADAS: SUPERVISION REALIZADA
SOLUCIÓN PALIATIVA O DEFINITIVA: NO APLICA
ACCIONES DE MEJORA, RECOMENDACIONES: NO APLICA
CAUSA RAÍZ: INSTALACION DE NUEVA CRUZADA DE UT</t>
  </si>
  <si>
    <t>PREVENTIVO=SI
CODIGO DE SERVICIO=noedesa
DIRECCION=NULL
CIUDAD=NULL
COMUNA LOCAL=
REGION=NULL
QUIEN REPORTA=Ticket automático
CONTACTO EN TERRENO=
PROBLEMA=Node FIPRDU01 - noedesa is Down
REQUERIMIENTO=
EQUIPOS ENERGIZADO O REINICIADO=
HORARIO DE ATENCIO</t>
  </si>
  <si>
    <t>Se efectúa contacto con cliente: Si, por correo
Teléfono de contacto:N/A
Acciones realizadas:Se revisa el servidor y se observa que no se tiene conexión ssh por la red de administracion ni por la red productiva del cliente, se procedió a verificar el ser</t>
  </si>
  <si>
    <t>INC000002634118</t>
  </si>
  <si>
    <t>SUPERVISION INCIDENTE  Falla prd7164</t>
  </si>
  <si>
    <t>INC000002634108</t>
  </si>
  <si>
    <t>SUPERVISION realizar upgrade de router Cisco,</t>
  </si>
  <si>
    <t>PREVENTIVO: NO
CODIGO DE SERVICIO:
DIRECCION:
QUIEN REPORTA:Denise Cruzat Etcheberry +56 9 93378009
CONTACTO EN TERRENO:
PROBLEMA:
REQUERIMIENTO:
Del requerimiento creación de cuentas de administración solicitado, faltó
la creación de la cuenta para Em</t>
  </si>
  <si>
    <t>Buenas tardes estimado Emmnauel Ruiz, 
Informo que fue creado nuevamente su usuario para el ingreso a la plataforma VDC, a su correo fueron enviados los pasos para realizar el cambio de clave.
Favor de informar si logro el correcto ingreso.
Saludos,</t>
  </si>
  <si>
    <t>INC000002633263</t>
  </si>
  <si>
    <t>PREVENTIVO: NO
CODIGO DE SERVICIO: 
DIRECCION:
QUIEN REPORTA: Nicolás Saavedra Eguiluz  56 9 6187 5469
CONTACTO EN TERRENO: Nicolás Saavedra Eguiluz  56 9 6187 5469
REQUERIMIENTO:
Tenemos problemas para acceder al ambiente desarrollo de Sap.
Si nos pu</t>
  </si>
  <si>
    <t>Te cuento que ya fue corregido este dump.</t>
  </si>
  <si>
    <t>PREVENTIVO: NO
CODIGO DE SERVICIO:
DIRECCION:
QUIEN REPORTA:Nicolás Saavedra Eguiluz +56 9 6187 5469
CONTACTO EN TERRENO:
PROBLEMA:
REQUERIMIENTO:Estimados Help Desk
Favor generar ticket en base a requerimiento de cliente HOGAR DE CRISTYO
Dejar en band</t>
  </si>
  <si>
    <t>Ya corregí este error, esto se debía a que próximamente caducaría un certificado, el cual ya actualice.</t>
  </si>
  <si>
    <t>INC000002634122</t>
  </si>
  <si>
    <t>TOMA D ALARMAS DE CLIENTE</t>
  </si>
  <si>
    <t>INC000002630941</t>
  </si>
  <si>
    <t>EMPRESA:BANCO SANTANDER CHILE
CÓDIGO DE SERVICIO: 
DIRECCIÓN:Av. Apoquindo #7071, Las Condes, Santiago
NOMBRE DE QUIEN REPORTA:Christian Tapia
TELÉFONO DE QUIEN REPORTA:56981568202
NOMBRE DE CONTACTO EN TERRENO: 
REQUERIMIENTO:Upgrade de equipos switches</t>
  </si>
  <si>
    <t>INC000002633627</t>
  </si>
  <si>
    <t>PREVENTIVO=SI
CODIGO DE SERVICIO=WNPRAP_CAP02
DIRECCION=NULL
CIUDAD=NULL
COMUNA LOCAL=Santiago
REGION=NULL
QUIEN REPORTA=Ticket automático
CONTACTO EN TERRENO=
PROBLEMA=Node GPSCHI01 - WNPRAP_CAP02 CPU Load at 95 % Exceeds Threshold
REQUERIMIENTO=
EQUIPO</t>
  </si>
  <si>
    <t>alerta de cpu superada en servidor. se mantendra en monitoreo. 
se realiza liberacion de memoria desde sesiones desconectadas</t>
  </si>
  <si>
    <t>Se requiere del apoyo correspondiente del equipo de MS, para realizar las coordinaciones necesarias para ejecutar las descargar e instalación de parches de SO correspondientes al mes de Febrero en los servidores de la plataforma TrueSight en sus ambiente</t>
  </si>
  <si>
    <t>Se crea y gestiona trabajo mediante CRQ000000083310</t>
  </si>
  <si>
    <t>MSA CRÍTICA</t>
  </si>
  <si>
    <t>MSA ALTA</t>
  </si>
  <si>
    <t>MSA MEDIA</t>
  </si>
  <si>
    <t>MSA BAJA</t>
  </si>
  <si>
    <t>este problema se atendión con el ticket   INC000002605090</t>
  </si>
  <si>
    <t>especialista responde en tiempo y forma por correo, no así en sistema</t>
  </si>
  <si>
    <t>2024-02-19 16:11:32</t>
  </si>
  <si>
    <t>2024-02-19 19:24:44</t>
  </si>
  <si>
    <t>2024-02-19 23:50:00</t>
  </si>
  <si>
    <t>2024-02-22 16:20:36</t>
  </si>
  <si>
    <t>2024-02-22 16:23:20</t>
  </si>
  <si>
    <t>2024-02-22 17:30:28</t>
  </si>
  <si>
    <t>2024-02-22 23:50:00</t>
  </si>
  <si>
    <t>2024-02-19 17:21:21</t>
  </si>
  <si>
    <t>2024-02-19 17:22:00</t>
  </si>
  <si>
    <t>2024-02-19 17:30:18</t>
  </si>
  <si>
    <t>zabbix toma control CSERVERQAS
GRUPO-BEKAERT, PRODINSA, SO-WINDOWS	CSERVERQAS		Windows CSERVERQAS 6.1.7601 Microsoft Windows Server 2008 R2 Enterprise Service Pack 1 x64</t>
  </si>
  <si>
    <t>2024-02-19 17:22:14</t>
  </si>
  <si>
    <t>2024-02-19 17:22:49</t>
  </si>
  <si>
    <t>2024-02-19 17:30:38</t>
  </si>
  <si>
    <t>zabbix toma control WEBINCHALAM
GRUPO-BEKAERT, INCHALAM, SO-WINDOWS	WEBINCHALAM		Windows WEBINCHALAM 6.1.7601 Microsoft Windows Server 2008 R2 Enterprise Service Pack 1 x64</t>
  </si>
  <si>
    <t>2024-02-19 10:33:01</t>
  </si>
  <si>
    <t>2024-02-19 10:35:25</t>
  </si>
  <si>
    <t>2024-02-20 13:53:40</t>
  </si>
  <si>
    <t>2024-02-20 23:50:00</t>
  </si>
  <si>
    <t>2024-02-20 19:09:46</t>
  </si>
  <si>
    <t>2024-02-20 19:12:03</t>
  </si>
  <si>
    <t>2024-02-20 19:40:57</t>
  </si>
  <si>
    <t>2024-02-19 12:31:20</t>
  </si>
  <si>
    <t>2024-02-19 12:32:54</t>
  </si>
  <si>
    <t>2024-02-19 13:33:33</t>
  </si>
  <si>
    <t>2024-02-20 16:50:57</t>
  </si>
  <si>
    <t>2024-02-20 16:53:40</t>
  </si>
  <si>
    <t>2024-02-20 17:04:15</t>
  </si>
  <si>
    <t>2024-02-19 22:30:55</t>
  </si>
  <si>
    <t>2024-02-20 10:11:24</t>
  </si>
  <si>
    <t>2024-02-19 07:01:04</t>
  </si>
  <si>
    <t>2024-02-19 07:21:00</t>
  </si>
  <si>
    <t>2024-02-19 10:10:49</t>
  </si>
  <si>
    <t>2024-02-19 10:11:19</t>
  </si>
  <si>
    <t>2024-02-19 10:23:41</t>
  </si>
  <si>
    <t>2024-02-19 10:12:51</t>
  </si>
  <si>
    <t>2024-02-19 10:13:53</t>
  </si>
  <si>
    <t>2024-02-19 10:14:18</t>
  </si>
  <si>
    <t>2024-02-19 10:13:26</t>
  </si>
  <si>
    <t>2024-02-19 10:13:54</t>
  </si>
  <si>
    <t>2024-02-19 10:24:39</t>
  </si>
  <si>
    <t>2024-02-22 15:15:29</t>
  </si>
  <si>
    <t>2024-02-22 15:18:06</t>
  </si>
  <si>
    <t>2024-02-22 15:50:38</t>
  </si>
  <si>
    <t>2024-02-20 11:58:30</t>
  </si>
  <si>
    <t>2024-02-20 12:02:58</t>
  </si>
  <si>
    <t>2024-02-20 12:40:38</t>
  </si>
  <si>
    <t>2024-02-20 16:33:21</t>
  </si>
  <si>
    <t>2024-02-20 16:35:19</t>
  </si>
  <si>
    <t>2024-02-20 17:37:33</t>
  </si>
  <si>
    <t>2024-02-21 13:40:39</t>
  </si>
  <si>
    <t>2024-02-21 13:45:08</t>
  </si>
  <si>
    <t>2024-02-21 13:54:41</t>
  </si>
  <si>
    <t>2024-02-21 23:50:00</t>
  </si>
  <si>
    <t>2024-02-20 12:04:39</t>
  </si>
  <si>
    <t>2024-02-20 12:07:28</t>
  </si>
  <si>
    <t>2024-02-22 10:10:13</t>
  </si>
  <si>
    <t>2024-02-20 09:11:13</t>
  </si>
  <si>
    <t>2024-02-20 09:15:00</t>
  </si>
  <si>
    <t>2024-02-21 15:43:19</t>
  </si>
  <si>
    <t>2024-02-19 11:22:29</t>
  </si>
  <si>
    <t>2024-02-19 11:26:33</t>
  </si>
  <si>
    <t>2024-02-19 11:27:17</t>
  </si>
  <si>
    <t>2024-02-21 12:54:07</t>
  </si>
  <si>
    <t>2024-02-21 12:55:29</t>
  </si>
  <si>
    <t>2024-02-21 12:57:00</t>
  </si>
  <si>
    <t>2024-02-20 18:02:44</t>
  </si>
  <si>
    <t>2024-02-20 18:03:27</t>
  </si>
  <si>
    <t>2024-02-20 19:45:02</t>
  </si>
  <si>
    <t>2024-02-20 09:39:39</t>
  </si>
  <si>
    <t>2024-02-20 09:40:37</t>
  </si>
  <si>
    <t>2024-02-20 09:44:18</t>
  </si>
  <si>
    <t>2024-02-22 10:02:06</t>
  </si>
  <si>
    <t>2024-02-22 10:03:56</t>
  </si>
  <si>
    <t>2024-02-22 16:01:54</t>
  </si>
  <si>
    <t>2024-02-23 16:33:24</t>
  </si>
  <si>
    <t>2024-02-23 16:34:52</t>
  </si>
  <si>
    <t>2024-02-23 16:38:21</t>
  </si>
  <si>
    <t>2024-02-23 23:50:00</t>
  </si>
  <si>
    <t>2024-02-20 10:00:29</t>
  </si>
  <si>
    <t>2024-02-20 10:06:00</t>
  </si>
  <si>
    <t>2024-02-20 12:29:02</t>
  </si>
  <si>
    <t>2024-02-23 22:22:39</t>
  </si>
  <si>
    <t>2024-02-24 22:55:14</t>
  </si>
  <si>
    <t>2024-02-24 23:50:00</t>
  </si>
  <si>
    <t>2024-02-20 11:44:07</t>
  </si>
  <si>
    <t>2024-02-20 15:04:14</t>
  </si>
  <si>
    <t>2024-02-23 19:36:50</t>
  </si>
  <si>
    <t>2024-02-23 19:38:55</t>
  </si>
  <si>
    <t>2024-02-23 21:34:54</t>
  </si>
  <si>
    <t>2024-02-21 12:30:29</t>
  </si>
  <si>
    <t>2024-02-21 12:32:04</t>
  </si>
  <si>
    <t>2024-02-21 12:57:56</t>
  </si>
  <si>
    <t>2024-02-22 07:06:24</t>
  </si>
  <si>
    <t>2024-02-22 07:09:30</t>
  </si>
  <si>
    <t>2024-02-22 19:16:03</t>
  </si>
  <si>
    <t>2024-02-22 19:16:42</t>
  </si>
  <si>
    <t>2024-02-22 19:17:58</t>
  </si>
  <si>
    <t>2024-02-23 10:19:55</t>
  </si>
  <si>
    <t>2024-02-23 10:25:14</t>
  </si>
  <si>
    <t>2024-02-23 11:14:11</t>
  </si>
  <si>
    <t>2024-02-20 11:53:26</t>
  </si>
  <si>
    <t>2024-02-20 11:54:56</t>
  </si>
  <si>
    <t>2024-02-20 15:44:18</t>
  </si>
  <si>
    <t>2024-02-22 19:20:32</t>
  </si>
  <si>
    <t>2024-02-22 19:21:29</t>
  </si>
  <si>
    <t>2024-02-22 19:22:32</t>
  </si>
  <si>
    <t>2024-02-21 12:50:03</t>
  </si>
  <si>
    <t>2024-02-21 12:53:07</t>
  </si>
  <si>
    <t>2024-02-21 16:39:37</t>
  </si>
  <si>
    <t>2024-02-21 17:09:04</t>
  </si>
  <si>
    <t>2024-02-21 18:33:44</t>
  </si>
  <si>
    <t>2024-02-23 11:17:50</t>
  </si>
  <si>
    <t>2024-02-23 11:18:50</t>
  </si>
  <si>
    <t>2024-02-23 11:20:34</t>
  </si>
  <si>
    <t>2024-02-19 12:18:22</t>
  </si>
  <si>
    <t>2024-02-19 12:20:55</t>
  </si>
  <si>
    <t>2024-02-19 17:42:28</t>
  </si>
  <si>
    <t>2024-02-18 23:45:58</t>
  </si>
  <si>
    <t>2024-02-19 01:13:55</t>
  </si>
  <si>
    <t>2024-02-21 10:29:22</t>
  </si>
  <si>
    <t>2024-02-21 10:30:46</t>
  </si>
  <si>
    <t>2024-02-21 17:35:07</t>
  </si>
  <si>
    <t>2024-02-23 14:57:54</t>
  </si>
  <si>
    <t>2024-02-23 15:01:41</t>
  </si>
  <si>
    <t>2024-02-23 15:08:20</t>
  </si>
  <si>
    <t>2024-02-21 11:04:27</t>
  </si>
  <si>
    <t>2024-02-21 11:05:03</t>
  </si>
  <si>
    <t>2024-02-21 11:05:47</t>
  </si>
  <si>
    <t>2024-02-22 12:55:38</t>
  </si>
  <si>
    <t>2024-02-22 13:02:05</t>
  </si>
  <si>
    <t>2024-02-22 13:55:53</t>
  </si>
  <si>
    <t>2024-02-22 15:06:14</t>
  </si>
  <si>
    <t>2024-02-22 15:11:29</t>
  </si>
  <si>
    <t>2024-02-22 16:13:57</t>
  </si>
  <si>
    <t>2024-02-23 00:48:51</t>
  </si>
  <si>
    <t>2024-02-23 00:51:31</t>
  </si>
  <si>
    <t>2024-02-23 00:53:36</t>
  </si>
  <si>
    <t>2024-02-23 00:54:02</t>
  </si>
  <si>
    <t>2024-02-23 00:55:03</t>
  </si>
  <si>
    <t>2024-02-23 00:56:28</t>
  </si>
  <si>
    <t>2024-02-20 15:00:15</t>
  </si>
  <si>
    <t>2024-02-20 15:03:53</t>
  </si>
  <si>
    <t>2024-02-20 15:21:37</t>
  </si>
  <si>
    <t>2024-02-21 12:16:27</t>
  </si>
  <si>
    <t>2024-02-21 12:18:43</t>
  </si>
  <si>
    <t>2024-02-21 18:32:52</t>
  </si>
  <si>
    <t>2024-02-20 09:57:15</t>
  </si>
  <si>
    <t>2024-02-20 15:23:53</t>
  </si>
  <si>
    <t>2024-02-23 09:31:40</t>
  </si>
  <si>
    <t>2024-02-23 09:34:02</t>
  </si>
  <si>
    <t>2024-02-23 09:41:10</t>
  </si>
  <si>
    <t>2024-02-19 09:29:04</t>
  </si>
  <si>
    <t>2024-02-19 09:29:41</t>
  </si>
  <si>
    <t>2024-02-19 09:31:21</t>
  </si>
  <si>
    <t>2024-02-19 10:09:11</t>
  </si>
  <si>
    <t>2024-02-19 10:10:19</t>
  </si>
  <si>
    <t>2024-02-19 10:23:14</t>
  </si>
  <si>
    <t>2024-02-21 06:07:03</t>
  </si>
  <si>
    <t>2024-02-21 06:10:53</t>
  </si>
  <si>
    <t>2024-02-25 19:11:14</t>
  </si>
  <si>
    <t>2024-02-25 19:12:22</t>
  </si>
  <si>
    <t>2024-02-25 19:13:36</t>
  </si>
  <si>
    <t>2024-02-25 23:50:00</t>
  </si>
  <si>
    <t>2024-02-19 12:01:08</t>
  </si>
  <si>
    <t>2024-02-19 12:02:50</t>
  </si>
  <si>
    <t>2024-02-19 15:17:16</t>
  </si>
  <si>
    <t>2024-02-20 16:23:28</t>
  </si>
  <si>
    <t>2024-02-20 16:27:55</t>
  </si>
  <si>
    <t>2024-02-20 17:48:43</t>
  </si>
  <si>
    <t>2024-02-23 18:35:58</t>
  </si>
  <si>
    <t>2024-02-23 18:37:43</t>
  </si>
  <si>
    <t>2024-02-23 20:52:22</t>
  </si>
  <si>
    <t>2024-02-23 18:41:14</t>
  </si>
  <si>
    <t>2024-02-23 18:42:00</t>
  </si>
  <si>
    <t>2024-02-23 20:55:57</t>
  </si>
  <si>
    <t>2024-02-19 15:08:37</t>
  </si>
  <si>
    <t>2024-02-19 15:10:29</t>
  </si>
  <si>
    <t>2024-02-19 19:12:24</t>
  </si>
  <si>
    <t>GestionEventos_AlertaRAM_max_Principal	FIPRDU01- qa_services_01	FIPRDU01- qa_services_01	Node	172.16.207.53	Grupo Linux</t>
  </si>
  <si>
    <t>2024-02-19 10:42:21</t>
  </si>
  <si>
    <t>2024-02-19 10:43:44</t>
  </si>
  <si>
    <t>2024-02-19 14:51:46</t>
  </si>
  <si>
    <t>2024-02-20 19:00:44</t>
  </si>
  <si>
    <t>2024-02-20 19:01:22</t>
  </si>
  <si>
    <t>2024-02-20 19:02:31</t>
  </si>
  <si>
    <t>2024-02-19 07:22:36</t>
  </si>
  <si>
    <t>2024-02-19 07:23:44</t>
  </si>
  <si>
    <t>2024-02-19 09:56:53</t>
  </si>
  <si>
    <t>2024-02-19 09:59:53</t>
  </si>
  <si>
    <t>2024-02-20 16:51:39</t>
  </si>
  <si>
    <t>2024-02-17 11:32:16</t>
  </si>
  <si>
    <t>2024-02-17 11:33:43</t>
  </si>
  <si>
    <t>2024-02-19 11:59:14</t>
  </si>
  <si>
    <t>2024-02-18 22:15:06</t>
  </si>
  <si>
    <t>2024-02-19 13:30:51</t>
  </si>
  <si>
    <t>2024-02-21 15:02:34</t>
  </si>
  <si>
    <t>2024-02-21 15:03:26</t>
  </si>
  <si>
    <t>2024-02-21 15:59:50</t>
  </si>
  <si>
    <t>2024-02-22 12:18:01</t>
  </si>
  <si>
    <t>2024-02-22 12:27:33</t>
  </si>
  <si>
    <t>2024-02-23 10:19:04</t>
  </si>
  <si>
    <t>2024-02-21 10:02:49</t>
  </si>
  <si>
    <t>2024-02-21 10:03:58</t>
  </si>
  <si>
    <t>2024-02-21 18:30:09</t>
  </si>
  <si>
    <t>2024-02-22 13:44:28</t>
  </si>
  <si>
    <t>2024-02-22 13:47:09</t>
  </si>
  <si>
    <t>2024-02-23 11:40:07</t>
  </si>
  <si>
    <t>2024-02-22 18:20:55</t>
  </si>
  <si>
    <t>2024-02-22 18:21:48</t>
  </si>
  <si>
    <t>2024-02-22 18:23:16</t>
  </si>
  <si>
    <t>2024-02-22 18:24:04</t>
  </si>
  <si>
    <t>2024-02-20 12:17:40</t>
  </si>
  <si>
    <t>2024-02-20 12:23:04</t>
  </si>
  <si>
    <t>2024-02-20 15:43:11</t>
  </si>
  <si>
    <t>2024-02-23 12:33:27</t>
  </si>
  <si>
    <t>2024-02-23 12:34:14</t>
  </si>
  <si>
    <t>2024-02-23 12:57:47</t>
  </si>
  <si>
    <t>2024-02-21 14:23:12</t>
  </si>
  <si>
    <t>2024-02-21 14:24:17</t>
  </si>
  <si>
    <t>2024-02-21 16:53:22</t>
  </si>
  <si>
    <t>2024-02-21 17:15:29</t>
  </si>
  <si>
    <t>2024-02-21 17:18:24</t>
  </si>
  <si>
    <t>2024-02-22 12:51:12</t>
  </si>
  <si>
    <t>2024-02-20 17:35:09</t>
  </si>
  <si>
    <t>2024-02-20 17:37:15</t>
  </si>
  <si>
    <t>2024-02-22 10:26:44</t>
  </si>
  <si>
    <t>2024-02-20 20:07:15</t>
  </si>
  <si>
    <t>2024-02-21 09:52:34</t>
  </si>
  <si>
    <t>2024-02-20 22:59:29</t>
  </si>
  <si>
    <t>2024-02-20 23:01:09</t>
  </si>
  <si>
    <t>2024-02-21 12:35:24</t>
  </si>
  <si>
    <t>2024-02-21 09:13:39</t>
  </si>
  <si>
    <t>2024-02-21 09:14:28</t>
  </si>
  <si>
    <t>2024-02-21 10:53:36</t>
  </si>
  <si>
    <t>2024-02-20 11:41:23</t>
  </si>
  <si>
    <t>2024-02-20 11:42:03</t>
  </si>
  <si>
    <t>2024-02-20 11:43:23</t>
  </si>
  <si>
    <t>2024-02-21 10:07:41</t>
  </si>
  <si>
    <t>2024-02-21 10:08:20</t>
  </si>
  <si>
    <t>2024-02-21 10:09:24</t>
  </si>
  <si>
    <t>2024-02-20 18:40:11</t>
  </si>
  <si>
    <t>2024-02-20 18:43:33</t>
  </si>
  <si>
    <t>2024-02-21 14:53:20</t>
  </si>
  <si>
    <t>PREVENTIVO: NO
CÓDIGO DE SERVICIO:  TUMBES03
DIRECCIÓN: - 
QUIEN REPORTA: 	Juan Carlos Dupuy | +56 979778332
CONTACTO EN TERRENO: 	Juan Carlos Dupuy |  +56 979778332
PROBLEMA:
REQUERIMIENTO:
Buenas tardes, junto con saludar, solicito revisar el servido</t>
  </si>
  <si>
    <t>2024-02-20 19:38:08</t>
  </si>
  <si>
    <t>2024-02-20 19:40:27</t>
  </si>
  <si>
    <t>2024-02-20 19:45:57</t>
  </si>
  <si>
    <t>2024-02-19 12:41:15</t>
  </si>
  <si>
    <t>2024-02-19 12:43:09</t>
  </si>
  <si>
    <t>2024-02-19 14:55:09</t>
  </si>
  <si>
    <t>2024-02-19 15:56:32</t>
  </si>
  <si>
    <t>2024-02-19 20:05:20</t>
  </si>
  <si>
    <t>2024-02-20 09:12:02</t>
  </si>
  <si>
    <t>2024-02-20 09:14:12</t>
  </si>
  <si>
    <t>2024-02-20 11:16:11</t>
  </si>
  <si>
    <t>2024-02-19 15:28:17</t>
  </si>
  <si>
    <t>2024-02-19 19:22:23</t>
  </si>
  <si>
    <t>2024-02-20 07:35:12</t>
  </si>
  <si>
    <t>2024-02-20 07:36:16</t>
  </si>
  <si>
    <t>2024-02-20 07:36:40</t>
  </si>
  <si>
    <t>2024-02-19 12:58:08</t>
  </si>
  <si>
    <t>2024-02-19 12:58:15</t>
  </si>
  <si>
    <t>2024-02-22 10:25:08</t>
  </si>
  <si>
    <t>2024-02-22 07:30:47</t>
  </si>
  <si>
    <t>2024-02-22 07:32:41</t>
  </si>
  <si>
    <t>2024-02-19 14:50:10</t>
  </si>
  <si>
    <t>2024-02-19 14:50:22</t>
  </si>
  <si>
    <t>2024-02-19 14:52:38</t>
  </si>
  <si>
    <t>2024-02-19 16:33:20</t>
  </si>
  <si>
    <t>2024-02-19 16:36:00</t>
  </si>
  <si>
    <t>2024-02-20 08:20:44</t>
  </si>
  <si>
    <t>Estimados @Mesa TI, buenas tardes.
Junto con saludar, favor su apoyo para generar folio de requerimiento.
•	Se solicita reinicio de sanidad de los siguientes servidores hoy a las 23 hrs.
o	QA-SERVICES-01 (10.10.100.37 // 172.16.207.53).
o	SRVJENKINSLAB</t>
  </si>
  <si>
    <t>2024-02-22 14:27:42</t>
  </si>
  <si>
    <t>2024-02-22 14:28:40</t>
  </si>
  <si>
    <t>2024-02-22 16:33:22</t>
  </si>
  <si>
    <t>2024-02-22 18:19:51</t>
  </si>
  <si>
    <t>2024-02-22 18:20:41</t>
  </si>
  <si>
    <t>2024-02-22 18:22:37</t>
  </si>
  <si>
    <t>2024-02-23 00:36:06</t>
  </si>
  <si>
    <t>2024-02-23 00:36:08</t>
  </si>
  <si>
    <t>2024-02-23 00:37:45</t>
  </si>
  <si>
    <t>2024-02-24 03:09:49</t>
  </si>
  <si>
    <t>2024-02-24 03:11:43</t>
  </si>
  <si>
    <t>2024-02-24 03:14:00</t>
  </si>
  <si>
    <t>2024-02-19 14:50:28</t>
  </si>
  <si>
    <t>2024-02-19 14:50:49</t>
  </si>
  <si>
    <t>2024-02-19 14:53:48</t>
  </si>
  <si>
    <t>2024-02-20 08:45:51</t>
  </si>
  <si>
    <t>2024-02-20 08:47:01</t>
  </si>
  <si>
    <t>2024-02-20 09:43:49</t>
  </si>
  <si>
    <t>2024-02-20 09:29:13</t>
  </si>
  <si>
    <t>2024-02-20 09:33:00</t>
  </si>
  <si>
    <t>2024-02-20 18:02:51</t>
  </si>
  <si>
    <t>2024-02-23 16:52:19</t>
  </si>
  <si>
    <t>2024-02-23 16:53:59</t>
  </si>
  <si>
    <t>2024-02-24 15:38:14</t>
  </si>
  <si>
    <t>2024-02-19 12:01:18</t>
  </si>
  <si>
    <t>2024-02-19 12:03:55</t>
  </si>
  <si>
    <t>2024-02-19 15:16:40</t>
  </si>
  <si>
    <t>2024-02-21 09:44:08</t>
  </si>
  <si>
    <t>2024-02-21 09:46:00</t>
  </si>
  <si>
    <t>2024-02-21 09:58:39</t>
  </si>
  <si>
    <t>2024-02-19 12:11:29</t>
  </si>
  <si>
    <t>2024-02-19 12:13:47</t>
  </si>
  <si>
    <t>2024-02-20 12:25:00</t>
  </si>
  <si>
    <t>2024-02-19 17:19:05</t>
  </si>
  <si>
    <t>2024-02-19 17:19:40</t>
  </si>
  <si>
    <t>2024-02-19 17:32:52</t>
  </si>
  <si>
    <t>2024-02-22 18:11:00</t>
  </si>
  <si>
    <t>2024-02-22 18:11:47</t>
  </si>
  <si>
    <t>2024-02-23 11:40:34</t>
  </si>
  <si>
    <t>2024-02-20 09:20:30</t>
  </si>
  <si>
    <t>2024-02-20 09:22:34</t>
  </si>
  <si>
    <t>2024-02-22 10:43:29</t>
  </si>
  <si>
    <t>2024-02-20 16:26:33</t>
  </si>
  <si>
    <t>2024-02-20 16:30:07</t>
  </si>
  <si>
    <t>2024-02-20 18:15:14</t>
  </si>
  <si>
    <t>2024-02-20 17:16:16</t>
  </si>
  <si>
    <t>2024-02-20 17:23:32</t>
  </si>
  <si>
    <t>2024-02-20 18:08:06</t>
  </si>
  <si>
    <t>Adjunto información encontrada con respecto a la IP.
10.68.132.87	172.20.80.50	10.66.23.250	200.68.7.122	10.6.246.7	1	GDA_CIC_01.gda.local	VIRTUAL	2	vcs-sm60.local&gt;San Martin H1.0&gt;vm	GDA_CIC_01	Microsoft Windows Server 2008 R2 (64-bit)</t>
  </si>
  <si>
    <t>2024-02-22 17:56:33</t>
  </si>
  <si>
    <t>2024-02-23 14:33:57</t>
  </si>
  <si>
    <t>2024-02-21 10:04:14</t>
  </si>
  <si>
    <t>2024-02-21 10:05:13</t>
  </si>
  <si>
    <t>2024-02-21 18:30:41</t>
  </si>
  <si>
    <t>2024-02-24 17:20:43</t>
  </si>
  <si>
    <t>2024-02-24 17:21:32</t>
  </si>
  <si>
    <t>2024-02-24 17:22:37</t>
  </si>
  <si>
    <t>2024-02-19 10:17:26</t>
  </si>
  <si>
    <t>2024-02-19 10:18:48</t>
  </si>
  <si>
    <t>2024-02-19 11:27:55</t>
  </si>
  <si>
    <t>2024-02-22 17:23:52</t>
  </si>
  <si>
    <t>2024-02-22 17:27:11</t>
  </si>
  <si>
    <t>2024-02-22 22:02:01</t>
  </si>
  <si>
    <t>PRO-EXCH-07	CasaCentral	Mailbox	Exchange 2016	Pass	Pass	101	Could not test service health. 	Could not test service health. 	Could not test service health. 	Could not test service health.</t>
  </si>
  <si>
    <t>2024-02-19 17:18:04</t>
  </si>
  <si>
    <t>2024-02-19 17:18:47</t>
  </si>
  <si>
    <t>2024-02-19 17:31:06</t>
  </si>
  <si>
    <t>2024-02-19 17:26:46</t>
  </si>
  <si>
    <t>2024-02-19 17:27:16</t>
  </si>
  <si>
    <t>2024-02-19 17:34:50</t>
  </si>
  <si>
    <t>2024-02-19 17:27:41</t>
  </si>
  <si>
    <t>2024-02-19 17:28:12</t>
  </si>
  <si>
    <t>2024-02-19 17:32:06</t>
  </si>
  <si>
    <t>2024-02-19 18:05:31</t>
  </si>
  <si>
    <t>2024-02-19 18:06:30</t>
  </si>
  <si>
    <t>2024-02-19 18:06:50</t>
  </si>
  <si>
    <t>2024-02-19 15:13:30</t>
  </si>
  <si>
    <t>2024-02-19 15:14:55</t>
  </si>
  <si>
    <t>2024-02-19 16:25:44</t>
  </si>
  <si>
    <t>2024-02-19 15:15:54</t>
  </si>
  <si>
    <t>2024-02-19 15:17:13</t>
  </si>
  <si>
    <t>2024-02-19 16:24:53</t>
  </si>
  <si>
    <t>2024-02-19 00:40:23</t>
  </si>
  <si>
    <t>2024-02-19 00:41:35</t>
  </si>
  <si>
    <t>2024-02-19 07:43:19</t>
  </si>
  <si>
    <t>2024-02-21 11:03:07</t>
  </si>
  <si>
    <t>2024-02-21 11:04:19</t>
  </si>
  <si>
    <t>2024-02-21 11:06:17</t>
  </si>
  <si>
    <t>2024-02-23 18:42:08</t>
  </si>
  <si>
    <t>2024-02-23 18:42:53</t>
  </si>
  <si>
    <t>2024-02-23 20:56:48</t>
  </si>
  <si>
    <t>2024-02-21 12:45:57</t>
  </si>
  <si>
    <t>2024-02-21 12:54:29</t>
  </si>
  <si>
    <t>2024-02-21 16:37:58</t>
  </si>
  <si>
    <t>2024-02-22 07:53:51</t>
  </si>
  <si>
    <t>2024-02-22 08:20:06</t>
  </si>
  <si>
    <t>2024-02-22 08:37:57</t>
  </si>
  <si>
    <t>EMPRESA:    	TELEFONICA EMPRESAS DE CHILE SA
CÓDIGO DE SERVICIO:
DIRECCIÓN: Av. presidente Prieto #226, Paine, Santiago
NOMBRE DE QUIEN REPORTA:  Sebastian Contreras
TELÉFONO DE QUIEN REPORTA:  987685102
NOMBRE DE CONTACTO EN TERRENO: **
REQUERIMIENTO:</t>
  </si>
  <si>
    <t>2024-02-21 16:13:14</t>
  </si>
  <si>
    <t>2024-02-21 16:15:44</t>
  </si>
  <si>
    <t>2024-02-21 18:10:39</t>
  </si>
  <si>
    <t>2024-02-22 09:46:04</t>
  </si>
  <si>
    <t>2024-02-22 09:46:52</t>
  </si>
  <si>
    <t>2024-02-22 09:48:03</t>
  </si>
  <si>
    <t>2024-02-19 07:30:28</t>
  </si>
  <si>
    <t>2024-02-19 07:33:10</t>
  </si>
  <si>
    <t>2024-02-19 10:21:54</t>
  </si>
  <si>
    <t>2024-02-19 08:27:53</t>
  </si>
  <si>
    <t>2024-02-19 08:29:58</t>
  </si>
  <si>
    <t>2024-02-19 09:23:52</t>
  </si>
  <si>
    <t>2024-02-23 14:14:19</t>
  </si>
  <si>
    <t>2024-02-23 14:15:48</t>
  </si>
  <si>
    <t>2024-02-23 14:28:42</t>
  </si>
  <si>
    <t>2024-02-20 21:55:14</t>
  </si>
  <si>
    <t>2024-02-20 21:57:55</t>
  </si>
  <si>
    <t>2024-02-20 21:58:45</t>
  </si>
  <si>
    <t>2024-02-23 18:34:57</t>
  </si>
  <si>
    <t>2024-02-23 18:35:48</t>
  </si>
  <si>
    <t>2024-02-23 20:51:20</t>
  </si>
  <si>
    <t>2024-02-20 15:37:17</t>
  </si>
  <si>
    <t>2024-02-20 15:38:51</t>
  </si>
  <si>
    <t>2024-02-20 15:40:12</t>
  </si>
  <si>
    <t>2024-02-20 12:17:06</t>
  </si>
  <si>
    <t>2024-02-20 12:17:47</t>
  </si>
  <si>
    <t>2024-02-20 12:21:55</t>
  </si>
  <si>
    <t>2024-02-19 10:11:43</t>
  </si>
  <si>
    <t>2024-02-19 10:12:11</t>
  </si>
  <si>
    <t>2024-02-19 10:24:11</t>
  </si>
  <si>
    <t>2024-02-20 17:50:25</t>
  </si>
  <si>
    <t>2024-02-20 17:54:12</t>
  </si>
  <si>
    <t>2024-02-21 08:21:33</t>
  </si>
  <si>
    <t>2024-02-22 10:20:15</t>
  </si>
  <si>
    <t>2024-02-22 10:22:41</t>
  </si>
  <si>
    <t>2024-02-22 15:08:17</t>
  </si>
  <si>
    <t>2024-02-19 22:28:56</t>
  </si>
  <si>
    <t>2024-02-19 22:31:26</t>
  </si>
  <si>
    <t>2024-02-19 23:09:23</t>
  </si>
  <si>
    <t>2024-02-21 12:14:20</t>
  </si>
  <si>
    <t>2024-02-21 12:17:53</t>
  </si>
  <si>
    <t>2024-02-22 10:38:49</t>
  </si>
  <si>
    <t>2024-02-16 12:25:49</t>
  </si>
  <si>
    <t>2024-02-16 12:27:33</t>
  </si>
  <si>
    <t>2024-02-19 09:55:16</t>
  </si>
  <si>
    <t>2024-02-20 21:46:25</t>
  </si>
  <si>
    <t>2024-02-20 21:50:09</t>
  </si>
  <si>
    <t>2024-02-21 03:15:45</t>
  </si>
  <si>
    <t>2024-02-21 14:12:41</t>
  </si>
  <si>
    <t>2024-02-21 14:14:54</t>
  </si>
  <si>
    <t>2024-02-21 16:54:08</t>
  </si>
  <si>
    <t>2024-02-21 16:50:32</t>
  </si>
  <si>
    <t>2024-02-21 16:52:23</t>
  </si>
  <si>
    <t>2024-02-21 18:12:36</t>
  </si>
  <si>
    <t>2024-02-21 18:16:26</t>
  </si>
  <si>
    <t>2024-02-22 12:27:11</t>
  </si>
  <si>
    <t>2024-02-21 05:49:26</t>
  </si>
  <si>
    <t>2024-02-21 06:05:11</t>
  </si>
  <si>
    <t>2024-02-17 08:41:46</t>
  </si>
  <si>
    <t>2024-02-17 08:43:28</t>
  </si>
  <si>
    <t>2024-02-19 12:58:32</t>
  </si>
  <si>
    <t>2024-02-20 10:11:48</t>
  </si>
  <si>
    <t>2024-02-20 10:16:06</t>
  </si>
  <si>
    <t>2024-02-21 15:33:27</t>
  </si>
  <si>
    <t>2024-02-21 08:18:31</t>
  </si>
  <si>
    <t>2024-02-21 08:19:52</t>
  </si>
  <si>
    <t>2024-02-21 08:20:13</t>
  </si>
  <si>
    <t>2024-02-14 17:19:46</t>
  </si>
  <si>
    <t>2024-02-14 17:20:54</t>
  </si>
  <si>
    <t>2024-02-21 17:43:21</t>
  </si>
  <si>
    <t>2024-02-21 18:03:29</t>
  </si>
  <si>
    <t>2024-02-21 18:04:34</t>
  </si>
  <si>
    <t>2024-02-21 18:23:41</t>
  </si>
  <si>
    <t>2024-02-23 12:32:26</t>
  </si>
  <si>
    <t>2024-02-23 12:35:30</t>
  </si>
  <si>
    <t>2024-02-23 14:30:24</t>
  </si>
  <si>
    <t>2024-02-22 16:33:20</t>
  </si>
  <si>
    <t>2024-02-22 16:37:50</t>
  </si>
  <si>
    <t>2024-02-24 08:35:53</t>
  </si>
  <si>
    <t>2024-02-22 10:03:27</t>
  </si>
  <si>
    <t>2024-02-22 10:04:47</t>
  </si>
  <si>
    <t>2024-02-22 10:20:50</t>
  </si>
  <si>
    <t>2024-02-22 11:18:36</t>
  </si>
  <si>
    <t>2024-02-22 11:21:37</t>
  </si>
  <si>
    <t>2024-02-22 11:40:33</t>
  </si>
  <si>
    <t>2024-02-22 17:28:34</t>
  </si>
  <si>
    <t>2024-02-22 17:30:33</t>
  </si>
  <si>
    <t>2024-02-23 16:32:12</t>
  </si>
  <si>
    <t>2024-02-24 17:18:05</t>
  </si>
  <si>
    <t>2024-02-24 17:18:57</t>
  </si>
  <si>
    <t>2024-02-24 17:20:25</t>
  </si>
  <si>
    <t>2024-02-23 09:27:09</t>
  </si>
  <si>
    <t>2024-02-23 09:28:01</t>
  </si>
  <si>
    <t>2024-02-23 09:31:47</t>
  </si>
  <si>
    <t>2024-02-14 13:29:07</t>
  </si>
  <si>
    <t>2024-02-14 13:31:12</t>
  </si>
  <si>
    <t>2024-02-19 11:51:40</t>
  </si>
  <si>
    <t>2024-02-18 14:48:06</t>
  </si>
  <si>
    <t>2024-02-18 14:48:58</t>
  </si>
  <si>
    <t>2024-02-20 18:50:01</t>
  </si>
  <si>
    <t>2024-02-20 07:13:41</t>
  </si>
  <si>
    <t>2024-02-20 07:15:05</t>
  </si>
  <si>
    <t>2024-02-20 23:33:38</t>
  </si>
  <si>
    <t>2024-02-20 23:36:20</t>
  </si>
  <si>
    <t>2024-02-21 01:09:32</t>
  </si>
  <si>
    <t>2024-02-21 13:06:05</t>
  </si>
  <si>
    <t>2024-02-21 13:07:47</t>
  </si>
  <si>
    <t>2024-02-21 13:09:00</t>
  </si>
  <si>
    <t>2024-02-20 12:13:18</t>
  </si>
  <si>
    <t>2024-02-20 12:15:31</t>
  </si>
  <si>
    <t>2024-02-20 20:27:07</t>
  </si>
  <si>
    <t>2024-02-21 19:04:08</t>
  </si>
  <si>
    <t>2024-02-21 19:04:56</t>
  </si>
  <si>
    <t>2024-02-21 19:06:10</t>
  </si>
  <si>
    <t>2024-02-20 12:45:12</t>
  </si>
  <si>
    <t>2024-02-20 12:47:18</t>
  </si>
  <si>
    <t>2024-02-20 18:55:09</t>
  </si>
  <si>
    <t>2024-02-21 19:06:28</t>
  </si>
  <si>
    <t>2024-02-21 19:07:11</t>
  </si>
  <si>
    <t>2024-02-21 19:08:20</t>
  </si>
  <si>
    <t>2024-02-22 17:13:35</t>
  </si>
  <si>
    <t>2024-02-22 17:15:50</t>
  </si>
  <si>
    <t>2024-02-22 17:52:30</t>
  </si>
  <si>
    <t>2024-02-23 04:06:31</t>
  </si>
  <si>
    <t>2024-02-23 11:31:26</t>
  </si>
  <si>
    <t>2024-02-20 12:17:55</t>
  </si>
  <si>
    <t>2024-02-20 12:18:33</t>
  </si>
  <si>
    <t>2024-02-20 12:21:30</t>
  </si>
  <si>
    <t>2024-02-22 19:11:47</t>
  </si>
  <si>
    <t>2024-02-22 19:12:28</t>
  </si>
  <si>
    <t>2024-02-22 19:13:28</t>
  </si>
  <si>
    <t>2024-02-23 00:39:05</t>
  </si>
  <si>
    <t>2024-02-23 00:40:41</t>
  </si>
  <si>
    <t>2024-02-23 00:42:32</t>
  </si>
  <si>
    <t>2024-02-20 18:10:56</t>
  </si>
  <si>
    <t>2024-02-20 18:13:24</t>
  </si>
  <si>
    <t>2024-02-20 18:15:15</t>
  </si>
  <si>
    <t>2024-02-19 12:18:01</t>
  </si>
  <si>
    <t>2024-02-19 12:19:33</t>
  </si>
  <si>
    <t>2024-02-19 12:36:51</t>
  </si>
  <si>
    <t>2024-02-23 09:45:51</t>
  </si>
  <si>
    <t>2024-02-23 09:47:44</t>
  </si>
  <si>
    <t>2024-02-23 10:07:01</t>
  </si>
  <si>
    <t>2024-02-19 16:11:48</t>
  </si>
  <si>
    <t>2024-02-19 16:12:37</t>
  </si>
  <si>
    <t>2024-02-19 16:13:24</t>
  </si>
  <si>
    <t>2024-02-20 15:37:43</t>
  </si>
  <si>
    <t>2024-02-20 15:38:23</t>
  </si>
  <si>
    <t>2024-02-20 15:39:38</t>
  </si>
  <si>
    <t>2024-02-20 15:43:19</t>
  </si>
  <si>
    <t>2024-02-20 15:43:55</t>
  </si>
  <si>
    <t>2024-02-20 15:58:36</t>
  </si>
  <si>
    <t>2024-02-25 03:57:09</t>
  </si>
  <si>
    <t>2024-02-25 03:58:40</t>
  </si>
  <si>
    <t>2024-02-25 04:01:01</t>
  </si>
  <si>
    <t>2024-02-24 19:14:29</t>
  </si>
  <si>
    <t>2024-02-24 19:15:19</t>
  </si>
  <si>
    <t>2024-02-24 19:16:18</t>
  </si>
  <si>
    <t>2024-02-22 10:30:49</t>
  </si>
  <si>
    <t>2024-02-22 10:32:14</t>
  </si>
  <si>
    <t>2024-02-23 11:58:27</t>
  </si>
  <si>
    <t>2024-02-23 11:52:48</t>
  </si>
  <si>
    <t>2024-02-23 15:09:33</t>
  </si>
  <si>
    <t>2024-02-19 17:12:15</t>
  </si>
  <si>
    <t>2024-02-19 17:13:42</t>
  </si>
  <si>
    <t>2024-02-19 17:16:31</t>
  </si>
  <si>
    <t>2024-02-19 17:25:52</t>
  </si>
  <si>
    <t>2024-02-19 17:26:18</t>
  </si>
  <si>
    <t>2024-02-19 17:34:31</t>
  </si>
  <si>
    <t>2024-02-22 16:19:46</t>
  </si>
  <si>
    <t>2024-02-22 16:22:28</t>
  </si>
  <si>
    <t>2024-02-23 08:57:07</t>
  </si>
  <si>
    <t>2024-02-23 20:47:37</t>
  </si>
  <si>
    <t>2024-02-23 20:49:04</t>
  </si>
  <si>
    <t>2024-02-23 20:58:41</t>
  </si>
  <si>
    <t>2024-02-21 20:07:41</t>
  </si>
  <si>
    <t>2024-02-21 20:11:50</t>
  </si>
  <si>
    <t>2024-02-24 08:34:22</t>
  </si>
  <si>
    <t>2024-02-22 11:22:23</t>
  </si>
  <si>
    <t>2024-02-22 11:24:57</t>
  </si>
  <si>
    <t>2024-02-23 11:08:50</t>
  </si>
  <si>
    <t>2024-02-19 17:35:28</t>
  </si>
  <si>
    <t>2024-02-19 17:36:05</t>
  </si>
  <si>
    <t>2024-02-19 17:36:42</t>
  </si>
  <si>
    <t>2024-02-22 16:42:20</t>
  </si>
  <si>
    <t>2024-02-22 16:44:03</t>
  </si>
  <si>
    <t>2024-02-22 19:01:52</t>
  </si>
  <si>
    <t>2024-02-19 15:03:29</t>
  </si>
  <si>
    <t>2024-02-19 15:03:39</t>
  </si>
  <si>
    <t>2024-02-19 15:06:07</t>
  </si>
  <si>
    <t>2024-02-19 15:03:46</t>
  </si>
  <si>
    <t>2024-02-19 15:04:00</t>
  </si>
  <si>
    <t>2024-02-19 15:07:20</t>
  </si>
  <si>
    <t>2024-02-23 08:18:28</t>
  </si>
  <si>
    <t>2024-02-23 08:19:34</t>
  </si>
  <si>
    <t>2024-02-23 08:20:49</t>
  </si>
  <si>
    <t>2024-02-24 03:47:58</t>
  </si>
  <si>
    <t>2024-02-24 03:49:32</t>
  </si>
  <si>
    <t>2024-02-24 03:52:04</t>
  </si>
  <si>
    <t>2024-02-23 19:25:54</t>
  </si>
  <si>
    <t>2024-02-23 19:26:44</t>
  </si>
  <si>
    <t>2024-02-23 19:28:23</t>
  </si>
  <si>
    <t>2024-02-21 17:44:41</t>
  </si>
  <si>
    <t>2024-02-21 17:44:43</t>
  </si>
  <si>
    <t>2024-02-21 17:46:27</t>
  </si>
  <si>
    <t>@JAVIERA ANGELICA UMAÑA YEVENES favor tu apoyo para revisar este proyecto referente a google workspace y darnos el feedback si es acepto en continuidad operacional.</t>
  </si>
  <si>
    <t>2024-02-19 15:33:17</t>
  </si>
  <si>
    <t>2024-02-19 15:35:47</t>
  </si>
  <si>
    <t>2024-02-19 16:31:37</t>
  </si>
  <si>
    <t>2024-02-21 10:05:30</t>
  </si>
  <si>
    <t>2024-02-21 10:06:40</t>
  </si>
  <si>
    <t>2024-02-21 18:31:06</t>
  </si>
  <si>
    <t>2024-02-23 08:48:52</t>
  </si>
  <si>
    <t>2024-02-23 08:51:44</t>
  </si>
  <si>
    <t>2024-02-23 09:10:07</t>
  </si>
  <si>
    <t>2024-02-19 07:21:12</t>
  </si>
  <si>
    <t>2024-02-19 07:22:29</t>
  </si>
  <si>
    <t>2024-02-19 09:02:32</t>
  </si>
  <si>
    <t>2024-02-19 09:06:26</t>
  </si>
  <si>
    <t>2024-02-19 12:03:24</t>
  </si>
  <si>
    <t>2024-02-20 07:07:34</t>
  </si>
  <si>
    <t>2024-02-20 07:13:32</t>
  </si>
  <si>
    <t>2024-02-19 10:01:44</t>
  </si>
  <si>
    <t>2024-02-19 10:03:26</t>
  </si>
  <si>
    <t>2024-02-20 12:07:38</t>
  </si>
  <si>
    <t>2024-02-19 17:23:43</t>
  </si>
  <si>
    <t>2024-02-19 17:25:23</t>
  </si>
  <si>
    <t>2024-02-20 09:29:46</t>
  </si>
  <si>
    <t>2024-02-19 13:05:42</t>
  </si>
  <si>
    <t>2024-02-19 13:11:09</t>
  </si>
  <si>
    <t>2024-02-19 13:19:01</t>
  </si>
  <si>
    <t>2024-02-19 17:27:45</t>
  </si>
  <si>
    <t>2024-02-19 17:29:20</t>
  </si>
  <si>
    <t>2024-02-20 10:09:12</t>
  </si>
  <si>
    <t>2024-02-20 13:19:28</t>
  </si>
  <si>
    <t>2024-02-20 13:21:58</t>
  </si>
  <si>
    <t>2024-02-21 17:42:45</t>
  </si>
  <si>
    <t>2024-02-19 17:20:02</t>
  </si>
  <si>
    <t>2024-02-19 17:21:09</t>
  </si>
  <si>
    <t>2024-02-19 17:29:59</t>
  </si>
  <si>
    <t>zabbix toma control CSERVERPRD 
GRUPO-BEKAERT, PRODINSA, SO-WINDOWS	CSERVERPRD		Windows CSERVERPRD 6.1.7601 Microsoft Windows Server 2008 R2 Enterprise Service Pack 1 x64</t>
  </si>
  <si>
    <t>2024-02-19 17:26:56</t>
  </si>
  <si>
    <t>2024-02-19 17:28:29</t>
  </si>
  <si>
    <t>2024-02-19 17:48:15</t>
  </si>
  <si>
    <t>2024-02-19 17:28:36</t>
  </si>
  <si>
    <t>2024-02-19 17:29:05</t>
  </si>
  <si>
    <t>2024-02-19 17:35:10</t>
  </si>
  <si>
    <t>2024-02-20 10:51:10</t>
  </si>
  <si>
    <t>2024-02-20 10:52:33</t>
  </si>
  <si>
    <t>2024-02-20 11:12:05</t>
  </si>
  <si>
    <t>2024-02-19 18:05:13</t>
  </si>
  <si>
    <t>2024-02-19 20:45:35</t>
  </si>
  <si>
    <t>2024-02-20 12:40:18</t>
  </si>
  <si>
    <t>2024-02-20 12:41:37</t>
  </si>
  <si>
    <t>2024-02-20 15:35:17</t>
  </si>
  <si>
    <t>2024-02-19 13:38:20</t>
  </si>
  <si>
    <t>2024-02-19 13:39:08</t>
  </si>
  <si>
    <t>2024-02-19 13:39:30</t>
  </si>
  <si>
    <t>2024-02-19 18:36:10</t>
  </si>
  <si>
    <t>2024-02-19 18:37:16</t>
  </si>
  <si>
    <t>2024-02-19 18:56:42</t>
  </si>
  <si>
    <t>2024-02-20 12:18:43</t>
  </si>
  <si>
    <t>2024-02-20 12:19:18</t>
  </si>
  <si>
    <t>2024-02-20 12:21:04</t>
  </si>
  <si>
    <t>2024-02-21 07:33:27</t>
  </si>
  <si>
    <t>2024-02-21 07:35:11</t>
  </si>
  <si>
    <t>2024-02-22 06:47:13</t>
  </si>
  <si>
    <t>2024-02-22 06:57:31</t>
  </si>
  <si>
    <t>2024-02-19 12:33:14</t>
  </si>
  <si>
    <t>2024-02-19 12:34:36</t>
  </si>
  <si>
    <t>2024-02-19 12:41:59</t>
  </si>
  <si>
    <t>2024-02-20 11:14:45</t>
  </si>
  <si>
    <t>2024-02-20 11:15:11</t>
  </si>
  <si>
    <t>2024-02-21 16:08:37</t>
  </si>
  <si>
    <t>2024-02-22 06:57:37</t>
  </si>
  <si>
    <t>2024-02-22 07:01:01</t>
  </si>
  <si>
    <t>2024-02-25 03:52:36</t>
  </si>
  <si>
    <t>2024-02-25 03:52:38</t>
  </si>
  <si>
    <t>2024-02-25 03:54:40</t>
  </si>
  <si>
    <t>2024-02-25 04:02:35</t>
  </si>
  <si>
    <t>2024-02-25 04:03:39</t>
  </si>
  <si>
    <t>2024-02-25 04:05:08</t>
  </si>
  <si>
    <t>2024-02-25 04:05:34</t>
  </si>
  <si>
    <t>2024-02-25 04:07:32</t>
  </si>
  <si>
    <t>2024-02-25 04:09:31</t>
  </si>
  <si>
    <t>2024-02-19 14:50:54</t>
  </si>
  <si>
    <t>2024-02-19 14:51:04</t>
  </si>
  <si>
    <t>2024-02-19 14:55:37</t>
  </si>
  <si>
    <t>2024-02-19 15:04:06</t>
  </si>
  <si>
    <t>2024-02-19 15:04:30</t>
  </si>
  <si>
    <t>2024-02-19 15:13:52</t>
  </si>
  <si>
    <t>2024-02-19 15:22:17</t>
  </si>
  <si>
    <t>2024-02-19 15:26:37</t>
  </si>
  <si>
    <t>2024-02-19 15:50:44</t>
  </si>
  <si>
    <t>2024-02-19 16:46:27</t>
  </si>
  <si>
    <t>2024-02-19 16:48:51</t>
  </si>
  <si>
    <t>2024-02-19 17:01:22</t>
  </si>
  <si>
    <t>2024-02-19 17:29:44</t>
  </si>
  <si>
    <t>2024-02-19 17:31:23</t>
  </si>
  <si>
    <t>2024-02-19 18:11:31</t>
  </si>
  <si>
    <t>2024-02-20 15:53:36</t>
  </si>
  <si>
    <t>2024-02-20 15:55:32</t>
  </si>
  <si>
    <t>2024-02-22 10:41:54</t>
  </si>
  <si>
    <t>2024-02-13 10:39:28</t>
  </si>
  <si>
    <t>2024-02-13 10:43:08</t>
  </si>
  <si>
    <t>2024-02-19 13:04:30</t>
  </si>
  <si>
    <t>2024-02-20 11:47:08</t>
  </si>
  <si>
    <t>2024-02-20 11:49:33</t>
  </si>
  <si>
    <t>2024-02-20 17:00:12</t>
  </si>
  <si>
    <t>2024-02-20 15:27:54</t>
  </si>
  <si>
    <t>2024-02-20 15:31:12</t>
  </si>
  <si>
    <t>2024-02-20 22:48:26</t>
  </si>
  <si>
    <t>2024-02-22 22:26:12</t>
  </si>
  <si>
    <t>2024-02-22 23:48:26</t>
  </si>
  <si>
    <t>2024-02-21 23:41:09</t>
  </si>
  <si>
    <t>2024-02-22 11:56:59</t>
  </si>
  <si>
    <t>2024-02-23 12:26:29</t>
  </si>
  <si>
    <t>2024-02-23 12:28:05</t>
  </si>
  <si>
    <t>2024-02-23 15:59:02</t>
  </si>
  <si>
    <t>2024-02-25 17:17:34</t>
  </si>
  <si>
    <t>2024-02-25 17:18:24</t>
  </si>
  <si>
    <t>2024-02-25 17:19:17</t>
  </si>
  <si>
    <t>2024-02-21 10:35:00</t>
  </si>
  <si>
    <t>2024-02-21 10:37:08</t>
  </si>
  <si>
    <t>2024-02-21 10:58:25</t>
  </si>
  <si>
    <t>2024-02-16 11:25:43</t>
  </si>
  <si>
    <t>2024-02-16 11:27:12</t>
  </si>
  <si>
    <t>2024-02-19 07:20:45</t>
  </si>
  <si>
    <t>2024-02-19 11:48:15</t>
  </si>
  <si>
    <t>2024-02-19 11:49:08</t>
  </si>
  <si>
    <t>2024-02-19 11:50:31</t>
  </si>
  <si>
    <t>2024-02-19 17:24:08</t>
  </si>
  <si>
    <t>2024-02-19 17:24:48</t>
  </si>
  <si>
    <t>2024-02-19 17:33:37</t>
  </si>
  <si>
    <t>2024-02-19 17:25:02</t>
  </si>
  <si>
    <t>2024-02-19 17:25:41</t>
  </si>
  <si>
    <t>2024-02-19 17:34:12</t>
  </si>
  <si>
    <t>2024-02-23 11:08:02</t>
  </si>
  <si>
    <t>2024-02-23 11:10:35</t>
  </si>
  <si>
    <t>2024-02-23 11:51:48</t>
  </si>
  <si>
    <t>2024-02-20 18:32:23</t>
  </si>
  <si>
    <t>2024-02-20 18:34:26</t>
  </si>
  <si>
    <t>2024-02-20 19:01:10</t>
  </si>
  <si>
    <t>2024-02-23 11:25:08</t>
  </si>
  <si>
    <t>2024-02-23 11:27:04</t>
  </si>
  <si>
    <t>2024-02-23 14:36:22</t>
  </si>
  <si>
    <t>2024-02-23 11:29:17</t>
  </si>
  <si>
    <t>2024-02-23 16:47:46</t>
  </si>
  <si>
    <t>2024-02-23 11:42:48</t>
  </si>
  <si>
    <t>2024-02-23 11:44:49</t>
  </si>
  <si>
    <t>2024-02-24 08:37:26</t>
  </si>
  <si>
    <t>2024-02-24 03:30:09</t>
  </si>
  <si>
    <t>2024-02-24 03:31:38</t>
  </si>
  <si>
    <t>2024-02-24 03:33:18</t>
  </si>
  <si>
    <t>2024-02-24 17:22:52</t>
  </si>
  <si>
    <t>2024-02-24 17:23:43</t>
  </si>
  <si>
    <t>2024-02-24 17:25:05</t>
  </si>
  <si>
    <t>2024-02-24 17:25:38</t>
  </si>
  <si>
    <t>2024-02-24 17:26:34</t>
  </si>
  <si>
    <t>2024-02-24 17:27:28</t>
  </si>
  <si>
    <t>2024-02-22 07:49:03</t>
  </si>
  <si>
    <t>2024-02-22 07:50:12</t>
  </si>
  <si>
    <t>2024-02-22 07:50:36</t>
  </si>
  <si>
    <t>2024-02-24 03:03:27</t>
  </si>
  <si>
    <t>2024-02-24 10:41:00</t>
  </si>
  <si>
    <t>2024-02-20 14:32:36</t>
  </si>
  <si>
    <t>2024-02-20 14:33:30</t>
  </si>
  <si>
    <t>2024-02-20 14:34:39</t>
  </si>
  <si>
    <t>2024-02-23 10:10:05</t>
  </si>
  <si>
    <t>2024-02-23 10:11:24</t>
  </si>
  <si>
    <t>2024-02-23 10:34:46</t>
  </si>
  <si>
    <t>2024-02-16 11:11:33</t>
  </si>
  <si>
    <t>2024-02-16 11:21:32</t>
  </si>
  <si>
    <t>2024-02-19 13:21:23</t>
  </si>
  <si>
    <t>2024-02-20 22:08:04</t>
  </si>
  <si>
    <t>2024-02-21 09:48:36</t>
  </si>
  <si>
    <t>2024-02-20 16:57:58</t>
  </si>
  <si>
    <t>2024-02-20 16:59:59</t>
  </si>
  <si>
    <t>2024-02-21 10:07:03</t>
  </si>
  <si>
    <t>2024-02-23 16:08:11</t>
  </si>
  <si>
    <t>2024-02-23 16:09:32</t>
  </si>
  <si>
    <t>2024-02-23 16:17:26</t>
  </si>
  <si>
    <t>2024-02-21 22:11:48</t>
  </si>
  <si>
    <t>2024-02-22 00:16:32</t>
  </si>
  <si>
    <t>2024-02-23 20:09:48</t>
  </si>
  <si>
    <t>2024-02-23 20:12:22</t>
  </si>
  <si>
    <t>2024-02-23 23:11:28</t>
  </si>
  <si>
    <t>2024-02-14 18:00:24</t>
  </si>
  <si>
    <t>2024-02-14 18:01:33</t>
  </si>
  <si>
    <t>2024-02-21 15:43:09</t>
  </si>
  <si>
    <t>2024-02-21 08:53:42</t>
  </si>
  <si>
    <t>2024-02-21 08:54:58</t>
  </si>
  <si>
    <t>2024-02-21 09:08:20</t>
  </si>
  <si>
    <t>EMPRESA:    	INELCOM CHILE SA
CÓDIGO DE SERVICIO:
DIRECCIÓN
NOMBRE DE QUIEN REPORTA:  Operador DataCenter Sites
TELÉFONO DE QUIEN REPORTA:  +56 995442858  / +56 981290517 
NOMBRE DE CONTACTO EN TERRENO:RENE VILLEGAS / 56965732414
REQUERIMIENTO:  
APOYO</t>
  </si>
  <si>
    <t>2024-02-22 15:18:25</t>
  </si>
  <si>
    <t>2024-02-22 15:19:52</t>
  </si>
  <si>
    <t>2024-02-22 15:37:04</t>
  </si>
  <si>
    <t>2024-02-22 19:18:24</t>
  </si>
  <si>
    <t>2024-02-22 19:19:09</t>
  </si>
  <si>
    <t>2024-02-22 19:20:16</t>
  </si>
  <si>
    <t>2024-02-19 11:35:18</t>
  </si>
  <si>
    <t>2024-02-19 11:36:23</t>
  </si>
  <si>
    <t>2024-02-20 15:42:50</t>
  </si>
  <si>
    <t>2024-02-19 14:48:36</t>
  </si>
  <si>
    <t>2024-02-20 15:42:25</t>
  </si>
  <si>
    <t>2024-02-22 12:29:45</t>
  </si>
  <si>
    <t>2024-02-22 12:34:05</t>
  </si>
  <si>
    <t>2024-02-22 13:28:36</t>
  </si>
  <si>
    <t>2024-02-25 17:15:08</t>
  </si>
  <si>
    <t>2024-02-25 17:16:11</t>
  </si>
  <si>
    <t>2024-02-25 17:17:19</t>
  </si>
  <si>
    <t>2024-02-25 17:12:54</t>
  </si>
  <si>
    <t>2024-02-25 17:13:42</t>
  </si>
  <si>
    <t>2024-02-25 17:14:37</t>
  </si>
  <si>
    <t>2024-02-21 06:05:30</t>
  </si>
  <si>
    <t>2024-02-21 06:06:52</t>
  </si>
  <si>
    <t>2024-02-21 11:50:06</t>
  </si>
  <si>
    <t>2024-02-21 11:51:13</t>
  </si>
  <si>
    <t>2024-02-21 12:34:06</t>
  </si>
  <si>
    <t>2024-02-22 22:14:09</t>
  </si>
  <si>
    <t>2024-02-23 02:26:45</t>
  </si>
  <si>
    <t>2024-02-19 17:42:34</t>
  </si>
  <si>
    <t>2024-02-19 17:43:22</t>
  </si>
  <si>
    <t>2024-02-20 10:49:05</t>
  </si>
  <si>
    <t>2024-02-20 10:54:14</t>
  </si>
  <si>
    <t>2024-02-20 11:02:24</t>
  </si>
  <si>
    <t>2024-02-20 12:19:27</t>
  </si>
  <si>
    <t>2024-02-20 12:20:04</t>
  </si>
  <si>
    <t>2024-02-20 12:20:36</t>
  </si>
  <si>
    <t>2024-02-19 17:50:06</t>
  </si>
  <si>
    <t>2024-02-19 17:53:01</t>
  </si>
  <si>
    <t>2024-02-22 14:19:07</t>
  </si>
  <si>
    <t>2024-02-20 10:53:13</t>
  </si>
  <si>
    <t>2024-02-20 10:57:47</t>
  </si>
  <si>
    <t>2024-02-20 11:13:03</t>
  </si>
  <si>
    <t>2024-02-20 16:04:34</t>
  </si>
  <si>
    <t>2024-02-20 16:04:57</t>
  </si>
  <si>
    <t>2024-02-22 10:40:45</t>
  </si>
  <si>
    <t>2024-02-21 17:38:02</t>
  </si>
  <si>
    <t>2024-02-21 17:38:56</t>
  </si>
  <si>
    <t>2024-02-22 00:10:04</t>
  </si>
  <si>
    <t>2024-02-20 11:19:43</t>
  </si>
  <si>
    <t>2024-02-20 11:21:41</t>
  </si>
  <si>
    <t>2024-02-20 15:26:12</t>
  </si>
  <si>
    <t>2024-02-21 18:39:53</t>
  </si>
  <si>
    <t>2024-02-22 00:25:00</t>
  </si>
  <si>
    <t>2024-02-21 19:51:56</t>
  </si>
  <si>
    <t>2024-02-22 00:22:48</t>
  </si>
  <si>
    <t>2024-02-21 15:34:05</t>
  </si>
  <si>
    <t>2024-02-21 15:35:32</t>
  </si>
  <si>
    <t>2024-02-21 16:42:51</t>
  </si>
  <si>
    <t>2024-02-25 04:09:56</t>
  </si>
  <si>
    <t>2024-02-25 04:11:35</t>
  </si>
  <si>
    <t>2024-02-25 04:13:29</t>
  </si>
  <si>
    <t>2024-02-25 04:16:43</t>
  </si>
  <si>
    <t>2024-02-25 04:18:27</t>
  </si>
  <si>
    <t>2024-02-25 04:20:20</t>
  </si>
  <si>
    <t>2024-02-22 07:01:12</t>
  </si>
  <si>
    <t>2024-02-22 07:06:12</t>
  </si>
  <si>
    <t>2024-02-23 19:21:01</t>
  </si>
  <si>
    <t>2024-02-23 19:21:57</t>
  </si>
  <si>
    <t>2024-02-23 19:23:16</t>
  </si>
  <si>
    <t>2024-02-21 10:31:19</t>
  </si>
  <si>
    <t>2024-02-21 10:33:06</t>
  </si>
  <si>
    <t>2024-02-21 18:31:43</t>
  </si>
  <si>
    <t>Cambio claves adm server respaldo
172.20.71.34	#¡VALOR!	MORRISON
172.20.71.5	#¡VALOR!	PAUL
172.31.250.100	1	WIN-NCB2EJ7LJ6J (Pivote_ITBroker)</t>
  </si>
  <si>
    <t>2024-02-23 18:39:29</t>
  </si>
  <si>
    <t>2024-02-23 18:40:12</t>
  </si>
  <si>
    <t>2024-02-23 20:54:10</t>
  </si>
  <si>
    <t>2024-02-23 18:40:23</t>
  </si>
  <si>
    <t>2024-02-23 18:41:02</t>
  </si>
  <si>
    <t>2024-02-23 20:55:02</t>
  </si>
  <si>
    <t>2024-02-16 19:18:04</t>
  </si>
  <si>
    <t>2024-02-16 19:21:08</t>
  </si>
  <si>
    <t>2024-02-21 16:36:39</t>
  </si>
  <si>
    <t>2024-02-21 12:14:04</t>
  </si>
  <si>
    <t>2024-02-21 12:16:41</t>
  </si>
  <si>
    <t>2024-02-21 12:45:41</t>
  </si>
  <si>
    <t>2024-02-21 10:45:39</t>
  </si>
  <si>
    <t>2024-02-21 10:47:22</t>
  </si>
  <si>
    <t>2024-02-21 11:26:44</t>
  </si>
  <si>
    <t>2024-02-22 12:56:32</t>
  </si>
  <si>
    <t>2024-02-22 12:57:56</t>
  </si>
  <si>
    <t>2024-02-22 13:06:41</t>
  </si>
  <si>
    <t>2024-02-22 17:40:00</t>
  </si>
  <si>
    <t>2024-02-22 17:41:15</t>
  </si>
  <si>
    <t>2024-02-23 11:40:08</t>
  </si>
  <si>
    <t>2024-02-24 04:02:19</t>
  </si>
  <si>
    <t>2024-02-24 04:02:21</t>
  </si>
  <si>
    <t>2024-02-24 04:04:04</t>
  </si>
  <si>
    <t>2024-02-25 17:19:38</t>
  </si>
  <si>
    <t>2024-02-25 17:20:22</t>
  </si>
  <si>
    <t>2024-02-25 17:21:26</t>
  </si>
  <si>
    <t>2024-02-23 11:44:00</t>
  </si>
  <si>
    <t>2024-02-23 11:44:10</t>
  </si>
  <si>
    <t>2024-02-23 14:22:42</t>
  </si>
  <si>
    <t>2024-02-20 11:43:19</t>
  </si>
  <si>
    <t>2024-02-20 11:45:17</t>
  </si>
  <si>
    <t>2024-02-20 11:54:50</t>
  </si>
  <si>
    <t>2024-02-23 11:04:21</t>
  </si>
  <si>
    <t>2024-02-23 11:06:04</t>
  </si>
  <si>
    <t>2024-02-23 11:40:46</t>
  </si>
  <si>
    <t>2024-02-22 12:43:26</t>
  </si>
  <si>
    <t>2024-02-22 12:45:01</t>
  </si>
  <si>
    <t>2024-02-22 17:14:44</t>
  </si>
  <si>
    <t>2024-02-19 09:06:21</t>
  </si>
  <si>
    <t>2024-02-19 09:09:34</t>
  </si>
  <si>
    <t>2024-02-20 11:23:13</t>
  </si>
  <si>
    <t>2024-02-23 13:31:15</t>
  </si>
  <si>
    <t>2024-02-23 13:32:02</t>
  </si>
  <si>
    <t>2024-02-23 13:33:24</t>
  </si>
  <si>
    <t>2024-02-23 10:16:38</t>
  </si>
  <si>
    <t>2024-02-23 10:22:08</t>
  </si>
  <si>
    <t>2024-02-23 11:15:53</t>
  </si>
  <si>
    <t>2024-02-20 13:20:11</t>
  </si>
  <si>
    <t>2024-02-20 13:20:12</t>
  </si>
  <si>
    <t>2024-02-20 15:27:20</t>
  </si>
  <si>
    <t>2024-02-24 02:41:48</t>
  </si>
  <si>
    <t>2024-02-24 04:36:48</t>
  </si>
  <si>
    <t>2024-02-24 03:53:44</t>
  </si>
  <si>
    <t>2024-02-24 03:55:12</t>
  </si>
  <si>
    <t>2024-02-24 03:55:59</t>
  </si>
  <si>
    <t>2024-02-24 02:57:46</t>
  </si>
  <si>
    <t>2024-02-24 02:59:27</t>
  </si>
  <si>
    <t>2024-02-24 03:00:54</t>
  </si>
  <si>
    <t>2024-02-23 10:01:15</t>
  </si>
  <si>
    <t>2024-02-23 10:04:47</t>
  </si>
  <si>
    <t>2024-02-23 17:10:29</t>
  </si>
  <si>
    <t>2024-02-23 17:28:23</t>
  </si>
  <si>
    <t>2024-02-23 17:29:14</t>
  </si>
  <si>
    <t>2024-02-23 17:30:23</t>
  </si>
  <si>
    <t>2024-02-23 10:35:53</t>
  </si>
  <si>
    <t>2024-02-23 10:37:46</t>
  </si>
  <si>
    <t>2024-02-23 11:13:11</t>
  </si>
  <si>
    <t>2024-02-23 11:01:37</t>
  </si>
  <si>
    <t>2024-02-23 11:03:29</t>
  </si>
  <si>
    <t>2024-02-23 11:42:14</t>
  </si>
  <si>
    <t>2024-02-24 04:04:20</t>
  </si>
  <si>
    <t>2024-02-24 04:05:59</t>
  </si>
  <si>
    <t>2024-02-24 04:06:51</t>
  </si>
  <si>
    <t>2024-02-22 18:45:42</t>
  </si>
  <si>
    <t>2024-02-22 18:47:07</t>
  </si>
  <si>
    <t>2024-02-22 19:04:22</t>
  </si>
  <si>
    <t>2024-02-23 18:38:05</t>
  </si>
  <si>
    <t>2024-02-23 18:39:19</t>
  </si>
  <si>
    <t>2024-02-23 20:53:08</t>
  </si>
  <si>
    <t>2024-02-24 22:19:47</t>
  </si>
  <si>
    <t>2024-02-24 23:06:05</t>
  </si>
  <si>
    <t>2024-02-19 15:20:54</t>
  </si>
  <si>
    <t>2024-02-21 09:50:27</t>
  </si>
  <si>
    <t>INC000002637529</t>
  </si>
  <si>
    <t>26/02/2024 11:26:26</t>
  </si>
  <si>
    <t>26/02/2024 11:26:41</t>
  </si>
  <si>
    <t>26/02/2024 11:30:05</t>
  </si>
  <si>
    <t>Gestión y coordinación para instalación actualizaciones S.O. plataforma TrueSight</t>
  </si>
  <si>
    <t>INC000002637530</t>
  </si>
  <si>
    <t>26/02/2024 11:26:47</t>
  </si>
  <si>
    <t>26/02/2024 11:26:57</t>
  </si>
  <si>
    <t>26/02/2024 11:30:55</t>
  </si>
  <si>
    <t>Revision, analisis y correccion información parque MS cliente DUOC</t>
  </si>
  <si>
    <t>INC000002637531</t>
  </si>
  <si>
    <t>26/02/2024 11:27:04</t>
  </si>
  <si>
    <t>26/02/2024 11:27:28</t>
  </si>
  <si>
    <t>26/02/2024 11:31:31</t>
  </si>
  <si>
    <t>Gestion CRQ y confeccion RFC para instalación actualizaciones plataforma TrueSight</t>
  </si>
  <si>
    <t>INC000002637532</t>
  </si>
  <si>
    <t>26/02/2024 11:27:35</t>
  </si>
  <si>
    <t>26/02/2024 11:27:46</t>
  </si>
  <si>
    <t>26/02/2024 11:32:37</t>
  </si>
  <si>
    <t>Reu interna MS: Revisión parque Duoc, HHEE y vacaciones.</t>
  </si>
  <si>
    <t>INC000002637534</t>
  </si>
  <si>
    <t>26/02/2024 11:28:00</t>
  </si>
  <si>
    <t>26/02/2024 11:28:10</t>
  </si>
  <si>
    <t>26/02/2024 11:33:39</t>
  </si>
  <si>
    <t>Reunión de coordinación con cliente Duoc por proyecto baja servidores plataforma Exchange 2007</t>
  </si>
  <si>
    <t>INC000002637535</t>
  </si>
  <si>
    <t>26/02/2024 11:28:15</t>
  </si>
  <si>
    <t>26/02/2024 11:28:25</t>
  </si>
  <si>
    <t>26/02/2024 11:34:50</t>
  </si>
  <si>
    <t>Reunión semanal de coordinación grupo MS junto Team Leader</t>
  </si>
  <si>
    <t>INC000002637537</t>
  </si>
  <si>
    <t>26/02/2024 11:28:30</t>
  </si>
  <si>
    <t>26/02/2024 11:28:41</t>
  </si>
  <si>
    <t>26/02/2024 11:36:07</t>
  </si>
  <si>
    <t>Reunión con Sixbell y comunicación por información de IP publica  servidor GDA-Portales-Web</t>
  </si>
  <si>
    <t>INC000002637538</t>
  </si>
  <si>
    <t>26/02/2024 11:28:46</t>
  </si>
  <si>
    <t>26/02/2024 11:28:59</t>
  </si>
  <si>
    <t>26/02/2024 11:36:49</t>
  </si>
  <si>
    <t>Revisión servidor GDA-Portales-Web de GDA con especialista comunicaciones Rodrigo Acevedo</t>
  </si>
  <si>
    <t>INC000002637539</t>
  </si>
  <si>
    <t>26/02/2024 11:29:06</t>
  </si>
  <si>
    <t>26/02/2024 11:29:15</t>
  </si>
  <si>
    <t>26/02/2024 11:37:44</t>
  </si>
  <si>
    <t>Asistencia técnica a ingeniera Javiera Umaña por configuraciones de red en VDC</t>
  </si>
  <si>
    <t>INC000002632661</t>
  </si>
  <si>
    <t>23/02/2024 12:30:05</t>
  </si>
  <si>
    <t>23/02/2024 12:31:38</t>
  </si>
  <si>
    <t>26/02/2024 12:27:13</t>
  </si>
  <si>
    <t>Validar Servidores SOC Windows - INC000002632661</t>
  </si>
  <si>
    <t>INC000002637351</t>
  </si>
  <si>
    <t>26/02/2024 10:48:15</t>
  </si>
  <si>
    <t>26/02/2024 10:49:26</t>
  </si>
  <si>
    <t>26/02/2024 13:41:00</t>
  </si>
  <si>
    <t>REQ / SOC/Restauración clave VPN</t>
  </si>
  <si>
    <t>INC000002638028</t>
  </si>
  <si>
    <t>26/02/2024 15:27:40</t>
  </si>
  <si>
    <t>26/02/2024 15:28:14</t>
  </si>
  <si>
    <t>26/02/2024 15:28:41</t>
  </si>
  <si>
    <t>RE: Apertura - [TCCT-CHILE-CLOUD][AC]TCCT-CHILE-CLOUD-EX-AD-003-T1059.001 Scri</t>
  </si>
  <si>
    <t>INC000002632320</t>
  </si>
  <si>
    <t>EXPORTADORES DEL AGRO S A</t>
  </si>
  <si>
    <t>23/02/2024 9:21:33</t>
  </si>
  <si>
    <t>23/02/2024 9:22:58</t>
  </si>
  <si>
    <t>26/02/2024 16:07:46</t>
  </si>
  <si>
    <t>INC000002632953</t>
  </si>
  <si>
    <t>23/02/2024 14:23:24</t>
  </si>
  <si>
    <t>23/02/2024 14:24:15</t>
  </si>
  <si>
    <t>26/02/2024 16:11:38</t>
  </si>
  <si>
    <t>Creación cuentas de usuario // Proyecto GW // CHI-003784374  TRANSCOM WORLDWIDE CHILE LIMITADA</t>
  </si>
  <si>
    <t>INC000002637833</t>
  </si>
  <si>
    <t>26/02/2024 13:54:07</t>
  </si>
  <si>
    <t>26/02/2024 13:57:13</t>
  </si>
  <si>
    <t>26/02/2024 16:16:56</t>
  </si>
  <si>
    <t>HD/Solicitud Artikos Chile // Agregar registros DNS</t>
  </si>
  <si>
    <t>INC000002630070</t>
  </si>
  <si>
    <t>22/02/2024 12:01:15</t>
  </si>
  <si>
    <t>22/02/2024 12:02:33</t>
  </si>
  <si>
    <t>26/02/2024 16:21:04</t>
  </si>
  <si>
    <t>HD/Proyecto C-19872300047; FARMACIA AHUMADA S.A.</t>
  </si>
  <si>
    <t>INC000002637699</t>
  </si>
  <si>
    <t>26/02/2024 12:59:32</t>
  </si>
  <si>
    <t>26/02/2024 13:05:42</t>
  </si>
  <si>
    <t>26/02/2024 17:12:39</t>
  </si>
  <si>
    <t>HD/RV: Verificación Acceso cuenta TIPER a BD</t>
  </si>
  <si>
    <t>INC000002638468</t>
  </si>
  <si>
    <t>26/02/2024 17:12:12</t>
  </si>
  <si>
    <t>26/02/2024 17:13:20</t>
  </si>
  <si>
    <t>26/02/2024 17:18:50</t>
  </si>
  <si>
    <t>CHECKLIST SAP ECC PRD 08.02.2024</t>
  </si>
  <si>
    <t>INC000002637681</t>
  </si>
  <si>
    <t>26/02/2024 12:32:00</t>
  </si>
  <si>
    <t>26/02/2024 12:36:50</t>
  </si>
  <si>
    <t>26/02/2024 17:19:03</t>
  </si>
  <si>
    <t>HD/RV: Solicitud de configuración de DNS en San Martin . Zurich: Requerimiento subdominio externo.</t>
  </si>
  <si>
    <t>INC000002638463</t>
  </si>
  <si>
    <t>26/02/2024 17:10:09</t>
  </si>
  <si>
    <t>26/02/2024 17:11:05</t>
  </si>
  <si>
    <t>26/02/2024 17:20:20</t>
  </si>
  <si>
    <t>CHECKLIST SAP ECC PRD 07.02.2024</t>
  </si>
  <si>
    <t>INC000002638459</t>
  </si>
  <si>
    <t>26/02/2024 17:08:08</t>
  </si>
  <si>
    <t>26/02/2024 17:09:12</t>
  </si>
  <si>
    <t>26/02/2024 17:23:34</t>
  </si>
  <si>
    <t>CHECKLIST SAP ECC PRD 06.02.2024</t>
  </si>
  <si>
    <t>INC000002638456</t>
  </si>
  <si>
    <t>26/02/2024 17:05:56</t>
  </si>
  <si>
    <t>26/02/2024 17:07:02</t>
  </si>
  <si>
    <t>26/02/2024 17:25:11</t>
  </si>
  <si>
    <t>CHECKLIST SAP ECC PRD 05.02.2024</t>
  </si>
  <si>
    <t>INC000002638473</t>
  </si>
  <si>
    <t>26/02/2024 17:14:23</t>
  </si>
  <si>
    <t>26/02/2024 17:15:27</t>
  </si>
  <si>
    <t>26/02/2024 17:27:45</t>
  </si>
  <si>
    <t>CHECKLIST SAP ECC PRD 09.02.2024</t>
  </si>
  <si>
    <t>INC000002625270</t>
  </si>
  <si>
    <t>20/02/2024 9:57:50</t>
  </si>
  <si>
    <t>20/02/2024 10:00:26</t>
  </si>
  <si>
    <t>26/02/2024 17:40:51</t>
  </si>
  <si>
    <t>Restauración de máquina virtual de plataforma MGMT-VDC - Evidencias Certificación SOC1 y SOC2</t>
  </si>
  <si>
    <t>INC000002638491</t>
  </si>
  <si>
    <t>26/02/2024 17:45:36</t>
  </si>
  <si>
    <t>26/02/2024 17:46:32</t>
  </si>
  <si>
    <t>26/02/2024 17:49:02</t>
  </si>
  <si>
    <t>CHECKLIST SAP ECC PRD 23.02.2024</t>
  </si>
  <si>
    <t>INC000002638488</t>
  </si>
  <si>
    <t>26/02/2024 17:45:05</t>
  </si>
  <si>
    <t>26/02/2024 17:45:07</t>
  </si>
  <si>
    <t>26/02/2024 17:50:44</t>
  </si>
  <si>
    <t>CHECKLIST SAP ECC PRD 22.02.2024</t>
  </si>
  <si>
    <t>INC000002638484</t>
  </si>
  <si>
    <t>26/02/2024 17:28:48</t>
  </si>
  <si>
    <t>26/02/2024 17:43:39</t>
  </si>
  <si>
    <t>26/02/2024 17:52:43</t>
  </si>
  <si>
    <t>26/02/2024 23:50:00</t>
  </si>
  <si>
    <t>CHECKLIST SAP ECC PRD 21.02.2024</t>
  </si>
  <si>
    <t>INC000002638185</t>
  </si>
  <si>
    <t>26/02/2024 18:02:05</t>
  </si>
  <si>
    <t>26/02/2024 18:02:45</t>
  </si>
  <si>
    <t>26/02/2024 18:03:17</t>
  </si>
  <si>
    <t>SERVIDORES EMPRESAS CON PARCHES CRÍTICOS PENDIENTE</t>
  </si>
  <si>
    <t>INC000002633238</t>
  </si>
  <si>
    <t>23/02/2024 16:32:40</t>
  </si>
  <si>
    <t>23/02/2024 16:34:39</t>
  </si>
  <si>
    <t>26/02/2024 18:03:39</t>
  </si>
  <si>
    <t>HD | Celmedia//drp 3 vms | FOLIO: INC000002631355 | APERTURA</t>
  </si>
  <si>
    <t>INC000002637347</t>
  </si>
  <si>
    <t>26/02/2024 10:44:28</t>
  </si>
  <si>
    <t>26/02/2024 10:45:08</t>
  </si>
  <si>
    <t>26/02/2024 18:16:09</t>
  </si>
  <si>
    <t>Gestionar actualizaciones servidor TEMPRESAS</t>
  </si>
  <si>
    <t>INC000002637779</t>
  </si>
  <si>
    <t>26/02/2024 11:58:05</t>
  </si>
  <si>
    <t>26/02/2024 11:58:57</t>
  </si>
  <si>
    <t>26/02/2024 18:16:39</t>
  </si>
  <si>
    <t>Cambio contraseña usuarios microsoft TCCT-CLOUDTIC</t>
  </si>
  <si>
    <t>INC000002638668</t>
  </si>
  <si>
    <t>26/02/2024 17:56:54</t>
  </si>
  <si>
    <t>26/02/2024 17:56:57</t>
  </si>
  <si>
    <t>26/02/2024 18:16:51</t>
  </si>
  <si>
    <t>Checklist Diarios 01.02.2024</t>
  </si>
  <si>
    <t>INC000002637786</t>
  </si>
  <si>
    <t>26/02/2024 11:59:11</t>
  </si>
  <si>
    <t>26/02/2024 11:59:33</t>
  </si>
  <si>
    <t>26/02/2024 18:16:55</t>
  </si>
  <si>
    <t>Cambio contraseña usuarios microsoft TCCT-VDC-CL</t>
  </si>
  <si>
    <t>INC000002638670</t>
  </si>
  <si>
    <t>26/02/2024 17:57:17</t>
  </si>
  <si>
    <t>26/02/2024 17:58:21</t>
  </si>
  <si>
    <t>26/02/2024 18:19:10</t>
  </si>
  <si>
    <t>Checklist Diarios 02.02.2024</t>
  </si>
  <si>
    <t>INC000002638671</t>
  </si>
  <si>
    <t>26/02/2024 17:58:54</t>
  </si>
  <si>
    <t>26/02/2024 18:00:03</t>
  </si>
  <si>
    <t>26/02/2024 18:21:10</t>
  </si>
  <si>
    <t>Checklist Diarios 05.02.2024</t>
  </si>
  <si>
    <t>INC000002631416</t>
  </si>
  <si>
    <t>22/02/2024 17:55:59</t>
  </si>
  <si>
    <t>22/02/2024 17:56:53</t>
  </si>
  <si>
    <t>26/02/2024 18:30:25</t>
  </si>
  <si>
    <t>HD/Importar a VDC de CLIENTE embonor vm restaurada</t>
  </si>
  <si>
    <t>INC000002639026</t>
  </si>
  <si>
    <t>27/02/2024 7:58:34</t>
  </si>
  <si>
    <t>27/02/2024 7:59:50</t>
  </si>
  <si>
    <t>27/02/2024 8:00:15</t>
  </si>
  <si>
    <t>Checklist Diario Clientes 27.02.24</t>
  </si>
  <si>
    <t>INC000002638985</t>
  </si>
  <si>
    <t>26/02/2024 20:17:20</t>
  </si>
  <si>
    <t>27/02/2024 9:48:14</t>
  </si>
  <si>
    <t>INC000002639140</t>
  </si>
  <si>
    <t>26/02/2024 20:41:24</t>
  </si>
  <si>
    <t>27/02/2024 9:48:26</t>
  </si>
  <si>
    <t>INC000002627622</t>
  </si>
  <si>
    <t>26/02/2024 17:29:41</t>
  </si>
  <si>
    <t>26/02/2024 17:35:37</t>
  </si>
  <si>
    <t>27/02/2024 10:41:09</t>
  </si>
  <si>
    <t>Actualización de parche de AV-Panda en servidores productivos TrueSight</t>
  </si>
  <si>
    <t>INC000002638183</t>
  </si>
  <si>
    <t>26/02/2024 18:02:47</t>
  </si>
  <si>
    <t>26/02/2024 18:04:16</t>
  </si>
  <si>
    <t>27/02/2024 11:10:29</t>
  </si>
  <si>
    <t>HD/Generación de nombre de dominio DNS - Transbank - SBC</t>
  </si>
  <si>
    <t>INC000002639744</t>
  </si>
  <si>
    <t>27/02/2024 11:31:20</t>
  </si>
  <si>
    <t>27/02/2024 11:31:30</t>
  </si>
  <si>
    <t>27/02/2024 11:32:35</t>
  </si>
  <si>
    <t>Reunion de coordinacion interna MS</t>
  </si>
  <si>
    <t>INC000002637306</t>
  </si>
  <si>
    <t>26/02/2024 9:55:54</t>
  </si>
  <si>
    <t>26/02/2024 9:58:52</t>
  </si>
  <si>
    <t>27/02/2024 11:36:06</t>
  </si>
  <si>
    <t>HD/Cliente GASMAR - Servidor GASMARNAS2 IP 10.67.130.2 - Recuperación de arch</t>
  </si>
  <si>
    <t>INC000002639062</t>
  </si>
  <si>
    <t>27/02/2024 11:43:16</t>
  </si>
  <si>
    <t>27/02/2024 11:46:41</t>
  </si>
  <si>
    <t>27/02/2024 12:04:09</t>
  </si>
  <si>
    <t>HD/
RV: Verificación Acceso cuenta TIPER a BD</t>
  </si>
  <si>
    <t>INC000002630884</t>
  </si>
  <si>
    <t>22/02/2024 16:27:21</t>
  </si>
  <si>
    <t>22/02/2024 16:29:05</t>
  </si>
  <si>
    <t>27/02/2024 12:25:02</t>
  </si>
  <si>
    <t>HD / Recuperación de maquina virtual - Cliente COCA COLA EMBONOR S A.</t>
  </si>
  <si>
    <t>INC000002638886</t>
  </si>
  <si>
    <t>27/02/2024 10:00:44</t>
  </si>
  <si>
    <t>27/02/2024 10:02:15</t>
  </si>
  <si>
    <t>27/02/2024 12:49:40</t>
  </si>
  <si>
    <t>REQ / SOC / Reactivar Acceso VPN</t>
  </si>
  <si>
    <t>INC000002639775</t>
  </si>
  <si>
    <t>27/02/2024 12:19:03</t>
  </si>
  <si>
    <t>27/02/2024 12:20:05</t>
  </si>
  <si>
    <t>27/02/2024 12:50:52</t>
  </si>
  <si>
    <t>HD/TTECH: Resetear password VPN TTECH usuario</t>
  </si>
  <si>
    <t>INC000002639826</t>
  </si>
  <si>
    <t>27/02/2024 11:18:32</t>
  </si>
  <si>
    <t>27/02/2024 11:20:58</t>
  </si>
  <si>
    <t>27/02/2024 13:41:48</t>
  </si>
  <si>
    <t>GAMA | Aumento Disco - Servidor ATACAMA-Fkmp IPCHILE</t>
  </si>
  <si>
    <t>INC000002640409</t>
  </si>
  <si>
    <t>27/02/2024 15:17:49</t>
  </si>
  <si>
    <t>27/02/2024 15:19:46</t>
  </si>
  <si>
    <t>27/02/2024 15:33:21</t>
  </si>
  <si>
    <t>REQ / SOC / Restablecer credenciales VPN</t>
  </si>
  <si>
    <t>INC000002640241</t>
  </si>
  <si>
    <t>27/02/2024 15:02:37</t>
  </si>
  <si>
    <t>27/02/2024 15:12:58</t>
  </si>
  <si>
    <t>27/02/2024 17:00:33</t>
  </si>
  <si>
    <t>Checklist Diarios 06.02.2024</t>
  </si>
  <si>
    <t>INC000002640245</t>
  </si>
  <si>
    <t>27/02/2024 15:17:17</t>
  </si>
  <si>
    <t>27/02/2024 15:17:29</t>
  </si>
  <si>
    <t>27/02/2024 17:03:43</t>
  </si>
  <si>
    <t>Checklist Diarios 07.02.2024</t>
  </si>
  <si>
    <t>INC000002640249</t>
  </si>
  <si>
    <t>27/02/2024 15:20:42</t>
  </si>
  <si>
    <t>27/02/2024 15:21:57</t>
  </si>
  <si>
    <t>27/02/2024 17:07:33</t>
  </si>
  <si>
    <t>Checklist Diarios 08.02.2024</t>
  </si>
  <si>
    <t>INC000002640456</t>
  </si>
  <si>
    <t>27/02/2024 15:46:06</t>
  </si>
  <si>
    <t>27/02/2024 17:12:05</t>
  </si>
  <si>
    <t>SERGIO ORELLANA</t>
  </si>
  <si>
    <t>INC000002640255</t>
  </si>
  <si>
    <t>27/02/2024 15:24:46</t>
  </si>
  <si>
    <t>27/02/2024 15:25:49</t>
  </si>
  <si>
    <t>27/02/2024 17:13:06</t>
  </si>
  <si>
    <t>Checklist Diarios 09.02.2024</t>
  </si>
  <si>
    <t>INC000002640263</t>
  </si>
  <si>
    <t>27/02/2024 15:35:45</t>
  </si>
  <si>
    <t>27/02/2024 15:39:35</t>
  </si>
  <si>
    <t>27/02/2024 17:22:39</t>
  </si>
  <si>
    <t>DUOC | REQ | Revisión Job pegado Datastage</t>
  </si>
  <si>
    <t>INC000002640520</t>
  </si>
  <si>
    <t>27/02/2024 17:18:28</t>
  </si>
  <si>
    <t>27/02/2024 17:21:28</t>
  </si>
  <si>
    <t>27/02/2024 17:27:42</t>
  </si>
  <si>
    <t>Checklist Diarios 12.02.2024</t>
  </si>
  <si>
    <t>INC000002639746</t>
  </si>
  <si>
    <t>27/02/2024 11:33:01</t>
  </si>
  <si>
    <t>27/02/2024 11:33:21</t>
  </si>
  <si>
    <t>27/02/2024 17:48:07</t>
  </si>
  <si>
    <t>Correo y ticket a Monitoreo para dejar en Mantención servidor apposv de Prodalam.</t>
  </si>
  <si>
    <t>INC000002638197</t>
  </si>
  <si>
    <t>26/02/2024 18:41:37</t>
  </si>
  <si>
    <t>26/02/2024 18:44:30</t>
  </si>
  <si>
    <t>27/02/2024 17:49:39</t>
  </si>
  <si>
    <t>HD/C-19872300193 // FUND INSTITUTO PROFESIONAL DUOC UC // migracion de maquinas</t>
  </si>
  <si>
    <t>INC000002639747</t>
  </si>
  <si>
    <t>27/02/2024 11:33:26</t>
  </si>
  <si>
    <t>27/02/2024 11:33:36</t>
  </si>
  <si>
    <t>27/02/2024 17:49:50</t>
  </si>
  <si>
    <t>Apoyo técnico a Controler por error en proceso generación de informes mensuales.</t>
  </si>
  <si>
    <t>INC000002629922</t>
  </si>
  <si>
    <t>22/02/2024 10:27:04</t>
  </si>
  <si>
    <t>22/02/2024 10:28:59</t>
  </si>
  <si>
    <t>27/02/2024 17:54:13</t>
  </si>
  <si>
    <t>DUOC | REQ |  Levantamiento Exchange 2007</t>
  </si>
  <si>
    <t>INC000002640931</t>
  </si>
  <si>
    <t>27/02/2024 17:52:01</t>
  </si>
  <si>
    <t>27/02/2024 17:52:59</t>
  </si>
  <si>
    <t>27/02/2024 17:56:38</t>
  </si>
  <si>
    <t>CHECKLIST SAP ECC PRD 15.02.2024</t>
  </si>
  <si>
    <t>INC000002640926</t>
  </si>
  <si>
    <t>27/02/2024 17:50:01</t>
  </si>
  <si>
    <t>27/02/2024 17:50:57</t>
  </si>
  <si>
    <t>27/02/2024 17:58:48</t>
  </si>
  <si>
    <t>CHECKLIST SAP ECC PRD 16.02.2024</t>
  </si>
  <si>
    <t>INC000002640922</t>
  </si>
  <si>
    <t>27/02/2024 17:46:46</t>
  </si>
  <si>
    <t>27/02/2024 17:47:46</t>
  </si>
  <si>
    <t>27/02/2024 18:00:43</t>
  </si>
  <si>
    <t>27/02/2024 23:50:00</t>
  </si>
  <si>
    <t>CHECKLIST SAP ECC PRD 13.02.2024</t>
  </si>
  <si>
    <t>INC000002640917</t>
  </si>
  <si>
    <t>27/02/2024 17:45:05</t>
  </si>
  <si>
    <t>27/02/2024 17:46:22</t>
  </si>
  <si>
    <t>27/02/2024 18:02:01</t>
  </si>
  <si>
    <t>CHECKLIST SAP ECC PRD 12.02.2024</t>
  </si>
  <si>
    <t>INC000002640924</t>
  </si>
  <si>
    <t>27/02/2024 17:48:12</t>
  </si>
  <si>
    <t>27/02/2024 17:49:12</t>
  </si>
  <si>
    <t>27/02/2024 18:04:00</t>
  </si>
  <si>
    <t>CHECKLIST SAP ECC PRD 14.02.2024</t>
  </si>
  <si>
    <t>INC000002640522</t>
  </si>
  <si>
    <t>27/02/2024 17:22:19</t>
  </si>
  <si>
    <t>27/02/2024 17:26:33</t>
  </si>
  <si>
    <t>27/02/2024 18:04:54</t>
  </si>
  <si>
    <t>Checklist Diarios 13.02.2024</t>
  </si>
  <si>
    <t>INC000002640524</t>
  </si>
  <si>
    <t>27/02/2024 17:29:11</t>
  </si>
  <si>
    <t>27/02/2024 17:31:15</t>
  </si>
  <si>
    <t>27/02/2024 18:08:42</t>
  </si>
  <si>
    <t>Checklist Diarios 14.02.2024</t>
  </si>
  <si>
    <t>INC000002640936</t>
  </si>
  <si>
    <t>27/02/2024 18:05:48</t>
  </si>
  <si>
    <t>27/02/2024 18:07:00</t>
  </si>
  <si>
    <t>27/02/2024 18:09:16</t>
  </si>
  <si>
    <t>CHECKLIST SAP ECC PRD 26.02.2024</t>
  </si>
  <si>
    <t>INC000002640528</t>
  </si>
  <si>
    <t>27/02/2024 17:39:21</t>
  </si>
  <si>
    <t>27/02/2024 17:42:20</t>
  </si>
  <si>
    <t>27/02/2024 18:10:47</t>
  </si>
  <si>
    <t>Checklist Diarios 15.02.2024</t>
  </si>
  <si>
    <t>INC000002640939</t>
  </si>
  <si>
    <t>27/02/2024 18:10:04</t>
  </si>
  <si>
    <t>27/02/2024 18:11:08</t>
  </si>
  <si>
    <t>27/02/2024 18:13:58</t>
  </si>
  <si>
    <t>CHECKLIST SAP ECC PRD 20.02.2024</t>
  </si>
  <si>
    <t>INC000002640907</t>
  </si>
  <si>
    <t>27/02/2024 17:32:13</t>
  </si>
  <si>
    <t>27/02/2024 17:39:09</t>
  </si>
  <si>
    <t>27/02/2024 18:14:27</t>
  </si>
  <si>
    <t>HD/RE: [SOC] SERVIDORES PLATAFORMA ZABBIX</t>
  </si>
  <si>
    <t>INC000002640529</t>
  </si>
  <si>
    <t>27/02/2024 17:44:43</t>
  </si>
  <si>
    <t>27/02/2024 17:45:58</t>
  </si>
  <si>
    <t>27/02/2024 18:14:44</t>
  </si>
  <si>
    <t>Checklist Diarios 16.02.2024</t>
  </si>
  <si>
    <t>INC000002638791</t>
  </si>
  <si>
    <t>ACADEMIA POLITECNICA NAVAL</t>
  </si>
  <si>
    <t>27/02/2024 10:04:46</t>
  </si>
  <si>
    <t>27/02/2024 10:06:20</t>
  </si>
  <si>
    <t>27/02/2024 18:16:34</t>
  </si>
  <si>
    <t>HD/Solicitud de folio: Crear zonas DNS</t>
  </si>
  <si>
    <t>INC000002640530</t>
  </si>
  <si>
    <t>27/02/2024 17:48:06</t>
  </si>
  <si>
    <t>27/02/2024 17:48:09</t>
  </si>
  <si>
    <t>27/02/2024 18:32:01</t>
  </si>
  <si>
    <t>Checklist Diarios 19.02.2024</t>
  </si>
  <si>
    <t>INC000002639778</t>
  </si>
  <si>
    <t>HORTIFRUT CHILE S A</t>
  </si>
  <si>
    <t>27/02/2024 12:30:13</t>
  </si>
  <si>
    <t>27/02/2024 12:32:39</t>
  </si>
  <si>
    <t>27/02/2024 18:45:47</t>
  </si>
  <si>
    <t>HD/Incidente comunicación VPN Site to Site Data Center y AWS</t>
  </si>
  <si>
    <t>INC000002640531</t>
  </si>
  <si>
    <t>27/02/2024 17:49:25</t>
  </si>
  <si>
    <t>27/02/2024 17:51:08</t>
  </si>
  <si>
    <t>27/02/2024 18:54:58</t>
  </si>
  <si>
    <t>Checklist Diarios 20.02.2024</t>
  </si>
  <si>
    <t>INC000002640533</t>
  </si>
  <si>
    <t>27/02/2024 17:52:03</t>
  </si>
  <si>
    <t>27/02/2024 17:56:31</t>
  </si>
  <si>
    <t>27/02/2024 18:57:19</t>
  </si>
  <si>
    <t>Checklist Diarios 21.02.2024</t>
  </si>
  <si>
    <t>INC000002640534</t>
  </si>
  <si>
    <t>27/02/2024 17:59:47</t>
  </si>
  <si>
    <t>27/02/2024 18:02:07</t>
  </si>
  <si>
    <t>27/02/2024 18:59:17</t>
  </si>
  <si>
    <t>Checklist Diarios 22.02.2024</t>
  </si>
  <si>
    <t>INC000002640510</t>
  </si>
  <si>
    <t>27/02/2024 16:44:31</t>
  </si>
  <si>
    <t>27/02/2024 16:45:24</t>
  </si>
  <si>
    <t>27/02/2024 20:23:14</t>
  </si>
  <si>
    <t>Revisión/Modificación cuenta validaciones@soc-chile.telefonica.com&gt;</t>
  </si>
  <si>
    <t>INC000002638903</t>
  </si>
  <si>
    <t>27/02/2024 10:17:10</t>
  </si>
  <si>
    <t>27/02/2024 10:18:29</t>
  </si>
  <si>
    <t>28/02/2024 1:42:35</t>
  </si>
  <si>
    <t>ANSIBLE c3-fileserver.cloudtic.cl</t>
  </si>
  <si>
    <t>INC000002638904</t>
  </si>
  <si>
    <t>27/02/2024 10:18:40</t>
  </si>
  <si>
    <t>27/02/2024 10:19:45</t>
  </si>
  <si>
    <t>28/02/2024 1:43:00</t>
  </si>
  <si>
    <t>ANSIBLE regularizar c3-camicrosoft.vdc-cl.cloud.telefonica</t>
  </si>
  <si>
    <t>INC000002641609</t>
  </si>
  <si>
    <t>28/02/2024 7:33:04</t>
  </si>
  <si>
    <t>28/02/2024 7:33:59</t>
  </si>
  <si>
    <t>28/02/2024 7:34:24</t>
  </si>
  <si>
    <t>Checklist Diario Clientes 28.02.24</t>
  </si>
  <si>
    <t>INC000002641224</t>
  </si>
  <si>
    <t>27/02/2024 22:15:25</t>
  </si>
  <si>
    <t>28/02/2024 9:24:06</t>
  </si>
  <si>
    <t>INC000002639414</t>
  </si>
  <si>
    <t>27/02/2024 9:18:00</t>
  </si>
  <si>
    <t>27/02/2024 9:21:01</t>
  </si>
  <si>
    <t>28/02/2024 9:43:49</t>
  </si>
  <si>
    <t>HD | [ECERT] Cluster DB</t>
  </si>
  <si>
    <t>INC000002639732</t>
  </si>
  <si>
    <t>27/02/2024 11:04:18</t>
  </si>
  <si>
    <t>27/02/2024 11:06:35</t>
  </si>
  <si>
    <t>28/02/2024 9:58:56</t>
  </si>
  <si>
    <t>GAMA /  Problemas de Acceso Servidor LOTA01 - IPCHILE</t>
  </si>
  <si>
    <t>INC000002629114</t>
  </si>
  <si>
    <t>21/02/2024 18:09:35</t>
  </si>
  <si>
    <t>21/02/2024 18:10:52</t>
  </si>
  <si>
    <t>28/02/2024 10:06:55</t>
  </si>
  <si>
    <t>HD/NUEVO REQUERIMIENTO PRUEBAS DE ENLACES HACIA DATA CENTER</t>
  </si>
  <si>
    <t>INC000002634130</t>
  </si>
  <si>
    <t>24/02/2024 8:38:17</t>
  </si>
  <si>
    <t>24/02/2024 8:40:08</t>
  </si>
  <si>
    <t>28/02/2024 10:50:43</t>
  </si>
  <si>
    <t>INC000002641871</t>
  </si>
  <si>
    <t>28/02/2024 10:48:44</t>
  </si>
  <si>
    <t>28/02/2024 10:51:48</t>
  </si>
  <si>
    <t>28/02/2024 11:01:52</t>
  </si>
  <si>
    <t>HD |  Lentitud Motor BD 10.233.49.6</t>
  </si>
  <si>
    <t>INC000002642016</t>
  </si>
  <si>
    <t>28/02/2024 11:04:42</t>
  </si>
  <si>
    <t>28/02/2024 11:04:54</t>
  </si>
  <si>
    <t>28/02/2024 11:05:42</t>
  </si>
  <si>
    <t>REUNION COOORDINACION</t>
  </si>
  <si>
    <t>INC000002642015</t>
  </si>
  <si>
    <t>28/02/2024 11:04:08</t>
  </si>
  <si>
    <t>28/02/2024 11:04:34</t>
  </si>
  <si>
    <t>28/02/2024 11:06:29</t>
  </si>
  <si>
    <t>SD MS  SEGURIDADAD</t>
  </si>
  <si>
    <t>INC000002642014</t>
  </si>
  <si>
    <t>28/02/2024 11:03:25</t>
  </si>
  <si>
    <t>28/02/2024 11:03:56</t>
  </si>
  <si>
    <t>28/02/2024 11:07:21</t>
  </si>
  <si>
    <t>SEGUMIENTO VULNERAVILIDADES ESPAÑA</t>
  </si>
  <si>
    <t>INC000002642013</t>
  </si>
  <si>
    <t>28/02/2024 11:03:03</t>
  </si>
  <si>
    <t>28/02/2024 11:03:17</t>
  </si>
  <si>
    <t>28/02/2024 11:08:14</t>
  </si>
  <si>
    <t>Lentitud Motor BD</t>
  </si>
  <si>
    <t>INC000002642012</t>
  </si>
  <si>
    <t>28/02/2024 11:02:34</t>
  </si>
  <si>
    <t>28/02/2024 11:02:56</t>
  </si>
  <si>
    <t>28/02/2024 11:09:20</t>
  </si>
  <si>
    <t>Problemas de Acceso Servidor</t>
  </si>
  <si>
    <t>INC000002640595</t>
  </si>
  <si>
    <t>28/02/2024 10:34:01</t>
  </si>
  <si>
    <t>28/02/2024 10:39:10</t>
  </si>
  <si>
    <t>28/02/2024 11:41:02</t>
  </si>
  <si>
    <t>Checklist Diarios 23.02.2024</t>
  </si>
  <si>
    <t>INC000002642005</t>
  </si>
  <si>
    <t>28/02/2024 10:55:16</t>
  </si>
  <si>
    <t>28/02/2024 10:58:00</t>
  </si>
  <si>
    <t>28/02/2024 11:53:46</t>
  </si>
  <si>
    <t>Checklist Diarios 24.02.2024</t>
  </si>
  <si>
    <t>INC000002642007</t>
  </si>
  <si>
    <t>28/02/2024 10:59:53</t>
  </si>
  <si>
    <t>28/02/2024 11:00:27</t>
  </si>
  <si>
    <t>28/02/2024 12:29:20</t>
  </si>
  <si>
    <t>Checklist Diarios 25.02.2024</t>
  </si>
  <si>
    <t>INC000002642011</t>
  </si>
  <si>
    <t>28/02/2024 11:08:34</t>
  </si>
  <si>
    <t>28/02/2024 11:10:40</t>
  </si>
  <si>
    <t>28/02/2024 12:41:26</t>
  </si>
  <si>
    <t>Transporte OT // Lunes 26 de Febrero a las 07 horas</t>
  </si>
  <si>
    <t>INC000002642018</t>
  </si>
  <si>
    <t>28/02/2024 11:12:58</t>
  </si>
  <si>
    <t>28/02/2024 11:13:00</t>
  </si>
  <si>
    <t>28/02/2024 12:45:41</t>
  </si>
  <si>
    <t>Checklist Diarios 26.02.2024</t>
  </si>
  <si>
    <t>INC000002640733</t>
  </si>
  <si>
    <t>27/02/2024 19:23:56</t>
  </si>
  <si>
    <t>27/02/2024 19:26:03</t>
  </si>
  <si>
    <t>28/02/2024 12:50:47</t>
  </si>
  <si>
    <t>HD/ RV: C-19872400079 // RV: CLOUD // CC-CHI-0000132488 // RENDIC HERMANOS S A: (SMU):</t>
  </si>
  <si>
    <t>INC000002642020</t>
  </si>
  <si>
    <t>28/02/2024 11:13:48</t>
  </si>
  <si>
    <t>28/02/2024 11:20:03</t>
  </si>
  <si>
    <t>28/02/2024 13:01:03</t>
  </si>
  <si>
    <t>Transporte OT // Lunes 26 de Febrero a las 23 horas</t>
  </si>
  <si>
    <t>INC000002641890</t>
  </si>
  <si>
    <t>28/02/2024 11:02:10</t>
  </si>
  <si>
    <t>28/02/2024 11:03:19</t>
  </si>
  <si>
    <t>28/02/2024 13:48:22</t>
  </si>
  <si>
    <t>REQ / SOC/Reset Pass usuario Catherine</t>
  </si>
  <si>
    <t>INC000002642022</t>
  </si>
  <si>
    <t>28/02/2024 11:31:01</t>
  </si>
  <si>
    <t>28/02/2024 11:31:37</t>
  </si>
  <si>
    <t>28/02/2024 14:36:33</t>
  </si>
  <si>
    <t>Checklist Diarios 27.02.2024</t>
  </si>
  <si>
    <t>INC000002642027</t>
  </si>
  <si>
    <t>28/02/2024 11:36:56</t>
  </si>
  <si>
    <t>28/02/2024 11:38:54</t>
  </si>
  <si>
    <t>28/02/2024 14:39:41</t>
  </si>
  <si>
    <t>Transporte OT // Martes 27 de Febrero a las 23 horas</t>
  </si>
  <si>
    <t>INC000002641821</t>
  </si>
  <si>
    <t>28/02/2024 9:34:39</t>
  </si>
  <si>
    <t>28/02/2024 9:37:44</t>
  </si>
  <si>
    <t>28/02/2024 14:45:46</t>
  </si>
  <si>
    <t>HD/
Lentitud Motor BD 10.233.49.6</t>
  </si>
  <si>
    <t>INC000002641014</t>
  </si>
  <si>
    <t>27/02/2024 18:26:13</t>
  </si>
  <si>
    <t>27/02/2024 18:27:43</t>
  </si>
  <si>
    <t>28/02/2024 14:47:00</t>
  </si>
  <si>
    <t>Pdte derivacion en horario hábil |HD | Nodo 3 Clúster DB</t>
  </si>
  <si>
    <t>INC000002638141</t>
  </si>
  <si>
    <t>COOPERATIVA AGRICOLA LECHERA SANTIAGO LTDA</t>
  </si>
  <si>
    <t>26/02/2024 15:47:04</t>
  </si>
  <si>
    <t>26/02/2024 15:50:03</t>
  </si>
  <si>
    <t>28/02/2024 14:49:48</t>
  </si>
  <si>
    <t>MESA/HD/ACTUALIZACIÓN DE HOSTING</t>
  </si>
  <si>
    <t>INC000002642239</t>
  </si>
  <si>
    <t>28/02/2024 14:41:12</t>
  </si>
  <si>
    <t>28/02/2024 14:41:44</t>
  </si>
  <si>
    <t>28/02/2024 15:18:17</t>
  </si>
  <si>
    <t>Checklist Diarios 28.02.2024</t>
  </si>
  <si>
    <t>INC000002642161</t>
  </si>
  <si>
    <t>28/02/2024 12:32:14</t>
  </si>
  <si>
    <t>28/02/2024 12:33:09</t>
  </si>
  <si>
    <t>28/02/2024 15:20:52</t>
  </si>
  <si>
    <t>HD/
Actualización de nombre de dominio DNS - Transba</t>
  </si>
  <si>
    <t>INC000002642154</t>
  </si>
  <si>
    <t>28/02/2024 13:11:19</t>
  </si>
  <si>
    <t>28/02/2024 13:16:12</t>
  </si>
  <si>
    <t>28/02/2024 15:53:10</t>
  </si>
  <si>
    <t>HD | Eliminación de usuarios VPN SSL</t>
  </si>
  <si>
    <t>INC000002639101</t>
  </si>
  <si>
    <t>I MUNICIPALIDAD DE YERBAS BUENAS</t>
  </si>
  <si>
    <t>27/02/2024 15:22:42</t>
  </si>
  <si>
    <t>27/02/2024 15:28:22</t>
  </si>
  <si>
    <t>28/02/2024 16:02:30</t>
  </si>
  <si>
    <t>/CALLCENTER/PROBLEMAS CON LA CASILLA DE MICROSOFT OFFICE 365</t>
  </si>
  <si>
    <t>INC000002642562</t>
  </si>
  <si>
    <t>28/02/2024 14:57:33</t>
  </si>
  <si>
    <t>28/02/2024 16:37:13</t>
  </si>
  <si>
    <t>INC000002642098</t>
  </si>
  <si>
    <t>28/02/2024 16:21:33</t>
  </si>
  <si>
    <t>28/02/2024 16:24:26</t>
  </si>
  <si>
    <t>28/02/2024 16:40:44</t>
  </si>
  <si>
    <t>INC000002642672</t>
  </si>
  <si>
    <t>28/02/2024 17:22:23</t>
  </si>
  <si>
    <t>28/02/2024 17:23:13</t>
  </si>
  <si>
    <t>REPLICACIÓN AD PAINE</t>
  </si>
  <si>
    <t>INC000002640603</t>
  </si>
  <si>
    <t>28/02/2024 10:50:53</t>
  </si>
  <si>
    <t>28/02/2024 10:53:09</t>
  </si>
  <si>
    <t>28/02/2024 17:29:35</t>
  </si>
  <si>
    <t>(ASIGNAR A LUIS R. ACEVEDO) Habilitar puerto específico en VPN IPSec - Proveedor 2080</t>
  </si>
  <si>
    <t>INC000002642642</t>
  </si>
  <si>
    <t>28/02/2024 15:53:23</t>
  </si>
  <si>
    <t>28/02/2024 15:55:15</t>
  </si>
  <si>
    <t>28/02/2024 17:39:22</t>
  </si>
  <si>
    <t>Creación VPN site to Site Telefónica AWS UK</t>
  </si>
  <si>
    <t>INC000002642814</t>
  </si>
  <si>
    <t>HD/
Crear folio - Accesos permanentes sitios Movistar / Febrero 2024</t>
  </si>
  <si>
    <t>INC000002642835</t>
  </si>
  <si>
    <t>DUOC|REQ|: Solicitud homologación tablas</t>
  </si>
  <si>
    <t>INC000002627626</t>
  </si>
  <si>
    <t>(ASIGNAR A PAUL SEPULVEDA) Actualización de parche de SO en servidores productivos del app Alfresco</t>
  </si>
  <si>
    <t>INC000002638083</t>
  </si>
  <si>
    <t>Solicitud de actualización de antivirus panda sobre equipos de parque SolarWinds</t>
  </si>
  <si>
    <t>INC000002643148</t>
  </si>
  <si>
    <t>Checklist Diario Clientes 29.02.24</t>
  </si>
  <si>
    <t>INC000002642810</t>
  </si>
  <si>
    <t>HD | Configuración permiso VPN site to Site</t>
  </si>
  <si>
    <t>INC000002642877</t>
  </si>
  <si>
    <t>REQ / SOC / Alarma de inactividad</t>
  </si>
  <si>
    <t>INC000002643870</t>
  </si>
  <si>
    <t>INC000002643262</t>
  </si>
  <si>
    <t>INC000002643614</t>
  </si>
  <si>
    <t>REQ / SOC / Solicitud de cambio de clave d VPN</t>
  </si>
  <si>
    <t>INC000002643788</t>
  </si>
  <si>
    <t>PROBLEMAS UPDATE</t>
  </si>
  <si>
    <t>INC000002643789</t>
  </si>
  <si>
    <t>:ACTUALIZACIÓN DE HOSTING INC000002638141</t>
  </si>
  <si>
    <t>INC000002643791</t>
  </si>
  <si>
    <t>Partnership g</t>
  </si>
  <si>
    <t>INC000002643790</t>
  </si>
  <si>
    <t>Server Health Report</t>
  </si>
  <si>
    <t>INC000002643623</t>
  </si>
  <si>
    <t>DUOC|REQ|Eliminar sesión pegada en SEQUENCER_GENERAL_INTEGRACION</t>
  </si>
  <si>
    <t>INC000002644076</t>
  </si>
  <si>
    <t>HD/: C-19872400084 // RV: CLOUD // CC-CHI-0000148360 // ELECNOR CHILE S</t>
  </si>
  <si>
    <t>INC000002643777</t>
  </si>
  <si>
    <t>Reemplazo de clientes en regimen de respaldo VDC</t>
  </si>
  <si>
    <t>INC000002644211</t>
  </si>
  <si>
    <t>INC000002643600</t>
  </si>
  <si>
    <t>HD/
RE: Requerimiento Basis SAP</t>
  </si>
  <si>
    <t>INC000002642496</t>
  </si>
  <si>
    <t>INC000002644004</t>
  </si>
  <si>
    <t>INC000002644117</t>
  </si>
  <si>
    <t>cacost01 - desaosbweb TICKET AUTOMATICO</t>
  </si>
  <si>
    <t>INC000002642274</t>
  </si>
  <si>
    <t>REQ | DUOC | Urgencia: Media | Homologar BDD desde PRD a DEV y QA</t>
  </si>
  <si>
    <t>INC000002644286</t>
  </si>
  <si>
    <t>fiprdu01 - hyp_melipilla TICKET AUTOMATICO</t>
  </si>
  <si>
    <t>INC000002644287</t>
  </si>
  <si>
    <t>fiprdu01 - ilo_melipilla TICKET AUTOMATICO</t>
  </si>
  <si>
    <t>INC000002644288</t>
  </si>
  <si>
    <t>fiprdu01 - dcadmmelipilla TICKET AUTOMATICO</t>
  </si>
  <si>
    <t>INC000002644289</t>
  </si>
  <si>
    <t>fiprdu01 - dcacdmelipilla TICKET AUTOMATICO</t>
  </si>
  <si>
    <t>INC000002644954</t>
  </si>
  <si>
    <t>Eduardo camacho solicita nueva IP PVLAN del SOC 1460</t>
  </si>
  <si>
    <t>INC000002644911</t>
  </si>
  <si>
    <t>REQ / SOC / RE: Alarma de inactividad Equipos DUOC 1 hora Fired</t>
  </si>
  <si>
    <t>INC000002643551</t>
  </si>
  <si>
    <t>HD/Re: Lentitud Motor BD 10.233.49.6||FOLIO INC000002641821||APERTURA</t>
  </si>
  <si>
    <t>INC000002642689</t>
  </si>
  <si>
    <t>GAMA | Restauración Winper</t>
  </si>
  <si>
    <t>INC000002640740</t>
  </si>
  <si>
    <t>HD/ Respaldo bases de datos servidor LICANCABUR3</t>
  </si>
  <si>
    <t>INC000002644037</t>
  </si>
  <si>
    <t>HD/Acceso VPN</t>
  </si>
  <si>
    <t>INC000002642830</t>
  </si>
  <si>
    <t>HD/RV: Recursos Expedition // C-19872399999_PROYECTO INTERNO // Mesa Automatización</t>
  </si>
  <si>
    <t>INC000002645658</t>
  </si>
  <si>
    <t>fiprdu01 - prd_sso_03 TICKET AUTOMATICO</t>
  </si>
  <si>
    <t>INC000002645350</t>
  </si>
  <si>
    <t>REQ | DUOC | RV: [DUOC] INC000002568481 - Publicación 10.10.100.27 - 181.118.166.223</t>
  </si>
  <si>
    <t>11/01/2024 13:57:33</t>
  </si>
  <si>
    <t>11/01/2024 14:00:18</t>
  </si>
  <si>
    <t>03/02/2024 9:51:22</t>
  </si>
  <si>
    <t>12/01/2024 2:29:17</t>
  </si>
  <si>
    <t>12/01/2024 2:31:52</t>
  </si>
  <si>
    <t>03/02/2024 9:52:57</t>
  </si>
  <si>
    <t>12/01/2024 12:23:16</t>
  </si>
  <si>
    <t>12/01/2024 12:25:57</t>
  </si>
  <si>
    <t>02/02/2024 19:04:23</t>
  </si>
  <si>
    <t>18/01/2024 1:36:24</t>
  </si>
  <si>
    <t>18/01/2024 1:38:15</t>
  </si>
  <si>
    <t>03/02/2024 9:56:18</t>
  </si>
  <si>
    <t>18/01/2024 9:01:15</t>
  </si>
  <si>
    <t>18/01/2024 9:03:23</t>
  </si>
  <si>
    <t>03/02/2024 9:57:51</t>
  </si>
  <si>
    <t>18/01/2024 9:46:50</t>
  </si>
  <si>
    <t>18/01/2024 9:49:24</t>
  </si>
  <si>
    <t>03/02/2024 9:59:26</t>
  </si>
  <si>
    <t>18/01/2024 9:55:05</t>
  </si>
  <si>
    <t>18/01/2024 10:01:55</t>
  </si>
  <si>
    <t>03/02/2024 10:00:51</t>
  </si>
  <si>
    <t>18/01/2024 10:15:02</t>
  </si>
  <si>
    <t>18/01/2024 10:18:04</t>
  </si>
  <si>
    <t>03/02/2024 10:02:38</t>
  </si>
  <si>
    <t>25/01/2024 12:14:43</t>
  </si>
  <si>
    <t>25/01/2024 12:16:06</t>
  </si>
  <si>
    <t>01/02/2024 13:31:35</t>
  </si>
  <si>
    <t>26/01/2024 13:33:25</t>
  </si>
  <si>
    <t>26/01/2024 13:36:34</t>
  </si>
  <si>
    <t>02/02/2024 12:42:58</t>
  </si>
  <si>
    <t>31/01/2024 17:58:05</t>
  </si>
  <si>
    <t>31/01/2024 18:01:00</t>
  </si>
  <si>
    <t>01/02/2024 8:06:41</t>
  </si>
  <si>
    <t>01/02/2024 7:34:45</t>
  </si>
  <si>
    <t>01/02/2024 7:37:17</t>
  </si>
  <si>
    <t>01/02/2024 7:38:43</t>
  </si>
  <si>
    <t>01/02/2024 7:41:07</t>
  </si>
  <si>
    <t>01/02/2024 7:43:46</t>
  </si>
  <si>
    <t>01/02/2024 19:15:34</t>
  </si>
  <si>
    <t>01/02/2024 7:01:24</t>
  </si>
  <si>
    <t>01/02/2024 7:03:27</t>
  </si>
  <si>
    <t>01/02/2024 7:03:36</t>
  </si>
  <si>
    <t>01/02/2024 7:05:03</t>
  </si>
  <si>
    <t>01/02/2024 7:05:10</t>
  </si>
  <si>
    <t>01/02/2024 7:07:29</t>
  </si>
  <si>
    <t>01/02/2024 7:07:35</t>
  </si>
  <si>
    <t>01/02/2024 7:09:05</t>
  </si>
  <si>
    <t>01/02/2024 8:30:46</t>
  </si>
  <si>
    <t>01/02/2024 8:33:06</t>
  </si>
  <si>
    <t>01/02/2024 18:53:11</t>
  </si>
  <si>
    <t>01/02/2024 8:58:32</t>
  </si>
  <si>
    <t>01/02/2024 8:59:19</t>
  </si>
  <si>
    <t>01/02/2024 9:23:17</t>
  </si>
  <si>
    <t>01/02/2024 11:30:02</t>
  </si>
  <si>
    <t>01/02/2024 11:32:14</t>
  </si>
  <si>
    <t>01/02/2024 12:35:49</t>
  </si>
  <si>
    <t>01/02/2024 11:50:39</t>
  </si>
  <si>
    <t>01/02/2024 11:53:44</t>
  </si>
  <si>
    <t>01/02/2024 12:06:30</t>
  </si>
  <si>
    <t>01/02/2024 12:13:12</t>
  </si>
  <si>
    <t>01/02/2024 12:15:16</t>
  </si>
  <si>
    <t>01/02/2024 12:24:53</t>
  </si>
  <si>
    <t>01/02/2024 12:40:51</t>
  </si>
  <si>
    <t>01/02/2024 12:43:28</t>
  </si>
  <si>
    <t>01/02/2024 13:10:12</t>
  </si>
  <si>
    <t>01/02/2024 13:01:13</t>
  </si>
  <si>
    <t>01/02/2024 13:02:53</t>
  </si>
  <si>
    <t>01/02/2024 13:11:47</t>
  </si>
  <si>
    <t>01/02/2024 8:34:43</t>
  </si>
  <si>
    <t>01/02/2024 8:41:29</t>
  </si>
  <si>
    <t>01/02/2024 9:32:01</t>
  </si>
  <si>
    <t>01/02/2024 11:32:13</t>
  </si>
  <si>
    <t>01/02/2024 11:33:28</t>
  </si>
  <si>
    <t>01/02/2024 13:57:42</t>
  </si>
  <si>
    <t>01/02/2024 10:34:51</t>
  </si>
  <si>
    <t>01/02/2024 10:37:32</t>
  </si>
  <si>
    <t>01/02/2024 10:38:34</t>
  </si>
  <si>
    <t>01/02/2024 12:08:26</t>
  </si>
  <si>
    <t>01/02/2024 12:10:45</t>
  </si>
  <si>
    <t>01/02/2024 16:47:26</t>
  </si>
  <si>
    <t>01/02/2024 13:11:04</t>
  </si>
  <si>
    <t>01/02/2024 13:11:51</t>
  </si>
  <si>
    <t>01/02/2024 13:38:07</t>
  </si>
  <si>
    <t>01/02/2024 15:29:59</t>
  </si>
  <si>
    <t>01/02/2024 15:30:46</t>
  </si>
  <si>
    <t>01/02/2024 15:50:45</t>
  </si>
  <si>
    <t>02/02/2024 4:23:33</t>
  </si>
  <si>
    <t>02/02/2024 4:24:36</t>
  </si>
  <si>
    <t>02/02/2024 4:35:56</t>
  </si>
  <si>
    <t>01/02/2024 13:25:01</t>
  </si>
  <si>
    <t>01/02/2024 13:26:18</t>
  </si>
  <si>
    <t>01/02/2024 13:52:53</t>
  </si>
  <si>
    <t>01/02/2024 14:05:32</t>
  </si>
  <si>
    <t>01/02/2024 14:06:54</t>
  </si>
  <si>
    <t>01/02/2024 14:44:17</t>
  </si>
  <si>
    <t>01/02/2024 14:18:59</t>
  </si>
  <si>
    <t>01/02/2024 16:19:09</t>
  </si>
  <si>
    <t>01/02/2024 17:17:03</t>
  </si>
  <si>
    <t>01/02/2024 17:18:52</t>
  </si>
  <si>
    <t>01/02/2024 17:30:37</t>
  </si>
  <si>
    <t>01/02/2024 17:55:03</t>
  </si>
  <si>
    <t>01/02/2024 17:56:35</t>
  </si>
  <si>
    <t>01/02/2024 18:21:52</t>
  </si>
  <si>
    <t>01/02/2024 18:12:37</t>
  </si>
  <si>
    <t>01/02/2024 18:15:04</t>
  </si>
  <si>
    <t>01/02/2024 18:29:08</t>
  </si>
  <si>
    <t>01/02/2024 18:28:28</t>
  </si>
  <si>
    <t>01/02/2024 18:31:01</t>
  </si>
  <si>
    <t>02/02/2024 8:45:33</t>
  </si>
  <si>
    <t>01/02/2024 18:10:47</t>
  </si>
  <si>
    <t>01/02/2024 18:12:22</t>
  </si>
  <si>
    <t>01/02/2024 18:13:21</t>
  </si>
  <si>
    <t>02/02/2024 0:11:55</t>
  </si>
  <si>
    <t>02/02/2024 0:12:52</t>
  </si>
  <si>
    <t>02/02/2024 0:42:29</t>
  </si>
  <si>
    <t>02/02/2024 2:34:36</t>
  </si>
  <si>
    <t>02/02/2024 2:35:44</t>
  </si>
  <si>
    <t>02/02/2024 2:50:01</t>
  </si>
  <si>
    <t>01/02/2024 19:30:40</t>
  </si>
  <si>
    <t>01/02/2024 19:33:15</t>
  </si>
  <si>
    <t>01/02/2024 22:50:18</t>
  </si>
  <si>
    <t>01/02/2024 19:40:25</t>
  </si>
  <si>
    <t>01/02/2024 19:41:44</t>
  </si>
  <si>
    <t>01/02/2024 22:17:54</t>
  </si>
  <si>
    <t>02/02/2024 8:39:44</t>
  </si>
  <si>
    <t>02/02/2024 8:43:07</t>
  </si>
  <si>
    <t>02/02/2024 18:54:38</t>
  </si>
  <si>
    <t>02/02/2024 9:11:07</t>
  </si>
  <si>
    <t>02/02/2024 9:12:47</t>
  </si>
  <si>
    <t>02/02/2024 10:02:35</t>
  </si>
  <si>
    <t>02/02/2024 9:29:37</t>
  </si>
  <si>
    <t>02/02/2024 9:30:38</t>
  </si>
  <si>
    <t>02/02/2024 10:15:50</t>
  </si>
  <si>
    <t>02/02/2024 12:22:34</t>
  </si>
  <si>
    <t>02/02/2024 12:24:39</t>
  </si>
  <si>
    <t>02/02/2024 13:24:55</t>
  </si>
  <si>
    <t>02/02/2024 9:06:32</t>
  </si>
  <si>
    <t>02/02/2024 9:08:29</t>
  </si>
  <si>
    <t>02/02/2024 12:01:49</t>
  </si>
  <si>
    <t>02/02/2024 6:47:57</t>
  </si>
  <si>
    <t>02/02/2024 6:48:00</t>
  </si>
  <si>
    <t>02/02/2024 6:48:17</t>
  </si>
  <si>
    <t>02/02/2024 6:48:46</t>
  </si>
  <si>
    <t>02/02/2024 6:49:45</t>
  </si>
  <si>
    <t>02/02/2024 6:50:03</t>
  </si>
  <si>
    <t>02/02/2024 7:15:45</t>
  </si>
  <si>
    <t>02/02/2024 7:17:32</t>
  </si>
  <si>
    <t>02/02/2024 7:17:42</t>
  </si>
  <si>
    <t>02/02/2024 7:18:57</t>
  </si>
  <si>
    <t>02/02/2024 7:19:03</t>
  </si>
  <si>
    <t>02/02/2024 7:20:12</t>
  </si>
  <si>
    <t>02/02/2024 7:20:20</t>
  </si>
  <si>
    <t>02/02/2024 7:23:18</t>
  </si>
  <si>
    <t>02/02/2024 7:25:07</t>
  </si>
  <si>
    <t>02/02/2024 7:26:17</t>
  </si>
  <si>
    <t>02/02/2024 9:01:01</t>
  </si>
  <si>
    <t>02/02/2024 9:08:58</t>
  </si>
  <si>
    <t>02/02/2024 9:30:06</t>
  </si>
  <si>
    <t>02/02/2024 9:10:31</t>
  </si>
  <si>
    <t>02/02/2024 9:11:05</t>
  </si>
  <si>
    <t>02/02/2024 9:31:48</t>
  </si>
  <si>
    <t>02/02/2024 7:13:41</t>
  </si>
  <si>
    <t>02/02/2024 7:14:41</t>
  </si>
  <si>
    <t>02/02/2024 7:35:42</t>
  </si>
  <si>
    <t>02/02/2024 9:39:17</t>
  </si>
  <si>
    <t>02/02/2024 9:41:37</t>
  </si>
  <si>
    <t>02/02/2024 10:58:52</t>
  </si>
  <si>
    <t>02/02/2024 9:43:15</t>
  </si>
  <si>
    <t>02/02/2024 9:44:33</t>
  </si>
  <si>
    <t>02/02/2024 11:00:26</t>
  </si>
  <si>
    <t>02/02/2024 9:43:39</t>
  </si>
  <si>
    <t>02/02/2024 9:44:17</t>
  </si>
  <si>
    <t>02/02/2024 9:46:48</t>
  </si>
  <si>
    <t>02/02/2024 9:47:06</t>
  </si>
  <si>
    <t>02/02/2024 9:47:07</t>
  </si>
  <si>
    <t>02/02/2024 11:01:34</t>
  </si>
  <si>
    <t>02/02/2024 9:50:23</t>
  </si>
  <si>
    <t>02/02/2024 11:27:28</t>
  </si>
  <si>
    <t>02/02/2024 9:50:16</t>
  </si>
  <si>
    <t>02/02/2024 9:51:13</t>
  </si>
  <si>
    <t>02/02/2024 9:53:45</t>
  </si>
  <si>
    <t>02/02/2024 9:51:50</t>
  </si>
  <si>
    <t>05/02/2024 9:32:50</t>
  </si>
  <si>
    <t>02/02/2024 11:22:36</t>
  </si>
  <si>
    <t>02/02/2024 11:25:21</t>
  </si>
  <si>
    <t>02/02/2024 13:17:06</t>
  </si>
  <si>
    <t>02/02/2024 12:34:35</t>
  </si>
  <si>
    <t>02/02/2024 12:35:36</t>
  </si>
  <si>
    <t>02/02/2024 20:10:55</t>
  </si>
  <si>
    <t>02/02/2024 12:38:48</t>
  </si>
  <si>
    <t>02/02/2024 12:39:33</t>
  </si>
  <si>
    <t>02/02/2024 12:41:02</t>
  </si>
  <si>
    <t>02/02/2024 13:15:05</t>
  </si>
  <si>
    <t>05/02/2024 18:17:02</t>
  </si>
  <si>
    <t>02/02/2024 13:29:53</t>
  </si>
  <si>
    <t>02/02/2024 13:31:14</t>
  </si>
  <si>
    <t>02/02/2024 13:40:05</t>
  </si>
  <si>
    <t>02/02/2024 17:43:40</t>
  </si>
  <si>
    <t>02/02/2024 17:51:56</t>
  </si>
  <si>
    <t>02/02/2024 17:57:12</t>
  </si>
  <si>
    <t>02/02/2024 15:34:27</t>
  </si>
  <si>
    <t>02/02/2024 15:36:53</t>
  </si>
  <si>
    <t>02/02/2024 15:37:59</t>
  </si>
  <si>
    <t>02/02/2024 16:00:36</t>
  </si>
  <si>
    <t>02/02/2024 16:02:33</t>
  </si>
  <si>
    <t>02/02/2024 16:24:55</t>
  </si>
  <si>
    <t>02/02/2024 16:40:11</t>
  </si>
  <si>
    <t>02/02/2024 16:42:36</t>
  </si>
  <si>
    <t>02/02/2024 16:43:47</t>
  </si>
  <si>
    <t>02/02/2024 17:11:15</t>
  </si>
  <si>
    <t>02/02/2024 17:12:49</t>
  </si>
  <si>
    <t>02/02/2024 17:40:15</t>
  </si>
  <si>
    <t>03/02/2024 2:36:36</t>
  </si>
  <si>
    <t>03/02/2024 2:37:33</t>
  </si>
  <si>
    <t>03/02/2024 2:47:45</t>
  </si>
  <si>
    <t>03/02/2024 4:19:50</t>
  </si>
  <si>
    <t>03/02/2024 4:20:43</t>
  </si>
  <si>
    <t>03/02/2024 4:33:20</t>
  </si>
  <si>
    <t>03/02/2024 7:08:01</t>
  </si>
  <si>
    <t>03/02/2024 7:09:15</t>
  </si>
  <si>
    <t>03/02/2024 7:22:28</t>
  </si>
  <si>
    <t>02/02/2024 18:04:48</t>
  </si>
  <si>
    <t>02/02/2024 18:06:32</t>
  </si>
  <si>
    <t>02/02/2024 18:38:01</t>
  </si>
  <si>
    <t>02/02/2024 18:16:59</t>
  </si>
  <si>
    <t>02/02/2024 18:20:04</t>
  </si>
  <si>
    <t>02/02/2024 18:45:55</t>
  </si>
  <si>
    <t>02/02/2024 18:35:49</t>
  </si>
  <si>
    <t>02/02/2024 18:36:49</t>
  </si>
  <si>
    <t>02/02/2024 19:18:58</t>
  </si>
  <si>
    <t>02/02/2024 18:43:32</t>
  </si>
  <si>
    <t>02/02/2024 18:44:27</t>
  </si>
  <si>
    <t>02/02/2024 19:19:28</t>
  </si>
  <si>
    <t>02/02/2024 18:47:27</t>
  </si>
  <si>
    <t>02/02/2024 18:48:33</t>
  </si>
  <si>
    <t>02/02/2024 19:20:06</t>
  </si>
  <si>
    <t>02/02/2024 18:51:14</t>
  </si>
  <si>
    <t>02/02/2024 18:52:27</t>
  </si>
  <si>
    <t>02/02/2024 19:20:37</t>
  </si>
  <si>
    <t>02/02/2024 18:55:39</t>
  </si>
  <si>
    <t>02/02/2024 18:56:52</t>
  </si>
  <si>
    <t>02/02/2024 19:21:07</t>
  </si>
  <si>
    <t>02/02/2024 18:59:14</t>
  </si>
  <si>
    <t>02/02/2024 19:00:39</t>
  </si>
  <si>
    <t>02/02/2024 19:21:46</t>
  </si>
  <si>
    <t>02/02/2024 19:03:03</t>
  </si>
  <si>
    <t>02/02/2024 19:04:11</t>
  </si>
  <si>
    <t>02/02/2024 19:22:22</t>
  </si>
  <si>
    <t>02/02/2024 21:57:11</t>
  </si>
  <si>
    <t>02/02/2024 21:59:40</t>
  </si>
  <si>
    <t>02/02/2024 22:46:55</t>
  </si>
  <si>
    <t>02/02/2024 23:47:58</t>
  </si>
  <si>
    <t>02/02/2024 23:49:13</t>
  </si>
  <si>
    <t>03/02/2024 6:11:12</t>
  </si>
  <si>
    <t>03/02/2024 0:19:40</t>
  </si>
  <si>
    <t>03/02/2024 0:20:38</t>
  </si>
  <si>
    <t>03/02/2024 0:48:10</t>
  </si>
  <si>
    <t>03/02/2024 8:37:12</t>
  </si>
  <si>
    <t>03/02/2024 8:37:52</t>
  </si>
  <si>
    <t>03/02/2024 8:57:51</t>
  </si>
  <si>
    <t>03/02/2024 17:16:54</t>
  </si>
  <si>
    <t>03/02/2024 17:17:27</t>
  </si>
  <si>
    <t>03/02/2024 17:32:49</t>
  </si>
  <si>
    <t>04/02/2024 0:24:42</t>
  </si>
  <si>
    <t>04/02/2024 0:25:51</t>
  </si>
  <si>
    <t>04/02/2024 0:40:56</t>
  </si>
  <si>
    <t>03/02/2024 12:04:56</t>
  </si>
  <si>
    <t>03/02/2024 12:05:31</t>
  </si>
  <si>
    <t>03/02/2024 13:58:39</t>
  </si>
  <si>
    <t>04/02/2024 4:17:07</t>
  </si>
  <si>
    <t>04/02/2024 4:18:15</t>
  </si>
  <si>
    <t>04/02/2024 4:29:04</t>
  </si>
  <si>
    <t>04/02/2024 6:54:17</t>
  </si>
  <si>
    <t>04/02/2024 6:55:05</t>
  </si>
  <si>
    <t>04/02/2024 6:55:22</t>
  </si>
  <si>
    <t>04/02/2024 6:55:36</t>
  </si>
  <si>
    <t>04/02/2024 6:56:39</t>
  </si>
  <si>
    <t>04/02/2024 6:56:56</t>
  </si>
  <si>
    <t>03/02/2024 18:38:00</t>
  </si>
  <si>
    <t>03/02/2024 18:38:46</t>
  </si>
  <si>
    <t>03/02/2024 18:40:33</t>
  </si>
  <si>
    <t>03/02/2024 18:41:00</t>
  </si>
  <si>
    <t>03/02/2024 18:41:53</t>
  </si>
  <si>
    <t>03/02/2024 18:43:25</t>
  </si>
  <si>
    <t>03/02/2024 19:48:52</t>
  </si>
  <si>
    <t>03/02/2024 19:53:49</t>
  </si>
  <si>
    <t>03/02/2024 23:04:52</t>
  </si>
  <si>
    <t>03/02/2024 21:53:18</t>
  </si>
  <si>
    <t>03/02/2024 21:55:32</t>
  </si>
  <si>
    <t>03/02/2024 22:46:46</t>
  </si>
  <si>
    <t>04/02/2024 1:59:55</t>
  </si>
  <si>
    <t>04/02/2024 2:01:21</t>
  </si>
  <si>
    <t>04/02/2024 3:07:52</t>
  </si>
  <si>
    <t>04/02/2024 2:29:51</t>
  </si>
  <si>
    <t>04/02/2024 2:30:49</t>
  </si>
  <si>
    <t>04/02/2024 2:41:31</t>
  </si>
  <si>
    <t>04/02/2024 3:08:16</t>
  </si>
  <si>
    <t>04/02/2024 3:10:43</t>
  </si>
  <si>
    <t>04/02/2024 4:13:12</t>
  </si>
  <si>
    <t>04/02/2024 7:21:38</t>
  </si>
  <si>
    <t>04/02/2024 7:22:41</t>
  </si>
  <si>
    <t>04/02/2024 7:36:31</t>
  </si>
  <si>
    <t>04/02/2024 10:28:28</t>
  </si>
  <si>
    <t>04/02/2024 10:29:28</t>
  </si>
  <si>
    <t>04/02/2024 19:07:33</t>
  </si>
  <si>
    <t>05/02/2024 5:48:52</t>
  </si>
  <si>
    <t>05/02/2024 5:49:40</t>
  </si>
  <si>
    <t>05/02/2024 5:49:57</t>
  </si>
  <si>
    <t>05/02/2024 5:50:26</t>
  </si>
  <si>
    <t>05/02/2024 5:51:18</t>
  </si>
  <si>
    <t>05/02/2024 5:51:35</t>
  </si>
  <si>
    <t>05/02/2024 7:19:29</t>
  </si>
  <si>
    <t>05/02/2024 7:20:31</t>
  </si>
  <si>
    <t>05/02/2024 7:32:56</t>
  </si>
  <si>
    <t>05/02/2024 9:06:20</t>
  </si>
  <si>
    <t>05/02/2024 9:08:54</t>
  </si>
  <si>
    <t>05/02/2024 9:31:47</t>
  </si>
  <si>
    <t>05/02/2024 9:12:41</t>
  </si>
  <si>
    <t>05/02/2024 9:13:24</t>
  </si>
  <si>
    <t>05/02/2024 9:57:20</t>
  </si>
  <si>
    <t>04/02/2024 17:53:09</t>
  </si>
  <si>
    <t>04/02/2024 17:53:53</t>
  </si>
  <si>
    <t>04/02/2024 18:05:55</t>
  </si>
  <si>
    <t>04/02/2024 18:06:31</t>
  </si>
  <si>
    <t>04/02/2024 18:08:54</t>
  </si>
  <si>
    <t>04/02/2024 18:09:56</t>
  </si>
  <si>
    <t>05/02/2024 0:19:31</t>
  </si>
  <si>
    <t>05/02/2024 0:20:26</t>
  </si>
  <si>
    <t>05/02/2024 0:38:32</t>
  </si>
  <si>
    <t>05/02/2024 2:33:05</t>
  </si>
  <si>
    <t>05/02/2024 2:34:32</t>
  </si>
  <si>
    <t>05/02/2024 2:45:26</t>
  </si>
  <si>
    <t>05/02/2024 3:04:31</t>
  </si>
  <si>
    <t>05/02/2024 3:05:39</t>
  </si>
  <si>
    <t>05/02/2024 4:02:02</t>
  </si>
  <si>
    <t>05/02/2024 4:02:21</t>
  </si>
  <si>
    <t>05/02/2024 4:03:26</t>
  </si>
  <si>
    <t>05/02/2024 5:06:54</t>
  </si>
  <si>
    <t>05/02/2024 4:23:59</t>
  </si>
  <si>
    <t>05/02/2024 4:24:55</t>
  </si>
  <si>
    <t>05/02/2024 4:35:51</t>
  </si>
  <si>
    <t>04/02/2024 21:09:25</t>
  </si>
  <si>
    <t>04/02/2024 21:10:56</t>
  </si>
  <si>
    <t>04/02/2024 22:06:26</t>
  </si>
  <si>
    <t>04/02/2024 19:10:29</t>
  </si>
  <si>
    <t>04/02/2024 19:12:32</t>
  </si>
  <si>
    <t>04/02/2024 19:36:21</t>
  </si>
  <si>
    <t>05/02/2024 9:14:42</t>
  </si>
  <si>
    <t>05/02/2024 9:15:37</t>
  </si>
  <si>
    <t>05/02/2024 9:17:26</t>
  </si>
  <si>
    <t>05/02/2024 10:09:23</t>
  </si>
  <si>
    <t>05/02/2024 10:11:52</t>
  </si>
  <si>
    <t>05/02/2024 11:09:52</t>
  </si>
  <si>
    <t>05/02/2024 12:17:34</t>
  </si>
  <si>
    <t>05/02/2024 12:23:11</t>
  </si>
  <si>
    <t>05/02/2024 13:04:09</t>
  </si>
  <si>
    <t>05/02/2024 10:05:44</t>
  </si>
  <si>
    <t>05/02/2024 10:09:03</t>
  </si>
  <si>
    <t>05/02/2024 12:46:57</t>
  </si>
  <si>
    <t>05/02/2024 10:41:15</t>
  </si>
  <si>
    <t>05/02/2024 10:47:41</t>
  </si>
  <si>
    <t>05/02/2024 11:30:33</t>
  </si>
  <si>
    <t>05/02/2024 13:24:32</t>
  </si>
  <si>
    <t>05/02/2024 13:26:41</t>
  </si>
  <si>
    <t>05/02/2024 13:45:38</t>
  </si>
  <si>
    <t>05/02/2024 11:13:27</t>
  </si>
  <si>
    <t>05/02/2024 11:14:16</t>
  </si>
  <si>
    <t>05/02/2024 11:15:27</t>
  </si>
  <si>
    <t>05/02/2024 11:28:57</t>
  </si>
  <si>
    <t>05/02/2024 11:32:22</t>
  </si>
  <si>
    <t>06/02/2024 9:44:52</t>
  </si>
  <si>
    <t>05/02/2024 11:37:10</t>
  </si>
  <si>
    <t>05/02/2024 11:45:05</t>
  </si>
  <si>
    <t>05/02/2024 12:29:57</t>
  </si>
  <si>
    <t>05/02/2024 11:38:43</t>
  </si>
  <si>
    <t>05/02/2024 11:45:38</t>
  </si>
  <si>
    <t>05/02/2024 12:33:33</t>
  </si>
  <si>
    <t>05/02/2024 12:27:02</t>
  </si>
  <si>
    <t>05/02/2024 12:29:45</t>
  </si>
  <si>
    <t>05/02/2024 12:43:08</t>
  </si>
  <si>
    <t>05/02/2024 13:04:42</t>
  </si>
  <si>
    <t>05/02/2024 13:18:17</t>
  </si>
  <si>
    <t>05/02/2024 13:31:56</t>
  </si>
  <si>
    <t>05/02/2024 12:18:26</t>
  </si>
  <si>
    <t>05/02/2024 12:20:20</t>
  </si>
  <si>
    <t>05/02/2024 12:44:14</t>
  </si>
  <si>
    <t>05/02/2024 12:50:37</t>
  </si>
  <si>
    <t>05/02/2024 12:52:02</t>
  </si>
  <si>
    <t>05/02/2024 17:15:31</t>
  </si>
  <si>
    <t>05/02/2024 16:02:37</t>
  </si>
  <si>
    <t>05/02/2024 16:03:49</t>
  </si>
  <si>
    <t>05/02/2024 16:54:20</t>
  </si>
  <si>
    <t>05/02/2024 18:25:29</t>
  </si>
  <si>
    <t>05/02/2024 18:26:24</t>
  </si>
  <si>
    <t>05/02/2024 18:27:46</t>
  </si>
  <si>
    <t>05/02/2024 18:33:04</t>
  </si>
  <si>
    <t>05/02/2024 18:33:51</t>
  </si>
  <si>
    <t>05/02/2024 18:35:00</t>
  </si>
  <si>
    <t>05/02/2024 18:56:05</t>
  </si>
  <si>
    <t>05/02/2024 18:57:57</t>
  </si>
  <si>
    <t>05/02/2024 19:10:43</t>
  </si>
  <si>
    <t>05/02/2024 19:43:39</t>
  </si>
  <si>
    <t>05/02/2024 19:44:48</t>
  </si>
  <si>
    <t>05/02/2024 19:55:26</t>
  </si>
  <si>
    <t>05/02/2024 20:04:24</t>
  </si>
  <si>
    <t>05/02/2024 20:05:40</t>
  </si>
  <si>
    <t>05/02/2024 20:26:16</t>
  </si>
  <si>
    <t>05/02/2024 20:11:30</t>
  </si>
  <si>
    <t>05/02/2024 20:12:50</t>
  </si>
  <si>
    <t>05/02/2024 20:39:21</t>
  </si>
  <si>
    <t>06/02/2024 0:18:50</t>
  </si>
  <si>
    <t>06/02/2024 0:20:06</t>
  </si>
  <si>
    <t>06/02/2024 0:49:00</t>
  </si>
  <si>
    <t>06/02/2024 0:49:19</t>
  </si>
  <si>
    <t>06/02/2024 0:50:54</t>
  </si>
  <si>
    <t>06/02/2024 2:05:23</t>
  </si>
  <si>
    <t>05/02/2024 16:16:28</t>
  </si>
  <si>
    <t>05/02/2024 16:21:05</t>
  </si>
  <si>
    <t>05/02/2024 17:06:02</t>
  </si>
  <si>
    <t>06/02/2024 8:36:44</t>
  </si>
  <si>
    <t>06/02/2024 8:38:08</t>
  </si>
  <si>
    <t>06/02/2024 9:21:12</t>
  </si>
  <si>
    <t>06/02/2024 9:15:17</t>
  </si>
  <si>
    <t>06/02/2024 9:25:42</t>
  </si>
  <si>
    <t>06/02/2024 9:36:45</t>
  </si>
  <si>
    <t>06/02/2024 9:51:04</t>
  </si>
  <si>
    <t>06/02/2024 9:51:07</t>
  </si>
  <si>
    <t>06/02/2024 11:08:20</t>
  </si>
  <si>
    <t>06/02/2024 10:10:29</t>
  </si>
  <si>
    <t>06/02/2024 10:13:17</t>
  </si>
  <si>
    <t>06/02/2024 12:32:15</t>
  </si>
  <si>
    <t>06/02/2024 10:27:50</t>
  </si>
  <si>
    <t>06/02/2024 10:28:48</t>
  </si>
  <si>
    <t>06/02/2024 15:05:03</t>
  </si>
  <si>
    <t>05/02/2024 21:31:41</t>
  </si>
  <si>
    <t>05/02/2024 21:32:54</t>
  </si>
  <si>
    <t>05/02/2024 22:33:20</t>
  </si>
  <si>
    <t>06/02/2024 10:51:06</t>
  </si>
  <si>
    <t>06/02/2024 10:55:06</t>
  </si>
  <si>
    <t>06/02/2024 12:09:16</t>
  </si>
  <si>
    <t>06/02/2024 12:16:21</t>
  </si>
  <si>
    <t>06/02/2024 12:16:51</t>
  </si>
  <si>
    <t>06/02/2024 12:35:10</t>
  </si>
  <si>
    <t>06/02/2024 12:18:00</t>
  </si>
  <si>
    <t>06/02/2024 12:21:39</t>
  </si>
  <si>
    <t>06/02/2024 12:25:03</t>
  </si>
  <si>
    <t>06/02/2024 12:31:01</t>
  </si>
  <si>
    <t>06/02/2024 12:31:02</t>
  </si>
  <si>
    <t>06/02/2024 12:47:44</t>
  </si>
  <si>
    <t>06/02/2024 12:51:58</t>
  </si>
  <si>
    <t>06/02/2024 12:55:49</t>
  </si>
  <si>
    <t>06/02/2024 12:57:17</t>
  </si>
  <si>
    <t>06/02/2024 13:15:34</t>
  </si>
  <si>
    <t>06/02/2024 13:17:18</t>
  </si>
  <si>
    <t>06/02/2024 13:34:39</t>
  </si>
  <si>
    <t>06/02/2024 6:27:27</t>
  </si>
  <si>
    <t>06/02/2024 6:28:23</t>
  </si>
  <si>
    <t>06/02/2024 6:28:46</t>
  </si>
  <si>
    <t>06/02/2024 6:29:15</t>
  </si>
  <si>
    <t>06/02/2024 6:30:26</t>
  </si>
  <si>
    <t>06/02/2024 6:30:56</t>
  </si>
  <si>
    <t>06/02/2024 8:31:52</t>
  </si>
  <si>
    <t>06/02/2024 8:37:38</t>
  </si>
  <si>
    <t>06/02/2024 9:32:06</t>
  </si>
  <si>
    <t>06/02/2024 10:04:34</t>
  </si>
  <si>
    <t>06/02/2024 10:05:56</t>
  </si>
  <si>
    <t>06/02/2024 11:40:43</t>
  </si>
  <si>
    <t>06/02/2024 10:19:57</t>
  </si>
  <si>
    <t>06/02/2024 10:21:14</t>
  </si>
  <si>
    <t>06/02/2024 13:09:03</t>
  </si>
  <si>
    <t>06/02/2024 11:13:46</t>
  </si>
  <si>
    <t>06/02/2024 11:16:32</t>
  </si>
  <si>
    <t>06/02/2024 11:37:41</t>
  </si>
  <si>
    <t>06/02/2024 12:11:19</t>
  </si>
  <si>
    <t>06/02/2024 12:14:17</t>
  </si>
  <si>
    <t>06/02/2024 12:20:56</t>
  </si>
  <si>
    <t>06/02/2024 12:25:25</t>
  </si>
  <si>
    <t>06/02/2024 12:32:07</t>
  </si>
  <si>
    <t>07/02/2024 14:27:22</t>
  </si>
  <si>
    <t>06/02/2024 12:25:30</t>
  </si>
  <si>
    <t>06/02/2024 12:33:47</t>
  </si>
  <si>
    <t>06/02/2024 13:39:35</t>
  </si>
  <si>
    <t>06/02/2024 12:25:34</t>
  </si>
  <si>
    <t>06/02/2024 12:37:32</t>
  </si>
  <si>
    <t>06/02/2024 13:40:23</t>
  </si>
  <si>
    <t>06/02/2024 12:25:38</t>
  </si>
  <si>
    <t>06/02/2024 12:38:57</t>
  </si>
  <si>
    <t>07/02/2024 14:27:40</t>
  </si>
  <si>
    <t>06/02/2024 12:45:06</t>
  </si>
  <si>
    <t>06/02/2024 12:46:33</t>
  </si>
  <si>
    <t>06/02/2024 13:07:16</t>
  </si>
  <si>
    <t>06/02/2024 13:42:25</t>
  </si>
  <si>
    <t>06/02/2024 13:44:46</t>
  </si>
  <si>
    <t>06/02/2024 13:55:06</t>
  </si>
  <si>
    <t>06/02/2024 15:05:44</t>
  </si>
  <si>
    <t>06/02/2024 15:07:35</t>
  </si>
  <si>
    <t>06/02/2024 15:53:27</t>
  </si>
  <si>
    <t>06/02/2024 15:07:24</t>
  </si>
  <si>
    <t>06/02/2024 15:08:15</t>
  </si>
  <si>
    <t>06/02/2024 15:49:52</t>
  </si>
  <si>
    <t>06/02/2024 15:22:17</t>
  </si>
  <si>
    <t>06/02/2024 15:24:24</t>
  </si>
  <si>
    <t>06/02/2024 17:44:39</t>
  </si>
  <si>
    <t>06/02/2024 15:53:33</t>
  </si>
  <si>
    <t>06/02/2024 15:55:15</t>
  </si>
  <si>
    <t>09/02/2024 18:13:33</t>
  </si>
  <si>
    <t>06/02/2024 15:04:19</t>
  </si>
  <si>
    <t>06/02/2024 15:05:32</t>
  </si>
  <si>
    <t>06/02/2024 15:29:14</t>
  </si>
  <si>
    <t>06/02/2024 15:12:27</t>
  </si>
  <si>
    <t>06/02/2024 15:13:32</t>
  </si>
  <si>
    <t>06/02/2024 16:00:39</t>
  </si>
  <si>
    <t>06/02/2024 16:31:32</t>
  </si>
  <si>
    <t>06/02/2024 16:33:29</t>
  </si>
  <si>
    <t>06/02/2024 17:22:12</t>
  </si>
  <si>
    <t>06/02/2024 17:01:02</t>
  </si>
  <si>
    <t>06/02/2024 17:02:47</t>
  </si>
  <si>
    <t>06/02/2024 17:18:17</t>
  </si>
  <si>
    <t>06/02/2024 16:46:16</t>
  </si>
  <si>
    <t>06/02/2024 16:47:07</t>
  </si>
  <si>
    <t>06/02/2024 17:07:49</t>
  </si>
  <si>
    <t>06/02/2024 17:12:37</t>
  </si>
  <si>
    <t>06/02/2024 17:13:46</t>
  </si>
  <si>
    <t>06/02/2024 17:36:20</t>
  </si>
  <si>
    <t>06/02/2024 17:50:32</t>
  </si>
  <si>
    <t>06/02/2024 17:52:32</t>
  </si>
  <si>
    <t>06/02/2024 19:04:37</t>
  </si>
  <si>
    <t>06/02/2024 21:19:57</t>
  </si>
  <si>
    <t>06/02/2024 21:21:21</t>
  </si>
  <si>
    <t>07/02/2024 6:35:04</t>
  </si>
  <si>
    <t>06/02/2024 17:01:10</t>
  </si>
  <si>
    <t>06/02/2024 17:08:34</t>
  </si>
  <si>
    <t>06/02/2024 17:14:01</t>
  </si>
  <si>
    <t>06/02/2024 18:36:13</t>
  </si>
  <si>
    <t>06/02/2024 18:45:00</t>
  </si>
  <si>
    <t>07/02/2024 5:02:44</t>
  </si>
  <si>
    <t>07/02/2024 9:28:37</t>
  </si>
  <si>
    <t>07/02/2024 9:34:10</t>
  </si>
  <si>
    <t>07/02/2024 9:35:22</t>
  </si>
  <si>
    <t>07/02/2024 6:45:45</t>
  </si>
  <si>
    <t>07/02/2024 6:46:39</t>
  </si>
  <si>
    <t>07/02/2024 6:46:56</t>
  </si>
  <si>
    <t>07/02/2024 6:47:09</t>
  </si>
  <si>
    <t>07/02/2024 6:48:05</t>
  </si>
  <si>
    <t>07/02/2024 6:48:24</t>
  </si>
  <si>
    <t>07/02/2024 6:35:13</t>
  </si>
  <si>
    <t>07/02/2024 6:40:09</t>
  </si>
  <si>
    <t>07/02/2024 6:40:17</t>
  </si>
  <si>
    <t>07/02/2024 6:41:34</t>
  </si>
  <si>
    <t>07/02/2024 8:26:04</t>
  </si>
  <si>
    <t>07/02/2024 8:29:12</t>
  </si>
  <si>
    <t>07/02/2024 9:12:47</t>
  </si>
  <si>
    <t>07/02/2024 10:23:57</t>
  </si>
  <si>
    <t>07/02/2024 10:25:46</t>
  </si>
  <si>
    <t>07/02/2024 10:32:48</t>
  </si>
  <si>
    <t>07/02/2024 8:15:11</t>
  </si>
  <si>
    <t>07/02/2024 8:16:02</t>
  </si>
  <si>
    <t>07/02/2024 9:27:12</t>
  </si>
  <si>
    <t>07/02/2024 10:38:53</t>
  </si>
  <si>
    <t>07/02/2024 10:38:54</t>
  </si>
  <si>
    <t>07/02/2024 10:50:14</t>
  </si>
  <si>
    <t>07/02/2024 10:42:29</t>
  </si>
  <si>
    <t>07/02/2024 10:42:31</t>
  </si>
  <si>
    <t>08/02/2024 9:21:21</t>
  </si>
  <si>
    <t>07/02/2024 11:37:28</t>
  </si>
  <si>
    <t>07/02/2024 11:38:18</t>
  </si>
  <si>
    <t>07/02/2024 12:22:39</t>
  </si>
  <si>
    <t>07/02/2024 11:54:06</t>
  </si>
  <si>
    <t>07/02/2024 11:54:33</t>
  </si>
  <si>
    <t>07/02/2024 13:49:15</t>
  </si>
  <si>
    <t>07/02/2024 12:58:11</t>
  </si>
  <si>
    <t>07/02/2024 12:59:21</t>
  </si>
  <si>
    <t>07/02/2024 13:25:10</t>
  </si>
  <si>
    <t>07/02/2024 12:07:05</t>
  </si>
  <si>
    <t>07/02/2024 12:14:33</t>
  </si>
  <si>
    <t>07/02/2024 12:27:52</t>
  </si>
  <si>
    <t>07/02/2024 12:30:39</t>
  </si>
  <si>
    <t>07/02/2024 12:31:42</t>
  </si>
  <si>
    <t>07/02/2024 12:51:16</t>
  </si>
  <si>
    <t>07/02/2024 12:32:58</t>
  </si>
  <si>
    <t>07/02/2024 12:34:59</t>
  </si>
  <si>
    <t>07/02/2024 12:53:43</t>
  </si>
  <si>
    <t>07/02/2024 12:36:05</t>
  </si>
  <si>
    <t>07/02/2024 12:37:17</t>
  </si>
  <si>
    <t>07/02/2024 15:37:27</t>
  </si>
  <si>
    <t>07/02/2024 13:58:57</t>
  </si>
  <si>
    <t>07/02/2024 13:58:58</t>
  </si>
  <si>
    <t>07/02/2024 15:28:46</t>
  </si>
  <si>
    <t>07/02/2024 14:20:58</t>
  </si>
  <si>
    <t>07/02/2024 14:23:42</t>
  </si>
  <si>
    <t>07/02/2024 16:42:38</t>
  </si>
  <si>
    <t>07/02/2024 16:19:18</t>
  </si>
  <si>
    <t>07/02/2024 16:20:33</t>
  </si>
  <si>
    <t>07/02/2024 19:38:14</t>
  </si>
  <si>
    <t>07/02/2024 16:36:44</t>
  </si>
  <si>
    <t>07/02/2024 16:38:00</t>
  </si>
  <si>
    <t>07/02/2024 16:44:16</t>
  </si>
  <si>
    <t>07/02/2024 14:08:52</t>
  </si>
  <si>
    <t>07/02/2024 14:09:59</t>
  </si>
  <si>
    <t>07/02/2024 14:17:14</t>
  </si>
  <si>
    <t>07/02/2024 14:21:00</t>
  </si>
  <si>
    <t>07/02/2024 14:21:59</t>
  </si>
  <si>
    <t>07/02/2024 18:57:18</t>
  </si>
  <si>
    <t>07/02/2024 15:57:41</t>
  </si>
  <si>
    <t>07/02/2024 15:58:25</t>
  </si>
  <si>
    <t>07/02/2024 16:18:42</t>
  </si>
  <si>
    <t>07/02/2024 16:51:05</t>
  </si>
  <si>
    <t>07/02/2024 16:52:11</t>
  </si>
  <si>
    <t>07/02/2024 18:18:38</t>
  </si>
  <si>
    <t>07/02/2024 16:59:29</t>
  </si>
  <si>
    <t>07/02/2024 17:01:22</t>
  </si>
  <si>
    <t>07/02/2024 17:09:00</t>
  </si>
  <si>
    <t>07/02/2024 17:32:57</t>
  </si>
  <si>
    <t>07/02/2024 17:35:18</t>
  </si>
  <si>
    <t>07/02/2024 17:46:25</t>
  </si>
  <si>
    <t>07/02/2024 15:47:26</t>
  </si>
  <si>
    <t>07/02/2024 15:47:59</t>
  </si>
  <si>
    <t>07/02/2024 16:40:56</t>
  </si>
  <si>
    <t>07/02/2024 16:55:12</t>
  </si>
  <si>
    <t>07/02/2024 16:56:06</t>
  </si>
  <si>
    <t>07/02/2024 18:10:13</t>
  </si>
  <si>
    <t>07/02/2024 17:19:01</t>
  </si>
  <si>
    <t>07/02/2024 17:19:03</t>
  </si>
  <si>
    <t>07/02/2024 17:21:15</t>
  </si>
  <si>
    <t>07/02/2024 18:01:30</t>
  </si>
  <si>
    <t>07/02/2024 18:20:13</t>
  </si>
  <si>
    <t>07/02/2024 18:21:35</t>
  </si>
  <si>
    <t>07/02/2024 19:01:13</t>
  </si>
  <si>
    <t>07/02/2024 19:02:19</t>
  </si>
  <si>
    <t>07/02/2024 19:03:32</t>
  </si>
  <si>
    <t>08/02/2024 0:02:10</t>
  </si>
  <si>
    <t>08/02/2024 0:05:13</t>
  </si>
  <si>
    <t>08/02/2024 9:05:49</t>
  </si>
  <si>
    <t>08/02/2024 6:19:34</t>
  </si>
  <si>
    <t>08/02/2024 6:21:31</t>
  </si>
  <si>
    <t>08/02/2024 6:21:38</t>
  </si>
  <si>
    <t>08/02/2024 6:23:00</t>
  </si>
  <si>
    <t>08/02/2024 6:23:06</t>
  </si>
  <si>
    <t>08/02/2024 6:24:23</t>
  </si>
  <si>
    <t>08/02/2024 9:17:03</t>
  </si>
  <si>
    <t>08/02/2024 9:18:04</t>
  </si>
  <si>
    <t>08/02/2024 11:30:29</t>
  </si>
  <si>
    <t>07/02/2024 18:28:43</t>
  </si>
  <si>
    <t>07/02/2024 18:31:51</t>
  </si>
  <si>
    <t>07/02/2024 19:47:38</t>
  </si>
  <si>
    <t>07/02/2024 21:02:03</t>
  </si>
  <si>
    <t>07/02/2024 21:05:56</t>
  </si>
  <si>
    <t>08/02/2024 7:25:50</t>
  </si>
  <si>
    <t>07/02/2024 21:06:58</t>
  </si>
  <si>
    <t>07/02/2024 21:09:44</t>
  </si>
  <si>
    <t>08/02/2024 0:56:57</t>
  </si>
  <si>
    <t>07/02/2024 22:14:38</t>
  </si>
  <si>
    <t>07/02/2024 22:17:25</t>
  </si>
  <si>
    <t>08/02/2024 1:15:30</t>
  </si>
  <si>
    <t>08/02/2024 8:09:39</t>
  </si>
  <si>
    <t>08/02/2024 8:29:46</t>
  </si>
  <si>
    <t>08/02/2024 8:59:01</t>
  </si>
  <si>
    <t>08/02/2024 8:38:13</t>
  </si>
  <si>
    <t>08/02/2024 8:58:06</t>
  </si>
  <si>
    <t>08/02/2024 9:59:39</t>
  </si>
  <si>
    <t>08/02/2024 9:02:57</t>
  </si>
  <si>
    <t>08/02/2024 9:09:05</t>
  </si>
  <si>
    <t>08/02/2024 9:55:11</t>
  </si>
  <si>
    <t>08/02/2024 9:10:27</t>
  </si>
  <si>
    <t>08/02/2024 9:11:10</t>
  </si>
  <si>
    <t>08/02/2024 9:55:55</t>
  </si>
  <si>
    <t>08/02/2024 8:11:35</t>
  </si>
  <si>
    <t>08/02/2024 8:12:08</t>
  </si>
  <si>
    <t>08/02/2024 9:06:20</t>
  </si>
  <si>
    <t>08/02/2024 10:29:11</t>
  </si>
  <si>
    <t>08/02/2024 10:30:25</t>
  </si>
  <si>
    <t>13/02/2024 11:10:37</t>
  </si>
  <si>
    <t>08/02/2024 10:35:48</t>
  </si>
  <si>
    <t>08/02/2024 10:35:49</t>
  </si>
  <si>
    <t>08/02/2024 12:54:36</t>
  </si>
  <si>
    <t>08/02/2024 11:31:04</t>
  </si>
  <si>
    <t>08/02/2024 11:32:29</t>
  </si>
  <si>
    <t>08/02/2024 13:22:29</t>
  </si>
  <si>
    <t>08/02/2024 11:35:20</t>
  </si>
  <si>
    <t>08/02/2024 11:35:22</t>
  </si>
  <si>
    <t>09/02/2024 9:18:06</t>
  </si>
  <si>
    <t>08/02/2024 11:46:58</t>
  </si>
  <si>
    <t>08/02/2024 11:48:04</t>
  </si>
  <si>
    <t>08/02/2024 12:55:54</t>
  </si>
  <si>
    <t>08/02/2024 11:53:17</t>
  </si>
  <si>
    <t>08/02/2024 11:54:07</t>
  </si>
  <si>
    <t>08/02/2024 13:17:13</t>
  </si>
  <si>
    <t>08/02/2024 14:23:10</t>
  </si>
  <si>
    <t>08/02/2024 14:23:54</t>
  </si>
  <si>
    <t>08/02/2024 14:35:08</t>
  </si>
  <si>
    <t>08/02/2024 11:55:19</t>
  </si>
  <si>
    <t>08/02/2024 11:55:48</t>
  </si>
  <si>
    <t>08/02/2024 12:13:29</t>
  </si>
  <si>
    <t>08/02/2024 15:38:59</t>
  </si>
  <si>
    <t>08/02/2024 15:39:49</t>
  </si>
  <si>
    <t>08/02/2024 16:19:39</t>
  </si>
  <si>
    <t>08/02/2024 16:37:40</t>
  </si>
  <si>
    <t>08/02/2024 16:39:16</t>
  </si>
  <si>
    <t>08/02/2024 17:02:46</t>
  </si>
  <si>
    <t>08/02/2024 15:41:52</t>
  </si>
  <si>
    <t>08/02/2024 15:43:05</t>
  </si>
  <si>
    <t>08/02/2024 17:22:50</t>
  </si>
  <si>
    <t>08/02/2024 16:13:14</t>
  </si>
  <si>
    <t>08/02/2024 16:14:59</t>
  </si>
  <si>
    <t>08/02/2024 17:23:20</t>
  </si>
  <si>
    <t>08/02/2024 16:42:56</t>
  </si>
  <si>
    <t>08/02/2024 16:43:45</t>
  </si>
  <si>
    <t>08/02/2024 17:25:36</t>
  </si>
  <si>
    <t>08/02/2024 17:07:55</t>
  </si>
  <si>
    <t>08/02/2024 17:08:57</t>
  </si>
  <si>
    <t>08/02/2024 17:18:49</t>
  </si>
  <si>
    <t>08/02/2024 17:50:03</t>
  </si>
  <si>
    <t>08/02/2024 17:50:04</t>
  </si>
  <si>
    <t>09/02/2024 9:15:13</t>
  </si>
  <si>
    <t>08/02/2024 16:11:01</t>
  </si>
  <si>
    <t>08/02/2024 16:11:50</t>
  </si>
  <si>
    <t>08/02/2024 16:26:39</t>
  </si>
  <si>
    <t>08/02/2024 17:41:20</t>
  </si>
  <si>
    <t>08/02/2024 17:45:03</t>
  </si>
  <si>
    <t>08/02/2024 17:56:00</t>
  </si>
  <si>
    <t>08/02/2024 20:41:18</t>
  </si>
  <si>
    <t>08/02/2024 20:44:50</t>
  </si>
  <si>
    <t>09/02/2024 7:17:12</t>
  </si>
  <si>
    <t>08/02/2024 22:08:56</t>
  </si>
  <si>
    <t>08/02/2024 22:11:32</t>
  </si>
  <si>
    <t>08/02/2024 23:54:29</t>
  </si>
  <si>
    <t>09/02/2024 8:59:25</t>
  </si>
  <si>
    <t>09/02/2024 9:00:12</t>
  </si>
  <si>
    <t>09/02/2024 9:20:02</t>
  </si>
  <si>
    <t>08/02/2024 18:30:14</t>
  </si>
  <si>
    <t>08/02/2024 18:31:31</t>
  </si>
  <si>
    <t>08/02/2024 18:53:07</t>
  </si>
  <si>
    <t>08/02/2024 17:53:07</t>
  </si>
  <si>
    <t>08/02/2024 18:02:55</t>
  </si>
  <si>
    <t>08/02/2024 18:09:44</t>
  </si>
  <si>
    <t>08/02/2024 19:25:03</t>
  </si>
  <si>
    <t>08/02/2024 19:26:22</t>
  </si>
  <si>
    <t>09/02/2024 5:04:59</t>
  </si>
  <si>
    <t>08/02/2024 21:14:43</t>
  </si>
  <si>
    <t>08/02/2024 21:16:04</t>
  </si>
  <si>
    <t>08/02/2024 21:22:40</t>
  </si>
  <si>
    <t>08/02/2024 22:40:36</t>
  </si>
  <si>
    <t>08/02/2024 22:42:55</t>
  </si>
  <si>
    <t>08/02/2024 22:46:58</t>
  </si>
  <si>
    <t>09/02/2024 2:01:22</t>
  </si>
  <si>
    <t>09/02/2024 2:04:03</t>
  </si>
  <si>
    <t>09/02/2024 3:39:50</t>
  </si>
  <si>
    <t>09/02/2024 7:23:19</t>
  </si>
  <si>
    <t>09/02/2024 7:24:40</t>
  </si>
  <si>
    <t>09/02/2024 7:24:47</t>
  </si>
  <si>
    <t>09/02/2024 7:26:06</t>
  </si>
  <si>
    <t>09/02/2024 7:26:31</t>
  </si>
  <si>
    <t>09/02/2024 7:27:53</t>
  </si>
  <si>
    <t>09/02/2024 7:27:59</t>
  </si>
  <si>
    <t>09/02/2024 7:29:06</t>
  </si>
  <si>
    <t>09/02/2024 8:21:04</t>
  </si>
  <si>
    <t>09/02/2024 8:21:32</t>
  </si>
  <si>
    <t>09/02/2024 8:35:24</t>
  </si>
  <si>
    <t>09/02/2024 8:21:51</t>
  </si>
  <si>
    <t>09/02/2024 8:22:17</t>
  </si>
  <si>
    <t>09/02/2024 8:35:45</t>
  </si>
  <si>
    <t>09/02/2024 9:51:00</t>
  </si>
  <si>
    <t>09/02/2024 10:08:21</t>
  </si>
  <si>
    <t>09/02/2024 11:48:37</t>
  </si>
  <si>
    <t>09/02/2024 9:32:55</t>
  </si>
  <si>
    <t>09/02/2024 9:33:49</t>
  </si>
  <si>
    <t>09/02/2024 9:50:40</t>
  </si>
  <si>
    <t>09/02/2024 8:36:31</t>
  </si>
  <si>
    <t>09/02/2024 8:40:43</t>
  </si>
  <si>
    <t>09/02/2024 9:09:13</t>
  </si>
  <si>
    <t>09/02/2024 9:13:00</t>
  </si>
  <si>
    <t>09/02/2024 9:16:53</t>
  </si>
  <si>
    <t>09/02/2024 10:35:33</t>
  </si>
  <si>
    <t>09/02/2024 9:20:12</t>
  </si>
  <si>
    <t>09/02/2024 9:21:58</t>
  </si>
  <si>
    <t>09/02/2024 9:32:04</t>
  </si>
  <si>
    <t>09/02/2024 11:26:15</t>
  </si>
  <si>
    <t>09/02/2024 11:30:29</t>
  </si>
  <si>
    <t>09/02/2024 11:33:31</t>
  </si>
  <si>
    <t>09/02/2024 11:36:05</t>
  </si>
  <si>
    <t>09/02/2024 11:36:33</t>
  </si>
  <si>
    <t>09/02/2024 11:47:57</t>
  </si>
  <si>
    <t>09/02/2024 10:29:31</t>
  </si>
  <si>
    <t>09/02/2024 10:30:52</t>
  </si>
  <si>
    <t>09/02/2024 10:49:34</t>
  </si>
  <si>
    <t>09/02/2024 11:13:12</t>
  </si>
  <si>
    <t>09/02/2024 11:14:26</t>
  </si>
  <si>
    <t>09/02/2024 15:40:12</t>
  </si>
  <si>
    <t>09/02/2024 11:52:17</t>
  </si>
  <si>
    <t>09/02/2024 11:54:18</t>
  </si>
  <si>
    <t>09/02/2024 12:07:20</t>
  </si>
  <si>
    <t>09/02/2024 12:18:31</t>
  </si>
  <si>
    <t>09/02/2024 12:20:24</t>
  </si>
  <si>
    <t>09/02/2024 19:44:02</t>
  </si>
  <si>
    <t>09/02/2024 13:33:56</t>
  </si>
  <si>
    <t>09/02/2024 13:35:57</t>
  </si>
  <si>
    <t>09/02/2024 13:47:50</t>
  </si>
  <si>
    <t>09/02/2024 15:35:35</t>
  </si>
  <si>
    <t>09/02/2024 15:35:55</t>
  </si>
  <si>
    <t>09/02/2024 15:41:16</t>
  </si>
  <si>
    <t>09/02/2024 15:42:24</t>
  </si>
  <si>
    <t>09/02/2024 15:44:02</t>
  </si>
  <si>
    <t>09/02/2024 18:11:59</t>
  </si>
  <si>
    <t>09/02/2024 19:17:57</t>
  </si>
  <si>
    <t>09/02/2024 19:23:34</t>
  </si>
  <si>
    <t>09/02/2024 20:20:43</t>
  </si>
  <si>
    <t>09/02/2024 19:33:10</t>
  </si>
  <si>
    <t>09/02/2024 19:34:35</t>
  </si>
  <si>
    <t>09/02/2024 20:21:07</t>
  </si>
  <si>
    <t>09/02/2024 19:36:47</t>
  </si>
  <si>
    <t>09/02/2024 19:38:12</t>
  </si>
  <si>
    <t>09/02/2024 20:21:30</t>
  </si>
  <si>
    <t>10/02/2024 9:20:14</t>
  </si>
  <si>
    <t>10/02/2024 9:21:47</t>
  </si>
  <si>
    <t>10/02/2024 9:36:55</t>
  </si>
  <si>
    <t>10/02/2024 9:40:03</t>
  </si>
  <si>
    <t>10/02/2024 9:43:02</t>
  </si>
  <si>
    <t>10/02/2024 9:54:21</t>
  </si>
  <si>
    <t>09/02/2024 15:56:46</t>
  </si>
  <si>
    <t>09/02/2024 15:57:10</t>
  </si>
  <si>
    <t>09/02/2024 16:36:04</t>
  </si>
  <si>
    <t>09/02/2024 19:14:35</t>
  </si>
  <si>
    <t>09/02/2024 19:17:37</t>
  </si>
  <si>
    <t>09/02/2024 20:21:58</t>
  </si>
  <si>
    <t>09/02/2024 19:29:47</t>
  </si>
  <si>
    <t>09/02/2024 19:31:07</t>
  </si>
  <si>
    <t>09/02/2024 20:22:23</t>
  </si>
  <si>
    <t>09/02/2024 19:38:20</t>
  </si>
  <si>
    <t>09/02/2024 19:39:26</t>
  </si>
  <si>
    <t>09/02/2024 20:22:47</t>
  </si>
  <si>
    <t>09/02/2024 17:25:41</t>
  </si>
  <si>
    <t>09/02/2024 17:27:22</t>
  </si>
  <si>
    <t>09/02/2024 17:44:37</t>
  </si>
  <si>
    <t>09/02/2024 18:24:08</t>
  </si>
  <si>
    <t>09/02/2024 18:27:24</t>
  </si>
  <si>
    <t>09/02/2024 18:28:57</t>
  </si>
  <si>
    <t>09/02/2024 19:17:23</t>
  </si>
  <si>
    <t>09/02/2024 19:20:10</t>
  </si>
  <si>
    <t>09/02/2024 20:23:08</t>
  </si>
  <si>
    <t>10/02/2024 7:03:47</t>
  </si>
  <si>
    <t>10/02/2024 7:06:01</t>
  </si>
  <si>
    <t>10/02/2024 7:06:07</t>
  </si>
  <si>
    <t>10/02/2024 7:09:22</t>
  </si>
  <si>
    <t>10/02/2024 7:09:28</t>
  </si>
  <si>
    <t>10/02/2024 7:10:54</t>
  </si>
  <si>
    <t>10/02/2024 10:34:12</t>
  </si>
  <si>
    <t>10/02/2024 10:36:03</t>
  </si>
  <si>
    <t>10/02/2024 19:32:14</t>
  </si>
  <si>
    <t>09/02/2024 21:10:05</t>
  </si>
  <si>
    <t>09/02/2024 21:14:24</t>
  </si>
  <si>
    <t>10/02/2024 7:25:07</t>
  </si>
  <si>
    <t>10/02/2024 15:52:54</t>
  </si>
  <si>
    <t>10/02/2024 15:54:16</t>
  </si>
  <si>
    <t>10/02/2024 17:34:01</t>
  </si>
  <si>
    <t>10/02/2024 20:36:14</t>
  </si>
  <si>
    <t>10/02/2024 20:38:54</t>
  </si>
  <si>
    <t>11/02/2024 7:22:24</t>
  </si>
  <si>
    <t>10/02/2024 9:23:40</t>
  </si>
  <si>
    <t>10/02/2024 9:24:56</t>
  </si>
  <si>
    <t>10/02/2024 17:31:33</t>
  </si>
  <si>
    <t>10/02/2024 10:12:54</t>
  </si>
  <si>
    <t>10/02/2024 10:14:09</t>
  </si>
  <si>
    <t>10/02/2024 10:45:58</t>
  </si>
  <si>
    <t>10/02/2024 10:35:34</t>
  </si>
  <si>
    <t>10/02/2024 10:37:03</t>
  </si>
  <si>
    <t>10/02/2024 11:06:45</t>
  </si>
  <si>
    <t>10/02/2024 11:58:31</t>
  </si>
  <si>
    <t>10/02/2024 11:59:54</t>
  </si>
  <si>
    <t>10/02/2024 13:04:56</t>
  </si>
  <si>
    <t>10/02/2024 13:19:54</t>
  </si>
  <si>
    <t>10/02/2024 13:21:41</t>
  </si>
  <si>
    <t>10/02/2024 15:50:21</t>
  </si>
  <si>
    <t>11/02/2024 1:35:34</t>
  </si>
  <si>
    <t>11/02/2024 1:37:00</t>
  </si>
  <si>
    <t>11/02/2024 1:38:49</t>
  </si>
  <si>
    <t>10/02/2024 18:13:31</t>
  </si>
  <si>
    <t>10/02/2024 18:14:55</t>
  </si>
  <si>
    <t>10/02/2024 18:38:18</t>
  </si>
  <si>
    <t>11/02/2024 9:05:49</t>
  </si>
  <si>
    <t>11/02/2024 9:07:26</t>
  </si>
  <si>
    <t>11/02/2024 9:50:52</t>
  </si>
  <si>
    <t>11/02/2024 16:24:26</t>
  </si>
  <si>
    <t>11/02/2024 16:25:31</t>
  </si>
  <si>
    <t>11/02/2024 16:40:32</t>
  </si>
  <si>
    <t>11/02/2024 20:29:09</t>
  </si>
  <si>
    <t>11/02/2024 20:30:41</t>
  </si>
  <si>
    <t>11/02/2024 20:31:37</t>
  </si>
  <si>
    <t>11/02/2024 3:46:39</t>
  </si>
  <si>
    <t>11/02/2024 3:47:41</t>
  </si>
  <si>
    <t>11/02/2024 3:50:53</t>
  </si>
  <si>
    <t>11/02/2024 3:52:28</t>
  </si>
  <si>
    <t>11/02/2024 4:00:08</t>
  </si>
  <si>
    <t>11/02/2024 4:05:07</t>
  </si>
  <si>
    <t>11/02/2024 4:12:42</t>
  </si>
  <si>
    <t>11/02/2024 4:13:20</t>
  </si>
  <si>
    <t>11/02/2024 7:13:41</t>
  </si>
  <si>
    <t>11/02/2024 10:43:53</t>
  </si>
  <si>
    <t>11/02/2024 10:44:59</t>
  </si>
  <si>
    <t>11/02/2024 11:54:17</t>
  </si>
  <si>
    <t>11/02/2024 12:30:30</t>
  </si>
  <si>
    <t>11/02/2024 12:31:38</t>
  </si>
  <si>
    <t>11/02/2024 19:46:01</t>
  </si>
  <si>
    <t>12/02/2024 9:28:27</t>
  </si>
  <si>
    <t>12/02/2024 9:30:55</t>
  </si>
  <si>
    <t>12/02/2024 9:43:44</t>
  </si>
  <si>
    <t>12/02/2024 9:44:38</t>
  </si>
  <si>
    <t>12/02/2024 9:46:04</t>
  </si>
  <si>
    <t>12/02/2024 10:31:46</t>
  </si>
  <si>
    <t>12/02/2024 1:56:57</t>
  </si>
  <si>
    <t>12/02/2024 1:57:37</t>
  </si>
  <si>
    <t>12/02/2024 1:59:09</t>
  </si>
  <si>
    <t>12/02/2024 1:59:32</t>
  </si>
  <si>
    <t>12/02/2024 2:00:15</t>
  </si>
  <si>
    <t>12/02/2024 2:01:35</t>
  </si>
  <si>
    <t>12/02/2024 2:05:29</t>
  </si>
  <si>
    <t>12/02/2024 2:06:17</t>
  </si>
  <si>
    <t>12/02/2024 2:07:30</t>
  </si>
  <si>
    <t>12/02/2024 10:05:05</t>
  </si>
  <si>
    <t>12/02/2024 10:06:44</t>
  </si>
  <si>
    <t>12/02/2024 13:36:49</t>
  </si>
  <si>
    <t>12/02/2024 10:47:09</t>
  </si>
  <si>
    <t>12/02/2024 10:53:09</t>
  </si>
  <si>
    <t>12/02/2024 12:22:42</t>
  </si>
  <si>
    <t>12/02/2024 9:16:24</t>
  </si>
  <si>
    <t>12/02/2024 9:19:01</t>
  </si>
  <si>
    <t>12/02/2024 9:43:16</t>
  </si>
  <si>
    <t>12/02/2024 10:54:43</t>
  </si>
  <si>
    <t>12/02/2024 10:56:16</t>
  </si>
  <si>
    <t>12/02/2024 11:42:10</t>
  </si>
  <si>
    <t>12/02/2024 12:16:05</t>
  </si>
  <si>
    <t>12/02/2024 12:17:19</t>
  </si>
  <si>
    <t>12/02/2024 12:18:50</t>
  </si>
  <si>
    <t>12/02/2024 12:17:07</t>
  </si>
  <si>
    <t>12/02/2024 12:18:30</t>
  </si>
  <si>
    <t>12/02/2024 20:05:26</t>
  </si>
  <si>
    <t>12/02/2024 12:58:41</t>
  </si>
  <si>
    <t>12/02/2024 13:04:19</t>
  </si>
  <si>
    <t>12/02/2024 13:24:45</t>
  </si>
  <si>
    <t>12/02/2024 12:58:01</t>
  </si>
  <si>
    <t>12/02/2024 12:59:22</t>
  </si>
  <si>
    <t>12/02/2024 13:37:34</t>
  </si>
  <si>
    <t>12/02/2024 13:00:47</t>
  </si>
  <si>
    <t>12/02/2024 13:03:02</t>
  </si>
  <si>
    <t>12/02/2024 13:41:44</t>
  </si>
  <si>
    <t>12/02/2024 13:04:50</t>
  </si>
  <si>
    <t>12/02/2024 13:06:05</t>
  </si>
  <si>
    <t>12/02/2024 13:46:10</t>
  </si>
  <si>
    <t>12/02/2024 15:05:10</t>
  </si>
  <si>
    <t>12/02/2024 15:06:47</t>
  </si>
  <si>
    <t>12/02/2024 15:17:21</t>
  </si>
  <si>
    <t>12/02/2024 15:23:45</t>
  </si>
  <si>
    <t>12/02/2024 15:24:57</t>
  </si>
  <si>
    <t>12/02/2024 15:39:46</t>
  </si>
  <si>
    <t>12/02/2024 15:33:28</t>
  </si>
  <si>
    <t>12/02/2024 15:34:36</t>
  </si>
  <si>
    <t>12/02/2024 15:43:22</t>
  </si>
  <si>
    <t>12/02/2024 15:46:05</t>
  </si>
  <si>
    <t>12/02/2024 15:49:15</t>
  </si>
  <si>
    <t>12/02/2024 15:56:42</t>
  </si>
  <si>
    <t>12/02/2024 13:05:10</t>
  </si>
  <si>
    <t>12/02/2024 13:06:51</t>
  </si>
  <si>
    <t>12/02/2024 13:16:42</t>
  </si>
  <si>
    <t>12/02/2024 13:28:51</t>
  </si>
  <si>
    <t>12/02/2024 13:28:52</t>
  </si>
  <si>
    <t>12/02/2024 13:35:38</t>
  </si>
  <si>
    <t>12/02/2024 15:07:31</t>
  </si>
  <si>
    <t>12/02/2024 15:09:10</t>
  </si>
  <si>
    <t>12/02/2024 15:24:02</t>
  </si>
  <si>
    <t>12/02/2024 15:46:53</t>
  </si>
  <si>
    <t>12/02/2024 15:48:42</t>
  </si>
  <si>
    <t>12/02/2024 16:06:16</t>
  </si>
  <si>
    <t>12/02/2024 16:36:05</t>
  </si>
  <si>
    <t>12/02/2024 16:38:40</t>
  </si>
  <si>
    <t>12/02/2024 17:19:03</t>
  </si>
  <si>
    <t>12/02/2024 16:53:31</t>
  </si>
  <si>
    <t>12/02/2024 16:55:11</t>
  </si>
  <si>
    <t>12/02/2024 16:56:36</t>
  </si>
  <si>
    <t>12/02/2024 21:19:14</t>
  </si>
  <si>
    <t>12/02/2024 21:20:42</t>
  </si>
  <si>
    <t>12/02/2024 21:28:12</t>
  </si>
  <si>
    <t>12/02/2024 16:32:09</t>
  </si>
  <si>
    <t>12/02/2024 16:35:22</t>
  </si>
  <si>
    <t>12/02/2024 17:50:29</t>
  </si>
  <si>
    <t>12/02/2024 16:32:42</t>
  </si>
  <si>
    <t>12/02/2024 16:35:28</t>
  </si>
  <si>
    <t>12/02/2024 17:15:56</t>
  </si>
  <si>
    <t>12/02/2024 16:49:56</t>
  </si>
  <si>
    <t>12/02/2024 16:51:08</t>
  </si>
  <si>
    <t>12/02/2024 17:06:56</t>
  </si>
  <si>
    <t>12/02/2024 18:56:21</t>
  </si>
  <si>
    <t>12/02/2024 18:58:08</t>
  </si>
  <si>
    <t>13/02/2024 11:52:42</t>
  </si>
  <si>
    <t>12/02/2024 19:35:22</t>
  </si>
  <si>
    <t>12/02/2024 19:38:34</t>
  </si>
  <si>
    <t>12/02/2024 20:03:31</t>
  </si>
  <si>
    <t>12/02/2024 19:40:43</t>
  </si>
  <si>
    <t>12/02/2024 19:42:28</t>
  </si>
  <si>
    <t>12/02/2024 23:16:38</t>
  </si>
  <si>
    <t>12/02/2024 20:39:13</t>
  </si>
  <si>
    <t>12/02/2024 20:39:56</t>
  </si>
  <si>
    <t>12/02/2024 21:14:04</t>
  </si>
  <si>
    <t>12/02/2024 20:40:10</t>
  </si>
  <si>
    <t>12/02/2024 20:40:52</t>
  </si>
  <si>
    <t>12/02/2024 21:13:44</t>
  </si>
  <si>
    <t>12/02/2024 20:41:19</t>
  </si>
  <si>
    <t>12/02/2024 20:41:51</t>
  </si>
  <si>
    <t>12/02/2024 21:13:26</t>
  </si>
  <si>
    <t>12/02/2024 20:42:09</t>
  </si>
  <si>
    <t>12/02/2024 20:42:40</t>
  </si>
  <si>
    <t>12/02/2024 21:13:04</t>
  </si>
  <si>
    <t>13/02/2024 0:40:37</t>
  </si>
  <si>
    <t>13/02/2024 0:41:11</t>
  </si>
  <si>
    <t>13/02/2024 0:42:43</t>
  </si>
  <si>
    <t>13/02/2024 0:43:03</t>
  </si>
  <si>
    <t>13/02/2024 0:43:39</t>
  </si>
  <si>
    <t>13/02/2024 0:44:43</t>
  </si>
  <si>
    <t>12/02/2024 19:16:53</t>
  </si>
  <si>
    <t>12/02/2024 19:17:39</t>
  </si>
  <si>
    <t>12/02/2024 20:26:49</t>
  </si>
  <si>
    <t>13/02/2024 9:12:54</t>
  </si>
  <si>
    <t>13/02/2024 9:16:10</t>
  </si>
  <si>
    <t>13/02/2024 9:43:08</t>
  </si>
  <si>
    <t>13/02/2024 8:25:32</t>
  </si>
  <si>
    <t>13/02/2024 8:26:59</t>
  </si>
  <si>
    <t>13/02/2024 9:59:35</t>
  </si>
  <si>
    <t>13/02/2024 8:46:25</t>
  </si>
  <si>
    <t>13/02/2024 8:48:29</t>
  </si>
  <si>
    <t>13/02/2024 8:58:04</t>
  </si>
  <si>
    <t>13/02/2024 9:15:59</t>
  </si>
  <si>
    <t>13/02/2024 9:19:35</t>
  </si>
  <si>
    <t>13/02/2024 11:09:02</t>
  </si>
  <si>
    <t>13/02/2024 9:34:30</t>
  </si>
  <si>
    <t>13/02/2024 9:39:06</t>
  </si>
  <si>
    <t>13/02/2024 10:08:03</t>
  </si>
  <si>
    <t>13/02/2024 9:58:53</t>
  </si>
  <si>
    <t>13/02/2024 10:00:40</t>
  </si>
  <si>
    <t>13/02/2024 10:12:52</t>
  </si>
  <si>
    <t>13/02/2024 9:25:47</t>
  </si>
  <si>
    <t>13/02/2024 9:27:19</t>
  </si>
  <si>
    <t>13/02/2024 10:23:38</t>
  </si>
  <si>
    <t>13/02/2024 11:40:37</t>
  </si>
  <si>
    <t>13/02/2024 11:41:28</t>
  </si>
  <si>
    <t>13/02/2024 12:40:30</t>
  </si>
  <si>
    <t>13/02/2024 10:36:08</t>
  </si>
  <si>
    <t>13/02/2024 10:37:58</t>
  </si>
  <si>
    <t>13/02/2024 12:26:08</t>
  </si>
  <si>
    <t>13/02/2024 11:10:24</t>
  </si>
  <si>
    <t>13/02/2024 11:11:54</t>
  </si>
  <si>
    <t>13/02/2024 11:59:29</t>
  </si>
  <si>
    <t>13/02/2024 11:11:44</t>
  </si>
  <si>
    <t>13/02/2024 11:13:30</t>
  </si>
  <si>
    <t>13/02/2024 11:20:30</t>
  </si>
  <si>
    <t>13/02/2024 11:52:21</t>
  </si>
  <si>
    <t>13/02/2024 11:54:24</t>
  </si>
  <si>
    <t>13/02/2024 12:02:02</t>
  </si>
  <si>
    <t>13/02/2024 12:37:44</t>
  </si>
  <si>
    <t>13/02/2024 12:38:56</t>
  </si>
  <si>
    <t>13/02/2024 17:38:39</t>
  </si>
  <si>
    <t>13/02/2024 13:14:15</t>
  </si>
  <si>
    <t>13/02/2024 13:15:18</t>
  </si>
  <si>
    <t>13/02/2024 17:29:47</t>
  </si>
  <si>
    <t>13/02/2024 13:30:29</t>
  </si>
  <si>
    <t>13/02/2024 13:31:35</t>
  </si>
  <si>
    <t>13/02/2024 13:59:43</t>
  </si>
  <si>
    <t>13/02/2024 16:01:05</t>
  </si>
  <si>
    <t>13/02/2024 16:03:48</t>
  </si>
  <si>
    <t>13/02/2024 18:43:24</t>
  </si>
  <si>
    <t>13/02/2024 16:39:09</t>
  </si>
  <si>
    <t>13/02/2024 16:39:12</t>
  </si>
  <si>
    <t>13/02/2024 17:08:25</t>
  </si>
  <si>
    <t>13/02/2024 16:55:19</t>
  </si>
  <si>
    <t>13/02/2024 16:55:21</t>
  </si>
  <si>
    <t>13/02/2024 17:09:07</t>
  </si>
  <si>
    <t>13/02/2024 17:13:56</t>
  </si>
  <si>
    <t>13/02/2024 17:13:58</t>
  </si>
  <si>
    <t>13/02/2024 17:38:20</t>
  </si>
  <si>
    <t>13/02/2024 18:08:04</t>
  </si>
  <si>
    <t>13/02/2024 18:09:41</t>
  </si>
  <si>
    <t>13/02/2024 18:48:22</t>
  </si>
  <si>
    <t>13/02/2024 14:37:30</t>
  </si>
  <si>
    <t>13/02/2024 14:39:28</t>
  </si>
  <si>
    <t>13/02/2024 14:56:24</t>
  </si>
  <si>
    <t>13/02/2024 16:58:06</t>
  </si>
  <si>
    <t>13/02/2024 16:59:31</t>
  </si>
  <si>
    <t>13/02/2024 17:25:17</t>
  </si>
  <si>
    <t>13/02/2024 16:30:32</t>
  </si>
  <si>
    <t>13/02/2024 16:48:49</t>
  </si>
  <si>
    <t>13/02/2024 19:48:17</t>
  </si>
  <si>
    <t>13/02/2024 18:02:29</t>
  </si>
  <si>
    <t>13/02/2024 18:04:55</t>
  </si>
  <si>
    <t>13/02/2024 18:53:18</t>
  </si>
  <si>
    <t>13/02/2024 19:25:31</t>
  </si>
  <si>
    <t>13/02/2024 19:26:41</t>
  </si>
  <si>
    <t>13/02/2024 23:43:44</t>
  </si>
  <si>
    <t>14/02/2024 3:49:22</t>
  </si>
  <si>
    <t>14/02/2024 3:50:25</t>
  </si>
  <si>
    <t>14/02/2024 3:53:37</t>
  </si>
  <si>
    <t>14/02/2024 3:55:12</t>
  </si>
  <si>
    <t>14/02/2024 3:55:56</t>
  </si>
  <si>
    <t>14/02/2024 3:57:19</t>
  </si>
  <si>
    <t>14/02/2024 3:57:40</t>
  </si>
  <si>
    <t>14/02/2024 3:58:19</t>
  </si>
  <si>
    <t>14/02/2024 3:59:32</t>
  </si>
  <si>
    <t>14/02/2024 8:46:33</t>
  </si>
  <si>
    <t>14/02/2024 8:48:16</t>
  </si>
  <si>
    <t>14/02/2024 8:58:40</t>
  </si>
  <si>
    <t>14/02/2024 10:12:34</t>
  </si>
  <si>
    <t>14/02/2024 10:13:57</t>
  </si>
  <si>
    <t>14/02/2024 12:06:31</t>
  </si>
  <si>
    <t>14/02/2024 10:27:36</t>
  </si>
  <si>
    <t>14/02/2024 10:29:00</t>
  </si>
  <si>
    <t>14/02/2024 10:38:13</t>
  </si>
  <si>
    <t>14/02/2024 11:29:10</t>
  </si>
  <si>
    <t>14/02/2024 11:30:21</t>
  </si>
  <si>
    <t>14/02/2024 11:44:35</t>
  </si>
  <si>
    <t>14/02/2024 12:57:37</t>
  </si>
  <si>
    <t>14/02/2024 12:58:59</t>
  </si>
  <si>
    <t>14/02/2024 13:16:14</t>
  </si>
  <si>
    <t>14/02/2024 13:13:44</t>
  </si>
  <si>
    <t>14/02/2024 13:15:57</t>
  </si>
  <si>
    <t>14/02/2024 15:41:10</t>
  </si>
  <si>
    <t>14/02/2024 14:07:15</t>
  </si>
  <si>
    <t>14/02/2024 14:12:36</t>
  </si>
  <si>
    <t>14/02/2024 18:42:30</t>
  </si>
  <si>
    <t>14/02/2024 14:53:13</t>
  </si>
  <si>
    <t>14/02/2024 14:54:35</t>
  </si>
  <si>
    <t>14/02/2024 16:58:48</t>
  </si>
  <si>
    <t>14/02/2024 15:31:23</t>
  </si>
  <si>
    <t>14/02/2024 15:36:17</t>
  </si>
  <si>
    <t>14/02/2024 19:08:07</t>
  </si>
  <si>
    <t>14/02/2024 12:01:26</t>
  </si>
  <si>
    <t>14/02/2024 12:03:56</t>
  </si>
  <si>
    <t>14/02/2024 12:59:54</t>
  </si>
  <si>
    <t>14/02/2024 14:21:37</t>
  </si>
  <si>
    <t>14/02/2024 14:25:27</t>
  </si>
  <si>
    <t>14/02/2024 15:34:48</t>
  </si>
  <si>
    <t>14/02/2024 17:12:09</t>
  </si>
  <si>
    <t>14/02/2024 17:13:52</t>
  </si>
  <si>
    <t>14/02/2024 17:22:23</t>
  </si>
  <si>
    <t>14/02/2024 17:52:37</t>
  </si>
  <si>
    <t>14/02/2024 17:53:42</t>
  </si>
  <si>
    <t>15/02/2024 9:43:25</t>
  </si>
  <si>
    <t>14/02/2024 16:36:51</t>
  </si>
  <si>
    <t>14/02/2024 16:38:34</t>
  </si>
  <si>
    <t>14/02/2024 17:00:48</t>
  </si>
  <si>
    <t>14/02/2024 18:09:11</t>
  </si>
  <si>
    <t>14/02/2024 18:11:09</t>
  </si>
  <si>
    <t>15/02/2024 9:43:51</t>
  </si>
  <si>
    <t>14/02/2024 18:44:45</t>
  </si>
  <si>
    <t>14/02/2024 18:46:24</t>
  </si>
  <si>
    <t>15/02/2024 0:37:11</t>
  </si>
  <si>
    <t>14/02/2024 19:17:33</t>
  </si>
  <si>
    <t>14/02/2024 19:30:47</t>
  </si>
  <si>
    <t>14/02/2024 21:57:39</t>
  </si>
  <si>
    <t>14/02/2024 16:21:07</t>
  </si>
  <si>
    <t>14/02/2024 16:22:40</t>
  </si>
  <si>
    <t>14/02/2024 17:25:55</t>
  </si>
  <si>
    <t>14/02/2024 19:42:39</t>
  </si>
  <si>
    <t>14/02/2024 19:44:16</t>
  </si>
  <si>
    <t>14/02/2024 19:45:25</t>
  </si>
  <si>
    <t>14/02/2024 19:46:37</t>
  </si>
  <si>
    <t>14/02/2024 18:12:20</t>
  </si>
  <si>
    <t>14/02/2024 18:14:04</t>
  </si>
  <si>
    <t>14/02/2024 19:02:19</t>
  </si>
  <si>
    <t>14/02/2024 18:24:43</t>
  </si>
  <si>
    <t>14/02/2024 18:30:23</t>
  </si>
  <si>
    <t>14/02/2024 20:03:30</t>
  </si>
  <si>
    <t>14/02/2024 18:43:53</t>
  </si>
  <si>
    <t>14/02/2024 18:45:18</t>
  </si>
  <si>
    <t>14/02/2024 20:00:45</t>
  </si>
  <si>
    <t>14/02/2024 19:20:49</t>
  </si>
  <si>
    <t>14/02/2024 19:22:26</t>
  </si>
  <si>
    <t>14/02/2024 19:30:09</t>
  </si>
  <si>
    <t>14/02/2024 19:29:41</t>
  </si>
  <si>
    <t>14/02/2024 19:31:01</t>
  </si>
  <si>
    <t>15/02/2024 0:07:08</t>
  </si>
  <si>
    <t>14/02/2024 20:34:12</t>
  </si>
  <si>
    <t>14/02/2024 20:35:47</t>
  </si>
  <si>
    <t>14/02/2024 21:33:39</t>
  </si>
  <si>
    <t>15/02/2024 10:26:51</t>
  </si>
  <si>
    <t>15/02/2024 10:32:44</t>
  </si>
  <si>
    <t>15/02/2024 10:43:42</t>
  </si>
  <si>
    <t>15/02/2024 2:31:51</t>
  </si>
  <si>
    <t>15/02/2024 2:34:18</t>
  </si>
  <si>
    <t>15/02/2024 2:37:27</t>
  </si>
  <si>
    <t>15/02/2024 2:38:09</t>
  </si>
  <si>
    <t>15/02/2024 2:40:18</t>
  </si>
  <si>
    <t>15/02/2024 2:42:52</t>
  </si>
  <si>
    <t>15/02/2024 2:44:02</t>
  </si>
  <si>
    <t>15/02/2024 2:47:40</t>
  </si>
  <si>
    <t>15/02/2024 2:49:12</t>
  </si>
  <si>
    <t>15/02/2024 2:51:26</t>
  </si>
  <si>
    <t>15/02/2024 2:53:23</t>
  </si>
  <si>
    <t>15/02/2024 2:55:13</t>
  </si>
  <si>
    <t>15/02/2024 2:55:55</t>
  </si>
  <si>
    <t>15/02/2024 2:57:18</t>
  </si>
  <si>
    <t>15/02/2024 2:58:50</t>
  </si>
  <si>
    <t>15/02/2024 9:09:12</t>
  </si>
  <si>
    <t>15/02/2024 9:11:09</t>
  </si>
  <si>
    <t>15/02/2024 9:37:20</t>
  </si>
  <si>
    <t>15/02/2024 12:38:40</t>
  </si>
  <si>
    <t>15/02/2024 12:40:27</t>
  </si>
  <si>
    <t>15/02/2024 16:42:35</t>
  </si>
  <si>
    <t>15/02/2024 14:30:11</t>
  </si>
  <si>
    <t>15/02/2024 14:33:03</t>
  </si>
  <si>
    <t>15/02/2024 14:45:40</t>
  </si>
  <si>
    <t>15/02/2024 14:41:28</t>
  </si>
  <si>
    <t>15/02/2024 14:43:59</t>
  </si>
  <si>
    <t>15/02/2024 15:46:16</t>
  </si>
  <si>
    <t>15/02/2024 17:34:01</t>
  </si>
  <si>
    <t>15/02/2024 17:35:54</t>
  </si>
  <si>
    <t>15/02/2024 17:46:01</t>
  </si>
  <si>
    <t>15/02/2024 19:12:55</t>
  </si>
  <si>
    <t>15/02/2024 19:14:34</t>
  </si>
  <si>
    <t>15/02/2024 19:14:43</t>
  </si>
  <si>
    <t>15/02/2024 19:16:08</t>
  </si>
  <si>
    <t>15/02/2024 19:16:16</t>
  </si>
  <si>
    <t>15/02/2024 19:18:30</t>
  </si>
  <si>
    <t>15/02/2024 19:18:37</t>
  </si>
  <si>
    <t>15/02/2024 19:19:28</t>
  </si>
  <si>
    <t>15/02/2024 20:17:19</t>
  </si>
  <si>
    <t>15/02/2024 20:17:48</t>
  </si>
  <si>
    <t>15/02/2024 21:52:54</t>
  </si>
  <si>
    <t>15/02/2024 20:18:06</t>
  </si>
  <si>
    <t>15/02/2024 20:18:32</t>
  </si>
  <si>
    <t>15/02/2024 21:52:37</t>
  </si>
  <si>
    <t>15/02/2024 20:19:21</t>
  </si>
  <si>
    <t>15/02/2024 20:20:34</t>
  </si>
  <si>
    <t>15/02/2024 21:52:21</t>
  </si>
  <si>
    <t>15/02/2024 20:20:55</t>
  </si>
  <si>
    <t>15/02/2024 20:21:23</t>
  </si>
  <si>
    <t>15/02/2024 21:52:04</t>
  </si>
  <si>
    <t>15/02/2024 22:32:42</t>
  </si>
  <si>
    <t>15/02/2024 22:34:54</t>
  </si>
  <si>
    <t>15/02/2024 22:54:52</t>
  </si>
  <si>
    <t>16/02/2024 3:57:34</t>
  </si>
  <si>
    <t>16/02/2024 3:59:09</t>
  </si>
  <si>
    <t>16/02/2024 4:01:13</t>
  </si>
  <si>
    <t>16/02/2024 4:02:32</t>
  </si>
  <si>
    <t>16/02/2024 4:03:42</t>
  </si>
  <si>
    <t>16/02/2024 4:05:24</t>
  </si>
  <si>
    <t>16/02/2024 9:30:09</t>
  </si>
  <si>
    <t>16/02/2024 9:35:06</t>
  </si>
  <si>
    <t>16/02/2024 12:19:29</t>
  </si>
  <si>
    <t>16/02/2024 11:46:18</t>
  </si>
  <si>
    <t>16/02/2024 11:48:47</t>
  </si>
  <si>
    <t>16/02/2024 13:26:45</t>
  </si>
  <si>
    <t>16/02/2024 11:46:38</t>
  </si>
  <si>
    <t>16/02/2024 11:50:24</t>
  </si>
  <si>
    <t>16/02/2024 13:27:05</t>
  </si>
  <si>
    <t>16/02/2024 11:46:54</t>
  </si>
  <si>
    <t>16/02/2024 11:51:55</t>
  </si>
  <si>
    <t>16/02/2024 13:27:29</t>
  </si>
  <si>
    <t>16/02/2024 11:52:33</t>
  </si>
  <si>
    <t>16/02/2024 11:55:09</t>
  </si>
  <si>
    <t>16/02/2024 13:27:56</t>
  </si>
  <si>
    <t>16/02/2024 11:53:17</t>
  </si>
  <si>
    <t>16/02/2024 11:55:29</t>
  </si>
  <si>
    <t>16/02/2024 13:28:22</t>
  </si>
  <si>
    <t>16/02/2024 11:56:48</t>
  </si>
  <si>
    <t>16/02/2024 12:00:44</t>
  </si>
  <si>
    <t>16/02/2024 18:01:19</t>
  </si>
  <si>
    <t>16/02/2024 13:06:02</t>
  </si>
  <si>
    <t>16/02/2024 13:06:50</t>
  </si>
  <si>
    <t>16/02/2024 17:33:11</t>
  </si>
  <si>
    <t>16/02/2024 13:10:35</t>
  </si>
  <si>
    <t>16/02/2024 13:12:04</t>
  </si>
  <si>
    <t>16/02/2024 17:33:32</t>
  </si>
  <si>
    <t>16/02/2024 13:12:37</t>
  </si>
  <si>
    <t>16/02/2024 13:14:09</t>
  </si>
  <si>
    <t>16/02/2024 17:33:54</t>
  </si>
  <si>
    <t>16/02/2024 13:14:46</t>
  </si>
  <si>
    <t>16/02/2024 13:16:15</t>
  </si>
  <si>
    <t>16/02/2024 17:34:21</t>
  </si>
  <si>
    <t>16/02/2024 13:17:12</t>
  </si>
  <si>
    <t>16/02/2024 13:18:49</t>
  </si>
  <si>
    <t>16/02/2024 17:35:03</t>
  </si>
  <si>
    <t>16/02/2024 19:06:14</t>
  </si>
  <si>
    <t>16/02/2024 19:07:35</t>
  </si>
  <si>
    <t>16/02/2024 19:24:16</t>
  </si>
  <si>
    <t>16/02/2024 15:01:35</t>
  </si>
  <si>
    <t>16/02/2024 15:02:33</t>
  </si>
  <si>
    <t>16/02/2024 19:59:03</t>
  </si>
  <si>
    <t>16/02/2024 15:59:58</t>
  </si>
  <si>
    <t>16/02/2024 16:01:53</t>
  </si>
  <si>
    <t>16/02/2024 16:54:46</t>
  </si>
  <si>
    <t>16/02/2024 20:11:09</t>
  </si>
  <si>
    <t>16/02/2024 20:12:20</t>
  </si>
  <si>
    <t>16/02/2024 21:33:49</t>
  </si>
  <si>
    <t>17/02/2024 4:57:13</t>
  </si>
  <si>
    <t>17/02/2024 4:58:19</t>
  </si>
  <si>
    <t>17/02/2024 5:00:58</t>
  </si>
  <si>
    <t>17/02/2024 5:01:23</t>
  </si>
  <si>
    <t>17/02/2024 5:02:23</t>
  </si>
  <si>
    <t>17/02/2024 5:04:31</t>
  </si>
  <si>
    <t>16/02/2024 19:57:03</t>
  </si>
  <si>
    <t>16/02/2024 19:57:32</t>
  </si>
  <si>
    <t>16/02/2024 21:28:47</t>
  </si>
  <si>
    <t>16/02/2024 19:57:50</t>
  </si>
  <si>
    <t>16/02/2024 19:58:29</t>
  </si>
  <si>
    <t>16/02/2024 21:28:31</t>
  </si>
  <si>
    <t>16/02/2024 19:59:30</t>
  </si>
  <si>
    <t>16/02/2024 19:59:59</t>
  </si>
  <si>
    <t>16/02/2024 21:28:16</t>
  </si>
  <si>
    <t>16/02/2024 20:00:12</t>
  </si>
  <si>
    <t>16/02/2024 20:00:44</t>
  </si>
  <si>
    <t>16/02/2024 21:27:59</t>
  </si>
  <si>
    <t>16/02/2024 19:24:05</t>
  </si>
  <si>
    <t>16/02/2024 19:25:20</t>
  </si>
  <si>
    <t>16/02/2024 19:25:29</t>
  </si>
  <si>
    <t>16/02/2024 19:26:54</t>
  </si>
  <si>
    <t>17/02/2024 17:48:19</t>
  </si>
  <si>
    <t>17/02/2024 17:50:50</t>
  </si>
  <si>
    <t>17/02/2024 18:26:22</t>
  </si>
  <si>
    <t>18/02/2024 0:18:38</t>
  </si>
  <si>
    <t>18/02/2024 0:19:52</t>
  </si>
  <si>
    <t>18/02/2024 7:34:30</t>
  </si>
  <si>
    <t>17/02/2024 19:19:20</t>
  </si>
  <si>
    <t>17/02/2024 19:21:00</t>
  </si>
  <si>
    <t>17/02/2024 19:21:06</t>
  </si>
  <si>
    <t>17/02/2024 19:22:20</t>
  </si>
  <si>
    <t>18/02/2024 3:39:31</t>
  </si>
  <si>
    <t>18/02/2024 3:41:04</t>
  </si>
  <si>
    <t>18/02/2024 3:42:38</t>
  </si>
  <si>
    <t>18/02/2024 3:42:59</t>
  </si>
  <si>
    <t>18/02/2024 3:44:01</t>
  </si>
  <si>
    <t>18/02/2024 3:45:29</t>
  </si>
  <si>
    <t>18/02/2024 0:22:49</t>
  </si>
  <si>
    <t>18/02/2024 0:24:39</t>
  </si>
  <si>
    <t>18/02/2024 0:53:37</t>
  </si>
  <si>
    <t>18/02/2024 14:44:27</t>
  </si>
  <si>
    <t>18/02/2024 14:45:14</t>
  </si>
  <si>
    <t>18/02/2024 14:47:03</t>
  </si>
  <si>
    <t>18/02/2024 14:48:36</t>
  </si>
  <si>
    <t>18/02/2024 14:49:17</t>
  </si>
  <si>
    <t>18/02/2024 14:50:35</t>
  </si>
  <si>
    <t>19/02/2024 0:40:23</t>
  </si>
  <si>
    <t>19/02/2024 0:41:35</t>
  </si>
  <si>
    <t>19/02/2024 7:43:19</t>
  </si>
  <si>
    <t>19/02/2024 7:01:04</t>
  </si>
  <si>
    <t>19/02/2024 7:21:00</t>
  </si>
  <si>
    <t>19/02/2024 7:21:12</t>
  </si>
  <si>
    <t>19/02/2024 7:22:29</t>
  </si>
  <si>
    <t>19/02/2024 7:22:36</t>
  </si>
  <si>
    <t>19/02/2024 7:23:44</t>
  </si>
  <si>
    <t>18/02/2024 15:40:58</t>
  </si>
  <si>
    <t>18/02/2024 15:43:25</t>
  </si>
  <si>
    <t>18/02/2024 16:32:31</t>
  </si>
  <si>
    <t>18/02/2024 18:03:43</t>
  </si>
  <si>
    <t>18/02/2024 18:08:43</t>
  </si>
  <si>
    <t>18/02/2024 18:24:32</t>
  </si>
  <si>
    <t>18/02/2024 18:25:47</t>
  </si>
  <si>
    <t>18/02/2024 18:29:38</t>
  </si>
  <si>
    <t>18/02/2024 18:37:33</t>
  </si>
  <si>
    <t>19/02/2024 8:27:53</t>
  </si>
  <si>
    <t>19/02/2024 8:29:58</t>
  </si>
  <si>
    <t>19/02/2024 9:23:52</t>
  </si>
  <si>
    <t>19/02/2024 9:29:04</t>
  </si>
  <si>
    <t>19/02/2024 9:29:41</t>
  </si>
  <si>
    <t>19/02/2024 9:31:21</t>
  </si>
  <si>
    <t>19/02/2024 10:01:44</t>
  </si>
  <si>
    <t>19/02/2024 10:03:26</t>
  </si>
  <si>
    <t>20/02/2024 12:07:38</t>
  </si>
  <si>
    <t>19/02/2024 13:05:42</t>
  </si>
  <si>
    <t>19/02/2024 13:11:09</t>
  </si>
  <si>
    <t>19/02/2024 13:19:01</t>
  </si>
  <si>
    <t>19/02/2024 11:48:15</t>
  </si>
  <si>
    <t>19/02/2024 11:49:08</t>
  </si>
  <si>
    <t>19/02/2024 11:50:31</t>
  </si>
  <si>
    <t>19/02/2024 12:33:14</t>
  </si>
  <si>
    <t>19/02/2024 12:34:36</t>
  </si>
  <si>
    <t>19/02/2024 12:41:59</t>
  </si>
  <si>
    <t>19/02/2024 15:13:30</t>
  </si>
  <si>
    <t>19/02/2024 15:14:55</t>
  </si>
  <si>
    <t>19/02/2024 16:25:44</t>
  </si>
  <si>
    <t>19/02/2024 15:15:54</t>
  </si>
  <si>
    <t>19/02/2024 15:17:13</t>
  </si>
  <si>
    <t>19/02/2024 16:24:53</t>
  </si>
  <si>
    <t>19/02/2024 15:22:17</t>
  </si>
  <si>
    <t>19/02/2024 15:26:37</t>
  </si>
  <si>
    <t>19/02/2024 15:50:44</t>
  </si>
  <si>
    <t>19/02/2024 15:33:17</t>
  </si>
  <si>
    <t>19/02/2024 15:35:47</t>
  </si>
  <si>
    <t>19/02/2024 16:31:37</t>
  </si>
  <si>
    <t>19/02/2024 17:12:15</t>
  </si>
  <si>
    <t>19/02/2024 17:13:42</t>
  </si>
  <si>
    <t>19/02/2024 17:16:31</t>
  </si>
  <si>
    <t>19/02/2024 17:26:56</t>
  </si>
  <si>
    <t>19/02/2024 17:28:29</t>
  </si>
  <si>
    <t>19/02/2024 17:48:15</t>
  </si>
  <si>
    <t>19/02/2024 17:29:44</t>
  </si>
  <si>
    <t>19/02/2024 17:31:23</t>
  </si>
  <si>
    <t>19/02/2024 18:11:31</t>
  </si>
  <si>
    <t>19/02/2024 18:36:10</t>
  </si>
  <si>
    <t>19/02/2024 18:37:16</t>
  </si>
  <si>
    <t>19/02/2024 18:56:42</t>
  </si>
  <si>
    <t>20/02/2024 9:39:39</t>
  </si>
  <si>
    <t>20/02/2024 9:40:37</t>
  </si>
  <si>
    <t>20/02/2024 9:44:18</t>
  </si>
  <si>
    <t>20/02/2024 10:51:10</t>
  </si>
  <si>
    <t>20/02/2024 10:52:33</t>
  </si>
  <si>
    <t>20/02/2024 11:12:05</t>
  </si>
  <si>
    <t>20/02/2024 7:07:34</t>
  </si>
  <si>
    <t>20/02/2024 7:13:32</t>
  </si>
  <si>
    <t>20/02/2024 7:13:41</t>
  </si>
  <si>
    <t>20/02/2024 7:15:05</t>
  </si>
  <si>
    <t>20/02/2024 8:45:51</t>
  </si>
  <si>
    <t>20/02/2024 8:47:01</t>
  </si>
  <si>
    <t>20/02/2024 9:43:49</t>
  </si>
  <si>
    <t>Estimado equipo Operaciones Backups, se requiere de su acostumbrado apoyo en restaurar el ultimo respaldo, de cualquier de las VM listadas a continuación, las maquinas se encuentran en la plataforma SM c3-vcsmgmt.cloudtic.cl</t>
  </si>
  <si>
    <t>FASE RESOLUCIÓN Y RECUPERACIÓN
Se efectúa contacto con cliente: N/A
Teléfono de contacto: N/A
Acciones realizadas: restauracion  y proceso todo ok, se cierra folio
Solución paliativa o definitiva: restauracion  y proceso todo ok, se cierra folio
Acc</t>
  </si>
  <si>
    <t>20/02/2024 10:53:13</t>
  </si>
  <si>
    <t>20/02/2024 10:57:47</t>
  </si>
  <si>
    <t>20/02/2024 11:13:03</t>
  </si>
  <si>
    <t>20/02/2024 11:14:45</t>
  </si>
  <si>
    <t>20/02/2024 11:15:11</t>
  </si>
  <si>
    <t>21/02/2024 16:08:37</t>
  </si>
  <si>
    <t>20/02/2024 11:41:23</t>
  </si>
  <si>
    <t>20/02/2024 11:42:03</t>
  </si>
  <si>
    <t>20/02/2024 11:43:23</t>
  </si>
  <si>
    <t>20/02/2024 13:20:11</t>
  </si>
  <si>
    <t>20/02/2024 13:20:12</t>
  </si>
  <si>
    <t>20/02/2024 15:27:20</t>
  </si>
  <si>
    <t>20/02/2024 11:47:08</t>
  </si>
  <si>
    <t>20/02/2024 11:49:33</t>
  </si>
  <si>
    <t>20/02/2024 17:00:12</t>
  </si>
  <si>
    <t>20/02/2024 11:43:19</t>
  </si>
  <si>
    <t>20/02/2024 11:45:17</t>
  </si>
  <si>
    <t>20/02/2024 11:54:50</t>
  </si>
  <si>
    <t>20/02/2024 11:58:30</t>
  </si>
  <si>
    <t>20/02/2024 12:02:58</t>
  </si>
  <si>
    <t>20/02/2024 12:40:38</t>
  </si>
  <si>
    <t>20/02/2024 15:00:15</t>
  </si>
  <si>
    <t>20/02/2024 15:03:53</t>
  </si>
  <si>
    <t>20/02/2024 15:21:37</t>
  </si>
  <si>
    <t>20/02/2024 14:32:36</t>
  </si>
  <si>
    <t>20/02/2024 14:33:30</t>
  </si>
  <si>
    <t>20/02/2024 14:34:39</t>
  </si>
  <si>
    <t>20/02/2024 21:46:25</t>
  </si>
  <si>
    <t>20/02/2024 21:50:09</t>
  </si>
  <si>
    <t>21/02/2024 3:15:45</t>
  </si>
  <si>
    <t>20/02/2024 21:55:14</t>
  </si>
  <si>
    <t>20/02/2024 21:57:55</t>
  </si>
  <si>
    <t>20/02/2024 21:58:45</t>
  </si>
  <si>
    <t>20/02/2024 15:37:43</t>
  </si>
  <si>
    <t>20/02/2024 15:38:23</t>
  </si>
  <si>
    <t>20/02/2024 15:39:38</t>
  </si>
  <si>
    <t>20/02/2024 16:26:33</t>
  </si>
  <si>
    <t>20/02/2024 16:30:07</t>
  </si>
  <si>
    <t>20/02/2024 18:15:14</t>
  </si>
  <si>
    <t>20/02/2024 16:50:57</t>
  </si>
  <si>
    <t>20/02/2024 16:53:40</t>
  </si>
  <si>
    <t>20/02/2024 17:04:15</t>
  </si>
  <si>
    <t>20/02/2024 18:02:44</t>
  </si>
  <si>
    <t>20/02/2024 18:03:27</t>
  </si>
  <si>
    <t>20/02/2024 19:45:02</t>
  </si>
  <si>
    <t>20/02/2024 18:32:23</t>
  </si>
  <si>
    <t>20/02/2024 18:34:26</t>
  </si>
  <si>
    <t>20/02/2024 19:01:10</t>
  </si>
  <si>
    <t>20/02/2024 18:10:56</t>
  </si>
  <si>
    <t>20/02/2024 18:13:24</t>
  </si>
  <si>
    <t>20/02/2024 18:15:15</t>
  </si>
  <si>
    <t>20/02/2024 19:00:44</t>
  </si>
  <si>
    <t>20/02/2024 19:01:22</t>
  </si>
  <si>
    <t>20/02/2024 19:02:31</t>
  </si>
  <si>
    <t>20/02/2024 19:38:08</t>
  </si>
  <si>
    <t>20/02/2024 19:40:27</t>
  </si>
  <si>
    <t>20/02/2024 19:45:57</t>
  </si>
  <si>
    <t>21/02/2024 7:33:27</t>
  </si>
  <si>
    <t>21/02/2024 7:35:11</t>
  </si>
  <si>
    <t>21/02/2024 8:53:42</t>
  </si>
  <si>
    <t>21/02/2024 8:54:58</t>
  </si>
  <si>
    <t>21/02/2024 9:08:20</t>
  </si>
  <si>
    <t>21/02/2024 5:49:26</t>
  </si>
  <si>
    <t>21/02/2024 6:05:11</t>
  </si>
  <si>
    <t>21/02/2024 6:05:30</t>
  </si>
  <si>
    <t>21/02/2024 6:06:52</t>
  </si>
  <si>
    <t>21/02/2024 6:07:03</t>
  </si>
  <si>
    <t>21/02/2024 6:10:53</t>
  </si>
  <si>
    <t>Según información de CSIRT, se requiere actualizar la versión del AV-Panda de los siguiente servidores productivos de TrueSight:
TRUE-PRD-TSPS01
TRUES-TSIM01
TRUES-PROD-EMAIL_REP
TRUES-PROD-CR01
Favor coordinar con Luis Molina la fecha/hora de la activ</t>
  </si>
  <si>
    <t>según conversado los servidores mencionados ya se encuentran actualizados. Estos fueron parchados el día de ayer en la actividad realizada con Ricardo.
CSIRT nos solicitaba las actualizaciones de febrero, te adjunto las evidencias de su instalación</t>
  </si>
  <si>
    <t>27/02/2024 12:04:51</t>
  </si>
  <si>
    <t>27/02/2024 12:11:38</t>
  </si>
  <si>
    <t>SOFTWARE</t>
  </si>
  <si>
    <t>29/02/2024 0:06:17</t>
  </si>
  <si>
    <t>29/02/2024 23:50:00</t>
  </si>
  <si>
    <t>Según información de CSIRT, se requiere actualizar parches de SO de los siguiente servidores productivos del app Alfresco:
ALFRESCO - 172.25.184.149
ALFRESCO-BD - 172.25.184.150
ALFRESCO-CONT - 172.25.184.152
Se requiere que la actividad se lleve a cab</t>
  </si>
  <si>
    <t>actualizacion realizada con folio de cambio CRQ000000083476</t>
  </si>
  <si>
    <t>21/02/2024 9:44:08</t>
  </si>
  <si>
    <t>21/02/2024 9:46:00</t>
  </si>
  <si>
    <t>21/02/2024 9:58:39</t>
  </si>
  <si>
    <t>21/02/2024 10:07:41</t>
  </si>
  <si>
    <t>21/02/2024 10:08:20</t>
  </si>
  <si>
    <t>21/02/2024 10:09:24</t>
  </si>
  <si>
    <t>21/02/2024 10:35:00</t>
  </si>
  <si>
    <t>21/02/2024 10:37:08</t>
  </si>
  <si>
    <t>21/02/2024 10:58:25</t>
  </si>
  <si>
    <t>21/02/2024 10:29:22</t>
  </si>
  <si>
    <t>21/02/2024 10:30:46</t>
  </si>
  <si>
    <t>21/02/2024 17:35:07</t>
  </si>
  <si>
    <t>21/02/2024 12:30:29</t>
  </si>
  <si>
    <t>21/02/2024 12:32:04</t>
  </si>
  <si>
    <t>21/02/2024 12:57:56</t>
  </si>
  <si>
    <t>21/02/2024 13:40:39</t>
  </si>
  <si>
    <t>21/02/2024 13:45:08</t>
  </si>
  <si>
    <t>21/02/2024 13:54:41</t>
  </si>
  <si>
    <t>21/02/2024 16:13:14</t>
  </si>
  <si>
    <t>21/02/2024 16:15:44</t>
  </si>
  <si>
    <t>21/02/2024 18:10:39</t>
  </si>
  <si>
    <t>21/02/2024 12:54:07</t>
  </si>
  <si>
    <t>21/02/2024 12:55:29</t>
  </si>
  <si>
    <t>21/02/2024 12:57:00</t>
  </si>
  <si>
    <t>21/02/2024 13:06:05</t>
  </si>
  <si>
    <t>21/02/2024 13:07:47</t>
  </si>
  <si>
    <t>21/02/2024 13:09:00</t>
  </si>
  <si>
    <t>21/02/2024 18:03:29</t>
  </si>
  <si>
    <t>21/02/2024 18:04:34</t>
  </si>
  <si>
    <t>21/02/2024 18:23:41</t>
  </si>
  <si>
    <t>21/02/2024 19:04:08</t>
  </si>
  <si>
    <t>21/02/2024 19:04:56</t>
  </si>
  <si>
    <t>21/02/2024 19:06:10</t>
  </si>
  <si>
    <t>21/02/2024 19:06:28</t>
  </si>
  <si>
    <t>21/02/2024 19:07:11</t>
  </si>
  <si>
    <t>21/02/2024 19:08:20</t>
  </si>
  <si>
    <t>28/02/2024 23:50:00</t>
  </si>
  <si>
    <t>PREVENTIVO: NO
CODIGO DE SERVICIO:
DIRECCION:
QUIEN REPORTA:Fono   226900063  Cel.    991296870 Marco Valdivia Pastén
CONTACTO EN TERRENO:
PROBLEMA:
REQUERIMIENTO:ecesitamos nuevamente realizar pruebas de enlace.
Favor si es posible reabrir el folio o ap</t>
  </si>
  <si>
    <t>Pruebas realizadas entre cliente y proveedores Huawei  y Entel terminar</t>
  </si>
  <si>
    <t>22/02/2024 6:47:13</t>
  </si>
  <si>
    <t>22/02/2024 6:57:31</t>
  </si>
  <si>
    <t>22/02/2024 6:57:37</t>
  </si>
  <si>
    <t>22/02/2024 7:01:01</t>
  </si>
  <si>
    <t>22/02/2024 7:01:12</t>
  </si>
  <si>
    <t>22/02/2024 7:06:12</t>
  </si>
  <si>
    <t>22/02/2024 7:06:24</t>
  </si>
  <si>
    <t>22/02/2024 7:09:30</t>
  </si>
  <si>
    <t>22/02/2024 7:30:47</t>
  </si>
  <si>
    <t>22/02/2024 7:32:41</t>
  </si>
  <si>
    <t>22/02/2024 9:46:04</t>
  </si>
  <si>
    <t>22/02/2024 9:46:52</t>
  </si>
  <si>
    <t>22/02/2024 9:48:03</t>
  </si>
  <si>
    <t>22/02/2024 7:53:51</t>
  </si>
  <si>
    <t>22/02/2024 8:20:06</t>
  </si>
  <si>
    <t>22/02/2024 8:37:57</t>
  </si>
  <si>
    <t>22/02/2024 10:03:27</t>
  </si>
  <si>
    <t>22/02/2024 10:04:47</t>
  </si>
  <si>
    <t>22/02/2024 10:20:50</t>
  </si>
  <si>
    <t>PREVENTIVO:
CODIGO DE SERVICIO:
DIRECCION:      
CIUDAD:             
COMUNA:
NOMBRE QUIEN REPORTA:
TELEFONO QUIEN REPORTA:
NOMBRE CONTACTO EN TERRENO:        
TELEFONO 1 CONTACTO EN TERRENO:
TELEFONO 2 CONTACTO EN TERRENO: 
REQUERIMIENTO: Levantamiento</t>
  </si>
  <si>
    <t>Actividad en ejecución junto a cliente.</t>
  </si>
  <si>
    <t>22/02/2024 11:18:36</t>
  </si>
  <si>
    <t>22/02/2024 11:21:37</t>
  </si>
  <si>
    <t>22/02/2024 11:40:33</t>
  </si>
  <si>
    <t>PREVENTIVO: NO
CODIGO DE SERVICIO:
DIRECCION:
QUIEN REPORTA:+56 9 9343 3824 Willians José Arenas Zarraga
CONTACTO EN TERRENO:
PROBLEMA:
REQUERIMIENTO:Favor enviar informacion
con respecto a los recursos actuales en VDC San Martin y VDC Apoquindo,
proyect</t>
  </si>
  <si>
    <t>Se efectúa contacto con cliente: N/A
Teléfono de contacto: N/A
Acciones realizadas: , adjunto los recursos que tiene el cliente Farmacia Ahumada en el VDC.
•	Recursos VDC:
•	Organización: Ahumada-DCSM
•	Virtual Data Center: fasa_sm_vdc , fasa_apq_vdc_</t>
  </si>
  <si>
    <t>22/02/2024 16:42:20</t>
  </si>
  <si>
    <t>22/02/2024 16:44:03</t>
  </si>
  <si>
    <t>22/02/2024 19:01:52</t>
  </si>
  <si>
    <t>22/02/2024 15:15:29</t>
  </si>
  <si>
    <t>22/02/2024 15:18:06</t>
  </si>
  <si>
    <t>22/02/2024 15:50:38</t>
  </si>
  <si>
    <t>22/02/2024 12:29:45</t>
  </si>
  <si>
    <t>22/02/2024 12:34:05</t>
  </si>
  <si>
    <t>22/02/2024 13:28:36</t>
  </si>
  <si>
    <t>22/02/2024 12:43:26</t>
  </si>
  <si>
    <t>22/02/2024 12:45:01</t>
  </si>
  <si>
    <t>22/02/2024 17:14:44</t>
  </si>
  <si>
    <t>22/02/2024 12:56:32</t>
  </si>
  <si>
    <t>22/02/2024 12:57:56</t>
  </si>
  <si>
    <t>22/02/2024 13:06:41</t>
  </si>
  <si>
    <t>22/02/2024 15:18:25</t>
  </si>
  <si>
    <t>22/02/2024 15:19:52</t>
  </si>
  <si>
    <t>22/02/2024 15:37:04</t>
  </si>
  <si>
    <t>PREVENTIVO: NO
CODIGO DE SERVICIO: RESPALDOS
DIRECCION:
QUIEN REPORTA: Rodrigo Quiroz Silva +56 9 4110 7479
CONTACTO EN TERRENO:
PROBLEMA:
REQUERIMIENTO:
Favor derivar requerimiento al área de respaldo para recuperar maquina virtual, es muy importante q</t>
  </si>
  <si>
    <t>FASE RESOLUCIÓN Y RECUPERACIÓN
Se efectúa contacto con cliente: N/A
Teléfono de contacto: N/A
Acciones realizadas: se restaura VM de acuerdo con solicitud
Solución paliativa o definitiva:  se restaura VM de acuerdo con solicitud
Acciones de Mejora,</t>
  </si>
  <si>
    <t>22/02/2024 16:20:36</t>
  </si>
  <si>
    <t>22/02/2024 16:23:20</t>
  </si>
  <si>
    <t>22/02/2024 17:30:28</t>
  </si>
  <si>
    <t>22/02/2024 18:45:42</t>
  </si>
  <si>
    <t>22/02/2024 18:47:07</t>
  </si>
  <si>
    <t>22/02/2024 19:04:22</t>
  </si>
  <si>
    <t>23/02/2024 8:48:52</t>
  </si>
  <si>
    <t>23/02/2024 8:51:44</t>
  </si>
  <si>
    <t>23/02/2024 9:10:07</t>
  </si>
  <si>
    <t>23/02/2024 10:19:55</t>
  </si>
  <si>
    <t>23/02/2024 10:25:14</t>
  </si>
  <si>
    <t>23/02/2024 11:14:11</t>
  </si>
  <si>
    <t>23/02/2024 9:27:09</t>
  </si>
  <si>
    <t>23/02/2024 9:28:01</t>
  </si>
  <si>
    <t>23/02/2024 9:31:47</t>
  </si>
  <si>
    <t>22/02/2024 17:13:35</t>
  </si>
  <si>
    <t>22/02/2024 17:15:50</t>
  </si>
  <si>
    <t>22/02/2024 17:52:30</t>
  </si>
  <si>
    <t>22/02/2024 19:11:47</t>
  </si>
  <si>
    <t>22/02/2024 19:12:28</t>
  </si>
  <si>
    <t>22/02/2024 19:13:28</t>
  </si>
  <si>
    <t>22/02/2024 19:16:03</t>
  </si>
  <si>
    <t>22/02/2024 19:16:42</t>
  </si>
  <si>
    <t>22/02/2024 19:17:58</t>
  </si>
  <si>
    <t>22/02/2024 19:18:24</t>
  </si>
  <si>
    <t>22/02/2024 19:19:09</t>
  </si>
  <si>
    <t>22/02/2024 19:20:16</t>
  </si>
  <si>
    <t>22/02/2024 19:20:32</t>
  </si>
  <si>
    <t>22/02/2024 19:21:29</t>
  </si>
  <si>
    <t>22/02/2024 19:22:32</t>
  </si>
  <si>
    <t>23/02/2024 0:36:06</t>
  </si>
  <si>
    <t>23/02/2024 0:36:08</t>
  </si>
  <si>
    <t>23/02/2024 0:37:45</t>
  </si>
  <si>
    <t>23/02/2024 0:39:05</t>
  </si>
  <si>
    <t>23/02/2024 0:40:41</t>
  </si>
  <si>
    <t>23/02/2024 0:42:32</t>
  </si>
  <si>
    <t>23/02/2024 0:48:51</t>
  </si>
  <si>
    <t>23/02/2024 0:51:31</t>
  </si>
  <si>
    <t>23/02/2024 0:53:36</t>
  </si>
  <si>
    <t>23/02/2024 0:54:02</t>
  </si>
  <si>
    <t>23/02/2024 0:55:03</t>
  </si>
  <si>
    <t>23/02/2024 0:56:28</t>
  </si>
  <si>
    <t>PREVENTIVO: NO
CODIGO DE SERVICIO:
DIRECCION:
QUIEN REPORTA:
Rodrigo Vásquez Muñoz +56 97411 3060 
CONTACTO EN TERRENO:
PROBLEMA:
REQUERIMIENTO: Solicito de vuestro apoyo para crear ticket como REQUERIMIENTO y en estado PENDIENTE.
BANDEJA:  TELEFONIC</t>
  </si>
  <si>
    <t>Se efectúa contacto con cliente: Rodrigo Vasquez - Rodrigo Quiroz
Teléfono de contacto: Via correo
Acciones realizadas: Se configuran 8 CPU y  8 GB RAM para importar servidor, ya se encuentra en tenant de cliente. Se destaca que servidor restaurado no pr</t>
  </si>
  <si>
    <t>PREVENTIVO: NO
CODIGO DE SERVICIO: VPF1879080
DIRECCION: Senador Jaime Guzmán Errazuriz 3180,Renca,Santiago	
QUIEN REPORTA: MOISES GONZALEZ - 954237769
CONTACTO EN TERRENO: MOISES GONZALEZ - 954237769
PROBLEMA: 
REQUERIMIENTO: OFFICE 365
EQUIPOS ENERGIZA</t>
  </si>
  <si>
    <t>FASE RESOLUCIÓN Y RECUPERACIÓN
Se efectúa contacto con cliente: Patricio Aranibar
Teléfono de contacto: (56 2) 25307700 - Anexo 715
Acciones realizadas: sin acciones realizadas, normalizado sin intervención
Solución paliativa o definitiva: definitiva</t>
  </si>
  <si>
    <t>23/02/2024 10:16:38</t>
  </si>
  <si>
    <t>23/02/2024 10:22:08</t>
  </si>
  <si>
    <t>23/02/2024 11:15:53</t>
  </si>
  <si>
    <t>23/02/2024 9:45:51</t>
  </si>
  <si>
    <t>23/02/2024 9:47:44</t>
  </si>
  <si>
    <t>23/02/2024 10:07:01</t>
  </si>
  <si>
    <t>23/02/2024 10:10:05</t>
  </si>
  <si>
    <t>23/02/2024 10:11:24</t>
  </si>
  <si>
    <t>23/02/2024 10:34:46</t>
  </si>
  <si>
    <t>23/02/2024 11:08:02</t>
  </si>
  <si>
    <t>23/02/2024 11:10:35</t>
  </si>
  <si>
    <t>23/02/2024 11:51:48</t>
  </si>
  <si>
    <t>Estimada @DENISE CRUZAT ETCHEBERRY buena tarde, 
Favor requiero de tu ayuda para que nos puedan entregar el listado completo de servidores Windows que nos administran a SOC con la siguiente informacion:
-	Nombre de equipo
-	S.O
-	Ip´s Configuradas</t>
  </si>
  <si>
    <t>Se adjunta información solicitada información de servidores administrados SOC.</t>
  </si>
  <si>
    <t>23/02/2024 11:17:50</t>
  </si>
  <si>
    <t>23/02/2024 11:18:50</t>
  </si>
  <si>
    <t>23/02/2024 11:20:34</t>
  </si>
  <si>
    <t>23/02/2024 12:26:29</t>
  </si>
  <si>
    <t>23/02/2024 12:28:05</t>
  </si>
  <si>
    <t>23/02/2024 15:59:02</t>
  </si>
  <si>
    <t>23/02/2024 14:14:19</t>
  </si>
  <si>
    <t>23/02/2024 14:15:48</t>
  </si>
  <si>
    <t>23/02/2024 14:28:42</t>
  </si>
  <si>
    <t>Apoyo implantación: creación de cuentas de usuario</t>
  </si>
  <si>
    <t>23/02/2024 14:57:54</t>
  </si>
  <si>
    <t>23/02/2024 15:01:41</t>
  </si>
  <si>
    <t>23/02/2024 15:08:20</t>
  </si>
  <si>
    <t>23/02/2024 13:31:15</t>
  </si>
  <si>
    <t>23/02/2024 13:32:02</t>
  </si>
  <si>
    <t>23/02/2024 13:33:24</t>
  </si>
  <si>
    <t>PREVENTIVO: NO
CODIGO DE SERVICIO:
DIRECCION:
QUIEN REPORTA:Jesús José Nelo Petaquero +56 9 9229 0203 
CONTACTO EN TERRENO:
PROBLEMA:
REQUERIMIENTO:Buenas tardes estimado equipo @Help Desk, por favor su acostumbrado apoyo
en generar ticket de requerimien</t>
  </si>
  <si>
    <t>Requerimiento gestionado de acuerdo a lo solicitado.  Se adj8nta evidencia.</t>
  </si>
  <si>
    <t>PREVENTIVO: NO
CODIGO DE SERVICIO:
DIRECCION:
QUIEN REPORTA:Deiby Yoel Santoyo Monterola +56 9 9343 3681 
CONTACTO EN TERRENO:
PROBLEMA:
REQUERIMIENTO:Se agrega el contrato al cliente según lo solicitado. Estimado @ONIAS DEL
CARMEN HERRERA AYALA los resp</t>
  </si>
  <si>
    <t>Se efectúa contacto con cliente: N/A
Teléfono de contacto: N/A 
Acciones realizadas: Se crea nueva OrgVdc de contingencia en DC de APQ segun propuesta entregada 
Solución paliativa o definitiva: Definitiva
Acciones de Mejora, Recomendaciones: N/A
Causa R</t>
  </si>
  <si>
    <t>23/02/2024 16:33:24</t>
  </si>
  <si>
    <t>23/02/2024 16:34:52</t>
  </si>
  <si>
    <t>23/02/2024 16:38:21</t>
  </si>
  <si>
    <t>23/02/2024 17:28:23</t>
  </si>
  <si>
    <t>23/02/2024 17:29:14</t>
  </si>
  <si>
    <t>23/02/2024 17:30:23</t>
  </si>
  <si>
    <t>INC000002633287</t>
  </si>
  <si>
    <t>HD |  FRUTERA SAN FERNANDO SOCIEDAD ANONIMA Backup</t>
  </si>
  <si>
    <t>23/02/2024 18:32:11</t>
  </si>
  <si>
    <t>23/02/2024 18:34:21</t>
  </si>
  <si>
    <t>29/02/2024 19:35:25</t>
  </si>
  <si>
    <t>PREVENTIVO: NO
CODIGO DE SERVICIO:
DIRECCION:
QUIEN REPORTA:Jesús José Nelo Petaquero +56 9 9229 0203
CONTACTO EN TERRENO:
PROBLEMA:
REQUERIMIENTO:Buenas tardes estimado equipo @Help Desk, por favor su acostumbrado apoyo
en generar ticket de requerimient</t>
  </si>
  <si>
    <t>FASE RESOLUCIÓN Y RECUPERACIÓN
Se efectúa contacto con cliente: N/A
Teléfono de contacto: N/A
Acciones realizadas: se entregan politicas de respaldo para cliente frusan
Solución paliativa o definitiva: N/A
Acciones de Mejora, Recomendaciones: N/A
C</t>
  </si>
  <si>
    <t>23/02/2024 16:08:11</t>
  </si>
  <si>
    <t>23/02/2024 16:09:32</t>
  </si>
  <si>
    <t>23/02/2024 16:17:26</t>
  </si>
  <si>
    <t>23/02/2024 19:21:01</t>
  </si>
  <si>
    <t>23/02/2024 19:21:57</t>
  </si>
  <si>
    <t>23/02/2024 19:23:16</t>
  </si>
  <si>
    <t>23/02/2024 18:34:57</t>
  </si>
  <si>
    <t>23/02/2024 18:35:48</t>
  </si>
  <si>
    <t>23/02/2024 20:51:20</t>
  </si>
  <si>
    <t>23/02/2024 18:35:58</t>
  </si>
  <si>
    <t>23/02/2024 18:37:43</t>
  </si>
  <si>
    <t>23/02/2024 20:52:22</t>
  </si>
  <si>
    <t>23/02/2024 18:38:05</t>
  </si>
  <si>
    <t>23/02/2024 18:39:19</t>
  </si>
  <si>
    <t>23/02/2024 20:53:08</t>
  </si>
  <si>
    <t>23/02/2024 18:39:29</t>
  </si>
  <si>
    <t>23/02/2024 18:40:12</t>
  </si>
  <si>
    <t>23/02/2024 20:54:10</t>
  </si>
  <si>
    <t>23/02/2024 18:40:23</t>
  </si>
  <si>
    <t>23/02/2024 18:41:02</t>
  </si>
  <si>
    <t>23/02/2024 20:55:02</t>
  </si>
  <si>
    <t>23/02/2024 18:41:14</t>
  </si>
  <si>
    <t>23/02/2024 18:42:00</t>
  </si>
  <si>
    <t>23/02/2024 20:55:57</t>
  </si>
  <si>
    <t>23/02/2024 18:42:08</t>
  </si>
  <si>
    <t>23/02/2024 18:42:53</t>
  </si>
  <si>
    <t>23/02/2024 20:56:48</t>
  </si>
  <si>
    <t>23/02/2024 19:36:50</t>
  </si>
  <si>
    <t>23/02/2024 19:38:55</t>
  </si>
  <si>
    <t>23/02/2024 21:34:54</t>
  </si>
  <si>
    <t>23/02/2024 20:09:48</t>
  </si>
  <si>
    <t>23/02/2024 20:12:22</t>
  </si>
  <si>
    <t>23/02/2024 23:11:28</t>
  </si>
  <si>
    <t>24/02/2024 2:57:46</t>
  </si>
  <si>
    <t>24/02/2024 2:59:27</t>
  </si>
  <si>
    <t>24/02/2024 3:00:54</t>
  </si>
  <si>
    <t>24/02/2024 3:09:49</t>
  </si>
  <si>
    <t>24/02/2024 3:11:43</t>
  </si>
  <si>
    <t>24/02/2024 3:14:00</t>
  </si>
  <si>
    <t>24/02/2024 3:30:09</t>
  </si>
  <si>
    <t>24/02/2024 3:31:38</t>
  </si>
  <si>
    <t>24/02/2024 3:33:18</t>
  </si>
  <si>
    <t>24/02/2024 3:47:58</t>
  </si>
  <si>
    <t>24/02/2024 3:49:32</t>
  </si>
  <si>
    <t>24/02/2024 3:52:04</t>
  </si>
  <si>
    <t>24/02/2024 3:53:44</t>
  </si>
  <si>
    <t>24/02/2024 3:55:12</t>
  </si>
  <si>
    <t>24/02/2024 3:55:59</t>
  </si>
  <si>
    <t>24/02/2024 4:02:19</t>
  </si>
  <si>
    <t>24/02/2024 4:02:21</t>
  </si>
  <si>
    <t>24/02/2024 4:04:04</t>
  </si>
  <si>
    <t>24/02/2024 4:04:20</t>
  </si>
  <si>
    <t>24/02/2024 4:05:59</t>
  </si>
  <si>
    <t>24/02/2024 4:06:51</t>
  </si>
  <si>
    <t>revision estado de plataformas veritas, fin de semana</t>
  </si>
  <si>
    <t>FASE RESOLUCIÓN Y RECUPERACIÓN
Se efectúa contacto con cliente: N/A
Teléfono de contacto: N/A
Acciones realizadas: plataformas, revisadas y en funcionamiento OK
Solución paliativa o definitiva: plataformas, revisadas y en funcionamiento OK
Acciones</t>
  </si>
  <si>
    <t>24/02/2024 17:18:05</t>
  </si>
  <si>
    <t>24/02/2024 17:18:57</t>
  </si>
  <si>
    <t>24/02/2024 17:20:25</t>
  </si>
  <si>
    <t>24/02/2024 17:20:43</t>
  </si>
  <si>
    <t>24/02/2024 17:21:32</t>
  </si>
  <si>
    <t>24/02/2024 17:22:37</t>
  </si>
  <si>
    <t>24/02/2024 17:22:52</t>
  </si>
  <si>
    <t>24/02/2024 17:23:43</t>
  </si>
  <si>
    <t>24/02/2024 17:25:05</t>
  </si>
  <si>
    <t>24/02/2024 17:25:38</t>
  </si>
  <si>
    <t>24/02/2024 17:26:34</t>
  </si>
  <si>
    <t>24/02/2024 17:27:28</t>
  </si>
  <si>
    <t>24/02/2024 19:14:29</t>
  </si>
  <si>
    <t>24/02/2024 19:15:19</t>
  </si>
  <si>
    <t>24/02/2024 19:16:18</t>
  </si>
  <si>
    <t>Cuentas VPN activadas</t>
  </si>
  <si>
    <t>PREVENTIVO: NO
CODIGO DE SERVICIO:
DIRECCION:
QUIEN REPORTA:Deiby Yoel Santoyo Monterola +56 9 9343 3681 
CONTACTO EN TERRENO:
PROBLEMA:
REQUERIMIENTO:@Help Desk para generar el folio de requerimiento a mi bandeja
TELEFONICA GLOBAL &amp;#8211; CLOUD &amp;#8211;</t>
  </si>
  <si>
    <t>FASE RESOLUCIÓN Y RECUPERACIÓN
Se efectúa contacto con cliente:N/A
Teléfono de contacto:N/A
Acciones realizadas: Se crea el usuario de Perfecto Mariño y se envia por correo sus credenciales...
Solución paliativa o definitiva:N/A
Acciones de Mejora,</t>
  </si>
  <si>
    <t>alza de utilizacion de ram por utilizacion de procesos SAP en servidor. 
Comportamiento esperado</t>
  </si>
  <si>
    <t>PREVENTIVO=SI
CODIGO DE SERVICIO=WNPRWS_MED04
DIRECCION=NULL
CIUDAD=NULL
COMUNA LOCAL=Santiago
REGION=NULL
QUIEN REPORTA=Ticket automático
CONTACTO EN TERRENO=
PROBLEMA=Node GPSCHI01 - WNPRWS_MED04 CPU Load at 100 % Exceeds Threshold
REQUERIMIENTO=
EQUIP</t>
  </si>
  <si>
    <t>utilizacion de recursos en servidor normalizada. se mantiene en monitoreo.
Servidor operativo</t>
  </si>
  <si>
    <t>PREVENTIVO=SI
CODIGO DE SERVICIO=WNPRDB_GPS04
DIRECCION=NULL
CIUDAD=NULL
COMUNA LOCAL=Santiago
REGION=NULL
QUIEN REPORTA=Ticket automático
CONTACTO EN TERRENO=
PROBLEMA=Node GPSCHI01 - WNPRDB_GPS04 CPU Load at 99 % Exceeds Threshold
REQUERIMIENTO=
EQUIPO</t>
  </si>
  <si>
    <t>alza de cpu temporal en proceso de base de datos SQL SERVER. 
Alerta superada en servidor</t>
  </si>
  <si>
    <t>PREVENTIVO=SI
CODIGO DE SERVICIO=WNPRAP_CAP06
DIRECCION=NULL
CIUDAD=NULL
COMUNA LOCAL=Santiago
REGION=NULL
QUIEN REPORTA=Ticket automático
CONTACTO EN TERRENO=
PROBLEMA=Node GPSCHI01 - WNPRAP_CAP06 CPU Load at 95 % Exceeds Threshold
REQUERIMIENTO=
EQUIPO</t>
  </si>
  <si>
    <t>alza de cpu en proceso de antivirus. 
Alerta superada en servidor</t>
  </si>
  <si>
    <t>PREVENTIVO=SI
CODIGO DE SERVICIO=WNPRDB_INT01
DIRECCION=NULL
CIUDAD=NULL
COMUNA LOCAL=Santiago
REGION=NULL
QUIEN REPORTA=Ticket automático
CONTACTO EN TERRENO=
PROBLEMA=High RAM Usage Alert for Node GPSCHI01 - WNPRDB_INT01
REQUERIMIENTO=
EQUIPOS ENERGIZA</t>
  </si>
  <si>
    <t>servidor con alza de utilizacion en recursos debido a procesos SQL server en ejecucion. comportamiento esperado en servidor, se mantendra en monitoreo</t>
  </si>
  <si>
    <t>25/02/2024 3:52:36</t>
  </si>
  <si>
    <t>25/02/2024 3:52:38</t>
  </si>
  <si>
    <t>25/02/2024 3:54:40</t>
  </si>
  <si>
    <t>25/02/2024 23:50:00</t>
  </si>
  <si>
    <t>25/02/2024 3:57:09</t>
  </si>
  <si>
    <t>25/02/2024 3:58:40</t>
  </si>
  <si>
    <t>25/02/2024 4:01:01</t>
  </si>
  <si>
    <t>25/02/2024 4:02:35</t>
  </si>
  <si>
    <t>25/02/2024 4:03:39</t>
  </si>
  <si>
    <t>25/02/2024 4:05:08</t>
  </si>
  <si>
    <t>25/02/2024 4:05:34</t>
  </si>
  <si>
    <t>25/02/2024 4:07:32</t>
  </si>
  <si>
    <t>25/02/2024 4:09:31</t>
  </si>
  <si>
    <t>25/02/2024 4:09:56</t>
  </si>
  <si>
    <t>25/02/2024 4:11:35</t>
  </si>
  <si>
    <t>25/02/2024 4:13:29</t>
  </si>
  <si>
    <t>25/02/2024 4:16:43</t>
  </si>
  <si>
    <t>25/02/2024 4:18:27</t>
  </si>
  <si>
    <t>25/02/2024 4:20:20</t>
  </si>
  <si>
    <t>25/02/2024 17:12:54</t>
  </si>
  <si>
    <t>25/02/2024 17:13:42</t>
  </si>
  <si>
    <t>25/02/2024 17:14:37</t>
  </si>
  <si>
    <t>25/02/2024 17:15:08</t>
  </si>
  <si>
    <t>25/02/2024 17:16:11</t>
  </si>
  <si>
    <t>25/02/2024 17:17:19</t>
  </si>
  <si>
    <t>25/02/2024 17:17:34</t>
  </si>
  <si>
    <t>25/02/2024 17:18:24</t>
  </si>
  <si>
    <t>25/02/2024 17:19:17</t>
  </si>
  <si>
    <t>25/02/2024 17:19:38</t>
  </si>
  <si>
    <t>25/02/2024 17:20:22</t>
  </si>
  <si>
    <t>25/02/2024 17:21:26</t>
  </si>
  <si>
    <t>25/02/2024 19:11:14</t>
  </si>
  <si>
    <t>25/02/2024 19:12:22</t>
  </si>
  <si>
    <t>25/02/2024 19:13:36</t>
  </si>
  <si>
    <t>INC000002636185</t>
  </si>
  <si>
    <t>26/02/2024 9:28:53</t>
  </si>
  <si>
    <t>26/02/2024 9:31:24</t>
  </si>
  <si>
    <t>26/02/2024 9:49:06</t>
  </si>
  <si>
    <t>EMPRESA: TELEFONICA EMPRESAS DE CHILE SA
CÓDIGO DE SERVICIO: 
DIRECCIÓN:Av. Apoquindo #7071, Las Condes, Santiago
NOMBRE DE QUIEN REPORTA:Eduardo Farías (Nabiax)
TELÉFONO DE QUIEN REPORTA:  992982563
NOMBRE DE CONTACTO EN TERRENO: 
REQUERIMIENTO :  REUNI</t>
  </si>
  <si>
    <t>INC000002636190</t>
  </si>
  <si>
    <t>SITRANS SERVICIOS INTEGRADOS DE TRANSPORTES LIMITADA</t>
  </si>
  <si>
    <t>HD/RE:  Housing Data center  San Martin  48  Cliente SITRANS // Proyecto CHI-004050624-1</t>
  </si>
  <si>
    <t>26/02/2024 9:40:20</t>
  </si>
  <si>
    <t>26/02/2024 9:45:46</t>
  </si>
  <si>
    <t>26/02/2024 17:11:06</t>
  </si>
  <si>
    <t>PREVENTIVO: NO
CODIGO DE SERVICIO:
DIRECCION:
QUIEN REPORTA:+569 6843 8102 Ariel Pereira Catalán
CONTACTO EN TERRENO:Cesar Avalos
Número telefónico contacto cliente:  959307033
PROBLEMA:
REQUERIMIENTO:agradeceré su ayuda para procesar la solicitud de asi</t>
  </si>
  <si>
    <t>INC000002636201</t>
  </si>
  <si>
    <t>26/02/2024 9:47:52</t>
  </si>
  <si>
    <t>26/02/2024 9:49:43</t>
  </si>
  <si>
    <t>26/02/2024 10:17:22</t>
  </si>
  <si>
    <t>EMPRESA: Nabiax
CÓDIGO DE SERVICIO: 
DIRECCIÓN:Calle San Martin #50, Santiago Centro, Santiago
NOMBRE DE QUIEN REPORTA:Felipe Torres
TELÉFONO DE QUIEN REPORTA:  +56 9 7381 7726
NOMBRE DE CONTACTO EN TERRENO: 
REQUERIMIENTO :  Revisión de equipamiento de</t>
  </si>
  <si>
    <t>INC000002636338</t>
  </si>
  <si>
    <t>RONDA Y REVISION DE SALAS TECNICAS  20:30</t>
  </si>
  <si>
    <t>26/02/2024 2:28:30</t>
  </si>
  <si>
    <t>26/02/2024 2:30:57</t>
  </si>
  <si>
    <t>26/02/2024 2:32:41</t>
  </si>
  <si>
    <t>INC000002636340</t>
  </si>
  <si>
    <t>26/02/2024 2:33:13</t>
  </si>
  <si>
    <t>26/02/2024 2:34:22</t>
  </si>
  <si>
    <t>26/02/2024 2:35:48</t>
  </si>
  <si>
    <t>INC000002636342</t>
  </si>
  <si>
    <t>26/02/2024 2:36:04</t>
  </si>
  <si>
    <t>26/02/2024 2:37:26</t>
  </si>
  <si>
    <t>26/02/2024 2:40:15</t>
  </si>
  <si>
    <t>INC000002636344</t>
  </si>
  <si>
    <t>RONDA Y REVISION DE SALAS TECNICAS 4:30</t>
  </si>
  <si>
    <t>26/02/2024 2:41:02</t>
  </si>
  <si>
    <t>26/02/2024 2:44:01</t>
  </si>
  <si>
    <t>26/02/2024 2:45:16</t>
  </si>
  <si>
    <t>INC000002636346</t>
  </si>
  <si>
    <t>26/02/2024 2:46:31</t>
  </si>
  <si>
    <t>26/02/2024 2:48:00</t>
  </si>
  <si>
    <t>26/02/2024 2:49:51</t>
  </si>
  <si>
    <t>INC000002636349</t>
  </si>
  <si>
    <t>RONDA Y REVISION DE SALAS TECNICAS 08:30</t>
  </si>
  <si>
    <t>26/02/2024 8:16:59</t>
  </si>
  <si>
    <t>26/02/2024 8:18:17</t>
  </si>
  <si>
    <t>26/02/2024 9:20:06</t>
  </si>
  <si>
    <t>PREVENTIVO: NO
CODIGO DE SERVICIO:
DIRECCION:
QUIEN REPORTA: Celular:  +56 9 83852252      Anexo:    +56 22 3283227 Antonino Zambelli Corral
CONTACTO EN TERRENO:Antonino Zambelli Teléfono: +569 8385 2252
PROBLEMA:
REQUERIMIENTO:Favor vuestra ayuda con re</t>
  </si>
  <si>
    <t>FASE RESOLUCIÓN Y RECUPERACIÓN
Se efectúa contacto con cliente: antonino zambelli
Teléfono de contacto: N/A
Acciones realizadas: Recuperacion ejecutada correctamente
Solución paliativa o definitiva: N/A
Acciones de Mejora, Recomendaciones: N/A
Caus</t>
  </si>
  <si>
    <t>Gestionar actualizaciones servidor TEMPRESAS
febrero 2024</t>
  </si>
  <si>
    <t>actividad aprobada con crq CRQ000000083542</t>
  </si>
  <si>
    <t>PREVENTIVO: NO
CODIGO DE SERVICIO:
DIRECCION:      
CIUDAD:             
COMUNA:
NOMBRE QUIEN REPORTA:ANDRES RODRIGO PEZO ESTAY
TELEFONO QUIEN REPORTA: +56 9 61212688
NOMBRE CONTACTO EN TERRENO:        
REQUERIMIENTO:
Buenos días, estimados @SOC Empresas</t>
  </si>
  <si>
    <t>se realiza reset de password y se reliza envio via teams</t>
  </si>
  <si>
    <t>INC000002637352</t>
  </si>
  <si>
    <t>TOMA DE ALARMA DE CLIENTES 10:30</t>
  </si>
  <si>
    <t>26/02/2024 10:49:17</t>
  </si>
  <si>
    <t>26/02/2024 10:51:27</t>
  </si>
  <si>
    <t>26/02/2024 11:34:28</t>
  </si>
  <si>
    <t>INC000002637474</t>
  </si>
  <si>
    <t>26/02/2024 10:41:01</t>
  </si>
  <si>
    <t>26/02/2024 10:42:53</t>
  </si>
  <si>
    <t>26/02/2024 12:38:48</t>
  </si>
  <si>
    <t>EMPRESA:TELEFONICA EMPRESAS DE CHILE SA
CÓDIGO DE SERVICIO: 
DIRECCIÓN:Calle San Martin #50, Santiago Centro, Santiago
NOMBRE DE QUIEN REPORTA:Deiby Santoyo
TELÉFONO DE QUIEN REPORTA:56992214664
NOMBRE DE CONTACTO EN TERRENO: 
REQUERIMIENTO:Cambio de OnB</t>
  </si>
  <si>
    <t>INC000002637503</t>
  </si>
  <si>
    <t>26/02/2024 10:51:47</t>
  </si>
  <si>
    <t>26/02/2024 10:53:45</t>
  </si>
  <si>
    <t>26/02/2024 17:43:27</t>
  </si>
  <si>
    <t>EMPRESA:NCG SERVICIOS S.A.
CÓDIGO DE SERVICIO: 
DIRECCIÓN:Calle San Martin #50, Santiago Centro, Santiago
NOMBRE DE QUIEN REPORTA:Alfredo Naranjo
TELÉFONO DE QUIEN REPORTA:994479877
NOMBRE DE CONTACTO EN TERRENO: 
REQUERIMIENTO:Revisión Servidores sin Us</t>
  </si>
  <si>
    <t>16:00 - reunión de coordinación con cliente Duoc por proyecto baja servidores plataforma Exchange 2007</t>
  </si>
  <si>
    <t>12:00 - Reunión con proveedor Sixbell y área de comunicación por información de IP publica  servidor GDA-Portales-Web</t>
  </si>
  <si>
    <t>INC000002637581</t>
  </si>
  <si>
    <t>RONDA Y REVISION DE SALAS TECNICAS 12:30</t>
  </si>
  <si>
    <t>26/02/2024 12:37:00</t>
  </si>
  <si>
    <t>26/02/2024 12:38:51</t>
  </si>
  <si>
    <t>26/02/2024 14:14:19</t>
  </si>
  <si>
    <t>INC000002637680</t>
  </si>
  <si>
    <t>HD | Baja Personal Permanente DXC</t>
  </si>
  <si>
    <t>26/02/2024 12:11:25</t>
  </si>
  <si>
    <t>26/02/2024 12:14:09</t>
  </si>
  <si>
    <t>26/02/2024 15:49:53</t>
  </si>
  <si>
    <t>PREVENTIVO: NO
CODIGO DE SERVICIO:
DIRECCION:
QUIEN REPORTA:Sergio Marsiglia Rodríguez. T +56 2 2581 8560 /8561  M +56 9 42657806
CONTACTO EN TERRENO:Sergio Marsiglia Rodríguez. T +56 2 2581 8560 /8561  M +56 942657806
PROBLEMA:
REQUERIMIENTO:Baja Person</t>
  </si>
  <si>
    <t>PREVENTIVO: NO
CODIGO DE SERVICIO:
DIRECCION:
QUIEN REPORTA:  Eduardo José Camacho Urdaneta +56 9 4135 5459
CONTACTO EN TERRENO: Eduardo José Camacho Urdaneta +56 9 4135 5459
REQUERIMIENTO:
INFORMACIÓN PARA ESPECIALISTA
* Crear subdominio zurich.tempre</t>
  </si>
  <si>
    <t>se crea la zona zurich.tempresas.cl junto con los registros A PTR y SRV según solicitud, los cuales responden correctamente desde sus dns autoritativos e internet. Para el resto de DNS's es necesario esperar el tiempo de propagación/refresco correspondie</t>
  </si>
  <si>
    <t>PREVENTIVO: NO
CODIGO DE SERVICIO:
DIRECCION:
QUIEN REPORTA: Nicolás Saavedra Eguiluz  +56 9 6187 5469
CONTACTO EN TERRENO: Nicolás Saavedra Eguiluz  +56 9 6187 5469
REQUERIMIENTO:
He creado el usuario TIPER_DB en la Base de Datos OEP según lo indicado</t>
  </si>
  <si>
    <t>He creado el usuario TIPER_DB en la Base de Datos OEP según lo indicado</t>
  </si>
  <si>
    <t>INC000002637711</t>
  </si>
  <si>
    <t>26/02/2024 11:10:37</t>
  </si>
  <si>
    <t>26/02/2024 11:14:56</t>
  </si>
  <si>
    <t>26/02/2024 11:45:07</t>
  </si>
  <si>
    <t>INC000002637736</t>
  </si>
  <si>
    <t>26/02/2024 11:17:50</t>
  </si>
  <si>
    <t>26/02/2024 11:19:10</t>
  </si>
  <si>
    <t>26/02/2024 11:48:28</t>
  </si>
  <si>
    <t>INC000002637745</t>
  </si>
  <si>
    <t>26/02/2024 11:21:06</t>
  </si>
  <si>
    <t>26/02/2024 11:23:49</t>
  </si>
  <si>
    <t>26/02/2024 11:49:21</t>
  </si>
  <si>
    <t>EMPRESA:soisa
CÓDIGO DE SERVICIO: 
DIRECCIÓN:Av. Apoquindo #7071, Las Condes, Santiago
NOMBRE DE QUIEN REPORTA:Eduardo Farías (Nabiax)
TELÉFONO DE QUIEN REPORTA:992982563
NOMBRE DE CONTACTO EN TERRENO: 
REQUERIMIENTO:REUNION DE OBRA, INSPECCION VISUAL EN</t>
  </si>
  <si>
    <t>Cambio realizado en servidores, se actualiza planilla</t>
  </si>
  <si>
    <t>PREVENTIVO: NO
CODIGO DE SERVICIO:
DIRECCION:
QUIEN REPORTA:+56.2.2.395 5474 Celular: +56 992171974 Sebastian Poblete C
CONTACTO EN TERRENO:
PROBLEMA:
REQUERIMIENTO:solicito agregar el siguiente registro DNS para artikos.cl:
mail.artikos.cl</t>
  </si>
  <si>
    <t>Se configura el registro DNS</t>
  </si>
  <si>
    <t>INC000002638012</t>
  </si>
  <si>
    <t>26/02/2024 14:13:52</t>
  </si>
  <si>
    <t>26/02/2024 14:16:48</t>
  </si>
  <si>
    <t>26/02/2024 14:28:41</t>
  </si>
  <si>
    <t>EMPRESA:UNIVERSIDAD SAN SEBASTIAN
CÓDIGO DE SERVICIO: 
DIRECCIÓN: Calle San Martin #50, Santiago Centro, Santiago
NOMBRE DE QUIEN REPORTA: José Nuñez
TELÉFONO DE QUIEN REPORTA: 56_9_62198631
NOMBRE DE CONTACTO EN TERRENO: 
REQUERIMIENTO: Retiro de equipo</t>
  </si>
  <si>
    <t>INC000002638080</t>
  </si>
  <si>
    <t>GESTION DATACENTER/ ACCESOS / CEMENTOS BIO BIO S.A.C.I.</t>
  </si>
  <si>
    <t>26/02/2024 17:50:16</t>
  </si>
  <si>
    <t>26/02/2024 17:52:18</t>
  </si>
  <si>
    <t>26/02/2024 18:07:21</t>
  </si>
  <si>
    <t>EMPRESA: CEMENTOS BIO BIO S.A.C.I.
CÓDIGO DE SERVICIO: 
DIRECCIÓN:Av. Apoquindo #7071, Las Condes, Santiago
NOMBRE DE QUIEN REPORTA:Angelo Lagos
TELÉFONO DE QUIEN REPORTA:  989030860
NOMBRE DE CONTACTO EN TERRENO: 
REQUERIMIENTO :  actividad de visita in</t>
  </si>
  <si>
    <t>26/02/2024 17:37:28</t>
  </si>
  <si>
    <t>26/02/2024 17:41:51</t>
  </si>
  <si>
    <t>29/02/2024 0:07:09</t>
  </si>
  <si>
    <t>Señores,
Junto con saludarles hoy, se requiere de su colaboración para solicitar la actualización de antivirus panda debido a solicitud de CSIRT indicando:
"Servidores posiblemente expuestos a malware, ya que no cuentan con las últimas firmas de virus i</t>
  </si>
  <si>
    <t>actualizaciones se gestionan con folio de cambio CRQ000000083478</t>
  </si>
  <si>
    <t>PREVENTIVO: NO
CODIGO DE SERVICIO:VPF23101593
DIRECCION:San Borja 1305,Estacion Central,Santiago
QUIEN REPORTA:NICOLAS LISANA-989389090
CONTACTO EN TERRENO:NICOLAS LISANA-989389090
PROBLEMA:
REQUERIMIENTO:ACTUALIZACIÓN DE HOSTING
EQUIPOS ENERGIZADO/REINI</t>
  </si>
  <si>
    <t>por el caso del cliente con dominio cals.cl que requiere tener disponible la versión PHP 7.4 o superior en el servicio de Webhosting Plesk que tiene IP pública (200.91.27.166), éste no permite la instalación de dichas versiones producto que el producto P</t>
  </si>
  <si>
    <t>PREVENTIVO: NO
CODIGO DE SERVICIO:
DIRECCION:
QUIEN REPORTA:+56 9 4110 7479  Rodrigo Quiroz Silva
CONTACTO EN TERRENO:
PROBLEMA:
REQUERIMIENTO:Favor su ayuda en generar nuevos registros DNS, según proveedor switch.cl.
IP publica SMT: 181.118.174.165 &amp;#8</t>
  </si>
  <si>
    <t>Se crean registros solicitados, los cuales responden correctamente desde los dns autoritativos e internet. Para el resto de DNS's es necesario esperar el tiempo de propagación/refresco correspondiente.</t>
  </si>
  <si>
    <t>PREVENTIVO: NO
CODIGO DE SERVICIO:
DIRECCION:
QUIEN REPORTA:l +56 9 9040 2570   Andres Gudiño
CONTACTO EN TERRENO:
PROBLEMA:
REQUERIMIENTO:favor de su ayuda generar un folio para la revisión y replicación de recursos de la siguiente maquina. Esta máquina</t>
  </si>
  <si>
    <t>Se efectúa contacto con cliente:  N/A
Teléfono de contacto:  N/A
Acciones realizadas: Se valida los recursos requeridos para la migración del servidor SRVBACKHOMEQA01_25032023 IP: 10.10.1.164 172.16.207.30 desde dedicada DUOC hacia VDC y se procede a cre</t>
  </si>
  <si>
    <t>INC000002638397</t>
  </si>
  <si>
    <t>26/02/2024 15:50:25</t>
  </si>
  <si>
    <t>26/02/2024 15:53:25</t>
  </si>
  <si>
    <t>29/02/2024 19:54:21</t>
  </si>
  <si>
    <t>GestionEventos_AlertaUPDOWN_Server_Principal	RICHSP01 - TEST-FRANCO	RICHSP01 - TEST-FRANCO	Node	10.68.136.81
GestionEventos_AlertaUPDOWN_Server_Principal	RICHSP01 - FRANCO	RICHSP01 - FRANCO	Node	10.68.136.80
GestionEventos_AlertaCPU_max_Principal	GPSCH</t>
  </si>
  <si>
    <t>Alertas gestionadas.</t>
  </si>
  <si>
    <t>CHECKLIST SAP ECC PRD 05.02.2024 BLUMAR - INCHALAM - FRUSAN</t>
  </si>
  <si>
    <t>Se ejecuta con éxito checklist diario con fecha 05.02.2024</t>
  </si>
  <si>
    <t>CHECKLIST SAP ECC PRD 06.02.2024 BLUMAR - INCHALAM - FRUSAN</t>
  </si>
  <si>
    <t>Se ejecuta con éxito checklist diario con fecha 06.02.2024</t>
  </si>
  <si>
    <t>CHECKLIST SAP ECC PRD 07.02.2024 BLUMAR - INCHALAM - FRUSAN</t>
  </si>
  <si>
    <t>Se ejecuta con éxito checklist diario con fecha 07.02.2024</t>
  </si>
  <si>
    <t>CHECKLIST SAP ECC PRD 08.02.2024 BLUMAR - INCHALAM - FRUSAN</t>
  </si>
  <si>
    <t>Se ejecuta con éxito checklist diario con fecha 08.02.2024</t>
  </si>
  <si>
    <t>CHECKLIST SAP ECC PRD 09.02.2024 BLUMAR - INCHALAM - FRUSAN</t>
  </si>
  <si>
    <t>Se ejecuta con éxito checklist diario con fecha 09.02.2024</t>
  </si>
  <si>
    <t>INC000002638475</t>
  </si>
  <si>
    <t>RONDA Y REVISION DE SALAS TECNICAS 16:30</t>
  </si>
  <si>
    <t>26/02/2024 17:15:59</t>
  </si>
  <si>
    <t>26/02/2024 17:17:27</t>
  </si>
  <si>
    <t>26/02/2024 17:27:36</t>
  </si>
  <si>
    <t>CHECKLIST SAP ECC PRD 21.02.2024 BLUMAR - INCHALAM</t>
  </si>
  <si>
    <t>Se ejecuta con éxito checklist diario con fecha 21.02.2024</t>
  </si>
  <si>
    <t>CHECKLIST SAP ECC PRD 22.02.2024 BLUMAR - INCHALAM</t>
  </si>
  <si>
    <t>Se ejecuta con éxito checklist diario con fecha 22.02.2024</t>
  </si>
  <si>
    <t>CHECKLIST SAP ECC PRD 23.02.2024 BLUMAR - INCHALAM</t>
  </si>
  <si>
    <t>Se ejecuta con éxito checklist diario con fecha 23.02.2024</t>
  </si>
  <si>
    <t>INC000002638539</t>
  </si>
  <si>
    <t>26/02/2024 16:13:42</t>
  </si>
  <si>
    <t>26/02/2024 16:16:08</t>
  </si>
  <si>
    <t>26/02/2024 17:46:00</t>
  </si>
  <si>
    <t>EMPRESA: CENTRO DE COMPENSACION AUTOMATIZADO S A
CÓDIGO DE SERVICIO: 
DIRECCIÓN: Av. Presidente Prieto #226, Paine, Santiago
NOMBRE DE QUIEN REPORTA: Gonzalo Quijada 
TELÉFONO DE QUIEN REPORTA: 934580228
NOMBRE DE CONTACTO EN TERRENO: Gonzalo Quijada  93</t>
  </si>
  <si>
    <t>INC000002638581</t>
  </si>
  <si>
    <t>SUPERVISION REALIZACION TICKETS INTERNOS HUAWEI</t>
  </si>
  <si>
    <t>26/02/2024 16:45:08</t>
  </si>
  <si>
    <t>26/02/2024 16:46:28</t>
  </si>
  <si>
    <t>26/02/2024 16:56:23</t>
  </si>
  <si>
    <t>ACMA-COAGRA-FRUSAN</t>
  </si>
  <si>
    <t>INC000002638712</t>
  </si>
  <si>
    <t>26/02/2024 18:07:15</t>
  </si>
  <si>
    <t>26/02/2024 18:11:40</t>
  </si>
  <si>
    <t>26/02/2024 18:26:13</t>
  </si>
  <si>
    <t>EMPRESA: CEMENTOS BIO BIO S.A.C.I.
CÓDIGO DE SERVICIO: 
DIRECCIÓN: Calle San Martin #50, Santiago Centro, Santiago
NOMBRE DE QUIEN REPORTA:Angelo Lagos
TELÉFONO DE QUIEN REPORTA:  989030860
NOMBRE DE CONTACTO EN TERRENO: 
REQUERIMIENTO :  actividad de vi</t>
  </si>
  <si>
    <t>Se efectúa contacto con cliente:no aplica
Teléfono de contacto:no aplica
Acciones realizadas: accesos autorizados
Solución paliativa o definitiva:no aplica
Acciones de Mejora, Recomendaciones: no aplica
Causa Raíz: (si aplica)</t>
  </si>
  <si>
    <t>INC000002638739</t>
  </si>
  <si>
    <t>SUPERVISION: INCIDENTE REVISIÓN Y RESET DE FUENTE DE PODER</t>
  </si>
  <si>
    <t>26/02/2024 23:50:36</t>
  </si>
  <si>
    <t>26/02/2024 23:51:51</t>
  </si>
  <si>
    <t>26/02/2024 23:53:22</t>
  </si>
  <si>
    <t>INCIDENTE REVISIÓN Y RESET DE FUENTE DE PODER POR FALLA DXC</t>
  </si>
  <si>
    <t>INCIDENCIA NO RESTABLECIDA.</t>
  </si>
  <si>
    <t>INC000002638741</t>
  </si>
  <si>
    <t>SUPERVISION: Instalación PDU en rack AH20</t>
  </si>
  <si>
    <t>26/02/2024 23:53:59</t>
  </si>
  <si>
    <t>26/02/2024 23:54:40</t>
  </si>
  <si>
    <t>26/02/2024 23:55:50</t>
  </si>
  <si>
    <t>Instalación PDU en rack AH20</t>
  </si>
  <si>
    <t>INC000002638743</t>
  </si>
  <si>
    <t>27/02/2024 0:05:40</t>
  </si>
  <si>
    <t>27/02/2024 0:06:27</t>
  </si>
  <si>
    <t>27/02/2024 0:07:42</t>
  </si>
  <si>
    <t>INC000002638745</t>
  </si>
  <si>
    <t>27/02/2024 0:09:58</t>
  </si>
  <si>
    <t>27/02/2024 0:11:38</t>
  </si>
  <si>
    <t>27/02/2024 0:12:43</t>
  </si>
  <si>
    <t>INC000002638753</t>
  </si>
  <si>
    <t>27/02/2024 7:09:53</t>
  </si>
  <si>
    <t>27/02/2024 7:10:48</t>
  </si>
  <si>
    <t>27/02/2024 7:12:00</t>
  </si>
  <si>
    <t>INC000002638755</t>
  </si>
  <si>
    <t>27/02/2024 7:12:37</t>
  </si>
  <si>
    <t>27/02/2024 7:13:26</t>
  </si>
  <si>
    <t>27/02/2024 7:14:29</t>
  </si>
  <si>
    <t>INC000002638762</t>
  </si>
  <si>
    <t>27/02/2024 8:32:38</t>
  </si>
  <si>
    <t>27/02/2024 8:34:07</t>
  </si>
  <si>
    <t>27/02/2024 9:32:40</t>
  </si>
  <si>
    <t>PREVENTIVO: NO
CODIGO DE SERVICIO: VPF2190727
DIRECCION:Jorge Montt 2400, Viña del Mar, Valparaiso,Valparaiso,Valparaiso
QUIEN REPORTA:Informática APOLINAV
CONTACTO EN TERRENO:
PROBLEMA:
REQUERIMIENTO:Se solicita la CREACIÓN DE ZONAS DNS
Actualmente toda</t>
  </si>
  <si>
    <t>INC000002638874</t>
  </si>
  <si>
    <t>CONSEJO DE DEFENSA DEL ESTADO</t>
  </si>
  <si>
    <t>GESTION DATACENTER/ ACCESOS / CONSEJO DE DEFENSA DEL ESTADO</t>
  </si>
  <si>
    <t>27/02/2024 9:23:41</t>
  </si>
  <si>
    <t>27/02/2024 9:25:12</t>
  </si>
  <si>
    <t>27/02/2024 10:15:56</t>
  </si>
  <si>
    <t>EMPRESA: CONSEJO DE DEFENSA DEL ESTADO
CÓDIGO DE SERVICIO: 
DIRECCIÓN: Av. Apoquindo #7071, Las Condes, Santiago
NOMBRE DE QUIEN REPORTA:Juan Pablo Adaro
TELÉFONO DE QUIEN REPORTA:  56994780387
NOMBRE DE CONTACTO EN TERRENO: 
REQUERIMIENTO :  Cambio de d</t>
  </si>
  <si>
    <t>INC000002638882</t>
  </si>
  <si>
    <t>27/02/2024 9:35:41</t>
  </si>
  <si>
    <t>27/02/2024 9:37:11</t>
  </si>
  <si>
    <t>27/02/2024 10:20:29</t>
  </si>
  <si>
    <t>EMPRESA: TELEFONICA EMPRESAS DE CHILE SA
CÓDIGO DE SERVICIO: 
DIRECCIÓN:Av. Apoquindo #7071, Las Condes, Santiago
NOMBRE DE QUIEN REPORTA:Manuel Maita
TELÉFONO DE QUIEN REPORTA:  56974138322
NOMBRE DE CONTACTO EN TERRENO: 
REQUERIMIENTO :  Reemplazo Disc</t>
  </si>
  <si>
    <t>PREVENTIVO: NO
CODIGO DE SERVICIO:
DIRECCION:     
CIUDAD:     
COMUNA:
NOMBRE QUIEN REPORTA: Catherine A. Carvajal Aguayo
TELEFONO QUIEN REPORTA: +56 9 9332 7533
NOMBRE CONTACTO EN TERRENO:        
TELEFONO 1 CONTACTO EN TERRENO:
TELEFONO 2 CONTACTO EN</t>
  </si>
  <si>
    <t>cuenta habilitada y verificada por usuario.</t>
  </si>
  <si>
    <t>ANSIBLE regularizar conexion c3-fileserver.cloudtic.cl</t>
  </si>
  <si>
    <t>servidor conectado y operativo</t>
  </si>
  <si>
    <t>ANSIBLE regularizar c3-camicrosoft.vdc-cl.cloud.telefonica, DC-VeeamOne-App.cloudtic.cl</t>
  </si>
  <si>
    <t>INC000002638908</t>
  </si>
  <si>
    <t>26/02/2024 18:25:54</t>
  </si>
  <si>
    <t>26/02/2024 18:28:34</t>
  </si>
  <si>
    <t>26/02/2024 19:55:10</t>
  </si>
  <si>
    <t>EMPRESA:TELEFONICA EMPRESAS DE CHILE SA
CÓDIGO DE SERVICIO: 
DIRECCIÓN: AV. Presidente Prieto #226, Paine, Santiago
NOMBRE DE QUIEN REPORTA: Fernando Sepulveda
TELÉFONO DE QUIEN REPORTA: 993211880
NOMBRE DE CONTACTO EN TERRENO: 
REQUERIMIENTO: Instalació</t>
  </si>
  <si>
    <t>INC000002638957</t>
  </si>
  <si>
    <t>RONDA Y REVISION DE SALAS TECNICAS 18:30</t>
  </si>
  <si>
    <t>26/02/2024 19:38:44</t>
  </si>
  <si>
    <t>26/02/2024 19:41:02</t>
  </si>
  <si>
    <t>26/02/2024 19:52:22</t>
  </si>
  <si>
    <t>PREVENTIVO=SI
CODIGO DE SERVICIO=LONQUIMAY
DIRECCION=NULL
CIUDAD=NULL
COMUNA LOCAL=
REGION=NULL
QUIEN REPORTA=Ticket automático
CONTACTO EN TERRENO=
PROBLEMA=Node RABIE001 - LONQUIMAY CPU Load at 100 % Exceeds Threshold
REQUERIMIENTO=
EQUIPOS ENERGIZADO</t>
  </si>
  <si>
    <t>alza de cpu superada en servidor. utilizacion en 12%.
Se mantiene en monitoreo servidor</t>
  </si>
  <si>
    <t>PREVENTIVO: NO
CODIGO DE SERVICIO:
DIRECCION:
QUIEN REPORTA:
CONTACTO EN TERRENO:
PROBLEMA:
REQUERIMIENTO:
Por favor revisar en en HANA Studio si para QAS existe el usuario
TIPER_DB, el cual accede a Server=10.251.35.107 mediante puerto 30015
Si el usu</t>
  </si>
  <si>
    <t>PREVENTIVO:NO 
CODIGO DE SERVICIO:OFFICE 365
DIRECCION:AV. CENTENARIO 101 YERBAS BUENAS
QUIEN REPORTA:IGNACIO LOYOLA   732620503 / 996215779
CONTACTO EN TERRENO:IGNACIO LOYOLA   732620503 / 996215779
PROBLEMA:PROBLEMAS CON LA CASILLA DE MICROSOFT OFFICE</t>
  </si>
  <si>
    <t>FASE RESOLUCIÓN Y RECUPERACIÓN
Se efectúa contacto con cliente: Ignacio Loyola
Teléfono de contacto: 732620503 / 996215779
Acciones realizadas: Se detectan problemas en el servicio DNS del cliente, se sugiere contactar al proveedor correspondiente
So</t>
  </si>
  <si>
    <t>PREVENTIVO=SI
CODIGO DE SERVICIO=WNPRAP_CAP02
DIRECCION=NULL
CIUDAD=NULL
COMUNA LOCAL=Santiago
REGION=NULL
QUIEN REPORTA=Ticket automático
CONTACTO EN TERRENO=
PROBLEMA=Node GPSCHI01 - WNPRAP_CAP02 CPU Load at 89 % Exceeds Threshold
REQUERIMIENTO=
EQUIPO</t>
  </si>
  <si>
    <t>alza de cpu superada en servidor. utilizacion en 60%.
Se mantiene en monitoreo servidor</t>
  </si>
  <si>
    <t>INC000002639223</t>
  </si>
  <si>
    <t>26/02/2024 23:02:19</t>
  </si>
  <si>
    <t>26/02/2024 23:03:05</t>
  </si>
  <si>
    <t>26/02/2024 23:04:37</t>
  </si>
  <si>
    <t>PREVENTIVO: NO
CODIGO DE SERVICIO:
DIRECCION:
QUIEN REPORTA:Fabián Aguilar +56 9 7128 9709
CONTACTO EN TERRENO:
PROBLEMA:
REQUERIMIENTO:Equipo @Help Desk
Buen dia, favor su apoyo para generar folio de requerimiento, para
gestionar lo indicado por client</t>
  </si>
  <si>
    <t>Requerimiento será continuado en el ticket INC000002641014</t>
  </si>
  <si>
    <t>INC000002639652</t>
  </si>
  <si>
    <t>27/02/2024 11:43:01</t>
  </si>
  <si>
    <t>27/02/2024 11:43:41</t>
  </si>
  <si>
    <t>27/02/2024 11:57:59</t>
  </si>
  <si>
    <t>EMPRESA: CELULOSA ARAUCO Y CONSTITUCION S A
CÓDIGO DE SERVICIO: 
DIRECCIÓN: Calle San Martin #50, Santiago Centro, Santiago
NOMBRE DE QUIEN REPORTA: Diego Mora
TELÉFONO DE QUIEN REPORTA: 56971080075
NOMBRE DE CONTACTO EN TERRENO: Diego Mora 56971080075
R</t>
  </si>
  <si>
    <t>INC000002639683</t>
  </si>
  <si>
    <t>REVISION Y TOMA DE ALARMA DE CLIENTES 10:30</t>
  </si>
  <si>
    <t>27/02/2024 12:29:05</t>
  </si>
  <si>
    <t>27/02/2024 12:31:27</t>
  </si>
  <si>
    <t>27/02/2024 12:32:46</t>
  </si>
  <si>
    <t>INC000002639688</t>
  </si>
  <si>
    <t>27/02/2024 12:33:41</t>
  </si>
  <si>
    <t>27/02/2024 12:35:14</t>
  </si>
  <si>
    <t>27/02/2024 16:59:04</t>
  </si>
  <si>
    <t>INC000002639689</t>
  </si>
  <si>
    <t>GESTION DATACENTER/ ACCESOS /Nabiax</t>
  </si>
  <si>
    <t>27/02/2024 12:35:41</t>
  </si>
  <si>
    <t>27/02/2024 12:37:48</t>
  </si>
  <si>
    <t>27/02/2024 12:54:10</t>
  </si>
  <si>
    <t>EMPRESA:TELEFONICA EMPRESAS DE CHILE SA
CÓDIGO DE SERVICIO: 
DIRECCIÓN: Calle San Martin #50, Santiago Centro, Santiago
NOMBRE DE QUIEN REPORTA: Felipe Torres
TELÉFONO DE QUIEN REPORTA: +56 9 7381 7726
NOMBRE DE CONTACTO EN TERRENO: 
REQUERIMIENTO: Revis</t>
  </si>
  <si>
    <t>INC000002639731</t>
  </si>
  <si>
    <t>GESTION DATACENTER/ ACCESOS / TRANSUNION</t>
  </si>
  <si>
    <t>27/02/2024 11:05:14</t>
  </si>
  <si>
    <t>27/02/2024 11:07:41</t>
  </si>
  <si>
    <t>27/02/2024 11:13:23</t>
  </si>
  <si>
    <t>EMPRESA: TRANSUNION SOLUCIONES DE INFORMACION CHILE S.A.
CÓDIGO DE SERVICIO: 
DIRECCIÓN:Calle San Martin #50, Santiago Centro, Santiago
NOMBRE DE QUIEN REPORTA:Mario Cornejo
TELÉFONO DE QUIEN REPORTA:  56994694355
NOMBRE DE CONTACTO EN TERRENO: 
REQUERIM</t>
  </si>
  <si>
    <t>PREVENTIVO: NO
CODIGO DE SERVICIO: Lota01 de IPCHILE
DIRECCION:
QUIEN REPORTA: Juan Carlos Dupuy  +56 979778332
CONTACTO EN TERRENO:
PROBLEMA:
Buenos días, informo que presentamos problemas con el servidor Lota01 de IPCHILE, para restablecer la conexión</t>
  </si>
  <si>
    <t>falto el banner FASE RESOLUCIÓN Y RECUPERACIÓN
Se efectúa contacto con cliente: NO, EQUIPO NO ADMINISTRADO
Teléfono de contacto: SIN CONTACTO CON CLIENTE
Acciones realizadas: SE VERIFICA SI PVLAN SE ENCUENTRA DUPLCIADA POR LO CUAL TENGA ALGUN INCONVEN</t>
  </si>
  <si>
    <t>Apoyo técnico en configuración aplicativo Excel a Controler por error en proceso generación de informes mensuales.</t>
  </si>
  <si>
    <t>PREVENTIVO: NO
CODIGO DE SERVICIO:
DIRECCION:
QUIEN REPORTA:+56 9 5817 0038 Oscar Guzmán Medic
CONTACTO EN TERRENO:
PROBLEMA:
REQUERIMIENTO:Por favor, solicito crear ticket para restear password del usuario
oscar.guzman en VPN TTECH y asignar a equipo es</t>
  </si>
  <si>
    <t>cuenta vpn password reiniciada.</t>
  </si>
  <si>
    <t>PREVENTIVO: NO
CODIGO DE SERVICIO:
DIRECCION:
QUIEN REPORTA:  rodrigo von hausen +56 957139471
CONTACTO EN TERRENO: rodrigo von hausen +56 957139471
PROBLEMA:
Equipo, buenas tardes:
Informo que estamos presentando problemas de comunicación entre AWS y D</t>
  </si>
  <si>
    <t>****Fase de resolución *****
Se efectúa contacto con cliente:Rodrigo Von Hausen 
Teléfono de contacto: +56 957139471
Acciones realizadas: trabajo remoto junto a cliente Rodrigo Von Hausen y soporte de AWS, logrando finalmente levantar conexión por tunel</t>
  </si>
  <si>
    <t>INC000002639787</t>
  </si>
  <si>
    <t>GESTION DE INFORMES</t>
  </si>
  <si>
    <t>CAROLINA MONCADA PIZARRO</t>
  </si>
  <si>
    <t>BRITISH AMERICAN TOBACCO CHILE OPERACIONES S.A.</t>
  </si>
  <si>
    <t>HD/Informe de servicio BAT</t>
  </si>
  <si>
    <t>27/02/2024 12:40:29</t>
  </si>
  <si>
    <t>27/02/2024 12:47:21</t>
  </si>
  <si>
    <t>28/02/2024 10:34:44</t>
  </si>
  <si>
    <t>PREVENTIVO: NO
CODIGO DE SERVICIO:
DIRECCION:
QUIEN REPORTA:Eleazar Garrido - 950089390
CONTACTO EN TERRENO: Eleazar Garrido - 950089390
PROBLEMA:
REQUERIMIENTO:
Favor enviar un informe con todas las caídas y consumo de BW de los
siguientes servicios que</t>
  </si>
  <si>
    <t>Solicitud debe ser canalizada mediante SM</t>
  </si>
  <si>
    <t>PREVENTIVO: NO
CODIGO DE SERVICIO: Servidor ATACAMA
DIRECCION: - 
QUIEN REPORTA: Jorge Sepúlveda Aguirre | +56-958804000
CONTACTO EN TERRENO: Jorge Sepúlveda Aguirre | +56-958804000
PROBLEMA:
REQUERIMIENTO:Junto con saludar, solicito aumento de Disco par</t>
  </si>
  <si>
    <t>INC000002640036</t>
  </si>
  <si>
    <t>27/02/2024 13:10:20</t>
  </si>
  <si>
    <t>27/02/2024 13:13:38</t>
  </si>
  <si>
    <t>27/02/2024 13:20:58</t>
  </si>
  <si>
    <t>EMPRESA: ACCIONA ENERGIA CHILE S.P.A.
CÓDIGO DE SERVICIO: 
DIRECCIÓN: Calle San Martin #50, Santiago Centro, Santiago
NOMBRE DE QUIEN REPORTA: Nicolás Martínez
TELÉFONO DE QUIEN REPORTA: 569-89006253
NOMBRE DE CONTACTO EN TERRENO: Nicolas Martinez Fredes</t>
  </si>
  <si>
    <t>INC000002640040</t>
  </si>
  <si>
    <t>BRUNO FRITSCH S.A.</t>
  </si>
  <si>
    <t>GESTION DATACENTER/ ACCESOS / BRUNO FRITSCH S.A.</t>
  </si>
  <si>
    <t>27/02/2024 13:12:55</t>
  </si>
  <si>
    <t>27/02/2024 13:21:08</t>
  </si>
  <si>
    <t>27/02/2024 13:47:00</t>
  </si>
  <si>
    <t>EMPRESA: BRUNO FRITSCH S.A.
CÓDIGO DE SERVICIO: 
DIRECCIÓN:Calle San Martin #50, Santiago Centro, Santiago
NOMBRE DE QUIEN REPORTA:JORGE SIERRA
TELÉFONO DE QUIEN REPORTA:  982290888
NOMBRE DE CONTACTO EN TERRENO: 
REQUERIMIENTO :  LEVANTAMIENTO EQUIPOS
E</t>
  </si>
  <si>
    <t>INC000002640087</t>
  </si>
  <si>
    <t>CLARO CHILE SA</t>
  </si>
  <si>
    <t>GESTION DATACENTER/ ACCESOS / CLARO - REDBANC</t>
  </si>
  <si>
    <t>27/02/2024 15:29:47</t>
  </si>
  <si>
    <t>27/02/2024 15:31:53</t>
  </si>
  <si>
    <t>27/02/2024 15:57:43</t>
  </si>
  <si>
    <t>EMPRESA: CLARO - REDBANC
CÓDIGO DE SERVICIO: 
DIRECCIÓN: Av. Presidente Prieto #226, Paine, Santiago
NOMBRE DE QUIEN REPORTA: Roxana Mateluna Martínez
TELÉFONO DE QUIEN REPORTA: +56 961887911
NOMBRE DE CONTACTO EN TERRENO: Roxana Mateluna 961887911
REQUE</t>
  </si>
  <si>
    <t>PREVENTIVO:
CODIGO DE SERVICIO:
DIRECCION:      
CIUDAD:             
COMUNA:
NOMBRE QUIEN REPORTA:
TELEFONO QUIEN REPORTA:
NOMBRE CONTACTO EN TERRENO:        
TELEFONO 1 CONTACTO EN TERRENO:
TELEFONO 2 CONTACTO EN TERRENO: 
REQUERIMIENTO:
De: Eduardo M</t>
  </si>
  <si>
    <t>Fase de resolución (trabajo remoto o terreno) y recuperación (sin intervencion): trabajo remoto
Se efectúa contacto con cliente: Eduardo Meza
Teléfono de contacto: +56 9 7609 5373
Acciones realizadas: se realiza tuning y se aplica manualmente indices con</t>
  </si>
  <si>
    <t>INC000002640408</t>
  </si>
  <si>
    <t>27/02/2024 15:18:00</t>
  </si>
  <si>
    <t>27/02/2024 15:20:07</t>
  </si>
  <si>
    <t>27/02/2024 16:05:08</t>
  </si>
  <si>
    <t>EMPRESA:FARMACIAS AHUMADA S.A.
CÓDIGO DE SERVICIO: 
DIRECCIÓN: Av. Apoquindo #7071, Las Condes, Santiago
NOMBRE DE QUIEN REPORTA: Farmacias Ahumada
TELÉFONO DE QUIEN REPORTA:569 8560 8952
NOMBRE DE CONTACTO EN TERRENO: 
REQUERIMIENTO: Revision de enlace</t>
  </si>
  <si>
    <t>PREVENTIVO: NO
CODIGO DE SERVICIO:
DIRECCION:      
CIUDAD:             
COMUNA:
NOMBRE QUIEN REPORTA:MARCO ANTONIO CABELLO CESPEDES
TELEFONO QUIEN REPORTA:+56 9 6136 9927
NOMBRE CONTACTO EN TERRENO:        
TELEFONO 1 CONTACTO EN TERRENO:
TELEFONO 2 CON</t>
  </si>
  <si>
    <t>Buenas tardes. Password reiniciada. validada por usuario.</t>
  </si>
  <si>
    <t>PREVENTIVO=SI
CODIGO DE SERVICIO=WNPRAP_CAP02
DIRECCION=NULL
CIUDAD=NULL
COMUNA LOCAL=Santiago
REGION=NULL
QUIEN REPORTA=Ticket automático
CONTACTO EN TERRENO=
PROBLEMA=Node GPSCHI01 - WNPRAP_CAP02 CPU Load at 92 % Exceeds Threshold
REQUERIMIENTO=
EQUIPO</t>
  </si>
  <si>
    <t>Buenas tardes estimados.
Junto con saludar, al momento de realizar revisión del servidor wnprap_cap02, se detecta un 99% de consumo de CPU, 
el proceso que consume mayor recurso corresponde a servicio capturador.exe
Se adjunta evidencia.</t>
  </si>
  <si>
    <t>Nos solicita apoyo con: Revisión/Modificación cuenta validaciones@soc-chile.telefonica.com
Favor su ayuda en revisar que dentro del grupo validaciones@soc-chile.telefonica.com no este como cuenta destinataria la cuenta jose.alonsob@telefonica.com.
Si e</t>
  </si>
  <si>
    <t>se indica que la casilla indicada correspondiente a Jose alonso, no se encuentra en la lista de distribicion</t>
  </si>
  <si>
    <t>INC000002640538</t>
  </si>
  <si>
    <t>27/02/2024 18:51:11</t>
  </si>
  <si>
    <t>27/02/2024 18:53:41</t>
  </si>
  <si>
    <t>27/02/2024 19:51:23</t>
  </si>
  <si>
    <t>EMPRESA:HUAWEI CHILE S A
CÓDIGO DE SERVICIO: 
DIRECCIÓN: AV. Presidente Prieto #226, Paine, Santiago
NOMBRE DE QUIEN REPORTA: Ronald Alayo
TELÉFONO DE QUIEN REPORTA:56935662382
NOMBRE DE CONTACTO EN TERRENO: 
REQUERIMIENTO:  Entrega de materiales 
EQUIPO</t>
  </si>
  <si>
    <t>INC000002640540</t>
  </si>
  <si>
    <t>27/02/2024 19:07:23</t>
  </si>
  <si>
    <t>27/02/2024 19:09:57</t>
  </si>
  <si>
    <t>27/02/2024 20:42:56</t>
  </si>
  <si>
    <t>EMPRESA:CEMENTOS BIO BIO S.A.
CÓDIGO DE SERVICIO: 
DIRECCIÓN: Calle San Martin #50, Santiago Centro, Santiago
NOMBRE DE QUIEN REPORTA: Angelo Lagos
TELÉFONO DE QUIEN REPORTA:989030860
NOMBRE DE CONTACTO EN TERRENO: 
REQUERIMIENTO: Instalación Fortinet 20</t>
  </si>
  <si>
    <t>INC000002640550</t>
  </si>
  <si>
    <t>SUPERVISION: Apagado y retiro de equipos para cliente NXS-DXC</t>
  </si>
  <si>
    <t>27/02/2024 23:30:07</t>
  </si>
  <si>
    <t>27/02/2024 23:31:35</t>
  </si>
  <si>
    <t>27/02/2024 23:33:22</t>
  </si>
  <si>
    <t>Apagado y retiro de equipos para cliente NXS-DXC</t>
  </si>
  <si>
    <t>INC000002640552</t>
  </si>
  <si>
    <t>27/02/2024 23:40:24</t>
  </si>
  <si>
    <t>27/02/2024 23:41:18</t>
  </si>
  <si>
    <t>27/02/2024 23:51:46</t>
  </si>
  <si>
    <t>INC000002640554</t>
  </si>
  <si>
    <t>27/02/2024 23:56:46</t>
  </si>
  <si>
    <t>27/02/2024 23:58:25</t>
  </si>
  <si>
    <t>28/02/2024 0:05:16</t>
  </si>
  <si>
    <t>Se requiere habilitar puerto 8008 en VPN IPSec existente con proveedor 2080, para nuevo proyecto de integración entre la plataforma RDA y Remedy Empresas.</t>
  </si>
  <si>
    <t>Se procede con cierre de ticket según lo informado por Luis Molina.
Rodrigo Acevedo</t>
  </si>
  <si>
    <t>INC000002640632</t>
  </si>
  <si>
    <t>27/02/2024 16:45:59</t>
  </si>
  <si>
    <t>27/02/2024 16:47:10</t>
  </si>
  <si>
    <t>27/02/2024 16:49:54</t>
  </si>
  <si>
    <t>INC000002640637</t>
  </si>
  <si>
    <t>27/02/2024 16:50:28</t>
  </si>
  <si>
    <t>27/02/2024 16:52:41</t>
  </si>
  <si>
    <t>27/02/2024 20:05:06</t>
  </si>
  <si>
    <t>EMPRESA:TELEFONICA GLOBAL TECHNOLOGY S.A.AGENCIA EN CHILE
CÓDIGO DE SERVICIO: 
DIRECCIÓN: Calle San Martin #50, Santiago Centro, Santiago
NOMBRE DE QUIEN REPORTA: Luis Villasmil Castillo
TELÉFONO DE QUIEN REPORTA:56993970486
NOMBRE DE CONTACTO EN TERRENO</t>
  </si>
  <si>
    <t>INC000002640688</t>
  </si>
  <si>
    <t>SUPERVISION LEVANTAMIENTO DE PUERTOS OBSOLETOS</t>
  </si>
  <si>
    <t>27/02/2024 16:54:41</t>
  </si>
  <si>
    <t>27/02/2024 16:56:02</t>
  </si>
  <si>
    <t>27/02/2024 17:52:14</t>
  </si>
  <si>
    <t>INC000002640697</t>
  </si>
  <si>
    <t>27/02/2024 17:02:37</t>
  </si>
  <si>
    <t>27/02/2024 17:03:31</t>
  </si>
  <si>
    <t>27/02/2024 17:35:06</t>
  </si>
  <si>
    <t>PREVENTIVO: NO
CODIGO DE SERVICIO: VDC 
DIRECCION:
QUIEN REPORTA: Rodrigo Quiroz Silva +56 9 4110 7479 
CONTACTO EN TERRENO:
PROBLEMA:
REQUERIMIENTO:
Favor derivar a operaciones cloud TCCT aumento de recursos en VDC del
cliente en asunto. Favor abrir co</t>
  </si>
  <si>
    <t>Se efectúa contacto con cliente: Rodrigo Quiroz
Teléfono de contacto: Via correo
Acciones realizadas: Se valida la asignación de los recursos solicitados.
Acciones de Mejora, Recomendaciones: N/A
Causa Raíz: N/A</t>
  </si>
  <si>
    <t>27/02/2024 20:41:22</t>
  </si>
  <si>
    <t>27/02/2024 20:43:34</t>
  </si>
  <si>
    <t>29/02/2024 19:09:23</t>
  </si>
  <si>
    <t>PREVENTIVO: NO
CODIGO DE SERVICIO: LICANCABUR3
DIRECCION:
QUIEN REPORTA: Rogelio Castillo
CONTACTO EN TERRENO:
PROBLEMA:
REQUERIMIENTO:
Favor realizar un respaldo de las bases de datos del servidor LICANCABUR3
hoy a las 01 am esto debido a un paso a pro</t>
  </si>
  <si>
    <t>FASE RESOLUCIÓN Y RECUPERACIÓN
Se efectúa contacto con cliente: N/A
Teléfono de contacto: N/A
Acciones realizadas: respaldo de bd ejecutado correctamente
Solución paliativa o definitiva: respaldo de bd ejecutado correctamente
Acciones de Mejora, Reco</t>
  </si>
  <si>
    <t>INC000002640784</t>
  </si>
  <si>
    <t>28/02/2024 7:10:19</t>
  </si>
  <si>
    <t>28/02/2024 7:11:10</t>
  </si>
  <si>
    <t>28/02/2024 7:12:30</t>
  </si>
  <si>
    <t>INC000002640786</t>
  </si>
  <si>
    <t>28/02/2024 7:12:53</t>
  </si>
  <si>
    <t>28/02/2024 7:13:44</t>
  </si>
  <si>
    <t>28/02/2024 7:15:06</t>
  </si>
  <si>
    <t>INC000002640788</t>
  </si>
  <si>
    <t>28/02/2024 7:15:29</t>
  </si>
  <si>
    <t>28/02/2024 7:16:20</t>
  </si>
  <si>
    <t>28/02/2024 7:17:29</t>
  </si>
  <si>
    <t>PREVENTIVO: NO
CODIGO DE SERVICIO:
DIRECCION:
QUIEN REPORTA:+56 9 4135 5459 |  Eduardo José Camacho Urdaneta
CONTACTO EN TERRENO:
PROBLEMA:
REQUERIMIENTO:en crear folio de requerimiento para cursar lo descrito
en correo histórico. El folio de requerimien</t>
  </si>
  <si>
    <t>SE REALIZAN LAS CONFIGURACIONES PROPUESTAS Y APROBADAS POR EL EL RESPONSABLE FUNCIONAL</t>
  </si>
  <si>
    <t>CHECKLIST SAP ECC PRD 12.02.2024 INCHALAM - BLUMAR</t>
  </si>
  <si>
    <t>Se ejecuta con éxito checklist diario con fecha 12.02.2024</t>
  </si>
  <si>
    <t>CHECKLIST SAP ECC PRD 13.02.2024 INCHALAM - BLUMAR</t>
  </si>
  <si>
    <t>Se ejecuta con éxito checklist diario con fecha 13.02.2024</t>
  </si>
  <si>
    <t>CHECKLIST SAP ECC PRD 14.02.2024 INCHALAM - BLUMAR</t>
  </si>
  <si>
    <t>Se ejecuta con éxito checklist diario con fecha 14.02.2024</t>
  </si>
  <si>
    <t>CHECKLIST SAP ECC PRD 16.02.2024 INCHALAM - BLUMAR</t>
  </si>
  <si>
    <t>Se ejecuta con éxito checklist diario con fecha 16.02.2024</t>
  </si>
  <si>
    <t>CHECKLIST SAP ECC PRD 15.02.2024 INCHALAM - BLUMAR</t>
  </si>
  <si>
    <t>Se ejecuta con éxito checklist diario con fecha 15.02.2024</t>
  </si>
  <si>
    <t>CHECKLIST SAP ECC PRD 26.02.2024 INCHALAM - BLUMAR</t>
  </si>
  <si>
    <t>Se ejecuta con éxito checklist diario con fecha 26.02.2024</t>
  </si>
  <si>
    <t>CHECKLIST SAP ECC PRD 20.02.2024 INCHALAM - BLUMAR</t>
  </si>
  <si>
    <t>Se ejecuta con éxito checklist diario con fecha 20.02.2024</t>
  </si>
  <si>
    <t>PREVENTIVO: NO
CODIGO DE SERVICIO:192.168.1.124
DIRECCION:
QUIEN REPORTA:Manuel Benítez Román (+56 9) 62975459
CONTACTO EN TERRENO:
PROBLEMA:
REQUERIMIENTO:Estimados
Buenas tardes, favor su ayuda con levantamiento de la configuración del
nodo 3 del clus</t>
  </si>
  <si>
    <t>Correo informativo enviado a cliente con los datos solicitados.</t>
  </si>
  <si>
    <t>utilizacion por procesos sap en ejecucion en servidor. se mantiene en observacion comportamiento</t>
  </si>
  <si>
    <t>INC000002641603</t>
  </si>
  <si>
    <t>28/02/2024 8:03:55</t>
  </si>
  <si>
    <t>28/02/2024 8:05:05</t>
  </si>
  <si>
    <t>28/02/2024 9:10:53</t>
  </si>
  <si>
    <t>INC000002641658</t>
  </si>
  <si>
    <t>28/02/2024 10:30:14</t>
  </si>
  <si>
    <t>28/02/2024 10:31:03</t>
  </si>
  <si>
    <t>28/02/2024 11:45:51</t>
  </si>
  <si>
    <t>EMPRESA: TELEFONICA EMPRESAS DE CHILE SA
CÓDIGO DE SERVICIO: 
DIRECCIÓN: Av. Presidente Prieto #226, Paine, Santiago
NOMBRE DE QUIEN REPORTA: Larry Frank Peña Gonzalez
TELÉFONO DE QUIEN REPORTA: +569 9467 1976
NOMBRE DE CONTACTO EN TERRENO: Jorge Pozo P.</t>
  </si>
  <si>
    <t>INC000002641691</t>
  </si>
  <si>
    <t>VIRGIN MOBILE CHILE SPA</t>
  </si>
  <si>
    <t>GESTION DATACENTER/ ACCESOS / VIRGIN MOBILE CHILE SPA</t>
  </si>
  <si>
    <t>28/02/2024 11:59:26</t>
  </si>
  <si>
    <t>28/02/2024 12:01:30</t>
  </si>
  <si>
    <t>28/02/2024 12:33:03</t>
  </si>
  <si>
    <t>EMPRESA: VIRGIN MOBILE CHILE SPA
CÓDIGO DE SERVICIO: 
DIRECCIÓN: Calle San Martin #50, Santiago Centro, Santiago
NOMBRE DE QUIEN REPORTA: JOSE GREGORIO HERNANDEZ
TELÉFONO DE QUIEN REPORTA: 56943945947
NOMBRE DE CONTACTO EN TERRENO: JOSE GREGORIO HERNANDE</t>
  </si>
  <si>
    <t>INC000002641693</t>
  </si>
  <si>
    <t>SUPERVISION USS/CRQ 81791</t>
  </si>
  <si>
    <t>28/02/2024 11:48:55</t>
  </si>
  <si>
    <t>28/02/2024 11:50:54</t>
  </si>
  <si>
    <t>28/02/2024 16:10:06</t>
  </si>
  <si>
    <t>PREVENTIVO: NO
CÓDIGO DE SERVICIO:
DIRECCIÓN:  DCSM
QUIEN REPORTA: RENE VILLEGAS
CONTACTO EN TERRENO: DC OPERADOR N1
PROBLEMA: RETIRO EQUIPO
REQUERIMIENTO: INGRESO DE EQUIPAMIENTO EN TIC 1 RACK USS2 - RETIRO DE EQUIPAMIENTO TIC 1 RACK USS1</t>
  </si>
  <si>
    <t>INC000002641758</t>
  </si>
  <si>
    <t>28/02/2024 9:29:08</t>
  </si>
  <si>
    <t>28/02/2024 9:30:49</t>
  </si>
  <si>
    <t>28/02/2024 10:18:58</t>
  </si>
  <si>
    <t>PREVENTIVO: NO
CODIGO DE SERVICIO: 
DIRECCION:
QUIEN REPORTA: Sergio Cáceres Zapata +569 9905 6794
CONTACTO EN TERRENO: Sergio Cáceres Zapata +569 9905 6794
REQUERIMIENTO:
Buen día, es posible que nos ayuden a revisar que proceso del SQL Server
tiene t</t>
  </si>
  <si>
    <t>Se normaliza estado de la instancia BD afectada por lentitud. Esto se debió a sesiones que generaban bloqueos constantes, afectando la perfonmance. Se enviaron todos los antecedentes via correo.</t>
  </si>
  <si>
    <t>PREVENTIVO: NO
CODIGO DE SERVICIO:
DIRECCION:
QUIEN REPORTA:Sergio Cáceres Zapata +569 9905 6794
CONTACTO EN TERRENO:
PROBLEMA:Lentitud Motor BD 10.233.49.6
Buen día, es posible que nos ayuden a revisar que proceso del SQL Server
tiene tomado el servidor</t>
  </si>
  <si>
    <t>folio duplicado
se trabaja con  Lentitud Motor BD 10.233.49.6||FOLIO INC000002641821||APERTURA</t>
  </si>
  <si>
    <t>PREVENTIVO: NO
CODIGO DE SERVICIO:
DIRECCION:      
CIUDAD:             
COMUNA:
NOMBRE QUIEN REPORTA:SAMANTHA MICHELLE MARTINEZ NUÑEZ
TELEFONO QUIEN REPORTA: +56 9 7242 3694
NOMBRE CONTACTO EN TERRENO:        
REQUERIMIENTO:
@SOC Empresas
Favor generar</t>
  </si>
  <si>
    <t>se realiza reseteo de password segun lo solicitado, se envia de forma interna y se valida correctamente</t>
  </si>
  <si>
    <t>NUTRISCO</t>
  </si>
  <si>
    <t>Se informa que las OT han sido transportadas según solicitud de forma satisfactoria.</t>
  </si>
  <si>
    <t>Lentitud Motor BD FOLIO</t>
  </si>
  <si>
    <t>SD MS  SEGURIDADADatender requerimiento del cliente. La solicitud fue realizada directamente al área resolutoria sin pasar por el flujo de mesa de ayuda</t>
  </si>
  <si>
    <t>Se ejecuta el transporte de OT a productivo de forma correcta.  
Se observa la OT OEDK925140 con warning, al parecer solo advertencia, pero no se observan errores en el log.  
Por favor, verifiquen que los cambios de la OT hayan quedado ajustados corre</t>
  </si>
  <si>
    <t>De acuerdo a lo solicitado solo fue importada la OT OEDK925497 Freesap - LO NU 016 ZSD014 - RO correctamente.</t>
  </si>
  <si>
    <t>PREVENTIVO: NO
CODIGO DE SERVICIO:
DIRECCION:
QUIEN REPORTA:Nicolás Saavedra Eguiluz +56 9 6187 5469
CONTACTO EN TERRENO: 
PROBLEMA:
REQUERIMIENTO:Creación Usuario SAP PRD 
Estimados Help Desk
Favor generar ticket en base a requerimiento de cliente NUTR</t>
  </si>
  <si>
    <t>He creado el usuario según lo indicado.</t>
  </si>
  <si>
    <t>PREVENTIVO: NO
CODIGO DE SERVICIO:
DIRECCION:
QUIEN REPORTA:Juan Carlos Isla Rodriguez (+56 9) 45912923
CONTACTO EN TERRENO:Juan Carlos Isla Rodriguez (+56 9) 45912923
REQUERIMIENTO:Favor, dar de baja los usuarios del siguiente listado.
Usuario VPN
joh</t>
  </si>
  <si>
    <t>Se realiza la eliminacion completa de los usuarios VPN SSL solicitados de nuestro FW perimetral.</t>
  </si>
  <si>
    <t>PREVENTIVO: NO
CODIGO DE SERVICIO:
DIRECCION:
QUIEN REPORTA: Rodrigo Quiroz Silva 56 9 4110 7479
CONTACTO EN TERRENO: Rodrigo Quiroz Silva 56 9 4110 7479
REQUERIMIENTO:
Estimado Help Desk, buenas tardes.
Favor su ayuda en actualizar los registros DNS</t>
  </si>
  <si>
    <t>INC000002642208</t>
  </si>
  <si>
    <t>28/02/2024 12:14:39</t>
  </si>
  <si>
    <t>28/02/2024 12:16:43</t>
  </si>
  <si>
    <t>28/02/2024 12:32:46</t>
  </si>
  <si>
    <t>INC000002642259</t>
  </si>
  <si>
    <t>28/02/2024 15:54:58</t>
  </si>
  <si>
    <t>28/02/2024 15:59:03</t>
  </si>
  <si>
    <t>28/02/2024 16:03:29</t>
  </si>
  <si>
    <t>28/02/2024 17:08:29</t>
  </si>
  <si>
    <t>28/02/2024 17:10:32</t>
  </si>
  <si>
    <t>29/02/2024 15:58:21</t>
  </si>
  <si>
    <t>De: Antonio Martinez Diaz &lt;amartinezdi@duoc.cl&gt; 
Enviado el: miércoles, 28 de febrero de 2024 17:07
Para: Mesa TI &lt;mesa.ti@movistar.cl&gt;
CC: GERMÁN IGNACIO BAEZA GONZÁLEZ &lt;german.baeza@fractalia.es&gt;; Victor Sepulveda G &lt;victor.sepulvedag@telefonica.com&gt;
A</t>
  </si>
  <si>
    <t>Se realiza homologación de schema SAI_DWHBI desde ADBDWHBIPRD a  bases de datos ADBDWHBIDEV y ADBDWHBIQAS</t>
  </si>
  <si>
    <t>INC000002642276</t>
  </si>
  <si>
    <t>28/02/2024 17:16:26</t>
  </si>
  <si>
    <t>28/02/2024 17:17:41</t>
  </si>
  <si>
    <t>28/02/2024 20:45:47</t>
  </si>
  <si>
    <t>EMPRESA: TELEFONICA EMPRESAS DE CHILE SA
CÓDIGO DE SERVICIO: 
DIRECCIÓN:AV. Presidente Prieto #226, Paine, Santiago
NOMBRE DE QUIEN REPORTA:Ramón Garcés
TELÉFONO DE QUIEN REPORTA: 56992239270
NOMBRE DE CONTACTO EN TERRENO: 
REQUERIMIENTO :  
 identificar</t>
  </si>
  <si>
    <t>28/02/2024 13:48:05</t>
  </si>
  <si>
    <t>29/02/2024 15:34:49</t>
  </si>
  <si>
    <t>se solicita liberacion por parte de cliente ya que archivos corresponden a aplicativo de cliente</t>
  </si>
  <si>
    <t>INC000002642543</t>
  </si>
  <si>
    <t>28/02/2024 15:05:52</t>
  </si>
  <si>
    <t>28/02/2024 15:08:23</t>
  </si>
  <si>
    <t>28/02/2024 17:07:03</t>
  </si>
  <si>
    <t>EMPRESA:HDI SEGUROS S.A.
CÓDIGO DE SERVICIO: 
DIRECCIÓN:Av. Apoquindo #7071, Las Condes, Santiago
NOMBRE DE QUIEN REPORTA:Álvaro Ulloa Figueroa
TELÉFONO DE QUIEN REPORTA:962464224
NOMBRE DE CONTACTO EN TERRENO: 
REQUERIMIENTO:Cambio de cintas
EQUIPOS ENE</t>
  </si>
  <si>
    <t>Buenas tardes estimados,
Junto con saludar, al momento de realizar revisión del servidor aii soc 01 clone, se detecta un 80.1% de consumo de RAM, 
el proceso que consume mayor recurso corresponde a socdbad+, adjunto evidencia.</t>
  </si>
  <si>
    <t>INC000002642602</t>
  </si>
  <si>
    <t>28/02/2024 15:41:40</t>
  </si>
  <si>
    <t>28/02/2024 15:42:56</t>
  </si>
  <si>
    <t>28/02/2024 16:00:40</t>
  </si>
  <si>
    <t>EMPRESA:TELEFONICA GLOBAL TECHNOLOGY S.A.AGENCIA EN CHILE
CÓDIGO DE SERVICIO: 
DIRECCIÓN:Calle San Martin #50, Santiago Centro, Santiago
NOMBRE DE QUIEN REPORTA:Manuel Maita
TELÉFONO DE QUIEN REPORTA:56974138322
NOMBRE DE CONTACTO EN TERRENO: 
REQUERIMIE</t>
  </si>
  <si>
    <t>Se genera nuevo tunel IPSEC hacia AWS IRLANDA a ambas ips publicas solicitadas, se realizan pruebas en conjunto con cliente de manera éxitosa, se cierra ticket.</t>
  </si>
  <si>
    <t>28/02/2024 18:12:41</t>
  </si>
  <si>
    <t>28/02/2024 18:15:07</t>
  </si>
  <si>
    <t>29/02/2024 17:41:41</t>
  </si>
  <si>
    <t>PREVENTIVO: NO
CODIGO DE SERVICIO: RESTAURACIONES.
DIRECCION: -
QUIEN REPORTA: Cristian Peña |  (56 2) 2722 4842 | 569 9744 9576
CONTACTO EN TERRENO: Cristian Peña |   (56 2) 2722 4842  | 569 9744 9576
PROBLEMA: 
REQUERIMIENTO:
Buenas tardes, favor nece</t>
  </si>
  <si>
    <t>FASE RESOLUCIÓN Y RECUPERACIÓN
Se efectúa contacto con cliente: Cristian Peña
Teléfono de contacto: N/A
Acciones realizadas: Se entrega infomacion de respaldos activos
Solución paliativa o definitiva: N/A
Acciones de Mejora, Recomendaciones: N/A
Ca</t>
  </si>
  <si>
    <t>INC000002642696</t>
  </si>
  <si>
    <t>GESTION DATACENTER/ ACCESOS /TOD  Overtech</t>
  </si>
  <si>
    <t>28/02/2024 18:49:00</t>
  </si>
  <si>
    <t>28/02/2024 18:50:39</t>
  </si>
  <si>
    <t>28/02/2024 19:08:36</t>
  </si>
  <si>
    <t>EMPRESA:TOD  Overtech
CÓDIGO DE SERVICIO: 
DIRECCIÓN:Calle San Martin #50, Santiago Centro, Santiago
NOMBRE DE QUIEN REPORTA:Roxana Gonzalez
TELÉFONO DE QUIEN REPORTA:961110921
NOMBRE DE CONTACTO EN TERRENO: 
REQUERIMIENTO:revision de acceso Tarificador</t>
  </si>
  <si>
    <t>INC000002642699</t>
  </si>
  <si>
    <t>28/02/2024 19:00:28</t>
  </si>
  <si>
    <t>28/02/2024 19:02:43</t>
  </si>
  <si>
    <t>28/02/2024 20:45:12</t>
  </si>
  <si>
    <t>INC000002642717</t>
  </si>
  <si>
    <t>28/02/2024 15:53:20</t>
  </si>
  <si>
    <t>28/02/2024 15:54:34</t>
  </si>
  <si>
    <t>28/02/2024 16:00:28</t>
  </si>
  <si>
    <t>EMPRESA:DXC
CÓDIGO DE SERVICIO: 
DIRECCIÓN:AV. Presidente Prieto #226, Paine, Santiago
NOMBRE DE QUIEN REPORTA:Ferney Garzon
TELÉFONO DE QUIEN REPORTA:56 2 25774418
NOMBRE DE CONTACTO EN TERRENO: 
REQUERIMIENTO:Traslado de caja con cintas 
EQUIPOS ENERGI</t>
  </si>
  <si>
    <t>INC000002642806</t>
  </si>
  <si>
    <t>SUPERVISION Cruzada y mediciones opticas</t>
  </si>
  <si>
    <t>28/02/2024 16:16:33</t>
  </si>
  <si>
    <t>28/02/2024 16:18:53</t>
  </si>
  <si>
    <t>28/02/2024 16:20:09</t>
  </si>
  <si>
    <t>INC000002642808</t>
  </si>
  <si>
    <t>28/02/2024 16:22:32</t>
  </si>
  <si>
    <t>28/02/2024 16:23:38</t>
  </si>
  <si>
    <t>28/02/2024 16:25:43</t>
  </si>
  <si>
    <t>28/02/2024 18:10:25</t>
  </si>
  <si>
    <t>28/02/2024 18:12:30</t>
  </si>
  <si>
    <t>29/02/2024 10:31:51</t>
  </si>
  <si>
    <t>PREVENTIVO: NO
CODIGO DE SERVICIO:
DIRECCION:
QUIEN REPORTA:Rodrigo von hausen +56 957139471
CONTACTO EN TERRENO:
PROBLEMA:
REQUERIMIENTO:Equipo, buenas tardes:
Junto con saludar, solicito de su ayuda para agregar nueva política para
que los usuarios VP</t>
  </si>
  <si>
    <t>Estimados se genera nueva politica para que usuarios VPN SSL puedan alcanzar servidor 172.31.21.12 desde Hortifrut hacia AWS en Irlanda.</t>
  </si>
  <si>
    <t>INC000002642812</t>
  </si>
  <si>
    <t>28/02/2024 16:27:48</t>
  </si>
  <si>
    <t>28/02/2024 16:29:42</t>
  </si>
  <si>
    <t>28/02/2024 16:31:29</t>
  </si>
  <si>
    <t>28/02/2024 16:40:59</t>
  </si>
  <si>
    <t>28/02/2024 16:44:00</t>
  </si>
  <si>
    <t>28/02/2024 17:57:36</t>
  </si>
  <si>
    <t>PREVENTIVO: NO
CODIGO DE SERVICIO:
DIRECCION:
QUIEN REPORTA: Dayana Leiva Valenzuela +56 9 9451 9024
CONTACTO EN TERRENO: Dayana Leiva Valenzuela  +56 9 9451 9024
PROBLEMA:
REQUERIMIENTO:
Por favor crear folio de requerimiento para el cliente Comercial</t>
  </si>
  <si>
    <t>Desde el 01 de enero de 2023, la figura de accesos permanentes no se deberá actualizar mas para clientes, salvo caso particulares como clientes residentes como Santander o clientes de uso de oficinas como SINACOFI, pero acogiéndonos al nuevo modelo de ac</t>
  </si>
  <si>
    <t>INC000002642823</t>
  </si>
  <si>
    <t>RONDA Y REVISION DE SALAS TECNICAS 17:00</t>
  </si>
  <si>
    <t>28/02/2024 16:59:27</t>
  </si>
  <si>
    <t>28/02/2024 17:00:52</t>
  </si>
  <si>
    <t>28/02/2024 18:31:44</t>
  </si>
  <si>
    <t>28/02/2024 17:10:15</t>
  </si>
  <si>
    <t>28/02/2024 17:12:20</t>
  </si>
  <si>
    <t>29/02/2024 21:06:09</t>
  </si>
  <si>
    <t>PREVENTIVO: NO
CODIGO DE SERVICIO:
DIRECCION:
QUIEN REPORTA: Eduardo José Camacho Urdaneta 56 9 4135 5459
CONTACTO EN TERRENO: Eduardo José Camacho Urdaneta 56 9 4135 5459
PROBLEMA:
REQUERIMIENTO:
@EDUARDO JOSE CAMACHO URDANETA, según lo conversado en s</t>
  </si>
  <si>
    <t>SERVIDOR FUE ENTREGADO EL DÍA DE HOY</t>
  </si>
  <si>
    <t>28/02/2024 17:27:58</t>
  </si>
  <si>
    <t>28/02/2024 17:33:08</t>
  </si>
  <si>
    <t>28/02/2024 19:47:50</t>
  </si>
  <si>
    <t>se realiza la homologacion solicitada por cliente.</t>
  </si>
  <si>
    <t>29/02/2024 3:46:41</t>
  </si>
  <si>
    <t>29/02/2024 3:48:15</t>
  </si>
  <si>
    <t>29/02/2024 10:50:42</t>
  </si>
  <si>
    <t>PREVENTIVO: NO
CODIGO DE SERVICIO
DIRECCION:
COMUNA:
NOMBRE QUIEN REPORTA: Luciano Orellana Caniuqueo
TELEFONO QUIEN REPORTA: 56 9 8477 3982|
NOMBRE CONTACTO EN TERRENO:
TEFEFONO 1 CONTACTO EN TERRENO:
TELEFONO 2 CONTACTO EN TERRENO:
REQUERIMIENTO:Estima</t>
  </si>
  <si>
    <t>Buenos Días.
Según lo verificado, el equipo cuenta con comunicación hacia QRADAR, ip 10.10.100.84, la poca eventualidad de este, es por lo cual se ve con pocos “eventos” hacia Qradar. Lo recomendado para próximas solicitudes es que al menos podamos ver</t>
  </si>
  <si>
    <t>INC000002643013</t>
  </si>
  <si>
    <t>GESTION DATACENTER/ ACCESOS / RIPLEY CHILE S.A.</t>
  </si>
  <si>
    <t>28/02/2024 18:49:40</t>
  </si>
  <si>
    <t>28/02/2024 18:52:31</t>
  </si>
  <si>
    <t>29/02/2024 1:12:05</t>
  </si>
  <si>
    <t>EMPRESA: RIPLEY CHILE S.A.
CÓDIGO DE SERVICIO: 
DIRECCIÓN:Calle San Martin #50, Santiago Centro, Santiago
NOMBRE DE QUIEN REPORTA:juan castro
TELÉFONO DE QUIEN REPORTA:994497727
NOMBRE DE CONTACTO EN TERRENO: 
REQUERIMIENTO :  
Revision de equipo switch</t>
  </si>
  <si>
    <t>INC000002643042</t>
  </si>
  <si>
    <t>SUPERVISION: Conectar cable de red de Atalla</t>
  </si>
  <si>
    <t>28/02/2024 22:55:11</t>
  </si>
  <si>
    <t>28/02/2024 22:56:50</t>
  </si>
  <si>
    <t>29/02/2024 0:07:04</t>
  </si>
  <si>
    <t>Conectar cable de red de Atalla</t>
  </si>
  <si>
    <t>INC000002643044</t>
  </si>
  <si>
    <t>SUPERVISION: REVISIÓN, DESCONEXIÓN Y CONEXIÓN DE CABLEADO UTP, FO, POR PÉRDIDA DE CONEXIÓN</t>
  </si>
  <si>
    <t>28/02/2024 23:06:36</t>
  </si>
  <si>
    <t>28/02/2024 23:07:24</t>
  </si>
  <si>
    <t>29/02/2024 4:05:45</t>
  </si>
  <si>
    <t>REVISIÓN, DESCONEXIÓN Y CONEXIÓN DE CABLEADO UTP, FO, POR PÉRDIDA DE CONEXIÓN</t>
  </si>
  <si>
    <t>INC000002643046</t>
  </si>
  <si>
    <t>29/02/2024 0:27:06</t>
  </si>
  <si>
    <t>29/02/2024 0:27:43</t>
  </si>
  <si>
    <t>29/02/2024 0:28:49</t>
  </si>
  <si>
    <t>INC000002643051</t>
  </si>
  <si>
    <t>29/02/2024 7:19:30</t>
  </si>
  <si>
    <t>29/02/2024 7:20:30</t>
  </si>
  <si>
    <t>29/02/2024 7:21:45</t>
  </si>
  <si>
    <t>INC000002643107</t>
  </si>
  <si>
    <t>28/02/2024 19:19:16</t>
  </si>
  <si>
    <t>28/02/2024 19:20:19</t>
  </si>
  <si>
    <t>28/02/2024 20:44:37</t>
  </si>
  <si>
    <t>EMPRESA:DXC
CÓDIGO DE SERVICIO: 
DIRECCIÓN:AV. Presidente Prieto #226, Paine, Santiago
NOMBRE DE QUIEN REPORTA:Cristóbal Reyes
TELÉFONO DE QUIEN REPORTA:987685102
NOMBRE DE CONTACTO EN TERRENO: 
REQUERIMIENTO:REVISIÓN, DESCONEXIÓN Y CONEXIÓN DE CABLEADO</t>
  </si>
  <si>
    <t>INC000002643138</t>
  </si>
  <si>
    <t>SUPERVISION: Incidente Telefonica Chile-cambio de modulo cach</t>
  </si>
  <si>
    <t>28/02/2024 22:12:38</t>
  </si>
  <si>
    <t>28/02/2024 22:13:24</t>
  </si>
  <si>
    <t>29/02/2024 0:18:37</t>
  </si>
  <si>
    <t>Incidente Telefonica Chile-cambio de modulo cach</t>
  </si>
  <si>
    <t>INCIDENCIA RESTABLECIDA.</t>
  </si>
  <si>
    <t>INC000002643144</t>
  </si>
  <si>
    <t>29/02/2024 4:08:09</t>
  </si>
  <si>
    <t>29/02/2024 4:08:53</t>
  </si>
  <si>
    <t>29/02/2024 4:10:08</t>
  </si>
  <si>
    <t>29/02/2024 7:28:38</t>
  </si>
  <si>
    <t>29/02/2024 7:30:00</t>
  </si>
  <si>
    <t>29/02/2024 7:30:32</t>
  </si>
  <si>
    <t>INC000002643150</t>
  </si>
  <si>
    <t>Ronda y revisión de salas técnicas 08:00</t>
  </si>
  <si>
    <t>29/02/2024 8:05:46</t>
  </si>
  <si>
    <t>29/02/2024 8:07:03</t>
  </si>
  <si>
    <t>29/02/2024 9:10:09</t>
  </si>
  <si>
    <t>28/02/2024 22:06:37</t>
  </si>
  <si>
    <t>29/02/2024 11:54:02</t>
  </si>
  <si>
    <t>Alza de recursos por ejecucion de procesos SAP en servidor. comportamiento esperado, se mantiene en observacion.
se solicita modificacion de umbral a objetos de monitoreo con folio INC000002643771</t>
  </si>
  <si>
    <t>INC000002643507</t>
  </si>
  <si>
    <t>29/02/2024 8:45:46</t>
  </si>
  <si>
    <t>29/02/2024 8:48:01</t>
  </si>
  <si>
    <t>29/02/2024 8:58:20</t>
  </si>
  <si>
    <t>EMPRESA: TELEFONICA GLOBAL TECHNOLOGY S.A.AGENCIA EN CHILE
CÓDIGO DE SERVICIO: 
DIRECCIÓN:Calle San Martin #50, Santiago Centro, Santiago
NOMBRE DE QUIEN REPORTA:Manuel Maita
TELÉFONO DE QUIEN REPORTA:  56974138322
NOMBRE DE CONTACTO EN TERRENO: 
REQUERI</t>
  </si>
  <si>
    <t>29/02/2024 10:18:56</t>
  </si>
  <si>
    <t>29/02/2024 10:20:13</t>
  </si>
  <si>
    <t>29/02/2024 17:03:32</t>
  </si>
  <si>
    <t>PREVENTIVO: NO
CODIGO DE SERVICIO:
DIRECCION:
QUIEN REPORTA: cristobal.reyes
CONTACTO EN TERRENO:
PROBLEMA:
REQUERIMIENTO:Favor su apoyo en la creación de un ticket por el siguiente
requerimiento:
“Necesitamos un nuevo estatus porque la máquina TGESTION</t>
  </si>
  <si>
    <t>Se envió analisis durante la mañana con todo el detalle encontrado de la lentitud reportada y las recomendaciones que pueden ser aplicadas. A no obtener feedback, se cierra ticket.</t>
  </si>
  <si>
    <t>INC000002643564</t>
  </si>
  <si>
    <t>GESTION DATACENTER/ ACCESOS /BANCO SANTANDER CHILE 1</t>
  </si>
  <si>
    <t>29/02/2024 10:39:37</t>
  </si>
  <si>
    <t>29/02/2024 10:40:49</t>
  </si>
  <si>
    <t>29/02/2024 12:45:04</t>
  </si>
  <si>
    <t>EMPRESA:BANCO SANTANDER CHILE 1
CÓDIGO DE SERVICIO: 
DIRECCIÓN:Av. Apoquindo #7071, Las Condes, Santiago
NOMBRE DE QUIEN REPORTA:Christian Tapia
TELÉFONO DE QUIEN REPORTA:56981568202
NOMBRE DE CONTACTO EN TERRENO: 
REQUERIMIENTO:Decomiso equipo rack J2,H</t>
  </si>
  <si>
    <t>Se efectúa contacto con cliente: no aplica
Teléfono de contacto:no aplica
Acciones realizadas: accesos autorizados
Solución paliativa o definitiva: no aplica
Acciones de Mejora, Recomendaciones:no aplica</t>
  </si>
  <si>
    <t>INC000002643590</t>
  </si>
  <si>
    <t>29/02/2024 11:09:18</t>
  </si>
  <si>
    <t>29/02/2024 11:11:18</t>
  </si>
  <si>
    <t>29/02/2024 15:34:51</t>
  </si>
  <si>
    <t>EMPRESA: CENTRO DE COMPENSACION AUTOMATIZADO S A
CÓDIGO DE SERVICIO: 
DIRECCIÓN: Av. Presidente Prieto #226, Paine, Santiago
NOMBRE DE QUIEN REPORTA: Jorge Mascaró V.
TELÉFONO DE QUIEN REPORTA: 56 9 84182315
NOMBRE DE CONTACTO EN TERRENO: Jorge Mascaró V</t>
  </si>
  <si>
    <t>INC000002643596</t>
  </si>
  <si>
    <t>29/02/2024 11:08:29</t>
  </si>
  <si>
    <t>29/02/2024 11:09:41</t>
  </si>
  <si>
    <t>29/02/2024 12:44:28</t>
  </si>
  <si>
    <t>Se efectúa contacto con cliente: no aplica
Teléfono de contacto:no aplica
Acciones realizadas:accesos autorizados
Solución paliativa o definitiva:no aplica
Acciones de Mejora, Recomendaciones:no aplica</t>
  </si>
  <si>
    <t>29/02/2024 11:10:01</t>
  </si>
  <si>
    <t>29/02/2024 11:13:00</t>
  </si>
  <si>
    <t>29/02/2024 15:28:33</t>
  </si>
  <si>
    <t>PREVENTIVO: NO
CODIGO DE SERVICIO:
DIRECCION:
QUIEN REPORTA: Ewald Galaz Millaleo  Ewald Galaz Millaleo 
CONTACTO EN TERRENO: Ewald Galaz Millaleo  Ewald Galaz Millaleo 
REQUERIMIENTO:
Solicito soporte para SAP. En DEV hay un desarrollo que no puedo</t>
  </si>
  <si>
    <t>INC000002643604</t>
  </si>
  <si>
    <t>29/02/2024 11:18:02</t>
  </si>
  <si>
    <t>29/02/2024 11:19:17</t>
  </si>
  <si>
    <t>29/02/2024 11:33:52</t>
  </si>
  <si>
    <t>INC000002643609</t>
  </si>
  <si>
    <t>TOMDA DE ALARMAS DE CLIENTES 09:00</t>
  </si>
  <si>
    <t>29/02/2024 9:10:21</t>
  </si>
  <si>
    <t>29/02/2024 9:11:26</t>
  </si>
  <si>
    <t>29/02/2024 11:11:09</t>
  </si>
  <si>
    <t>29/02/2024 10:07:14</t>
  </si>
  <si>
    <t>29/02/2024 10:08:41</t>
  </si>
  <si>
    <t>29/02/2024 12:48:08</t>
  </si>
  <si>
    <t>PREVENTIVO: NO
CODIGO DE SERVICIO:
DIRECCION:      
CIUDAD:             
COMUNA:
NOMBRE QUIEN REPORTA: Rodrigo Navea Marinao
TELEFONO QUIEN REPORTA: +56 9 6567 9444
NOMBRE CONTACTO EN TERRENO:        
TELEFONO 1 CONTACTO EN TERRENO:
TELEFONO 2 CONTACTO E</t>
  </si>
  <si>
    <t>realizado Reseteo de password usuario. se verifica con usuario el cual informa que se encuentra operativo. se procede a cierre de ticket.</t>
  </si>
  <si>
    <t>INC000002643617</t>
  </si>
  <si>
    <t>frp_ylaraq</t>
  </si>
  <si>
    <t>MESA/GAMA/RETIRO DE CINTAS MAGNETICA</t>
  </si>
  <si>
    <t>29/02/2024 11:14:52</t>
  </si>
  <si>
    <t>29/02/2024 11:16:59</t>
  </si>
  <si>
    <t>29/02/2024 17:18:30</t>
  </si>
  <si>
    <t>PREVENTIVO: 
CODIGO DE SERVICIO:VPF1562656
DIRECCION: San Martin 50, Santiago, Santiago
QUIEN REPORTA:JOSE MALDONADO 995388913
CONTACTO EN TERRENO:JOSE MALDONADO 995388913
PROBLEMA:
REQUERIMIENTO:RETIRO DE CINTAS MAGNETICAS
EQUIPOS ENERGIZADO/REINICIADO:</t>
  </si>
  <si>
    <t>29/02/2024 10:31:39</t>
  </si>
  <si>
    <t>29/02/2024 10:33:12</t>
  </si>
  <si>
    <t>29/02/2024 13:40:55</t>
  </si>
  <si>
    <t>se elimina la session pegada.</t>
  </si>
  <si>
    <t>INC000002643691</t>
  </si>
  <si>
    <t>SUPERVISION INCIDENTE HUAWEI 12:05</t>
  </si>
  <si>
    <t>29/02/2024 13:43:30</t>
  </si>
  <si>
    <t>29/02/2024 13:45:25</t>
  </si>
  <si>
    <t>29/02/2024 13:47:17</t>
  </si>
  <si>
    <t>INC000002643742</t>
  </si>
  <si>
    <t>29/02/2024 10:11:12</t>
  </si>
  <si>
    <t>29/02/2024 10:22:40</t>
  </si>
  <si>
    <t>29/02/2024 11:13:27</t>
  </si>
  <si>
    <t>TIC 7, 8 Y MDA</t>
  </si>
  <si>
    <t>TICKET CREADO POR ERROR</t>
  </si>
  <si>
    <t>INC000002643746</t>
  </si>
  <si>
    <t>SUPERVISION TECH/CRQ 83435</t>
  </si>
  <si>
    <t>29/02/2024 10:29:20</t>
  </si>
  <si>
    <t>29/02/2024 10:30:03</t>
  </si>
  <si>
    <t>29/02/2024 17:22:11</t>
  </si>
  <si>
    <t>PREVENTIVO: NO
CÓDIGO DE SERVICIO:
DIRECCIÓN:  DCSM
QUIEN REPORTA: RENE VILLEGAS
CONTACTO EN TERRENO: DC OPERADOR N1
PROBLEMA: INGRESO EQUIPO
REQUERIMIENTO: INGRESO DE EQUIPAMIENTO TIC 6 RACK F53</t>
  </si>
  <si>
    <t>29/02/2024 12:21:24</t>
  </si>
  <si>
    <t>29/02/2024 12:25:53</t>
  </si>
  <si>
    <t>29/02/2024 14:10:22</t>
  </si>
  <si>
    <t>Debido a renombre de servidores virtuales, a petición de Ángel Castro, se añade nuevos clientes a respaldo c4-dc01-pa.tic.cl - c4-dc02-pa.tic.cl - c4-dc03-pa.tic.cl</t>
  </si>
  <si>
    <t>FASE RESOLUCIÓN Y RECUPERACIÓN
Se efectúa contacto con cliente: NN
Teléfono de contacto: NN
Acciones realizadas: Eliminación y posterior adición de cliente a politica de respaldo, debido a renombramiento de cliente en regimen de respaldo
Solución pal</t>
  </si>
  <si>
    <t>29/02/2024 12:59:03</t>
  </si>
  <si>
    <t>29/02/2024 12:59:21</t>
  </si>
  <si>
    <t>29/02/2024 13:01:41</t>
  </si>
  <si>
    <t>29/02/2024 12:59:30</t>
  </si>
  <si>
    <t>29/02/2024 12:59:45</t>
  </si>
  <si>
    <t>29/02/2024 13:02:46</t>
  </si>
  <si>
    <t>29/02/2024 12:59:54</t>
  </si>
  <si>
    <t>29/02/2024 13:00:20</t>
  </si>
  <si>
    <t>29/02/2024 13:04:59</t>
  </si>
  <si>
    <t>29/02/2024 13:00:31</t>
  </si>
  <si>
    <t>29/02/2024 13:00:54</t>
  </si>
  <si>
    <t>29/02/2024 13:04:08</t>
  </si>
  <si>
    <t>Partnership</t>
  </si>
  <si>
    <t>29/02/2024 9:48:14</t>
  </si>
  <si>
    <t>29/02/2024 11:45:02</t>
  </si>
  <si>
    <t>Se revisa el servidor sin problemas de performance, se libera memoria ram supernado la alarma</t>
  </si>
  <si>
    <t>INC000002643964</t>
  </si>
  <si>
    <t>29/02/2024 11:21:16</t>
  </si>
  <si>
    <t>29/02/2024 11:23:27</t>
  </si>
  <si>
    <t>29/02/2024 12:02:27</t>
  </si>
  <si>
    <t>TELEFONO DE CONTACTO:
ACCIONES REALIZADAS:SE ACTUALIZAN ALARMAS REGISTRADAS EN SALAS, SE PROCEDE A SUBIR ARCHIVO A GESTOR DOCUMENTAL
SOLUCION PALIATIVA O DEFINITIVA:
ACCIONES DE MEJORA, RECOMENDACIONES:
CAUZA RAIZ:</t>
  </si>
  <si>
    <t>29/02/2024 12:00:18</t>
  </si>
  <si>
    <t>29/02/2024 15:49:42</t>
  </si>
  <si>
    <t>PREVENTIVO=SI
CODIGO DE SERVICIO=testosbweb
DIRECCION=SAN MARTÃ�N 50, SANTIAGO, REGIÃ“N METROPOLITANA, CHILE
CIUDAD=SANTIAGO
COMUNA LOCAL=Santiago
REGION=REGIÃ“N METROPOLITANA DE SANTIAGO
QUIEN REPORTA=Ticket automático
CONTACTO EN TERRENO=
PROBLEMA=Crit</t>
  </si>
  <si>
    <t>Se solicita quitar de monitoreo los trigger “cached memory” y “shared memory” de los servidores 172.29.160.35 y 172.29.160.38.
Se procederá con el cierre de los folios ya que no se realizan acciones sobre estas alarmas.</t>
  </si>
  <si>
    <t>INC000002644012</t>
  </si>
  <si>
    <t>29/02/2024 11:44:47</t>
  </si>
  <si>
    <t>29/02/2024 11:45:53</t>
  </si>
  <si>
    <t>29/02/2024 11:55:03</t>
  </si>
  <si>
    <t>EMPRESA:CEMENTOS BIO BIO S.A.
CÓDIGO DE SERVICIO: 
DIRECCIÓN:Calle San Martin #50, Santiago Centro, Santiago
NOMBRE DE QUIEN REPORTA:Angelo Lagos
TELÉFONO DE QUIEN REPORTA:989030860
NOMBRE DE CONTACTO EN TERRENO: 
REQUERIMIENTO:instalación Fortinet 200F</t>
  </si>
  <si>
    <t>INC000002644029</t>
  </si>
  <si>
    <t>29/02/2024 11:56:01</t>
  </si>
  <si>
    <t>29/02/2024 11:58:01</t>
  </si>
  <si>
    <t>29/02/2024 12:14:42</t>
  </si>
  <si>
    <t>EMPRESA: NABIAX
CÓDIGO DE SERVICIO: 
DIRECCIÓN: Calle San Martin #50, Santiago Centro, Santiago
NOMBRE DE QUIEN REPORTA: Javiera Rojas O.
TELÉFONO DE QUIEN REPORTA: +56 9 8187 2715
NOMBRE DE CONTACTO EN TERRENO: Daniel Rodriguez 5697829 7978
REQUERIMIENT</t>
  </si>
  <si>
    <t>29/02/2024 12:02:39</t>
  </si>
  <si>
    <t>29/02/2024 12:06:23</t>
  </si>
  <si>
    <t>29/02/2024 19:57:08</t>
  </si>
  <si>
    <t>PREVENTIVO: NO
CODIGO DE SERVICIO: VPF1775058
DIRECCION: Luis Thayer Ojeda 1955,Providencia,Santiago
QUIEN REPORTA: Patricio
CONTACTO EN TERRENO: Patricio
REQUERIMIENTO: Junto con saludar favor generar ticket para creación de cuenta VPN a
nombre de, Sop</t>
  </si>
  <si>
    <t>INC000002644055</t>
  </si>
  <si>
    <t>29/02/2024 12:17:29</t>
  </si>
  <si>
    <t>29/02/2024 12:18:30</t>
  </si>
  <si>
    <t>29/02/2024 12:24:44</t>
  </si>
  <si>
    <t>EMPRESA:UNIVERSIDAD SAN SEBASTIAN
CÓDIGO DE SERVICIO: 
DIRECCIÓN:Calle San Martin #50, Santiago Centro, Santiago
NOMBRE DE QUIEN REPORTA:José Nuñez
TELÉFONO DE QUIEN REPORTA:56_9_62198631
NOMBRE DE CONTACTO EN TERRENO: 
REQUERIMIENTO:Revision y reinicio</t>
  </si>
  <si>
    <t>29/02/2024 12:43:32</t>
  </si>
  <si>
    <t>29/02/2024 12:45:25</t>
  </si>
  <si>
    <t>29/02/2024 14:07:01</t>
  </si>
  <si>
    <t>PREVENTIVO: NO
CODIGO DE SERVICIO:
DIRECCION: 
QUIEN REPORTA: Rodrigo Quiroz Silva 56 9 4110 7479 
CONTACTO EN TERRENO: Rodrigo Quiroz Silva 56 9 4110 7479 
PROBLEMA:
REQUERIMIENTO:
RV: C-19872400084 // RV: CLOUD  //  CC-CHI-0000148360  //  ELECNOR CHIL</t>
  </si>
  <si>
    <t>FASE RESOLUCIÓN Y RECUPERACIÓN
Se efectúa contacto con cliente:N/A
Teléfono de contacto:N/A
Acciones realizadas: Se crea el cliente en H30APQ y se aprovisionan los recursos solicitados:
vCPU:4
vRAM:32
SAN:500
Lic.WindowsServer:4
Lic.SQLStandard:2
vSh</t>
  </si>
  <si>
    <t>29/02/2024 12:12:21</t>
  </si>
  <si>
    <t>29/02/2024 15:50:25</t>
  </si>
  <si>
    <t>PREVENTIVO=SI
CODIGO DE SERVICIO=desaosbweb
DIRECCION=SAN MARTÃ�N 50, SANTIAGO, REGIÃ“N METROPOLITANA, CHILE
CIUDAD=SANTIAGO
COMUNA LOCAL=Santiago
REGION=REGIÃ“N METROPOLITANA DE SANTIAGO
QUIEN REPORTA=Ticket automático
CONTACTO EN TERRENO=
PROBLEMA=Crit</t>
  </si>
  <si>
    <t>INC000002644194</t>
  </si>
  <si>
    <t>Cambio de SFP de cobre quemado.</t>
  </si>
  <si>
    <t>29/02/2024 13:03:07</t>
  </si>
  <si>
    <t>29/02/2024 13:07:36</t>
  </si>
  <si>
    <t>29/02/2024 13:42:47</t>
  </si>
  <si>
    <t>Cambio de SFP de cobre quemado</t>
  </si>
  <si>
    <t>INC000002644202</t>
  </si>
  <si>
    <t>ENTREGA DE MATERIALES</t>
  </si>
  <si>
    <t>29/02/2024 13:10:18</t>
  </si>
  <si>
    <t>29/02/2024 13:12:37</t>
  </si>
  <si>
    <t>29/02/2024 13:15:51</t>
  </si>
  <si>
    <t>29/02/2024 13:16:20</t>
  </si>
  <si>
    <t>29/02/2024 15:21:36</t>
  </si>
  <si>
    <t>Alarma superada sin intervención. Se realiza verificación CPU en un 53%</t>
  </si>
  <si>
    <t>29/02/2024 14:17:01</t>
  </si>
  <si>
    <t>29/02/2024 16:36:25</t>
  </si>
  <si>
    <t>PREVENTIVO=SI
CODIGO DE SERVICIO=HYP_MELIPILLA
DIRECCION=NULL
CIUDAD=NULL
COMUNA LOCAL=
REGION=NULL
QUIEN REPORTA=Ticket automático
CONTACTO EN TERRENO=
PROBLEMA=Node FIPRDU01 - HYP_MELIPILLA is Down
REQUERIMIENTO=
EQUIPOS ENERGIZADO O REINICIADO=
HORARI</t>
  </si>
  <si>
    <t>Alerta reestablecidas en monitoreo y servidores operativos</t>
  </si>
  <si>
    <t>29/02/2024 16:36:48</t>
  </si>
  <si>
    <t>PREVENTIVO=SI
CODIGO DE SERVICIO=ILO_MELIPILLA
DIRECCION=NULL
CIUDAD=NULL
COMUNA LOCAL=
REGION=NULL
QUIEN REPORTA=Ticket automático
CONTACTO EN TERRENO=
PROBLEMA=Node FIPRDU01 - ILO_MELIPILLA is Down
REQUERIMIENTO=
EQUIPOS ENERGIZADO O REINICIADO=
HORARI</t>
  </si>
  <si>
    <t>29/02/2024 14:17:02</t>
  </si>
  <si>
    <t>29/02/2024 16:37:11</t>
  </si>
  <si>
    <t>PREVENTIVO=SI
CODIGO DE SERVICIO=DCADMMELIPILLA
DIRECCION=NULL
CIUDAD=NULL
COMUNA LOCAL=
REGION=NULL
QUIEN REPORTA=Ticket automático
CONTACTO EN TERRENO=
PROBLEMA=Node FIPRDU01 - DCADMMELIPILLA is Down
REQUERIMIENTO=
EQUIPOS ENERGIZADO O REINICIADO=
HORA</t>
  </si>
  <si>
    <t>29/02/2024 14:17:03</t>
  </si>
  <si>
    <t>29/02/2024 16:37:29</t>
  </si>
  <si>
    <t>PREVENTIVO=SI
CODIGO DE SERVICIO=DCACDMELIPILLA
DIRECCION=NULL
CIUDAD=NULL
COMUNA LOCAL=
REGION=NULL
QUIEN REPORTA=Ticket automático
CONTACTO EN TERRENO=
PROBLEMA=Node FIPRDU01 - DCACDMELIPILLA is Down
REQUERIMIENTO=
EQUIPOS ENERGIZADO O REINICIADO=
HORA</t>
  </si>
  <si>
    <t>INC000002644355</t>
  </si>
  <si>
    <t>29/02/2024 16:09:08</t>
  </si>
  <si>
    <t>29/02/2024 16:11:31</t>
  </si>
  <si>
    <t>29/02/2024 16:15:27</t>
  </si>
  <si>
    <t>EMPRESA:TELEFONICA EMPRESAS DE CHILE SA
CÓDIGO DE SERVICIO: 
DIRECCIÓN: AV. Presidente Prieto #226, Paine, Santiago
NOMBRE DE QUIEN REPORTA: Ferney Garzon
TELÉFONO DE QUIEN REPORTA:56 2 25774418
NOMBRE DE CONTACTO EN TERRENO: 
REQUERIMIENTO: Traslado de</t>
  </si>
  <si>
    <t>INC000002644365</t>
  </si>
  <si>
    <t>RONDA Y REVISION DE SALAS TECNICAS 15:00</t>
  </si>
  <si>
    <t>29/02/2024 16:32:46</t>
  </si>
  <si>
    <t>29/02/2024 16:34:20</t>
  </si>
  <si>
    <t>29/02/2024 16:36:14</t>
  </si>
  <si>
    <t>INC000002644378</t>
  </si>
  <si>
    <t>ronda y revisión de salas tecnicas 17:00</t>
  </si>
  <si>
    <t>29/02/2024 16:58:12</t>
  </si>
  <si>
    <t>29/02/2024 17:00:32</t>
  </si>
  <si>
    <t>29/02/2024 18:20:17</t>
  </si>
  <si>
    <t>INC000002644552</t>
  </si>
  <si>
    <t>SUPERVISION LEVANTAMIENTO DE PUERTOS OBSOLETOS DXC 15:40</t>
  </si>
  <si>
    <t>29/02/2024 15:41:15</t>
  </si>
  <si>
    <t>29/02/2024 15:42:41</t>
  </si>
  <si>
    <t>29/02/2024 17:24:47</t>
  </si>
  <si>
    <t>INC000002644601</t>
  </si>
  <si>
    <t>29/02/2024 17:04:26</t>
  </si>
  <si>
    <t>29/02/2024 17:07:51</t>
  </si>
  <si>
    <t>29/02/2024 17:42:21</t>
  </si>
  <si>
    <t>INC000002644652</t>
  </si>
  <si>
    <t>RONDA Y REVISION DE SALAS TECNICAS 12:00</t>
  </si>
  <si>
    <t>29/02/2024 14:49:01</t>
  </si>
  <si>
    <t>29/02/2024 14:50:42</t>
  </si>
  <si>
    <t>29/02/2024 14:53:36</t>
  </si>
  <si>
    <t>29/02/2024 15:58:06</t>
  </si>
  <si>
    <t>29/02/2024 16:00:42</t>
  </si>
  <si>
    <t>29/02/2024 16:46:13</t>
  </si>
  <si>
    <t>PREVENTIVO: NO
CODIGO DE SERVICIO:
DIRECCION:      
CIUDAD:             
COMUNA:
NOMBRE QUIEN REPORTA:Sebastián Castillo Pérez
TELEFONO QUIEN REPORTA: sebastian.castillo@telefonica.coml
NOMBRE CONTACTO EN TERRENO:        
TELEFONO 1 CONTACTO EN TERRENO:</t>
  </si>
  <si>
    <t>El Servidor se encuentra en proceso de dar de baja</t>
  </si>
  <si>
    <t>29/02/2024 16:38:38</t>
  </si>
  <si>
    <t>29/02/2024 16:40:12</t>
  </si>
  <si>
    <t>29/02/2024 16:40:45</t>
  </si>
  <si>
    <t>Se asigna IP PVLAN 10.37.240.114 para el uso que estime conveniente, se cierra ticket.</t>
  </si>
  <si>
    <t>INC000002645007</t>
  </si>
  <si>
    <t>29/02/2024 17:08:56</t>
  </si>
  <si>
    <t>29/02/2024 17:10:24</t>
  </si>
  <si>
    <t>29/02/2024 17:54:04</t>
  </si>
  <si>
    <t>EMPRESA: HUAWEI CHILE S A
CÓDIGO DE SERVICIO: 
DIRECCIÓN:AV. Presidente Prieto #226, Paine, Santiago
NOMBRE DE QUIEN REPORTA:Ronald Alayo
TELÉFONO DE QUIEN REPORTA:  56935662382
NOMBRE DE CONTACTO EN TERRENO: 
REQUERIMIENTO :  Entrega de materiales 
EQUI</t>
  </si>
  <si>
    <t>INC000002645009</t>
  </si>
  <si>
    <t>29/02/2024 17:10:31</t>
  </si>
  <si>
    <t>29/02/2024 17:11:52</t>
  </si>
  <si>
    <t>29/02/2024 17:54:35</t>
  </si>
  <si>
    <t>29/02/2024 19:24:07</t>
  </si>
  <si>
    <t>29/02/2024 19:25:50</t>
  </si>
  <si>
    <t>29/02/2024 23:37:36</t>
  </si>
  <si>
    <t>De: GERMAN IGNACIO BAEZA GONZALEZ &lt;german.baeza@fractalia.es&gt; 
Enviado el: jueves, 29 de febrero de 2024 19:23
Para: Mesa ti &lt;mesa.ti@movistar.cl&gt;; DENISE CRUZAT ETCHEBERRY &lt;denise.cruzat@telefonica.com&gt;
CC: Victor Sepulveda G &lt;victor.sepulvedag@telefoni</t>
  </si>
  <si>
    <t>Se realizan cambios a nivel de puertos de servicio de SSO y a nivel de F5 en los nodos PRD-SSO-03/04</t>
  </si>
  <si>
    <t>29/02/2024 21:52:17</t>
  </si>
  <si>
    <t>29/02/2024 22:46:06</t>
  </si>
  <si>
    <t>PREVENTIVO=SI
CODIGO DE SERVICIO=PRD_SSO_03
DIRECCION=NULL
CIUDAD=NULL
COMUNA LOCAL=
REGION=NULL
QUIEN REPORTA=Ticket automático
CONTACTO EN TERRENO=
PROBLEMA=Process launch.sh(Down), standalone.sh(Down), java (1)(Down) on Node FIPRDU01 - PRD_SSO_03
REQU</t>
  </si>
  <si>
    <t>Buenas estimados, esta alarma se debe a los trabajos que estamos realizando con el cliente, todos los servicios que involucra son los servidores de SSO</t>
  </si>
  <si>
    <t>INC000002645760</t>
  </si>
  <si>
    <t>revisión de servidor de relay de correos 172.29.100.116</t>
  </si>
  <si>
    <t>tct_gavila</t>
  </si>
  <si>
    <t>INC000002646127</t>
  </si>
  <si>
    <t>Checklist Diario Clientes 01.03.24</t>
  </si>
  <si>
    <t>INC000002646179</t>
  </si>
  <si>
    <t>HD |  ACMA: Bloqueo masivo de usuarios por proceso de fin de mes</t>
  </si>
  <si>
    <t>INC000002646327</t>
  </si>
  <si>
    <t>Checklist diario clientes 17.02.2024</t>
  </si>
  <si>
    <t>INC000002646331</t>
  </si>
  <si>
    <t>Checklist diario clientes 18.02.2024</t>
  </si>
  <si>
    <t>INC000002646388</t>
  </si>
  <si>
    <t>Asistencia técnica en escalado incidentes y requerimientos Rodrigo Olmos cliente DUOC.</t>
  </si>
  <si>
    <t>INC000002646389</t>
  </si>
  <si>
    <t>Asistencia técnica en funcionamiento custer SQL Manuel Benitez cliente eCert</t>
  </si>
  <si>
    <t>INC000002646391</t>
  </si>
  <si>
    <t>Reunión de coordinación con CSIR/TECH por actualización agente Panda servidores Empresas</t>
  </si>
  <si>
    <t>INC000002646544</t>
  </si>
  <si>
    <t>INC000002646808</t>
  </si>
  <si>
    <t>Checklist diario clientes 19.02.2024</t>
  </si>
  <si>
    <t>INC000002646811</t>
  </si>
  <si>
    <t>Checklist diario clientes 20.02.2024</t>
  </si>
  <si>
    <t>INC000002646818</t>
  </si>
  <si>
    <t>Checklist diario clientes 21.02.2024</t>
  </si>
  <si>
    <t>INC000002646566</t>
  </si>
  <si>
    <t>tgestiona - tgestiona_bd TICKET AUTOMATICO</t>
  </si>
  <si>
    <t>INC000002646821</t>
  </si>
  <si>
    <t>Checklist diario clientes 22.02.2024</t>
  </si>
  <si>
    <t>INC000002646816</t>
  </si>
  <si>
    <t>Checklist Diarios 29.02.2024</t>
  </si>
  <si>
    <t>INC000002646826</t>
  </si>
  <si>
    <t>Checklist diario clientes 23.02.2024</t>
  </si>
  <si>
    <t>INC000002646807</t>
  </si>
  <si>
    <t>HD/RE: ACMA - RE: Clave de desarrollador</t>
  </si>
  <si>
    <t>INC000002645101</t>
  </si>
  <si>
    <t>DUOC|REQ| Integración Monitoreo</t>
  </si>
  <si>
    <t>INC000002646467</t>
  </si>
  <si>
    <t>DUOC|REQ| Solicitud cuentas VPN - Proyecto Observatorio</t>
  </si>
  <si>
    <t>INC000002646434</t>
  </si>
  <si>
    <t>INC000002646472</t>
  </si>
  <si>
    <t>realizar rebuild a indices en PRD</t>
  </si>
  <si>
    <t>tct_alorti</t>
  </si>
  <si>
    <t>PREVENTIVO: NO
CODIGO DE SERVICIO:
DIRECCION:
QUIEN REPORTA:Ewald Galaz Millaleo +56 9 8510 0702
CONTACTO EN TERRENO:
PROBLEMA:
REQUERIMIENTO:Estimados Help Desk
Favor generar ticket en base a requerimiento de cliente Acma.
Dejar en bandeja de Telefóni</t>
  </si>
  <si>
    <t>INC000002650198</t>
  </si>
  <si>
    <t>PABLO A MALDONADO FLORES</t>
  </si>
  <si>
    <t>Inicia Toma de alarmas de Clientes 10:00</t>
  </si>
  <si>
    <t>Alarmas OK</t>
  </si>
  <si>
    <t>INC000002649936</t>
  </si>
  <si>
    <t>INC000002646020</t>
  </si>
  <si>
    <t>TOMA DE ALARMAS 09:00</t>
  </si>
  <si>
    <t>se agregan los segmentos a OCI solicitados.</t>
  </si>
  <si>
    <t>INC000002647554</t>
  </si>
  <si>
    <t>fiprdu01 - hyp_cousino TICKET AUTOMATICO</t>
  </si>
  <si>
    <t>PREVENTIVO=SI
CODIGO DE SERVICIO=HYP_COUSINO
DIRECCION=NULL
CIUDAD=NULL
COMUNA LOCAL=
REGION=NULL
QUIEN REPORTA=Ticket automático
CONTACTO EN TERRENO=
PROBLEMA=Node FIPRDU01 - HYP_COUSINO is Down
REQUERIMIENTO=
EQUIPOS ENERGIZADO O REINICIADO=
HORARIO DE</t>
  </si>
  <si>
    <t>INC000002646726</t>
  </si>
  <si>
    <t>EMPRESA:FORUM SERVICIOS FINANCIEROS SA
CÓDIGO DE SERVICIO: 
DIRECCIÓN: Av. Apoquindo #7071, Las Condes, Santiago
NOMBRE DE QUIEN REPORTA: Issam El Bahri Guevara
TELÉFONO DE QUIEN REPORTA:56997331881
NOMBRE DE CONTACTO EN TERRENO: 
REQUERIMIENTO: inspecci</t>
  </si>
  <si>
    <t>INC000002643638</t>
  </si>
  <si>
    <t>DUOC|REQ| Urgente - lentitud Jobs BD</t>
  </si>
  <si>
    <t>se ha revisado junto a cliente sin encontrar el problema, por lo que se abre SR en Oracle y ademas se intentare recrear en QAS el problema.</t>
  </si>
  <si>
    <t>INC000002646447</t>
  </si>
  <si>
    <t>INCIDENTE CAMBIO DE FUENTE DE PODER 12:00</t>
  </si>
  <si>
    <t>INC000002648054</t>
  </si>
  <si>
    <t>fiprdu01 - ub16_test1 TICKET AUTOMATICO</t>
  </si>
  <si>
    <t>PREVENTIVO=SI
CODIGO DE SERVICIO=ub16_test1
DIRECCION=NULL
CIUDAD=NULL
COMUNA LOCAL=
REGION=NULL
QUIEN REPORTA=Ticket automático
CONTACTO EN TERRENO=
PROBLEMA=High RAM Usage Alert for Node FIPRDU01 - ub16_test1
REQUERIMIENTO=
EQUIPOS ENERGIZADO O REINICI</t>
  </si>
  <si>
    <t>Se revisa servidor y no se observan procesos de mayor consumo de memoria.</t>
  </si>
  <si>
    <t>INC000002647460</t>
  </si>
  <si>
    <t>URGENCIA Apoyo en revisión de Active Directory central DUOC UC</t>
  </si>
  <si>
    <t>De: Rodrigo Olmos J. &lt;rolmosj@duoc.cl&gt; 
Enviado el: viernes, 1 de marzo de 2024 19:27
Para: mesa.ti@movistar.cl
CC: GERMAN IGNACIO BAEZA GONZALEZ &lt;german.baeza@fractalia.es&gt;; Victor Sepulveda G &lt;victor.sepulvedag@telefonica.com&gt;; RICARDO RAUL GALLEGOS OY</t>
  </si>
  <si>
    <t>INC000002647512</t>
  </si>
  <si>
    <t>ronda y revisión de salas técnicas  15:00</t>
  </si>
  <si>
    <t>INC000002644536</t>
  </si>
  <si>
    <t>INFORME CAMANCHACA FEBRERO 2024</t>
  </si>
  <si>
    <t>Informe realizado y entregado febrero 2024.</t>
  </si>
  <si>
    <t>INC000002647349</t>
  </si>
  <si>
    <t>CHECKLIST SAP ECC PRD 28.02.2024</t>
  </si>
  <si>
    <t>CHECKLIST SAP ECC PRD 28.02.2024 INCHALAM - BLUMAR</t>
  </si>
  <si>
    <t>Se ejecuta con éxito checklist diario con fecha 28.02.2024</t>
  </si>
  <si>
    <t>INC000002647529</t>
  </si>
  <si>
    <t>ronda y revisión de salas técnicas  17:00</t>
  </si>
  <si>
    <t>INC000002647238</t>
  </si>
  <si>
    <t>INC000002650581</t>
  </si>
  <si>
    <t>Se revisa el sitio liceoandes.duoc.cl y este se encuentran operativo y respondiendo con normalidad.</t>
  </si>
  <si>
    <t>INC000002647216</t>
  </si>
  <si>
    <t>DUOC|REQ| revisión errores ADBPRD</t>
  </si>
  <si>
    <t>se aplica rebuild en los indices afectados.</t>
  </si>
  <si>
    <t>INC000002647764</t>
  </si>
  <si>
    <t>ROBERTO CAMPILLAY ITURRIETA</t>
  </si>
  <si>
    <t>CORTE DE ENERGIA DC PAINE  11:18</t>
  </si>
  <si>
    <t>INC000002649768</t>
  </si>
  <si>
    <t>TICKET SUPERVISION INC000002626457 CLIENTE COPEVAL</t>
  </si>
  <si>
    <t>PREVENTIVO: NO
CODIGO DE SERVICIO: N/A
DIRECCION:  SAN MARTIN 50
QUIEN REPORTA: FRANCISCO FELIU
CONTACTO EN TERRENO: FRANCISCO FELIU
PROBLEMA: N/A
REQUERIMIENTO: TICKET SUPERVISION INC000002626457 CLIENTE COPEVAL</t>
  </si>
  <si>
    <t>Fase de resolución y recuperación: INFORMACION
Se efectúa contacto con cliente: N/A
Teléfono de contacto: N/A
Acciones realizadas: SUPERVISION / NO OK
Solución paliativa o definitiva: N/A
Acciones de Mejora, Recomendaciones: N/A
Causa Raíz: (si aplica) N</t>
  </si>
  <si>
    <t>INC000002638840</t>
  </si>
  <si>
    <t>NUEVA FLESAN GESTION LIMITADA</t>
  </si>
  <si>
    <t>PDTE en Horario Hábil | problema conexion</t>
  </si>
  <si>
    <t>PREVENTIVO: NO
CODIGO DE SERVICIO:
DIRECCION:
QUIEN REPORTA: Luis Alberto Vargas Catalán  (+56) 9 87316308
CONTACTO EN TERRENO: Luis Alberto Vargas Catalán  (+56) 9 87316308
REQUERIMIENTO:
Liberamos 100 gigas de una máquina VM que se eliminó del Cloud</t>
  </si>
  <si>
    <t>Requerimiento no corresponde al area.</t>
  </si>
  <si>
    <t>INC000002646751</t>
  </si>
  <si>
    <t>EMPRESA:HUAWEI CHILE S A
CÓDIGO DE SERVICIO: 
DIRECCIÓN: AV. Presidente Prieto #226, Paine, Santiago
NOMBRE DE QUIEN REPORTA: Ronald Alayo
TELÉFONO DE QUIEN REPORTA:56935662382
NOMBRE DE CONTACTO EN TERRENO: 
REQUERIMIENTO:Realizacion de trabajos  y tick</t>
  </si>
  <si>
    <t>INC000002646752</t>
  </si>
  <si>
    <t>INC000002646753</t>
  </si>
  <si>
    <t>INC000002646755</t>
  </si>
  <si>
    <t>INC000002646756</t>
  </si>
  <si>
    <t>INC000002646758</t>
  </si>
  <si>
    <t>Se agregan con exito las BDs al monitoreo OCI</t>
  </si>
  <si>
    <t>INC000002648058</t>
  </si>
  <si>
    <t>RONDA Y REVISION DE SALAS TECNICAS  0:30</t>
  </si>
  <si>
    <t>INC000002647552</t>
  </si>
  <si>
    <t>fiprdu01 - dcadmcousino TICKET AUTOMATICO</t>
  </si>
  <si>
    <t>PREVENTIVO=SI
CODIGO DE SERVICIO=DCADMCOUSINO
DIRECCION=NULL
CIUDAD=NULL
COMUNA LOCAL=
REGION=NULL
QUIEN REPORTA=Ticket automático
CONTACTO EN TERRENO=
PROBLEMA=Node FIPRDU01 - DCADMCOUSINO is Down
REQUERIMIENTO=
EQUIPOS ENERGIZADO O REINICIADO=
HORARIO</t>
  </si>
  <si>
    <t>INC000002649003</t>
  </si>
  <si>
    <t>PREVENTIVO: SI
CODIGO DE SERVICIO: N/A
DIRECCION:  SAN MARTIN 50
QUIEN REPORTA: N/A
CONTACTO EN TERRENO: FRANCISCO FELIU
PROBLEMA: N/A
REQUERIMIENTO: TOMA DE ALARMAS CLIENTE EN SALAS TIC</t>
  </si>
  <si>
    <t>INC000002647751</t>
  </si>
  <si>
    <t>Inicia TOMA DE ALARMAS DE CLIENTES 10:00</t>
  </si>
  <si>
    <t>INC000002642455</t>
  </si>
  <si>
    <t>HD/RE: C-19872300102//INDUSTRIAS CHILENAS DE ALAMBRE INCHALAM S.A//Renovación de VDC por 36 meses</t>
  </si>
  <si>
    <t>PREVENTIVO: NO
CODIGO DE SERVICIO:
DIRECCION:
QUIEN REPORTA: Juan Carlos Uzcategui Fuguett +56 9 9742 0921
CONTACTO EN TERRENO:
PROBLEMA:
REQUERIMIENTO:
Buenos días, por favor comparta la IP de SBXINCHALAM (por nombre no aparece en VDC) así incorporamos</t>
  </si>
  <si>
    <t>Se realiza revisión de acuerdo a requerimiento realizado. no se observaron las maquinas informadas en el tenant cliente.</t>
  </si>
  <si>
    <t>INC000002647347</t>
  </si>
  <si>
    <t>CHECKLIST SAP ECC PRD 29.02.2024</t>
  </si>
  <si>
    <t>CHECKLIST SAP ECC PRD 29.02.2024 BLUMAR - INCHALAM</t>
  </si>
  <si>
    <t>Se ejecuta con éxito checklist diario con fecha 29.02.2024</t>
  </si>
  <si>
    <t>INC000002649297</t>
  </si>
  <si>
    <t>blumar01 - acq TICKET AUTOMATICO</t>
  </si>
  <si>
    <t>PREVENTIVO=SI
CODIGO DE SERVICIO=ACQ
DIRECCION=NULL
CIUDAD=NULL
COMUNA LOCAL=
REGION=NULL
QUIEN REPORTA=Ticket automático
CONTACTO EN TERRENO=
PROBLEMA=Node BLUMAR01 - ACQ CPU Load at 99 % Exceeds Threshold
REQUERIMIENTO=
EQUIPOS ENERGIZADO O REINICIADO=</t>
  </si>
  <si>
    <t>Servidor no aadministraado.</t>
  </si>
  <si>
    <t>INC000002649319</t>
  </si>
  <si>
    <t>INC000002647352</t>
  </si>
  <si>
    <t>CHECKLIST SAP ECC PRD 27.02.2024</t>
  </si>
  <si>
    <t>CHECKLIST SAP ECC PRD 27.02.2024 BLUMAR - INCHALAM</t>
  </si>
  <si>
    <t>Se ejecuta con éxito checklist diario con fecha 27.02.2024</t>
  </si>
  <si>
    <t>INC000002646754</t>
  </si>
  <si>
    <t>INC000002646956</t>
  </si>
  <si>
    <t>VERISURE CHILE SPA</t>
  </si>
  <si>
    <t>GESTION DATACENTER/ ACCESOS / VERISURE CHILE SPA</t>
  </si>
  <si>
    <t>EMPRESA:VERISURE CHILE SPA
CÓDIGO DE SERVICIO: 
DIRECCIÓN:Calle San Martin #50, Santiago Centro, Santiago
NOMBRE DE QUIEN REPORTA:Mario Lucero Espinosa
TELÉFONO DE QUIEN REPORTA:978050271
NOMBRE DE CONTACTO EN TERRENO: 
REQUERIMIENTO :  
EQUIPOS ENERGIZ</t>
  </si>
  <si>
    <t>INC000002645364</t>
  </si>
  <si>
    <t>REQ / RE: Transporte OT // Juevas 29 de Febrero a las 23 horas</t>
  </si>
  <si>
    <t>PREVENTIVO: no
CODIGO DE SERVICIO: nn
DIRECCION:      
CIUDAD:             
COMUNA:
NOMBRE QUIEN REPORTA: Ewald Galaz Millaleo
TELEFONO QUIEN REPORTA: +56 9 8510 0702
NOMBRE CONTACTO EN TERRENO:        
TELEFONO 1 CONTACTO EN TERRENO:
TELEFONO 2</t>
  </si>
  <si>
    <t>INC000002643591</t>
  </si>
  <si>
    <t>HD/
ACMA - Ejecutar respaldo FULL servidor ACP</t>
  </si>
  <si>
    <t>PREVENTIVO: NO
CODIGO DE SERVICIO:
DIRECCION:
QUIEN REPORTA:  Ewald Galaz Millaleo  +56 9 8510 0702
CONTACTO EN TERRENO: Ewald Galaz Millaleo  +56 9 8510 0702
REQUERIMIENTO:
Ejecutar el día de hoy a partir de las 23 horas el respaldo FULL de la
base de</t>
  </si>
  <si>
    <t>FASE RESOLUCIÓN Y RECUPERACIÓN
Se efectúa contacto con cliente: N/A
Teléfono de contacto: N/A
Acciones realizadas: respaldo realizado ok
Solución paliativa o definitiva: respaldo realizado ok
Acciones de Mejora, Recomendaciones: N/A
Causa Raíz: eje</t>
  </si>
  <si>
    <t>INC000002647548</t>
  </si>
  <si>
    <t>INC000002645370</t>
  </si>
  <si>
    <t>INC000002645376</t>
  </si>
  <si>
    <t>INC000002649310</t>
  </si>
  <si>
    <t>REQUERIMIENTO: TOMA DE TEMPERATURAS SALAS TIC 7 Y 8</t>
  </si>
  <si>
    <t>PREVENTIVO: SI
CODIGO DE SERVICIO: N/A
DIRECCION:  Apoquindo 7071
QUIEN REPORTA: RENE VILLEGAS
CONTACTO EN TERRENO: RENE VILLEGAS
PROBLEMA: N/A
REQUERIMIENTO: TOMA DE TEMPERATURAS SALAS TIC 7 Y 8 20:30 HRS</t>
  </si>
  <si>
    <t>Se efectúa contacto con cliente: NO APLICA
Teléfono de contacto:NO APLICA
Acciones realizadas: RONDA DE CLIMA SALA 7 Y 8
Solución paliativa o definitiva:NO APLICA
Acciones de Mejora, Recomendaciones:NO APLICA</t>
  </si>
  <si>
    <t>INC000002645388</t>
  </si>
  <si>
    <t>HD/Acceso Vcloud ToD</t>
  </si>
  <si>
    <t>PREVENTIVO: NO
CODIGO DE SERVICIO:
DIRECCION:
QUIEN REPORTA:+56 9 4749 3679 Bastián Cuevas
CONTACTO EN TERRENO:
PROBLEMA:
REQUERIMIENTO:Agradeceré de su ayuda para crear 2 cuentas en portal VDC para el acceso al Tenant del ToD  Unify Communications, el r</t>
  </si>
  <si>
    <t>Requerimiento realizado con exito.</t>
  </si>
  <si>
    <t>INC000002649030</t>
  </si>
  <si>
    <t>DATA CENTER APOQUINDO - Reporte de Temperaturas /  12:30 Hrs</t>
  </si>
  <si>
    <t>PREVENTIVO: SI
CODIGO DE SERVICIO: N/A
DIRECCION:  Apoquindo 7071
QUIEN REPORTA: RENE VILLEGAS
CONTACTO EN TERRENO: RENE VILLEGAS
PROBLEMA: N/A
REQUERIMIENTO: TOMA DE TEMPERATURAS SALAS TIC 7 Y 8</t>
  </si>
  <si>
    <t>INC000002649196</t>
  </si>
  <si>
    <t>GESTION DATACENTER/ ACCESOS /TELEFONICA CYBERSECURITY TECH CHILE SPA</t>
  </si>
  <si>
    <t>EMPRESA:TELEFONICA CYBERSECURITY TECH CHILE SPA
CÓDIGO DE SERVICIO: 
DIRECCIÓN:AV. Presidente Prieto #226, Paine, Santiago
NOMBRE DE QUIEN REPORTA:Sergio Orellana
TELÉFONO DE QUIEN REPORTA:56989787201
NOMBRE DE CONTACTO EN TERRENO: 
REQUERIMIENTO:montaje</t>
  </si>
  <si>
    <t>INC000002646686</t>
  </si>
  <si>
    <t>SUPERVISION TECH/CRQ 83436</t>
  </si>
  <si>
    <t>PREVENTIVO: SI
CODIGO DE SERVICIO: NO APLICA
DIRECCION:  Corresponde a DCSM 
QUIEN REPORTA: OPERACIONES N1
CONTACTO EN TERRENO: OPERACIONES N1
PROBLEMA: SUPERVISION DE TRABAJOS EN TIC 6 RACK F53-F54
REQUERIMIENTO: SUPERVISION</t>
  </si>
  <si>
    <t>INC000002647709</t>
  </si>
  <si>
    <t>GAMA / RE: Creación de Folio</t>
  </si>
  <si>
    <t>PREVENTIVO: NO
CODIGO DE SERVICIO:-
DIRECCION:-
QUIEN REPORTA: MANUEL ENRIQUE MAITA GUEVARA / +56974138322
CONTACTO EN TERRENO:-
PROBLEMA:-
REQUERIMIENTO:
Se requiere de su acostumbrado apoyo para la creación de folio el mismo
consiste en habilitación d</t>
  </si>
  <si>
    <t>INC000002646860</t>
  </si>
  <si>
    <t>HD/RE: FRUSAN | Problema al respaldar servidores</t>
  </si>
  <si>
    <t>PREVENTIVO: NO
CODIGO DE SERVICIO:
DIRECCION:
QUIEN REPORTA:+56 97411 3060 Rodrigo Vásquez Muñoz
CONTACTO EN TERRENO:
PROBLEMA:
REQUERIMIENTO:Solicito de vuestro apoyo para crear ticket como
REQUERIMIENTO y en estado PENDIENTE a mi persona:
BANDEJA: TELE</t>
  </si>
  <si>
    <t>FASE RESOLUCIÓN Y RECUPERACIÓN
Se efectúa contacto con cliente: N/A
Teléfono de contacto: N/A
Acciones realizadas: se corrigen politicas de respaldo agregando y eliminando servidores de acuerdo a lo solicitado en folio por indicacion de cliente
Soluc</t>
  </si>
  <si>
    <t>INC000002646862</t>
  </si>
  <si>
    <t>MUTUAL DE CARABINEROS</t>
  </si>
  <si>
    <t>HD/Modificación de registros DNS - SICS por contingencia</t>
  </si>
  <si>
    <t>PREVENTIVO: NO
CODIGO DE SERVICIO:
DIRECCION:
QUIEN REPORTA:German Bravo Rich +56 9 9475 46 10
CONTACTO EN TERRENO:
PROBLEMA:
REQUERIMIENTO:Se solicita crear ticket urgente para deshabilitar temporalmente, el primer registro “A “asociado “sics.mutucar.cl</t>
  </si>
  <si>
    <t>Se crea registro solicitado, el cual responde correctamente desde los dns autoritativos e internet. Para el resto de DNS's es necesario esperar el tiempo de propagación/refresco correspondiente.
Además, se adjunta zona dns según lo solicitado.</t>
  </si>
  <si>
    <t>INC000002649904</t>
  </si>
  <si>
    <t>INC000002648992</t>
  </si>
  <si>
    <t>Se escala con cliente Disco F ya que posee datos internos de cliente que no son amobiibles</t>
  </si>
  <si>
    <t>INC000002649920</t>
  </si>
  <si>
    <t>gpschi01 - lnprap_gps05 TICKET AUTOMATICO</t>
  </si>
  <si>
    <t>PREVENTIVO=SI
CODIGO DE SERVICIO=LNPRAP_GPS05
DIRECCION=NULL
CIUDAD=NULL
COMUNA LOCAL=
REGION=NULL
QUIEN REPORTA=Ticket automático
CONTACTO EN TERRENO=
PROBLEMA=Critical Hard Drive Space Alert for Node GPSCHI01 - LNPRAP_GPS05
REQUERIMIENTO=
EQUIPOS ENERG</t>
  </si>
  <si>
    <t>INC000002649991</t>
  </si>
  <si>
    <t>Inicia Ronda y revisión de salas técnicas 08:30</t>
  </si>
  <si>
    <t>Rondas OK</t>
  </si>
  <si>
    <t>INC000002645372</t>
  </si>
  <si>
    <t>INC000002645374</t>
  </si>
  <si>
    <t>INC000002648413</t>
  </si>
  <si>
    <t>Inicia ronda y revisión de salas técnicas  08:30</t>
  </si>
  <si>
    <t>Inicia ronda y revisión de salas técnicas 08:30</t>
  </si>
  <si>
    <t>INC000002647279</t>
  </si>
  <si>
    <t>Inicia Ronda y revisión de salas técnicas 16:30</t>
  </si>
  <si>
    <t>Ronda OK</t>
  </si>
  <si>
    <t>INC000002647300</t>
  </si>
  <si>
    <t>Inicia Ronda y revisión de salas técnicas 18:30</t>
  </si>
  <si>
    <t>INC000002649408</t>
  </si>
  <si>
    <t>TOMA DE ALARMAS DE CLIENTES  20:30</t>
  </si>
  <si>
    <t>Estimados: Inicia TOMA DE ALARMAS DE CLIENTES  20:30
Cliente: T. EMPRESAS
Proveedor: INELCOM
Tipo requerimiento: ALARMAS
N° Ticket acceso: PERSONAL DE PLANTA INELCOM
N° CRQ:NO APLICA
Estado CRQ:NO APLICA
TKT:NO APLICA
Actividad a realizar: TOMA DE ALARMA</t>
  </si>
  <si>
    <t>INC000002649610</t>
  </si>
  <si>
    <t>TOMA DE ALARMAS DE CLIENTE 22:00</t>
  </si>
  <si>
    <t>INC000002647776</t>
  </si>
  <si>
    <t>Inicia Ronda y revisión de salas técnicas 12:30</t>
  </si>
  <si>
    <t>INC000002650159</t>
  </si>
  <si>
    <t>micro corte de energía en DC Paine</t>
  </si>
  <si>
    <t>INC000002643529</t>
  </si>
  <si>
    <t>AFEX AGENTES DE VALORES LIMITADA</t>
  </si>
  <si>
    <t>HD/Revisión TOD / CHI-003671397-1 / AFEX AGENTES DE VALORES LIMITADA</t>
  </si>
  <si>
    <t>PREVENTIVO: NO
CODIGO DE SERVICIO:192.168.101.2
DIRECCION:
QUIEN REPORTA: +569 61035621 Rodrigo Burgos Ibáñez 
CONTACTO EN TERRENO:
PROBLEMA:Favor les pido de su ayuda ya que necesitamos que algún especialistas de TIC nos pueda ayudar con pruebas de cone</t>
  </si>
  <si>
    <t>Se efectúa contacto con cliente: Rodrigo Burgos (JP)
Teléfono de contacto: telefono del contacto o N/A
Acciones realizadas: Ayer se realiza revisón en conjunto con Rodrigo Burgos y se detecta que problema viene de LAN sucursal cliente (casa matriz)
Soluc</t>
  </si>
  <si>
    <t>PREVENTIVO=SI
CODIGO DE SERVICIO=WNPRAP_CAP02
DIRECCION=NULL
CIUDAD=NULL
COMUNA LOCAL=Santiago
REGION=NULL
QUIEN REPORTA=Ticket automático
CONTACTO EN TERRENO=
PROBLEMA=Node GPSCHI01 - WNPRAP_CAP02 CPU Load at 73 % Exceeds Threshold
REQUERIMIENTO=
EQUIPO</t>
  </si>
  <si>
    <t>Buena día. Alarma CPU superada sin afectación de servicio y sin intervención. Peak se presentó por aplicación Servicio Capturador.exe</t>
  </si>
  <si>
    <t>INC000002649716</t>
  </si>
  <si>
    <t>TOMA DE ALARMAS EQUIPOS CLIMA SALAS TIC</t>
  </si>
  <si>
    <t>Estimados: Inicia TOMA DE ALARMAS DE CLIENTES  
Cliente: T. EMPRESAS
Proveedor: INELCOM
Tipo requerimiento: ALARMAS
N° Ticket acceso: PERSONAL DE PLANTA INELCOM
N° CRQ:NO APLICA
Estado CRQ:NO APLICA
TKT:NO APLICA
Actividad a realizar: TOMA DE ALARMAS DE</t>
  </si>
  <si>
    <t>INC000002646902</t>
  </si>
  <si>
    <t>EMPRESA:TELEFONICA EMPRESAS DE CHILE SA
CÓDIGO DE SERVICIO: 
DIRECCIÓN: AV. Presidente Prieto #226, Paine, Santiago
NOMBRE DE QUIEN REPORTA: Ramón Garcés
TELÉFONO DE QUIEN REPORTA:56992239270
NOMBRE DE CONTACTO EN TERRENO: 
REQUERIMIENTO: Realizar cambio</t>
  </si>
  <si>
    <t>INC000002649732</t>
  </si>
  <si>
    <t>INC000002649745</t>
  </si>
  <si>
    <t>TICKET SUPERVISION INC000002646814 / CRQ84101 CLIENTE EMBONOR</t>
  </si>
  <si>
    <t>PREVENTIVO: NO
CODIGO DE SERVICIO: N/A
DIRECCION:  SAN MARTIN 50
QUIEN REPORTA: YORDI HURTADO / FRANCISCO FELIU
CONTACTO EN TERRENO: YORDI HURTADO / FRANCISCO FELIU
PROBLEMA: N/A
REQUERIMIENTO: TICKET SUPERVISION INC000002646814 / CRQ84101 CLIENTE EMBONO</t>
  </si>
  <si>
    <t>1/3/24 16:00:50</t>
  </si>
  <si>
    <t>1/3/24 16:02:02</t>
  </si>
  <si>
    <t>1/3/24 16:15:46</t>
  </si>
  <si>
    <t>1/3/24 23:50:00</t>
  </si>
  <si>
    <t>1/3/24 16:48:07</t>
  </si>
  <si>
    <t>1/3/24 16:49:56</t>
  </si>
  <si>
    <t>1/3/24 16:53:35</t>
  </si>
  <si>
    <t>1/3/24 16:45:10</t>
  </si>
  <si>
    <t>1/3/24 16:46:39</t>
  </si>
  <si>
    <t>1/3/24 16:59:01</t>
  </si>
  <si>
    <t>1/3/24 08:40:16</t>
  </si>
  <si>
    <t>1/3/24 08:44:26</t>
  </si>
  <si>
    <t>1/3/24 16:59:06</t>
  </si>
  <si>
    <t>1/3/24 16:44:41</t>
  </si>
  <si>
    <t>1/3/24 16:44:45</t>
  </si>
  <si>
    <t>1/3/24 16:59:56</t>
  </si>
  <si>
    <t>INC000002647358</t>
  </si>
  <si>
    <t>1/3/24 16:54:17</t>
  </si>
  <si>
    <t>1/3/24 16:55:43</t>
  </si>
  <si>
    <t>1/3/24 17:01:41</t>
  </si>
  <si>
    <t>CHECKLIST SAP ECC PRD 19.02.2024</t>
  </si>
  <si>
    <t>1/3/24 16:57:06</t>
  </si>
  <si>
    <t>1/3/24 18:20:17</t>
  </si>
  <si>
    <t>1/3/24 18:22:51</t>
  </si>
  <si>
    <t>1/3/24 21:56:48</t>
  </si>
  <si>
    <t>INC000002647543</t>
  </si>
  <si>
    <t>1/3/24 18:20:38</t>
  </si>
  <si>
    <t>1/3/24 21:57:08</t>
  </si>
  <si>
    <t>1/3/24 18:23:55</t>
  </si>
  <si>
    <t>1/3/24 21:57:28</t>
  </si>
  <si>
    <t>INC000002647553</t>
  </si>
  <si>
    <t>1/3/24 18:23:54</t>
  </si>
  <si>
    <t>1/3/24 21:57:48</t>
  </si>
  <si>
    <t>fiprdu01 - dcacd_cousino TICKET AUTOMATICO</t>
  </si>
  <si>
    <t>1/3/24 18:23:53</t>
  </si>
  <si>
    <t>1/3/24 22:02:06</t>
  </si>
  <si>
    <t>1/3/24 20:57:57</t>
  </si>
  <si>
    <t>1/3/24 21:03:11</t>
  </si>
  <si>
    <t>1/3/24 22:03:32</t>
  </si>
  <si>
    <t>1/3/24 19:38:26</t>
  </si>
  <si>
    <t>1/3/24 19:40:42</t>
  </si>
  <si>
    <t>2/3/24 02:00:35</t>
  </si>
  <si>
    <t>2/3/24 23:50:00</t>
  </si>
  <si>
    <t>INC000002648042</t>
  </si>
  <si>
    <t>2/3/24 00:59:30</t>
  </si>
  <si>
    <t>2/3/24 02:17:13</t>
  </si>
  <si>
    <t>gpschi01 - wnprap_gps09 TICKET AUTOMATICO</t>
  </si>
  <si>
    <t>2/3/24 01:12:36</t>
  </si>
  <si>
    <t>2/3/24 04:01:58</t>
  </si>
  <si>
    <t>INC000002648562</t>
  </si>
  <si>
    <t>2/3/24 08:32:23</t>
  </si>
  <si>
    <t>2/3/24 08:34:05</t>
  </si>
  <si>
    <t>2/3/24 08:35:01</t>
  </si>
  <si>
    <t>DESBLOQUEO CUENTA JUAN  PABLO VARGAS</t>
  </si>
  <si>
    <t>INC000002646368</t>
  </si>
  <si>
    <t>1/3/24 11:40:02</t>
  </si>
  <si>
    <t>1/3/24 11:48:06</t>
  </si>
  <si>
    <t>2/3/24 09:33:11</t>
  </si>
  <si>
    <t>HD/ACMA - Ejecutar respaldo FULL servidor ACQ</t>
  </si>
  <si>
    <t>1/3/24 15:39:46</t>
  </si>
  <si>
    <t>1/3/24 15:42:13</t>
  </si>
  <si>
    <t>2/3/24 09:36:47</t>
  </si>
  <si>
    <t>INC000002649225</t>
  </si>
  <si>
    <t>2/3/24 18:46:39</t>
  </si>
  <si>
    <t>2/3/24 19:39:59</t>
  </si>
  <si>
    <t>2/3/24 11:04:49</t>
  </si>
  <si>
    <t>3/3/24 00:11:57</t>
  </si>
  <si>
    <t>3/3/24 23:50:00</t>
  </si>
  <si>
    <t>INC000002649916</t>
  </si>
  <si>
    <t>3/3/24 04:53:28</t>
  </si>
  <si>
    <t>3/3/24 06:39:51</t>
  </si>
  <si>
    <t>3/3/24 05:21:37</t>
  </si>
  <si>
    <t>3/3/24 11:37:06</t>
  </si>
  <si>
    <t>INC000002649983</t>
  </si>
  <si>
    <t>3/3/24 08:15:58</t>
  </si>
  <si>
    <t>3/3/24 11:37:43</t>
  </si>
  <si>
    <t>3/3/24 20:39:59</t>
  </si>
  <si>
    <t>3/3/24 21:56:15</t>
  </si>
  <si>
    <t>2/3/24 20:31:01</t>
  </si>
  <si>
    <t>3/3/24 21:57:01</t>
  </si>
  <si>
    <t>INC000002650754</t>
  </si>
  <si>
    <t>DK REAL ESTATE S.A</t>
  </si>
  <si>
    <t>4/3/24 01:43:14</t>
  </si>
  <si>
    <t>4/3/24 04:45:58</t>
  </si>
  <si>
    <t>dekich01 - fileserver_vm TICKET AUTOMATICO</t>
  </si>
  <si>
    <t>INC000002647156</t>
  </si>
  <si>
    <t>1/3/24 15:29:09</t>
  </si>
  <si>
    <t>1/3/24 15:31:21</t>
  </si>
  <si>
    <t>4/3/24 09:13:13</t>
  </si>
  <si>
    <t>REQ | DUOC | RE: [DUOC] Pruebas de rendimiento de JOBs Datawarehouse en QAS</t>
  </si>
  <si>
    <t>INC000002650775</t>
  </si>
  <si>
    <t>4/3/24 02:39:40</t>
  </si>
  <si>
    <t>4/3/24 09:30:28</t>
  </si>
  <si>
    <t>INC000002651067</t>
  </si>
  <si>
    <t>4/3/24 09:37:52</t>
  </si>
  <si>
    <t>4/3/24 09:39:43</t>
  </si>
  <si>
    <t>4/3/24 09:40:15</t>
  </si>
  <si>
    <t>Checklist Diario Clientes 04.03.24</t>
  </si>
  <si>
    <t>INC000002648420</t>
  </si>
  <si>
    <t>2/3/24 09:27:59</t>
  </si>
  <si>
    <t>2/3/24 09:29:23</t>
  </si>
  <si>
    <t>4/3/24 10:08:32</t>
  </si>
  <si>
    <t>revision total de plataformas veritas (fin de semana)</t>
  </si>
  <si>
    <t>INC000002650989</t>
  </si>
  <si>
    <t>4/3/24 07:23:29</t>
  </si>
  <si>
    <t>4/3/24 10:27:33</t>
  </si>
  <si>
    <t>INC000002651129</t>
  </si>
  <si>
    <t>4/3/24 08:59:30</t>
  </si>
  <si>
    <t>4/3/24 09:02:27</t>
  </si>
  <si>
    <t>4/3/24 10:42:05</t>
  </si>
  <si>
    <t>HD/Respaldo servidor ISONET</t>
  </si>
  <si>
    <t>INC000002651093</t>
  </si>
  <si>
    <t>4/3/24 10:30:53</t>
  </si>
  <si>
    <t>4/3/24 10:32:46</t>
  </si>
  <si>
    <t>4/3/24 10:47:51</t>
  </si>
  <si>
    <t>HD |  Creación usuario SAP PRD</t>
  </si>
  <si>
    <t>INC000002651617</t>
  </si>
  <si>
    <t>4/3/24 11:33:11</t>
  </si>
  <si>
    <t>4/3/24 11:33:30</t>
  </si>
  <si>
    <t>4/3/24 11:34:47</t>
  </si>
  <si>
    <t>PARES Y ALVAREZ CHI OB CHI-OB 004189575/ CHI TCCT 0000149308</t>
  </si>
  <si>
    <t>INC000002651616</t>
  </si>
  <si>
    <t>4/3/24 11:32:41</t>
  </si>
  <si>
    <t>4/3/24 11:33:04</t>
  </si>
  <si>
    <t>4/3/24 11:35:43</t>
  </si>
  <si>
    <t>- PARES Y ALVAREZ CHI OB CHI-OB 004193989/ CHI TCCT 0000149988</t>
  </si>
  <si>
    <t>INC000002651615</t>
  </si>
  <si>
    <t>4/3/24 11:32:18</t>
  </si>
  <si>
    <t>4/3/24 11:32:34</t>
  </si>
  <si>
    <t>4/3/24 11:36:45</t>
  </si>
  <si>
    <t>VIAL Y COMPANIA LIMITADA // CHI-004182547 // BUSINESS STANDARD</t>
  </si>
  <si>
    <t>INC000002651614</t>
  </si>
  <si>
    <t>4/3/24 11:31:42</t>
  </si>
  <si>
    <t>4/3/24 11:32:03</t>
  </si>
  <si>
    <t>4/3/24 11:37:39</t>
  </si>
  <si>
    <t>vación CHI-004163844 // CC-CHI-0000149643 // CARNES ÑUBLE</t>
  </si>
  <si>
    <t>INC000002651613</t>
  </si>
  <si>
    <t>4/3/24 11:31:03</t>
  </si>
  <si>
    <t>4/3/24 11:31:34</t>
  </si>
  <si>
    <t>4/3/24 11:38:42</t>
  </si>
  <si>
    <t>GRANDE - BUSES HUALPEN CHI OB 004168436/ CHI TCCT 0000147500solicitado sin el flujo correspondiente</t>
  </si>
  <si>
    <t>INC000002651612</t>
  </si>
  <si>
    <t>4/3/24 11:30:33</t>
  </si>
  <si>
    <t>4/3/24 11:30:56</t>
  </si>
  <si>
    <t>4/3/24 11:39:32</t>
  </si>
  <si>
    <t>ENVIO PREO ACTIVACION DE PROYECTO // RAICO S.A. // CHI-004199264 // CC-CHI-0000150344</t>
  </si>
  <si>
    <t>INC000002651611</t>
  </si>
  <si>
    <t>4/3/24 11:29:54</t>
  </si>
  <si>
    <t>4/3/24 11:30:24</t>
  </si>
  <si>
    <t>4/3/24 11:41:33</t>
  </si>
  <si>
    <t>C-19872400088 // CLOUD  //  CC-CHI-0000143888  //  PARES Y ÁLVAREZ S.A.:</t>
  </si>
  <si>
    <t>INC000002651369</t>
  </si>
  <si>
    <t>4/3/24 10:38:23</t>
  </si>
  <si>
    <t>4/3/24 11:42:25</t>
  </si>
  <si>
    <t>INC000002651623</t>
  </si>
  <si>
    <t>4/3/24 11:42:21</t>
  </si>
  <si>
    <t>4/3/24 11:42:50</t>
  </si>
  <si>
    <t>4/3/24 11:46:30</t>
  </si>
  <si>
    <t>SERVICIOS DE ASEO Y JARDINES MACLEAN LIMITADA // 01 Licencia Power BI</t>
  </si>
  <si>
    <t>INC000002651624</t>
  </si>
  <si>
    <t>4/3/24 11:43:18</t>
  </si>
  <si>
    <t>4/3/24 11:43:39</t>
  </si>
  <si>
    <t>4/3/24 11:47:04</t>
  </si>
  <si>
    <t>CHI-004205647 // INVERSIONES ASPEN // Licencias O365</t>
  </si>
  <si>
    <t>INC000002651625</t>
  </si>
  <si>
    <t>4/3/24 11:44:02</t>
  </si>
  <si>
    <t>4/3/24 11:44:23</t>
  </si>
  <si>
    <t>4/3/24 11:47:33</t>
  </si>
  <si>
    <t>LICENCIAS DE CORREO // ASESORIAS Y SERVICIOS INNOVAXXION SPA</t>
  </si>
  <si>
    <t>INC000002651626</t>
  </si>
  <si>
    <t>4/3/24 11:44:44</t>
  </si>
  <si>
    <t>4/3/24 11:45:17</t>
  </si>
  <si>
    <t>4/3/24 11:48:09</t>
  </si>
  <si>
    <t>CHI-004172087-1 COMERCIALIZADORA Y SERVICIOS DE CONSTRUCCIONES TERRAMAX SPA</t>
  </si>
  <si>
    <t>INC000002651475</t>
  </si>
  <si>
    <t>4/3/24 12:28:41</t>
  </si>
  <si>
    <t>4/3/24 12:30:12</t>
  </si>
  <si>
    <t>4/3/24 12:31:01</t>
  </si>
  <si>
    <t>Checklist diario clientes 26.02.2024</t>
  </si>
  <si>
    <t>INC000002651478</t>
  </si>
  <si>
    <t>4/3/24 12:32:18</t>
  </si>
  <si>
    <t>4/3/24 12:33:02</t>
  </si>
  <si>
    <t>4/3/24 12:33:56</t>
  </si>
  <si>
    <t>Checklist diario clientes 27.02.2024</t>
  </si>
  <si>
    <t>INC000002651480</t>
  </si>
  <si>
    <t>4/3/24 12:34:18</t>
  </si>
  <si>
    <t>4/3/24 12:35:43</t>
  </si>
  <si>
    <t>4/3/24 12:36:34</t>
  </si>
  <si>
    <t>Checklist diario clientes 28.02.2024</t>
  </si>
  <si>
    <t>INC000002651483</t>
  </si>
  <si>
    <t>4/3/24 12:38:18</t>
  </si>
  <si>
    <t>4/3/24 12:39:01</t>
  </si>
  <si>
    <t>4/3/24 12:39:58</t>
  </si>
  <si>
    <t>Checklist diario clientes 29.02.2024</t>
  </si>
  <si>
    <t>INC000002651757</t>
  </si>
  <si>
    <t>4/3/24 12:57:23</t>
  </si>
  <si>
    <t>4/3/24 12:57:35</t>
  </si>
  <si>
    <t>4/3/24 12:58:46</t>
  </si>
  <si>
    <t>11:00 - Reunión interna grupo MS</t>
  </si>
  <si>
    <t>INC000002651758</t>
  </si>
  <si>
    <t>4/3/24 12:57:40</t>
  </si>
  <si>
    <t>4/3/24 12:57:50</t>
  </si>
  <si>
    <t>4/3/24 12:59:41</t>
  </si>
  <si>
    <t>Capacitación remedy por reemplazo vacaciones Denise</t>
  </si>
  <si>
    <t>INC000002651759</t>
  </si>
  <si>
    <t>4/3/24 12:57:55</t>
  </si>
  <si>
    <t>4/3/24 12:58:07</t>
  </si>
  <si>
    <t>4/3/24 13:00:44</t>
  </si>
  <si>
    <t>Sesion de apoyo técnico consultas cluster SQL cliente eCert por migración servicios</t>
  </si>
  <si>
    <t>INC000002651048</t>
  </si>
  <si>
    <t>4/3/24 09:12:45</t>
  </si>
  <si>
    <t>4/3/24 09:14:38</t>
  </si>
  <si>
    <t>4/3/24 13:18:49</t>
  </si>
  <si>
    <t>Requerimiento Políticas de Replicas Actualizada</t>
  </si>
  <si>
    <t>INC000002651708</t>
  </si>
  <si>
    <t>CONYTEC PROYECTOS DE I</t>
  </si>
  <si>
    <t>4/3/24 11:40:51</t>
  </si>
  <si>
    <t>4/3/24 11:41:47</t>
  </si>
  <si>
    <t>4/3/24 13:38:57</t>
  </si>
  <si>
    <t>HD/Cliente Mantos Copper - Requerimiento agregar entrada en archivo hosts - VDC Backup Avanzado</t>
  </si>
  <si>
    <t>INC000002651652</t>
  </si>
  <si>
    <t>4/3/24 13:03:43</t>
  </si>
  <si>
    <t>4/3/24 13:08:52</t>
  </si>
  <si>
    <t>4/3/24 13:58:36</t>
  </si>
  <si>
    <t>HD/MRE: Modificación de registros DNS - SICS por contingencia| FOLIO INC000002646862 | APERTURA</t>
  </si>
  <si>
    <t>2024-02-24 22:59:26</t>
  </si>
  <si>
    <t>2024-02-26 08:57:58</t>
  </si>
  <si>
    <t>2024-02-26 23:50:00</t>
  </si>
  <si>
    <t>2024-02-26 02:41:02</t>
  </si>
  <si>
    <t>2024-02-26 02:44:01</t>
  </si>
  <si>
    <t>2024-02-26 02:45:16</t>
  </si>
  <si>
    <t>2024-02-29 10:18:56</t>
  </si>
  <si>
    <t>2024-02-29 10:20:13</t>
  </si>
  <si>
    <t>2024-02-29 17:03:32</t>
  </si>
  <si>
    <t>2024-02-29 23:50:00</t>
  </si>
  <si>
    <t>2024-02-29 14:49:01</t>
  </si>
  <si>
    <t>2024-02-29 14:50:42</t>
  </si>
  <si>
    <t>2024-02-29 14:53:36</t>
  </si>
  <si>
    <t>2024-02-29 13:03:07</t>
  </si>
  <si>
    <t>2024-02-29 13:07:36</t>
  </si>
  <si>
    <t>2024-02-29 13:42:47</t>
  </si>
  <si>
    <t>2024-02-29 13:10:18</t>
  </si>
  <si>
    <t>2024-02-29 13:12:37</t>
  </si>
  <si>
    <t>2024-02-29 13:15:51</t>
  </si>
  <si>
    <t>2024-02-29 15:41:15</t>
  </si>
  <si>
    <t>2024-02-29 15:42:41</t>
  </si>
  <si>
    <t>2024-02-29 17:24:47</t>
  </si>
  <si>
    <t>2024-02-29 11:08:29</t>
  </si>
  <si>
    <t>2024-02-29 11:09:41</t>
  </si>
  <si>
    <t>2024-02-29 12:44:28</t>
  </si>
  <si>
    <t>INC000002644527</t>
  </si>
  <si>
    <t>HD/RE: Solicitud de folio: Crear zonas DNS</t>
  </si>
  <si>
    <t>2024-02-29 15:47:16</t>
  </si>
  <si>
    <t>2024-02-29 15:49:32</t>
  </si>
  <si>
    <t>2024-03-01 09:55:26</t>
  </si>
  <si>
    <t>2024-03-01 23:50:00</t>
  </si>
  <si>
    <t>PREVENTIVO: NO
CODIGO DE SERVICIO:
DIRECCION:
QUIEN REPORTA:
CONTACTO EN TERRENO:
REQUERIMIENTO:
Estimados Movistar
Nuestro proveedor de SSL a quien copio indica que aún no se pueden validar
los Cname Publicados.
Favor sus gestiones.
EQUIPOS ENERGIZAD</t>
  </si>
  <si>
    <t>Se revisa y se adjunta respuesta del especialista,</t>
  </si>
  <si>
    <t>2024-02-29 11:09:18</t>
  </si>
  <si>
    <t>2024-02-29 11:11:18</t>
  </si>
  <si>
    <t>2024-02-29 15:34:51</t>
  </si>
  <si>
    <t>2024-02-26 17:37:28</t>
  </si>
  <si>
    <t>2024-02-26 17:41:51</t>
  </si>
  <si>
    <t>2024-02-29 00:07:09</t>
  </si>
  <si>
    <t>2024-03-01 02:02:26</t>
  </si>
  <si>
    <t>2024-03-01 02:03:32</t>
  </si>
  <si>
    <t>2024-03-01 02:09:50</t>
  </si>
  <si>
    <t>Se revisa los servidores y la IP publica se encontraba en lista negra, se procedio a bajar el servicio y subirlo en los otros nodos 1 y 2.</t>
  </si>
  <si>
    <t>2024-02-29 11:14:52</t>
  </si>
  <si>
    <t>2024-02-29 11:16:59</t>
  </si>
  <si>
    <t>2024-02-29 17:18:30</t>
  </si>
  <si>
    <t>2024-02-29 15:58:06</t>
  </si>
  <si>
    <t>2024-02-29 16:00:42</t>
  </si>
  <si>
    <t>2024-02-29 16:46:13</t>
  </si>
  <si>
    <t>2024-02-29 11:44:47</t>
  </si>
  <si>
    <t>2024-02-29 11:45:53</t>
  </si>
  <si>
    <t>2024-02-29 11:55:03</t>
  </si>
  <si>
    <t>2024-02-29 14:17:03</t>
  </si>
  <si>
    <t>2024-02-29 16:37:29</t>
  </si>
  <si>
    <t>INC000002647455</t>
  </si>
  <si>
    <t>2024-03-01 19:34:50</t>
  </si>
  <si>
    <t>2024-03-01 19:36:27</t>
  </si>
  <si>
    <t>2024-03-01 21:02:18</t>
  </si>
  <si>
    <t>2024-02-26 12:59:32</t>
  </si>
  <si>
    <t>2024-02-26 13:05:42</t>
  </si>
  <si>
    <t>2024-02-26 17:12:39</t>
  </si>
  <si>
    <t>2024-02-26 17:10:09</t>
  </si>
  <si>
    <t>2024-02-26 17:11:05</t>
  </si>
  <si>
    <t>2024-02-26 17:20:20</t>
  </si>
  <si>
    <t>2024-02-27 16:50:28</t>
  </si>
  <si>
    <t>2024-02-27 16:52:41</t>
  </si>
  <si>
    <t>2024-02-27 20:05:06</t>
  </si>
  <si>
    <t>2024-02-27 23:50:00</t>
  </si>
  <si>
    <t>2024-02-26 14:13:52</t>
  </si>
  <si>
    <t>2024-02-26 14:16:48</t>
  </si>
  <si>
    <t>2024-02-26 14:28:41</t>
  </si>
  <si>
    <t>2024-02-29 12:43:32</t>
  </si>
  <si>
    <t>2024-02-29 12:45:25</t>
  </si>
  <si>
    <t>2024-02-29 14:07:01</t>
  </si>
  <si>
    <t>2024-02-29 09:10:21</t>
  </si>
  <si>
    <t>2024-02-29 09:11:26</t>
  </si>
  <si>
    <t>2024-02-29 11:11:09</t>
  </si>
  <si>
    <t>INC000002647483</t>
  </si>
  <si>
    <t>2024-03-02 01:53:14</t>
  </si>
  <si>
    <t>2024-03-02 01:55:00</t>
  </si>
  <si>
    <t>2024-03-02 01:56:31</t>
  </si>
  <si>
    <t>2024-03-02 23:50:00</t>
  </si>
  <si>
    <t>2024-03-02 00:59:30</t>
  </si>
  <si>
    <t>2024-03-02 02:17:13</t>
  </si>
  <si>
    <t>PREVENTIVO=SI
CODIGO DE SERVICIO=WNPRAP_GPS09
DIRECCION=NULL
CIUDAD=NULL
COMUNA LOCAL=Santiago
REGION=NULL
QUIEN REPORTA=Ticket automático
CONTACTO EN TERRENO=
PROBLEMA=High RAM Usage Alert for Node GPSCHI01 - WNPRAP_GPS09
REQUERIMIENTO=
EQUIPOS ENERGIZA</t>
  </si>
  <si>
    <t>Buenas Noches.
Se realiza limpieza de memoria del equipo, quedando alarma liberada y equipo estabilizado</t>
  </si>
  <si>
    <t>2024-02-29 12:02:39</t>
  </si>
  <si>
    <t>2024-02-29 12:06:23</t>
  </si>
  <si>
    <t>2024-02-29 19:57:08</t>
  </si>
  <si>
    <t>INC000002645345</t>
  </si>
  <si>
    <t>VOZ</t>
  </si>
  <si>
    <t>UNIFY COMMUNICATIONS LIMITADA</t>
  </si>
  <si>
    <t>P.CLIENTE HD/RE: Creación de NAT para VPN Atos |</t>
  </si>
  <si>
    <t>2024-02-29 18:57:43</t>
  </si>
  <si>
    <t>2024-02-29 18:58:13</t>
  </si>
  <si>
    <t>2024-03-01 16:14:33</t>
  </si>
  <si>
    <t>PREVENTIVO: NO
CODIGO DE SERVICIO:
DIRECCION:
QUIEN REPORTA: +56 9 4749 3679 Bastián Cuevas
CONTACTO EN TERRENO:
PROBLEMA:
REQUERIMIENTO:Agradeceré de su ayuda creando un ticket por el siguiente requerimiento.
Se deben crear los NAT para acceso remot</t>
  </si>
  <si>
    <t>2024-03-01 10:28:18</t>
  </si>
  <si>
    <t>2024-03-01 10:31:21</t>
  </si>
  <si>
    <t>2024-03-01 10:32:09</t>
  </si>
  <si>
    <t>Se adjunta Checklist Diario de los clientes;
- Acma ECC
- Blumar ECC
- Coagra ECC
- Frusan ECC
- Hogar de Cristo ECC y BW
- HCUA ECC
- Inchalam ECC
- Nutrisco ECC
- Sugal ECC</t>
  </si>
  <si>
    <t>2024-03-01 13:06:44</t>
  </si>
  <si>
    <t>2024-03-01 13:07:36</t>
  </si>
  <si>
    <t>2024-03-01 13:08:30</t>
  </si>
  <si>
    <t>INC000002641914</t>
  </si>
  <si>
    <t>HD/RE: Consulta servicio Virtual Data Center BVS 76.264.948-9</t>
  </si>
  <si>
    <t>2024-02-28 10:47:54</t>
  </si>
  <si>
    <t>2024-02-28 10:52:06</t>
  </si>
  <si>
    <t>2024-03-01 18:04:04</t>
  </si>
  <si>
    <t>PREVENTIVO: NO
CODIGO DE SERVICIO:
DIRECCION:
QUIEN REPORTA: Angel Mavares  954103153 
CONTACTO EN TERRENO: Angel Mavares  954103153 
PROBLEMA:
REQUERIMIENTO:
Estimados @Help Desk por favor generar folio para operaciones cloud para que atienda requerimie</t>
  </si>
  <si>
    <t>Se efectúa contacto con cliente: Nicoles Verdugo
Teléfono de contacto: Via correo 
Acciones realizadas: Se envia informacion a cliente. El area Cloud no administra FW que da acceso a internet a maquinas virtuales en VDC.
Acciones de Mejora, Recomendacion</t>
  </si>
  <si>
    <t>2024-02-29 19:24:07</t>
  </si>
  <si>
    <t>2024-02-29 19:25:50</t>
  </si>
  <si>
    <t>2024-02-29 23:37:36</t>
  </si>
  <si>
    <t>INC000002646702</t>
  </si>
  <si>
    <t>2024-03-01 12:42:40</t>
  </si>
  <si>
    <t>2024-03-01 12:45:55</t>
  </si>
  <si>
    <t>2024-03-01 13:12:57</t>
  </si>
  <si>
    <t>EMPRESA:ICETEL SERVICIOS S.A.
CÓDIGO DE SERVICIO: 
DIRECCIÓN: Av. Apoquindo #7071, Las Condes, Santiago
NOMBRE DE QUIEN REPORTA: Francisco Chávez
TELÉFONO DE QUIEN REPORTA:972802533
NOMBRE DE CONTACTO EN TERRENO: 
REQUERIMIENTO: Rondas por salas equipos</t>
  </si>
  <si>
    <t>PERMISOS OTORGADOS</t>
  </si>
  <si>
    <t>2024-03-01 18:20:38</t>
  </si>
  <si>
    <t>2024-03-01 21:57:08</t>
  </si>
  <si>
    <t>2024-03-01 12:44:35</t>
  </si>
  <si>
    <t>2024-03-01 12:45:48</t>
  </si>
  <si>
    <t>2024-03-01 13:23:30</t>
  </si>
  <si>
    <t>PREVENTIVO: NO
CODIGO DE SERVICIO:
DIRECCION:
QUIEN REPORTA:+56 9 8510 0702 Ewald Galaz Millaleo
CONTACTO EN TERRENO:
PROBLEMA:
REQUERIMIENTO:Favor generar ticket en base a requerimiento de cliente Acma.
Dejar en bandeja de Telefónica Global Technology</t>
  </si>
  <si>
    <t>2024-02-23 09:21:33</t>
  </si>
  <si>
    <t>2024-02-23 09:22:58</t>
  </si>
  <si>
    <t>2024-02-26 16:07:46</t>
  </si>
  <si>
    <t>2024-02-27 15:17:49</t>
  </si>
  <si>
    <t>2024-02-27 15:19:46</t>
  </si>
  <si>
    <t>2024-02-27 15:33:21</t>
  </si>
  <si>
    <t>2024-02-27 17:02:37</t>
  </si>
  <si>
    <t>2024-02-27 17:03:31</t>
  </si>
  <si>
    <t>2024-02-27 17:35:06</t>
  </si>
  <si>
    <t>INC000002647242</t>
  </si>
  <si>
    <t>2024-03-02 00:37:58</t>
  </si>
  <si>
    <t>2024-03-02 00:40:16</t>
  </si>
  <si>
    <t>2024-03-02 00:53:47</t>
  </si>
  <si>
    <t>INC000002649460</t>
  </si>
  <si>
    <t>2024-03-03 22:05:43</t>
  </si>
  <si>
    <t>2024-03-03 22:05:44</t>
  </si>
  <si>
    <t>2024-03-03 23:05:06</t>
  </si>
  <si>
    <t>2024-03-03 23:50:00</t>
  </si>
  <si>
    <t>INC000002649383</t>
  </si>
  <si>
    <t>Inicia ronda y revisión de salas técnicas</t>
  </si>
  <si>
    <t>2024-03-03 19:45:22</t>
  </si>
  <si>
    <t>2024-03-03 19:46:05</t>
  </si>
  <si>
    <t>2024-03-03 20:25:29</t>
  </si>
  <si>
    <t>Estimados: Inicia ronda y revisión de salas técnicas 
Cliente: T. EMPRESAS
Proveedor: Personal de planta Inelcom
Tipo Requerimiento: TRABAJO SIN CRQ
N° Ticket Acceso: PERSONAL DE PLANTA INELCOM
N° CRQ:NO APLICA
Estado CRQ:NO APLICA
TKT:NO APLICA
Activida</t>
  </si>
  <si>
    <t>INC000002649384</t>
  </si>
  <si>
    <t>TOMA DE TEMPERATURAS EQUIPOS CLIMA SALAS TIC 20:30</t>
  </si>
  <si>
    <t>2024-03-03 19:48:19</t>
  </si>
  <si>
    <t>2024-03-03 19:48:21</t>
  </si>
  <si>
    <t>2024-03-03 20:27:01</t>
  </si>
  <si>
    <t>Estimados: TOMA DE TEMPERATURAS EQUIPOS CLIMA SALAS TIC 
Cliente: T. EMPRESAS
Proveedor: INELCOM
Tipo requerimiento: ALARMAS
N° Ticket acceso: PERSONAL DE PLANTA INELCOM
N° CRQ:NO APLICA
Estado CRQ:NO APLICA
TKT:NO APLICA
Actividad a realizar: TOMA DE TE</t>
  </si>
  <si>
    <t>2024-02-27 11:04:18</t>
  </si>
  <si>
    <t>2024-02-27 11:06:35</t>
  </si>
  <si>
    <t>2024-02-28 09:58:56</t>
  </si>
  <si>
    <t>2024-02-28 23:50:00</t>
  </si>
  <si>
    <t>INC000002649346</t>
  </si>
  <si>
    <t>2024-03-03 12:35:08</t>
  </si>
  <si>
    <t>2024-03-03 12:38:12</t>
  </si>
  <si>
    <t>2024-03-03 13:00:58</t>
  </si>
  <si>
    <t>2024-02-26 15:27:40</t>
  </si>
  <si>
    <t>2024-02-26 15:28:14</t>
  </si>
  <si>
    <t>2024-02-26 15:28:41</t>
  </si>
  <si>
    <t>2024-02-26 15:47:04</t>
  </si>
  <si>
    <t>2024-02-26 15:50:03</t>
  </si>
  <si>
    <t>2024-02-28 14:49:48</t>
  </si>
  <si>
    <t>2024-02-28 22:55:11</t>
  </si>
  <si>
    <t>2024-02-28 22:56:50</t>
  </si>
  <si>
    <t>2024-02-29 00:07:04</t>
  </si>
  <si>
    <t>2024-02-27 00:05:40</t>
  </si>
  <si>
    <t>2024-02-27 00:06:27</t>
  </si>
  <si>
    <t>2024-02-27 00:07:42</t>
  </si>
  <si>
    <t>2024-02-27 12:19:03</t>
  </si>
  <si>
    <t>2024-02-27 12:20:05</t>
  </si>
  <si>
    <t>2024-02-27 12:50:52</t>
  </si>
  <si>
    <t>2024-02-27 12:40:29</t>
  </si>
  <si>
    <t>2024-02-27 12:47:21</t>
  </si>
  <si>
    <t>2024-02-28 10:34:44</t>
  </si>
  <si>
    <t>INC000002650502</t>
  </si>
  <si>
    <t>2024-03-03 18:23:07</t>
  </si>
  <si>
    <t>2024-03-03 18:24:08</t>
  </si>
  <si>
    <t>2024-03-03 19:43:07</t>
  </si>
  <si>
    <t>2024-03-02 18:46:39</t>
  </si>
  <si>
    <t>2024-03-02 19:39:59</t>
  </si>
  <si>
    <t>Se revisa sitio www.duoc.cl/liceoandes y este responde correctamente.</t>
  </si>
  <si>
    <t>INC000002647790</t>
  </si>
  <si>
    <t>DATA CENTER APOQUINDO - Reporte de Temperaturas  16:30 Hrs</t>
  </si>
  <si>
    <t>2024-03-02 16:24:20</t>
  </si>
  <si>
    <t>2024-03-02 16:27:37</t>
  </si>
  <si>
    <t>2024-03-02 16:48:11</t>
  </si>
  <si>
    <t>2024-02-27 11:31:20</t>
  </si>
  <si>
    <t>2024-02-27 11:31:30</t>
  </si>
  <si>
    <t>2024-02-27 11:32:35</t>
  </si>
  <si>
    <t>2024-02-27 15:02:37</t>
  </si>
  <si>
    <t>2024-02-27 15:12:58</t>
  </si>
  <si>
    <t>2024-02-27 17:00:33</t>
  </si>
  <si>
    <t>2024-02-27 15:17:17</t>
  </si>
  <si>
    <t>2024-02-27 15:17:29</t>
  </si>
  <si>
    <t>2024-02-27 17:03:43</t>
  </si>
  <si>
    <t>2024-02-26 18:07:15</t>
  </si>
  <si>
    <t>2024-02-26 18:11:40</t>
  </si>
  <si>
    <t>2024-02-26 18:26:13</t>
  </si>
  <si>
    <t>2024-02-27 15:20:42</t>
  </si>
  <si>
    <t>2024-02-27 15:21:57</t>
  </si>
  <si>
    <t>2024-02-27 17:07:33</t>
  </si>
  <si>
    <t>2024-02-27 15:35:45</t>
  </si>
  <si>
    <t>2024-02-27 15:39:35</t>
  </si>
  <si>
    <t>2024-02-27 17:22:39</t>
  </si>
  <si>
    <t>2024-02-26 11:59:11</t>
  </si>
  <si>
    <t>2024-02-26 11:59:33</t>
  </si>
  <si>
    <t>2024-02-26 18:16:55</t>
  </si>
  <si>
    <t>2024-02-26 20:17:20</t>
  </si>
  <si>
    <t>2024-02-27 09:48:14</t>
  </si>
  <si>
    <t>2024-02-26 20:41:24</t>
  </si>
  <si>
    <t>2024-02-27 09:48:26</t>
  </si>
  <si>
    <t>2024-02-28 15:41:40</t>
  </si>
  <si>
    <t>2024-02-28 15:42:56</t>
  </si>
  <si>
    <t>2024-02-28 16:00:40</t>
  </si>
  <si>
    <t>2024-02-26 10:51:47</t>
  </si>
  <si>
    <t>2024-02-26 10:53:45</t>
  </si>
  <si>
    <t>2024-02-26 17:43:27</t>
  </si>
  <si>
    <t>2024-02-26 17:14:23</t>
  </si>
  <si>
    <t>2024-02-26 17:15:27</t>
  </si>
  <si>
    <t>2024-02-26 17:27:45</t>
  </si>
  <si>
    <t>2024-02-27 23:40:24</t>
  </si>
  <si>
    <t>2024-02-27 23:41:18</t>
  </si>
  <si>
    <t>2024-02-27 23:51:46</t>
  </si>
  <si>
    <t>2024-02-28 17:16:26</t>
  </si>
  <si>
    <t>2024-02-28 17:17:41</t>
  </si>
  <si>
    <t>2024-02-28 20:45:47</t>
  </si>
  <si>
    <t>2024-02-28 09:29:08</t>
  </si>
  <si>
    <t>2024-02-28 09:30:49</t>
  </si>
  <si>
    <t>2024-02-28 10:18:58</t>
  </si>
  <si>
    <t>2024-02-27 17:50:01</t>
  </si>
  <si>
    <t>2024-02-27 17:50:57</t>
  </si>
  <si>
    <t>2024-02-27 17:58:48</t>
  </si>
  <si>
    <t>2024-02-27 17:52:01</t>
  </si>
  <si>
    <t>2024-02-27 17:52:59</t>
  </si>
  <si>
    <t>2024-02-27 17:56:38</t>
  </si>
  <si>
    <t>2024-02-27 18:10:04</t>
  </si>
  <si>
    <t>2024-02-27 18:11:08</t>
  </si>
  <si>
    <t>2024-02-27 18:13:58</t>
  </si>
  <si>
    <t>2024-02-29 10:11:12</t>
  </si>
  <si>
    <t>2024-02-29 10:22:40</t>
  </si>
  <si>
    <t>2024-02-29 11:13:27</t>
  </si>
  <si>
    <t>2024-02-28 11:48:55</t>
  </si>
  <si>
    <t>2024-02-28 11:50:54</t>
  </si>
  <si>
    <t>2024-02-28 16:10:06</t>
  </si>
  <si>
    <t>2024-02-29 16:09:08</t>
  </si>
  <si>
    <t>2024-02-29 16:11:31</t>
  </si>
  <si>
    <t>2024-02-29 16:15:27</t>
  </si>
  <si>
    <t>INC000002647235</t>
  </si>
  <si>
    <t>2024-03-01 22:26:53</t>
  </si>
  <si>
    <t>2024-03-01 22:44:52</t>
  </si>
  <si>
    <t>2024-03-01 22:47:09</t>
  </si>
  <si>
    <t>SE REALIZA RONDAS</t>
  </si>
  <si>
    <t>INC000002646464</t>
  </si>
  <si>
    <t>HD / CAMBIO DE MEDIO MAGNETICO</t>
  </si>
  <si>
    <t>2024-03-01 13:03:05</t>
  </si>
  <si>
    <t>2024-03-01 13:04:50</t>
  </si>
  <si>
    <t>2024-03-01 14:39:44</t>
  </si>
  <si>
    <t>PREVENTIVO: NO
CODIGO DE SERVICIO:No tiene 
DIRECCION:SAN MARTIN 50, 2DO PISO SANTIAGO
QUIEN REPORTA: Victor Altamirano - 958191881
CONTACTO EN TERRENO: Victor Altamirano - 958191881
PROBLEMA:
REQUERIMIENTO:CAMBIO DE MEDIOS MAGNETICOS
EQUIPOS ENERGIZADO/</t>
  </si>
  <si>
    <t>INC000002650437</t>
  </si>
  <si>
    <t>2024-03-03 16:25:34</t>
  </si>
  <si>
    <t>2024-03-03 16:28:58</t>
  </si>
  <si>
    <t>2024-03-03 17:08:31</t>
  </si>
  <si>
    <t>2024-02-26 15:50:25</t>
  </si>
  <si>
    <t>2024-02-26 15:53:25</t>
  </si>
  <si>
    <t>2024-02-29 19:54:21</t>
  </si>
  <si>
    <t>2024-02-27 11:33:26</t>
  </si>
  <si>
    <t>2024-02-27 11:33:36</t>
  </si>
  <si>
    <t>2024-02-27 17:49:50</t>
  </si>
  <si>
    <t>2024-02-27 12:35:41</t>
  </si>
  <si>
    <t>2024-02-27 12:37:48</t>
  </si>
  <si>
    <t>2024-02-27 12:54:10</t>
  </si>
  <si>
    <t>2024-02-28 18:49:00</t>
  </si>
  <si>
    <t>2024-02-28 18:50:39</t>
  </si>
  <si>
    <t>2024-02-28 19:08:36</t>
  </si>
  <si>
    <t>2024-03-01 13:06:37</t>
  </si>
  <si>
    <t>2024-03-01 13:08:49</t>
  </si>
  <si>
    <t>2024-03-01 13:41:07</t>
  </si>
  <si>
    <t>Servidor no administrado en operaciones, se escala a TAM y JP de cliente para su gestión.</t>
  </si>
  <si>
    <t>INC000002649755</t>
  </si>
  <si>
    <t>2024-03-03 11:01:05</t>
  </si>
  <si>
    <t>2024-03-03 11:03:26</t>
  </si>
  <si>
    <t>2024-03-03 12:01:38</t>
  </si>
  <si>
    <t>PREVENTIVO: SI
CODIGO DE SERVICIO: N/A
DIRECCION:  SAN MARTIN 50
QUIEN REPORTA: FRANCISCO FELIU
CONTACTO EN TERRENO: FRANCISCO FELIU
PROBLEMA: N/A
REQUERIMIENTO: TOMA DE ALARMAS CLIENTE EN SALAS TIC</t>
  </si>
  <si>
    <t>Fase de resolución y recuperación: INFORMACION
Se efectúa contacto con cliente: N/A
Teléfono de contacto: N/A
Acciones realizadas: TOMA DE ALARMAS REALIZADA
Solución paliativa o definitiva: N/A
Acciones de Mejora, Recomendaciones: N/A
Causa Raíz: N/A</t>
  </si>
  <si>
    <t>INC000002649709</t>
  </si>
  <si>
    <t>2024-03-03 00:39:08</t>
  </si>
  <si>
    <t>2024-03-03 00:40:13</t>
  </si>
  <si>
    <t>2024-03-03 01:34:16</t>
  </si>
  <si>
    <t>2024-02-28 09:34:39</t>
  </si>
  <si>
    <t>2024-02-28 09:37:44</t>
  </si>
  <si>
    <t>2024-02-28 14:45:46</t>
  </si>
  <si>
    <t>INC000002645362</t>
  </si>
  <si>
    <t>P.CLIENTE |REQ / Aumento de storage silver VDC | Clinicas ACHS Salud</t>
  </si>
  <si>
    <t>2024-02-29 23:00:04</t>
  </si>
  <si>
    <t>2024-02-29 23:01:59</t>
  </si>
  <si>
    <t>2024-03-01 16:58:39</t>
  </si>
  <si>
    <t>PREVENTIVO:
CODIGO DE SERVICIO: VDC
DIRECCION:      
CIUDAD:             
COMUNA:
NOMBRE QUIEN REPORTA: Angel Mavares
TELEFONO QUIEN REPORTA: +56 9 5410 3153
NOMBRE CONTACTO EN TERRENO:        
TELEFONO 1 CONTACTO EN TERRENO:
TELEFONO 2 CONTACTO</t>
  </si>
  <si>
    <t>INC000002649747</t>
  </si>
  <si>
    <t>2024-03-03 09:41:52</t>
  </si>
  <si>
    <t>2024-03-03 09:46:01</t>
  </si>
  <si>
    <t>2024-03-03 19:17:06</t>
  </si>
  <si>
    <t>Fase de resolución y recuperación: INFORMACION
Se efectúa contacto con cliente: N/A
Teléfono de contacto: N/A
Acciones realizadas: RONDAS REALIZADAS
Solución paliativa o definitiva: N/A
Acciones de Mejora, Recomendaciones: N/A
Causa Raíz: (si aplica) N/A</t>
  </si>
  <si>
    <t>2024-02-26 17:15:59</t>
  </si>
  <si>
    <t>2024-02-26 17:17:27</t>
  </si>
  <si>
    <t>2024-02-26 17:27:36</t>
  </si>
  <si>
    <t>INC000002644306</t>
  </si>
  <si>
    <t>HD/RE: SOC/REQ SERVICIO DE REGISTRO CIVIL E IDENTIFICACION 1 |</t>
  </si>
  <si>
    <t>2024-02-29 13:51:32</t>
  </si>
  <si>
    <t>2024-02-29 13:52:41</t>
  </si>
  <si>
    <t>2024-03-01 01:08:45</t>
  </si>
  <si>
    <t>PREVENTIVO: NO
CODIGO DE SERVICIO:
DIRECCION:
QUIEN REPORTA:+56 9 4135 5459  Eduardo José Camacho Urdaneta
CONTACTO EN TERRENO:
PROBLEMA:
REQUERIMIENTO:Por favor crear folio de requerimiento para cursar lo solicitado en
correo histórico. El folio de requ</t>
  </si>
  <si>
    <t>se genera equipo solicitado, se envia correo indicado ok en instalacion de S.O segun los requerimientos solicitados</t>
  </si>
  <si>
    <t>2024-03-03 04:53:28</t>
  </si>
  <si>
    <t>2024-03-03 06:39:51</t>
  </si>
  <si>
    <t>PREVENTIVO=SI
CODIGO DE SERVICIO=WNPRDB_INT01
DIRECCION=NULL
CIUDAD=NULL
COMUNA LOCAL=
REGION=NULL
QUIEN REPORTA=Ticket automático
CONTACTO EN TERRENO=
PROBLEMA=Critical Hard Drive Space Alert for Node GPSCHI01 - WNPRDB_INT01
REQUERIMIENTO=
EQUIPOS ENERG</t>
  </si>
  <si>
    <t>se escala con cliente inconveniente en disco de equipo GPSSQLINT el cual se encuentra alarmado por disntitos discos que superaron el humbral, equipo fisico con discos e informacion de cliente que debe ser verificado por el mismo</t>
  </si>
  <si>
    <t>2024-02-28 17:08:29</t>
  </si>
  <si>
    <t>2024-02-28 17:10:32</t>
  </si>
  <si>
    <t>2024-02-29 15:58:21</t>
  </si>
  <si>
    <t>2024-02-28 19:19:16</t>
  </si>
  <si>
    <t>2024-02-28 19:20:19</t>
  </si>
  <si>
    <t>2024-02-28 20:44:37</t>
  </si>
  <si>
    <t>2024-02-26 18:25:54</t>
  </si>
  <si>
    <t>2024-02-26 18:28:34</t>
  </si>
  <si>
    <t>2024-02-26 19:55:10</t>
  </si>
  <si>
    <t>2024-02-29 10:31:39</t>
  </si>
  <si>
    <t>2024-02-29 10:33:12</t>
  </si>
  <si>
    <t>2024-02-29 13:40:55</t>
  </si>
  <si>
    <t>INC000002646792</t>
  </si>
  <si>
    <t>FACTIBILIDAD MEDIASTREAM/CRQ 83571</t>
  </si>
  <si>
    <t>2024-03-01 16:54:29</t>
  </si>
  <si>
    <t>2024-03-01 16:54:30</t>
  </si>
  <si>
    <t>2024-03-01 17:19:28</t>
  </si>
  <si>
    <t>2024-02-26 11:58:05</t>
  </si>
  <si>
    <t>2024-02-26 11:58:57</t>
  </si>
  <si>
    <t>2024-02-26 18:16:39</t>
  </si>
  <si>
    <t>2024-02-26 17:08:08</t>
  </si>
  <si>
    <t>2024-02-26 17:09:12</t>
  </si>
  <si>
    <t>2024-02-26 17:23:34</t>
  </si>
  <si>
    <t>2024-02-28 10:48:44</t>
  </si>
  <si>
    <t>2024-02-28 10:51:48</t>
  </si>
  <si>
    <t>2024-02-28 11:01:52</t>
  </si>
  <si>
    <t>2024-02-26 16:13:42</t>
  </si>
  <si>
    <t>2024-02-26 16:16:08</t>
  </si>
  <si>
    <t>2024-02-26 17:46:00</t>
  </si>
  <si>
    <t>2024-02-28 11:02:10</t>
  </si>
  <si>
    <t>2024-02-28 11:03:19</t>
  </si>
  <si>
    <t>2024-02-28 13:48:22</t>
  </si>
  <si>
    <t>2024-02-27 16:45:59</t>
  </si>
  <si>
    <t>2024-02-27 16:47:10</t>
  </si>
  <si>
    <t>2024-02-27 16:49:54</t>
  </si>
  <si>
    <t>2024-02-27 11:43:16</t>
  </si>
  <si>
    <t>2024-02-27 11:46:41</t>
  </si>
  <si>
    <t>2024-02-27 12:04:09</t>
  </si>
  <si>
    <t>2024-02-27 12:29:05</t>
  </si>
  <si>
    <t>2024-02-27 12:31:27</t>
  </si>
  <si>
    <t>2024-02-27 12:32:46</t>
  </si>
  <si>
    <t>2024-02-27 18:05:48</t>
  </si>
  <si>
    <t>2024-02-27 18:07:00</t>
  </si>
  <si>
    <t>2024-02-27 18:09:16</t>
  </si>
  <si>
    <t>2024-02-28 07:12:53</t>
  </si>
  <si>
    <t>2024-02-28 07:13:44</t>
  </si>
  <si>
    <t>2024-02-28 07:15:06</t>
  </si>
  <si>
    <t>2024-02-26 12:11:25</t>
  </si>
  <si>
    <t>2024-02-26 12:14:09</t>
  </si>
  <si>
    <t>2024-02-26 15:49:53</t>
  </si>
  <si>
    <t>2024-02-27 07:58:34</t>
  </si>
  <si>
    <t>2024-02-27 07:59:50</t>
  </si>
  <si>
    <t>2024-02-27 08:00:15</t>
  </si>
  <si>
    <t>2024-02-26 11:26:47</t>
  </si>
  <si>
    <t>2024-02-26 11:26:57</t>
  </si>
  <si>
    <t>2024-02-26 11:30:55</t>
  </si>
  <si>
    <t>2024-02-27 16:54:41</t>
  </si>
  <si>
    <t>2024-02-27 16:56:02</t>
  </si>
  <si>
    <t>2024-02-27 17:52:14</t>
  </si>
  <si>
    <t>2024-02-29 07:28:38</t>
  </si>
  <si>
    <t>2024-02-29 07:30:00</t>
  </si>
  <si>
    <t>2024-02-29 07:30:32</t>
  </si>
  <si>
    <t>2024-02-26 11:27:04</t>
  </si>
  <si>
    <t>2024-02-26 11:27:28</t>
  </si>
  <si>
    <t>2024-02-26 11:31:31</t>
  </si>
  <si>
    <t>2024-02-26 11:29:06</t>
  </si>
  <si>
    <t>2024-02-26 11:29:15</t>
  </si>
  <si>
    <t>2024-02-26 11:37:44</t>
  </si>
  <si>
    <t>2024-02-22 17:55:59</t>
  </si>
  <si>
    <t>2024-02-22 17:56:53</t>
  </si>
  <si>
    <t>2024-02-26 18:30:25</t>
  </si>
  <si>
    <t>2024-02-23 14:23:24</t>
  </si>
  <si>
    <t>2024-02-23 14:24:15</t>
  </si>
  <si>
    <t>2024-02-26 16:11:38</t>
  </si>
  <si>
    <t>2024-02-29 03:46:41</t>
  </si>
  <si>
    <t>2024-02-29 03:48:15</t>
  </si>
  <si>
    <t>2024-02-29 10:50:42</t>
  </si>
  <si>
    <t>2024-03-01 13:43:47</t>
  </si>
  <si>
    <t>2024-03-01 13:44:57</t>
  </si>
  <si>
    <t>2024-03-01 13:45:59</t>
  </si>
  <si>
    <t>Folio generado automáticamente para atender requerimiento del cliente. La solicitud fue realizada directamente al área resolutoria sin pasar por el flujo de mesa de ayuda.</t>
  </si>
  <si>
    <t>se realiza rebuild de los indices junto a cliente hasta las 19:!5 del dia 29 de febrero.</t>
  </si>
  <si>
    <t>2024-02-28 13:11:19</t>
  </si>
  <si>
    <t>2024-02-28 13:16:12</t>
  </si>
  <si>
    <t>2024-02-28 15:53:10</t>
  </si>
  <si>
    <t>2024-03-01 16:54:17</t>
  </si>
  <si>
    <t>2024-03-01 16:55:43</t>
  </si>
  <si>
    <t>2024-03-01 17:01:41</t>
  </si>
  <si>
    <t>CHECKLIST SAP ECC PRD 19.02.2024 BLUMAR - INCHALAM</t>
  </si>
  <si>
    <t>Se ejecuta con éxito checklist diario con fecha 19.02.2024</t>
  </si>
  <si>
    <t>2024-02-27 17:29:11</t>
  </si>
  <si>
    <t>2024-02-27 17:31:15</t>
  </si>
  <si>
    <t>2024-02-27 18:08:42</t>
  </si>
  <si>
    <t>2024-02-27 23:56:46</t>
  </si>
  <si>
    <t>2024-02-27 23:58:25</t>
  </si>
  <si>
    <t>2024-02-28 00:05:16</t>
  </si>
  <si>
    <t>2024-02-28 10:55:16</t>
  </si>
  <si>
    <t>2024-02-28 10:58:00</t>
  </si>
  <si>
    <t>2024-02-28 11:53:46</t>
  </si>
  <si>
    <t>INC000002648665</t>
  </si>
  <si>
    <t>TICKET DIARIO RONDAS PREVENTIVAS Y TOMA DE TEMPERATURAS SALAS TIC</t>
  </si>
  <si>
    <t>2024-03-02 08:48:12</t>
  </si>
  <si>
    <t>2024-03-02 08:51:00</t>
  </si>
  <si>
    <t>2024-03-02 19:14:05</t>
  </si>
  <si>
    <t>PREVENTIVO: SI
CODIGO DE SERVICIO: N/A
DIRECCION:  SAN MARTIN 50
QUIEN REPORTA: FRANCISCO FELIU
CONTACTO EN TERRENO: FRANCISCO FELIU
PROBLEMA: N/A
REQUERIMIENTO: TICKET DIARIO RONDAS PREVENTIVAS Y TOMA DE TEMPERATURAS SALAS TIC</t>
  </si>
  <si>
    <t>2024-02-28 11:36:56</t>
  </si>
  <si>
    <t>2024-02-28 11:38:54</t>
  </si>
  <si>
    <t>2024-02-28 14:39:41</t>
  </si>
  <si>
    <t>INC000002645530</t>
  </si>
  <si>
    <t>Habilitación licencias GW // CHI-003784374 // TRANSCOM WORLDWIDE CHILE LIMITADA</t>
  </si>
  <si>
    <t>2024-02-29 19:58:52</t>
  </si>
  <si>
    <t>2024-02-29 19:59:00</t>
  </si>
  <si>
    <t>2024-03-01 12:49:49</t>
  </si>
  <si>
    <t>TICKET CORRESPONDE A REQUERIMIENTO</t>
  </si>
  <si>
    <t>2024-02-27 07:12:37</t>
  </si>
  <si>
    <t>2024-02-27 07:13:26</t>
  </si>
  <si>
    <t>2024-02-27 07:14:29</t>
  </si>
  <si>
    <t>2024-02-29 10:29:20</t>
  </si>
  <si>
    <t>2024-02-29 10:30:03</t>
  </si>
  <si>
    <t>2024-02-29 17:22:11</t>
  </si>
  <si>
    <t>2024-02-29 07:19:30</t>
  </si>
  <si>
    <t>2024-02-29 07:20:30</t>
  </si>
  <si>
    <t>2024-02-29 07:21:45</t>
  </si>
  <si>
    <t>2024-02-29 12:59:03</t>
  </si>
  <si>
    <t>2024-02-29 12:59:21</t>
  </si>
  <si>
    <t>2024-02-29 13:01:41</t>
  </si>
  <si>
    <t>2024-02-29 12:59:30</t>
  </si>
  <si>
    <t>2024-02-29 12:59:45</t>
  </si>
  <si>
    <t>2024-02-29 13:02:46</t>
  </si>
  <si>
    <t>2024-02-29 12:59:54</t>
  </si>
  <si>
    <t>2024-02-29 13:00:20</t>
  </si>
  <si>
    <t>2024-02-29 13:04:59</t>
  </si>
  <si>
    <t>INC000002646034</t>
  </si>
  <si>
    <t>2024-03-01 10:29:55</t>
  </si>
  <si>
    <t>2024-03-01 10:32:29</t>
  </si>
  <si>
    <t>2024-03-01 10:38:35</t>
  </si>
  <si>
    <t>2024-02-27 12:30:13</t>
  </si>
  <si>
    <t>2024-02-27 12:32:39</t>
  </si>
  <si>
    <t>2024-02-27 18:45:47</t>
  </si>
  <si>
    <t>INC000002642099</t>
  </si>
  <si>
    <t>INVERMAR DESGLOSE DE SERVICIOS VDC</t>
  </si>
  <si>
    <t>2024-02-28 15:54:20</t>
  </si>
  <si>
    <t>2024-02-28 15:57:07</t>
  </si>
  <si>
    <t>2024-03-01 09:12:32</t>
  </si>
  <si>
    <t>Capacidad plataforma virtual y DR para el equipo de @JESUS JOSE NELO PETAQUERO
Capacidad de respaldo @JESUS JOSE NELO PETAQUERO
Administración de sistema operativo si es que aplica, al equipo de @EDUARDO JOSE CAMACHO URDANETA
Monitoreo al equipo de  @EDU</t>
  </si>
  <si>
    <t>Se efectúa contacto con cliente: N/A
Teléfono de contacto: N/A 
Acciones realizadas: Se obtiene informacion solicitada para los recursos que mantiene cliente en VDC
Solución paliativa o definitiva: Definitiva
Acciones de Mejora, Recomendaciones:Se debio</t>
  </si>
  <si>
    <t>2024-02-28 11:31:01</t>
  </si>
  <si>
    <t>2024-02-28 11:31:37</t>
  </si>
  <si>
    <t>2024-02-28 14:36:33</t>
  </si>
  <si>
    <t>INC000002643935</t>
  </si>
  <si>
    <t>HD/[SONACOL] Acciones de mejoras para acceso a vdc tras el TP CRQ00000505842</t>
  </si>
  <si>
    <t>2024-02-29 11:00:23</t>
  </si>
  <si>
    <t>2024-02-29 11:03:19</t>
  </si>
  <si>
    <t>2024-03-01 11:45:49</t>
  </si>
  <si>
    <t>PREVENTIVO: NO
CODIGO DE SERVICIO:
DIRECCION:
QUIEN REPORTA:Alberto Bezares Ovalle - +56 9 71268048 
CONTACTO EN TERRENO:
PROBLEMA:
REQUERIMIENTO:
Estimados, Buenos dias.
Junto con saludar, agradeceré generar ticket como requerimiento para
atender inqui</t>
  </si>
  <si>
    <t>Alberto:
De acuerdo  con lo conversado recientemente y según los antecedentes recopilados, la falla que menciona cliente se produjo por un trabajo que se realizó  a nivel eléctrico programado por la ob, por cual es allá dónde se debe consultar por la mej</t>
  </si>
  <si>
    <t>2024-02-29 13:16:20</t>
  </si>
  <si>
    <t>2024-02-29 15:21:36</t>
  </si>
  <si>
    <t>2024-02-28 16:27:48</t>
  </si>
  <si>
    <t>2024-02-28 16:29:42</t>
  </si>
  <si>
    <t>2024-02-28 16:31:29</t>
  </si>
  <si>
    <t>2024-02-26 09:57:28</t>
  </si>
  <si>
    <t>2024-02-26 09:59:43</t>
  </si>
  <si>
    <t>2024-02-26 10:45:58</t>
  </si>
  <si>
    <t>2024-02-27 17:44:43</t>
  </si>
  <si>
    <t>2024-02-27 17:45:58</t>
  </si>
  <si>
    <t>2024-02-27 18:14:44</t>
  </si>
  <si>
    <t>2024-02-26 09:55:54</t>
  </si>
  <si>
    <t>2024-02-26 09:58:52</t>
  </si>
  <si>
    <t>2024-02-27 11:36:06</t>
  </si>
  <si>
    <t>2024-02-26 09:28:53</t>
  </si>
  <si>
    <t>2024-02-26 09:31:24</t>
  </si>
  <si>
    <t>2024-02-26 09:49:06</t>
  </si>
  <si>
    <t>2024-02-24 22:08:08</t>
  </si>
  <si>
    <t>2024-02-26 08:56:55</t>
  </si>
  <si>
    <t>2024-02-23 12:30:05</t>
  </si>
  <si>
    <t>2024-02-23 12:31:38</t>
  </si>
  <si>
    <t>2024-02-26 12:27:13</t>
  </si>
  <si>
    <t>2024-02-24 08:38:17</t>
  </si>
  <si>
    <t>2024-02-24 08:40:08</t>
  </si>
  <si>
    <t>2024-02-28 10:50:43</t>
  </si>
  <si>
    <t>INC000002632668</t>
  </si>
  <si>
    <t>HD/
Italmod//chequeo virtualizacion-network</t>
  </si>
  <si>
    <t>2024-02-23 12:43:14</t>
  </si>
  <si>
    <t>2024-02-23 12:45:34</t>
  </si>
  <si>
    <t>2024-03-01 10:30:00</t>
  </si>
  <si>
    <t>PREVENTIVO: NO
CODIGO DE SERVICIO:
DIRECCION:
QUIEN REPORTA:
CONTACTO EN TERRENO:
REQUERIMIENTO:
Buenas tardes, favor crear ticket para cliente Italmod a fin de revisar la
conectividad entre vdc y la capa de network en la plataforma.
EQUIPOS ENERGIZAD</t>
  </si>
  <si>
    <t>FASE RESOLUCIÓN Y RECUPERACIÓN
Se efectúa contacto con cliente:N/A
Teléfono de contacto:N/A
Acciones realizadas: Se extiende VLAN hacia Enterprise y se logra comunicacion desde la Maquina virtual hacia el gateway
Solución paliativa o definitiva:N/A</t>
  </si>
  <si>
    <t>2024-02-26 02:33:13</t>
  </si>
  <si>
    <t>2024-02-26 02:34:22</t>
  </si>
  <si>
    <t>2024-02-26 02:35:48</t>
  </si>
  <si>
    <t>2024-02-29 10:07:14</t>
  </si>
  <si>
    <t>2024-02-29 10:08:41</t>
  </si>
  <si>
    <t>2024-02-29 12:48:08</t>
  </si>
  <si>
    <t>INC000002646105</t>
  </si>
  <si>
    <t>2024-03-01 06:58:47</t>
  </si>
  <si>
    <t>2024-03-01 06:59:33</t>
  </si>
  <si>
    <t>2024-03-01 07:01:05</t>
  </si>
  <si>
    <t>2024-02-28 16:16:33</t>
  </si>
  <si>
    <t>2024-02-28 16:18:53</t>
  </si>
  <si>
    <t>2024-02-28 16:20:09</t>
  </si>
  <si>
    <t>2024-02-27 15:22:42</t>
  </si>
  <si>
    <t>2024-02-27 15:28:22</t>
  </si>
  <si>
    <t>2024-02-28 16:02:30</t>
  </si>
  <si>
    <t>2024-02-29 14:17:02</t>
  </si>
  <si>
    <t>2024-02-29 16:37:11</t>
  </si>
  <si>
    <t>INC000002642834</t>
  </si>
  <si>
    <t>HD/RE: Av Offline Deep Security</t>
  </si>
  <si>
    <t>2024-02-28 17:49:57</t>
  </si>
  <si>
    <t>2024-02-28 17:56:04</t>
  </si>
  <si>
    <t>2024-03-01 13:08:26</t>
  </si>
  <si>
    <t>PREVENTIVO: NO
CODIGO DE SERVICIO:
DIRECCION:
QUIEN REPORTA:JAVIER ANDRES CUEVAS FLORES
CONTACTO EN TERRENO:
PROBLEMA:
REQUERIMIENTO:
@ALEJANDRO ALFONSO ACEVEDO VALENZUELA   favor tu análisis y gestionar con Unix si corresponde
@Help Desk   favor</t>
  </si>
  <si>
    <t>2024-02-28 18:10:25</t>
  </si>
  <si>
    <t>2024-02-28 18:12:30</t>
  </si>
  <si>
    <t>2024-02-29 10:31:51</t>
  </si>
  <si>
    <t>2024-02-29 13:43:30</t>
  </si>
  <si>
    <t>2024-02-29 13:45:25</t>
  </si>
  <si>
    <t>2024-02-29 13:47:17</t>
  </si>
  <si>
    <t>2024-02-22 16:27:21</t>
  </si>
  <si>
    <t>2024-02-22 16:29:05</t>
  </si>
  <si>
    <t>2024-02-27 12:25:02</t>
  </si>
  <si>
    <t>2024-03-01 10:33:22</t>
  </si>
  <si>
    <t>2024-03-01 10:34:11</t>
  </si>
  <si>
    <t>2024-03-01 10:35:21</t>
  </si>
  <si>
    <t>2024-02-26 17:56:54</t>
  </si>
  <si>
    <t>2024-02-26 17:56:57</t>
  </si>
  <si>
    <t>2024-02-26 18:16:51</t>
  </si>
  <si>
    <t>2024-03-03 08:15:58</t>
  </si>
  <si>
    <t>2024-03-03 11:37:43</t>
  </si>
  <si>
    <t>Se revisa sitio www.duoc.cl/liceoandes y este responde correctamente.
Solución paliativa o definitiva: Paliativo.
Acciones de Mejora, Recomendaciones: No aplica.
Causa Raíz: Causa indeterminada.
Pruebas Técnicas: Caso revisado a nivel SOLARWINDS.</t>
  </si>
  <si>
    <t>2024-02-26 02:46:31</t>
  </si>
  <si>
    <t>2024-02-26 02:48:00</t>
  </si>
  <si>
    <t>2024-02-26 02:49:51</t>
  </si>
  <si>
    <t>2024-02-26 08:16:59</t>
  </si>
  <si>
    <t>2024-02-26 08:18:17</t>
  </si>
  <si>
    <t>2024-02-26 09:20:06</t>
  </si>
  <si>
    <t>2024-02-27 09:35:41</t>
  </si>
  <si>
    <t>2024-02-27 09:37:11</t>
  </si>
  <si>
    <t>2024-02-27 10:20:29</t>
  </si>
  <si>
    <t>2024-02-26 11:26:26</t>
  </si>
  <si>
    <t>2024-02-26 11:26:41</t>
  </si>
  <si>
    <t>2024-02-26 11:30:05</t>
  </si>
  <si>
    <t>2024-02-27 10:18:40</t>
  </si>
  <si>
    <t>2024-02-27 10:19:45</t>
  </si>
  <si>
    <t>2024-02-28 01:43:00</t>
  </si>
  <si>
    <t>2024-02-26 11:27:35</t>
  </si>
  <si>
    <t>2024-02-26 11:27:46</t>
  </si>
  <si>
    <t>2024-02-26 11:32:37</t>
  </si>
  <si>
    <t>2024-02-26 17:29:41</t>
  </si>
  <si>
    <t>2024-02-26 17:35:37</t>
  </si>
  <si>
    <t>2024-02-27 10:41:09</t>
  </si>
  <si>
    <t>2024-02-26 12:37:00</t>
  </si>
  <si>
    <t>2024-02-26 12:38:51</t>
  </si>
  <si>
    <t>2024-02-26 14:14:19</t>
  </si>
  <si>
    <t>2024-02-27 22:15:25</t>
  </si>
  <si>
    <t>2024-02-28 09:24:06</t>
  </si>
  <si>
    <t>2024-02-29 11:56:01</t>
  </si>
  <si>
    <t>2024-02-29 11:58:01</t>
  </si>
  <si>
    <t>2024-02-29 12:14:42</t>
  </si>
  <si>
    <t>2024-03-02 08:32:23</t>
  </si>
  <si>
    <t>2024-03-02 08:34:05</t>
  </si>
  <si>
    <t>2024-03-02 08:35:01</t>
  </si>
  <si>
    <t>Indica cuenta bloqueada</t>
  </si>
  <si>
    <t>se desbloquea cuenta segun lo solicitado, quedando operativa</t>
  </si>
  <si>
    <t>INC000002646670</t>
  </si>
  <si>
    <t>Entrega de materiales</t>
  </si>
  <si>
    <t>2024-03-01 12:22:34</t>
  </si>
  <si>
    <t>2024-03-01 12:23:18</t>
  </si>
  <si>
    <t>2024-03-01 17:18:48</t>
  </si>
  <si>
    <t>Supervision OK</t>
  </si>
  <si>
    <t>2024-02-26 18:02:47</t>
  </si>
  <si>
    <t>2024-02-26 18:04:16</t>
  </si>
  <si>
    <t>2024-02-27 11:10:29</t>
  </si>
  <si>
    <t>2024-02-28 07:10:19</t>
  </si>
  <si>
    <t>2024-02-28 07:11:10</t>
  </si>
  <si>
    <t>2024-02-28 07:12:30</t>
  </si>
  <si>
    <t>2024-02-28 11:02:34</t>
  </si>
  <si>
    <t>2024-02-28 11:02:56</t>
  </si>
  <si>
    <t>2024-02-28 11:09:20</t>
  </si>
  <si>
    <t>2024-02-26 09:47:52</t>
  </si>
  <si>
    <t>2024-02-26 09:49:43</t>
  </si>
  <si>
    <t>2024-02-26 10:17:22</t>
  </si>
  <si>
    <t>2024-02-28 10:50:53</t>
  </si>
  <si>
    <t>2024-02-28 10:53:09</t>
  </si>
  <si>
    <t>2024-02-28 17:29:35</t>
  </si>
  <si>
    <t>2024-02-28 11:04:08</t>
  </si>
  <si>
    <t>2024-02-28 11:04:34</t>
  </si>
  <si>
    <t>2024-02-28 11:06:29</t>
  </si>
  <si>
    <t>INC000002646727</t>
  </si>
  <si>
    <t>2024-03-01 14:02:33</t>
  </si>
  <si>
    <t>2024-03-01 14:03:30</t>
  </si>
  <si>
    <t>2024-03-01 18:55:08</t>
  </si>
  <si>
    <t>EMPRESA:FORUM SERVICIOS FINANCIEROS SA
CÓDIGO DE SERVICIO: 
DIRECCIÓN: AV. Presidente Prieto #226, Paine, Santiago
NOMBRE DE QUIEN REPORTA: Issam El Bahri Guevara
TELÉFONO DE QUIEN REPORTA:56997331881
NOMBRE DE CONTACTO EN TERRENO: 
REQUERIMIENTO: inspec</t>
  </si>
  <si>
    <t>2024-02-28 10:30:14</t>
  </si>
  <si>
    <t>2024-02-28 10:31:03</t>
  </si>
  <si>
    <t>2024-02-28 11:45:51</t>
  </si>
  <si>
    <t>2024-02-29 04:08:09</t>
  </si>
  <si>
    <t>2024-02-29 04:08:53</t>
  </si>
  <si>
    <t>2024-02-29 04:10:08</t>
  </si>
  <si>
    <t>2024-02-28 17:10:15</t>
  </si>
  <si>
    <t>2024-02-28 17:12:20</t>
  </si>
  <si>
    <t>2024-02-29 21:06:09</t>
  </si>
  <si>
    <t>2024-02-24 22:18:41</t>
  </si>
  <si>
    <t>2024-02-26 08:57:09</t>
  </si>
  <si>
    <t>2024-02-29 08:05:46</t>
  </si>
  <si>
    <t>2024-02-29 08:07:03</t>
  </si>
  <si>
    <t>2024-02-29 09:10:09</t>
  </si>
  <si>
    <t>2024-02-28 12:14:39</t>
  </si>
  <si>
    <t>2024-02-28 12:16:43</t>
  </si>
  <si>
    <t>2024-02-28 12:32:46</t>
  </si>
  <si>
    <t>INC000002647384</t>
  </si>
  <si>
    <t>ronda y revisión de salas técnicas  12:00</t>
  </si>
  <si>
    <t>2024-03-01 17:20:02</t>
  </si>
  <si>
    <t>2024-03-01 17:25:52</t>
  </si>
  <si>
    <t>2024-03-01 17:27:17</t>
  </si>
  <si>
    <t>2024-02-26 08:57:42</t>
  </si>
  <si>
    <t>INC000002647240</t>
  </si>
  <si>
    <t>SUPERVISION Realizar cambio de partes en nodo 14 de NAS ISILON (PAINE)</t>
  </si>
  <si>
    <t>2024-03-02 00:14:56</t>
  </si>
  <si>
    <t>2024-03-02 00:16:24</t>
  </si>
  <si>
    <t>2024-03-02 02:24:42</t>
  </si>
  <si>
    <t>2024-03-01 11:06:47</t>
  </si>
  <si>
    <t>2024-03-01 13:06:59</t>
  </si>
  <si>
    <t>PREVENTIVO=SI
CODIGO DE SERVICIO=Tgestiona_BD
DIRECCION=NULL
CIUDAD=NULL
COMUNA LOCAL=
REGION=NULL
QUIEN REPORTA=Ticket automático
CONTACTO EN TERRENO=
PROBLEMA=High RAM Usage Alert for Node TGESTIONA - Tgestiona_BD
REQUERIMIENTO=
EQUIPOS ENERGIZADO O RE</t>
  </si>
  <si>
    <t>Buena día. Alarma RAM superada sin afectación de servicio y sin intervención. Peak se presentó por procesos SQL.</t>
  </si>
  <si>
    <t>INC000002647497</t>
  </si>
  <si>
    <t>2024-03-02 05:07:42</t>
  </si>
  <si>
    <t>2024-03-02 05:09:41</t>
  </si>
  <si>
    <t>2024-03-02 05:58:25</t>
  </si>
  <si>
    <t>2024-03-01 11:40:02</t>
  </si>
  <si>
    <t>2024-03-01 11:48:06</t>
  </si>
  <si>
    <t>2024-03-02 09:33:11</t>
  </si>
  <si>
    <t>PREVENTIVO: NO
CODIGO DE SERVICIO:
DIRECCION:
QUIEN REPORTA: Ewald Galaz Millaleo +56 9 8510 0702
CONTACTO EN TERRENO:
PROBLEMA:
REQUERIMIENTO:
Dejar en bandeja de Telefónica Global Technology - Cloud - Controller y asignar a respaldo.
La solicitud es l</t>
  </si>
  <si>
    <t>2024-03-01 12:00:11</t>
  </si>
  <si>
    <t>2024-03-01 12:00:28</t>
  </si>
  <si>
    <t>2024-03-01 12:04:22</t>
  </si>
  <si>
    <t>INC000002649328</t>
  </si>
  <si>
    <t>2024-03-03 00:07:37</t>
  </si>
  <si>
    <t>2024-03-03 00:07:39</t>
  </si>
  <si>
    <t>2024-03-03 04:10:39</t>
  </si>
  <si>
    <t>INC000002645523</t>
  </si>
  <si>
    <t>Coordinación migración Google Workspace // CHI-003784374 // TRANSCOM WORLDWIDE CHILE LIMITADA</t>
  </si>
  <si>
    <t>2024-02-29 19:53:30</t>
  </si>
  <si>
    <t>2024-02-29 19:53:32</t>
  </si>
  <si>
    <t>2024-03-01 12:47:03</t>
  </si>
  <si>
    <t>INC000002645527</t>
  </si>
  <si>
    <t>Solicitud de validación listas de distribución</t>
  </si>
  <si>
    <t>2024-02-29 19:55:38</t>
  </si>
  <si>
    <t>2024-02-29 19:56:02</t>
  </si>
  <si>
    <t>2024-03-01 12:52:11</t>
  </si>
  <si>
    <t>Diego Labarca solicita: 
Confirmar si el usuario Jorge Alonso jose.alonsob@telefonica.com es miembro de los siguientes grupos: 
validaciones@soc-chile.telefonica.com
cyberchile.sso@tic.cl</t>
  </si>
  <si>
    <t>2024-03-01 12:42:19</t>
  </si>
  <si>
    <t>2024-03-01 12:43:28</t>
  </si>
  <si>
    <t>2024-03-01 12:44:29</t>
  </si>
  <si>
    <t>2024-03-01 13:03:49</t>
  </si>
  <si>
    <t>2024-03-01 13:04:35</t>
  </si>
  <si>
    <t>2024-03-01 13:05:36</t>
  </si>
  <si>
    <t>2024-02-28 18:12:41</t>
  </si>
  <si>
    <t>2024-02-28 18:15:07</t>
  </si>
  <si>
    <t>2024-02-29 17:41:41</t>
  </si>
  <si>
    <t>INC000002649191</t>
  </si>
  <si>
    <t>2024-03-02 17:46:17</t>
  </si>
  <si>
    <t>2024-03-02 17:47:25</t>
  </si>
  <si>
    <t>2024-03-02 18:10:23</t>
  </si>
  <si>
    <t>EMPRESA:TELEFONICA EMPRESAS DE CHILE SA
CÓDIGO DE SERVICIO: 
DIRECCIÓN:Calle San Martin #50, Santiago Centro, Santiago
NOMBRE DE QUIEN REPORTA:Sergio Hernan Orellana Antiman
TELÉFONO DE QUIEN REPORTA:56992435694
NOMBRE DE CONTACTO EN TERRENO: 
REQUERIMIE</t>
  </si>
  <si>
    <t>INC000002648352</t>
  </si>
  <si>
    <t>2024-03-02 07:43:34</t>
  </si>
  <si>
    <t>2024-03-02 07:46:01</t>
  </si>
  <si>
    <t>2024-03-02 07:47:48</t>
  </si>
  <si>
    <t>2024-03-01 18:23:54</t>
  </si>
  <si>
    <t>2024-03-01 21:57:48</t>
  </si>
  <si>
    <t>PREVENTIVO=SI
CODIGO DE SERVICIO=DCACD_COUSINO
DIRECCION=NULL
CIUDAD=NULL
COMUNA LOCAL=
REGION=NULL
QUIEN REPORTA=Ticket automático
CONTACTO EN TERRENO=
PROBLEMA=Node FIPRDU01 - DCACD_COUSINO is Down
REQUERIMIENTO=
EQUIPOS ENERGIZADO O REINICIADO=
HORARI</t>
  </si>
  <si>
    <t>Equipo Apagado por contingencia, se mantiene reunion por falso positivo, equipos de despromoveran en horario habil</t>
  </si>
  <si>
    <t>INC000002646814</t>
  </si>
  <si>
    <t>2024-03-01 13:44:20</t>
  </si>
  <si>
    <t>2024-03-01 13:45:31</t>
  </si>
  <si>
    <t>2024-03-01 13:54:29</t>
  </si>
  <si>
    <t>EMPRESA:COCA COLA EMBONOR S A
CÓDIGO DE SERVICIO: 
DIRECCIÓN:Calle San Martin #50, Santiago Centro, Santiago
NOMBRE DE QUIEN REPORTA:Kaique De Santana
TELÉFONO DE QUIEN REPORTA:973718799
NOMBRE DE CONTACTO EN TERRENO: 
REQUERIMIENTO:Conexion de equipamie</t>
  </si>
  <si>
    <t>2024-03-01 13:12:06</t>
  </si>
  <si>
    <t>2024-03-01 13:12:51</t>
  </si>
  <si>
    <t>2024-03-01 13:13:55</t>
  </si>
  <si>
    <t>INC000002646742</t>
  </si>
  <si>
    <t>GAMA / [FASA] Instalación de equipos POC Extreme Network</t>
  </si>
  <si>
    <t>2024-03-01 14:53:57</t>
  </si>
  <si>
    <t>2024-03-01 14:59:44</t>
  </si>
  <si>
    <t>2024-03-01 15:59:03</t>
  </si>
  <si>
    <t>PREVENTIVO: NO
CODIGO DE SERVICIO:-
DIRECCION:-
QUIEN REPORTA: Alberto Bezares Ovalle / +56 9 71268048
CONTACTO EN TERRENO:-
PROBLEMA:-
REQUERIMIENTO:
Junto con saludar, agradeceré generar folio como requerimiento, para revisar los siguientes racks de c</t>
  </si>
  <si>
    <t>SE EFECTÚA CONTACTO CON CLIENTE: NO APLICA
TELÉFONO DE CONTACTO: NO APLICA
ACCIONES REALIZADAS: LEVANTAMIENTO DE INFORMACIÓN RACK
SOLUCIÓN PALIATIVA O DEFINITIVA: INFORMACIÓN STS LEVANTADA
ACCIONES DE MEJORA, RECOMENDACIONES: NO APLICA
CAUSA RAÍZ: LEVANT</t>
  </si>
  <si>
    <t>2024-02-27 09:18:00</t>
  </si>
  <si>
    <t>2024-02-27 09:21:01</t>
  </si>
  <si>
    <t>2024-02-28 09:43:49</t>
  </si>
  <si>
    <t>2024-02-28 13:48:05</t>
  </si>
  <si>
    <t>2024-02-29 15:34:49</t>
  </si>
  <si>
    <t>INC000002649331</t>
  </si>
  <si>
    <t>2024-03-03 00:42:31</t>
  </si>
  <si>
    <t>2024-03-03 00:45:30</t>
  </si>
  <si>
    <t>2024-03-03 07:40:18</t>
  </si>
  <si>
    <t>PREVENTIVO: SI
CODIGO DE SERVICIO: N/A
DIRECCION:  Apoquindo 7071
QUIEN REPORTA: RENE VILLEGAS
CONTACTO EN TERRENO: RENE VILLEGAS
PROBLEMA: N/A
REQUERIMIENTO: TOMA DE TEMPERATURAS SALAS TIC 7 Y 8 00:30 HRS</t>
  </si>
  <si>
    <t>2024-02-29 16:58:12</t>
  </si>
  <si>
    <t>2024-02-29 17:00:32</t>
  </si>
  <si>
    <t>2024-02-29 18:20:17</t>
  </si>
  <si>
    <t>INC000002649788</t>
  </si>
  <si>
    <t>TOMA DE TEMPERATURAS EQUIPOS CLIMA SALAS TIC 00:30</t>
  </si>
  <si>
    <t>2024-03-03 23:35:19</t>
  </si>
  <si>
    <t>2024-03-03 23:35:55</t>
  </si>
  <si>
    <t>2024-03-03 23:46:28</t>
  </si>
  <si>
    <t>Estimados: TOMA DE TEMPERATURAS EQUIPOS CLIMA SALAS TIC 00:30
Cliente: T. EMPRESAS
Proveedor: INELCOM
Tipo requerimiento: ALARMAS
N° Ticket acceso: PERSONAL DE PLANTA INELCOM
N° CRQ:NO APLICA
Estado CRQ:NO APLICA
TKT:NO APLICA
Actividad a realizar: TOMA</t>
  </si>
  <si>
    <t>2024-02-26 23:02:19</t>
  </si>
  <si>
    <t>2024-02-26 23:03:05</t>
  </si>
  <si>
    <t>2024-02-26 23:04:37</t>
  </si>
  <si>
    <t>2024-02-26 12:32:00</t>
  </si>
  <si>
    <t>2024-02-26 12:36:50</t>
  </si>
  <si>
    <t>2024-02-26 17:19:03</t>
  </si>
  <si>
    <t>2024-02-27 10:04:46</t>
  </si>
  <si>
    <t>2024-02-27 10:06:20</t>
  </si>
  <si>
    <t>2024-02-27 18:16:34</t>
  </si>
  <si>
    <t>2024-02-29 11:10:01</t>
  </si>
  <si>
    <t>2024-02-29 11:13:00</t>
  </si>
  <si>
    <t>2024-02-29 15:28:33</t>
  </si>
  <si>
    <t>INC000002646015</t>
  </si>
  <si>
    <t>RONDA Y REVISION DE SALAS TECNICAS 08:00</t>
  </si>
  <si>
    <t>2024-03-01 08:04:43</t>
  </si>
  <si>
    <t>2024-03-01 08:06:17</t>
  </si>
  <si>
    <t>2024-03-01 09:11:45</t>
  </si>
  <si>
    <t>2024-02-28 22:12:38</t>
  </si>
  <si>
    <t>2024-02-28 22:13:24</t>
  </si>
  <si>
    <t>2024-02-29 00:18:37</t>
  </si>
  <si>
    <t>2024-03-01 07:37:27</t>
  </si>
  <si>
    <t>2024-03-01 07:39:54</t>
  </si>
  <si>
    <t>2024-03-01 07:40:18</t>
  </si>
  <si>
    <t>INC000002647499</t>
  </si>
  <si>
    <t>2024-03-02 05:59:15</t>
  </si>
  <si>
    <t>2024-03-02 06:01:34</t>
  </si>
  <si>
    <t>2024-03-02 08:10:19</t>
  </si>
  <si>
    <t>INC000002649407</t>
  </si>
  <si>
    <t>ronda y revisión de salas técnicas</t>
  </si>
  <si>
    <t>2024-03-02 20:08:37</t>
  </si>
  <si>
    <t>2024-03-02 20:10:53</t>
  </si>
  <si>
    <t>2024-03-02 20:35:16</t>
  </si>
  <si>
    <t>INC000002649777</t>
  </si>
  <si>
    <t>2024-03-03 20:23:49</t>
  </si>
  <si>
    <t>2024-03-03 20:26:06</t>
  </si>
  <si>
    <t>2024-03-03 21:33:33</t>
  </si>
  <si>
    <t>2024-02-29 21:52:17</t>
  </si>
  <si>
    <t>2024-02-29 22:46:06</t>
  </si>
  <si>
    <t>2024-03-01 08:38:46</t>
  </si>
  <si>
    <t>2024-03-01 08:40:59</t>
  </si>
  <si>
    <t>2024-03-01 10:18:48</t>
  </si>
  <si>
    <t>2024-03-01 11:59:54</t>
  </si>
  <si>
    <t>2024-03-01 12:00:06</t>
  </si>
  <si>
    <t>2024-03-01 12:03:28</t>
  </si>
  <si>
    <t>2024-03-03 09:56:39</t>
  </si>
  <si>
    <t>2024-03-03 09:59:23</t>
  </si>
  <si>
    <t>2024-03-03 11:29:58</t>
  </si>
  <si>
    <t>2024-03-03 06:40:06</t>
  </si>
  <si>
    <t>2024-03-03 06:44:15</t>
  </si>
  <si>
    <t>2024-03-03 07:31:38</t>
  </si>
  <si>
    <t>2024-02-23 16:32:40</t>
  </si>
  <si>
    <t>2024-02-23 16:34:39</t>
  </si>
  <si>
    <t>2024-02-26 18:03:39</t>
  </si>
  <si>
    <t>2024-02-23 14:54:21</t>
  </si>
  <si>
    <t>2024-02-23 14:56:37</t>
  </si>
  <si>
    <t>2024-02-26 10:18:50</t>
  </si>
  <si>
    <t>2024-02-22 12:01:15</t>
  </si>
  <si>
    <t>2024-02-22 12:02:33</t>
  </si>
  <si>
    <t>2024-02-26 16:21:04</t>
  </si>
  <si>
    <t>2024-02-21 18:09:35</t>
  </si>
  <si>
    <t>2024-02-21 18:10:52</t>
  </si>
  <si>
    <t>2024-02-28 10:06:55</t>
  </si>
  <si>
    <t>2024-02-26 17:45:05</t>
  </si>
  <si>
    <t>2024-02-26 17:45:07</t>
  </si>
  <si>
    <t>2024-02-26 17:50:44</t>
  </si>
  <si>
    <t>2024-02-26 17:50:16</t>
  </si>
  <si>
    <t>2024-02-26 17:52:18</t>
  </si>
  <si>
    <t>2024-02-26 18:07:21</t>
  </si>
  <si>
    <t>2024-02-26 11:28:15</t>
  </si>
  <si>
    <t>2024-02-26 11:28:25</t>
  </si>
  <si>
    <t>2024-02-26 11:34:50</t>
  </si>
  <si>
    <t>2024-02-26 11:28:46</t>
  </si>
  <si>
    <t>2024-02-26 11:28:59</t>
  </si>
  <si>
    <t>2024-02-26 11:36:49</t>
  </si>
  <si>
    <t>2024-02-26 08:58:20</t>
  </si>
  <si>
    <t>2024-02-26 08:58:50</t>
  </si>
  <si>
    <t>2024-02-26 08:59:36</t>
  </si>
  <si>
    <t>2024-02-26 23:50:36</t>
  </si>
  <si>
    <t>2024-02-26 23:51:51</t>
  </si>
  <si>
    <t>2024-02-26 23:53:22</t>
  </si>
  <si>
    <t>2024-02-28 22:06:37</t>
  </si>
  <si>
    <t>2024-02-29 11:54:02</t>
  </si>
  <si>
    <t>2024-03-01 09:11:55</t>
  </si>
  <si>
    <t>2024-03-01 09:13:51</t>
  </si>
  <si>
    <t>2024-03-01 10:27:29</t>
  </si>
  <si>
    <t>2024-03-01 11:24:16</t>
  </si>
  <si>
    <t>2024-03-01 11:25:53</t>
  </si>
  <si>
    <t>2024-03-01 13:41:36</t>
  </si>
  <si>
    <t>2024-03-01 18:23:55</t>
  </si>
  <si>
    <t>2024-03-01 21:57:28</t>
  </si>
  <si>
    <t>2024-02-29 12:17:29</t>
  </si>
  <si>
    <t>2024-02-29 12:18:30</t>
  </si>
  <si>
    <t>2024-02-29 12:24:44</t>
  </si>
  <si>
    <t>2024-02-29 16:32:46</t>
  </si>
  <si>
    <t>2024-02-29 16:34:20</t>
  </si>
  <si>
    <t>2024-02-29 16:36:14</t>
  </si>
  <si>
    <t>2024-03-01 12:44:54</t>
  </si>
  <si>
    <t>2024-03-01 12:45:45</t>
  </si>
  <si>
    <t>2024-03-01 12:46:36</t>
  </si>
  <si>
    <t>2024-03-01 14:00:44</t>
  </si>
  <si>
    <t>2024-03-01 14:01:40</t>
  </si>
  <si>
    <t>2024-03-01 14:18:52</t>
  </si>
  <si>
    <t>2024-02-29 11:05:39</t>
  </si>
  <si>
    <t>2024-02-29 11:07:31</t>
  </si>
  <si>
    <t>2024-03-01 13:40:51</t>
  </si>
  <si>
    <t>2024-03-01 12:04:03</t>
  </si>
  <si>
    <t>2024-03-01 12:05:06</t>
  </si>
  <si>
    <t>2024-03-01 12:31:25</t>
  </si>
  <si>
    <t>2024-03-02 01:12:36</t>
  </si>
  <si>
    <t>2024-03-02 04:01:58</t>
  </si>
  <si>
    <t>2024-02-27 12:04:51</t>
  </si>
  <si>
    <t>2024-02-27 12:11:38</t>
  </si>
  <si>
    <t>2024-02-29 00:06:17</t>
  </si>
  <si>
    <t>2024-02-26 11:17:50</t>
  </si>
  <si>
    <t>2024-02-26 11:19:10</t>
  </si>
  <si>
    <t>2024-02-26 11:48:28</t>
  </si>
  <si>
    <t>2024-02-29 08:45:46</t>
  </si>
  <si>
    <t>2024-02-29 08:48:01</t>
  </si>
  <si>
    <t>2024-02-29 08:58:20</t>
  </si>
  <si>
    <t>2024-03-01 19:38:26</t>
  </si>
  <si>
    <t>2024-03-01 19:40:42</t>
  </si>
  <si>
    <t>2024-03-02 02:00:35</t>
  </si>
  <si>
    <t>2024-02-27 20:41:22</t>
  </si>
  <si>
    <t>2024-02-27 20:43:34</t>
  </si>
  <si>
    <t>2024-02-29 19:09:23</t>
  </si>
  <si>
    <t>2024-03-01 17:50:56</t>
  </si>
  <si>
    <t>2024-03-01 18:08:04</t>
  </si>
  <si>
    <t>2024-03-01 18:10:09</t>
  </si>
  <si>
    <t>2024-02-28 07:15:29</t>
  </si>
  <si>
    <t>2024-02-28 07:16:20</t>
  </si>
  <si>
    <t>2024-02-28 07:17:29</t>
  </si>
  <si>
    <t>2024-02-29 15:22:17</t>
  </si>
  <si>
    <t>2024-02-29 15:24:37</t>
  </si>
  <si>
    <t>2024-03-01 12:18:27</t>
  </si>
  <si>
    <t>2024-03-01 16:45:10</t>
  </si>
  <si>
    <t>2024-03-01 16:46:39</t>
  </si>
  <si>
    <t>2024-03-01 16:59:01</t>
  </si>
  <si>
    <t>2024-03-01 18:10:26</t>
  </si>
  <si>
    <t>2024-03-01 18:13:19</t>
  </si>
  <si>
    <t>2024-03-01 18:14:40</t>
  </si>
  <si>
    <t>2024-02-28 08:03:55</t>
  </si>
  <si>
    <t>2024-02-28 08:05:05</t>
  </si>
  <si>
    <t>2024-02-28 09:10:53</t>
  </si>
  <si>
    <t>2024-02-26 11:10:37</t>
  </si>
  <si>
    <t>2024-02-26 11:14:56</t>
  </si>
  <si>
    <t>2024-02-26 11:45:07</t>
  </si>
  <si>
    <t>2024-02-26 10:41:01</t>
  </si>
  <si>
    <t>2024-02-26 10:42:53</t>
  </si>
  <si>
    <t>2024-02-26 12:38:48</t>
  </si>
  <si>
    <t>2024-02-27 11:18:32</t>
  </si>
  <si>
    <t>2024-02-27 11:20:58</t>
  </si>
  <si>
    <t>2024-02-27 13:41:48</t>
  </si>
  <si>
    <t>2024-02-27 18:26:13</t>
  </si>
  <si>
    <t>2024-02-27 18:27:43</t>
  </si>
  <si>
    <t>2024-02-28 14:47:00</t>
  </si>
  <si>
    <t>2024-02-26 11:21:06</t>
  </si>
  <si>
    <t>2024-02-26 11:23:49</t>
  </si>
  <si>
    <t>2024-02-26 11:49:21</t>
  </si>
  <si>
    <t>2024-02-27 17:32:13</t>
  </si>
  <si>
    <t>2024-02-27 17:39:09</t>
  </si>
  <si>
    <t>2024-02-27 18:14:27</t>
  </si>
  <si>
    <t>2024-03-02 00:10:15</t>
  </si>
  <si>
    <t>2024-03-02 00:12:04</t>
  </si>
  <si>
    <t>2024-03-02 00:14:10</t>
  </si>
  <si>
    <t>2024-02-29 17:10:31</t>
  </si>
  <si>
    <t>2024-02-29 17:11:52</t>
  </si>
  <si>
    <t>2024-02-29 17:54:35</t>
  </si>
  <si>
    <t>2024-02-27 00:09:58</t>
  </si>
  <si>
    <t>2024-02-27 00:11:38</t>
  </si>
  <si>
    <t>2024-02-27 00:12:43</t>
  </si>
  <si>
    <t>2024-03-03 20:39:59</t>
  </si>
  <si>
    <t>2024-03-03 21:56:15</t>
  </si>
  <si>
    <t>2024-02-27 09:23:41</t>
  </si>
  <si>
    <t>2024-02-27 09:25:12</t>
  </si>
  <si>
    <t>2024-02-27 10:15:56</t>
  </si>
  <si>
    <t>2024-02-26 11:28:00</t>
  </si>
  <si>
    <t>2024-02-26 11:28:10</t>
  </si>
  <si>
    <t>2024-02-26 11:33:39</t>
  </si>
  <si>
    <t>2024-02-29 17:08:56</t>
  </si>
  <si>
    <t>2024-02-29 17:10:24</t>
  </si>
  <si>
    <t>2024-02-29 17:54:04</t>
  </si>
  <si>
    <t>2024-02-26 17:28:48</t>
  </si>
  <si>
    <t>2024-02-26 17:43:39</t>
  </si>
  <si>
    <t>2024-02-26 17:52:43</t>
  </si>
  <si>
    <t>2024-02-26 10:44:28</t>
  </si>
  <si>
    <t>2024-02-26 10:45:08</t>
  </si>
  <si>
    <t>2024-02-26 18:16:09</t>
  </si>
  <si>
    <t>2024-02-26 17:57:17</t>
  </si>
  <si>
    <t>2024-02-26 17:58:21</t>
  </si>
  <si>
    <t>2024-02-26 18:19:10</t>
  </si>
  <si>
    <t>2024-02-27 17:22:19</t>
  </si>
  <si>
    <t>2024-02-27 17:26:33</t>
  </si>
  <si>
    <t>2024-02-27 18:04:54</t>
  </si>
  <si>
    <t>2024-02-26 07:44:24</t>
  </si>
  <si>
    <t>2024-02-26 07:46:27</t>
  </si>
  <si>
    <t>2024-02-26 07:46:49</t>
  </si>
  <si>
    <t>2024-02-28 23:06:36</t>
  </si>
  <si>
    <t>2024-02-28 23:07:24</t>
  </si>
  <si>
    <t>2024-02-29 04:05:45</t>
  </si>
  <si>
    <t>2024-02-29 00:27:06</t>
  </si>
  <si>
    <t>2024-02-29 00:27:43</t>
  </si>
  <si>
    <t>2024-02-29 00:28:49</t>
  </si>
  <si>
    <t>2024-02-28 10:34:01</t>
  </si>
  <si>
    <t>2024-02-28 10:39:10</t>
  </si>
  <si>
    <t>2024-02-28 11:41:02</t>
  </si>
  <si>
    <t>2024-02-26 09:40:20</t>
  </si>
  <si>
    <t>2024-02-26 09:45:46</t>
  </si>
  <si>
    <t>2024-02-26 17:11:06</t>
  </si>
  <si>
    <t>2024-02-27 15:29:47</t>
  </si>
  <si>
    <t>2024-02-27 15:31:53</t>
  </si>
  <si>
    <t>2024-02-27 15:57:43</t>
  </si>
  <si>
    <t>2024-02-29 17:04:26</t>
  </si>
  <si>
    <t>2024-02-29 17:07:51</t>
  </si>
  <si>
    <t>2024-02-29 17:42:21</t>
  </si>
  <si>
    <t>2024-03-01 16:57:06</t>
  </si>
  <si>
    <t>2024-03-01 16:59:06</t>
  </si>
  <si>
    <t>2024-03-01 18:20:17</t>
  </si>
  <si>
    <t>2024-02-28 16:40:59</t>
  </si>
  <si>
    <t>2024-02-28 16:44:00</t>
  </si>
  <si>
    <t>2024-02-28 17:57:36</t>
  </si>
  <si>
    <t>2024-02-27 10:17:10</t>
  </si>
  <si>
    <t>2024-02-27 10:18:29</t>
  </si>
  <si>
    <t>2024-02-28 01:42:35</t>
  </si>
  <si>
    <t>2024-03-02 11:32:42</t>
  </si>
  <si>
    <t>2024-03-02 11:36:04</t>
  </si>
  <si>
    <t>2024-03-02 18:25:47</t>
  </si>
  <si>
    <t>2024-03-03 13:08:16</t>
  </si>
  <si>
    <t>2024-03-03 13:12:27</t>
  </si>
  <si>
    <t>2024-03-03 17:59:32</t>
  </si>
  <si>
    <t>2024-02-26 19:25:55</t>
  </si>
  <si>
    <t>2024-02-26 19:28:15</t>
  </si>
  <si>
    <t>2024-03-01 10:09:26</t>
  </si>
  <si>
    <t>2024-02-27 15:18:00</t>
  </si>
  <si>
    <t>2024-02-27 15:20:07</t>
  </si>
  <si>
    <t>2024-02-27 16:05:08</t>
  </si>
  <si>
    <t>2024-02-27 12:33:41</t>
  </si>
  <si>
    <t>2024-02-27 12:35:14</t>
  </si>
  <si>
    <t>2024-02-27 16:59:04</t>
  </si>
  <si>
    <t>2024-02-27 13:10:20</t>
  </si>
  <si>
    <t>2024-02-27 13:13:38</t>
  </si>
  <si>
    <t>2024-02-27 13:20:58</t>
  </si>
  <si>
    <t>2024-02-28 15:53:23</t>
  </si>
  <si>
    <t>2024-02-28 15:55:15</t>
  </si>
  <si>
    <t>2024-02-28 17:39:22</t>
  </si>
  <si>
    <t>2024-02-28 18:49:40</t>
  </si>
  <si>
    <t>2024-02-28 18:52:31</t>
  </si>
  <si>
    <t>2024-02-29 01:12:05</t>
  </si>
  <si>
    <t>2024-02-24 22:19:45</t>
  </si>
  <si>
    <t>2024-02-26 08:57:26</t>
  </si>
  <si>
    <t>2024-02-28 17:22:23</t>
  </si>
  <si>
    <t>2024-02-28 17:23:13</t>
  </si>
  <si>
    <t>2024-02-28 14:41:12</t>
  </si>
  <si>
    <t>2024-02-28 14:41:44</t>
  </si>
  <si>
    <t>2024-02-28 15:18:17</t>
  </si>
  <si>
    <t>2024-02-28 12:32:14</t>
  </si>
  <si>
    <t>2024-02-28 12:33:09</t>
  </si>
  <si>
    <t>2024-02-28 15:20:52</t>
  </si>
  <si>
    <t>2024-02-28 15:54:58</t>
  </si>
  <si>
    <t>2024-02-28 15:59:03</t>
  </si>
  <si>
    <t>2024-02-28 16:03:29</t>
  </si>
  <si>
    <t>2024-03-01 15:36:33</t>
  </si>
  <si>
    <t>2024-03-01 15:37:31</t>
  </si>
  <si>
    <t>2024-03-01 18:55:37</t>
  </si>
  <si>
    <t>2024-03-01 15:37:42</t>
  </si>
  <si>
    <t>2024-03-01 15:38:31</t>
  </si>
  <si>
    <t>2024-03-01 18:56:04</t>
  </si>
  <si>
    <t>2024-03-01 15:39:08</t>
  </si>
  <si>
    <t>2024-03-01 15:40:04</t>
  </si>
  <si>
    <t>2024-03-01 18:56:43</t>
  </si>
  <si>
    <t>2024-02-27 10:00:44</t>
  </si>
  <si>
    <t>2024-02-27 10:02:15</t>
  </si>
  <si>
    <t>2024-02-27 12:49:40</t>
  </si>
  <si>
    <t>2024-03-01 15:42:06</t>
  </si>
  <si>
    <t>2024-03-01 15:43:03</t>
  </si>
  <si>
    <t>2024-03-01 18:57:41</t>
  </si>
  <si>
    <t>2024-03-01 15:43:19</t>
  </si>
  <si>
    <t>2024-03-01 15:44:20</t>
  </si>
  <si>
    <t>2024-03-01 18:58:08</t>
  </si>
  <si>
    <t>2024-03-01 15:44:38</t>
  </si>
  <si>
    <t>2024-03-01 15:46:12</t>
  </si>
  <si>
    <t>2024-03-01 18:58:56</t>
  </si>
  <si>
    <t>2024-02-26 10:49:17</t>
  </si>
  <si>
    <t>2024-02-26 10:51:27</t>
  </si>
  <si>
    <t>2024-02-26 11:34:28</t>
  </si>
  <si>
    <t>2024-02-26 13:54:07</t>
  </si>
  <si>
    <t>2024-02-26 13:57:13</t>
  </si>
  <si>
    <t>2024-02-26 16:16:56</t>
  </si>
  <si>
    <t>2024-02-27 19:23:56</t>
  </si>
  <si>
    <t>2024-02-27 19:26:03</t>
  </si>
  <si>
    <t>2024-02-28 12:50:47</t>
  </si>
  <si>
    <t>2024-02-27 17:46:46</t>
  </si>
  <si>
    <t>2024-02-27 17:47:46</t>
  </si>
  <si>
    <t>2024-02-27 18:00:43</t>
  </si>
  <si>
    <t>2024-02-27 17:48:12</t>
  </si>
  <si>
    <t>2024-02-27 17:49:12</t>
  </si>
  <si>
    <t>2024-02-27 18:04:00</t>
  </si>
  <si>
    <t>2024-02-27 13:12:55</t>
  </si>
  <si>
    <t>2024-02-27 13:21:08</t>
  </si>
  <si>
    <t>2024-02-27 13:47:00</t>
  </si>
  <si>
    <t>2024-02-26 23:53:59</t>
  </si>
  <si>
    <t>2024-02-26 23:54:40</t>
  </si>
  <si>
    <t>2024-02-26 23:55:50</t>
  </si>
  <si>
    <t>2024-02-27 07:09:53</t>
  </si>
  <si>
    <t>2024-02-27 07:10:48</t>
  </si>
  <si>
    <t>2024-02-27 07:12:00</t>
  </si>
  <si>
    <t>2024-02-28 07:33:04</t>
  </si>
  <si>
    <t>2024-02-28 07:33:59</t>
  </si>
  <si>
    <t>2024-02-28 07:34:24</t>
  </si>
  <si>
    <t>2024-02-27 08:32:38</t>
  </si>
  <si>
    <t>2024-02-27 08:34:07</t>
  </si>
  <si>
    <t>2024-02-27 09:32:40</t>
  </si>
  <si>
    <t>2024-02-26 17:12:12</t>
  </si>
  <si>
    <t>2024-02-26 17:13:20</t>
  </si>
  <si>
    <t>2024-02-26 17:18:50</t>
  </si>
  <si>
    <t>2024-02-26 10:48:15</t>
  </si>
  <si>
    <t>2024-02-26 10:49:26</t>
  </si>
  <si>
    <t>2024-02-26 13:41:00</t>
  </si>
  <si>
    <t>2024-02-29 12:12:21</t>
  </si>
  <si>
    <t>2024-02-29 15:50:25</t>
  </si>
  <si>
    <t>2024-02-20 09:57:50</t>
  </si>
  <si>
    <t>2024-02-20 10:00:26</t>
  </si>
  <si>
    <t>2024-02-26 17:40:51</t>
  </si>
  <si>
    <t>2024-02-26 02:36:04</t>
  </si>
  <si>
    <t>2024-02-26 02:37:26</t>
  </si>
  <si>
    <t>2024-02-26 02:40:15</t>
  </si>
  <si>
    <t>2024-02-28 19:00:28</t>
  </si>
  <si>
    <t>2024-02-28 19:02:43</t>
  </si>
  <si>
    <t>2024-02-28 20:45:12</t>
  </si>
  <si>
    <t>2024-02-28 11:12:58</t>
  </si>
  <si>
    <t>2024-02-28 11:13:00</t>
  </si>
  <si>
    <t>2024-02-28 12:45:41</t>
  </si>
  <si>
    <t>2024-02-28 11:13:48</t>
  </si>
  <si>
    <t>2024-02-28 11:20:03</t>
  </si>
  <si>
    <t>2024-02-28 13:01:03</t>
  </si>
  <si>
    <t>2024-03-01 09:48:36</t>
  </si>
  <si>
    <t>2024-03-01 09:51:10</t>
  </si>
  <si>
    <t>2024-03-01 13:37:08</t>
  </si>
  <si>
    <t>2024-03-02 01:23:56</t>
  </si>
  <si>
    <t>2024-03-02 01:26:24</t>
  </si>
  <si>
    <t>2024-03-02 01:30:58</t>
  </si>
  <si>
    <t>2024-03-01 18:23:53</t>
  </si>
  <si>
    <t>2024-03-01 22:02:06</t>
  </si>
  <si>
    <t>2024-03-02 11:13:58</t>
  </si>
  <si>
    <t>2024-03-02 11:16:45</t>
  </si>
  <si>
    <t>2024-03-02 13:17:51</t>
  </si>
  <si>
    <t>2024-02-28 10:59:53</t>
  </si>
  <si>
    <t>2024-02-28 11:00:27</t>
  </si>
  <si>
    <t>2024-02-28 12:29:20</t>
  </si>
  <si>
    <t>2024-02-28 16:59:27</t>
  </si>
  <si>
    <t>2024-02-28 17:00:52</t>
  </si>
  <si>
    <t>2024-02-28 18:31:44</t>
  </si>
  <si>
    <t>2024-02-28 17:27:58</t>
  </si>
  <si>
    <t>2024-02-28 17:33:08</t>
  </si>
  <si>
    <t>2024-02-28 19:47:50</t>
  </si>
  <si>
    <t>2024-03-02 10:19:48</t>
  </si>
  <si>
    <t>2024-03-02 10:20:44</t>
  </si>
  <si>
    <t>2024-03-02 11:28:15</t>
  </si>
  <si>
    <t>2024-02-27 15:24:46</t>
  </si>
  <si>
    <t>2024-02-27 15:25:49</t>
  </si>
  <si>
    <t>2024-02-27 17:13:06</t>
  </si>
  <si>
    <t>2024-02-27 17:39:21</t>
  </si>
  <si>
    <t>2024-02-27 17:42:20</t>
  </si>
  <si>
    <t>2024-02-27 18:10:47</t>
  </si>
  <si>
    <t>2024-02-29 12:00:18</t>
  </si>
  <si>
    <t>2024-02-29 15:49:42</t>
  </si>
  <si>
    <t>2024-02-28 11:03:03</t>
  </si>
  <si>
    <t>2024-02-28 11:03:17</t>
  </si>
  <si>
    <t>2024-02-28 11:08:14</t>
  </si>
  <si>
    <t>2024-02-28 11:04:42</t>
  </si>
  <si>
    <t>2024-02-28 11:04:54</t>
  </si>
  <si>
    <t>2024-02-28 11:05:42</t>
  </si>
  <si>
    <t>2024-02-28 11:08:34</t>
  </si>
  <si>
    <t>2024-02-28 11:10:40</t>
  </si>
  <si>
    <t>2024-02-28 12:41:26</t>
  </si>
  <si>
    <t>2024-02-28 15:05:52</t>
  </si>
  <si>
    <t>2024-02-28 15:08:23</t>
  </si>
  <si>
    <t>2024-02-28 17:07:03</t>
  </si>
  <si>
    <t>2024-02-27 17:48:06</t>
  </si>
  <si>
    <t>2024-02-27 17:48:09</t>
  </si>
  <si>
    <t>2024-02-27 18:32:01</t>
  </si>
  <si>
    <t>2024-02-27 17:59:47</t>
  </si>
  <si>
    <t>2024-02-27 18:02:07</t>
  </si>
  <si>
    <t>2024-02-27 18:59:17</t>
  </si>
  <si>
    <t>2024-02-27 19:07:23</t>
  </si>
  <si>
    <t>2024-02-27 19:09:57</t>
  </si>
  <si>
    <t>2024-02-27 20:42:56</t>
  </si>
  <si>
    <t>2024-02-27 17:49:25</t>
  </si>
  <si>
    <t>2024-02-27 17:51:08</t>
  </si>
  <si>
    <t>2024-02-27 18:54:58</t>
  </si>
  <si>
    <t>2024-02-27 18:51:11</t>
  </si>
  <si>
    <t>2024-02-27 18:53:41</t>
  </si>
  <si>
    <t>2024-02-27 19:51:23</t>
  </si>
  <si>
    <t>2024-02-27 23:30:07</t>
  </si>
  <si>
    <t>2024-02-27 23:31:35</t>
  </si>
  <si>
    <t>2024-02-27 23:33:22</t>
  </si>
  <si>
    <t>2024-02-29 11:21:16</t>
  </si>
  <si>
    <t>2024-02-29 11:23:27</t>
  </si>
  <si>
    <t>2024-02-29 12:02:27</t>
  </si>
  <si>
    <t>2024-02-29 14:17:01</t>
  </si>
  <si>
    <t>2024-02-29 16:36:48</t>
  </si>
  <si>
    <t>2024-02-29 16:36:25</t>
  </si>
  <si>
    <t>2024-02-22 10:27:04</t>
  </si>
  <si>
    <t>2024-02-22 10:28:59</t>
  </si>
  <si>
    <t>2024-02-27 17:54:13</t>
  </si>
  <si>
    <t>2024-02-29 16:38:38</t>
  </si>
  <si>
    <t>2024-02-29 16:40:12</t>
  </si>
  <si>
    <t>2024-02-29 16:40:45</t>
  </si>
  <si>
    <t>2024-02-28 11:03:25</t>
  </si>
  <si>
    <t>2024-02-28 11:03:56</t>
  </si>
  <si>
    <t>2024-02-28 11:07:21</t>
  </si>
  <si>
    <t>2024-02-28 11:59:26</t>
  </si>
  <si>
    <t>2024-02-28 12:01:30</t>
  </si>
  <si>
    <t>2024-02-28 12:33:03</t>
  </si>
  <si>
    <t>2024-02-26 11:28:30</t>
  </si>
  <si>
    <t>2024-02-26 11:28:41</t>
  </si>
  <si>
    <t>2024-02-26 11:36:07</t>
  </si>
  <si>
    <t>2024-02-29 13:00:31</t>
  </si>
  <si>
    <t>2024-02-29 13:00:54</t>
  </si>
  <si>
    <t>2024-02-29 13:04:08</t>
  </si>
  <si>
    <t>2024-02-27 11:05:14</t>
  </si>
  <si>
    <t>2024-02-27 11:07:41</t>
  </si>
  <si>
    <t>2024-02-27 11:13:23</t>
  </si>
  <si>
    <t>2024-02-28 12:50:52</t>
  </si>
  <si>
    <t>2024-02-28 12:56:10</t>
  </si>
  <si>
    <t>2024-03-01 10:18:13</t>
  </si>
  <si>
    <t>2024-02-27 11:33:01</t>
  </si>
  <si>
    <t>2024-02-27 11:33:21</t>
  </si>
  <si>
    <t>2024-02-27 17:48:07</t>
  </si>
  <si>
    <t>2024-02-29 12:21:24</t>
  </si>
  <si>
    <t>2024-02-29 12:25:53</t>
  </si>
  <si>
    <t>2024-02-29 14:10:22</t>
  </si>
  <si>
    <t>2024-02-27 17:45:05</t>
  </si>
  <si>
    <t>2024-02-27 17:46:22</t>
  </si>
  <si>
    <t>2024-02-27 18:02:01</t>
  </si>
  <si>
    <t>2024-02-26 02:28:30</t>
  </si>
  <si>
    <t>2024-02-26 02:30:57</t>
  </si>
  <si>
    <t>2024-02-26 02:32:41</t>
  </si>
  <si>
    <t>2024-03-01 16:44:41</t>
  </si>
  <si>
    <t>2024-03-01 16:44:45</t>
  </si>
  <si>
    <t>2024-03-01 16:59:56</t>
  </si>
  <si>
    <t>2024-03-02 20:31:01</t>
  </si>
  <si>
    <t>2024-03-03 21:57:01</t>
  </si>
  <si>
    <t>2024-03-02 20:27:28</t>
  </si>
  <si>
    <t>2024-03-02 20:33:40</t>
  </si>
  <si>
    <t>2024-03-02 21:31:54</t>
  </si>
  <si>
    <t>2024-02-26 18:41:37</t>
  </si>
  <si>
    <t>2024-02-26 18:44:30</t>
  </si>
  <si>
    <t>2024-02-27 17:49:39</t>
  </si>
  <si>
    <t>2024-03-01 16:48:07</t>
  </si>
  <si>
    <t>2024-03-01 16:49:56</t>
  </si>
  <si>
    <t>2024-03-01 16:53:35</t>
  </si>
  <si>
    <t>2024-02-23 18:32:11</t>
  </si>
  <si>
    <t>2024-02-23 18:34:21</t>
  </si>
  <si>
    <t>2024-02-29 19:35:25</t>
  </si>
  <si>
    <t>2024-03-01 13:01:23</t>
  </si>
  <si>
    <t>2024-03-01 13:09:18</t>
  </si>
  <si>
    <t>2024-03-01 13:12:22</t>
  </si>
  <si>
    <t>2024-03-01 15:40:28</t>
  </si>
  <si>
    <t>2024-03-01 15:41:48</t>
  </si>
  <si>
    <t>2024-03-01 18:57:09</t>
  </si>
  <si>
    <t>2024-02-27 16:44:31</t>
  </si>
  <si>
    <t>2024-02-27 16:45:24</t>
  </si>
  <si>
    <t>2024-02-27 20:23:14</t>
  </si>
  <si>
    <t>2024-02-27 17:18:28</t>
  </si>
  <si>
    <t>2024-02-27 17:21:28</t>
  </si>
  <si>
    <t>2024-02-27 17:27:42</t>
  </si>
  <si>
    <t>2024-02-27 17:52:03</t>
  </si>
  <si>
    <t>2024-02-27 17:56:31</t>
  </si>
  <si>
    <t>2024-02-27 18:57:19</t>
  </si>
  <si>
    <t>2024-03-01 13:47:43</t>
  </si>
  <si>
    <t>2024-03-01 13:50:04</t>
  </si>
  <si>
    <t>2024-03-01 14:27:10</t>
  </si>
  <si>
    <t>2024-02-29 10:39:37</t>
  </si>
  <si>
    <t>2024-02-29 10:40:49</t>
  </si>
  <si>
    <t>2024-02-29 12:45:04</t>
  </si>
  <si>
    <t>2024-02-28 14:57:33</t>
  </si>
  <si>
    <t>2024-02-28 16:37:13</t>
  </si>
  <si>
    <t>2024-02-29 23:30:11</t>
  </si>
  <si>
    <t>2024-02-29 23:31:20</t>
  </si>
  <si>
    <t>2024-03-01 00:25:10</t>
  </si>
  <si>
    <t>2024-02-29 11:00:13</t>
  </si>
  <si>
    <t>2024-02-29 11:02:45</t>
  </si>
  <si>
    <t>2024-03-01 14:45:21</t>
  </si>
  <si>
    <t>2024-03-01 18:22:51</t>
  </si>
  <si>
    <t>2024-03-01 21:56:48</t>
  </si>
  <si>
    <t>2024-02-27 15:46:06</t>
  </si>
  <si>
    <t>2024-02-27 17:12:05</t>
  </si>
  <si>
    <t>2024-02-26 17:05:56</t>
  </si>
  <si>
    <t>2024-02-26 17:07:02</t>
  </si>
  <si>
    <t>2024-02-26 17:25:11</t>
  </si>
  <si>
    <t>2024-02-26 17:45:36</t>
  </si>
  <si>
    <t>2024-02-26 17:46:32</t>
  </si>
  <si>
    <t>2024-02-26 17:49:02</t>
  </si>
  <si>
    <t>2024-03-01 01:51:28</t>
  </si>
  <si>
    <t>2024-03-01 01:52:56</t>
  </si>
  <si>
    <t>2024-03-01 01:54:05</t>
  </si>
  <si>
    <t>2024-03-01 04:24:26</t>
  </si>
  <si>
    <t>2024-03-01 04:25:11</t>
  </si>
  <si>
    <t>2024-03-01 04:26:51</t>
  </si>
  <si>
    <t>2024-02-29 11:18:02</t>
  </si>
  <si>
    <t>2024-02-29 11:19:17</t>
  </si>
  <si>
    <t>2024-02-29 11:33:52</t>
  </si>
  <si>
    <t>2024-03-02 19:25:11</t>
  </si>
  <si>
    <t>2024-03-02 19:28:02</t>
  </si>
  <si>
    <t>2024-03-02 20:12:36</t>
  </si>
  <si>
    <t>2024-02-28 16:22:32</t>
  </si>
  <si>
    <t>2024-02-28 16:23:38</t>
  </si>
  <si>
    <t>2024-02-28 16:25:43</t>
  </si>
  <si>
    <t>2024-02-28 16:21:33</t>
  </si>
  <si>
    <t>2024-02-28 16:24:26</t>
  </si>
  <si>
    <t>2024-02-28 16:40:44</t>
  </si>
  <si>
    <t>2024-03-01 08:40:16</t>
  </si>
  <si>
    <t>2024-03-01 08:44:26</t>
  </si>
  <si>
    <t>2024-03-02 12:14:12</t>
  </si>
  <si>
    <t>2024-03-02 12:19:27</t>
  </si>
  <si>
    <t>2024-03-02 12:49:24</t>
  </si>
  <si>
    <t>2024-03-02 17:51:15</t>
  </si>
  <si>
    <t>2024-03-02 17:52:28</t>
  </si>
  <si>
    <t>2024-03-03 06:14:39</t>
  </si>
  <si>
    <t>2024-02-28 15:53:20</t>
  </si>
  <si>
    <t>2024-02-28 15:54:34</t>
  </si>
  <si>
    <t>2024-02-28 16:00:28</t>
  </si>
  <si>
    <t>2024-03-01 12:33:38</t>
  </si>
  <si>
    <t>2024-03-01 12:39:07</t>
  </si>
  <si>
    <t>2024-03-01 15:13:40</t>
  </si>
  <si>
    <t>2024-03-01 20:57:57</t>
  </si>
  <si>
    <t>2024-03-01 21:03:11</t>
  </si>
  <si>
    <t>2024-03-01 22:03:32</t>
  </si>
  <si>
    <t>2024-03-01 15:39:46</t>
  </si>
  <si>
    <t>2024-03-01 15:42:13</t>
  </si>
  <si>
    <t>2024-03-02 09:36:47</t>
  </si>
  <si>
    <t>2024-03-01 16:00:50</t>
  </si>
  <si>
    <t>2024-03-01 16:02:02</t>
  </si>
  <si>
    <t>2024-03-01 16:15:46</t>
  </si>
  <si>
    <t>2024-03-03 04:31:22</t>
  </si>
  <si>
    <t>2024-03-03 04:32:37</t>
  </si>
  <si>
    <t>2024-03-03 05:33:00</t>
  </si>
  <si>
    <t>2024-03-02 11:04:49</t>
  </si>
  <si>
    <t>2024-03-03 00:11:57</t>
  </si>
  <si>
    <t>2024-03-03 05:21:37</t>
  </si>
  <si>
    <t>2024-03-03 11:37:06</t>
  </si>
  <si>
    <t>2024-03-03 08:28:54</t>
  </si>
  <si>
    <t>2024-03-03 08:30:04</t>
  </si>
  <si>
    <t>2024-03-03 09:12:33</t>
  </si>
  <si>
    <t>2024-03-01 01:54:20</t>
  </si>
  <si>
    <t>2024-03-01 01:55:16</t>
  </si>
  <si>
    <t>2024-03-01 01:56:28</t>
  </si>
  <si>
    <t>2024-03-01 01:58:16</t>
  </si>
  <si>
    <t>2024-03-01 01:59:01</t>
  </si>
  <si>
    <t>2024-03-01 02:00:07</t>
  </si>
  <si>
    <t>2024-03-02 08:25:15</t>
  </si>
  <si>
    <t>2024-03-02 08:26:45</t>
  </si>
  <si>
    <t>2024-03-02 09:05:57</t>
  </si>
  <si>
    <t>2024-03-02 16:38:36</t>
  </si>
  <si>
    <t>2024-03-02 16:39:43</t>
  </si>
  <si>
    <t>2024-03-02 17:11:49</t>
  </si>
  <si>
    <t>2024-03-02 19:02:20</t>
  </si>
  <si>
    <t>2024-03-02 19:03:50</t>
  </si>
  <si>
    <t>2024-03-02 19:06:28</t>
  </si>
  <si>
    <t>2024-03-02 20:12:51</t>
  </si>
  <si>
    <t>2024-03-02 20:13:31</t>
  </si>
  <si>
    <t>2024-03-02 20:35:39</t>
  </si>
  <si>
    <t>2024-02-29 09:48:14</t>
  </si>
  <si>
    <t>2024-02-29 11:45:02</t>
  </si>
  <si>
    <t>2024-03-02 22:27:39</t>
  </si>
  <si>
    <t>2024-03-02 22:28:57</t>
  </si>
  <si>
    <t>2024-03-02 23:38:29</t>
  </si>
  <si>
    <t>2024-03-02 12:38:14</t>
  </si>
  <si>
    <t>2024-03-02 12:39:17</t>
  </si>
  <si>
    <t>2024-03-02 13:51:11</t>
  </si>
  <si>
    <t>2024-03-03 08:59:39</t>
  </si>
  <si>
    <t>2024-03-03 09:00:52</t>
  </si>
  <si>
    <t>2024-03-03 19:17:08</t>
  </si>
  <si>
    <t>2024-02-26 16:45:08</t>
  </si>
  <si>
    <t>2024-02-26 16:46:28</t>
  </si>
  <si>
    <t>2024-02-26 16:56:23</t>
  </si>
  <si>
    <t>2024-02-29 09:55:41</t>
  </si>
  <si>
    <t>2024-02-29 09:57:20</t>
  </si>
  <si>
    <t>2024-03-01 12:07:56</t>
  </si>
  <si>
    <t>2024-02-26 17:58:54</t>
  </si>
  <si>
    <t>2024-02-26 18:00:03</t>
  </si>
  <si>
    <t>2024-02-26 18:21:10</t>
  </si>
  <si>
    <t>2024-02-26 18:02:05</t>
  </si>
  <si>
    <t>2024-02-26 18:02:45</t>
  </si>
  <si>
    <t>2024-02-26 18:03:17</t>
  </si>
  <si>
    <t>2024-03-01 10:34:45</t>
  </si>
  <si>
    <t>2024-03-01 12:44:26</t>
  </si>
  <si>
    <t>2024-02-26 19:38:44</t>
  </si>
  <si>
    <t>2024-02-26 19:41:02</t>
  </si>
  <si>
    <t>2024-02-26 19:52:22</t>
  </si>
  <si>
    <t>2024-02-27 11:43:01</t>
  </si>
  <si>
    <t>2024-02-27 11:43:41</t>
  </si>
  <si>
    <t>2024-02-27 11:57:59</t>
  </si>
  <si>
    <t>2024-03-03 04:03:20</t>
  </si>
  <si>
    <t>2024-03-03 04:04:03</t>
  </si>
  <si>
    <t>2024-03-03 04:10:05</t>
  </si>
  <si>
    <t>2024-03-01 12:00:40</t>
  </si>
  <si>
    <t>2024-03-01 12:00:54</t>
  </si>
  <si>
    <t>2024-03-01 12:05:27</t>
  </si>
  <si>
    <t>2024-03-01 19:47:44</t>
  </si>
  <si>
    <t>2024-03-01 19:51:25</t>
  </si>
  <si>
    <t>2024-03-01 23:04:37</t>
  </si>
  <si>
    <t>2024-03-03 07:45:17</t>
  </si>
  <si>
    <t>2024-03-03 07:46:28</t>
  </si>
  <si>
    <t>2024-03-03 07:52:19</t>
  </si>
  <si>
    <t>2024-03-03 09:35:46</t>
  </si>
  <si>
    <t>2024-03-03 09:38:44</t>
  </si>
  <si>
    <t>2024-03-03 10:55:27</t>
  </si>
  <si>
    <t>INC000002651493</t>
  </si>
  <si>
    <t>4/3/24 13:16:59</t>
  </si>
  <si>
    <t>4/3/24 13:17:01</t>
  </si>
  <si>
    <t>4/3/24 17:20:31</t>
  </si>
  <si>
    <t>4/3/24 23:50:00</t>
  </si>
  <si>
    <t>Validación de licencias Google Workspace</t>
  </si>
  <si>
    <t>Dentro del Objetivo de servicio</t>
  </si>
  <si>
    <t>INC000002651200</t>
  </si>
  <si>
    <t>4/3/24 11:12:51</t>
  </si>
  <si>
    <t>4/3/24 11:13:27</t>
  </si>
  <si>
    <t>4/3/24 17:55:11</t>
  </si>
  <si>
    <t>Zabbix revision servidor VEEAMONE-APP</t>
  </si>
  <si>
    <t>INC000002651204</t>
  </si>
  <si>
    <t>4/3/24 11:14:01</t>
  </si>
  <si>
    <t>4/3/24 11:15:01</t>
  </si>
  <si>
    <t>4/3/24 17:56:04</t>
  </si>
  <si>
    <t>ALFRESCO-BD revision de caso</t>
  </si>
  <si>
    <t>INC000002651198</t>
  </si>
  <si>
    <t>4/3/24 11:11:50</t>
  </si>
  <si>
    <t>4/3/24 11:12:39</t>
  </si>
  <si>
    <t>4/3/24 17:56:17</t>
  </si>
  <si>
    <t>Zabbix revision servidor ALFRESCO</t>
  </si>
  <si>
    <t>INC000002652320</t>
  </si>
  <si>
    <t>4/3/24 16:57:08</t>
  </si>
  <si>
    <t>4/3/24 16:57:56</t>
  </si>
  <si>
    <t>4/3/24 18:27:54</t>
  </si>
  <si>
    <t>Revisión de requerimiento: Crear crontaab en servidor AWSFILESERVER</t>
  </si>
  <si>
    <t>INC000002652522</t>
  </si>
  <si>
    <t>4/3/24 17:02:08</t>
  </si>
  <si>
    <t>4/3/24 17:03:46</t>
  </si>
  <si>
    <t>4/3/24 22:42:19</t>
  </si>
  <si>
    <t>ORACLE CLOUD</t>
  </si>
  <si>
    <t>DUOC | REQ |  RE: Acceso a DWH por VPN</t>
  </si>
  <si>
    <t>INC000002651474</t>
  </si>
  <si>
    <t>4/3/24 12:28:59</t>
  </si>
  <si>
    <t>4/3/24 12:30:44</t>
  </si>
  <si>
    <t>4/3/24 23:43:13</t>
  </si>
  <si>
    <t>HD | RV: OT a transportar // 04 de Marzo // 23 horas</t>
  </si>
  <si>
    <t>INC000002652342</t>
  </si>
  <si>
    <t>4/3/24 18:14:57</t>
  </si>
  <si>
    <t>4/3/24 18:17:40</t>
  </si>
  <si>
    <t>4/3/24 23:48:49</t>
  </si>
  <si>
    <t>HD/RV: Transporte OT // Lunes 04 de Marzo a las 23 horas</t>
  </si>
  <si>
    <t>INC000002652029</t>
  </si>
  <si>
    <t>4/3/24 15:09:11</t>
  </si>
  <si>
    <t>4/3/24 15:09:46</t>
  </si>
  <si>
    <t>5/3/24 00:58:28</t>
  </si>
  <si>
    <t>5/3/24 23:50:00</t>
  </si>
  <si>
    <t>HD | revisión permisos sobre SQL admres--desertking</t>
  </si>
  <si>
    <t>INC000002651066</t>
  </si>
  <si>
    <t>4/3/24 09:54:47</t>
  </si>
  <si>
    <t>4/3/24 09:58:38</t>
  </si>
  <si>
    <t>5/3/24 01:01:19</t>
  </si>
  <si>
    <t>HD | Lentitud Motor BD 10.233.49.6||INC000002641821|INC000002643551 | APERTURA</t>
  </si>
  <si>
    <t>Objetivos de servicio incumplidos</t>
  </si>
  <si>
    <t>INC000002652589</t>
  </si>
  <si>
    <t>5/3/24 06:55:55</t>
  </si>
  <si>
    <t>5/3/24 06:57:25</t>
  </si>
  <si>
    <t>5/3/24 06:57:52</t>
  </si>
  <si>
    <t>Checklist Diario clientes 05.03.24</t>
  </si>
  <si>
    <t>INC000002652543</t>
  </si>
  <si>
    <t>4/3/24 18:13:13</t>
  </si>
  <si>
    <t>4/3/24 18:15:23</t>
  </si>
  <si>
    <t>5/3/24 07:13:52</t>
  </si>
  <si>
    <t>HD |  Transporte OT // Martes 05 de Marzo a las 07:00 horas</t>
  </si>
  <si>
    <t>INC000002651099</t>
  </si>
  <si>
    <t>4/3/24 10:20:51</t>
  </si>
  <si>
    <t>4/3/24 10:24:14</t>
  </si>
  <si>
    <t>5/3/24 09:07:47</t>
  </si>
  <si>
    <t>GAMA / Requerimiento Restauración Replicas Servidores IPCHILE</t>
  </si>
  <si>
    <t>INC000002652853</t>
  </si>
  <si>
    <t>5/3/24 09:10:08</t>
  </si>
  <si>
    <t>5/3/24 09:11:12</t>
  </si>
  <si>
    <t>5/3/24 09:13:54</t>
  </si>
  <si>
    <t>Facturación Google / Consumo febrero 2024</t>
  </si>
  <si>
    <t>INC000002652542</t>
  </si>
  <si>
    <t>4/3/24 17:58:39</t>
  </si>
  <si>
    <t>4/3/24 18:00:48</t>
  </si>
  <si>
    <t>5/3/24 09:54:02</t>
  </si>
  <si>
    <t>REQ /SOC/Análisis redes Soc-Febrero</t>
  </si>
  <si>
    <t>INC000002653512</t>
  </si>
  <si>
    <t>5/3/24 09:46:41</t>
  </si>
  <si>
    <t>5/3/24 09:48:34</t>
  </si>
  <si>
    <t>5/3/24 10:28:18</t>
  </si>
  <si>
    <t>HD/RV: Transporte a PRD mejoras Márgenes - Flete</t>
  </si>
  <si>
    <t>INC000002651193</t>
  </si>
  <si>
    <t>4/3/24 11:03:08</t>
  </si>
  <si>
    <t>4/3/24 11:06:56</t>
  </si>
  <si>
    <t>5/3/24 10:44:59</t>
  </si>
  <si>
    <t>HD/RE: Adicionar registro DKIM y DMARK para dominio de correo @coipsa.cl</t>
  </si>
  <si>
    <t>INC000002653742</t>
  </si>
  <si>
    <t>5/3/24 11:28:38</t>
  </si>
  <si>
    <t>5/3/24 11:30:57</t>
  </si>
  <si>
    <t>5/3/24 11:46:21</t>
  </si>
  <si>
    <t>HD/RV: COAGRA: Bloqueos SM12</t>
  </si>
  <si>
    <t>INC000002652856</t>
  </si>
  <si>
    <t>5/3/24 09:15:34</t>
  </si>
  <si>
    <t>5/3/24 09:19:13</t>
  </si>
  <si>
    <t>5/3/24 11:57:32</t>
  </si>
  <si>
    <t>GAMA | Requerimiento Políticas de Replicas Actualizada</t>
  </si>
  <si>
    <t>INC000002653576</t>
  </si>
  <si>
    <t>5/3/24 11:06:44</t>
  </si>
  <si>
    <t>5/3/24 11:08:37</t>
  </si>
  <si>
    <t>5/3/24 14:20:10</t>
  </si>
  <si>
    <t>DUOC|REQ| Servidor SFTP para Progresión Estudiantil</t>
  </si>
  <si>
    <t>INC000002651672</t>
  </si>
  <si>
    <t>4/3/24 14:00:58</t>
  </si>
  <si>
    <t>4/3/24 14:03:19</t>
  </si>
  <si>
    <t>5/3/24 14:22:12</t>
  </si>
  <si>
    <t>DUOC  | REQ |  RV: Agregar usuarios masivamente a grupo solicitado</t>
  </si>
  <si>
    <t>INC000002652348</t>
  </si>
  <si>
    <t>EMPRESA DE TRANSPORTE DE PASAJEROS QUILICAL LIMITADA</t>
  </si>
  <si>
    <t>4/3/24 18:56:58</t>
  </si>
  <si>
    <t>4/3/24 19:00:23</t>
  </si>
  <si>
    <t>5/3/24 14:31:44</t>
  </si>
  <si>
    <t>HD/REQUERIMIENTO // CLIENTE QUILICAL // REVISIÓN DE CONFIGURACIONES EN VSHIELD ATOS APOQUINDO</t>
  </si>
  <si>
    <t>INC000002652664</t>
  </si>
  <si>
    <t>4/3/24 19:09:15</t>
  </si>
  <si>
    <t>4/3/24 19:10:58</t>
  </si>
  <si>
    <t>5/3/24 14:32:54</t>
  </si>
  <si>
    <t>REQ / SOC / Desactivación temporal de cuentas administrativas | Confidencial</t>
  </si>
  <si>
    <t>INC000002653948</t>
  </si>
  <si>
    <t>5/3/24 12:50:59</t>
  </si>
  <si>
    <t>5/3/24 12:54:19</t>
  </si>
  <si>
    <t>5/3/24 14:35:32</t>
  </si>
  <si>
    <t>Requerimiento Revisión Error Cambio Política Almacenamiento Servidores Lota 1- 2 - 3 - VDC IPCHILE</t>
  </si>
  <si>
    <t>INC000002653503</t>
  </si>
  <si>
    <t>5/3/24 13:01:13</t>
  </si>
  <si>
    <t>5/3/24 13:04:17</t>
  </si>
  <si>
    <t>5/3/24 15:30:40</t>
  </si>
  <si>
    <t>HD/Solicitud Artikos Chile // Habilitación politica FW San Martin</t>
  </si>
  <si>
    <t>INC000002653520</t>
  </si>
  <si>
    <t>5/3/24 09:55:05</t>
  </si>
  <si>
    <t>5/3/24 09:57:06</t>
  </si>
  <si>
    <t>5/3/24 16:24:01</t>
  </si>
  <si>
    <t>DUOC|REQ| Listado de usuarios AD con permisos</t>
  </si>
  <si>
    <t>INC000002654474</t>
  </si>
  <si>
    <t>5/3/24 16:34:15</t>
  </si>
  <si>
    <t>5/3/24 16:36:17</t>
  </si>
  <si>
    <t>5/3/24 16:45:21</t>
  </si>
  <si>
    <t>ACTUALIZACION USUARIO ADMINISTRADOR GPS</t>
  </si>
  <si>
    <t>INC000002654476</t>
  </si>
  <si>
    <t>5/3/24 16:37:14</t>
  </si>
  <si>
    <t>5/3/24 16:40:35</t>
  </si>
  <si>
    <t>5/3/24 16:45:52</t>
  </si>
  <si>
    <t>Alarma Monitoreo | G.P.S. CHILE S.A (GPSCHI01) | GestionEventos_AlertaCPU_max|  wnprap_cap02|</t>
  </si>
  <si>
    <t>INC000002654479</t>
  </si>
  <si>
    <t>5/3/24 16:43:05</t>
  </si>
  <si>
    <t>5/3/24 16:43:53</t>
  </si>
  <si>
    <t>5/3/24 16:46:52</t>
  </si>
  <si>
    <t>Av Offline Deep Security</t>
  </si>
  <si>
    <t>INC000002652541</t>
  </si>
  <si>
    <t>4/3/24 17:51:17</t>
  </si>
  <si>
    <t>4/3/24 17:53:28</t>
  </si>
  <si>
    <t>5/3/24 16:53:30</t>
  </si>
  <si>
    <t>HD | Segmento Disponible</t>
  </si>
  <si>
    <t>INC000002652604</t>
  </si>
  <si>
    <t>5/3/24 09:20:31</t>
  </si>
  <si>
    <t>5/3/24 09:22:42</t>
  </si>
  <si>
    <t>5/3/24 16:55:29</t>
  </si>
  <si>
    <t>HD/RV: Apoyo migración contexto TIC hacia VDOM Fortinet</t>
  </si>
  <si>
    <t>INC000002652611</t>
  </si>
  <si>
    <t>4/3/24 18:14:10</t>
  </si>
  <si>
    <t>4/3/24 18:15:47</t>
  </si>
  <si>
    <t>5/3/24 17:06:05</t>
  </si>
  <si>
    <t>REQ / SOC / IMPORTANTE: Baja de Servidor MDM</t>
  </si>
  <si>
    <t>INC000002654806</t>
  </si>
  <si>
    <t>5/3/24 17:08:00</t>
  </si>
  <si>
    <t>5/3/24 17:08:16</t>
  </si>
  <si>
    <t>5/3/24 17:08:58</t>
  </si>
  <si>
    <t>INC000002654207</t>
  </si>
  <si>
    <t>5/3/24 13:11:40</t>
  </si>
  <si>
    <t>5/3/24 13:16:12</t>
  </si>
  <si>
    <t>5/3/24 17:17:05</t>
  </si>
  <si>
    <t>HD/Servidor MCMBLGEO01 en VDC.</t>
  </si>
  <si>
    <t>INC000002654438</t>
  </si>
  <si>
    <t>5/3/24 15:24:45</t>
  </si>
  <si>
    <t>5/3/24 15:27:31</t>
  </si>
  <si>
    <t>5/3/24 17:17:55</t>
  </si>
  <si>
    <t>Solicitud de evidencia de respaldos de base de datos SolarWinds (SW-DB01)</t>
  </si>
  <si>
    <t>INC000002654492</t>
  </si>
  <si>
    <t>5/3/24 17:14:13</t>
  </si>
  <si>
    <t>5/3/24 17:15:41</t>
  </si>
  <si>
    <t>5/3/24 17:50:51</t>
  </si>
  <si>
    <t>HD/no podemos acceder VDC 150.14.100.177</t>
  </si>
  <si>
    <t>INC000002654805</t>
  </si>
  <si>
    <t>5/3/24 17:07:38</t>
  </si>
  <si>
    <t>5/3/24 17:07:52</t>
  </si>
  <si>
    <t>5/3/24 17:58:19</t>
  </si>
  <si>
    <t>HOSPITAL DR. GUSTAVO FRICKE DE VIA DEL MAR // CHI-004095577-1</t>
  </si>
  <si>
    <t>INC000002653490</t>
  </si>
  <si>
    <t>5/3/24 12:16:45</t>
  </si>
  <si>
    <t>5/3/24 12:18:36</t>
  </si>
  <si>
    <t>5/3/24 17:58:31</t>
  </si>
  <si>
    <t>HD/TCCT - Requerimiento - Usuarios VPN Ingenieria VDC</t>
  </si>
  <si>
    <t>INC000002654304</t>
  </si>
  <si>
    <t>5/3/24 17:07:14</t>
  </si>
  <si>
    <t>5/3/24 17:07:28</t>
  </si>
  <si>
    <t>5/3/24 17:59:54</t>
  </si>
  <si>
    <t>apolo rabie</t>
  </si>
  <si>
    <t>INC000002654303</t>
  </si>
  <si>
    <t>5/3/24 17:06:52</t>
  </si>
  <si>
    <t>5/3/24 17:07:06</t>
  </si>
  <si>
    <t>5/3/24 18:00:35</t>
  </si>
  <si>
    <t>Scoping call Rap as a Service AD Security</t>
  </si>
  <si>
    <t>INC000002654302</t>
  </si>
  <si>
    <t>5/3/24 17:06:25</t>
  </si>
  <si>
    <t>5/3/24 17:06:45</t>
  </si>
  <si>
    <t>5/3/24 18:01:47</t>
  </si>
  <si>
    <t>poyo migración contexto TIC hacia VDOM Fortinet</t>
  </si>
  <si>
    <t>INC000002652533</t>
  </si>
  <si>
    <t>4/3/24 17:43:11</t>
  </si>
  <si>
    <t>4/3/24 17:44:22</t>
  </si>
  <si>
    <t>5/3/24 18:02:48</t>
  </si>
  <si>
    <t>REQ /SOC/ INC000002177910| Desconectar Servidores de la Red 100.64.1.0/24</t>
  </si>
  <si>
    <t>INC000002654283</t>
  </si>
  <si>
    <t>5/3/24 16:34:27</t>
  </si>
  <si>
    <t>5/3/24 16:38:26</t>
  </si>
  <si>
    <t>5/3/24 18:20:49</t>
  </si>
  <si>
    <t>DUOC|REQ| Revision conectividad DUOC UC</t>
  </si>
  <si>
    <t>INC000002654699</t>
  </si>
  <si>
    <t>5/3/24 18:57:44</t>
  </si>
  <si>
    <t>5/3/24 18:59:39</t>
  </si>
  <si>
    <t>5/3/24 19:00:56</t>
  </si>
  <si>
    <t>Listado de tiket de Acceso a BD de ene a jul 2023</t>
  </si>
  <si>
    <t>INC000002651089</t>
  </si>
  <si>
    <t>4/3/24 10:09:58</t>
  </si>
  <si>
    <t>4/3/24 10:11:38</t>
  </si>
  <si>
    <t>5/3/24 20:40:16</t>
  </si>
  <si>
    <t>HD |  Cadena SSL *.abarlovento.cl</t>
  </si>
  <si>
    <t>INC000002655034</t>
  </si>
  <si>
    <t>6/3/24 07:45:55</t>
  </si>
  <si>
    <t>6/3/24 07:47:26</t>
  </si>
  <si>
    <t>6/3/24 07:47:52</t>
  </si>
  <si>
    <t>6/3/24 23:50:00</t>
  </si>
  <si>
    <t>Checklist Diario Clientes 06.03.24</t>
  </si>
  <si>
    <t>INC000002651632</t>
  </si>
  <si>
    <t>4/3/24 12:06:29</t>
  </si>
  <si>
    <t>4/3/24 12:14:27</t>
  </si>
  <si>
    <t>6/3/24 09:20:17</t>
  </si>
  <si>
    <t>HD/Bajas de respaldos VDC.</t>
  </si>
  <si>
    <t>INC000002654267</t>
  </si>
  <si>
    <t>5/3/24 15:46:46</t>
  </si>
  <si>
    <t>5/3/24 15:49:42</t>
  </si>
  <si>
    <t>6/3/24 09:58:40</t>
  </si>
  <si>
    <t>DUOC|REQ| Clonar Esquema Staging en DEV</t>
  </si>
  <si>
    <t>INC000002655663</t>
  </si>
  <si>
    <t>6/3/24 07:17:00</t>
  </si>
  <si>
    <t>6/3/24 10:14:03</t>
  </si>
  <si>
    <t>fiprdu01 - hyp_conce TICKET AUTOMATICO</t>
  </si>
  <si>
    <t>INC000002655664</t>
  </si>
  <si>
    <t>6/3/24 07:17:01</t>
  </si>
  <si>
    <t>6/3/24 10:14:32</t>
  </si>
  <si>
    <t>fiprdu01 - ilo_conce TICKET AUTOMATICO</t>
  </si>
  <si>
    <t>INC000002655080</t>
  </si>
  <si>
    <t>6/3/24 10:34:41</t>
  </si>
  <si>
    <t>6/3/24 10:36:20</t>
  </si>
  <si>
    <t>6/3/24 10:47:46</t>
  </si>
  <si>
    <t>HD/RV: Informe Mensual SAP Febrero 2024</t>
  </si>
  <si>
    <t>INC000002655019</t>
  </si>
  <si>
    <t>5/3/24 18:42:02</t>
  </si>
  <si>
    <t>5/3/24 18:44:15</t>
  </si>
  <si>
    <t>6/3/24 11:20:23</t>
  </si>
  <si>
    <t>HD/RE: Incidencia sin comunicación servidores wirin y ferenen desde plataforma de respaldos.</t>
  </si>
  <si>
    <t>INC000002656216</t>
  </si>
  <si>
    <t>6/3/24 11:33:29</t>
  </si>
  <si>
    <t>6/3/24 12:29:29</t>
  </si>
  <si>
    <t>fiprdu01 - 172_16_200_100 TICKET AUTOMATICO</t>
  </si>
  <si>
    <t>INC000002655210</t>
  </si>
  <si>
    <t>5/3/24 20:38:34</t>
  </si>
  <si>
    <t>5/3/24 20:46:04</t>
  </si>
  <si>
    <t>6/3/24 15:09:17</t>
  </si>
  <si>
    <t>GAMA / VPN STS / VPF1875607/ Pendiente derivar a CONTROLLER en horario habil</t>
  </si>
  <si>
    <t>INC000002655015</t>
  </si>
  <si>
    <t>5/3/24 18:39:39</t>
  </si>
  <si>
    <t>5/3/24 18:39:40</t>
  </si>
  <si>
    <t>6/3/24 15:30:07</t>
  </si>
  <si>
    <t>HD/REGISTRO CIVIL - Instalación motor SQL Server 2019</t>
  </si>
  <si>
    <t>INC000002655077</t>
  </si>
  <si>
    <t>6/3/24 10:31:59</t>
  </si>
  <si>
    <t>6/3/24 10:34:39</t>
  </si>
  <si>
    <t>6/3/24 15:58:48</t>
  </si>
  <si>
    <t>Habilitación de puertos en firewall servidor TESTOSBWEB</t>
  </si>
  <si>
    <t>INC000002654816</t>
  </si>
  <si>
    <t>5/3/24 17:38:11</t>
  </si>
  <si>
    <t>5/3/24 17:41:25</t>
  </si>
  <si>
    <t>6/3/24 16:10:55</t>
  </si>
  <si>
    <t>HD/Respaldos MV</t>
  </si>
  <si>
    <t>INC000002656313</t>
  </si>
  <si>
    <t>6/3/24 11:41:03</t>
  </si>
  <si>
    <t>6/3/24 11:42:06</t>
  </si>
  <si>
    <t>6/3/24 16:51:39</t>
  </si>
  <si>
    <t>REQ / SOC/Encender Equipo - Analyzer SOC 4 (Sonicwall) - 100.64.21.73</t>
  </si>
  <si>
    <t>INC000002655891</t>
  </si>
  <si>
    <t>6/3/24 13:34:54</t>
  </si>
  <si>
    <t>6/3/24 13:38:11</t>
  </si>
  <si>
    <t>6/3/24 17:02:55</t>
  </si>
  <si>
    <t>GAMA / Aumento Disco - Servidor AYSEN</t>
  </si>
  <si>
    <t>INC000002656927</t>
  </si>
  <si>
    <t>COLEGIO TERRAUSTRAL DEL SOL S.A.</t>
  </si>
  <si>
    <t>6/3/24 17:05:32</t>
  </si>
  <si>
    <t>6/3/24 17:08:25</t>
  </si>
  <si>
    <t>6/3/24 18:11:19</t>
  </si>
  <si>
    <t>GAMA/ Permitir los siguientes dominios en Firewall</t>
  </si>
  <si>
    <t>INC000002656047</t>
  </si>
  <si>
    <t>6/3/24 10:42:28</t>
  </si>
  <si>
    <t>6/3/24 10:42:55</t>
  </si>
  <si>
    <t>6/3/24 18:35:11</t>
  </si>
  <si>
    <t>RE: LABORATORIOS RAFFO S A  //  CHI-004220450</t>
  </si>
  <si>
    <t>INC000002656048</t>
  </si>
  <si>
    <t>6/3/24 10:44:09</t>
  </si>
  <si>
    <t>6/3/24 10:44:27</t>
  </si>
  <si>
    <t>6/3/24 18:35:47</t>
  </si>
  <si>
    <t>Seguimiento cambio PWD</t>
  </si>
  <si>
    <t>INC000002656051</t>
  </si>
  <si>
    <t>6/3/24 10:44:37</t>
  </si>
  <si>
    <t>6/3/24 10:45:04</t>
  </si>
  <si>
    <t>6/3/24 18:36:29</t>
  </si>
  <si>
    <t>coordinación oficina</t>
  </si>
  <si>
    <t>INC000002656055</t>
  </si>
  <si>
    <t>6/3/24 10:45:17</t>
  </si>
  <si>
    <t>6/3/24 10:45:31</t>
  </si>
  <si>
    <t>6/3/24 18:37:20</t>
  </si>
  <si>
    <t>licencia gendarmeria</t>
  </si>
  <si>
    <t>INC000002656057</t>
  </si>
  <si>
    <t>6/3/24 10:45:40</t>
  </si>
  <si>
    <t>6/3/24 10:45:56</t>
  </si>
  <si>
    <t>6/3/24 18:38:06</t>
  </si>
  <si>
    <t>[ALERTA-TEMPRANA][WMWARE] CVE-2024-22252</t>
  </si>
  <si>
    <t>INC000002656059</t>
  </si>
  <si>
    <t>6/3/24 10:46:04</t>
  </si>
  <si>
    <t>6/3/24 10:46:19</t>
  </si>
  <si>
    <t>6/3/24 18:38:40</t>
  </si>
  <si>
    <t>TIC hacia VDOM</t>
  </si>
  <si>
    <t>INC000002653475</t>
  </si>
  <si>
    <t>5/3/24 11:46:48</t>
  </si>
  <si>
    <t>5/3/24 11:50:48</t>
  </si>
  <si>
    <t>6/3/24 18:44:35</t>
  </si>
  <si>
    <t>HD/[ECERT] Baja de replicas inactivas en ZERTO</t>
  </si>
  <si>
    <t>INC000002657036</t>
  </si>
  <si>
    <t>6/3/24 18:46:35</t>
  </si>
  <si>
    <t>6/3/24 18:48:00</t>
  </si>
  <si>
    <t>6/3/24 18:51:07</t>
  </si>
  <si>
    <t>Reporte mensual Microsoft / Declaración consumo SPLA febrero 2024</t>
  </si>
  <si>
    <t>INC000002657037</t>
  </si>
  <si>
    <t>6/3/24 18:48:19</t>
  </si>
  <si>
    <t>6/3/24 18:49:03</t>
  </si>
  <si>
    <t>6/3/24 18:51:48</t>
  </si>
  <si>
    <t>Reporte mensual Microsoft / FEBRERO 2024 Consumo Suscripciones O365 y Microsoft Azure</t>
  </si>
  <si>
    <t>INC000002657039</t>
  </si>
  <si>
    <t>6/3/24 18:49:17</t>
  </si>
  <si>
    <t>6/3/24 18:50:28</t>
  </si>
  <si>
    <t>6/3/24 18:52:15</t>
  </si>
  <si>
    <t>Reporte mensual Microsoft / FEBRERO 2024 Consumo Suscripciones M365 y Microsoft Azure</t>
  </si>
  <si>
    <t>INC000002656888</t>
  </si>
  <si>
    <t>7/3/24 06:57:59</t>
  </si>
  <si>
    <t>7/3/24 06:58:58</t>
  </si>
  <si>
    <t>7/3/24 06:59:19</t>
  </si>
  <si>
    <t>7/3/24 23:50:00</t>
  </si>
  <si>
    <t>Checklist Diario Clientes 07.03.24</t>
  </si>
  <si>
    <t>INC000002656398</t>
  </si>
  <si>
    <t>6/3/24 16:36:22</t>
  </si>
  <si>
    <t>6/3/24 16:36:43</t>
  </si>
  <si>
    <t>7/3/24 10:28:22</t>
  </si>
  <si>
    <t>Revisión de requerimiento: Relación de confianza</t>
  </si>
  <si>
    <t>INC000002658900</t>
  </si>
  <si>
    <t>7/3/24 11:05:41</t>
  </si>
  <si>
    <t>7/3/24 11:07:20</t>
  </si>
  <si>
    <t>7/3/24 11:19:54</t>
  </si>
  <si>
    <t>HD/Cliente Mantos Copper - Requerimiento de revision de vm CCPortalPro-4ty9</t>
  </si>
  <si>
    <t>INC000002656460</t>
  </si>
  <si>
    <t>6/3/24 14:39:40</t>
  </si>
  <si>
    <t>6/3/24 14:40:43</t>
  </si>
  <si>
    <t>7/3/24 11:40:48</t>
  </si>
  <si>
    <t>HD/Solicitud de nuevo Token para VPN</t>
  </si>
  <si>
    <t>INC000002651609</t>
  </si>
  <si>
    <t>4/3/24 11:20:34</t>
  </si>
  <si>
    <t>4/3/24 11:21:17</t>
  </si>
  <si>
    <t>7/3/24 11:55:08</t>
  </si>
  <si>
    <t>Deshabilitar cuentas CLOUDTIC-CL , TIC.CL PA, TIC.CL APQ</t>
  </si>
  <si>
    <t>INC000002658639</t>
  </si>
  <si>
    <t>7/3/24 11:56:31</t>
  </si>
  <si>
    <t>7/3/24 11:58:29</t>
  </si>
  <si>
    <t>7/3/24 12:00:53</t>
  </si>
  <si>
    <t>Giovanni solicita apoyo en modificacion de politica para Wazuh</t>
  </si>
  <si>
    <t>INC000002654292</t>
  </si>
  <si>
    <t>5/3/24 16:55:13</t>
  </si>
  <si>
    <t>5/3/24 16:57:00</t>
  </si>
  <si>
    <t>7/3/24 12:26:08</t>
  </si>
  <si>
    <t>GAMA/ consulta nombre de dominio</t>
  </si>
  <si>
    <t>INC000002659205</t>
  </si>
  <si>
    <t>7/3/24 12:28:21</t>
  </si>
  <si>
    <t>7/3/24 12:30:21</t>
  </si>
  <si>
    <t>7/3/24 12:30:47</t>
  </si>
  <si>
    <t>REEMPLAZO BANDEJA CONTROLLER 06.03.2024 ALL DAY</t>
  </si>
  <si>
    <t>INC000002659211</t>
  </si>
  <si>
    <t>7/3/24 12:31:29</t>
  </si>
  <si>
    <t>7/3/24 12:32:40</t>
  </si>
  <si>
    <t>7/3/24 12:33:10</t>
  </si>
  <si>
    <t>INC000002659116</t>
  </si>
  <si>
    <t>7/3/24 12:04:11</t>
  </si>
  <si>
    <t>7/3/24 12:07:23</t>
  </si>
  <si>
    <t>7/3/24 13:01:26</t>
  </si>
  <si>
    <t>HD / Disponibilidad Base de Datos</t>
  </si>
  <si>
    <t>INC000002658909</t>
  </si>
  <si>
    <t>7/3/24 11:10:46</t>
  </si>
  <si>
    <t>7/3/24 14:58:25</t>
  </si>
  <si>
    <t>emnace01 - srv_file01_vm TICKET AUTOMATICO</t>
  </si>
  <si>
    <t>INC000002658985</t>
  </si>
  <si>
    <t>7/3/24 12:13:26</t>
  </si>
  <si>
    <t>7/3/24 14:59:05</t>
  </si>
  <si>
    <t>INC000002658282</t>
  </si>
  <si>
    <t>7/3/24 11:12:44</t>
  </si>
  <si>
    <t>7/3/24 11:14:10</t>
  </si>
  <si>
    <t>7/3/24 15:20:10</t>
  </si>
  <si>
    <t>GAMA | Clon MV - Aysen</t>
  </si>
  <si>
    <t>INC000002659442</t>
  </si>
  <si>
    <t>7/3/24 15:13:58</t>
  </si>
  <si>
    <t>7/3/24 15:16:21</t>
  </si>
  <si>
    <t>7/3/24 15:22:36</t>
  </si>
  <si>
    <t>HD/RE: INC000002658681 - Agregar registro DNS en servidores SOC</t>
  </si>
  <si>
    <t>INC000002657001</t>
  </si>
  <si>
    <t>7/3/24 01:00:00</t>
  </si>
  <si>
    <t>7/3/24 01:09:43</t>
  </si>
  <si>
    <t>7/3/24 15:22:42</t>
  </si>
  <si>
    <t>Problemas para respaldar vm Mantos Copper - CCPortalPro-4ty9</t>
  </si>
  <si>
    <t>INC000002656728</t>
  </si>
  <si>
    <t>6/3/24 16:21:20</t>
  </si>
  <si>
    <t>6/3/24 16:22:34</t>
  </si>
  <si>
    <t>7/3/24 15:28:17</t>
  </si>
  <si>
    <t>HD/Problemas de comunicación con API de SPLUNK</t>
  </si>
  <si>
    <t>INC000002659449</t>
  </si>
  <si>
    <t>7/3/24 15:24:49</t>
  </si>
  <si>
    <t>7/3/24 15:26:11</t>
  </si>
  <si>
    <t>7/3/24 15:55:44</t>
  </si>
  <si>
    <t>HD/RV: COAGRA: EWA</t>
  </si>
  <si>
    <t>INC000002659460</t>
  </si>
  <si>
    <t>7/3/24 16:06:29</t>
  </si>
  <si>
    <t>7/3/24 16:06:44</t>
  </si>
  <si>
    <t>7/3/24 16:09:13</t>
  </si>
  <si>
    <t>CONTRATO DUOC</t>
  </si>
  <si>
    <t>INC000002659464</t>
  </si>
  <si>
    <t>7/3/24 16:07:56</t>
  </si>
  <si>
    <t>7/3/24 16:08:09</t>
  </si>
  <si>
    <t>7/3/24 16:10:05</t>
  </si>
  <si>
    <t>Vulnerabilidad CVE-2024-22252</t>
  </si>
  <si>
    <t>INC000002659463</t>
  </si>
  <si>
    <t>7/3/24 16:07:34</t>
  </si>
  <si>
    <t>7/3/24 16:07:47</t>
  </si>
  <si>
    <t>7/3/24 16:10:45</t>
  </si>
  <si>
    <t>REUNION CORDINACION</t>
  </si>
  <si>
    <t>INC000002659462</t>
  </si>
  <si>
    <t>7/3/24 16:07:12</t>
  </si>
  <si>
    <t>7/3/24 16:07:27</t>
  </si>
  <si>
    <t>7/3/24 16:11:29</t>
  </si>
  <si>
    <t>REV 365</t>
  </si>
  <si>
    <t>INC000002659461</t>
  </si>
  <si>
    <t>7/3/24 16:06:53</t>
  </si>
  <si>
    <t>7/3/24 16:07:05</t>
  </si>
  <si>
    <t>7/3/24 16:12:13</t>
  </si>
  <si>
    <t>REV LICENCIAS</t>
  </si>
  <si>
    <t>INC000002658885</t>
  </si>
  <si>
    <t>7/3/24 10:54:56</t>
  </si>
  <si>
    <t>7/3/24 10:56:44</t>
  </si>
  <si>
    <t>7/3/24 16:26:49</t>
  </si>
  <si>
    <t>HD/Problema con acceso VPN</t>
  </si>
  <si>
    <t>INC000002656443</t>
  </si>
  <si>
    <t>6/3/24 13:26:21</t>
  </si>
  <si>
    <t>6/3/24 13:27:21</t>
  </si>
  <si>
    <t>7/3/24 16:32:12</t>
  </si>
  <si>
    <t>HD/Bajas de respaldos VDC</t>
  </si>
  <si>
    <t>INC000002659446</t>
  </si>
  <si>
    <t>7/3/24 15:19:40</t>
  </si>
  <si>
    <t>7/3/24 15:21:22</t>
  </si>
  <si>
    <t>7/3/24 16:54:25</t>
  </si>
  <si>
    <t>HD/RE: Apertura ambiente QAS</t>
  </si>
  <si>
    <t>INC000002659009</t>
  </si>
  <si>
    <t>7/3/24 11:46:02</t>
  </si>
  <si>
    <t>7/3/24 11:54:32</t>
  </si>
  <si>
    <t>7/3/24 17:21:44</t>
  </si>
  <si>
    <t>INC000002654615</t>
  </si>
  <si>
    <t>5/3/24 16:19:56</t>
  </si>
  <si>
    <t>5/3/24 16:21:45</t>
  </si>
  <si>
    <t>7/3/24 17:29:17</t>
  </si>
  <si>
    <t>DUOC | REQ |  Integridad del servidor DC-ADM-CENTRAL</t>
  </si>
  <si>
    <t>INC000002659570</t>
  </si>
  <si>
    <t>7/3/24 15:32:47</t>
  </si>
  <si>
    <t>7/3/24 17:33:35</t>
  </si>
  <si>
    <t>INC000002658774</t>
  </si>
  <si>
    <t>7/3/24 11:06:35</t>
  </si>
  <si>
    <t>7/3/24 11:08:53</t>
  </si>
  <si>
    <t>7/3/24 18:15:40</t>
  </si>
  <si>
    <t>HD / Alta de Respaldos VDC CC-PORTALPRO-01</t>
  </si>
  <si>
    <t>INC000002658399</t>
  </si>
  <si>
    <t>7/3/24 05:21:45</t>
  </si>
  <si>
    <t>7/3/24 05:24:09</t>
  </si>
  <si>
    <t>7/3/24 18:29:42</t>
  </si>
  <si>
    <t>Clon CCS Febrero 2024</t>
  </si>
  <si>
    <t>INC000002660021</t>
  </si>
  <si>
    <t>7/3/24 17:55:35</t>
  </si>
  <si>
    <t>7/3/24 19:41:20</t>
  </si>
  <si>
    <t>INC000002659926</t>
  </si>
  <si>
    <t>7/3/24 17:53:01</t>
  </si>
  <si>
    <t>7/3/24 17:55:01</t>
  </si>
  <si>
    <t>7/3/24 19:43:33</t>
  </si>
  <si>
    <t>HD/RE: Adicionar registro DKIM y DMARK para dominio de correo @coipsa.c</t>
  </si>
  <si>
    <t>INC000002658681</t>
  </si>
  <si>
    <t>7/3/24 14:33:10</t>
  </si>
  <si>
    <t>7/3/24 14:35:55</t>
  </si>
  <si>
    <t>7/3/24 20:32:47</t>
  </si>
  <si>
    <t>Agregar registro DNS en Servidores SOC</t>
  </si>
  <si>
    <t>INC000002660039</t>
  </si>
  <si>
    <t>7/3/24 18:20:05</t>
  </si>
  <si>
    <t>7/3/24 20:46:41</t>
  </si>
  <si>
    <t>rabie001 - aranda_sql TICKET AUTOMATICO</t>
  </si>
  <si>
    <t>INC000002659259</t>
  </si>
  <si>
    <t>7/3/24 13:11:55</t>
  </si>
  <si>
    <t>7/3/24 22:22:04</t>
  </si>
  <si>
    <t>cepech01 - servidor lime peru TICKET AUTOMATICO</t>
  </si>
  <si>
    <t>INC000002660186</t>
  </si>
  <si>
    <t>7/3/24 21:56:11</t>
  </si>
  <si>
    <t>7/3/24 23:40:39</t>
  </si>
  <si>
    <t>INC000002660244</t>
  </si>
  <si>
    <t>8/3/24 07:31:45</t>
  </si>
  <si>
    <t>8/3/24 07:33:15</t>
  </si>
  <si>
    <t>8/3/24 07:33:38</t>
  </si>
  <si>
    <t>8/3/24 23:50:00</t>
  </si>
  <si>
    <t>Checklist Diario Clientes 08.03.24</t>
  </si>
  <si>
    <t>INC000002660740</t>
  </si>
  <si>
    <t>8/3/24 02:58:44</t>
  </si>
  <si>
    <t>8/3/24 03:02:36</t>
  </si>
  <si>
    <t>8/3/24 09:40:32</t>
  </si>
  <si>
    <t>P.CLIENTE| HD | RESPALDO DE CINTAS DC SM | Febrero 2024 | CINTAS CLONES SAN MARTIN</t>
  </si>
  <si>
    <t>frp_carqui</t>
  </si>
  <si>
    <t>INC000002656191</t>
  </si>
  <si>
    <t>6/3/24 15:21:41</t>
  </si>
  <si>
    <t>6/3/24 15:23:39</t>
  </si>
  <si>
    <t>8/3/24 09:51:14</t>
  </si>
  <si>
    <t>DUOC|REQ | Eliminacion de registro Triple A</t>
  </si>
  <si>
    <t>INC000002659370</t>
  </si>
  <si>
    <t>7/3/24 14:22:48</t>
  </si>
  <si>
    <t>7/3/24 14:23:27</t>
  </si>
  <si>
    <t>8/3/24 10:09:22</t>
  </si>
  <si>
    <t>Baja de licencias CLIENTE SERVICIOS FINANCIEROS MUNDO CREDITO S.A. SISON: 202400266</t>
  </si>
  <si>
    <t>INC000002659588</t>
  </si>
  <si>
    <t>7/3/24 15:54:03</t>
  </si>
  <si>
    <t>7/3/24 15:54:32</t>
  </si>
  <si>
    <t>8/3/24 10:11:00</t>
  </si>
  <si>
    <t>Validación licencias M365 SOC DE INGENIERIA Y MOVIMIENTOS DE TIERRA DEL PACIFICO LTDA</t>
  </si>
  <si>
    <t>INC000002659340</t>
  </si>
  <si>
    <t>7/3/24 13:56:44</t>
  </si>
  <si>
    <t>8/3/24 10:31:54</t>
  </si>
  <si>
    <t>cocoem01 - srv_koe_dmz TICKET AUTOMATICO</t>
  </si>
  <si>
    <t>INC000002659341</t>
  </si>
  <si>
    <t>7/3/24 13:56:57</t>
  </si>
  <si>
    <t>8/3/24 10:32:23</t>
  </si>
  <si>
    <t>cocoem01 - srv_koe_appdmz TICKET AUTOMATICO</t>
  </si>
  <si>
    <t>INC000002659336</t>
  </si>
  <si>
    <t>7/3/24 13:53:11</t>
  </si>
  <si>
    <t>8/3/24 10:45:39</t>
  </si>
  <si>
    <t>tgestiona - t_gestiona_vm TICKET AUTOMATICO</t>
  </si>
  <si>
    <t>INC000002661038</t>
  </si>
  <si>
    <t>8/3/24 11:07:26</t>
  </si>
  <si>
    <t>8/3/24 11:07:53</t>
  </si>
  <si>
    <t>8/3/24 11:12:03</t>
  </si>
  <si>
    <t>David del Curto CC-CHI-0000150865 // CHI-004204257</t>
  </si>
  <si>
    <t>INC000002661044</t>
  </si>
  <si>
    <t>8/3/24 11:09:23</t>
  </si>
  <si>
    <t>8/3/24 11:09:39</t>
  </si>
  <si>
    <t>8/3/24 11:36:32</t>
  </si>
  <si>
    <t>SERVIDORES EMPRESAS SIN CONEXIÓN A LA CONSOLA PANDA</t>
  </si>
  <si>
    <t>INC000002660973</t>
  </si>
  <si>
    <t>8/3/24 10:41:18</t>
  </si>
  <si>
    <t>8/3/24 11:36:39</t>
  </si>
  <si>
    <t>REINICIO PASSWORD - CUENTA VPN FORTICLIENT (DC)</t>
  </si>
  <si>
    <t>INC000002661024</t>
  </si>
  <si>
    <t>8/3/24 10:27:27</t>
  </si>
  <si>
    <t>8/3/24 10:30:08</t>
  </si>
  <si>
    <t>8/3/24 11:37:50</t>
  </si>
  <si>
    <t>HD/RE: aumento temporal de recursos--desertking</t>
  </si>
  <si>
    <t>INC000002659224</t>
  </si>
  <si>
    <t>7/3/24 12:44:00</t>
  </si>
  <si>
    <t>7/3/24 12:44:58</t>
  </si>
  <si>
    <t>8/3/24 11:38:39</t>
  </si>
  <si>
    <t>HD/aumento temporal de recursos--desertking</t>
  </si>
  <si>
    <t>INC000002661039</t>
  </si>
  <si>
    <t>8/3/24 11:08:03</t>
  </si>
  <si>
    <t>8/3/24 11:08:17</t>
  </si>
  <si>
    <t>8/3/24 12:44:26</t>
  </si>
  <si>
    <t>Baja licencias M365 - TERMOMIN</t>
  </si>
  <si>
    <t>INC000002658640</t>
  </si>
  <si>
    <t>7/3/24 12:15:00</t>
  </si>
  <si>
    <t>7/3/24 12:17:37</t>
  </si>
  <si>
    <t>8/3/24 12:52:19</t>
  </si>
  <si>
    <t>MESA/CALL CENTER/PROBLEMA DATA CENTER</t>
  </si>
  <si>
    <t>INC000002657119</t>
  </si>
  <si>
    <t>6/3/24 17:57:23</t>
  </si>
  <si>
    <t>6/3/24 18:00:18</t>
  </si>
  <si>
    <t>8/3/24 12:54:40</t>
  </si>
  <si>
    <t>HD/RE: Eliminar VPN SLL</t>
  </si>
  <si>
    <t>INC000002661139</t>
  </si>
  <si>
    <t>8/3/24 12:04:12</t>
  </si>
  <si>
    <t>8/3/24 12:13:31</t>
  </si>
  <si>
    <t>8/3/24 13:23:15</t>
  </si>
  <si>
    <t>HD | Creación de Cuentas VPN usarios</t>
  </si>
  <si>
    <t>INC000002661417</t>
  </si>
  <si>
    <t>8/3/24 13:23:46</t>
  </si>
  <si>
    <t>8/3/24 13:23:57</t>
  </si>
  <si>
    <t>8/3/24 13:28:52</t>
  </si>
  <si>
    <t>Extracción listado IP permitidas en relay correo Duoc 2007</t>
  </si>
  <si>
    <t>INC000002661418</t>
  </si>
  <si>
    <t>8/3/24 13:24:03</t>
  </si>
  <si>
    <t>8/3/24 13:24:15</t>
  </si>
  <si>
    <t>8/3/24 13:30:12</t>
  </si>
  <si>
    <t>Reunión capacitación proceso bandeja remedy para reemplazo Denise.</t>
  </si>
  <si>
    <t>INC000002661419</t>
  </si>
  <si>
    <t>8/3/24 13:24:21</t>
  </si>
  <si>
    <t>8/3/24 13:24:35</t>
  </si>
  <si>
    <t>8/3/24 13:31:04</t>
  </si>
  <si>
    <t>Revision y correccion guardias Marzo 2024 grupo MS junto a Controller.</t>
  </si>
  <si>
    <t>INC000002661421</t>
  </si>
  <si>
    <t>8/3/24 13:24:41</t>
  </si>
  <si>
    <t>8/3/24 13:24:54</t>
  </si>
  <si>
    <t>8/3/24 13:32:49</t>
  </si>
  <si>
    <t>Reunión eliminación servidores Exchange 2007 junto a cliente DUOC</t>
  </si>
  <si>
    <t>INC000002661422</t>
  </si>
  <si>
    <t>8/3/24 13:25:00</t>
  </si>
  <si>
    <t>8/3/24 13:25:10</t>
  </si>
  <si>
    <t>8/3/24 13:33:51</t>
  </si>
  <si>
    <t>Reemplazo a Denise en bandeja Remedy por sus vacaciones</t>
  </si>
  <si>
    <t>INC000002660247</t>
  </si>
  <si>
    <t>8/3/24 08:29:20</t>
  </si>
  <si>
    <t>8/3/24 08:32:46</t>
  </si>
  <si>
    <t>8/3/24 13:38:09</t>
  </si>
  <si>
    <t>DUOC | REQ |  Creacion de usuario en instancia ADBDWHBIPRD</t>
  </si>
  <si>
    <t>INC000002661425</t>
  </si>
  <si>
    <t>8/3/24 13:25:47</t>
  </si>
  <si>
    <t>8/3/24 13:26:06</t>
  </si>
  <si>
    <t>8/3/24 13:38:47</t>
  </si>
  <si>
    <t>Duoc - Reunión semanal servidores deprecados</t>
  </si>
  <si>
    <t>INC000002661427</t>
  </si>
  <si>
    <t>8/3/24 13:26:22</t>
  </si>
  <si>
    <t>8/3/24 13:26:35</t>
  </si>
  <si>
    <t>8/3/24 13:39:26</t>
  </si>
  <si>
    <t>Sesión de trabajo para resolucion error actualizacion servidor AlfrescoDB</t>
  </si>
  <si>
    <t>INC000002661428</t>
  </si>
  <si>
    <t>8/3/24 13:26:42</t>
  </si>
  <si>
    <t>8/3/24 13:27:01</t>
  </si>
  <si>
    <t>8/3/24 13:40:30</t>
  </si>
  <si>
    <t>Reunión interna grupo MS con TeamLeader</t>
  </si>
  <si>
    <t>INC000002661430</t>
  </si>
  <si>
    <t>8/3/24 13:27:23</t>
  </si>
  <si>
    <t>8/3/24 13:27:38</t>
  </si>
  <si>
    <t>8/3/24 13:42:07</t>
  </si>
  <si>
    <t>Duoc - Gestión con TAM y JP por requerimiento servidor proyecto observatorio</t>
  </si>
  <si>
    <t>INC000002655832</t>
  </si>
  <si>
    <t>6/3/24 10:49:12</t>
  </si>
  <si>
    <t>6/3/24 10:49:51</t>
  </si>
  <si>
    <t>8/3/24 14:26:57</t>
  </si>
  <si>
    <t>HD | Baja de respaldo servidor MCMBLGEO01</t>
  </si>
  <si>
    <t>INC000002659955</t>
  </si>
  <si>
    <t>7/3/24 18:28:29</t>
  </si>
  <si>
    <t>7/3/24 18:30:31</t>
  </si>
  <si>
    <t>8/3/24 15:30:47</t>
  </si>
  <si>
    <t>P.Cliente |GAMA | solicitud restauración - Taltal y Guayacán</t>
  </si>
  <si>
    <t>INC000002661043</t>
  </si>
  <si>
    <t>8/3/24 11:08:54</t>
  </si>
  <si>
    <t>8/3/24 11:09:14</t>
  </si>
  <si>
    <t>8/3/24 15:54:07</t>
  </si>
  <si>
    <t>ALERTA-TEMPRANA][VERITAS] CVE-2024-28222</t>
  </si>
  <si>
    <t>INC000002659131</t>
  </si>
  <si>
    <t>7/3/24 12:25:47</t>
  </si>
  <si>
    <t>7/3/24 12:26:50</t>
  </si>
  <si>
    <t>8/3/24 16:02:22</t>
  </si>
  <si>
    <t>HD/Problemas con Microsoft 365</t>
  </si>
  <si>
    <t>INC000002661636</t>
  </si>
  <si>
    <t>8/3/24 15:29:23</t>
  </si>
  <si>
    <t>8/3/24 15:31:16</t>
  </si>
  <si>
    <t>8/3/24 16:06:53</t>
  </si>
  <si>
    <t>HD | Eliminar registros DNS</t>
  </si>
  <si>
    <t>INC000002661040</t>
  </si>
  <si>
    <t>8/3/24 11:08:24</t>
  </si>
  <si>
    <t>8/3/24 11:08:43</t>
  </si>
  <si>
    <t>8/3/24 16:16:11</t>
  </si>
  <si>
    <t>ROLES  DE ADMINITRADOR</t>
  </si>
  <si>
    <t>INC000002659953</t>
  </si>
  <si>
    <t>7/3/24 18:29:54</t>
  </si>
  <si>
    <t>7/3/24 18:32:37</t>
  </si>
  <si>
    <t>8/3/24 16:58:17</t>
  </si>
  <si>
    <t>HD/Requerimiento: Cloud - VDC - Reinicio de host clap7h3proesx y redeploy de ZVRA</t>
  </si>
  <si>
    <t>INC000002661690</t>
  </si>
  <si>
    <t>ELECNOR CHILE S A</t>
  </si>
  <si>
    <t>8/3/24 16:05:43</t>
  </si>
  <si>
    <t>8/3/24 16:06:56</t>
  </si>
  <si>
    <t>8/3/24 17:00:24</t>
  </si>
  <si>
    <t>HD | Solicitud de IP Monitoreo - Cliente ELECNOR CHILE S. A.</t>
  </si>
  <si>
    <t>INC000002654853</t>
  </si>
  <si>
    <t>6/3/24 01:27:55</t>
  </si>
  <si>
    <t>6/3/24 01:29:17</t>
  </si>
  <si>
    <t>8/3/24 17:07:01</t>
  </si>
  <si>
    <t>REQ / SOC / New Vulnerabilities Found</t>
  </si>
  <si>
    <t>INC000002661156</t>
  </si>
  <si>
    <t>8/3/24 11:49:04</t>
  </si>
  <si>
    <t>8/3/24 11:49:21</t>
  </si>
  <si>
    <t>8/3/24 17:24:57</t>
  </si>
  <si>
    <t>Configuración migración BitTitan // CHI-003784374  TRANSCOM WORLDWIDE CHILE LIMITADA</t>
  </si>
  <si>
    <t>INC000002661561</t>
  </si>
  <si>
    <t>8/3/24 15:54:56</t>
  </si>
  <si>
    <t>8/3/24 15:55:29</t>
  </si>
  <si>
    <t>8/3/24 17:32:34</t>
  </si>
  <si>
    <t>Información sobre bloqueo de tenant tic.cl</t>
  </si>
  <si>
    <t>INC000002661556</t>
  </si>
  <si>
    <t>8/3/24 15:49:21</t>
  </si>
  <si>
    <t>8/3/24 15:52:56</t>
  </si>
  <si>
    <t>8/3/24 17:39:13</t>
  </si>
  <si>
    <t>GAMA | Eliminar MV - AYSEN-CLON</t>
  </si>
  <si>
    <t>INC000002662039</t>
  </si>
  <si>
    <t>8/3/24 18:44:57</t>
  </si>
  <si>
    <t>8/3/24 18:48:15</t>
  </si>
  <si>
    <t>8/3/24 18:52:23</t>
  </si>
  <si>
    <t>SE SOLICITA HABILITACIÓN DE PARÁMETROS DE SEGURIDAD EN TENANT @TIC.CL</t>
  </si>
  <si>
    <t>tct_edcaur</t>
  </si>
  <si>
    <t>INC000002662518</t>
  </si>
  <si>
    <t>9/3/24 08:42:51</t>
  </si>
  <si>
    <t>9/3/24 08:44:07</t>
  </si>
  <si>
    <t>9/3/24 08:44:35</t>
  </si>
  <si>
    <t>9/3/24 23:50:00</t>
  </si>
  <si>
    <t>Checklist Diario Clientes 09.03.24</t>
  </si>
  <si>
    <t>INC000002662522</t>
  </si>
  <si>
    <t>9/3/24 09:17:20</t>
  </si>
  <si>
    <t>9/3/24 09:19:30</t>
  </si>
  <si>
    <t>10/3/24 10:00:24</t>
  </si>
  <si>
    <t>10/3/24 23:50:00</t>
  </si>
  <si>
    <t>HD/RV: Revisión cuenta de comunicaciones</t>
  </si>
  <si>
    <t>INC000002663264</t>
  </si>
  <si>
    <t>10/3/24 10:01:26</t>
  </si>
  <si>
    <t>10/3/24 10:02:31</t>
  </si>
  <si>
    <t>10/3/24 10:02:54</t>
  </si>
  <si>
    <t>Çhecklist Diario Clientes 10.03.24</t>
  </si>
  <si>
    <t>INC000002656911</t>
  </si>
  <si>
    <t>6/3/24 16:57:04</t>
  </si>
  <si>
    <t>6/3/24 16:59:48</t>
  </si>
  <si>
    <t>10/3/24 18:07:12</t>
  </si>
  <si>
    <t>DUOC|REQ| Homologación bdd desde PRD hacia QA</t>
  </si>
  <si>
    <t>INC000002662875</t>
  </si>
  <si>
    <t>10/3/24 10:10:55</t>
  </si>
  <si>
    <t>10/3/24 10:13:20</t>
  </si>
  <si>
    <t>10/3/24 21:14:11</t>
  </si>
  <si>
    <t>HD/Restablecer contraseña Ismael Cabrerizo Martinez</t>
  </si>
  <si>
    <t>INC000002663765</t>
  </si>
  <si>
    <t>10/3/24 20:48:02</t>
  </si>
  <si>
    <t>10/3/24 20:51:37</t>
  </si>
  <si>
    <t>10/3/24 22:56:21</t>
  </si>
  <si>
    <t>DUOC | Incidente revisión índices BD</t>
  </si>
  <si>
    <t>INC000002663386</t>
  </si>
  <si>
    <t>11/3/24 07:49:22</t>
  </si>
  <si>
    <t>11/3/24 07:50:38</t>
  </si>
  <si>
    <t>11/3/24 07:51:04</t>
  </si>
  <si>
    <t>11/3/24 23:50:00</t>
  </si>
  <si>
    <t>Checlist Diario Clientes 11.0324</t>
  </si>
  <si>
    <t>INC000002662218</t>
  </si>
  <si>
    <t>8/3/24 19:09:48</t>
  </si>
  <si>
    <t>8/3/24 19:10:56</t>
  </si>
  <si>
    <t>11/3/24 07:53:48</t>
  </si>
  <si>
    <t>PROCEDIMIENTO DE  BLOQUEO  / DESBLOQUEO VPN</t>
  </si>
  <si>
    <t>INC000002663568</t>
  </si>
  <si>
    <t>10/3/24 17:56:25</t>
  </si>
  <si>
    <t>10/3/24 17:57:56</t>
  </si>
  <si>
    <t>11/3/24 07:54:04</t>
  </si>
  <si>
    <t>HD/Favor habilitar y restablecer acceso a mi cuenta cloudCO.cl</t>
  </si>
  <si>
    <t>INC000002658233</t>
  </si>
  <si>
    <t>7/3/24 08:53:50</t>
  </si>
  <si>
    <t>7/3/24 08:59:29</t>
  </si>
  <si>
    <t>11/3/24 09:11:39</t>
  </si>
  <si>
    <t>HD | Solicitud Estado Respaldos ( informe)</t>
  </si>
  <si>
    <t>INC000002661474</t>
  </si>
  <si>
    <t>8/3/24 17:02:24</t>
  </si>
  <si>
    <t>8/3/24 17:04:24</t>
  </si>
  <si>
    <t>11/3/24 09:47:14</t>
  </si>
  <si>
    <t>P.CLIENTE | HORARIO HÁBIL | HD / Actualización de CNAME Transbank</t>
  </si>
  <si>
    <t>INC000002664549</t>
  </si>
  <si>
    <t>11/3/24 10:44:13</t>
  </si>
  <si>
    <t>11/3/24 10:44:57</t>
  </si>
  <si>
    <t>11/3/24 10:54:35</t>
  </si>
  <si>
    <t>Gestión Integral de Residuos Geobarra Exins Ltda //  CHI-004217906</t>
  </si>
  <si>
    <t>INC000002662888</t>
  </si>
  <si>
    <t>10/3/24 11:03:47</t>
  </si>
  <si>
    <t>10/3/24 11:07:59</t>
  </si>
  <si>
    <t>11/3/24 10:54:54</t>
  </si>
  <si>
    <t>HD/RE: TCCT - Requerimiento - Usuarios VPN Ingenieria VDC</t>
  </si>
  <si>
    <t>INC000002664550</t>
  </si>
  <si>
    <t>11/3/24 10:45:04</t>
  </si>
  <si>
    <t>11/3/24 10:45:29</t>
  </si>
  <si>
    <t>11/3/24 10:55:02</t>
  </si>
  <si>
    <t>D PACK DISTRIBUCIÓN Y LOGÍSTICA SPA  //  CHI OB-004202872</t>
  </si>
  <si>
    <t>INC000002664348</t>
  </si>
  <si>
    <t>11/3/24 09:45:12</t>
  </si>
  <si>
    <t>11/3/24 11:22:03</t>
  </si>
  <si>
    <t>INC000002664359</t>
  </si>
  <si>
    <t>11/3/24 09:50:13</t>
  </si>
  <si>
    <t>11/3/24 11:28:39</t>
  </si>
  <si>
    <t>INC000002661730</t>
  </si>
  <si>
    <t>8/3/24 16:31:21</t>
  </si>
  <si>
    <t>8/3/24 16:33:34</t>
  </si>
  <si>
    <t>11/3/24 11:36:50</t>
  </si>
  <si>
    <t>HD/RV: Revisión uso máquina</t>
  </si>
  <si>
    <t>INC000002664244</t>
  </si>
  <si>
    <t>11/3/24 10:36:19</t>
  </si>
  <si>
    <t>11/3/24 10:36:38</t>
  </si>
  <si>
    <t>11/3/24 11:37:08</t>
  </si>
  <si>
    <t>HD/Solicitud Artikos Chile // Consulta parche Veritas</t>
  </si>
  <si>
    <t>INC000002664290</t>
  </si>
  <si>
    <t>11/3/24 11:48:05</t>
  </si>
  <si>
    <t>11/3/24 11:49:35</t>
  </si>
  <si>
    <t>11/3/24 11:56:05</t>
  </si>
  <si>
    <t>INC000002656585</t>
  </si>
  <si>
    <t>6/3/24 15:46:30</t>
  </si>
  <si>
    <t>6/3/24 15:47:15</t>
  </si>
  <si>
    <t>11/3/24 12:33:51</t>
  </si>
  <si>
    <t>REQ / SOC / Agregar Nuevo Proxy ID</t>
  </si>
  <si>
    <t>INC000002664906</t>
  </si>
  <si>
    <t>11/3/24 11:30:20</t>
  </si>
  <si>
    <t>11/3/24 11:31:08</t>
  </si>
  <si>
    <t>11/3/24 12:38:52</t>
  </si>
  <si>
    <t>REQ / SOC / RE: SOC/REQ CEPECH S.A. /INC000002664534</t>
  </si>
  <si>
    <t>INC000002665131</t>
  </si>
  <si>
    <t>11/3/24 12:42:00</t>
  </si>
  <si>
    <t>11/3/24 12:42:10</t>
  </si>
  <si>
    <t>11/3/24 12:44:11</t>
  </si>
  <si>
    <t>Reemplazo bandeja remedy controller</t>
  </si>
  <si>
    <t>INC000002665132</t>
  </si>
  <si>
    <t>11/3/24 12:42:15</t>
  </si>
  <si>
    <t>11/3/24 12:42:30</t>
  </si>
  <si>
    <t>11/3/24 12:45:26</t>
  </si>
  <si>
    <t>Gestión ticket cliente Mantos Cooper con VDC por configuraciones servicio de respaldo.</t>
  </si>
  <si>
    <t>INC000002661083</t>
  </si>
  <si>
    <t>8/3/24 12:58:06</t>
  </si>
  <si>
    <t>8/3/24 13:00:27</t>
  </si>
  <si>
    <t>11/3/24 12:45:37</t>
  </si>
  <si>
    <t>HD/[REDSALUD] Agregar y eliminar cuentas portal vdc</t>
  </si>
  <si>
    <t>INC000002665135</t>
  </si>
  <si>
    <t>11/3/24 12:42:49</t>
  </si>
  <si>
    <t>11/3/24 12:43:01</t>
  </si>
  <si>
    <t>11/3/24 12:46:27</t>
  </si>
  <si>
    <t>Revisión plataforma VDC  junto a especialista virtualización para carga ISO SQL SolarWinds</t>
  </si>
  <si>
    <t>INC000002661534</t>
  </si>
  <si>
    <t>8/3/24 14:57:03</t>
  </si>
  <si>
    <t>8/3/24 15:01:38</t>
  </si>
  <si>
    <t>11/3/24 13:12:15</t>
  </si>
  <si>
    <t>GAMA / Agregar nuevo Respaldo MYSQL - Magallanes</t>
  </si>
  <si>
    <t>INC000002664414</t>
  </si>
  <si>
    <t>11/3/24 10:08:13</t>
  </si>
  <si>
    <t>11/3/24 13:13:47</t>
  </si>
  <si>
    <t>INC000002665139</t>
  </si>
  <si>
    <t>11/3/24 13:10:14</t>
  </si>
  <si>
    <t>11/3/24 13:11:10</t>
  </si>
  <si>
    <t>11/3/24 13:29:13</t>
  </si>
  <si>
    <t>HD/Recuperacion de clave de correo TIC.CL</t>
  </si>
  <si>
    <t>INC000002665413</t>
  </si>
  <si>
    <t>11/3/24 13:21:14</t>
  </si>
  <si>
    <t>11/3/24 13:23:22</t>
  </si>
  <si>
    <t>11/3/24 15:47:28</t>
  </si>
  <si>
    <t>HD/LUN de cluster VNX5600_APQ_SILVER_DR con ALARMA Storage FULL</t>
  </si>
  <si>
    <t>INC000002664915</t>
  </si>
  <si>
    <t>FRUTICOLA Y EXPORTADORA ATACAMA LTDA</t>
  </si>
  <si>
    <t>11/3/24 11:35:45</t>
  </si>
  <si>
    <t>11/3/24 11:37:57</t>
  </si>
  <si>
    <t>11/3/24 15:58:45</t>
  </si>
  <si>
    <t>HD/FRUTICOLA Y EXPORTADORA ATACAMA C-19872300325 // CC-CHI-0000068474</t>
  </si>
  <si>
    <t>INC000002664997</t>
  </si>
  <si>
    <t>11/3/24 13:01:10</t>
  </si>
  <si>
    <t>11/3/24 13:02:50</t>
  </si>
  <si>
    <t>11/3/24 16:10:46</t>
  </si>
  <si>
    <t>REQ | DUOC | Apagar servidores ACAD y ADMIN</t>
  </si>
  <si>
    <t>INC000002665294</t>
  </si>
  <si>
    <t>11/3/24 12:58:06</t>
  </si>
  <si>
    <t>11/3/24 16:11:16</t>
  </si>
  <si>
    <t>fiprdu01 - dcacdalameda TICKET AUTOMATICO</t>
  </si>
  <si>
    <t>INC000002664680</t>
  </si>
  <si>
    <t>11/3/24 11:11:46</t>
  </si>
  <si>
    <t>11/3/24 16:11:42</t>
  </si>
  <si>
    <t>fiprdu01 - dcacdvina TICKET AUTOMATICO</t>
  </si>
  <si>
    <t>INC000002664674</t>
  </si>
  <si>
    <t>11/3/24 11:08:31</t>
  </si>
  <si>
    <t>11/3/24 16:12:53</t>
  </si>
  <si>
    <t>fiprdu01 - dcacdmaipu TICKET AUTOMATICO</t>
  </si>
  <si>
    <t>INC000002665502</t>
  </si>
  <si>
    <t>11/3/24 15:32:07</t>
  </si>
  <si>
    <t>11/3/24 15:34:26</t>
  </si>
  <si>
    <t>11/3/24 16:13:34</t>
  </si>
  <si>
    <t>HD/Carga Dump_ Emisión Facturas Electrónicas 11.03.2024</t>
  </si>
  <si>
    <t>INC000002665165</t>
  </si>
  <si>
    <t>11/3/24 14:00:40</t>
  </si>
  <si>
    <t>11/3/24 14:01:16</t>
  </si>
  <si>
    <t>11/3/24 16:35:19</t>
  </si>
  <si>
    <t>HD/Urgente!!! Ministerio del deporte mpls th</t>
  </si>
  <si>
    <t>INC000002665833</t>
  </si>
  <si>
    <t>11/3/24 16:04:37</t>
  </si>
  <si>
    <t>11/3/24 16:38:15</t>
  </si>
  <si>
    <t>fiprdu01 - dcacdsnjoaquin TICKET AUTOMATICO</t>
  </si>
  <si>
    <t>INC000002665451</t>
  </si>
  <si>
    <t>11/3/24 14:17:30</t>
  </si>
  <si>
    <t>11/3/24 14:19:40</t>
  </si>
  <si>
    <t>11/3/24 17:00:50</t>
  </si>
  <si>
    <t>HD/C-19872300193 // FUND INSTITUTO PROFESIONAL DUOC UC // Migración de maquinas uso Telefonica</t>
  </si>
  <si>
    <t>INC000002665467</t>
  </si>
  <si>
    <t>11/3/24 14:58:19</t>
  </si>
  <si>
    <t>11/3/24 15:02:37</t>
  </si>
  <si>
    <t>11/3/24 17:15:16</t>
  </si>
  <si>
    <t>HD/corrección port Group vlan 1171 y 1172 // transbank</t>
  </si>
  <si>
    <t>INC000002664558</t>
  </si>
  <si>
    <t>11/3/24 10:47:45</t>
  </si>
  <si>
    <t>11/3/24 10:48:07</t>
  </si>
  <si>
    <t>11/3/24 17:38:08</t>
  </si>
  <si>
    <t>LERTA-TEMPRANA][WMWARE] CVE-2024-22252 |</t>
  </si>
  <si>
    <t>INC000002665810</t>
  </si>
  <si>
    <t>11/3/24 15:49:45</t>
  </si>
  <si>
    <t>11/3/24 17:38:41</t>
  </si>
  <si>
    <t>INC000002665857</t>
  </si>
  <si>
    <t>11/3/24 16:26:07</t>
  </si>
  <si>
    <t>11/3/24 16:28:24</t>
  </si>
  <si>
    <t>11/3/24 17:44:56</t>
  </si>
  <si>
    <t>HD / SOLICITUD DE FOLIO DE REQUERIMIENTO</t>
  </si>
  <si>
    <t>INC000002666105</t>
  </si>
  <si>
    <t>11/3/24 16:55:34</t>
  </si>
  <si>
    <t>11/3/24 16:58:17</t>
  </si>
  <si>
    <t>11/3/24 17:48:57</t>
  </si>
  <si>
    <t>HD / Recuperacion de clave de correo TIC.CL</t>
  </si>
  <si>
    <t>INC000002664692</t>
  </si>
  <si>
    <t>11/3/24 11:17:12</t>
  </si>
  <si>
    <t>11/3/24 17:50:26</t>
  </si>
  <si>
    <t>fiprdu01 - hyp_maipu TICKET AUTOMATICO</t>
  </si>
  <si>
    <t>INC000002664600</t>
  </si>
  <si>
    <t>11/3/24 11:29:19</t>
  </si>
  <si>
    <t>11/3/24 11:32:41</t>
  </si>
  <si>
    <t>11/3/24 17:51:59</t>
  </si>
  <si>
    <t>HD/Revisión Backups vCenter H10apq VDC</t>
  </si>
  <si>
    <t>INC000002664530</t>
  </si>
  <si>
    <t>11/3/24 10:31:10</t>
  </si>
  <si>
    <t>11/3/24 10:33:38</t>
  </si>
  <si>
    <t>11/3/24 17:53:36</t>
  </si>
  <si>
    <t>HD/RE: Homologar Usuario QAS al de PRD</t>
  </si>
  <si>
    <t>INC000002666201</t>
  </si>
  <si>
    <t>11/3/24 17:53:25</t>
  </si>
  <si>
    <t>11/3/24 17:54:33</t>
  </si>
  <si>
    <t>11/3/24 17:58:39</t>
  </si>
  <si>
    <t>CHECKLIST SAP ECC PRD 04.03.2024</t>
  </si>
  <si>
    <t>INC000002665919</t>
  </si>
  <si>
    <t>11/3/24 16:14:39</t>
  </si>
  <si>
    <t>11/3/24 16:16:03</t>
  </si>
  <si>
    <t>11/3/24 18:00:48</t>
  </si>
  <si>
    <t>HD/RE: Informe de status servidor 192.168.1.78| FOLIO INC000002665916 | APERTURA</t>
  </si>
  <si>
    <t>INC000002666193</t>
  </si>
  <si>
    <t>11/3/24 17:51:32</t>
  </si>
  <si>
    <t>11/3/24 17:52:18</t>
  </si>
  <si>
    <t>11/3/24 18:02:50</t>
  </si>
  <si>
    <t>CHECKLIST SAP ECC PRD 01.03.2024</t>
  </si>
  <si>
    <t>INC000002666209</t>
  </si>
  <si>
    <t>11/3/24 17:55:16</t>
  </si>
  <si>
    <t>11/3/24 17:56:32</t>
  </si>
  <si>
    <t>11/3/24 18:04:43</t>
  </si>
  <si>
    <t>CHECKLIST SAP ECC PRD 05.03.2024</t>
  </si>
  <si>
    <t>INC000002666224</t>
  </si>
  <si>
    <t>11/3/24 18:06:59</t>
  </si>
  <si>
    <t>11/3/24 18:08:04</t>
  </si>
  <si>
    <t>11/3/24 18:11:53</t>
  </si>
  <si>
    <t>CHECKLIST SAP ECC PRD 03.03.2024</t>
  </si>
  <si>
    <t>INC000002666220</t>
  </si>
  <si>
    <t>11/3/24 18:05:14</t>
  </si>
  <si>
    <t>11/3/24 18:06:37</t>
  </si>
  <si>
    <t>11/3/24 18:12:48</t>
  </si>
  <si>
    <t>CHECKLIST SAP ECC PRD 02.03.2024</t>
  </si>
  <si>
    <t>INC000002653599</t>
  </si>
  <si>
    <t>5/3/24 11:47:11</t>
  </si>
  <si>
    <t>5/3/24 11:54:33</t>
  </si>
  <si>
    <t>11/3/24 18:26:01</t>
  </si>
  <si>
    <t>HD/TCCT - Requerimiento - Altas de usuarios grupo VDC Ingenieria Global - AD Cloudtic, Clou</t>
  </si>
  <si>
    <t>INC000002666222</t>
  </si>
  <si>
    <t>11/3/24 18:06:49</t>
  </si>
  <si>
    <t>11/3/24 18:07:46</t>
  </si>
  <si>
    <t>11/3/24 18:37:15</t>
  </si>
  <si>
    <t>REQ / SOC/RE: INC000002345377 Revisión Servidor DC-ACAD-CENTRAL</t>
  </si>
  <si>
    <t>INC000002666437</t>
  </si>
  <si>
    <t>11/3/24 20:15:04</t>
  </si>
  <si>
    <t>11/3/24 20:57:33</t>
  </si>
  <si>
    <t>INC000002666438</t>
  </si>
  <si>
    <t>11/3/24 20:15:41</t>
  </si>
  <si>
    <t>11/3/24 21:07:06</t>
  </si>
  <si>
    <t>INC000002666296</t>
  </si>
  <si>
    <t>11/3/24 19:18:54</t>
  </si>
  <si>
    <t>11/3/24 21:26:38</t>
  </si>
  <si>
    <t>gpschi01 - wnprap_cap04 TICKET AUTOMATICO</t>
  </si>
  <si>
    <t>INC000002666326</t>
  </si>
  <si>
    <t>11/3/24 21:17:49</t>
  </si>
  <si>
    <t>11/3/24 21:23:02</t>
  </si>
  <si>
    <t>12/3/24 07:40:05</t>
  </si>
  <si>
    <t>12/3/24 23:50:00</t>
  </si>
  <si>
    <t>HD / RV: Revisión cuenta de comunicaciones</t>
  </si>
  <si>
    <t>INC000002665787</t>
  </si>
  <si>
    <t>12/3/24 07:40:30</t>
  </si>
  <si>
    <t>12/3/24 07:41:41</t>
  </si>
  <si>
    <t>12/3/24 07:42:06</t>
  </si>
  <si>
    <t>Checklist diario clientes 12.03.24</t>
  </si>
  <si>
    <t>INC000002651647</t>
  </si>
  <si>
    <t>4/3/24 12:54:42</t>
  </si>
  <si>
    <t>4/3/24 12:57:43</t>
  </si>
  <si>
    <t>12/3/24 08:58:46</t>
  </si>
  <si>
    <t>HD/Alta de Respaldos VDC.</t>
  </si>
  <si>
    <t>INC000002667607</t>
  </si>
  <si>
    <t>12/3/24 10:03:09</t>
  </si>
  <si>
    <t>12/3/24 10:03:26</t>
  </si>
  <si>
    <t>12/3/24 10:05:47</t>
  </si>
  <si>
    <t>RV: Otero Y Dominguez Ltda - Empresas Otero //  CHI-004224508</t>
  </si>
  <si>
    <t>INC000002667615</t>
  </si>
  <si>
    <t>12/3/24 10:04:59</t>
  </si>
  <si>
    <t>12/3/24 10:05:13</t>
  </si>
  <si>
    <t>12/3/24 10:07:36</t>
  </si>
  <si>
    <t>duocProblema por enlace con GTD y finalmente activaron un enlace de respaldo</t>
  </si>
  <si>
    <t>INC000002660896</t>
  </si>
  <si>
    <t>8/3/24 09:21:36</t>
  </si>
  <si>
    <t>8/3/24 09:27:08</t>
  </si>
  <si>
    <t>12/3/24 10:19:51</t>
  </si>
  <si>
    <t>HD |VM Q-radar - Cliente CEPECH</t>
  </si>
  <si>
    <t>INC000002667627</t>
  </si>
  <si>
    <t>12/3/24 10:10:33</t>
  </si>
  <si>
    <t>12/3/24 10:11:49</t>
  </si>
  <si>
    <t>12/3/24 10:28:00</t>
  </si>
  <si>
    <t>INFORME DSM CLIENTE AUDIOMUSICA</t>
  </si>
  <si>
    <t>INC000002667614</t>
  </si>
  <si>
    <t>12/3/24 10:04:37</t>
  </si>
  <si>
    <t>12/3/24 10:04:51</t>
  </si>
  <si>
    <t>12/3/24 10:44:17</t>
  </si>
  <si>
    <t>reunion coordinacion SD MS</t>
  </si>
  <si>
    <t>INC000002664688</t>
  </si>
  <si>
    <t>11/3/24 11:15:57</t>
  </si>
  <si>
    <t>12/3/24 10:56:38</t>
  </si>
  <si>
    <t>fiprdu01- ilo_maipu TICKET AUTOMATICO</t>
  </si>
  <si>
    <t>INC000002663823</t>
  </si>
  <si>
    <t>10/3/24 22:42:40</t>
  </si>
  <si>
    <t>10/3/24 22:52:43</t>
  </si>
  <si>
    <t>12/3/24 11:04:08</t>
  </si>
  <si>
    <t>HD / Incidencia respaldo en servidores cliente Mantos Copper</t>
  </si>
  <si>
    <t>INC000002666660</t>
  </si>
  <si>
    <t>12/3/24 09:58:41</t>
  </si>
  <si>
    <t>12/3/24 10:03:18</t>
  </si>
  <si>
    <t>12/3/24 11:07:12</t>
  </si>
  <si>
    <t>HD | Adicionar registro DKIM y DMARK para dominio de correo @coipsa.c</t>
  </si>
  <si>
    <t>INC000002665196</t>
  </si>
  <si>
    <t>11/3/24 15:43:56</t>
  </si>
  <si>
    <t>11/3/24 15:47:03</t>
  </si>
  <si>
    <t>12/3/24 12:30:29</t>
  </si>
  <si>
    <t>REQ| DUOC | Revision de DNS SPF DMARC</t>
  </si>
  <si>
    <t>INC000002667612</t>
  </si>
  <si>
    <t>12/3/24 10:04:15</t>
  </si>
  <si>
    <t>12/3/24 10:04:31</t>
  </si>
  <si>
    <t>12/3/24 12:35:41</t>
  </si>
  <si>
    <t>Seguimiento Vulnerabilidades Cves Espa</t>
  </si>
  <si>
    <t>INC000002667767</t>
  </si>
  <si>
    <t>12/3/24 12:36:19</t>
  </si>
  <si>
    <t>12/3/24 12:38:16</t>
  </si>
  <si>
    <t>12/3/24 13:02:53</t>
  </si>
  <si>
    <t>PLANIFICACIÒN APAGADO Y DESPROMOCION AD ADM /ACAD SEDES DUOC</t>
  </si>
  <si>
    <t>INC000002667768</t>
  </si>
  <si>
    <t>12/3/24 12:39:10</t>
  </si>
  <si>
    <t>12/3/24 13:02:24</t>
  </si>
  <si>
    <t>12/3/24 13:04:21</t>
  </si>
  <si>
    <t>REUNION SEMANAL MS - Coordinación interna</t>
  </si>
  <si>
    <t>INC000002661063</t>
  </si>
  <si>
    <t>8/3/24 12:03:59</t>
  </si>
  <si>
    <t>8/3/24 12:13:04</t>
  </si>
  <si>
    <t>12/3/24 13:34:24</t>
  </si>
  <si>
    <t>HD/- [CSIRT CL] SERVIDORES EMPRESAS SIN CONEXIÓN A LA CONSOLA PANDA +30 DÍAS</t>
  </si>
  <si>
    <t>INC000002659035</t>
  </si>
  <si>
    <t>7/3/24 12:24:06</t>
  </si>
  <si>
    <t>7/3/24 12:27:15</t>
  </si>
  <si>
    <t>12/3/24 14:02:01</t>
  </si>
  <si>
    <t>DUOC|REQ| Bloqueo cuenta acarrascoz</t>
  </si>
  <si>
    <t>INC000002668345</t>
  </si>
  <si>
    <t>12/3/24 12:54:51</t>
  </si>
  <si>
    <t>12/3/24 14:09:12</t>
  </si>
  <si>
    <t>INC000002667702</t>
  </si>
  <si>
    <t>12/3/24 11:46:21</t>
  </si>
  <si>
    <t>12/3/24 11:49:42</t>
  </si>
  <si>
    <t>12/3/24 15:19:59</t>
  </si>
  <si>
    <t>CALL CENTER / LISTA DE ACCESOS</t>
  </si>
  <si>
    <t>frp_kjoopl</t>
  </si>
  <si>
    <t>INC000002667629</t>
  </si>
  <si>
    <t>12/3/24 10:29:12</t>
  </si>
  <si>
    <t>12/3/24 10:30:42</t>
  </si>
  <si>
    <t>12/3/24 16:02:21</t>
  </si>
  <si>
    <t>REQ / SOC / VPN</t>
  </si>
  <si>
    <t>INC000002665217</t>
  </si>
  <si>
    <t>11/3/24 12:25:06</t>
  </si>
  <si>
    <t>11/3/24 12:26:01</t>
  </si>
  <si>
    <t>12/3/24 16:24:38</t>
  </si>
  <si>
    <t>REQ / SOC/RE: solicitud de publicacion en F5 // INC000002660694</t>
  </si>
  <si>
    <t>INC000002668199</t>
  </si>
  <si>
    <t>12/3/24 14:26:37</t>
  </si>
  <si>
    <t>12/3/24 14:28:05</t>
  </si>
  <si>
    <t>12/3/24 16:39:21</t>
  </si>
  <si>
    <t>HD | Acceso a internet desde ServerTools 172.31.235.100</t>
  </si>
  <si>
    <t>INC000002668191</t>
  </si>
  <si>
    <t>12/3/24 13:43:10</t>
  </si>
  <si>
    <t>12/3/24 13:44:35</t>
  </si>
  <si>
    <t>12/3/24 16:52:11</t>
  </si>
  <si>
    <t>HD | Solicitud Artikos Chile // Agregar registros DNS</t>
  </si>
  <si>
    <t>INC000002664553</t>
  </si>
  <si>
    <t>11/3/24 10:47:04</t>
  </si>
  <si>
    <t>11/3/24 10:47:19</t>
  </si>
  <si>
    <t>12/3/24 17:08:20</t>
  </si>
  <si>
    <t>Otero y Dominguez Ltda - Titan America  //   CHI-004225510</t>
  </si>
  <si>
    <t>INC000002667611</t>
  </si>
  <si>
    <t>12/3/24 10:03:53</t>
  </si>
  <si>
    <t>12/3/24 10:04:08</t>
  </si>
  <si>
    <t>12/3/24 17:55:08</t>
  </si>
  <si>
    <t>Logística (Rabie)  // CHI-0000152813 //  CHI-004224741</t>
  </si>
  <si>
    <t>INC000002664557</t>
  </si>
  <si>
    <t>11/3/24 10:47:26</t>
  </si>
  <si>
    <t>11/3/24 10:47:37</t>
  </si>
  <si>
    <t>12/3/24 18:02:52</t>
  </si>
  <si>
    <t>Licencias 365</t>
  </si>
  <si>
    <t>INC000002667609</t>
  </si>
  <si>
    <t>12/3/24 10:03:33</t>
  </si>
  <si>
    <t>12/3/24 10:03:46</t>
  </si>
  <si>
    <t>12/3/24 18:03:46</t>
  </si>
  <si>
    <t>Server desarrollo</t>
  </si>
  <si>
    <t>INC000002667685</t>
  </si>
  <si>
    <t>12/3/24 11:17:21</t>
  </si>
  <si>
    <t>12/3/24 11:19:30</t>
  </si>
  <si>
    <t>12/3/24 18:10:13</t>
  </si>
  <si>
    <t>HD |  igualar los accesos</t>
  </si>
  <si>
    <t>INC000002667810</t>
  </si>
  <si>
    <t>12/3/24 10:19:48</t>
  </si>
  <si>
    <t>12/3/24 10:22:05</t>
  </si>
  <si>
    <t>12/3/24 18:18:08</t>
  </si>
  <si>
    <t>HD/[CCS] REQ | REUNION TECNICA CLOUD - LINUX | Solicitud de Creación Maquinas Virtuales</t>
  </si>
  <si>
    <t>INC000002664985</t>
  </si>
  <si>
    <t>11/3/24 12:48:58</t>
  </si>
  <si>
    <t>11/3/24 12:51:16</t>
  </si>
  <si>
    <t>12/3/24 18:22:24</t>
  </si>
  <si>
    <t>HD/Respaldo Base de Datos</t>
  </si>
  <si>
    <t>INC000002669613</t>
  </si>
  <si>
    <t>12/3/24 18:19:59</t>
  </si>
  <si>
    <t>12/3/24 18:20:14</t>
  </si>
  <si>
    <t>12/3/24 18:22:39</t>
  </si>
  <si>
    <t>Sesión técnica revisión servidor DB plataforma SolarWinds junto a especialista SQL</t>
  </si>
  <si>
    <t>INC000002669614</t>
  </si>
  <si>
    <t>12/3/24 18:20:20</t>
  </si>
  <si>
    <t>12/3/24 18:20:31</t>
  </si>
  <si>
    <t>12/3/24 18:23:28</t>
  </si>
  <si>
    <t>Descarga y carga ISO SQL a servidor SolarWinds por proyecto migracion.</t>
  </si>
  <si>
    <t>INC000002669615</t>
  </si>
  <si>
    <t>12/3/24 18:20:37</t>
  </si>
  <si>
    <t>12/3/24 18:20:49</t>
  </si>
  <si>
    <t>12/3/24 18:24:08</t>
  </si>
  <si>
    <t>Reunión interna grupo MS</t>
  </si>
  <si>
    <t>INC000002668786</t>
  </si>
  <si>
    <t>12/3/24 18:24:10</t>
  </si>
  <si>
    <t>12/3/24 18:24:36</t>
  </si>
  <si>
    <t>12/3/24 18:25:56</t>
  </si>
  <si>
    <t>RE: Apertura - [TCCT-CHILE-CLOUD][AC]TCCT-CHILE-CLOUD-EX-AD-003</t>
  </si>
  <si>
    <t>INC000002668767</t>
  </si>
  <si>
    <t>12/3/24 17:02:26</t>
  </si>
  <si>
    <t>12/3/24 17:05:03</t>
  </si>
  <si>
    <t>12/3/24 18:40:52</t>
  </si>
  <si>
    <t>REQ | DUOC | Job pegado ETL</t>
  </si>
  <si>
    <t>INC000002668777</t>
  </si>
  <si>
    <t>12/3/24 17:11:31</t>
  </si>
  <si>
    <t>12/3/24 17:12:55</t>
  </si>
  <si>
    <t>12/3/24 18:41:43</t>
  </si>
  <si>
    <t>INC000002669389</t>
  </si>
  <si>
    <t>12/3/24 17:11:58</t>
  </si>
  <si>
    <t>12/3/24 21:32:06</t>
  </si>
  <si>
    <t>INC000002669711</t>
  </si>
  <si>
    <t>12/3/24 18:30:29</t>
  </si>
  <si>
    <t>12/3/24 18:32:14</t>
  </si>
  <si>
    <t>13/3/24 07:04:46</t>
  </si>
  <si>
    <t>13/3/24 23:50:00</t>
  </si>
  <si>
    <t>HD | RV: Consulta</t>
  </si>
  <si>
    <t>INC000002670585</t>
  </si>
  <si>
    <t>13/3/24 07:05:05</t>
  </si>
  <si>
    <t>13/3/24 07:06:12</t>
  </si>
  <si>
    <t>13/3/24 07:06:33</t>
  </si>
  <si>
    <t>Checklist Diario Clientes 13.03.24</t>
  </si>
  <si>
    <t>INC000002669612</t>
  </si>
  <si>
    <t>12/3/24 18:17:57</t>
  </si>
  <si>
    <t>12/3/24 18:20:51</t>
  </si>
  <si>
    <t>13/3/24 09:36:48</t>
  </si>
  <si>
    <t>HD/Acceso SFTP Compartir OVF Registro Civil</t>
  </si>
  <si>
    <t>INC000002655849</t>
  </si>
  <si>
    <t>6/3/24 11:31:09</t>
  </si>
  <si>
    <t>6/3/24 11:33:09</t>
  </si>
  <si>
    <t>13/3/24 10:41:18</t>
  </si>
  <si>
    <t>HD | TCCT: PoC InfoScale</t>
  </si>
  <si>
    <t>INC000002667775</t>
  </si>
  <si>
    <t>12/3/24 13:02:30</t>
  </si>
  <si>
    <t>12/3/24 13:06:08</t>
  </si>
  <si>
    <t>13/3/24 11:36:49</t>
  </si>
  <si>
    <t>REQ | DUOC |  RE: [Ambiente DEV] https://cakeocidev.duoc.cl/cape_publisher</t>
  </si>
  <si>
    <t>INC000002671257</t>
  </si>
  <si>
    <t>13/3/24 11:30:58</t>
  </si>
  <si>
    <t>13/3/24 11:32:34</t>
  </si>
  <si>
    <t>13/3/24 11:39:15</t>
  </si>
  <si>
    <t>Transporte a PRD</t>
  </si>
  <si>
    <t>INC000002671628</t>
  </si>
  <si>
    <t>13/3/24 11:51:29</t>
  </si>
  <si>
    <t>13/3/24 11:51:42</t>
  </si>
  <si>
    <t>13/3/24 11:55:03</t>
  </si>
  <si>
    <t>PANDA DEVO] Grandes volúmenes de datos salientes</t>
  </si>
  <si>
    <t>INC000002671251</t>
  </si>
  <si>
    <t>13/3/24 11:24:57</t>
  </si>
  <si>
    <t>13/3/24 11:28:02</t>
  </si>
  <si>
    <t>13/3/24 11:57:11</t>
  </si>
  <si>
    <t>CHECKLIST SAP ECC PRD 06.03.2024</t>
  </si>
  <si>
    <t>INC000002671273</t>
  </si>
  <si>
    <t>13/3/24 11:59:37</t>
  </si>
  <si>
    <t>13/3/24 12:01:51</t>
  </si>
  <si>
    <t>13/3/24 12:18:40</t>
  </si>
  <si>
    <t>CHECKLIST SAP ECC PRD 07.03.2024</t>
  </si>
  <si>
    <t>INC000002671343</t>
  </si>
  <si>
    <t>13/3/24 11:27:33</t>
  </si>
  <si>
    <t>13/3/24 11:30:32</t>
  </si>
  <si>
    <t>13/3/24 12:19:52</t>
  </si>
  <si>
    <t>REQ | DUOC | Activar VPN Corporativa</t>
  </si>
  <si>
    <t>INC000002671278</t>
  </si>
  <si>
    <t>13/3/24 12:02:46</t>
  </si>
  <si>
    <t>13/3/24 12:03:54</t>
  </si>
  <si>
    <t>13/3/24 12:21:48</t>
  </si>
  <si>
    <t>CHECKLIST SAP ECC PRD 08.03.2024</t>
  </si>
  <si>
    <t>INC000002670802</t>
  </si>
  <si>
    <t>13/3/24 12:10:41</t>
  </si>
  <si>
    <t>13/3/24 12:12:47</t>
  </si>
  <si>
    <t>13/3/24 12:25:23</t>
  </si>
  <si>
    <t>HD/RV: [solicitud] validar licenciamiento cliente CORP NORT GRANDE - UNIVERSIDAD ANTOFAGASTA</t>
  </si>
  <si>
    <t>INC000002668893</t>
  </si>
  <si>
    <t>12/3/24 17:35:36</t>
  </si>
  <si>
    <t>12/3/24 17:40:11</t>
  </si>
  <si>
    <t>13/3/24 12:26:19</t>
  </si>
  <si>
    <t>HD / Eliminar VM 192.168.190.20.</t>
  </si>
  <si>
    <t>INC000002671472</t>
  </si>
  <si>
    <t>13/3/24 12:39:36</t>
  </si>
  <si>
    <t>13/3/24 12:40:52</t>
  </si>
  <si>
    <t>13/3/24 12:42:58</t>
  </si>
  <si>
    <t>Checklist diario clientes 01.03.2024</t>
  </si>
  <si>
    <t>INC000002665755</t>
  </si>
  <si>
    <t>11/3/24 18:04:12</t>
  </si>
  <si>
    <t>11/3/24 18:06:28</t>
  </si>
  <si>
    <t>13/3/24 12:44:47</t>
  </si>
  <si>
    <t>DUOC|REQ|[DUOC] Actualizaciones MS período Marzo 2024</t>
  </si>
  <si>
    <t>INC000002671355</t>
  </si>
  <si>
    <t>13/3/24 11:35:25</t>
  </si>
  <si>
    <t>13/3/24 11:37:16</t>
  </si>
  <si>
    <t>13/3/24 12:59:48</t>
  </si>
  <si>
    <t>REQ | DUOC | RE: Notificaciones y permisos</t>
  </si>
  <si>
    <t>INC000002668901</t>
  </si>
  <si>
    <t>12/3/24 17:55:02</t>
  </si>
  <si>
    <t>12/3/24 17:56:44</t>
  </si>
  <si>
    <t>13/3/24 13:40:39</t>
  </si>
  <si>
    <t>HD/Generar registros MX dominio jeria.cl y modificación de prioridad</t>
  </si>
  <si>
    <t>INC000002668124</t>
  </si>
  <si>
    <t>12/3/24 12:38:06</t>
  </si>
  <si>
    <t>12/3/24 12:40:20</t>
  </si>
  <si>
    <t>13/3/24 13:52:36</t>
  </si>
  <si>
    <t>HD | Requerimiento: Validar extensión de VLAN 3600 a 3602 en HANA H10 APQ</t>
  </si>
  <si>
    <t>INC000002671858</t>
  </si>
  <si>
    <t>13/3/24 13:24:34</t>
  </si>
  <si>
    <t>13/3/24 14:59:38</t>
  </si>
  <si>
    <t>ciausp01 - m_audiobk02 TICKET AUTOMATICO</t>
  </si>
  <si>
    <t>INC000002672023</t>
  </si>
  <si>
    <t>13/3/24 14:10:34</t>
  </si>
  <si>
    <t>13/3/24 14:12:22</t>
  </si>
  <si>
    <t>13/3/24 15:09:05</t>
  </si>
  <si>
    <t>HD/Creación de registro SPF - lizama.cl</t>
  </si>
  <si>
    <t>INC000002669287</t>
  </si>
  <si>
    <t>12/3/24 16:49:49</t>
  </si>
  <si>
    <t>12/3/24 16:50:39</t>
  </si>
  <si>
    <t>13/3/24 15:30:42</t>
  </si>
  <si>
    <t>SOCEMPRESAS - reestablecer password</t>
  </si>
  <si>
    <t>INC000002669275</t>
  </si>
  <si>
    <t>12/3/24 16:45:48</t>
  </si>
  <si>
    <t>12/3/24 16:46:20</t>
  </si>
  <si>
    <t>13/3/24 15:31:09</t>
  </si>
  <si>
    <t>TCCT - Coordinacion interna microsoft</t>
  </si>
  <si>
    <t>INC000002669255</t>
  </si>
  <si>
    <t>12/3/24 16:42:33</t>
  </si>
  <si>
    <t>12/3/24 16:43:26</t>
  </si>
  <si>
    <t>13/3/24 15:31:59</t>
  </si>
  <si>
    <t>ALFRESCO-BD revision caso MS</t>
  </si>
  <si>
    <t>INC000002668783</t>
  </si>
  <si>
    <t>12/3/24 17:57:32</t>
  </si>
  <si>
    <t>12/3/24 17:58:24</t>
  </si>
  <si>
    <t>13/3/24 15:32:25</t>
  </si>
  <si>
    <t>CLOUDTIC cambio clave cuenta</t>
  </si>
  <si>
    <t>INC000002669270</t>
  </si>
  <si>
    <t>12/3/24 16:44:41</t>
  </si>
  <si>
    <t>12/3/24 16:45:29</t>
  </si>
  <si>
    <t>13/3/24 15:33:20</t>
  </si>
  <si>
    <t>WIZARD - coordinacion parches criticos seguridad</t>
  </si>
  <si>
    <t>INC000002672061</t>
  </si>
  <si>
    <t>13/3/24 15:17:27</t>
  </si>
  <si>
    <t>13/3/24 15:19:37</t>
  </si>
  <si>
    <t>13/3/24 15:46:10</t>
  </si>
  <si>
    <t>HD | RE: Creación de registro SPF - lizama.cl| FOLIO INC000002672023 |</t>
  </si>
  <si>
    <t>INC000002672321</t>
  </si>
  <si>
    <t>13/3/24 15:51:08</t>
  </si>
  <si>
    <t>13/3/24 15:52:18</t>
  </si>
  <si>
    <t>13/3/24 15:54:39</t>
  </si>
  <si>
    <t>Checklist diario clientes 04.03.2024</t>
  </si>
  <si>
    <t>INC000002672324</t>
  </si>
  <si>
    <t>13/3/24 15:56:01</t>
  </si>
  <si>
    <t>13/3/24 15:57:25</t>
  </si>
  <si>
    <t>13/3/24 16:00:13</t>
  </si>
  <si>
    <t>Checklist diario clientes 05.03.2024</t>
  </si>
  <si>
    <t>INC000002672328</t>
  </si>
  <si>
    <t>13/3/24 16:01:50</t>
  </si>
  <si>
    <t>13/3/24 16:03:19</t>
  </si>
  <si>
    <t>13/3/24 16:06:10</t>
  </si>
  <si>
    <t>Informe Mensual clientes Mes de Febrero 2024</t>
  </si>
  <si>
    <t>INC000002665123</t>
  </si>
  <si>
    <t>11/3/24 12:27:51</t>
  </si>
  <si>
    <t>11/3/24 12:29:13</t>
  </si>
  <si>
    <t>13/3/24 16:14:24</t>
  </si>
  <si>
    <t>HD/RE: Cliente SOC PESCADORES S A Rut  99.556.760-1 Sison 202400284</t>
  </si>
  <si>
    <t>INC000002671456</t>
  </si>
  <si>
    <t>13/3/24 12:40:13</t>
  </si>
  <si>
    <t>13/3/24 12:42:10</t>
  </si>
  <si>
    <t>13/3/24 16:39:19</t>
  </si>
  <si>
    <t>HD | RV: HOGAR DE CRISTO: EWA</t>
  </si>
  <si>
    <t>INC000002671425</t>
  </si>
  <si>
    <t>13/3/24 11:51:55</t>
  </si>
  <si>
    <t>13/3/24 11:54:50</t>
  </si>
  <si>
    <t>13/3/24 16:42:13</t>
  </si>
  <si>
    <t>HD | contraseña correo</t>
  </si>
  <si>
    <t>INC000002668705</t>
  </si>
  <si>
    <t>12/3/24 14:20:22</t>
  </si>
  <si>
    <t>12/3/24 14:22:38</t>
  </si>
  <si>
    <t>13/3/24 17:00:30</t>
  </si>
  <si>
    <t>HD/Acceso ServerTools 172.31.235.100 a Server Desarrollo 10.67.128.98</t>
  </si>
  <si>
    <t>INC000002672358</t>
  </si>
  <si>
    <t>13/3/24 17:00:49</t>
  </si>
  <si>
    <t>13/3/24 17:01:01</t>
  </si>
  <si>
    <t>13/3/24 17:04:42</t>
  </si>
  <si>
    <t>Reu interna SD por temas de área e indicaciones vuelta a la oficina</t>
  </si>
  <si>
    <t>INC000002668174</t>
  </si>
  <si>
    <t>12/3/24 13:01:05</t>
  </si>
  <si>
    <t>12/3/24 13:02:44</t>
  </si>
  <si>
    <t>13/3/24 17:04:51</t>
  </si>
  <si>
    <t>HD / Solicitud de MV</t>
  </si>
  <si>
    <t>INC000002672359</t>
  </si>
  <si>
    <t>13/3/24 17:01:07</t>
  </si>
  <si>
    <t>13/3/24 17:01:18</t>
  </si>
  <si>
    <t>13/3/24 17:05:53</t>
  </si>
  <si>
    <t>Reunión grupo MS junto a Team Leader</t>
  </si>
  <si>
    <t>INC000002672014</t>
  </si>
  <si>
    <t>13/3/24 13:57:01</t>
  </si>
  <si>
    <t>13/3/24 14:00:11</t>
  </si>
  <si>
    <t>13/3/24 17:08:22</t>
  </si>
  <si>
    <t>HD | Consulta por compatibilidad de base de datos/sistema operativo Oracle Linux.</t>
  </si>
  <si>
    <t>INC000002672361</t>
  </si>
  <si>
    <t>13/3/24 17:01:24</t>
  </si>
  <si>
    <t>13/3/24 17:01:36</t>
  </si>
  <si>
    <t>13/3/24 17:11:13</t>
  </si>
  <si>
    <t>INC000002672366</t>
  </si>
  <si>
    <t>13/3/24 17:08:41</t>
  </si>
  <si>
    <t>13/3/24 17:09:52</t>
  </si>
  <si>
    <t>13/3/24 17:11:47</t>
  </si>
  <si>
    <t>Checklist diario clientes 06.03.2024</t>
  </si>
  <si>
    <t>INC000002671613</t>
  </si>
  <si>
    <t>13/3/24 11:51:08</t>
  </si>
  <si>
    <t>13/3/24 11:51:22</t>
  </si>
  <si>
    <t>13/3/24 17:14:02</t>
  </si>
  <si>
    <t>E-CLOUD][AC]TCCT-CHILE-CLOUD-CA-AD-041-T1003.006</t>
  </si>
  <si>
    <t>INC000002672369</t>
  </si>
  <si>
    <t>13/3/24 17:12:11</t>
  </si>
  <si>
    <t>13/3/24 17:13:14</t>
  </si>
  <si>
    <t>13/3/24 17:19:58</t>
  </si>
  <si>
    <t>Checklist diario clientes 07.03.2024</t>
  </si>
  <si>
    <t>INC000002671861</t>
  </si>
  <si>
    <t>13/3/24 13:28:17</t>
  </si>
  <si>
    <t>13/3/24 17:22:14</t>
  </si>
  <si>
    <t>INC000002672375</t>
  </si>
  <si>
    <t>13/3/24 17:20:21</t>
  </si>
  <si>
    <t>13/3/24 17:23:14</t>
  </si>
  <si>
    <t>13/3/24 17:24:38</t>
  </si>
  <si>
    <t>Checklist diario clientes 08.03.2024</t>
  </si>
  <si>
    <t>INC000002672377</t>
  </si>
  <si>
    <t>13/3/24 17:25:16</t>
  </si>
  <si>
    <t>13/3/24 17:28:42</t>
  </si>
  <si>
    <t>13/3/24 17:29:32</t>
  </si>
  <si>
    <t>Checklist diario clientes 11.03.2024</t>
  </si>
  <si>
    <t>INC000002671395</t>
  </si>
  <si>
    <t>13/3/24 11:50:31</t>
  </si>
  <si>
    <t>13/3/24 11:50:42</t>
  </si>
  <si>
    <t>13/3/24 17:38:20</t>
  </si>
  <si>
    <t>ULTRAPORT (SERVICIOS M) ARITIMOS Y TRANSPORTES LTDA /  CHI-004215151</t>
  </si>
  <si>
    <t>INC000002672387</t>
  </si>
  <si>
    <t>13/3/24 17:42:53</t>
  </si>
  <si>
    <t>13/3/24 17:43:48</t>
  </si>
  <si>
    <t>13/3/24 17:45:13</t>
  </si>
  <si>
    <t>Checklist diario clientes 12.03.2024</t>
  </si>
  <si>
    <t>INC000002671404</t>
  </si>
  <si>
    <t>13/3/24 11:50:50</t>
  </si>
  <si>
    <t>13/3/24 11:51:01</t>
  </si>
  <si>
    <t>13/3/24 17:46:00</t>
  </si>
  <si>
    <t>FORESTAL MAXCON  //  CHI-004158619-1</t>
  </si>
  <si>
    <t>INC000002672391</t>
  </si>
  <si>
    <t>13/3/24 17:45:51</t>
  </si>
  <si>
    <t>13/3/24 17:46:59</t>
  </si>
  <si>
    <t>13/3/24 17:48:00</t>
  </si>
  <si>
    <t>Checklist diario clientes 13.03.2024</t>
  </si>
  <si>
    <t>INC000002672094</t>
  </si>
  <si>
    <t>13/3/24 16:53:26</t>
  </si>
  <si>
    <t>13/3/24 16:54:07</t>
  </si>
  <si>
    <t>13/3/24 17:57:05</t>
  </si>
  <si>
    <t>HD/SOLICITUD DE IP PVLAN APQ</t>
  </si>
  <si>
    <t>INC000002672103</t>
  </si>
  <si>
    <t>13/3/24 17:06:40</t>
  </si>
  <si>
    <t>13/3/24 17:07:32</t>
  </si>
  <si>
    <t>13/3/24 18:02:18</t>
  </si>
  <si>
    <t>HD/SOLICITUD DE IP PVLAN SM</t>
  </si>
  <si>
    <t>INC000002672547</t>
  </si>
  <si>
    <t>13/3/24 18:11:54</t>
  </si>
  <si>
    <t>13/3/24 18:13:11</t>
  </si>
  <si>
    <t>13/3/24 18:13:46</t>
  </si>
  <si>
    <t>REUNION DE PLANIFICACION CLIENTE DUOC TRABAJOS PROGRAMADOS ACTULIZACIONES MS</t>
  </si>
  <si>
    <t>INC000002672062</t>
  </si>
  <si>
    <t>13/3/24 15:18:36</t>
  </si>
  <si>
    <t>13/3/24 15:21:57</t>
  </si>
  <si>
    <t>13/3/24 18:21:45</t>
  </si>
  <si>
    <t>DUOC | REQ| Clave de usuarios DGDAI</t>
  </si>
  <si>
    <t>INC000002672667</t>
  </si>
  <si>
    <t>13/3/24 19:14:08</t>
  </si>
  <si>
    <t>13/3/24 19:32:20</t>
  </si>
  <si>
    <t>rabie001 - aconcagua_vm TICKET AUTOMATICO</t>
  </si>
  <si>
    <t>INC000002672245</t>
  </si>
  <si>
    <t>13/3/24 15:53:31</t>
  </si>
  <si>
    <t>13/3/24 20:33:10</t>
  </si>
  <si>
    <t>INC000002672742</t>
  </si>
  <si>
    <t>13/3/24 20:32:06</t>
  </si>
  <si>
    <t>13/3/24 20:34:03</t>
  </si>
  <si>
    <t>13/3/24 20:38:06</t>
  </si>
  <si>
    <t>reunion entre Telefonica, Duoc y Oracle</t>
  </si>
  <si>
    <t>INC000002651053</t>
  </si>
  <si>
    <t>2024-03-04 09:22:10</t>
  </si>
  <si>
    <t>2024-03-04 09:22:11</t>
  </si>
  <si>
    <t>2024-03-04 09:49:00</t>
  </si>
  <si>
    <t>2024-03-04 23:50:00</t>
  </si>
  <si>
    <t>PREVENTIVO: SI
CÓDIGO DE SERVICIO:
DIRECCIÓN:  DCSM
QUIEN REPORTA: KATHERINE DIAZ
CONTACTO EN TERRENO: DC OPERADOR N1
PROBLEMA: ALARMAS
REQUERIMIENTO: RONDA DE TOMA DE ALARMAS CLIENTE TECH</t>
  </si>
  <si>
    <t>SE EFECTÚA CONTACTO CON CLIENTE: NO APLICA
TELÉFONO DE CONTACTO: NO APLICA
ACCIONES REALIZADAS: TOMA DE ALARMAS TECH
SOLUCIÓN PALIATIVA O DEFINITIVA: CORREO ENVIADO
ACCIONES DE MEJORA, RECOMENDACIONES: NO APLICA
CAUSA RAÍZ: ALARMAS</t>
  </si>
  <si>
    <t>INC000002651175</t>
  </si>
  <si>
    <t>2024-03-04 10:25:37</t>
  </si>
  <si>
    <t>2024-03-04 10:26:44</t>
  </si>
  <si>
    <t>2024-03-04 10:34:23</t>
  </si>
  <si>
    <t>2024-03-04 12:28:41</t>
  </si>
  <si>
    <t>2024-03-04 12:30:12</t>
  </si>
  <si>
    <t>2024-03-04 12:31:01</t>
  </si>
  <si>
    <t>2024-03-04 12:32:18</t>
  </si>
  <si>
    <t>2024-03-04 12:33:02</t>
  </si>
  <si>
    <t>2024-03-04 12:33:56</t>
  </si>
  <si>
    <t>2024-03-04 11:31:03</t>
  </si>
  <si>
    <t>2024-03-04 11:31:34</t>
  </si>
  <si>
    <t>2024-03-04 11:38:42</t>
  </si>
  <si>
    <t>GRANDE - BUSES HUALPEN CHI OB 004168436/ CHI TCCT 0000147500</t>
  </si>
  <si>
    <t>INC000002606771</t>
  </si>
  <si>
    <t>INCIDENCIA FILTRACIÓN DE AGUA EN TIC 7</t>
  </si>
  <si>
    <t>2024-02-10 11:24:49</t>
  </si>
  <si>
    <t>2024-02-10 11:32:22</t>
  </si>
  <si>
    <t>2024-03-05 15:51:52</t>
  </si>
  <si>
    <t>2024-03-05 23:50:00</t>
  </si>
  <si>
    <t>TICKET EN GESTION</t>
  </si>
  <si>
    <t>INC000002651116</t>
  </si>
  <si>
    <t>2024-03-04 06:30:58</t>
  </si>
  <si>
    <t>2024-03-04 06:33:55</t>
  </si>
  <si>
    <t>2024-03-04 07:33:32</t>
  </si>
  <si>
    <t>2024-03-04 02:39:40</t>
  </si>
  <si>
    <t>2024-03-04 09:30:28</t>
  </si>
  <si>
    <t>Se revisa servidor SRVBACKHOMEPRD01SRVBACKHOMEPRD01 y este se encuentra operativo y tiene 38 días de uptime.
[root@srvbackhomeprd01 ~]# uptime
 09:27:05 up 38 days, 14:09,  1 user,  load average: 1.03, 0.63, 0.28</t>
  </si>
  <si>
    <t>INC000002651418</t>
  </si>
  <si>
    <t>2024-03-04 10:45:51</t>
  </si>
  <si>
    <t>2024-03-04 10:47:37</t>
  </si>
  <si>
    <t>2024-03-04 11:02:08</t>
  </si>
  <si>
    <t>EMPRESA: Nabiax
CÓDIGO DE SERVICIO: 
DIRECCIÓN:Calle San Martin #50, Santiago Centro, Santiago
NOMBRE DE QUIEN REPORTA:Jean Paul Jara
TELÉFONO DE QUIEN REPORTA:  +569 83828137
NOMBRE DE CONTACTO EN TERRENO: 
REQUERIMIENTO :  Mantenimiento equipos climati</t>
  </si>
  <si>
    <t>INC000002650816</t>
  </si>
  <si>
    <t>2024-03-04 04:30:57</t>
  </si>
  <si>
    <t>2024-03-04 04:32:16</t>
  </si>
  <si>
    <t>2024-03-04 05:32:18</t>
  </si>
  <si>
    <t>INC000002651043</t>
  </si>
  <si>
    <t>TICKET DIARIO RONDAS PREVENTIVAS Y LECTURA DE TEMPERATURAS SALAS TIC</t>
  </si>
  <si>
    <t>2024-03-04 09:09:00</t>
  </si>
  <si>
    <t>2024-03-04 09:12:14</t>
  </si>
  <si>
    <t>2024-03-04 19:23:49</t>
  </si>
  <si>
    <t>REVENTIVO: SI
CODIGO DE SERVICIO: N/A
DIRECCION:  SAN MARTIN 50
QUIEN REPORTA: FRANCISCO FELIU
CONTACTO EN TERRENO: FRANCISCO FELIU
PROBLEMA: N/A
REQUERIMIENTO: TICKET DIARIO RONDAS PREVENTIVAS Y LECTURA DE TEMPERATURAS SALAS TIC</t>
  </si>
  <si>
    <t>Fase de resolución y recuperación: INFORMACION
Se efectúa contacto con cliente: N/A
Teléfono de contacto: N/A
Acciones realizadas: RONDAS REALIZADAS 
Solución paliativa o definitiva: N/A
Acciones de Mejora, Recomendaciones: N/A
Causa Raíz: (si aplica) N/</t>
  </si>
  <si>
    <t>INC000002650814</t>
  </si>
  <si>
    <t>TOMA DE TEMPERATURAS SALAS TIC 7 Y 8</t>
  </si>
  <si>
    <t>2024-03-04 01:49:13</t>
  </si>
  <si>
    <t>2024-03-04 01:51:27</t>
  </si>
  <si>
    <t>2024-03-04 01:54:11</t>
  </si>
  <si>
    <t>PREVENTIVO: SI
CODIGO DE SERVICIO: N/A
DIRECCION:  Apoquindo 7071
QUIEN REPORTA: BASTIAN ROA
CONTACTO EN TERRENO: BASTIAN ROA
PROBLEMA: N/A
REQUERIMIENTO: TOMA DE TEMPERATURAS SALAS TIC 7 Y 8 00:30 HRS</t>
  </si>
  <si>
    <t>2024-03-04 11:43:18</t>
  </si>
  <si>
    <t>2024-03-04 11:43:39</t>
  </si>
  <si>
    <t>2024-03-04 11:47:04</t>
  </si>
  <si>
    <t>2024-03-04 10:20:51</t>
  </si>
  <si>
    <t>2024-03-04 10:24:14</t>
  </si>
  <si>
    <t>2024-03-05 09:07:47</t>
  </si>
  <si>
    <t>PREVENTIVO: NO
CODIGO DE SERVICIO:
DIRECCION:
QUIEN REPORTA: Juan Carlos Dupuy  +56 979778332
CONTACTO EN TERRENO:
PROBLEMA:
REQUERIMIENTO:
Buenos días, junto con saludar, solicito ejecutar la restauración de las siguientes RÉPLICAS en modo TEST:
Servi</t>
  </si>
  <si>
    <t>Se efectúa contacto con cliente: N/A
Teléfono de contacto: N/A 
Acciones realizadas: Se realizan 5 test failover hacia DC contingencia APQ para validar replicas de IPCHILE.
Solución paliativa o definitiva: Definitiva
Acciones de Mejora, Recomendaciones:</t>
  </si>
  <si>
    <t>INC000002638519</t>
  </si>
  <si>
    <t>DUOC | REQ | Solicitud usuarios SFTP</t>
  </si>
  <si>
    <t>2024-02-26 16:00:46</t>
  </si>
  <si>
    <t>2024-02-26 16:02:27</t>
  </si>
  <si>
    <t>2024-03-04 13:06:13</t>
  </si>
  <si>
    <t>Se crean 5 usuarios SFTP solicitados.Detalle en correo adjunto</t>
  </si>
  <si>
    <t>INC000002647801</t>
  </si>
  <si>
    <t>Descripción : No se pueden mandar correo a dominios externos</t>
  </si>
  <si>
    <t>2024-03-02 20:45:56</t>
  </si>
  <si>
    <t>2024-03-02 20:48:14</t>
  </si>
  <si>
    <t>2024-03-04 01:41:17</t>
  </si>
  <si>
    <t>N.º de ticket                     : INC000002647801
Nombre cliente                : TELEFONICA
Hora de inicio                   :  20:40
Hora termino                    :     
Estado de servicio            :  operativo 
Descripción</t>
  </si>
  <si>
    <t>INC000002642679</t>
  </si>
  <si>
    <t>GAMA | Restauración</t>
  </si>
  <si>
    <t>2024-02-28 17:44:47</t>
  </si>
  <si>
    <t>2024-02-28 17:50:27</t>
  </si>
  <si>
    <t>2024-03-07 10:59:07</t>
  </si>
  <si>
    <t>2024-03-07 23:50:00</t>
  </si>
  <si>
    <t>PREVENTIVO: NO
CÓDIGO DE SERVICIO: RESTAURACIÓN 
DIRECCIÓN:-
QUIEN REPORTA: Cristian Peña | (56 2) 2722 4842
CONTACTO EN TERRENO: Cristian Peña | (56 2) 2722 4842
PROBLEMA:
REQUERIMIENTO:
En algún momento desde el área de Seguridad se debió pedir el re</t>
  </si>
  <si>
    <t>FASE RESOLUCIÓN Y RECUPERACIÓN
Se efectúa contacto con cliente: N/A 
Teléfono de contacto: N/A
Acciones realizadas: restauracion de bd solicitadas realizada de manera correcta
Solución paliativa o definitiva: restauracion de bd solicitadas realizada</t>
  </si>
  <si>
    <t>INC000002622613</t>
  </si>
  <si>
    <t>RUIDO DE PALOMAS EN CIELO FALSO SALA ADVANCED SOC</t>
  </si>
  <si>
    <t>2024-02-19 08:18:59</t>
  </si>
  <si>
    <t>2024-02-19 08:21:45</t>
  </si>
  <si>
    <t>2024-03-05 15:55:37</t>
  </si>
  <si>
    <t>se cella acceso a palomas</t>
  </si>
  <si>
    <t>2024-03-01 15:29:09</t>
  </si>
  <si>
    <t>2024-03-01 15:31:21</t>
  </si>
  <si>
    <t>2024-03-04 09:13:13</t>
  </si>
  <si>
    <t>De: ALVARO RAINIER ORTIZ CASTILLO &lt;alvaro.ortiz@telefonica.com&gt; 
Enviado el: viernes, 1 de marzo de 2024 15:25
Para: LUIS DAVID MATELUNA ARAVENA &lt;luis.mateluna@telefonica.com&gt;; Eduardo Meza S. &lt;emeza@duoc.cl&gt;; Mesa TI &lt;mesa.ti@movistar.cl&gt;
CC: Antonio Ma</t>
  </si>
  <si>
    <t>se realizan homologaciones para pruebas</t>
  </si>
  <si>
    <t>INC000002649322</t>
  </si>
  <si>
    <t>Descripción   :  No se pueden mandar correo a dominios externos</t>
  </si>
  <si>
    <t>2024-03-02 20:41:34</t>
  </si>
  <si>
    <t>2024-03-02 20:45:12</t>
  </si>
  <si>
    <t>2024-03-04 00:14:02</t>
  </si>
  <si>
    <t>N.º de ticket                     : INC000002649322
Nombre cliente                : TELEFONICA
Hora de inicio                   :  120:42
Hora termino                    :     
Estado de servicio            :  operativo 
Descripción</t>
  </si>
  <si>
    <t>INC000002608711</t>
  </si>
  <si>
    <t>INCIDENCIA  MODULO E APAGADO</t>
  </si>
  <si>
    <t>2024-02-11 07:25:15</t>
  </si>
  <si>
    <t>2024-02-11 07:29:51</t>
  </si>
  <si>
    <t>2024-03-05 15:54:12</t>
  </si>
  <si>
    <t>se instala conexion a red</t>
  </si>
  <si>
    <t>INC000002643558</t>
  </si>
  <si>
    <t>REQ / SOC / RE: Alerta de Seguridad: Nueva vulnerabilidad XSS</t>
  </si>
  <si>
    <t>2024-02-29 10:39:02</t>
  </si>
  <si>
    <t>2024-02-29 10:41:38</t>
  </si>
  <si>
    <t>2024-03-04 17:02:46</t>
  </si>
  <si>
    <t>PREVENTIVO: NO
CODIGO DE SERVICIO:
DIRECCION:      
CIUDAD:             
COMUNA:
NOMBRE QUIEN REPORTA: DAVID LOPEZ M.
TELEFONO QUIEN REPORTA: dlopezm@duoc.cl
NOMBRE CONTACTO EN TERRENO:        
TELEFONO 1 CONTACTO EN TERRENO:
TELEFONO 2 CONTACTO EN TERRE</t>
  </si>
  <si>
    <t>Se cierra folio por falta de información</t>
  </si>
  <si>
    <t>2024-03-02 09:27:59</t>
  </si>
  <si>
    <t>2024-03-02 09:29:23</t>
  </si>
  <si>
    <t>2024-03-04 10:08:32</t>
  </si>
  <si>
    <t>revision total de plataformas veritas (fin de semana), discos, cintas,procesos, respaldos fallidos</t>
  </si>
  <si>
    <t>FASE RESOLUCIÓN Y RECUPERACIÓN
Se efectúa contacto con cliente: N/A
Teléfono de contacto: N/A
Acciones realizadas: plataformas revisadas y en funcionamiento durante el fin de semana 24/7
Solución paliativa o definitiva: plataformas revisadas y en fun</t>
  </si>
  <si>
    <t>INC000002651580</t>
  </si>
  <si>
    <t>2024-03-04 12:17:23</t>
  </si>
  <si>
    <t>2024-03-04 12:18:33</t>
  </si>
  <si>
    <t>2024-03-04 12:45:50</t>
  </si>
  <si>
    <t>INC000002649410</t>
  </si>
  <si>
    <t>Descripción                       :  No se pueden mandar correo a dominios externos</t>
  </si>
  <si>
    <t>2024-03-02 20:26:28</t>
  </si>
  <si>
    <t>2024-03-02 20:29:03</t>
  </si>
  <si>
    <t>2024-03-03 23:50:58</t>
  </si>
  <si>
    <t>N.º de ticket                     : INC000002649410
Nombre cliente                : TELEFONICA
Hora de inicio                   :  19:45
Hora termino                    :     
Estado de servicio            :  operativo 
Descripción</t>
  </si>
  <si>
    <t>INC000002632437</t>
  </si>
  <si>
    <t>VIAL Y COMPANIA LIMITADA</t>
  </si>
  <si>
    <t>MESA/CALL CENTER/CONFIGURACIÓN DE OFFICE</t>
  </si>
  <si>
    <t>2024-02-23 10:23:57</t>
  </si>
  <si>
    <t>2024-02-23 10:24:00</t>
  </si>
  <si>
    <t>2024-03-06 18:39:03</t>
  </si>
  <si>
    <t>2024-03-06 23:50:00</t>
  </si>
  <si>
    <t>PREVENTIVO: NO
CODIGO DE SERVICIO:OFFICE365
DIRECCION:AV.LA ORACIÓN 1267,FASE 3 ENEA,PUDAHUEL,SANTIAGO
QUIEN REPORTA:JULIO RIFFO-995472860
CONTACTO EN TERRENO:JULIO RIFFO-995472860
PROBLEMA:
REQUERIMIENTO:CONFIGURACIÓN DE OFFICE365
EQUIPOS ENERGIZADO/REI</t>
  </si>
  <si>
    <t>FASE RESOLUCIÓN Y RECUPERACIÓN
Se efectúa contacto con cliente: Julio Rifo
Teléfono de contacto: 995472860
Acciones realizadas:
Se recomendó eliminar el antiguo usuario y crear uno nuevo
Solución paliativa o definitiva: definitiva
Acciones de Mejora</t>
  </si>
  <si>
    <t>INC000002644082</t>
  </si>
  <si>
    <t>Cliente: "MOSAICO S A" Sison 202400126 - baja</t>
  </si>
  <si>
    <t>2024-02-29 12:58:16</t>
  </si>
  <si>
    <t>2024-02-29 12:58:39</t>
  </si>
  <si>
    <t>2024-03-05 18:52:50</t>
  </si>
  <si>
    <t>INC000002651034</t>
  </si>
  <si>
    <t>2024-03-04 08:05:57</t>
  </si>
  <si>
    <t>2024-03-04 08:07:14</t>
  </si>
  <si>
    <t>2024-03-04 09:01:56</t>
  </si>
  <si>
    <t>2024-03-04 01:43:14</t>
  </si>
  <si>
    <t>2024-03-04 04:45:58</t>
  </si>
  <si>
    <t>PREVENTIVO=SI
CODIGO DE SERVICIO=FileServer_VM
DIRECCION=NULL
CIUDAD=NULL
COMUNA LOCAL=
REGION=REGIÃ“N METROPOLITANA DE SANTIAGO
QUIEN REPORTA=Ticket automático
CONTACTO EN TERRENO=
PROBLEMA=Node DEKICH01 - FileServer_VM CPU Load at 96 % Exceeds Threshol</t>
  </si>
  <si>
    <t>FASE RESOLUCIÓN Y RECUPERACIÓN
Se efectúa contacto con cliente: ti.desertking@movistar.cl; GIOVANNI DANIEL ROCCO VALENZUELA &lt;giovanni.rocco@telefonica.com&gt;
Teléfono de contacto: No aplica.
Acciones realizadas: Se revisa caso a nivel SOLARWINDS, alerta</t>
  </si>
  <si>
    <t>2024-03-04 09:12:45</t>
  </si>
  <si>
    <t>2024-03-04 09:14:38</t>
  </si>
  <si>
    <t>2024-03-04 13:18:49</t>
  </si>
  <si>
    <t>PREVENTIVO: NO
CÓDIGO DE SERVICIO: REPLICAS
DIRECCIÓN: .
QUIEN REPORTA: Juan Carlos Dupuy |  +56 979778332
CONTACTO EN TERRENO: Juan Carlos Dupuy |  +56 979778332
PROBLEMA:
REQUERIMIENTO:
Buenos días, junto con saludar, solicito nos envíen planilla con</t>
  </si>
  <si>
    <t>Se efectúa contacto con cliente: N/A
Teléfono de contacto: N/A 
Acciones realizadas: Se obtiene informacion solicitada respecto a las replicas activas que mantiene cliente IPCHILE CON ZERTO 
Solución paliativa o definitiva: Definitiva
Acciones de Mejora,</t>
  </si>
  <si>
    <t>2024-03-04 09:54:47</t>
  </si>
  <si>
    <t>2024-03-04 09:58:38</t>
  </si>
  <si>
    <t>2024-03-05 01:01:19</t>
  </si>
  <si>
    <t>PREVENTIVO: NO
CODIGO DE SERVICIO:
DIRECCION:
QUIEN REPORTA:Cristobal Reyes Delgado +56 9 6664 3831
CONTACTO EN TERRENO:
PROBLEMA:Estimado @Help Desk,
Buenos dias. Favor generar ticket a mi nombre para la revisión solicitad:
“Por favor me puedes enviar</t>
  </si>
  <si>
    <t>Se realiza el mantenimiento DB solicitado</t>
  </si>
  <si>
    <t>INC000002654704</t>
  </si>
  <si>
    <t>2024-03-05 19:37:30</t>
  </si>
  <si>
    <t>2024-03-05 19:38:22</t>
  </si>
  <si>
    <t>2024-03-05 20:06:31</t>
  </si>
  <si>
    <t>2024-03-08 13:27:23</t>
  </si>
  <si>
    <t>2024-03-08 13:27:38</t>
  </si>
  <si>
    <t>2024-03-08 13:42:07</t>
  </si>
  <si>
    <t>2024-03-08 23:50:00</t>
  </si>
  <si>
    <t>Duoc - Gestión con TAM y JP por requerimiento servidor proyecto observatorio no entregado a operaciones.</t>
  </si>
  <si>
    <t>INC000002663316</t>
  </si>
  <si>
    <t>2024-03-10 08:48:01</t>
  </si>
  <si>
    <t>2024-03-10 08:48:54</t>
  </si>
  <si>
    <t>2024-03-10 09:12:44</t>
  </si>
  <si>
    <t>2024-03-10 23:50:00</t>
  </si>
  <si>
    <t>Inicio:
Estimados: Inicia ronda y revisión de salas técnicas 
Cliente: T. EMPRESAS
Proveedor: Personal de planta Inelcom
Tipo Requerimiento: TRABAJO SIN CRQ
N° Ticket Acceso: PERSONAL DE PLANTA INELCOM
N° CRQ:NO APLICA
Estado CRQ:NO APLICA
TKT:NO APLICA</t>
  </si>
  <si>
    <t>2024-03-04 11:40:51</t>
  </si>
  <si>
    <t>2024-03-04 11:41:47</t>
  </si>
  <si>
    <t>2024-03-04 13:38:57</t>
  </si>
  <si>
    <t>PREVENTIVO: NO
CODIGO DE SERVICIO:
DIRECCION:
QUIEN REPORTA:+56962085259 ´Germán Herrera O.
CONTACTO EN TERRENO:
PROBLEMA:No se llega a los siguientes hosts:
Mo orientas para poder solucionar el tema.
REQUERIMIENTO:
EQUIPOS ENERGIZADO/REINICIADO:
HORARIO</t>
  </si>
  <si>
    <t>FASE RESOLUCIÓN Y RECUPERACIÓN
Se efectúa contacto con cliente:German Herrera
Teléfono de contacto:+56962085259  
Acciones realizadas: Cliente indica que agrego la vlan 3611 segun lo indicado y pudo recuperar la conexion sin problemas
Solución paliat</t>
  </si>
  <si>
    <t>2024-03-07 11:06:35</t>
  </si>
  <si>
    <t>2024-03-07 11:08:53</t>
  </si>
  <si>
    <t>2024-03-07 18:15:40</t>
  </si>
  <si>
    <t>PREVENTIVO: NO
CODIGO DE SERVICIO:
DIRECCION: Nueva de Lyon 96 Of 205, STGO, PROVIDENCIA
QUIEN REPORTA: Germán Herrera O. |
CONTACTO EN TERRENO:  Germán Herrera O  56962085259
PROBLEMA:
REQUERIMIENTO:
Favor agregar a rutina de respaldo servidor indicado</t>
  </si>
  <si>
    <t>FASE RESOLUCIÓN Y RECUPERACIÓN
Se efectúa contacto con cliente: N/A
Teléfono de contacto: N/A
Acciones realizadas: se agrega vm a respaldo de maquina virtual segun lo solicitado por cliente.
Solución paliativa o definitiva: definitiva
Acciones de Me</t>
  </si>
  <si>
    <t>INC000002652318</t>
  </si>
  <si>
    <t>INCIDENTE HUAWEI REINICIO BMC 16:38</t>
  </si>
  <si>
    <t>2024-03-04 16:39:06</t>
  </si>
  <si>
    <t>2024-03-04 16:40:04</t>
  </si>
  <si>
    <t>2024-03-04 17:06:31</t>
  </si>
  <si>
    <t>INC000002653284</t>
  </si>
  <si>
    <t>TICKET DIARIO RONDAS PREVENTIVAS Y TOMAS DE TEMPERATURAS SALAS TIC</t>
  </si>
  <si>
    <t>2024-03-05 08:31:20</t>
  </si>
  <si>
    <t>2024-03-05 08:34:17</t>
  </si>
  <si>
    <t>2024-03-05 19:06:41</t>
  </si>
  <si>
    <t>PREVENTIVO: SI
CODIGO DE SERVICIO: N/A
DIRECCION:  SAN MARTIN 50
QUIEN REPORTA: FRANCISCO FELIU
CONTACTO EN TERRENO: FRANCISCO FELIU
PROBLEMA: N/A
REQUERIMIENTO: TICKET DIARIO RONDAS PREVENTIVAS Y TOMAS DE TEMPERATURAS SALAS TIC</t>
  </si>
  <si>
    <t>INC000002661298</t>
  </si>
  <si>
    <t>2024-03-08 15:16:58</t>
  </si>
  <si>
    <t>2024-03-08 15:20:50</t>
  </si>
  <si>
    <t>2024-03-08 17:19:12</t>
  </si>
  <si>
    <t>EMPRESA:FORUM SERVICIOS FINANCIEROS SA
CÓDIGO DE SERVICIO: 
DIRECCIÓN: AV. Presidente Prieto #226, Paine, Santiago
NOMBRE DE QUIEN REPORTA: Roxana Jara 
TELÉFONO DE QUIEN REPORTA: 9 94372663
NOMBRE DE CONTACTO EN TERRENO: 
REQUERIMIENTO: se requiere vent</t>
  </si>
  <si>
    <t>INC000002661742</t>
  </si>
  <si>
    <t>2024-03-08 17:14:16</t>
  </si>
  <si>
    <t>2024-03-08 17:15:34</t>
  </si>
  <si>
    <t>2024-03-08 17:48:48</t>
  </si>
  <si>
    <t>2024-03-08 13:26:22</t>
  </si>
  <si>
    <t>2024-03-08 13:26:35</t>
  </si>
  <si>
    <t>2024-03-08 13:39:26</t>
  </si>
  <si>
    <t>2024-03-04 12:57:55</t>
  </si>
  <si>
    <t>2024-03-04 12:58:07</t>
  </si>
  <si>
    <t>2024-03-04 13:00:44</t>
  </si>
  <si>
    <t>INC000002663300</t>
  </si>
  <si>
    <t>HD / RE: Manos Remotas</t>
  </si>
  <si>
    <t>2024-03-10 16:58:01</t>
  </si>
  <si>
    <t>2024-03-10 16:59:17</t>
  </si>
  <si>
    <t>2024-03-10 17:20:48</t>
  </si>
  <si>
    <t>PREVENTIVO: NO
CODIGO DE SERVICIO: Solicitud manos remotas reinicio maquina 
DIRECCION:-
QUIEN REPORTA: Mesa Ti
CONTACTO EN TERRENO:-
PROBLEMA:-
REQUERIMIENTO:
Favor su ayuda con manos remotas para equipo que necesito Reiniciar
Datacenter san Martín 50</t>
  </si>
  <si>
    <t>MANO REMOTA OK</t>
  </si>
  <si>
    <t>INC000002657032</t>
  </si>
  <si>
    <t>2024-03-06 18:40:49</t>
  </si>
  <si>
    <t>2024-03-06 18:42:23</t>
  </si>
  <si>
    <t>2024-03-06 18:53:49</t>
  </si>
  <si>
    <t>EMPRESA:RIPLEY CHILE S.A.
CÓDIGO DE SERVICIO: 
DIRECCIÓN:Calle San Martin #50, Santiago Centro, Santiago
NOMBRE DE QUIEN REPORTA:juan castro
TELÉFONO DE QUIEN REPORTA:994497727
NOMBRE DE CONTACTO EN TERRENO: 
REQUERIMIENTO :  
Inspeccion Visual 
EQUIPOS</t>
  </si>
  <si>
    <t>INC000002661463</t>
  </si>
  <si>
    <t>Ronda y revisión de salas técnicas</t>
  </si>
  <si>
    <t>2024-03-08 16:44:47</t>
  </si>
  <si>
    <t>2024-03-08 16:45:41</t>
  </si>
  <si>
    <t>2024-03-08 18:21:57</t>
  </si>
  <si>
    <t>Ronda y revisión de salas técnicas 16:30</t>
  </si>
  <si>
    <t>RONDA OK</t>
  </si>
  <si>
    <t>INC000002663318</t>
  </si>
  <si>
    <t>TOMA DE TEMPERATURAS EQUIPOS CLIMA SALAS TIC 08:30</t>
  </si>
  <si>
    <t>2024-03-10 08:49:37</t>
  </si>
  <si>
    <t>2024-03-10 08:50:08</t>
  </si>
  <si>
    <t>2024-03-10 09:13:40</t>
  </si>
  <si>
    <t>Estimados: TOMA DE TEMPERATURAS EQUIPOS CLIMA SALAS TIC 08:30
Cliente: T. EMPRESAS
Proveedor: INELCOM
Tipo requerimiento: TEMPERATURAS
N° Ticket acceso: PERSONAL DE PLANTA INELCOM
N° CRQ:NO APLICA
Estado CRQ:NO APLICA
TKT:NO APLICA
Actividad a realizar:</t>
  </si>
  <si>
    <t>2024-03-04 14:00:58</t>
  </si>
  <si>
    <t>2024-03-04 14:03:19</t>
  </si>
  <si>
    <t>2024-03-05 14:22:12</t>
  </si>
  <si>
    <t>PREVENTIVO:
CODIGO DE SERVICIO:
DIRECCION:      
CIUDAD:             
COMUNA:
NOMBRE QUIEN REPORTA:
TELEFONO QUIEN REPORTA:
NOMBRE CONTACTO EN TERRENO:        
TELEFONO 1 CONTACTO EN TERRENO:
TELEFONO 2 CONTACTO EN TERRENO: 
REQUERIMIENTO:
De: VICTO</t>
  </si>
  <si>
    <t>Se ejecuta requerimiento segun solicitud.</t>
  </si>
  <si>
    <t>INC000002658238</t>
  </si>
  <si>
    <t>2024-03-07 09:11:00</t>
  </si>
  <si>
    <t>2024-03-07 09:12:04</t>
  </si>
  <si>
    <t>2024-03-07 10:08:20</t>
  </si>
  <si>
    <t>EMPRESA:UNIVERSIDAD SAN SEBASTIAN
CÓDIGO DE SERVICIO: 
DIRECCIÓN:Calle San Martin #50, Santiago Centro, Santiago
NOMBRE DE QUIEN REPORTA:José Nuñez
TELÉFONO DE QUIEN REPORTA:56_9_62198631
NOMBRE DE CONTACTO EN TERRENO: 
REQUERIMIENTO:Revisión conectivida</t>
  </si>
  <si>
    <t>Se efectúa contacto con cliente: no aplica
Teléfono de contacto:no aplica
Acciones realizadas: accesos autorizados
Solución paliativa o definitiva: no aplica
Acciones de Mejora, Recomendaciones:no aplica
Causa Raíz: no aplica</t>
  </si>
  <si>
    <t>INC000002663333</t>
  </si>
  <si>
    <t>Toma de alarmas de Clientes</t>
  </si>
  <si>
    <t>2024-03-10 10:30:51</t>
  </si>
  <si>
    <t>2024-03-10 10:31:49</t>
  </si>
  <si>
    <t>2024-03-10 11:54:21</t>
  </si>
  <si>
    <t>Toma de alarmas de Clientes 10:00</t>
  </si>
  <si>
    <t>INC000002654647</t>
  </si>
  <si>
    <t>SUPERVISION INCIDENTE HUAWEI 16:00</t>
  </si>
  <si>
    <t>2024-03-05 17:30:40</t>
  </si>
  <si>
    <t>2024-03-05 17:34:43</t>
  </si>
  <si>
    <t>2024-03-05 18:08:25</t>
  </si>
  <si>
    <t>2024-03-04 17:43:11</t>
  </si>
  <si>
    <t>2024-03-04 17:44:22</t>
  </si>
  <si>
    <t>2024-03-05 18:02:48</t>
  </si>
  <si>
    <t>PREVENTIVO: NO
CODIGO DE SERVICIO:  
DIRECCION:      
CIUDAD:             
COMUNA:
NOMBRE QUIEN REPORTA:SAMANTHA MICHELLE MARTINEZ NUÑEZ
TELEFONO QUIEN REPORTA: +56 9 7242 3694
NOMBRE CONTACTO EN TERRENO:        
TELEFONO 1 CONTACTO EN TERRENO:
TELEFONO</t>
  </si>
  <si>
    <t>Se efectúa contacto con cliente: Samantha Martinez
Teléfono de contacto: Via correo
Acciones realizadas: Se entrega informacion via correo
Acciones de Mejora, Recomendaciones: N/A
Causa Raíz: N/A</t>
  </si>
  <si>
    <t>INC000002653644</t>
  </si>
  <si>
    <t>ENTREGA DE CINTA MAGNETICA CLIENTE ARAUCO</t>
  </si>
  <si>
    <t>2024-03-05 10:39:13</t>
  </si>
  <si>
    <t>2024-03-05 10:43:14</t>
  </si>
  <si>
    <t>2024-03-05 11:04:13</t>
  </si>
  <si>
    <t>PREVENTIVO: NO
CODIGO DE SERVICIO: N/A
DIRECCION:  SAN MARTIN 50
QUIEN REPORTA: FRANCISCO FELIU
CONTACTO EN TERRENO: FRANCISCO FELIU
PROBLEMA: N/A
REQUERIMIENTO: ENTREGA DE CINTA MAGNETICA CLIENTE ARAUCO</t>
  </si>
  <si>
    <t>Fase de resolución y recuperación: INFORMACION
Se efectúa contacto con cliente: N/A
Teléfono de contacto: N/A
Acciones realizadas: CINTA RECEPCIONADA
Solución paliativa o definitiva: N/A
Acciones de Mejora, Recomendaciones: N/A
Causa Raíz: (si aplica) N/</t>
  </si>
  <si>
    <t>INC000002652815</t>
  </si>
  <si>
    <t>2024-03-04 21:50:41</t>
  </si>
  <si>
    <t>2024-03-04 21:52:06</t>
  </si>
  <si>
    <t>2024-03-04 23:31:35</t>
  </si>
  <si>
    <t>INC000002658449</t>
  </si>
  <si>
    <t>2024-03-07 07:11:50</t>
  </si>
  <si>
    <t>2024-03-07 07:12:34</t>
  </si>
  <si>
    <t>2024-03-07 07:26:26</t>
  </si>
  <si>
    <t>2024-03-07 15:13:58</t>
  </si>
  <si>
    <t>2024-03-07 15:16:21</t>
  </si>
  <si>
    <t>2024-03-07 15:22:36</t>
  </si>
  <si>
    <t>PREVENTIVO: NO
CODIGO DE SERVICIO:
DIRECCION:
QUIEN REPORTA:+56 9 4135 5459 Eduardo José Camacho Urdaneta
CONTACTO EN TERRENO:
PROBLEMA:
REQUERIMIENTO:Por favor crear folio de requerimiento para cursar lo solicitado en correo
precedente. El folio de requ</t>
  </si>
  <si>
    <t>folio replicado, gestion se lleva en INC000002658681</t>
  </si>
  <si>
    <t>2024-03-07 17:55:35</t>
  </si>
  <si>
    <t>2024-03-07 19:41:20</t>
  </si>
  <si>
    <t>Se revisa servidor rmdy-prod-ar-apirest02 y se observa peaks de consumo de memoria por parte de servicio java.</t>
  </si>
  <si>
    <t>INC000002662144</t>
  </si>
  <si>
    <t>2024-03-09 10:03:18</t>
  </si>
  <si>
    <t>2024-03-09 10:04:18</t>
  </si>
  <si>
    <t>2024-03-09 11:53:14</t>
  </si>
  <si>
    <t>2024-03-09 23:50:00</t>
  </si>
  <si>
    <t>alarmas ok</t>
  </si>
  <si>
    <t>2024-03-05 09:20:31</t>
  </si>
  <si>
    <t>2024-03-05 09:22:42</t>
  </si>
  <si>
    <t>2024-03-05 16:55:29</t>
  </si>
  <si>
    <t>PREVENTIVO: NO
CODIGO DE SERVICIO:
DIRECCION:
QUIEN REPORTA:Eduardo José Camacho Urdaneta +56 9 4135 5459
CONTACTO EN TERRENO:
PROBLEMA:
REQUERIMIENTO:
Por favor su apoyo en abrir folio de requerimiento para ubicar los
posibles clientes afectados por el</t>
  </si>
  <si>
    <t>INC000002659200</t>
  </si>
  <si>
    <t>Proyecto PD20240221012-1- Power ON Devices</t>
  </si>
  <si>
    <t>2024-03-07 15:26:05</t>
  </si>
  <si>
    <t>2024-03-07 15:27:02</t>
  </si>
  <si>
    <t>2024-03-07 16:27:22</t>
  </si>
  <si>
    <t>2024-03-05 09:46:41</t>
  </si>
  <si>
    <t>2024-03-05 09:48:34</t>
  </si>
  <si>
    <t>2024-03-05 10:28:18</t>
  </si>
  <si>
    <t>PREVENTIVO: NO
CODIGO DE SERVICIO:
DIRECCION:
QUIEN REPORTA:+56 9 6605 6481 Freddy Cortés Díaz
CONTACTO EN TERRENO:
PROBLEMA:
REQUERIMIENTO:Favor generar ticket en base a requerimiento de cliente INCHALAM
Dejar en bandeja CONTROLLER y asignar a mi person</t>
  </si>
  <si>
    <t>INC000002655030</t>
  </si>
  <si>
    <t>RONDA Y MEDICION DE TEMPERATURAS EN SALAS TIC 04:30</t>
  </si>
  <si>
    <t>2024-03-06 04:15:27</t>
  </si>
  <si>
    <t>2024-03-06 04:17:18</t>
  </si>
  <si>
    <t>2024-03-06 04:31:21</t>
  </si>
  <si>
    <t>ACTIVIDAD REALIZADA SIN NOVEDAD</t>
  </si>
  <si>
    <t>INC000002660544</t>
  </si>
  <si>
    <t>2024-03-08 02:35:43</t>
  </si>
  <si>
    <t>2024-03-08 02:37:26</t>
  </si>
  <si>
    <t>2024-03-08 02:51:28</t>
  </si>
  <si>
    <t>INC000002660625</t>
  </si>
  <si>
    <t>2024-03-08 02:49:45</t>
  </si>
  <si>
    <t>2024-03-08 02:52:27</t>
  </si>
  <si>
    <t>2024-03-08 03:14:18</t>
  </si>
  <si>
    <t>EMPRESA:    	TELEFONICA EMPRESAS DE CHILE SA
CÓDIGO DE SERVICIO:
DIRECCIÓN: Av. Presidente Prieto #226, Paine, Santiago
NOMBRE DE QUIEN REPORTA:  Operador DataCenter Sites | jose.marquez@tic.cl
TELÉFONO DE QUIEN REPORTA:  987685102
NOMBRE DE CONTACTO EN</t>
  </si>
  <si>
    <t>2024-03-07 11:05:41</t>
  </si>
  <si>
    <t>2024-03-07 11:07:20</t>
  </si>
  <si>
    <t>2024-03-07 11:19:54</t>
  </si>
  <si>
    <t>PREVENTIVO: NO
CODIGO DE SERVICIO:NO APLICA
DIRECCION:DIRECCION: Nueva de Lyon 96 Of 205 |
CIUDAD: STGO
COMUNA: PROVIDENCIA
QUIEN REPORTA:+56962085259 Germán Herrera O. |
CONTACTO EN TERRENO:Germán Herrera O. |
TELEFONO 1 CONTACTO EN TERRENO: 5696208525</t>
  </si>
  <si>
    <t>FASE RESOLUCIÓN Y RECUPERACIÓN
Se efectúa contacto con cliente: N/A
Teléfono de contacto: N/A
Acciones realizadas: se procede a dar de baja vm solicitada por cliente, se envia correo de evidencia.
Solución paliativa o definitiva: definitiva
Acciones</t>
  </si>
  <si>
    <t>2024-03-05 16:34:15</t>
  </si>
  <si>
    <t>2024-03-05 16:36:17</t>
  </si>
  <si>
    <t>2024-03-05 16:45:21</t>
  </si>
  <si>
    <t>ACTUALIZACIÒN DE CREDECIALES REALIZADAS EXITOSAMENTE.</t>
  </si>
  <si>
    <t>2024-03-07 16:07:56</t>
  </si>
  <si>
    <t>2024-03-07 16:08:09</t>
  </si>
  <si>
    <t>2024-03-07 16:10:05</t>
  </si>
  <si>
    <t>2024-03-05 12:16:45</t>
  </si>
  <si>
    <t>2024-03-05 12:18:36</t>
  </si>
  <si>
    <t>2024-03-05 17:58:31</t>
  </si>
  <si>
    <t>PREVENTIVO: NO
CODIGO DE SERVICIO:
DIRECCION:
QUIEN REPORTA: Jesús José Nelo Petaquero +56 9 9229 0203
CONTACTO EN TERRENO:
PROBLEMA:
REQUERIMIENTO:
Buenos días estimado @Help Desk, por favor su acostumbrado apoyo en generar ticket de requerimiento y asi</t>
  </si>
  <si>
    <t>INC000002652702</t>
  </si>
  <si>
    <t>2024-03-04 20:11:51</t>
  </si>
  <si>
    <t>2024-03-04 20:12:41</t>
  </si>
  <si>
    <t>2024-03-04 20:43:48</t>
  </si>
  <si>
    <t>Estimados: TOMA DE TEMPERATURAS EQUIPOS CLIMA SALAS TIC 20:30
Cliente: T. EMPRESAS
Proveedor: INELCOM
Tipo requerimiento: ALARMAS
N° Ticket acceso: PERSONAL DE PLANTA INELCOM
N° CRQ:NO APLICA
Estado CRQ:NO APLICA
TKT:NO APLICA
Actividad a realizar: TOMA</t>
  </si>
  <si>
    <t>INC000002663495</t>
  </si>
  <si>
    <t>TOMA DE TEMPERATURAS EQUIPOS CLIMA SALAS TIC 12:30</t>
  </si>
  <si>
    <t>2024-03-10 11:57:57</t>
  </si>
  <si>
    <t>2024-03-10 11:58:41</t>
  </si>
  <si>
    <t>2024-03-10 12:43:53</t>
  </si>
  <si>
    <t>Estimados: TOMA DE TEMPERATURAS EQUIPOS CLIMA SALAS TIC 12:30
Cliente: T. EMPRESAS
Proveedor: INELCOM
Tipo requerimiento: TEMPERATURAS
N° Ticket acceso: PERSONAL DE PLANTA INELCOM
N° CRQ:NO APLICA
Estado CRQ:NO APLICA
TKT:NO APLICA
Actividad a realizar:</t>
  </si>
  <si>
    <t>INC000002656305</t>
  </si>
  <si>
    <t>Cambio de Modulos SFP</t>
  </si>
  <si>
    <t>2024-03-06 11:31:38</t>
  </si>
  <si>
    <t>2024-03-06 11:32:30</t>
  </si>
  <si>
    <t>2024-03-06 11:34:38</t>
  </si>
  <si>
    <t>2024-03-06 16:21:20</t>
  </si>
  <si>
    <t>2024-03-06 16:22:34</t>
  </si>
  <si>
    <t>2024-03-07 15:28:17</t>
  </si>
  <si>
    <t>PREVENTIVO: NO
CODIGO DE SERVICIO:
DIRECCION:
QUIEN REPORTA:+56 9 6652 5708  Leandro Reyes Castillo
CONTACTO EN TERRENO:
PROBLEMA:
REQUERIMIENTO:Espero que tengan un buen día, requiero generar el siguiente folio debe
ser asignado a la bandeja TELEFONICA</t>
  </si>
  <si>
    <t>2024-03-07 01:00:00</t>
  </si>
  <si>
    <t>2024-03-07 01:09:43</t>
  </si>
  <si>
    <t>2024-03-07 15:22:42</t>
  </si>
  <si>
    <t>Buenas noches.
Junto con saludar informo problemas para respaldar vm Mantos Copper - CCPortalPro-4ty9 Favor su apoyo para revision ya que vm no es encontrada.</t>
  </si>
  <si>
    <t>Se efectúa contacto con cliente: German Herrera
Teléfono de contacto: Via correo
Acciones realizadas: Cliente German Herrera envia un correo indicando la baja del servicio de respaldo para el servidor CCPortalPro-4ty9 
Acciones de Mejora, Recomendaciones</t>
  </si>
  <si>
    <t>INC000002657028</t>
  </si>
  <si>
    <t>2024-03-06 18:23:46</t>
  </si>
  <si>
    <t>2024-03-06 18:25:55</t>
  </si>
  <si>
    <t>2024-03-06 18:33:12</t>
  </si>
  <si>
    <t>EMPRESA:TRANSUNION SOLUCIONES DE INFORMACION CHILE S.A.
CÓDIGO DE SERVICIO: 
DIRECCIÓN:Calle San Martin #50, Santiago Centro, Santiago
NOMBRE DE QUIEN REPORTA:Mario Cornejo
TELÉFONO DE QUIEN REPORTA:56994694355
NOMBRE DE CONTACTO EN TERRENO: 
REQUERIMIEN</t>
  </si>
  <si>
    <t>INC000002662189</t>
  </si>
  <si>
    <t>2024-03-09 17:36:50</t>
  </si>
  <si>
    <t>2024-03-09 17:37:51</t>
  </si>
  <si>
    <t>2024-03-09 18:16:57</t>
  </si>
  <si>
    <t>Ronda y revisión de salas técnicas 17:30</t>
  </si>
  <si>
    <t>rondas ok</t>
  </si>
  <si>
    <t>2024-03-07 13:11:55</t>
  </si>
  <si>
    <t>2024-03-07 22:22:04</t>
  </si>
  <si>
    <t>PREVENTIVO=SI
CODIGO DE SERVICIO=LIMA
DIRECCION=LIMA PERU
CIUDAD=LIMA PERU
COMUNA LOCAL=
REGION=
QUIEN REPORTA=Ticket automático
CONTACTO EN TERRENO=
PROBLEMA=Down for node CEPECH01 - SERVIDOR LIME PERU
REQUERIMIENTO=
EQUIPOS ENERGIZADO O REINICIADO=
HOR</t>
  </si>
  <si>
    <t>**** Fase de resolución **** (trabajo remoto) recuperación 
*******************************************************
1.- Se efectúa contacto con cliente: Cristian Bustos 
2.- Teléfono de contacto: 991381024
      Acciones realizadas:   se realizan prueb</t>
  </si>
  <si>
    <t>2024-03-07 13:56:44</t>
  </si>
  <si>
    <t>2024-03-08 10:31:54</t>
  </si>
  <si>
    <t>PREVENTIVO=SI
CODIGO DE SERVICIO=SRV_KOE_DMZ
DIRECCION=NULL
CIUDAD=SERVIDORES
COMUNA LOCAL=
REGION=NULL
QUIEN REPORTA=Ticket automático
CONTACTO EN TERRENO=
PROBLEMA=Node COCOEM01 - SRV_KOE_DMZ is Down
REQUERIMIENTO=
EQUIPOS ENERGIZADO O REINICIADO=
HORA</t>
  </si>
  <si>
    <t>Se informa a cliente vía correo electronico. Sin respuesta. sin embargo, servicios nuevamente operativos.</t>
  </si>
  <si>
    <t>2024-03-05 17:07:38</t>
  </si>
  <si>
    <t>2024-03-05 17:07:52</t>
  </si>
  <si>
    <t>2024-03-05 17:58:19</t>
  </si>
  <si>
    <t>INC000002656841</t>
  </si>
  <si>
    <t>2024-03-06 18:04:17</t>
  </si>
  <si>
    <t>2024-03-06 18:07:18</t>
  </si>
  <si>
    <t>2024-03-06 18:20:10</t>
  </si>
  <si>
    <t>EMPRESA: HDI SEGUROS S.A.
CÓDIGO DE SERVICIO: 
DIRECCIÓN: Av. Apoquindo #7071, Las Condes, Santiago
NOMBRE DE QUIEN REPORTA: Álvaro Ulloa Figueroa
TELÉFONO DE QUIEN REPORTA: 962464224
NOMBRE DE CONTACTO EN TERRENO: Álvaro Ulloa Figueroa 962464224
REQUERI</t>
  </si>
  <si>
    <t>INC000002662136</t>
  </si>
  <si>
    <t>RONDA Y REIVISION DE SALAS</t>
  </si>
  <si>
    <t>2024-03-09 07:06:56</t>
  </si>
  <si>
    <t>2024-03-09 07:07:50</t>
  </si>
  <si>
    <t>2024-03-09 07:11:03</t>
  </si>
  <si>
    <t>INC000002659977</t>
  </si>
  <si>
    <t>2024-03-07 19:19:33</t>
  </si>
  <si>
    <t>2024-03-07 19:20:28</t>
  </si>
  <si>
    <t>2024-03-07 19:34:00</t>
  </si>
  <si>
    <t>EMPRESA:FORUM SERVICIOS FINANCIEROS SA
CÓDIGO DE SERVICIO: 
DIRECCIÓN: Av. Apoquindo #7071, Las Condes, Santiago
NOMBRE DE QUIEN REPORTA: Issam El Bahri Guevara
TELÉFONO DE QUIEN REPORTA: 56997331881
NOMBRE DE CONTACTO EN TERRENO: 
REQUERIMIENTO: inspecc</t>
  </si>
  <si>
    <t>2024-03-04 10:38:23</t>
  </si>
  <si>
    <t>2024-03-04 11:42:25</t>
  </si>
  <si>
    <t>INC000002652392</t>
  </si>
  <si>
    <t>TOMA DE ALARMAS DE CLIENTES 09:00</t>
  </si>
  <si>
    <t>2024-03-05 08:56:05</t>
  </si>
  <si>
    <t>2024-03-05 08:57:19</t>
  </si>
  <si>
    <t>2024-03-05 10:03:15</t>
  </si>
  <si>
    <t>2024-03-04 10:09:58</t>
  </si>
  <si>
    <t>2024-03-04 10:11:38</t>
  </si>
  <si>
    <t>2024-03-05 20:40:16</t>
  </si>
  <si>
    <t>PREVENTIVO: NO
CODIGO DE SERVICIO:
DIRECCION:
QUIEN REPORTA:Gustavo Avila Vera +56 9 98569368
CONTACTO EN TERRENO:
PROBLEMA:
REQUERIMIENTO:Buenas estimado @Jorge Jacob Bustamante Alvial
Favor su apoyo en la solicitud en el historial del correo.
@Help D</t>
  </si>
  <si>
    <t>Se resuelve folio ya que no se ha tenido respuesta del cliente</t>
  </si>
  <si>
    <t>2024-03-04 10:30:53</t>
  </si>
  <si>
    <t>2024-03-04 10:32:46</t>
  </si>
  <si>
    <t>2024-03-04 10:47:51</t>
  </si>
  <si>
    <t>PREVENTIVO: NO
CODIGO DE SERVICIO:
DIRECCION:
QUIEN REPORTA:Nicolás Saavedra Eguiluz +56 9 6187 5469
CONTACTO EN TERRENO:
PROBLEMA:
REQUERIMIENTO:Estimados Help Desk
Favor generar ticket en base a requerimiento de cliente NUTRISCO
Dejar en bandeja CONT</t>
  </si>
  <si>
    <t>He creado creados los usuarios según lo indicado.</t>
  </si>
  <si>
    <t>2024-03-05 11:46:48</t>
  </si>
  <si>
    <t>2024-03-05 11:50:48</t>
  </si>
  <si>
    <t>2024-03-06 18:44:35</t>
  </si>
  <si>
    <t>PREVENTIVO: NO
CODIGO DE SERVICIO:
DIRECCION:
QUIEN REPORTA: Fabián Aguilar +56 9 7128 9709
CONTACTO EN TERRENO:
PROBLEMA:
REQUERIMIENTO:
Equipo @Help Desk
Buen dia, favor su apoyo para gestionar folio de requerimiento para
nuestro cliente ECERT.
Equip</t>
  </si>
  <si>
    <t>Se efectúa contacto con cliente: N/A
Teléfono de contacto:  N/A
Acciones realizadas: Informo que se dan de baja en Zerto los servidores indicados y quedando activos los siguientes:
*  FS-ECERT.ecertchile.local
* SRV-FILE01
Solución paliativa o definitiv</t>
  </si>
  <si>
    <t>INC000002660558</t>
  </si>
  <si>
    <t>Ronda y revisión de salas técnicas 08:30</t>
  </si>
  <si>
    <t>2024-03-08 08:20:49</t>
  </si>
  <si>
    <t>2024-03-08 08:21:55</t>
  </si>
  <si>
    <t>2024-03-08 09:01:47</t>
  </si>
  <si>
    <t>2024-03-07 12:28:21</t>
  </si>
  <si>
    <t>2024-03-07 12:30:21</t>
  </si>
  <si>
    <t>2024-03-07 12:30:47</t>
  </si>
  <si>
    <t>Folio generado automáticamente para atender requerimiento del cliente. La solicitud fue realizada directamente al área resolutoria sin pasar por el flujo de mesa de ayuda Folio generado automáticamente para atender requerimiento del cliente. La solicitud</t>
  </si>
  <si>
    <t>INC000002661477</t>
  </si>
  <si>
    <t>2024-03-08 17:04:40</t>
  </si>
  <si>
    <t>2024-03-08 17:06:28</t>
  </si>
  <si>
    <t>2024-03-08 17:47:06</t>
  </si>
  <si>
    <t>EMPRESA: HUAWEI CHILE S A
CÓDIGO DE SERVICIO: 
DIRECCIÓN: Av. Presidente Prieto #226, Paine, Santiago
NOMBRE DE QUIEN REPORTA: Ronald Alayo
TELÉFONO DE QUIEN REPORTA: 56935662382
NOMBRE DE CONTACTO EN TERRENO: Ronald Alayo 56935662382
REQUERIMIENTO: Proy</t>
  </si>
  <si>
    <t>INC000002659589</t>
  </si>
  <si>
    <t>2024-03-07 15:56:01</t>
  </si>
  <si>
    <t>2024-03-07 15:57:24</t>
  </si>
  <si>
    <t>2024-03-07 17:46:47</t>
  </si>
  <si>
    <t>EMPRESA:TELEFONICA EMPRESAS DE CHILE SA
CÓDIGO DE SERVICIO: 
DIRECCIÓN:Calle San Martin #50, Santiago Centro, Santiago
NOMBRE DE QUIEN REPORTA:Sandra Cárcamo
TELÉFONO DE QUIEN REPORTA:56 9 9529 1085
NOMBRE DE CONTACTO EN TERRENO: 
REQUERIMIENTO:Se requie</t>
  </si>
  <si>
    <t>2024-03-07 18:20:05</t>
  </si>
  <si>
    <t>2024-03-07 20:46:41</t>
  </si>
  <si>
    <t>PREVENTIVO=SI
CODIGO DE SERVICIO=ARANDA_SQL
DIRECCION=NULL
CIUDAD=NULL
COMUNA LOCAL=
REGION=NULL
QUIEN REPORTA=Ticket automático
CONTACTO EN TERRENO=
PROBLEMA=Critical Hard Drive Space Alert for Node RABIE001 - ARANDA_SQL
REQUERIMIENTO=
EQUIPOS ENERGIZAD</t>
  </si>
  <si>
    <t>Se realiza aumento de 60 gb en disco, al no poder desocupar mas de 1 gb en espacio en disco y poder tener posible caída de servicio en equipo, de igual manera se recomienda realiza sanity reboot del equipo</t>
  </si>
  <si>
    <t>INC000002662916</t>
  </si>
  <si>
    <t>2024-03-09 15:46:57</t>
  </si>
  <si>
    <t>2024-03-09 15:49:23</t>
  </si>
  <si>
    <t>2024-03-09 16:46:01</t>
  </si>
  <si>
    <t>INC000002659145</t>
  </si>
  <si>
    <t>Cambio de disco duro HotSwap</t>
  </si>
  <si>
    <t>2024-03-07 12:40:46</t>
  </si>
  <si>
    <t>2024-03-07 12:41:37</t>
  </si>
  <si>
    <t>2024-03-07 13:02:11</t>
  </si>
  <si>
    <t>2024-03-07 15:54:03</t>
  </si>
  <si>
    <t>2024-03-07 15:54:32</t>
  </si>
  <si>
    <t>2024-03-08 10:11:00</t>
  </si>
  <si>
    <t>Estimados
Buenas tardes, favor su ayuda con al siguiente información, cliente esta objetando que le estarían cobrando más Licencias de las que corresponden.
Es posible confirmar cuantas y que tipo de licencias tiene el cliente, o con quien canalizar es</t>
  </si>
  <si>
    <t>2024-03-08 02:58:44</t>
  </si>
  <si>
    <t>2024-03-08 03:02:36</t>
  </si>
  <si>
    <t>2024-03-08 09:40:32</t>
  </si>
  <si>
    <t>PREVENTIVO: NO
CODIGO DE SERVICIO:
DIRECCION: 
QUIEN REPORTA: Fabián Aguilar +56 9 7128 9709
CONTACTO EN TERRENO:
PROBLEMA:
REQUERIMIENTO: Buenos dias, favor su apoyo para abrir un folio de requerimiento con el
fin de atender la siguiente solicitud para</t>
  </si>
  <si>
    <t>2024-03-09 09:17:20</t>
  </si>
  <si>
    <t>2024-03-09 09:19:30</t>
  </si>
  <si>
    <t>2024-03-10 10:00:24</t>
  </si>
  <si>
    <t>PREVENTIVO: NO
CODIGO DE SERVICIO:
DIRECCION:
QUIEN REPORTA:+56 9 6187 5469 Nicolás Saavedra Eguiluz
CONTACTO EN TERRENO:
PROBLEMA:
REQUERIMIENTO:Favor generar ticket en base a requerimiento de cliente NUTRISCO
Dejar en bandeja CLOUD SAP HANA y asignar</t>
  </si>
  <si>
    <t>He habilitado el usuario según lo indicado
Se mantiene la misma clave: Inicio01. (I mayúscula y finaliza en punto)
 He habilitado el usuario según lo indicado
Se mantiene la misma clave: Inicio01. (I mayúscula y finaliza en punto)</t>
  </si>
  <si>
    <t>INC000002661752</t>
  </si>
  <si>
    <t>2024-03-08 17:28:09</t>
  </si>
  <si>
    <t>2024-03-08 17:29:01</t>
  </si>
  <si>
    <t>2024-03-08 17:54:35</t>
  </si>
  <si>
    <t>2024-03-04 13:03:43</t>
  </si>
  <si>
    <t>2024-03-04 13:08:52</t>
  </si>
  <si>
    <t>2024-03-04 13:58:36</t>
  </si>
  <si>
    <t>PREVENTIVO: NO
CODIGO DE SERVICIO:
DIRECCION:
QUIEN REPORTA: German Bravo Rich +56 9 94754610
CONTACTO EN TERRENO:
PROBLEMA:
REQUERIMIENTO:
Se solicita restaurar configuración original ya que incidencia fue
solucionada:
EQUIPOS ENERGIZADO/REINICIADO:
HOR</t>
  </si>
  <si>
    <t>INC000002652323</t>
  </si>
  <si>
    <t>2024-03-04 17:11:15</t>
  </si>
  <si>
    <t>2024-03-04 17:13:43</t>
  </si>
  <si>
    <t>2024-03-04 17:14:06</t>
  </si>
  <si>
    <t>INC000002651886</t>
  </si>
  <si>
    <t>2024-03-04 13:22:10</t>
  </si>
  <si>
    <t>2024-03-04 13:24:03</t>
  </si>
  <si>
    <t>2024-03-04 13:38:25</t>
  </si>
  <si>
    <t>EMPRESA: TELEFONICA EMPRESAS DE CHILE SA
CÓDIGO DE SERVICIO: 
DIRECCIÓN: Av. Apoquindo #7071, Las Condes, Santiago
NOMBRE DE QUIEN REPORTA: Luis Valenzuela A.
TELÉFONO DE QUIEN REPORTA: +56 9 8187 2715
NOMBRE DE CONTACTO EN TERRENO: Eduardo Farías (Nabia</t>
  </si>
  <si>
    <t>INC000002653875</t>
  </si>
  <si>
    <t>2024-03-05 12:01:38</t>
  </si>
  <si>
    <t>2024-03-05 12:02:47</t>
  </si>
  <si>
    <t>2024-03-05 12:34:28</t>
  </si>
  <si>
    <t>EMPRESA:CLUB HIPICO DE SANTIAGO S.A.
CÓDIGO DE SERVICIO: 
DIRECCIÓN:Calle San Martin #50, Santiago Centro, Santiago 
NOMBRE DE QUIEN REPORTA:Salvador Romero 
TELÉFONO DE QUIEN REPORTA:968462059
NOMBRE DE CONTACTO EN TERRENO: 
REQUERIMIENTO:Inspección vis</t>
  </si>
  <si>
    <t>Fase de resolución y recuperación: INFORMACION
Se efectúa contacto con cliente: N/A
Teléfono de contacto: N/A
Acciones realizadas: ACCESOS AUTORIZADOS
Solución paliativa o definitiva:N/A
Acciones de Mejora, Recomendaciones: N/A
Causa Raíz: (si aplica) N/</t>
  </si>
  <si>
    <t>2024-03-04 17:02:08</t>
  </si>
  <si>
    <t>2024-03-04 17:03:46</t>
  </si>
  <si>
    <t>2024-03-04 22:42:19</t>
  </si>
  <si>
    <t>PREVENTIVO:
CODIGO DE SERVICIO:
DIRECCION:      
CIUDAD:             
COMUNA:
NOMBRE QUIEN REPORTA:
TELEFONO QUIEN REPORTA:
NOMBRE CONTACTO EN TERRENO:        
TELEFONO 1 CONTACTO EN TERRENO:
TELEFONO 2 CONTACTO EN TERRENO: 
REQUERIMIENTO:
De: VICTOR</t>
  </si>
  <si>
    <t>se crean usuarios con los permisos solicitados por el cliente.</t>
  </si>
  <si>
    <t>INC000002661051</t>
  </si>
  <si>
    <t>SUPERVISION ENTREGA DE MATERIALES 11:41</t>
  </si>
  <si>
    <t>2024-03-08 11:41:43</t>
  </si>
  <si>
    <t>2024-03-08 11:44:27</t>
  </si>
  <si>
    <t>2024-03-08 12:58:37</t>
  </si>
  <si>
    <t>INC000002652581</t>
  </si>
  <si>
    <t>RONDA Y REVISION DE SALAS TECNICAS 00:30</t>
  </si>
  <si>
    <t>2024-03-05 00:30:11</t>
  </si>
  <si>
    <t>2024-03-05 00:31:10</t>
  </si>
  <si>
    <t>2024-03-05 01:32:14</t>
  </si>
  <si>
    <t>INC000002660242</t>
  </si>
  <si>
    <t>RONDA Y MEDICIÓN DE TEMPERATURAS  EN SALAS TIC</t>
  </si>
  <si>
    <t>2024-03-08 07:21:31</t>
  </si>
  <si>
    <t>2024-03-08 07:23:23</t>
  </si>
  <si>
    <t>2024-03-08 07:39:34</t>
  </si>
  <si>
    <t>2024-03-08 08:29:20</t>
  </si>
  <si>
    <t>2024-03-08 08:32:46</t>
  </si>
  <si>
    <t>2024-03-08 13:38:09</t>
  </si>
  <si>
    <t>PREVENTIVO:
CODIGO DE SERVICIO:
DIRECCION:      
CIUDAD:             
COMUNA:
NOMBRE QUIEN REPORTA:
TELEFONO QUIEN REPORTA:
NOMBRE CONTACTO EN TERRENO:        
TELEFONO 1 CONTACTO EN TERRENO:
TELEFONO 2 CONTACTO EN TERRENO: 
REQUERIMIENTO:
De: Patri</t>
  </si>
  <si>
    <t>Usuario creado en BD</t>
  </si>
  <si>
    <t>INC000002661583</t>
  </si>
  <si>
    <t>2024-03-08 16:42:15</t>
  </si>
  <si>
    <t>2024-03-08 16:43:13</t>
  </si>
  <si>
    <t>2024-03-08 16:52:58</t>
  </si>
  <si>
    <t>INC000002663362</t>
  </si>
  <si>
    <t>2024-03-10 20:28:02</t>
  </si>
  <si>
    <t>2024-03-10 20:28:57</t>
  </si>
  <si>
    <t>2024-03-10 21:31:10</t>
  </si>
  <si>
    <t>2024-03-05 13:01:13</t>
  </si>
  <si>
    <t>2024-03-05 13:04:17</t>
  </si>
  <si>
    <t>2024-03-05 15:30:40</t>
  </si>
  <si>
    <t>PREVENTIVO: NO
CODIGO DE SERVICIO:VPF1133648
DIRECCION: Andrés Bello #2687, Piso 7, Santiago, Las condes
QUIEN REPORTA: Sebastian Poblete C 
CONTACTO EN TERRENO: Sebastian Poblete 992171974
PROBLEMA:
REQUERIMIENTO: 
Estimados,
Junto con saludar, solicit</t>
  </si>
  <si>
    <t>se trabajó en conjunto con cliente Sebastián en sesión teams, se creo nueva política ID-312 cliente valida comunicación OK,
Rodrigo Acevedo</t>
  </si>
  <si>
    <t>2024-03-05 15:46:46</t>
  </si>
  <si>
    <t>2024-03-05 15:49:42</t>
  </si>
  <si>
    <t>2024-03-06 09:58:40</t>
  </si>
  <si>
    <t>Se realiza clonacion solicitada.</t>
  </si>
  <si>
    <t>2024-03-06 13:26:21</t>
  </si>
  <si>
    <t>2024-03-06 13:27:21</t>
  </si>
  <si>
    <t>2024-03-07 16:32:12</t>
  </si>
  <si>
    <t>PREVENTIVO: NO
CODIGO DE SERVICIO:CODIGO DE SERVICIO: NO APLICA
DIRECCION:Nueva de Lyon 96 Of 205
QUIEN REPORTA:+56962085259 Germán Herrera O. 
CONTACTO EN TERRENO Germán Herrera O. |
TELEFONO 1 CONTACTO EN TERRENO: 56962085259
Nueva de Lyon 96 Of 205 |</t>
  </si>
  <si>
    <t>FASE RESOLUCIÓN Y RECUPERACIÓN
Se efectúa contacto con cliente: German herrera
Teléfono de contacto: N/A
Acciones realizadas: N/A
Solución paliativa o definitiva: Baja de respaldo ejecutada correctamente.
Acciones de Mejora, Recomendaciones: N/A
Ca</t>
  </si>
  <si>
    <t>INC000002651967</t>
  </si>
  <si>
    <t>2024-03-04 14:37:37</t>
  </si>
  <si>
    <t>2024-03-04 14:39:13</t>
  </si>
  <si>
    <t>2024-03-04 15:12:40</t>
  </si>
  <si>
    <t>EMPRESA:ESVAL /AGUAS DEL VALLE
CÓDIGO DE SERVICIO: 
DIRECCIÓN:Calle San Martin #50, Santiago Centro, Santiago
NOMBRE DE QUIEN REPORTA:Roberto Vera
TELÉFONO DE QUIEN REPORTA:995291707
NOMBRE DE CONTACTO EN TERRENO: 
REQUERIMIENTO:Instalación Cruzadas UPT/</t>
  </si>
  <si>
    <t>Fase de resolución y recuperación: INFORMACION
Se efectúa contacto con cliente: N/A
Teléfono de contacto: N/A
Acciones realizadas: ACCESOS RECHAZADOS / CRQ VENCIDO
Solución paliativa o definitiva: N/A
Acciones de Mejora, Recomendaciones: N/A
Causa Raíz:</t>
  </si>
  <si>
    <t>INC000002653048</t>
  </si>
  <si>
    <t>2024-03-05 00:36:05</t>
  </si>
  <si>
    <t>2024-03-05 00:38:24</t>
  </si>
  <si>
    <t>2024-03-05 00:59:11</t>
  </si>
  <si>
    <t>2024-03-07 16:06:53</t>
  </si>
  <si>
    <t>2024-03-07 16:07:05</t>
  </si>
  <si>
    <t>2024-03-07 16:12:13</t>
  </si>
  <si>
    <t>INC000002660546</t>
  </si>
  <si>
    <t>2024-03-08 04:12:29</t>
  </si>
  <si>
    <t>2024-03-08 04:13:58</t>
  </si>
  <si>
    <t>2024-03-08 04:29:19</t>
  </si>
  <si>
    <t>INC000002655229</t>
  </si>
  <si>
    <t>2024-03-06 00:20:21</t>
  </si>
  <si>
    <t>2024-03-06 00:21:08</t>
  </si>
  <si>
    <t>2024-03-06 00:24:09</t>
  </si>
  <si>
    <t>Estimados: TOMA DE TEMPERATURAS EQUIPOS CLIMA SALAS TIC 00:30
Cliente: T. EMPRESAS
Proveedor: INELCOM
Tipo requerimiento: TEMPERATURAS
N° Ticket acceso: PERSONAL DE PLANTA INELCOM
N° CRQ:NO APLICA
Estado CRQ:NO APLICA
TKT:NO APLICA
Actividad a realizar:</t>
  </si>
  <si>
    <t>2024-03-04 17:51:17</t>
  </si>
  <si>
    <t>2024-03-04 17:53:28</t>
  </si>
  <si>
    <t>2024-03-05 16:53:30</t>
  </si>
  <si>
    <t>PREVENTIVO: NO
CODIGO DE SERVICIO:
DIRECCION:
QUIEN REPORTA:Freddy Asenjo Ramírez +56 9 8969 3164
CONTACTO EN TERRENO:
PROBLEMA:
REQUERIMIENTO:Estimados de Help Desk,
Espero que tengan un buen día, requiero generar el siguiente folio debe
ser asignado a</t>
  </si>
  <si>
    <t>Estimado @FREDDY ANDRES ASENJO RAMIREZ,
Junto con saludar, favor ocupar la siguiente IP con el mismo síntoma que la maquina solicitada para poder ser alcanzada por las VPN SSL tanto de Cloud como del SOC, según lo conversado momentáneamente esta será al</t>
  </si>
  <si>
    <t>INC000002660384</t>
  </si>
  <si>
    <t>2024-03-08 00:01:46</t>
  </si>
  <si>
    <t>2024-03-08 00:03:15</t>
  </si>
  <si>
    <t>2024-03-08 00:36:10</t>
  </si>
  <si>
    <t>2024-03-07 12:44:00</t>
  </si>
  <si>
    <t>2024-03-07 12:44:58</t>
  </si>
  <si>
    <t>2024-03-08 11:38:39</t>
  </si>
  <si>
    <t>PREVENTIVO: NO
CODIGO DE SERVICIO:
DIRECCION:
QUIEN REPORTA:+56 9 5639 8654 | Axel Andrade Llano
CONTACTO EN TERRENO:
PROBLEMA:
REQUERIMIENTO:favor su ayuda creando folio de requerimiento y
asignando a BANDEJA: TELEFONICA GLOBAL TECNOLOGY S.A. AGENCIA EN</t>
  </si>
  <si>
    <t>FASE RESOLUCIÓN Y RECUPERACIÓN
Se efectúa contacto con cliente:N/A
Teléfono de contacto:N/A
Acciones realizadas:Se aumentan los recursos de la maquina indicada General 30.5 de 8GB de RAM a 12GB
Solución paliativa o definitiva:N/A
Acciones de Mejora,</t>
  </si>
  <si>
    <t>INC000002662132</t>
  </si>
  <si>
    <t>SUPERVISION: Reemplazo de Tarjeta SD en nodo de NAS ISILON</t>
  </si>
  <si>
    <t>2024-03-09 02:44:37</t>
  </si>
  <si>
    <t>2024-03-09 02:45:35</t>
  </si>
  <si>
    <t>2024-03-09 04:55:59</t>
  </si>
  <si>
    <t>Reemplazo de Tarjeta SD en nodo de NAS ISILON</t>
  </si>
  <si>
    <t>INC000002662157</t>
  </si>
  <si>
    <t>2024-03-09 11:48:03</t>
  </si>
  <si>
    <t>2024-03-09 11:49:06</t>
  </si>
  <si>
    <t>2024-03-09 14:42:10</t>
  </si>
  <si>
    <t>2024-03-07 16:07:12</t>
  </si>
  <si>
    <t>2024-03-07 16:07:27</t>
  </si>
  <si>
    <t>2024-03-07 16:11:29</t>
  </si>
  <si>
    <t>INC000002655244</t>
  </si>
  <si>
    <t>RONDA Y REVISION SALAS TECNICAS</t>
  </si>
  <si>
    <t>2024-03-06 08:11:25</t>
  </si>
  <si>
    <t>2024-03-06 08:12:32</t>
  </si>
  <si>
    <t>2024-03-06 08:32:49</t>
  </si>
  <si>
    <t>SE EFECTUA CONTACTO CON CLIENTE: N/A
TELEFONO DE CONTACTO:N/A
ACCIONES REALIZADAS:SE REALIZA RONDA Y REVISION SALAS TECNICAS
SOLUCION PALIATIVA O DEFINITIVA:N/A
ACCIONES DE MEJORA, RECOMENDACIONES:N/A
CAUZA RAIZ: N/A</t>
  </si>
  <si>
    <t>2024-03-04 17:58:39</t>
  </si>
  <si>
    <t>2024-03-04 18:00:48</t>
  </si>
  <si>
    <t>2024-03-05 09:54:02</t>
  </si>
  <si>
    <t>No contamos con la administración del servidor 100.64.21.95.
Si se requiere que ejecutemos requerimiento se debe dar PaP para tomar la administración de sistema operativo.</t>
  </si>
  <si>
    <t>INC000002653676</t>
  </si>
  <si>
    <t>2024-03-05 10:57:48</t>
  </si>
  <si>
    <t>2024-03-05 11:00:01</t>
  </si>
  <si>
    <t>2024-03-05 16:33:29</t>
  </si>
  <si>
    <t>EMPRESA:HUAWEI CHILE S A
CÓDIGO DE SERVICIO: 
DIRECCIÓN:AV. Presidente Prieto #226, Paine, Santiago
NOMBRE DE QUIEN REPORTA:Ronald Alayo
TELÉFONO DE QUIEN REPORTA:56935662382
NOMBRE DE CONTACTO EN TERRENO: 
REQUERIMIENTO:Proyecto PD20231030011
EQUIPOS EN</t>
  </si>
  <si>
    <t>2024-03-08 13:25:00</t>
  </si>
  <si>
    <t>2024-03-08 13:25:10</t>
  </si>
  <si>
    <t>2024-03-08 13:33:51</t>
  </si>
  <si>
    <t>2024-03-04 18:14:10</t>
  </si>
  <si>
    <t>2024-03-04 18:15:47</t>
  </si>
  <si>
    <t>2024-03-05 17:06:05</t>
  </si>
  <si>
    <t>PREVENTIVO: NO
CODIGO DE SERVICIO:
DIRECCION:      
CIUDAD:             
COMUNA:
NOMBRE QUIEN REPORTA: Samantha M. Martinez Nuñez
TELEFONO QUIEN REPORTA:  +56 9 7242 3694
NOMBRE CONTACTO EN TERRENO:        
TELEFONO 1 CONTACTO EN TERRENO:
TELEFONO 2 CONT</t>
  </si>
  <si>
    <t>maquinas apagadas</t>
  </si>
  <si>
    <t>INC000002652330</t>
  </si>
  <si>
    <t>2024-03-04 17:15:22</t>
  </si>
  <si>
    <t>2024-03-04 17:16:35</t>
  </si>
  <si>
    <t>2024-03-04 17:17:48</t>
  </si>
  <si>
    <t>2024-03-06 14:39:40</t>
  </si>
  <si>
    <t>2024-03-06 14:40:43</t>
  </si>
  <si>
    <t>2024-03-07 11:40:48</t>
  </si>
  <si>
    <t>PREVENTIVO: NO
CODIGO DE SERVICIO:
DIRECCION:
QUIEN REPORTA:+56949270486 Erwin Rojas Vergara
CONTACTO EN TERRENO:
PROBLEMA:
REQUERIMIENTO: solicito por favor ayuda parta generar nuevo Token para
acceso VPN para vpndc.tic.cl ya que tuve cambio de celular.</t>
  </si>
  <si>
    <t>caso es atentido por el SOC con folio INC000002656549.</t>
  </si>
  <si>
    <t>INC000002659971</t>
  </si>
  <si>
    <t>SURLAT INDUSTRIAL S.A.</t>
  </si>
  <si>
    <t>HD/RE: Verificar espacio disponible en Rack QuillayesSurlat</t>
  </si>
  <si>
    <t>2024-03-07 19:07:17</t>
  </si>
  <si>
    <t>2024-03-07 19:10:13</t>
  </si>
  <si>
    <t>2024-03-07 20:31:35</t>
  </si>
  <si>
    <t>PREVENTIVO: NO
CODIGO DE SERVICIO:
DIRECCION:
QUIEN REPORTA:96168027 Daniel Cavero 
CONTACTO EN TERRENO:
PROBLEMA:
REQUERIMIENTO:Te escribo para solicitar tu ayuda, necesitamos saber si contamos con
espacio disponible en el rack que tenemos en el data ce</t>
  </si>
  <si>
    <t>INC000002653690</t>
  </si>
  <si>
    <t>2024-03-05 11:04:56</t>
  </si>
  <si>
    <t>2024-03-05 11:06:25</t>
  </si>
  <si>
    <t>2024-03-05 16:35:26</t>
  </si>
  <si>
    <t>INC000002660630</t>
  </si>
  <si>
    <t>2024-03-08 03:18:24</t>
  </si>
  <si>
    <t>2024-03-08 03:23:08</t>
  </si>
  <si>
    <t>2024-03-08 03:36:00</t>
  </si>
  <si>
    <t>INC000002659978</t>
  </si>
  <si>
    <t>2024-03-07 19:20:46</t>
  </si>
  <si>
    <t>2024-03-07 19:22:11</t>
  </si>
  <si>
    <t>2024-03-07 19:53:43</t>
  </si>
  <si>
    <t>EMPRESA:FORUM SERVICIOS FINANCIEROS SA
CÓDIGO DE SERVICIO: 
DIRECCIÓN: AV. Presidente Prieto #226, Paine, Santiago
NOMBRE DE QUIEN REPORTA: Issam El Bahri Guevara
TELÉFONO DE QUIEN REPORTA: 56997331881
NOMBRE DE CONTACTO EN TERRENO: 
REQUERIMIENTO: inspe</t>
  </si>
  <si>
    <t>2024-03-06 17:57:23</t>
  </si>
  <si>
    <t>2024-03-06 18:00:18</t>
  </si>
  <si>
    <t>2024-03-08 12:54:40</t>
  </si>
  <si>
    <t>PREVENTIVO: NO
CODIGO DE SERVICIO:
DIRECCION:
QUIEN REPORTA: Evelyn Villagra Morales +569 4771 1204 
CONTACTO EN TERRENO: Juan Carlos Isla Rodriguez - (+56 9) 45912923
PROBLEMA:
REQUERIMIENTO:
Favor su apoyo para eliminar todos los usuarios VPN SSL de EC</t>
  </si>
  <si>
    <t>Se realiza la eliminacion completa de usuarios vpn ssl para ecert en FW de san martin y apoquindo.</t>
  </si>
  <si>
    <t>INC000002652446</t>
  </si>
  <si>
    <t>2024-03-04 17:12:08</t>
  </si>
  <si>
    <t>2024-03-04 17:14:40</t>
  </si>
  <si>
    <t>2024-03-04 19:09:01</t>
  </si>
  <si>
    <t>EMPRESA:COCA COLA EMBONOR S A
CÓDIGO DE SERVICIO: 
DIRECCIÓN:Calle San Martin #50, Santiago Centro, Santiago
NOMBRE DE QUIEN REPORTA:Alvaro Tobar
TELÉFONO DE QUIEN REPORTA:995487433
NOMBRE DE CONTACTO EN TERRENO: 
REQUERIMIENTO :  
Contruccion pext (se d</t>
  </si>
  <si>
    <t>Fase de resolución y recuperación: INFORMACION
Se efectúa contacto con cliente: N/A
Teléfono de contacto: N/A
Acciones realizadas: ACCESOS AUTORIZADO POR OB
Solución paliativa o definitiva: N/A
Acciones de Mejora, Recomendaciones: N/A
Causa Raíz: (si apl</t>
  </si>
  <si>
    <t>2024-03-04 19:09:15</t>
  </si>
  <si>
    <t>2024-03-04 19:10:58</t>
  </si>
  <si>
    <t>2024-03-05 14:32:54</t>
  </si>
  <si>
    <t>PREVENTIVO: NO
CODIGO DE SERVICIO:
DIRECCION:      
CIUDAD:             
COMUNA:
NOMBRE QUIEN REPORTA: Jhayam Alfonzo
TELEFONO QUIEN REPORTA: +56 227970095
NOMBRE CONTACTO EN TERRENO:        
TELEFONO 1 CONTACTO EN TERRENO:
TELEFONO 2 CONTACTO EN TERRENO</t>
  </si>
  <si>
    <t>Se deshabilita usuario en vdc de acuerdo a lo informado. Se adjunta evidencia</t>
  </si>
  <si>
    <t>2024-03-05 11:28:38</t>
  </si>
  <si>
    <t>2024-03-05 11:30:57</t>
  </si>
  <si>
    <t>2024-03-05 11:46:21</t>
  </si>
  <si>
    <t>PREVENTIVO: NO
CODIGO DE SERVICIO:
DIRECCION:
QUIEN REPORTA:Nicolás Saavedra Eguiluz +56 9 6187 5469
CONTACTO EN TERRENO:
PROBLEMA:
REQUERIMIENTO:Estimados Help Desk
Favor generar ticket en base a requerimiento de cliente NUTRISCO
Dejar en bandeja CLOU</t>
  </si>
  <si>
    <t>Realice lo solicitado.</t>
  </si>
  <si>
    <t>INC000002660663</t>
  </si>
  <si>
    <t>SUPERVISION  Proyecto PD20231030011 09:47</t>
  </si>
  <si>
    <t>2024-03-08 09:48:25</t>
  </si>
  <si>
    <t>2024-03-08 09:49:24</t>
  </si>
  <si>
    <t>2024-03-08 18:13:56</t>
  </si>
  <si>
    <t>2024-03-05 16:34:27</t>
  </si>
  <si>
    <t>2024-03-05 16:38:26</t>
  </si>
  <si>
    <t>2024-03-05 18:20:49</t>
  </si>
  <si>
    <t>2024-03-06 01:27:55</t>
  </si>
  <si>
    <t>2024-03-06 01:29:17</t>
  </si>
  <si>
    <t>2024-03-08 17:07:01</t>
  </si>
  <si>
    <t>"PREVENTIVO: NO
CODIGO DE SERVICIO
DIRECCION:
COMUNA:
NOMBRE QUIEN REPORTA: VulDB Alert
TELEFONO QUIEN REPORTA: alert@vuldb.com
NOMBRE CONTACTO EN TERRENO:
TEFEFONO 1 CONTACTO EN TERRENO:
TELEFONO 2 CONTACTO EN TERRENO:
REQUERIMIENTO:VULDB VULNERABILITY</t>
  </si>
  <si>
    <t>Se efectúa contacto con cliente:  N/A
Teléfono de contacto:  N/A
Acciones realizadas:  informo que actualmente si estamos afectados, pero se está trabajando para realizar el parchado de VDC más el parchado de las plataformas dedicadas.
Solución paliativa</t>
  </si>
  <si>
    <t>INC000002655551</t>
  </si>
  <si>
    <t>2024-03-06 03:05:42</t>
  </si>
  <si>
    <t>2024-03-06 03:06:31</t>
  </si>
  <si>
    <t>2024-03-06 03:47:54</t>
  </si>
  <si>
    <t>2024-03-07 12:15:00</t>
  </si>
  <si>
    <t>2024-03-07 12:17:37</t>
  </si>
  <si>
    <t>2024-03-08 12:52:19</t>
  </si>
  <si>
    <t>PREVENTIVO: NO
CODIGO DE SERVICIO:VPF1563053
DIRECCION:San Martin 50, Data Center,Santiago
QUIEN REPORTA:AGUSTÍN PALMA-975557796 
CONTACTO EN TERRENO:AGUSTÍN PALMA-975557796 
PROBLEMA:AL INGRESAR SESIÓN VIRTUAL DATA CENTER
REQUERIMIENTO:PROBLEMA AL INGRE</t>
  </si>
  <si>
    <t>Se efectúa contacto con cliente: Agustin Palma
Teléfono de contacto: Via correo
Acciones realizadas: Se reinicia MFA y se envia informacion a cliente para que realice pruebas.
Acciones de Mejora, Recomendaciones: N/A
Causa Raíz: N/A</t>
  </si>
  <si>
    <t>INC000002655008</t>
  </si>
  <si>
    <t>ESVAL S.A. 2</t>
  </si>
  <si>
    <t>GESTION DATACENTER/ ACCESOS /ESVAL S.A. 2</t>
  </si>
  <si>
    <t>2024-03-05 18:10:43</t>
  </si>
  <si>
    <t>2024-03-05 18:16:54</t>
  </si>
  <si>
    <t>2024-03-05 18:34:20</t>
  </si>
  <si>
    <t>EMPRESA:ESVAL S.A. 2
CÓDIGO DE SERVICIO: 
DIRECCIÓN:AV. Presidente Prieto #226, Paine, Santiago
NOMBRE DE QUIEN REPORTA:Fabian Reyes 
TELÉFONO DE QUIEN REPORTA:56931009261
NOMBRE DE CONTACTO EN TERRENO: 
REQUERIMIENTO: Mediciones desde ODF para enlace RO</t>
  </si>
  <si>
    <t>2024-03-05 20:38:34</t>
  </si>
  <si>
    <t>2024-03-05 20:46:04</t>
  </si>
  <si>
    <t>2024-03-06 15:09:17</t>
  </si>
  <si>
    <t>PREVENTIVO: NO
CODIGO DE SERVICIO: VPF1875607
DIRECCION: Presidente Prieto 226, Datacenter,Paine,Santiago
QUIEN REPORTA: Cristian Bello Ara 227224563 986625888
CONTACTO EN TERRENO:  Cristian Bello Ara 227224563 986625888
PROBLEMA:
Junto con saludar, info</t>
  </si>
  <si>
    <t>FASE RESOLUCIÓN Y RECUPERACIÓN
Se efectúa contacto con cliente: Cristian Bello
Teléfono de contacto: 986625888
Acciones realizadas: Se valida estado de la Vpn Ipsec y este se encuentra operativa, con todas las Fase2 Operando. Y a nivel de Log no se ob</t>
  </si>
  <si>
    <t>2024-03-05 17:08:00</t>
  </si>
  <si>
    <t>2024-03-05 17:08:16</t>
  </si>
  <si>
    <t>2024-03-05 17:08:58</t>
  </si>
  <si>
    <t>2024-03-05 18:39:39</t>
  </si>
  <si>
    <t>2024-03-05 18:39:40</t>
  </si>
  <si>
    <t>2024-03-06 15:30:07</t>
  </si>
  <si>
    <t>PREVENTIVO: NO
CODIGO DE SERVICIO:
DIRECCION:
QUIEN REPORTA:+56 9 6664 3831 Cristobal Reyes Delgado
CONTACTO EN TERRENO:
PROBLEMA:
REQUERIMIENTOreación de un ticket a mi persona, por el siguiente
requerimiento:
Se debe instalar el motor de datos SQL Se</t>
  </si>
  <si>
    <t>Se instala el motor de datos sin problemas</t>
  </si>
  <si>
    <t>INC000002655032</t>
  </si>
  <si>
    <t>2024-03-06 07:28:32</t>
  </si>
  <si>
    <t>2024-03-06 07:30:44</t>
  </si>
  <si>
    <t>2024-03-06 07:50:53</t>
  </si>
  <si>
    <t>INC000002652340</t>
  </si>
  <si>
    <t>2024-03-04 18:07:22</t>
  </si>
  <si>
    <t>2024-03-04 18:13:48</t>
  </si>
  <si>
    <t>2024-03-04 18:15:05</t>
  </si>
  <si>
    <t>2024-03-04 18:56:58</t>
  </si>
  <si>
    <t>2024-03-04 19:00:23</t>
  </si>
  <si>
    <t>2024-03-05 14:31:44</t>
  </si>
  <si>
    <t>PREVENTIVO: NO
CODIGO DE SERVICIO:
DIRECCION:
QUIEN REPORTA:Angel Castro Cabrera Tel. + 56 9 9538 2013
CONTACTO EN TERRENO:
PROBLEMA:Junto con saludar solicito de su apoyo para crear ticket de requerimiento:
Revisión de configuraciones en vShield ATOS Ap</t>
  </si>
  <si>
    <t>Se efectúa contacto con cliente: Angel Castro
Teléfono de contacto: Via teams
Acciones realizadas: Se realizan configuraciones en vShield ATOS Apoquindo.
Acciones de Mejora, Recomendaciones: N/A
Causa Raíz: N/A</t>
  </si>
  <si>
    <t>INC000002653619</t>
  </si>
  <si>
    <t>2024-03-05 10:53:36</t>
  </si>
  <si>
    <t>2024-03-05 10:54:49</t>
  </si>
  <si>
    <t>2024-03-05 16:33:09</t>
  </si>
  <si>
    <t>INC000002663543</t>
  </si>
  <si>
    <t>TOMA DE TEMPERATURAS EQUIPOS CLIMA SALAS TIC 16:30</t>
  </si>
  <si>
    <t>2024-03-10 16:06:59</t>
  </si>
  <si>
    <t>2024-03-10 16:07:33</t>
  </si>
  <si>
    <t>2024-03-10 16:33:27</t>
  </si>
  <si>
    <t>Estimados: TOMA DE TEMPERATURAS EQUIPOS CLIMA SALAS TIC 16:30
Cliente: T. EMPRESAS
Proveedor: INELCOM
Tipo requerimiento: TEMPERATURAS
N° Ticket acceso: PERSONAL DE PLANTA INELCOM
N° CRQ:NO APLICA
Estado CRQ:NO APLICA
TKT:NO APLICA
Actividad a realizar:</t>
  </si>
  <si>
    <t>INC000002654888</t>
  </si>
  <si>
    <t>2024-03-06 07:05:59</t>
  </si>
  <si>
    <t>2024-03-06 07:07:00</t>
  </si>
  <si>
    <t>2024-03-06 07:12:50</t>
  </si>
  <si>
    <t>INC000002662836</t>
  </si>
  <si>
    <t>Actividad Migración CORE</t>
  </si>
  <si>
    <t>2024-03-09 19:11:24</t>
  </si>
  <si>
    <t>2024-03-09 19:12:18</t>
  </si>
  <si>
    <t>2024-03-10 08:05:04</t>
  </si>
  <si>
    <t>2024-03-10 20:48:02</t>
  </si>
  <si>
    <t>2024-03-10 20:51:37</t>
  </si>
  <si>
    <t>2024-03-10 22:56:21</t>
  </si>
  <si>
    <t>De: Eduardo Meza S. &lt;emeza@duoc.cl&gt; 
Enviado el: domingo, 10 de marzo de 2024 20:44
Para: mesa.ti@movistar.cl; database.tcct@tic.cl; Germán Baeza Fractalia &lt;german.baeza@fractalia.es&gt;; Victor Sepulveda G &lt;victor.sepulvedag@telefonica.com&gt;
CC: Mauricio Ma</t>
  </si>
  <si>
    <t>Se realiza rebuild/compile de indices en estado unusable y visibles.</t>
  </si>
  <si>
    <t>INC000002654846</t>
  </si>
  <si>
    <t>2024-03-05 22:11:16</t>
  </si>
  <si>
    <t>2024-03-05 22:11:55</t>
  </si>
  <si>
    <t>2024-03-05 23:57:29</t>
  </si>
  <si>
    <t>INC000002662205</t>
  </si>
  <si>
    <t>2024-03-08 18:23:58</t>
  </si>
  <si>
    <t>2024-03-08 18:24:55</t>
  </si>
  <si>
    <t>2024-03-08 19:02:14</t>
  </si>
  <si>
    <t>RONDAS OK</t>
  </si>
  <si>
    <t>2024-03-08 18:44:57</t>
  </si>
  <si>
    <t>2024-03-08 18:48:15</t>
  </si>
  <si>
    <t>2024-03-08 18:52:23</t>
  </si>
  <si>
    <t>2024-03-08 10:27:27</t>
  </si>
  <si>
    <t>2024-03-08 10:30:08</t>
  </si>
  <si>
    <t>2024-03-08 11:37:50</t>
  </si>
  <si>
    <t>PREVENTIVO: NO
CODIGO DE SERVICIO:
DIRECCION:
QUIEN REPORTA: Axel Andrade Llano - +56 9 5639 8654
CONTACTO EN TERRENO:
PROBLEMA:
REQUERIMIENTO:
Estimados buenos dias,
Junto con saludar, favor su ayuda creando folio de requerimiento y
asignando a BANDEJA</t>
  </si>
  <si>
    <t>FASE RESOLUCIÓN Y RECUPERACIÓN
Se efectúa contacto con cliente:N/A
Teléfono de contacto:N/A
Acciones realizadas: Se importan las maquinas solicitadas al Tenant del cliente de acuerdo a lo solicitado.
RES-Taltal
RES-Guayacan
Solución paliativa o defin</t>
  </si>
  <si>
    <t>INC000002658086</t>
  </si>
  <si>
    <t>2024-03-07 00:12:26</t>
  </si>
  <si>
    <t>2024-03-07 00:13:18</t>
  </si>
  <si>
    <t>2024-03-07 00:46:31</t>
  </si>
  <si>
    <t>INC000002659089</t>
  </si>
  <si>
    <t>GESTION DATACENTER/ ACCESOS /CLARO CHILE SA</t>
  </si>
  <si>
    <t>2024-03-07 13:23:06</t>
  </si>
  <si>
    <t>2024-03-07 13:23:10</t>
  </si>
  <si>
    <t>2024-03-07 14:26:13</t>
  </si>
  <si>
    <t>EMPRESA:CLARO CHILE SA
CÓDIGO DE SERVICIO: 
DIRECCIÓN:AV. Presidente Prieto #226, Paine, Santiago
NOMBRE DE QUIEN REPORTA:Nestor Pulido 
TELÉFONO DE QUIEN REPORTA: 56931009261
NOMBRE DE CONTACTO EN TERRENO: 
REQUERIMIENTO: Mediciones desde ODF para enlac</t>
  </si>
  <si>
    <t>2024-03-08 11:49:04</t>
  </si>
  <si>
    <t>2024-03-08 11:49:21</t>
  </si>
  <si>
    <t>2024-03-08 17:24:57</t>
  </si>
  <si>
    <t>INC000002660837</t>
  </si>
  <si>
    <t>2024-03-08 07:02:07</t>
  </si>
  <si>
    <t>2024-03-08 07:03:06</t>
  </si>
  <si>
    <t>2024-03-08 07:46:19</t>
  </si>
  <si>
    <t>2024-03-06 11:33:29</t>
  </si>
  <si>
    <t>2024-03-06 12:29:29</t>
  </si>
  <si>
    <t>PREVENTIVO=SI
CODIGO DE SERVICIO=172.16.200.100
DIRECCION=NULL
CIUDAD=NULL
COMUNA LOCAL=
REGION=NULL
QUIEN REPORTA=Ticket automático
CONTACTO EN TERRENO=
PROBLEMA=Node FIPRDU01 - 172_16_200_100 is Down
REQUERIMIENTO=
EQUIPOS ENERGIZADO O REINICIADO=
HORA</t>
  </si>
  <si>
    <t>Servidor se encuentra apagado momentáneamente por actividad de conexión de STS. Actividad Finalizada exitosamente servidor operativo.</t>
  </si>
  <si>
    <t>INC000002655442</t>
  </si>
  <si>
    <t>2024-03-06 00:11:04</t>
  </si>
  <si>
    <t>2024-03-06 00:11:39</t>
  </si>
  <si>
    <t>2024-03-06 00:23:19</t>
  </si>
  <si>
    <t>2024-03-07 17:53:01</t>
  </si>
  <si>
    <t>2024-03-07 17:55:01</t>
  </si>
  <si>
    <t>2024-03-07 19:43:33</t>
  </si>
  <si>
    <t>PREVENTIVO: NO
CODIGO DE SERVICIO:
DIRECCION:
QUIEN REPORTA:+569 9243 1025  +562 2340 1371Jose Luis Yañez Ferrada
CONTACTO EN TERRENO:
PROBLEMA:
REQUERIMIENTO:Podrían enviarme un screen de la configuración en el servidor DNS
(nsau.tie.cl) ? necesito est</t>
  </si>
  <si>
    <t>Se envía detalle de zona coipsa.cl a cliente</t>
  </si>
  <si>
    <t>INC000002655728</t>
  </si>
  <si>
    <t>TOMA DE ALARMAS DE CLEINTES 09:00</t>
  </si>
  <si>
    <t>2024-03-06 08:53:05</t>
  </si>
  <si>
    <t>2024-03-06 08:54:24</t>
  </si>
  <si>
    <t>2024-03-06 10:07:07</t>
  </si>
  <si>
    <t>INC000002660607</t>
  </si>
  <si>
    <t>SUPERVISION: Conexión de FO's a puertas de directores y servidores</t>
  </si>
  <si>
    <t>2024-03-08 01:42:27</t>
  </si>
  <si>
    <t>2024-03-08 01:43:28</t>
  </si>
  <si>
    <t>2024-03-08 01:46:11</t>
  </si>
  <si>
    <t>Conexión de FO's a puertas de directores y servidores</t>
  </si>
  <si>
    <t>trabajo realizado con exito</t>
  </si>
  <si>
    <t>INC000002662134</t>
  </si>
  <si>
    <t>2024-03-09 04:58:25</t>
  </si>
  <si>
    <t>2024-03-09 04:59:15</t>
  </si>
  <si>
    <t>2024-03-09 06:15:55</t>
  </si>
  <si>
    <t>toma de alarmas realizadas</t>
  </si>
  <si>
    <t>INC000002655859</t>
  </si>
  <si>
    <t>Ronda de temperaturas todas las TIC</t>
  </si>
  <si>
    <t>2024-03-06 12:10:47</t>
  </si>
  <si>
    <t>2024-03-06 12:13:26</t>
  </si>
  <si>
    <t>2024-03-10 10:10:55</t>
  </si>
  <si>
    <t>2024-03-10 10:13:20</t>
  </si>
  <si>
    <t>2024-03-10 21:14:11</t>
  </si>
  <si>
    <t>PREVENTIVO: NO
CODIGO DE SERVICIO:
DIRECCION:
QUIEN REPORTA: Deiby Yoel Santoyo Monterola +56 9 9343 3681
CONTACTO EN TERRENO:
PROBLEMA:
REQUERIMIENTO:
Por favor su acostumbrado apoyo en generar folio a TELEFONICA GLOBAL
&amp;#8211; CLOUD &amp;#8211; CONTROLLER.</t>
  </si>
  <si>
    <t>la falla se debía solo a que los usuarios presentan bloqueos por VPN se reinician a nivel comunicaciones quedando nuevamente operativo.</t>
  </si>
  <si>
    <t>INC000002657048</t>
  </si>
  <si>
    <t>2024-03-07 00:03:41</t>
  </si>
  <si>
    <t>2024-03-07 00:05:25</t>
  </si>
  <si>
    <t>2024-03-07 00:25:08</t>
  </si>
  <si>
    <t>2024-03-07 12:04:11</t>
  </si>
  <si>
    <t>2024-03-07 12:07:23</t>
  </si>
  <si>
    <t>2024-03-07 13:01:26</t>
  </si>
  <si>
    <t>PREVENTIVO: NO
CODIGO DE SERVICIO:
DIRECCION:
QUIEN REPORTA: Freddy Asenjo Ramírez +56 9 8969 3164
CONTACTO EN TERRENO:
PROBLEMA:
REQUERIMIENTO:
Espero que tengan un buen día, requiero generar el siguiente folio debe
ser asignado a la bandeja TELEFONICA</t>
  </si>
  <si>
    <t>Se agendará reunión tecnica con el solicitante para llevar a cabo el requerimiento.</t>
  </si>
  <si>
    <t>2024-03-07 21:56:11</t>
  </si>
  <si>
    <t>2024-03-07 23:40:39</t>
  </si>
  <si>
    <t>INC000002663308</t>
  </si>
  <si>
    <t>2024-03-10 06:28:26</t>
  </si>
  <si>
    <t>2024-03-10 06:29:55</t>
  </si>
  <si>
    <t>2024-03-10 07:32:39</t>
  </si>
  <si>
    <t>INC000002650887</t>
  </si>
  <si>
    <t>SUPERVISION ENTREGA DE MATERIALES 10:45</t>
  </si>
  <si>
    <t>2024-03-04 10:44:47</t>
  </si>
  <si>
    <t>2024-03-04 10:46:27</t>
  </si>
  <si>
    <t>2024-03-04 11:34:10</t>
  </si>
  <si>
    <t>INC000002654480</t>
  </si>
  <si>
    <t>2024-03-05 16:45:11</t>
  </si>
  <si>
    <t>2024-03-05 16:47:33</t>
  </si>
  <si>
    <t>2024-03-05 17:02:02</t>
  </si>
  <si>
    <t>EMPRESA:TELEFONICA GLOBAL TECHNOLOGY S.A.AGENCIA EN CHILE
CÓDIGO DE SERVICIO: 
DIRECCIÓN: Av. Apoquindo #7071, Las Condes, Santiago
NOMBRE DE QUIEN REPORTA:Oscar Ramirez
TELÉFONO DE QUIEN REPORTA:941786904
NOMBRE DE CONTACTO EN TERRENO: 
REQUERIMIENTO: I</t>
  </si>
  <si>
    <t>2024-03-06 16:36:22</t>
  </si>
  <si>
    <t>2024-03-06 16:36:43</t>
  </si>
  <si>
    <t>2024-03-07 10:28:22</t>
  </si>
  <si>
    <t>Se crea relación de confianza entre servidor PRD-ETL-01 y PRD-SFTP-01 para usuario rpa_asistencia.</t>
  </si>
  <si>
    <t>INC000002663508</t>
  </si>
  <si>
    <t>2024-03-10 12:11:23</t>
  </si>
  <si>
    <t>2024-03-10 12:12:54</t>
  </si>
  <si>
    <t>2024-03-10 12:25:46</t>
  </si>
  <si>
    <t>Se efectúa contacto con cliente: N/A
Teléfono de contacto: N/A
Acciones realizadas: Ronda en salas técnicas sin novedades
Solución paliativa o definitiva: N/A
Acciones de Mejora, Recomendaciones: N/A
Causa Raíz: N/A</t>
  </si>
  <si>
    <t>2024-03-04 11:32:41</t>
  </si>
  <si>
    <t>2024-03-04 11:33:04</t>
  </si>
  <si>
    <t>2024-03-04 11:35:43</t>
  </si>
  <si>
    <t>INC000002659990</t>
  </si>
  <si>
    <t>2024-03-07 20:20:55</t>
  </si>
  <si>
    <t>2024-03-07 20:21:45</t>
  </si>
  <si>
    <t>2024-03-07 22:00:14</t>
  </si>
  <si>
    <t>INC000002656808</t>
  </si>
  <si>
    <t>Inicia Ronda y revisión de salas técnicas</t>
  </si>
  <si>
    <t>2024-03-06 16:27:44</t>
  </si>
  <si>
    <t>2024-03-06 16:30:00</t>
  </si>
  <si>
    <t>2024-03-06 17:28:49</t>
  </si>
  <si>
    <t>INC000002656334</t>
  </si>
  <si>
    <t>2024-03-06 12:29:21</t>
  </si>
  <si>
    <t>2024-03-06 12:31:33</t>
  </si>
  <si>
    <t>2024-03-06 12:58:37</t>
  </si>
  <si>
    <t>2024-03-04 12:06:29</t>
  </si>
  <si>
    <t>2024-03-04 12:14:27</t>
  </si>
  <si>
    <t>2024-03-06 09:20:17</t>
  </si>
  <si>
    <t>PREVENTIVO: NO
CODIGO DE SERVICIO:
DIRECCION:Nueva de Lyon 96 Of 205, Santiago, Providencia
QUIEN REPORTA:Germán Herrera O.
CONTACTO EN TERRENO:Germán Herrera O - 56962085259
PROBLEMA:
REQUERIMIENTO:
Estimados:
Favor gestionar las siguientes bajas de res</t>
  </si>
  <si>
    <t>FASE RESOLUCIÓN Y RECUPERACIÓN
Se efectúa contacto con cliente: N/A
Teléfono de contacto: N/A
Acciones realizadas: se procede a dar de baja los servidores solicitados por cliente, cliente confirma baja ok.
Solución paliativa o definitiva: definitiva</t>
  </si>
  <si>
    <t>2024-03-06 15:21:41</t>
  </si>
  <si>
    <t>2024-03-06 15:23:39</t>
  </si>
  <si>
    <t>2024-03-08 09:51:14</t>
  </si>
  <si>
    <t>te comento que en las primeras revisiones/validaciones no se encuentra inconveniente y según lo informado por cliente, él ejecuto una acción de corrección sobre el servidor.
En el futuro lo ideal es que el inconveniente lo revisemos desde acá para tener</t>
  </si>
  <si>
    <t>INC000002656903</t>
  </si>
  <si>
    <t>SUPERVISION  Proyecto PD20231030011</t>
  </si>
  <si>
    <t>2024-03-07 09:32:17</t>
  </si>
  <si>
    <t>2024-03-07 09:36:34</t>
  </si>
  <si>
    <t>2024-03-07 17:42:32</t>
  </si>
  <si>
    <t>2024-03-06 18:49:17</t>
  </si>
  <si>
    <t>2024-03-06 18:50:28</t>
  </si>
  <si>
    <t>2024-03-06 18:52:15</t>
  </si>
  <si>
    <t>INC000002656392</t>
  </si>
  <si>
    <t>2024-03-06 16:10:46</t>
  </si>
  <si>
    <t>2024-03-06 16:13:05</t>
  </si>
  <si>
    <t>2024-03-06 16:34:04</t>
  </si>
  <si>
    <t>EMPRESA:DXC
CÓDIGO DE SERVICIO: 
DIRECCIÓN:AV. Presidente Prieto #226, Paine, Santiago
NOMBRE DE QUIEN REPORTA:Josue Salinas
TELÉFONO DE QUIEN REPORTA:987685102
NOMBRE DE CONTACTO EN TERRENO: 
REQUERIMIENTO :  
"Traslado y retiro de cintas			"
EQUIPOS EN</t>
  </si>
  <si>
    <t>INC000002653697</t>
  </si>
  <si>
    <t>2024-03-05 11:08:00</t>
  </si>
  <si>
    <t>2024-03-05 11:09:12</t>
  </si>
  <si>
    <t>2024-03-05 16:35:52</t>
  </si>
  <si>
    <t>2024-03-06 16:57:04</t>
  </si>
  <si>
    <t>2024-03-06 16:59:48</t>
  </si>
  <si>
    <t>2024-03-10 18:07:12</t>
  </si>
  <si>
    <t>PREVENTIVO: NO
CODIGO DE SERVICIO:
DIRECCION:
QUIEN REPORTA: Antonio Martínez Díaz.
CONTACTO EN TERRENO: Antonio Martínez Díaz.
PROBLEMA:
REQUERIMIENTO:
EQUIPOS ENERGIZADO/REINICIADO:
HORARIO DE ATENCION:
OBSERVACION:
ANI:
MARCA CENTRAL TELEFONICA: 
EMPR</t>
  </si>
  <si>
    <t>Se finaliza con la importación de los 6 schemas desde PRD a QAS. Como observación, la tabla INTRV2_ESQ4.TMP_MATRICULAS es totalmente diferente en QAS y PRD por lo que se deja la de QAS original y por si es necesaria se carga la de PRD en un schema de pas</t>
  </si>
  <si>
    <t>2024-03-05 17:14:13</t>
  </si>
  <si>
    <t>2024-03-05 17:15:41</t>
  </si>
  <si>
    <t>2024-03-05 17:50:51</t>
  </si>
  <si>
    <t>PREVENTIVO: NO
CODIGO DE SERVICIO:
DIRECCION:
QUIEN REPORTA: (56) 2-26779203 ((56) 998734837 Marcelo Estay Abarca
CONTACTO EN TERRENO:
PROBLEMA:Favor revisar, no podemos acceder al administrador de maquina virtuales
(VDC) 150.14.100.177.
Necesitamos acce</t>
  </si>
  <si>
    <t>Se efectúa contacto con cliente: Marcelo Estay
Teléfono de contacto: Via correo
Acciones realizadas: Desde el portal VDC se enciende servidor APOLO. Cliente logra levantar servicios relacionados al servidor virtual. Actualmente servicio operativo.
Accion</t>
  </si>
  <si>
    <t>2024-03-08 15:49:21</t>
  </si>
  <si>
    <t>2024-03-08 15:52:56</t>
  </si>
  <si>
    <t>2024-03-08 17:39:13</t>
  </si>
  <si>
    <t>PREVENTIVO: NO
CÓDIGO DE SERVICIO:AYSEN-CLON
DIRECCIÓN:-
QUIEN REPORTA:Jorge Sepúlveda Aguirre |  +56-958804000
CONTACTO EN TERRENO:Jorge Sepúlveda Aguirre |  +56-958804000
PROBLEMA:
REQUERIMIENTO:
Junto con saludar, favor eliminar la MV llamada AYSEN-C</t>
  </si>
  <si>
    <t>Se efectúa contacto con cliente: Jorge Sepulveda
Teléfono de contacto: Via correo
Acciones realizadas: Se elimina maquina virtual AYSEN-CLON 
Acciones de Mejora, Recomendaciones: N/A
Causa Raíz: N/A</t>
  </si>
  <si>
    <t>INC000002652699</t>
  </si>
  <si>
    <t>2024-03-04 20:10:38</t>
  </si>
  <si>
    <t>2024-03-04 20:11:16</t>
  </si>
  <si>
    <t>2024-03-04 20:53:10</t>
  </si>
  <si>
    <t>2024-03-05 16:43:05</t>
  </si>
  <si>
    <t>2024-03-05 16:43:53</t>
  </si>
  <si>
    <t>2024-03-05 16:46:52</t>
  </si>
  <si>
    <t>SE REALIZA REVISION DE SERVIDORES OFFLINE. SIN IMPACTO Y LISTADO ACTUALIZADO SEMANA 04 AL 08 MARZO</t>
  </si>
  <si>
    <t>INC000002658218</t>
  </si>
  <si>
    <t>2024-03-07 04:30:46</t>
  </si>
  <si>
    <t>2024-03-07 04:32:29</t>
  </si>
  <si>
    <t>2024-03-07 04:37:23</t>
  </si>
  <si>
    <t>2024-03-08 15:54:56</t>
  </si>
  <si>
    <t>2024-03-08 15:55:29</t>
  </si>
  <si>
    <t>2024-03-08 17:32:34</t>
  </si>
  <si>
    <t>2024-03-07 12:13:26</t>
  </si>
  <si>
    <t>2024-03-07 14:59:05</t>
  </si>
  <si>
    <t>Estimados.
Buena día. Alarma CPU superada sin afectación de servicio y sin intervención.</t>
  </si>
  <si>
    <t>2024-03-04 16:57:08</t>
  </si>
  <si>
    <t>2024-03-04 16:57:56</t>
  </si>
  <si>
    <t>2024-03-04 18:27:54</t>
  </si>
  <si>
    <t>Se crea crontab solicitado.</t>
  </si>
  <si>
    <t>INC000002660210</t>
  </si>
  <si>
    <t>2024-03-07 22:00:48</t>
  </si>
  <si>
    <t>2024-03-07 22:01:42</t>
  </si>
  <si>
    <t>2024-03-08 01:49:52</t>
  </si>
  <si>
    <t>INC000002660225</t>
  </si>
  <si>
    <t>2024-03-08 03:14:47</t>
  </si>
  <si>
    <t>2024-03-08 03:15:36</t>
  </si>
  <si>
    <t>2024-03-08 03:37:55</t>
  </si>
  <si>
    <t>INC000002659150</t>
  </si>
  <si>
    <t>2024-03-07 12:45:51</t>
  </si>
  <si>
    <t>2024-03-07 12:47:08</t>
  </si>
  <si>
    <t>2024-03-07 13:01:30</t>
  </si>
  <si>
    <t>Ronda y revisión de salas técnicas 12:30</t>
  </si>
  <si>
    <t>INC000002659152</t>
  </si>
  <si>
    <t>2024-03-07 12:47:55</t>
  </si>
  <si>
    <t>2024-03-07 12:49:37</t>
  </si>
  <si>
    <t>2024-03-07 16:54:05</t>
  </si>
  <si>
    <t>EMPRESA:TELEFONICA GLOBAL TECHNOLOGY S.A.AGENCIA EN CHILE
CÓDIGO DE SERVICIO: 
DIRECCIÓN:AV. Presidente Prieto #226, Paine, Santiago
NOMBRE DE QUIEN REPORTA:ROBERTO CAMPILLAY
TELÉFONO DE QUIEN REPORTA:56974761635
NOMBRE DE CONTACTO EN TERRENO: 
REQUERIMI</t>
  </si>
  <si>
    <t>INC000002658508</t>
  </si>
  <si>
    <t>2024-03-07 09:11:03</t>
  </si>
  <si>
    <t>2024-03-07 09:15:36</t>
  </si>
  <si>
    <t>2024-03-07 10:05:13</t>
  </si>
  <si>
    <t>SE EFECTUA CONTACTO CON CLIENTE: N/A
TELEFONO DE CONTACTO:N/A
ACCIONES REALIZADAS:SE REALIZA TOMA DE ALARMAS DE CLIENTES SALAS TIC.
SOLUCION PALIATIVA O DEFINITIVA:N/A
ACCIONES DE MEJORA, RECOMENDACIONES:N/A
CAUZA RAIZ: N/A</t>
  </si>
  <si>
    <t>INC000002662105</t>
  </si>
  <si>
    <t>2024-03-08 18:03:39</t>
  </si>
  <si>
    <t>2024-03-08 18:05:01</t>
  </si>
  <si>
    <t>2024-03-08 18:37:37</t>
  </si>
  <si>
    <t>EMPRESA:TELEFONICA EMPRESAS DE CHILE SA
CÓDIGO DE SERVICIO: 
DIRECCIÓN:AV. Presidente Prieto #226, Paine, Santiago
NOMBRE DE QUIEN REPORTA:Ramón Garcés
TELÉFONO DE QUIEN REPORTA:56992239270
NOMBRE DE CONTACTO EN TERRENO: 
REQUERIMIENTO:Reemplazo Tarjeta</t>
  </si>
  <si>
    <t>accesos ok</t>
  </si>
  <si>
    <t>INC000002643687</t>
  </si>
  <si>
    <t>DUOC|REQ|Alerta de Seguridad:  0-day en MCR VSTS CLI de Microsoft Azure ZDI-24-208</t>
  </si>
  <si>
    <t>2024-02-29 13:25:44</t>
  </si>
  <si>
    <t>2024-02-29 13:30:48</t>
  </si>
  <si>
    <t>2024-03-04 13:18:41</t>
  </si>
  <si>
    <t>INC000002650914</t>
  </si>
  <si>
    <t>TOMA DE TEMPERATURAS EQUIPOS CLIMA SALAS TIC  04:30</t>
  </si>
  <si>
    <t>2024-03-04 04:13:33</t>
  </si>
  <si>
    <t>2024-03-04 04:14:09</t>
  </si>
  <si>
    <t>2024-03-04 04:16:35</t>
  </si>
  <si>
    <t>Estimados: TOMA DE TEMPERATURAS EQUIPOS CLIMA SALAS TIC  04:30
Cliente: T. EMPRESAS
Proveedor: INELCOM
Tipo requerimiento: ALARMAS
N° Ticket acceso: PERSONAL DE PLANTA INELCOM
N° CRQ:NO APLICA
Estado CRQ:NO APLICA
TKT:NO APLICA
Actividad a realizar: TOMA</t>
  </si>
  <si>
    <t>INC000002651128</t>
  </si>
  <si>
    <t>2024-03-04 08:58:53</t>
  </si>
  <si>
    <t>2024-03-04 08:59:55</t>
  </si>
  <si>
    <t>2024-03-04 10:13:31</t>
  </si>
  <si>
    <t>INC000002651600</t>
  </si>
  <si>
    <t>2024-03-04 12:21:03</t>
  </si>
  <si>
    <t>2024-03-04 12:22:23</t>
  </si>
  <si>
    <t>2024-03-04 13:02:34</t>
  </si>
  <si>
    <t>INC000002651809</t>
  </si>
  <si>
    <t>2024-03-04 12:24:18</t>
  </si>
  <si>
    <t>2024-03-04 12:28:35</t>
  </si>
  <si>
    <t>2024-03-04 12:52:29</t>
  </si>
  <si>
    <t>2024-03-04 12:28:59</t>
  </si>
  <si>
    <t>2024-03-04 12:30:44</t>
  </si>
  <si>
    <t>2024-03-04 23:43:13</t>
  </si>
  <si>
    <t>PREVENTIVO: NO
CODIGO DE SERVICIO:
DIRECCION:
QUIEN REPORTA:Freddy Cortés Díaz +56 9 6605 6481
CONTACTO EN TERRENO:
PROBLEMA:
REQUERIMIENTO:Estimados Help Desk
Favor generar ticket en base a requerimiento de cliente NUTRISCO
Dejar en bandeja CONTROLLER</t>
  </si>
  <si>
    <t>Transporte ejecutado con éxito</t>
  </si>
  <si>
    <t>2024-03-04 08:59:30</t>
  </si>
  <si>
    <t>2024-03-04 09:02:27</t>
  </si>
  <si>
    <t>2024-03-04 10:42:05</t>
  </si>
  <si>
    <t>PREVENTIVO: NO
CODIGO DE SERVICIO:
DIRECCION:
QUIEN REPORTA: Sebastián Rudloff Parra +56 9 9934 7748
CONTACTO EN TERRENO:
PROBLEMA:
REQUERIMIENTO:
El servidor ISONET-SERVER está presentando problemas. Por favor cargar
respaldo del día viernes 1 de marzo.</t>
  </si>
  <si>
    <t>FASE RESOLUCIÓN Y RECUPERACIÓN
Se efectúa contacto con cliente: N/A
Teléfono de contacto: N/A
Acciones realizadas: se restaura vm solicitada por cliente.
Solución paliativa o definitiva: definitiva
Acciones de Mejora, Recomendaciones: se solicita a</t>
  </si>
  <si>
    <t>2024-03-04 11:44:44</t>
  </si>
  <si>
    <t>2024-03-04 11:45:17</t>
  </si>
  <si>
    <t>2024-03-04 11:48:09</t>
  </si>
  <si>
    <t>2024-03-04 11:12:51</t>
  </si>
  <si>
    <t>2024-03-04 11:13:27</t>
  </si>
  <si>
    <t>2024-03-04 17:55:11</t>
  </si>
  <si>
    <t>Zabbix revision servidor VEEAMONE-APP
sin conexion</t>
  </si>
  <si>
    <t>Se ajusta IP de monitoreo y se inicia agente en servidor</t>
  </si>
  <si>
    <t>2024-03-04 11:29:54</t>
  </si>
  <si>
    <t>2024-03-04 11:30:24</t>
  </si>
  <si>
    <t>2024-03-04 11:41:33</t>
  </si>
  <si>
    <t>C-19872400088 // CLOUD  //  CC-CHI-0000143888  //  PARES Y ÁLVAREZ S.A.:  Activación proyecto CHI-004115863</t>
  </si>
  <si>
    <t>INC000002651505</t>
  </si>
  <si>
    <t>2024-03-04 11:16:33</t>
  </si>
  <si>
    <t>2024-03-04 11:18:15</t>
  </si>
  <si>
    <t>2024-03-04 11:41:18</t>
  </si>
  <si>
    <t>2024-03-04 11:32:18</t>
  </si>
  <si>
    <t>2024-03-04 11:32:34</t>
  </si>
  <si>
    <t>2024-03-04 11:36:45</t>
  </si>
  <si>
    <t>2024-03-04 11:33:11</t>
  </si>
  <si>
    <t>2024-03-04 11:33:30</t>
  </si>
  <si>
    <t>2024-03-04 11:34:47</t>
  </si>
  <si>
    <t>2024-03-04 12:34:18</t>
  </si>
  <si>
    <t>2024-03-04 12:35:43</t>
  </si>
  <si>
    <t>2024-03-04 12:36:34</t>
  </si>
  <si>
    <t>2024-03-04 12:38:18</t>
  </si>
  <si>
    <t>2024-03-04 12:39:01</t>
  </si>
  <si>
    <t>2024-03-04 12:39:58</t>
  </si>
  <si>
    <t>INC000002638573</t>
  </si>
  <si>
    <t>COMERCIALIZADORA DE INSUMOS SOLCHEM SPA</t>
  </si>
  <si>
    <t>Pdte Derivar Horario Hábil | MESA/CALLCENTER/SOPORTE DE MICROSOF DE OFFICE 365</t>
  </si>
  <si>
    <t>2024-02-26 16:38:54</t>
  </si>
  <si>
    <t>2024-02-26 16:41:40</t>
  </si>
  <si>
    <t>2024-03-04 17:18:33</t>
  </si>
  <si>
    <t>PREVENTIVO:NO 
CODIGO DE SERVICIO:PSXTIE32443
DIRECCION:Calle Don Carlos 2939 Oficina 608, piso 6,Las Condes,Santiago
QUIEN REPORTA:JAIME CORRAL 963094515
CONTACTO EN TERRENO:JAIME CORRAL 963094515
PROBLEMA:SOPORTE DE MICROSOFT  DE OFFICE 365
REQUERIMIEN</t>
  </si>
  <si>
    <t>FASE RESOLUCIÓN Y RECUPERACIÓN
Se efectúa contacto con cliente: Jaime Corral
Teléfono de contacto: 963094515
Acciones realizadas:
El dominio tigroup.cl no se encuentra registro en nuestro portal de administración de M365
Solución paliativa o definiti</t>
  </si>
  <si>
    <t>INC000002651711</t>
  </si>
  <si>
    <t>SUPERVISION APAGADO DE EQUIPO 11:40</t>
  </si>
  <si>
    <t>2024-03-04 11:38:51</t>
  </si>
  <si>
    <t>2024-03-04 11:40:43</t>
  </si>
  <si>
    <t>2024-03-04 13:56:05</t>
  </si>
  <si>
    <t>INC000002647122</t>
  </si>
  <si>
    <t>MONITORING CENTER</t>
  </si>
  <si>
    <t>tct_falzar</t>
  </si>
  <si>
    <t>REINICIO DE ISE-01 DEL SOC</t>
  </si>
  <si>
    <t>2024-03-01 14:57:28</t>
  </si>
  <si>
    <t>2024-03-01 15:03:18</t>
  </si>
  <si>
    <t>2024-03-04 18:34:45</t>
  </si>
  <si>
    <t>Reinicio de ISE 01</t>
  </si>
  <si>
    <t>Se efectúa contacto con cliente:  N/A
Teléfono de contacto:  N/A
Acciones realizadas: Informo que se realiza el reinicio del servidor SOCLPRO-ISE01 y validando el correcto funcionamiento
Solución paliativa o definitiva: depende del tipo de solucion
Accio</t>
  </si>
  <si>
    <t>2024-03-04 13:16:59</t>
  </si>
  <si>
    <t>2024-03-04 13:17:01</t>
  </si>
  <si>
    <t>2024-03-04 17:20:31</t>
  </si>
  <si>
    <t>CLIENTE CORP IGLESIA EVANGELICA PRESBITERIANA – CHI-004202143 – Gworkspace Cloud Business Standard
@JAVIERA ANGELICA UMAÑA YEVENES  favor tu ayuda para validar licencias
Javier Andres Cuevas Flores
Arquitecto Cloud | Telefónica Cybersecurity &amp; Cloud</t>
  </si>
  <si>
    <t>2024-03-04 07:23:29</t>
  </si>
  <si>
    <t>2024-03-04 10:27:33</t>
  </si>
  <si>
    <t>PREVENTIVO=SI
CODIGO DE SERVICIO=FileServer_VM
DIRECCION=NULL
CIUDAD=NULL
COMUNA LOCAL=
REGION=REGIÃ“N METROPOLITANA DE SANTIAGO
QUIEN REPORTA=Ticket automático
CONTACTO EN TERRENO=
PROBLEMA=Node DEKICH01 - FileServer_VM CPU Load at 93 % Exceeds Threshol</t>
  </si>
  <si>
    <t>Buenos dìas.
Equipo realizando escaneo de archivos con sophos, por lo cual tiene un alto consumo de CPU</t>
  </si>
  <si>
    <t>INC000002607904</t>
  </si>
  <si>
    <t>FILTRACIONES DE AGUA EN OFICINAS DE DATACENTER APOQUNDO</t>
  </si>
  <si>
    <t>2024-02-11 19:20:37</t>
  </si>
  <si>
    <t>2024-02-11 19:22:27</t>
  </si>
  <si>
    <t>2024-03-05 15:50:21</t>
  </si>
  <si>
    <t>INC000002650718</t>
  </si>
  <si>
    <t>2024-03-04 00:23:54</t>
  </si>
  <si>
    <t>2024-03-04 00:25:32</t>
  </si>
  <si>
    <t>2024-03-04 01:41:10</t>
  </si>
  <si>
    <t>2024-03-04 09:37:52</t>
  </si>
  <si>
    <t>2024-03-04 09:39:43</t>
  </si>
  <si>
    <t>2024-03-04 09:40:15</t>
  </si>
  <si>
    <t>INC000002638710</t>
  </si>
  <si>
    <t>HD/ [CSIRT CL] SERVIDORES EMPRESAS CON PARCHES CRÍTICOS PENDIENTES DE</t>
  </si>
  <si>
    <t>2024-02-26 18:03:42</t>
  </si>
  <si>
    <t>2024-02-26 18:07:31</t>
  </si>
  <si>
    <t>2024-03-07 12:13:42</t>
  </si>
  <si>
    <t>PREVENTIVO: NO
CODIGO DE SERVICIO:
DIRECCION:
QUIEN REPORTA:  Javier Andres Cuevas Flores +56 9 9535 4350
CONTACTO EN TERRENO:  Javier Andres Cuevas Flores +56 9 9535 4350
REQUERIMIENTO:
Enviamos un nuevo listado con servidores de Empresas con parches</t>
  </si>
  <si>
    <t>Se han realizado parchado 39 servidores</t>
  </si>
  <si>
    <t>2024-03-07 12:31:29</t>
  </si>
  <si>
    <t>2024-03-07 12:32:40</t>
  </si>
  <si>
    <t>2024-03-07 12:33:10</t>
  </si>
  <si>
    <t>2024-03-08 16:05:43</t>
  </si>
  <si>
    <t>2024-03-08 16:06:56</t>
  </si>
  <si>
    <t>2024-03-08 17:00:24</t>
  </si>
  <si>
    <t>PREVENTIVO: NO
CODIGO DE SERVICIO:
DIRECCION:
QUIEN REPORTA:Rodrigo Quiroz Silva +56 9 4110 7479
CONTACTO EN TERRENO:
PROBLEMA:
REQUERIMIENTO:Solicito asignación de dirección IP PVLAN para un servidor
en vDC Apoquindo Cliente ELECNOR CHILE S. A.
Se adjun</t>
  </si>
  <si>
    <t>Se genera PVLAN y se envia al solicitante</t>
  </si>
  <si>
    <t>INC000002663253</t>
  </si>
  <si>
    <t>2024-03-10 09:09:29</t>
  </si>
  <si>
    <t>2024-03-10 09:10:19</t>
  </si>
  <si>
    <t>2024-03-10 09:15:01</t>
  </si>
  <si>
    <t>INC000002659999</t>
  </si>
  <si>
    <t>GESTION DATACENTER/ ACCESOS /VIRGIN MOBILE CHILE SPA</t>
  </si>
  <si>
    <t>2024-03-07 21:12:20</t>
  </si>
  <si>
    <t>2024-03-07 21:15:13</t>
  </si>
  <si>
    <t>2024-03-07 22:17:47</t>
  </si>
  <si>
    <t>EMPRESA:VIRGIN MOBILE CHILE SPA
CÓDIGO DE SERVICIO: 
DIRECCIÓN: Calle San Martin #50, Santiago Centro, Santiago
NOMBRE DE QUIEN REPORTA: JOSE GREGORIO HERNANDEZ
TELÉFONO DE QUIEN REPORTA: 56943945947
NOMBRE DE CONTACTO EN TERRENO: 
REQUERIMIENTO: Revisió</t>
  </si>
  <si>
    <t>INC000002652389</t>
  </si>
  <si>
    <t>2024-03-05 08:14:05</t>
  </si>
  <si>
    <t>2024-03-05 08:15:15</t>
  </si>
  <si>
    <t>2024-03-05 09:01:59</t>
  </si>
  <si>
    <t>INC000002658763</t>
  </si>
  <si>
    <t>2024-03-07 10:58:09</t>
  </si>
  <si>
    <t>2024-03-07 11:00:42</t>
  </si>
  <si>
    <t>2024-03-07 11:38:30</t>
  </si>
  <si>
    <t>2024-03-05 11:06:44</t>
  </si>
  <si>
    <t>2024-03-05 11:08:37</t>
  </si>
  <si>
    <t>2024-03-05 14:20:10</t>
  </si>
  <si>
    <t>Se crea usuario nimbi en servidor PRD-SFTP-01, se envían credenciales a cliente en correo cerrado.</t>
  </si>
  <si>
    <t>INC000002655541</t>
  </si>
  <si>
    <t>RONDA Y MEDICIÓN DE TEMPERATURAS EN SALAS TIC 02:00</t>
  </si>
  <si>
    <t>2024-03-06 02:43:11</t>
  </si>
  <si>
    <t>2024-03-06 02:46:23</t>
  </si>
  <si>
    <t>2024-03-06 02:58:53</t>
  </si>
  <si>
    <t>INC000002656346</t>
  </si>
  <si>
    <t>2024-03-06 12:52:33</t>
  </si>
  <si>
    <t>2024-03-06 12:56:10</t>
  </si>
  <si>
    <t>2024-03-06 12:59:29</t>
  </si>
  <si>
    <t>EMPRESA:BANCO SANTANDER CHILE 1
CÓDIGO DE SERVICIO: 
DIRECCIÓN:Av. Apoquindo #7071, Las Condes, Santiago
NOMBRE DE QUIEN REPORTA:Christian Tapia
TELÉFONO DE QUIEN REPORTA:56981568202
NOMBRE DE CONTACTO EN TERRENO: 
REQUERIMIENTO :  
Ingreso de equipo por</t>
  </si>
  <si>
    <t>INC000002658778</t>
  </si>
  <si>
    <t>2024-03-07 11:15:04</t>
  </si>
  <si>
    <t>2024-03-07 11:19:06</t>
  </si>
  <si>
    <t>2024-03-08 05:20:37</t>
  </si>
  <si>
    <t>Se efectúa contacto con cliente:no aplica
Teléfono de contacto:no aplica
Acciones realizadas: accesos autorizados
Solución paliativa o definitiva:no aplica
Acciones de Mejora, Recomendaciones:no aplica
Causa Raíz:no aplica</t>
  </si>
  <si>
    <t>2024-03-04 11:44:02</t>
  </si>
  <si>
    <t>2024-03-04 11:44:23</t>
  </si>
  <si>
    <t>2024-03-04 11:47:33</t>
  </si>
  <si>
    <t>2024-03-06 17:05:32</t>
  </si>
  <si>
    <t>2024-03-06 17:08:25</t>
  </si>
  <si>
    <t>2024-03-06 18:11:19</t>
  </si>
  <si>
    <t>PREVENTIVO: NO
CODIGO DE SERVICIO: VPF1234217
DIRECCION: Asuncion 1811 (principal),Maipu,Santiago
QUIEN REPORTA: Pablo Reyes Oyarzún +56 9 64678125
CONTACTO EN TERRENO:
PROBLEMA:
REQUERIMIENTO:
Junto con saludar, solicito que se permitan los siguientes</t>
  </si>
  <si>
    <t>INC000002659722</t>
  </si>
  <si>
    <t>2024-03-07 16:23:48</t>
  </si>
  <si>
    <t>2024-03-07 16:28:34</t>
  </si>
  <si>
    <t>2024-03-07 17:05:33</t>
  </si>
  <si>
    <t>EMPRESA:FORUM SERVICIOS FINANCIEROS SA
CÓDIGO DE SERVICIO: 
DIRECCIÓN:Av. Apoquindo #7071, Las Condes, Santiago
NOMBRE DE QUIEN REPORTA:Daniel Barrios
TELÉFONO DE QUIEN REPORTA:931184358
NOMBRE DE CONTACTO EN TERRENO: 
REQUERIMIENTO :  
inspección visual</t>
  </si>
  <si>
    <t>INC000002657356</t>
  </si>
  <si>
    <t>2024-03-06 22:17:54</t>
  </si>
  <si>
    <t>2024-03-06 22:18:37</t>
  </si>
  <si>
    <t>2024-03-06 23:53:43</t>
  </si>
  <si>
    <t>INC000002652122</t>
  </si>
  <si>
    <t>MESA/GAMA/Ingreso de cintas magnéticas</t>
  </si>
  <si>
    <t>2024-03-04 15:23:12</t>
  </si>
  <si>
    <t>2024-03-04 15:25:56</t>
  </si>
  <si>
    <t>2024-03-05 11:52:57</t>
  </si>
  <si>
    <t>PREVENTIVO: NO
CODIGO DE SERVICIO:VPF1562656
DIRECCION:San Martin 50,Santiago,Santiago
QUIEN REPORTA:Jose Maldonado - 995388913
CONTACTO EN TERRENO:Jose Maldonado - 995388913
PROBLEMA:
REQUERIMIENTO:Ingreso de cintas magnéticas
EQUIPOS ENERGIZADO/REINICI</t>
  </si>
  <si>
    <t>Fase de resolución y recuperación: INFORMACION
Se efectúa contacto con cliente: N/A
Teléfono de contacto: N/A
Acciones realizadas: MANO REMOTA / MONTAJE DE CINTA
Solución paliativa o definitiva: N/A
Acciones de Mejora, Recomendaciones: N/A
Causa Raíz: (s</t>
  </si>
  <si>
    <t>INC000002657031</t>
  </si>
  <si>
    <t>2024-03-06 18:37:04</t>
  </si>
  <si>
    <t>2024-03-06 18:42:28</t>
  </si>
  <si>
    <t>2024-03-06 19:26:00</t>
  </si>
  <si>
    <t>2024-03-06 18:48:19</t>
  </si>
  <si>
    <t>2024-03-06 18:49:03</t>
  </si>
  <si>
    <t>2024-03-06 18:51:48</t>
  </si>
  <si>
    <t>INC000002660591</t>
  </si>
  <si>
    <t>2024-03-08 09:45:11</t>
  </si>
  <si>
    <t>2024-03-08 09:48:00</t>
  </si>
  <si>
    <t>2024-03-08 19:15:58</t>
  </si>
  <si>
    <t>PREVENTIVO: SI
CODIGO DE SERVICIO: N/A
DIRECCION:  SAN MARTIN 50
QUIEN REPORTA: FRANCISCO FELIU
CONTACTO EN TERRENO: FRANCISCO FELIU
PROBLEMA: N/A
REQUERIMIENTO: TICKET DIARIO RONDAS PREVENTIVAS Y LECTURA DE TEMPERATURAS EN SALAS TIC</t>
  </si>
  <si>
    <t>2024-03-04 18:13:13</t>
  </si>
  <si>
    <t>2024-03-04 18:15:23</t>
  </si>
  <si>
    <t>2024-03-05 07:13:52</t>
  </si>
  <si>
    <t>PREVENTIVO: NO
CODIGO DE SERVICIO:
DIRECCION:
QUIEN REPORTA:Freddy Cortés Díaz  +56 9 6605 6481 
CONTACTO EN TERRENO:
PROBLEMA:
REQUERIMIENTO:Estimados Help Desk
Favor generar ticket en base a requerimiento de cliente NUTRISCO
Dejar en bandeja CONTROLL</t>
  </si>
  <si>
    <t>INC000002652270</t>
  </si>
  <si>
    <t>2024-03-04 16:02:46</t>
  </si>
  <si>
    <t>2024-03-04 16:08:14</t>
  </si>
  <si>
    <t>2024-03-04 16:25:38</t>
  </si>
  <si>
    <t>EMPRESA:AGUAS DEL VALLE S A
CÓDIGO DE SERVICIO: 
DIRECCIÓN:Calle San Martin #50, Santiago Centro, Santiago
NOMBRE DE QUIEN REPORTA:Roberto Vera
TELÉFONO DE QUIEN REPORTA:995291707
NOMBRE DE CONTACTO EN TERRENO: 
REQUERIMIENTO :  
Instalación Cruzadas UPT</t>
  </si>
  <si>
    <t>INC000002661294</t>
  </si>
  <si>
    <t>2024-03-08 15:11:40</t>
  </si>
  <si>
    <t>2024-03-08 15:16:03</t>
  </si>
  <si>
    <t>2024-03-09 10:17:12</t>
  </si>
  <si>
    <t>EMPRESA: BANCO SANTANDER CHILE
CÓDIGO DE SERVICIO: 
DIRECCIÓN: Av. Apoquindo #7071, Las Condes, Santiago
NOMBRE DE QUIEN REPORTA: José Luis Cordero Quiroga
TELÉFONO DE QUIEN REPORTA: 56974827589
NOMBRE DE CONTACTO EN TERRENO: Christian Tapia 56981568202</t>
  </si>
  <si>
    <t>Se efectúa contacto con cliente: N/A
Teléfono de contacto: N/A
Acciones realizadas: Accesos autorizados para actividad descrita en planilla
Solución paliativa o definitiva: N/A
Acciones de Mejora, Recomendaciones: N/A
Causa Raíz: N/A</t>
  </si>
  <si>
    <t>INC000002652847</t>
  </si>
  <si>
    <t>2024-03-05 07:40:44</t>
  </si>
  <si>
    <t>2024-03-05 07:43:34</t>
  </si>
  <si>
    <t>2024-03-05 07:49:02</t>
  </si>
  <si>
    <t>2024-03-05 09:10:08</t>
  </si>
  <si>
    <t>2024-03-05 09:11:12</t>
  </si>
  <si>
    <t>2024-03-05 09:13:54</t>
  </si>
  <si>
    <t>INC000002658350</t>
  </si>
  <si>
    <t>2024-03-07 03:49:35</t>
  </si>
  <si>
    <t>2024-03-07 03:50:48</t>
  </si>
  <si>
    <t>2024-03-07 03:53:31</t>
  </si>
  <si>
    <t>INC000002655205</t>
  </si>
  <si>
    <t>2024-03-05 19:38:47</t>
  </si>
  <si>
    <t>2024-03-05 19:39:20</t>
  </si>
  <si>
    <t>2024-03-05 20:07:41</t>
  </si>
  <si>
    <t>Estimados: TOMA DE TEMPERATURAS EQUIPOS CLIMA SALAS TIC 20:30
Cliente: T. EMPRESAS
Proveedor: INELCOM
Tipo requerimiento: TEMPERATURAS
N° Ticket acceso: PERSONAL DE PLANTA INELCOM
N° CRQ:NO APLICA
Estado CRQ:NO APLICA
TKT:NO APLICA
Actividad a realizar:</t>
  </si>
  <si>
    <t>INC000002654691</t>
  </si>
  <si>
    <t>2024-03-05 18:35:22</t>
  </si>
  <si>
    <t>2024-03-05 18:36:17</t>
  </si>
  <si>
    <t>2024-03-06 10:33:42</t>
  </si>
  <si>
    <t>2024-03-06 10:45:40</t>
  </si>
  <si>
    <t>2024-03-06 10:45:56</t>
  </si>
  <si>
    <t>2024-03-06 18:38:06</t>
  </si>
  <si>
    <t>2024-03-07 13:56:57</t>
  </si>
  <si>
    <t>2024-03-08 10:32:23</t>
  </si>
  <si>
    <t>PREVENTIVO=SI
CODIGO DE SERVICIO=srv_koe_appdmz
DIRECCION=NULL
CIUDAD=SERVIDORES
COMUNA LOCAL=
REGION=NULL
QUIEN REPORTA=Ticket automático
CONTACTO EN TERRENO=
PROBLEMA=Node COCOEM01 - srv_koe_appdmz is Down
REQUERIMIENTO=
EQUIPOS ENERGIZADO O REINICIADO</t>
  </si>
  <si>
    <t>INC000002662597</t>
  </si>
  <si>
    <t>2024-03-09 21:44:55</t>
  </si>
  <si>
    <t>2024-03-09 21:46:35</t>
  </si>
  <si>
    <t>2024-03-09 23:32:29</t>
  </si>
  <si>
    <t>2024-03-08 12:04:12</t>
  </si>
  <si>
    <t>2024-03-08 12:13:31</t>
  </si>
  <si>
    <t>2024-03-08 13:23:15</t>
  </si>
  <si>
    <t>PREVENTIVO: NO
CODIGO DE SERVICIO:VPF0920319
DIRECCION:San Martin 50 SALA 4 - H68,Santiago
QUIEN REPORTA:Emilio Droguett +56981645436
CONTACTO EN TERRENO:
REQUERIMIENTO:Estimado Help Desk, por favor crear las siguientes cuentas : 
srojas@nnodes.com</t>
  </si>
  <si>
    <t>Se crean los usuarios vpn ssl segun lo solicitado, se envían por correo de manera privada.</t>
  </si>
  <si>
    <t>INC000002661757</t>
  </si>
  <si>
    <t>2024-03-08 17:34:10</t>
  </si>
  <si>
    <t>2024-03-08 17:35:06</t>
  </si>
  <si>
    <t>2024-03-08 17:55:34</t>
  </si>
  <si>
    <t>2024-03-06 10:46:04</t>
  </si>
  <si>
    <t>2024-03-06 10:46:19</t>
  </si>
  <si>
    <t>2024-03-06 18:38:40</t>
  </si>
  <si>
    <t>2024-03-07 11:12:44</t>
  </si>
  <si>
    <t>2024-03-07 11:14:10</t>
  </si>
  <si>
    <t>2024-03-07 15:20:10</t>
  </si>
  <si>
    <t>PREVENTIVO: NO
CÓDIGO DE SERVICIO:AYSEN
DIRECCIÓN:-
QUIEN REPORTA:Jorge Sepúlveda Aguirre | +56-958804000
CONTACTO EN TERRENO:Jorge Sepúlveda Aguirre | +56-958804000
PROBLEMA:
REQUERIMIENTO:
Junto con saludar, favor se solicita clonar la maquina virtual</t>
  </si>
  <si>
    <t>Se efectúa contacto con cliente: Jorge Sepulveda
Teléfono de contacto: Via correo 
Acciones realizadas: Se clona máquina virtual AYSEN con tarjetas de red desconectadas
Acciones de Mejora, Recomendaciones: N/A
Causa Raíz: N/A</t>
  </si>
  <si>
    <t>2024-03-08 13:25:47</t>
  </si>
  <si>
    <t>2024-03-08 13:26:06</t>
  </si>
  <si>
    <t>2024-03-08 13:38:47</t>
  </si>
  <si>
    <t>2024-03-07 14:22:48</t>
  </si>
  <si>
    <t>2024-03-07 14:23:27</t>
  </si>
  <si>
    <t>2024-03-08 10:09:22</t>
  </si>
  <si>
    <t>Estimada, favor gestionar baja de licencias Microsoft 365.
Petición de baja N° de Resolución:280052
A solicitud de cliente Denisse San Martin dar la baja técnica del siguiente servicio:
Proyecto; CHI-3621735 / Propuesta Licencias M365_ Movistar_2022,</t>
  </si>
  <si>
    <t>INC000002659100</t>
  </si>
  <si>
    <t>2024-03-07 13:31:17</t>
  </si>
  <si>
    <t>2024-03-07 13:34:49</t>
  </si>
  <si>
    <t>2024-03-07 14:26:51</t>
  </si>
  <si>
    <t>2024-03-07 16:07:34</t>
  </si>
  <si>
    <t>2024-03-07 16:07:47</t>
  </si>
  <si>
    <t>2024-03-07 16:10:45</t>
  </si>
  <si>
    <t>F</t>
  </si>
  <si>
    <t>INC000002663732</t>
  </si>
  <si>
    <t>2024-03-10 18:23:50</t>
  </si>
  <si>
    <t>2024-03-10 18:24:41</t>
  </si>
  <si>
    <t>2024-03-10 19:08:58</t>
  </si>
  <si>
    <t>Ronda y revisión de salas técnicas 18:30</t>
  </si>
  <si>
    <t>2024-03-05 18:57:44</t>
  </si>
  <si>
    <t>2024-03-05 18:59:39</t>
  </si>
  <si>
    <t>2024-03-05 19:00:56</t>
  </si>
  <si>
    <t>Junto con saludar, les comento que, hemos terminado la etapa de diseño y evidencias de cada control que nos corresponde como VDC para la certificación AT320. 
Ahora necesitamos para finalizar, un universo de tickets para tomar una muestra de estos y val</t>
  </si>
  <si>
    <t>Evidencia enviada</t>
  </si>
  <si>
    <t>2024-03-05 09:15:34</t>
  </si>
  <si>
    <t>2024-03-05 09:19:13</t>
  </si>
  <si>
    <t>2024-03-05 11:57:32</t>
  </si>
  <si>
    <t>PREVENTIVO: NO
CODIGO DE SERVICIO: Replicas
DIRECCION: - 
QUIEN REPORTA:Juan Carlos Dupuy |  +56 979778332
CONTACTO EN TERRENO: Juan Carlos Dupuy | +56 979778332
PROBLEMA:
REQUERIMIENTO:
Estimado @JOSE ANDRES SANTIS SERRANO
Buenos días, informo que las</t>
  </si>
  <si>
    <t>Se efectúa contacto con cliente: N/A
Teléfono de contacto: N/A 
Acciones realizadas: Se actualiza planilla con los servidores indicados por cliente CLON-NEPTUNO y RIO para CEPECH
Solución paliativa o definitiva: Definitiva
Acciones de Mejora, Recomendaci</t>
  </si>
  <si>
    <t>2024-03-07 15:24:49</t>
  </si>
  <si>
    <t>2024-03-07 15:26:11</t>
  </si>
  <si>
    <t>2024-03-07 15:55:44</t>
  </si>
  <si>
    <t>PREVENTIVO: NO
CODIGO DE SERVICIO:
DIRECCION:
QUIEN REPORTA:+56 9 6187 5469  Nicolás Saavedra Eguiluz
CONTACTO EN TERRENO:
PROBLEMA:
REQUERIMIENTO:Favor generar ticket en base a requerimiento de cliente COAGRA
Dejar en bandeja CLOUD SAP HANA y asignar a</t>
  </si>
  <si>
    <t>Junto con saludar y desear buenas tardes, por medio de este correo le hago le hago llegar el EWA con información actualizada entre el 26 al 03 Marzo 2024.</t>
  </si>
  <si>
    <t>INC000002663668</t>
  </si>
  <si>
    <t>2024-03-10 15:59:26</t>
  </si>
  <si>
    <t>2024-03-10 16:01:59</t>
  </si>
  <si>
    <t>2024-03-10 16:20:20</t>
  </si>
  <si>
    <t>2024-03-08 13:24:03</t>
  </si>
  <si>
    <t>2024-03-08 13:24:15</t>
  </si>
  <si>
    <t>2024-03-08 13:30:12</t>
  </si>
  <si>
    <t>INC000002656868</t>
  </si>
  <si>
    <t>2024-03-06 20:49:19</t>
  </si>
  <si>
    <t>2024-03-06 20:50:07</t>
  </si>
  <si>
    <t>2024-03-06 21:56:41</t>
  </si>
  <si>
    <t>2024-03-05 16:37:14</t>
  </si>
  <si>
    <t>2024-03-05 16:40:35</t>
  </si>
  <si>
    <t>2024-03-05 16:45:52</t>
  </si>
  <si>
    <t>INC000002659636</t>
  </si>
  <si>
    <t>2024-03-07 17:21:37</t>
  </si>
  <si>
    <t>2024-03-07 17:22:38</t>
  </si>
  <si>
    <t>2024-03-07 17:46:32</t>
  </si>
  <si>
    <t>EMPRESA:CENTRO DE COMPENSACION AUTOMATIZADO S A
CÓDIGO DE SERVICIO: 
DIRECCIÓN:AV. Presidente Prieto #226, Paine, Santiago
NOMBRE DE QUIEN REPORTA:Juan Meneses
TELÉFONO DE QUIEN REPORTA:56964371537
NOMBRE DE CONTACTO EN TERRENO: 
REQUERIMIENTO:Cambio de</t>
  </si>
  <si>
    <t>2024-03-05 16:55:13</t>
  </si>
  <si>
    <t>2024-03-05 16:57:00</t>
  </si>
  <si>
    <t>2024-03-07 12:26:08</t>
  </si>
  <si>
    <t>PREVENTIVO: NO
CODIGO DE SERVICIO:elearning
DIRECCION:
QUIEN REPORTA: Cristian Bustos Rivas
CONTACTO EN TERRENO:
PROBLEMA:
REQUERIMIENTO:
Estimados, junto con saludar quisiera saber si es posible adicionar un segundo nombre de dominio para un sitio. En</t>
  </si>
  <si>
    <t>Actividad realizada por SOC se procede a cierre de ticket. respuesta de Soc a cliente sobre consulta de nombre de dominio realizada exitosamente.</t>
  </si>
  <si>
    <t>2024-03-05 17:38:11</t>
  </si>
  <si>
    <t>2024-03-05 17:41:25</t>
  </si>
  <si>
    <t>2024-03-06 16:10:55</t>
  </si>
  <si>
    <t>PREVENTIVO: NO
CODIGO DE SERVICIO:
DIRECCION:
QUIEN REPORTA: Freddy Asenjo Ramírez +56 9 8969 3164
CONTACTO EN TERRENO:
PROBLEMA:
REQUERIMIENTO:
Estimados de Help Desk,
Espero que tengan un buen día, requiero generar el siguiente folio debe ser asignado</t>
  </si>
  <si>
    <t>FASE RESOLUCIÓN Y RECUPERACIÓN
Se efectúa contacto con cliente: N/A
Teléfono de contacto: N/A
Acciones realizadas: Se envia informacion solictada via mail (adjunto)
Solución paliativa o definitiva: N/A
Acciones de Mejora, Recomendaciones: N/A
Causa</t>
  </si>
  <si>
    <t>INC000002662817</t>
  </si>
  <si>
    <t>2024-03-09 13:01:17</t>
  </si>
  <si>
    <t>2024-03-09 13:02:33</t>
  </si>
  <si>
    <t>2024-03-09 13:04:24</t>
  </si>
  <si>
    <t>2024-03-06 18:46:35</t>
  </si>
  <si>
    <t>2024-03-06 18:48:00</t>
  </si>
  <si>
    <t>2024-03-06 18:51:07</t>
  </si>
  <si>
    <t>2024-03-08 13:24:41</t>
  </si>
  <si>
    <t>2024-03-08 13:24:54</t>
  </si>
  <si>
    <t>2024-03-08 13:32:49</t>
  </si>
  <si>
    <t>INC000002663158</t>
  </si>
  <si>
    <t>2024-03-10 00:30:49</t>
  </si>
  <si>
    <t>2024-03-10 00:33:21</t>
  </si>
  <si>
    <t>2024-03-10 01:42:30</t>
  </si>
  <si>
    <t>INC000002656311</t>
  </si>
  <si>
    <t>Conexion de Veritas Netbackup a equipo  STS</t>
  </si>
  <si>
    <t>2024-03-06 11:39:55</t>
  </si>
  <si>
    <t>2024-03-06 11:39:56</t>
  </si>
  <si>
    <t>2024-03-06 12:57:06</t>
  </si>
  <si>
    <t>2024-03-06 11:41:03</t>
  </si>
  <si>
    <t>2024-03-06 11:42:06</t>
  </si>
  <si>
    <t>2024-03-06 16:51:39</t>
  </si>
  <si>
    <t>PREVENTIVO: NO
CODIGO DE SERVICIO:
DIRECCION:      
CIUDAD:             
COMUNA:
NOMBRE QUIEN REPORTA:SAMANTHA MICHELLE MARTINEZ NUÑEZ
TELEFONO QUIEN REPORTA: +56 9 7242 3694 
NOMBRE CONTACTO EN TERRENO:        
REQUERIMIENTO:
Estimados buen día
@SOC</t>
  </si>
  <si>
    <t>2024-03-07 15:32:47</t>
  </si>
  <si>
    <t>2024-03-07 17:33:35</t>
  </si>
  <si>
    <t>PREVENTIVO=SI
CODIGO DE SERVICIO=testosbweb
DIRECCION=SAN MARTÃ�N 50, SANTIAGO, REGIÃ“N METROPOLITANA, CHILE
CIUDAD=SANTIAGO
COMUNA LOCAL=Santiago
REGION=REGIÃ“N METROPOLITANA DE SANTIAGO
QUIEN REPORTA=Ticket automático
CONTACTO EN TERRENO=
PROBLEMA=High</t>
  </si>
  <si>
    <t>Se revisa el servidor sin problemas de performance</t>
  </si>
  <si>
    <t>2024-03-07 14:33:10</t>
  </si>
  <si>
    <t>2024-03-07 14:35:55</t>
  </si>
  <si>
    <t>2024-03-07 20:32:47</t>
  </si>
  <si>
    <t>Estimados,
Favor vuestra ayuda para agregar registro DNS en servidores del SOC
100.64.21.3
100.64.21.57
el nombre almacen.backupeitor.soc asociado a la IP 100.64.21.123</t>
  </si>
  <si>
    <t>se agrega registro segun lo solicitado, se valida funcionalidad</t>
  </si>
  <si>
    <t>2024-03-06 10:44:09</t>
  </si>
  <si>
    <t>2024-03-06 10:44:27</t>
  </si>
  <si>
    <t>2024-03-06 18:35:47</t>
  </si>
  <si>
    <t>o</t>
  </si>
  <si>
    <t>INC000002652052</t>
  </si>
  <si>
    <t>GAMA / [FASA] Cantidad de circuitos disponibles en ats/sts / DC Apoquindo</t>
  </si>
  <si>
    <t>2024-03-04 15:48:30</t>
  </si>
  <si>
    <t>2024-03-04 15:50:31</t>
  </si>
  <si>
    <t>2024-03-04 16:58:52</t>
  </si>
  <si>
    <t>PREVENTIVO: NO
CODIGO DE SERVICIO:
DIRECCION:
QUIEN REPORTA: Alberto Bezares Ovalle  +56 9 71268048
CONTACTO EN TERRENO:
PROBLEMA:
REQUERIMIENTO:
Junto con saludar, agradeceré generar folio como requerimiento, para revisar los siguientes racks de client</t>
  </si>
  <si>
    <t>SE EFECTUA CONTACTO CON CLIENTE: N/A
TELEFONO DE CONTACTO: N/A
ACCIONES REALIZADAS:SE REALIZA REVISION SOLICITADA, SE DEJA REGISTRADO INFORMACION EN  LAS NOTAS.
SOLUCION PALIATIVA O DEFINITIVA:N/A
ACCIONES DE MEJORA, RECOMENDACIONES:N/A
CAUZA RAIZ: N/</t>
  </si>
  <si>
    <t>INC000002655717</t>
  </si>
  <si>
    <t>2024-03-06 08:27:38</t>
  </si>
  <si>
    <t>2024-03-06 08:28:40</t>
  </si>
  <si>
    <t>2024-03-06 09:01:24</t>
  </si>
  <si>
    <t>2024-03-05 13:11:40</t>
  </si>
  <si>
    <t>2024-03-05 13:16:12</t>
  </si>
  <si>
    <t>2024-03-05 17:17:05</t>
  </si>
  <si>
    <t>PREVENTIVO: NO
CODIGO DE SERVICIO:
DIRECCION:
QUIEN REPORTA:Germán Herrera O. +56962085259
CONTACTO EN TERRENO:
PROBLEMA:
REQUERIMIENTO:
Estimados:
Tengo el siguiente problema.
El servidor MCMBLGEO01 (10.200.100.71) fue apagado y eliminado de la
platafor</t>
  </si>
  <si>
    <t>Se efectúa contacto con cliente: Germán Herrera 
Teléfono de contacto: 56962085259 
Acciones realizadas: Se apaga servidor MCMBLGEO01_rec28112022 IP 10.200.100.71 EL CUAL se encontraba encendido a nivel de vcenter no por VDC, CLIENTE confirma el correcta</t>
  </si>
  <si>
    <t>2024-03-07 12:25:47</t>
  </si>
  <si>
    <t>2024-03-07 12:26:50</t>
  </si>
  <si>
    <t>2024-03-08 16:02:22</t>
  </si>
  <si>
    <t>PREVENTIVO: NO
CODIGO DE SERVICIO:VPF1879680
DIRECCION:Santa Clara N° 085, piso 8, edificio City Park II, Huechuraba, ciudad Empresarial, 
QUIEN REPORTA:HANS YEVNES - 968328757
CONTACTO EN TERRENO:HANS YEVNES - 968328757
PROBLEMA:Problemas con Microsoft</t>
  </si>
  <si>
    <t>FASE RESOLUCIÓN Y RECUPERACIÓN
Se efectúa contacto con cliente: Hans Yevenes 
Teléfono de contacto: 968328757
Acciones realizadas: 
Se valida que los registros DNS MX del dominio lpchile.cl no están apuntando a los servidores de Microsoft
Se indica</t>
  </si>
  <si>
    <t>2024-03-08 07:31:45</t>
  </si>
  <si>
    <t>2024-03-08 07:33:15</t>
  </si>
  <si>
    <t>2024-03-08 07:33:38</t>
  </si>
  <si>
    <t>2024-03-06 10:45:17</t>
  </si>
  <si>
    <t>2024-03-06 10:45:31</t>
  </si>
  <si>
    <t>2024-03-06 18:37:20</t>
  </si>
  <si>
    <t>INC000002659721</t>
  </si>
  <si>
    <t>2024-03-07 16:23:41</t>
  </si>
  <si>
    <t>2024-03-07 16:28:07</t>
  </si>
  <si>
    <t>2024-03-07 16:55:42</t>
  </si>
  <si>
    <t>EMPRESA:FORUM SERVICIOS FINANCIEROS SA
CÓDIGO DE SERVICIO: 
DIRECCIÓN:AV. Presidente Prieto #226, Paine, Santiago
NOMBRE DE QUIEN REPORTA:Daniel Barrios
TELÉFONO DE QUIEN REPORTA:+56 9 3118 4358
NOMBRE DE CONTACTO EN TERRENO: 
REQUERIMIENTO :  
inspecció</t>
  </si>
  <si>
    <t>INC000002661241</t>
  </si>
  <si>
    <t>2024-03-08 12:40:22</t>
  </si>
  <si>
    <t>2024-03-08 12:52:09</t>
  </si>
  <si>
    <t>2024-03-08 15:53:32</t>
  </si>
  <si>
    <t>PREVENTIVO: NO
CODIGO DE SERVICIO:NO SABE
DIRECCION:SAN MARTIN 50, 2DO PISO SANTIAGO
QUIEN REPORTA:Victor Altamirano  958191881
CONTACTO EN TERRENO:Victor Altamirano  958191881
PROBLEMA:
REQUERIMIENTO:CAMBIO DE MEDIOS MAGNETICOS
EQUIPOS ENERGIZADO/REINIC</t>
  </si>
  <si>
    <t>Fase de resolución y recuperación: INFORMACION
Se efectúa contacto con cliente: N/A
Teléfono de contacto: N/A
Acciones realizadas: MANO REMOTA / CAMBIO DE CINTA
Solución paliativa o definitiva: N/A
Acciones de Mejora, Recomendaciones: N/A
Causa Raíz: (si</t>
  </si>
  <si>
    <t>INC000002652591</t>
  </si>
  <si>
    <t>2024-03-05 08:17:41</t>
  </si>
  <si>
    <t>2024-03-05 08:17:44</t>
  </si>
  <si>
    <t>2024-03-05 08:35:22</t>
  </si>
  <si>
    <t>2024-03-08 13:24:21</t>
  </si>
  <si>
    <t>2024-03-08 13:24:35</t>
  </si>
  <si>
    <t>2024-03-08 13:31:04</t>
  </si>
  <si>
    <t>INC000002661261</t>
  </si>
  <si>
    <t>2024-03-08 13:59:56</t>
  </si>
  <si>
    <t>2024-03-08 14:00:59</t>
  </si>
  <si>
    <t>2024-03-08 15:54:18</t>
  </si>
  <si>
    <t>EMPRESA:CLARO CHILE SA
CÓDIGO DE SERVICIO: 
DIRECCIÓN:AV. Presidente Prieto #226, Paine, Santiago
NOMBRE DE QUIEN REPORTA:Nestor Pulido 
TELÉFONO DE QUIEN REPORTA:56931009261
NOMBRE DE CONTACTO EN TERRENO: 
REQUERIMIENTO:Mediciones desde ODF para enlace</t>
  </si>
  <si>
    <t>INC000002657061</t>
  </si>
  <si>
    <t>RONDA Y MEDICIÓN DE TEMPERATURAS EN SALA TIC</t>
  </si>
  <si>
    <t>2024-03-07 07:18:14</t>
  </si>
  <si>
    <t>2024-03-07 07:20:01</t>
  </si>
  <si>
    <t>2024-03-07 07:39:11</t>
  </si>
  <si>
    <t>INC000002661749</t>
  </si>
  <si>
    <t>2024-03-08 17:25:06</t>
  </si>
  <si>
    <t>2024-03-08 17:26:03</t>
  </si>
  <si>
    <t>2024-03-08 17:50:44</t>
  </si>
  <si>
    <t>INC000002661754</t>
  </si>
  <si>
    <t>2024-03-08 17:30:48</t>
  </si>
  <si>
    <t>2024-03-08 17:32:03</t>
  </si>
  <si>
    <t>2024-03-08 17:55:04</t>
  </si>
  <si>
    <t>2024-03-06 10:49:12</t>
  </si>
  <si>
    <t>2024-03-06 10:49:51</t>
  </si>
  <si>
    <t>2024-03-08 14:26:57</t>
  </si>
  <si>
    <t>PREVENTIVO: NO
CODIGO DE SERVICIO:
DIRECCION:Nueva de Lyon 96 Of 205, Santiago, Providencia.
QUIEN REPORTA:Germán Herrera O. | Cel +56962085259
CONTACTO EN TERRENO:Germán Herrera O. |  56962085259
REQUERIMIENTO:Estimados:
Favor gestionar la baja de resp</t>
  </si>
  <si>
    <t>FASE RESOLUCIÓN Y RECUPERACIÓN
Se efectúa contacto con cliente:N/A
Teléfono de contacto: N/A
Acciones realizadas: se procede a dar de baja vm solicitada.
Solución paliativa o definitiva: definitiva
Acciones de Mejora, Recomendaciones: N/A
Causa Raí</t>
  </si>
  <si>
    <t>INC000002662509</t>
  </si>
  <si>
    <t>2024-03-09 06:57:58</t>
  </si>
  <si>
    <t>2024-03-09 06:59:03</t>
  </si>
  <si>
    <t>2024-03-09 06:59:21</t>
  </si>
  <si>
    <t>2024-03-09 08:42:51</t>
  </si>
  <si>
    <t>2024-03-09 08:44:07</t>
  </si>
  <si>
    <t>2024-03-09 08:44:35</t>
  </si>
  <si>
    <t>INC000002663590</t>
  </si>
  <si>
    <t>2024-03-10 21:55:17</t>
  </si>
  <si>
    <t>2024-03-10 21:57:57</t>
  </si>
  <si>
    <t>2024-03-10 22:10:25</t>
  </si>
  <si>
    <t>2024-03-07 13:53:11</t>
  </si>
  <si>
    <t>2024-03-08 10:45:39</t>
  </si>
  <si>
    <t>PREVENTIVO=SI
CODIGO DE SERVICIO=t_gestiona_VM
DIRECCION=NULL
CIUDAD=NULL
COMUNA LOCAL=
REGION=NULL
QUIEN REPORTA=Ticket automático
CONTACTO EN TERRENO=
PROBLEMA=Critical Hard Drive Space Alert for Node TGESTIONA - t_gestiona_VM
REQUERIMIENTO=
EQUIPOS EN</t>
  </si>
  <si>
    <t>Se realiza liberacion de espacio en disco c de servidor.
28% libre luego de la liberacion de espacio.</t>
  </si>
  <si>
    <t>2024-03-08 11:07:26</t>
  </si>
  <si>
    <t>2024-03-08 11:07:53</t>
  </si>
  <si>
    <t>2024-03-08 11:12:03</t>
  </si>
  <si>
    <t>INC000002652830</t>
  </si>
  <si>
    <t>TOMA DE TEMPERATURAS EQUIPOS CLIMA SALAS TIC 04:30</t>
  </si>
  <si>
    <t>2024-03-05 04:23:36</t>
  </si>
  <si>
    <t>2024-03-05 04:24:17</t>
  </si>
  <si>
    <t>2024-03-05 04:25:23</t>
  </si>
  <si>
    <t>Estimados: TOMA DE TEMPERATURAS EQUIPOS CLIMA SALAS TIC 04:30
Cliente: T. EMPRESAS
Proveedor: INELCOM
Tipo requerimiento: TEMPERATURAS
N° Ticket acceso: PERSONAL DE PLANTA INELCOM
N° CRQ:NO APLICA
Estado CRQ:NO APLICA
TKT:NO APLICA
Actividad a realizar:</t>
  </si>
  <si>
    <t>2024-03-05 18:42:02</t>
  </si>
  <si>
    <t>2024-03-05 18:44:15</t>
  </si>
  <si>
    <t>2024-03-06 11:20:23</t>
  </si>
  <si>
    <t>PREVENTIVO: NO
CODIGO DE SERVICIO:
DIRECCION:
QUIEN REPORTA:+56 9 5639 8654  Axel Andrade Llano
CONTACTO EN TERRENO:
PROBLEMA:
REQUERIMIENTO:favor su ayuda creando folio de requerimiento y
asignando a BANDEJA: TELEFONICA GLOBAL TECNOLOGY S.A. AGENCIA EN</t>
  </si>
  <si>
    <t>Se había programado una sesión teams, con Axel Andrade para revisar caso, pero antes de la hora me indicó que el caso se recupero.... por parte de ellos faltaba agregar rutas en los servidores, servicio operativo.</t>
  </si>
  <si>
    <t>2024-03-04 11:20:34</t>
  </si>
  <si>
    <t>2024-03-04 11:21:17</t>
  </si>
  <si>
    <t>2024-03-07 11:55:08</t>
  </si>
  <si>
    <t>Cuentas deshabilitadas</t>
  </si>
  <si>
    <t>2024-03-04 11:31:42</t>
  </si>
  <si>
    <t>2024-03-04 11:32:03</t>
  </si>
  <si>
    <t>2024-03-04 11:37:39</t>
  </si>
  <si>
    <t>2024-03-04 11:42:21</t>
  </si>
  <si>
    <t>2024-03-04 11:42:50</t>
  </si>
  <si>
    <t>2024-03-04 11:46:30</t>
  </si>
  <si>
    <t>2024-03-08 13:23:46</t>
  </si>
  <si>
    <t>2024-03-08 13:23:57</t>
  </si>
  <si>
    <t>2024-03-08 13:28:52</t>
  </si>
  <si>
    <t>INC000002661835</t>
  </si>
  <si>
    <t>SUPERVISION INCIDENTE Mediciones desde ODF para enlace ROADM en condición 1+0 16:30</t>
  </si>
  <si>
    <t>2024-03-08 16:31:48</t>
  </si>
  <si>
    <t>2024-03-08 16:33:22</t>
  </si>
  <si>
    <t>2024-03-09 02:19:23</t>
  </si>
  <si>
    <t>incidencia no restablecida.</t>
  </si>
  <si>
    <t>INC000002655055</t>
  </si>
  <si>
    <t>SUPERVISION  Proyecto PD20231030011 - 09:50</t>
  </si>
  <si>
    <t>2024-03-06 09:47:07</t>
  </si>
  <si>
    <t>2024-03-06 09:49:18</t>
  </si>
  <si>
    <t>2024-03-06 17:31:32</t>
  </si>
  <si>
    <t>2024-03-06 10:31:59</t>
  </si>
  <si>
    <t>2024-03-06 10:34:39</t>
  </si>
  <si>
    <t>2024-03-06 15:58:48</t>
  </si>
  <si>
    <t>Se deben añadir reglas en el servidor TESTOSBWEB:
192.168.221.17 = Puertos 7303/tcp,7305/tcp 
192.168.221.24 = 443/tcp</t>
  </si>
  <si>
    <t>Se habilita rich rules según lo solicitado.</t>
  </si>
  <si>
    <t>INC000002656837</t>
  </si>
  <si>
    <t>GESTION DATACENTER/ ACCESOS / DERCO S.A.</t>
  </si>
  <si>
    <t>2024-03-06 17:50:35</t>
  </si>
  <si>
    <t>2024-03-06 17:56:09</t>
  </si>
  <si>
    <t>2024-03-06 18:01:15</t>
  </si>
  <si>
    <t>EMPRESA: DERCO S.A.
CÓDIGO DE SERVICIO: 
DIRECCIÓN: Av. Presidente Prieto #226, Paine, Santiago
NOMBRE DE QUIEN REPORTA: Jonathan Ancán Espinosa
TELÉFONO DE QUIEN REPORTA: (+56) 9 9617 5008
NOMBRE DE CONTACTO EN TERRENO: Jonathan Ancán / John Benavides 5</t>
  </si>
  <si>
    <t>2024-03-04 18:14:57</t>
  </si>
  <si>
    <t>2024-03-04 18:17:40</t>
  </si>
  <si>
    <t>2024-03-04 23:48:49</t>
  </si>
  <si>
    <t>PREVENTIVO: NO
CODIGO DE SERVICIO:
DIRECCION:
QUIEN REPORTA:Freddy Cortés Díaz +56 9 6605 6481 
CONTACTO EN TERRENO:
PROBLEMA:
REQUERIMIENTO:Favor generar ticket en base a requerimiento de cliente NUTRISCO
Dejar en bandeja CONTROLLER y asignar a mi perso</t>
  </si>
  <si>
    <t>Transportes ejecutados exitosamente. Se informa a cliente vía mail</t>
  </si>
  <si>
    <t>INC000002652363</t>
  </si>
  <si>
    <t>2024-03-05 00:17:01</t>
  </si>
  <si>
    <t>2024-03-05 00:17:39</t>
  </si>
  <si>
    <t>2024-03-05 00:20:31</t>
  </si>
  <si>
    <t>2024-03-07 10:54:56</t>
  </si>
  <si>
    <t>2024-03-07 10:56:44</t>
  </si>
  <si>
    <t>2024-03-07 16:26:49</t>
  </si>
  <si>
    <t>PREVENTIVO: NO
CODIGO DE SERVICIO:
DIRECCION:
QUIEN REPORTA:+56949270486 Erwin Rojas Vergara
CONTACTO EN TERRENO:
PROBLEMA:Favor su ayuda en este caso. Intento conectarme desde ayer a la VPN
indicada a continuación y me indica que no esta disponible.
REQ</t>
  </si>
  <si>
    <t>2024-03-06 10:34:41</t>
  </si>
  <si>
    <t>2024-03-06 10:36:20</t>
  </si>
  <si>
    <t>2024-03-06 10:47:46</t>
  </si>
  <si>
    <t>PREVENTIVO: NO
CODIGO DE SERVICIO:
DIRECCION:
QUIEN REPORTA:+56 9 6187 5469 Nicolás Saavedra Eguiluz
CONTACTO EN TERRENO:
PROBLEMA:
REQUERIMIENTO:Favor generar ticket en base a requerimiento de cliente TELEFONICA TECH
Dejar en bandeja CLOUD SAP HANA y a</t>
  </si>
  <si>
    <t>Se adjunta informe mensual de clientes SAP para el período febrero de 2024</t>
  </si>
  <si>
    <t>2024-03-07 16:06:29</t>
  </si>
  <si>
    <t>2024-03-07 16:06:44</t>
  </si>
  <si>
    <t>2024-03-07 16:09:13</t>
  </si>
  <si>
    <t>2024-03-07 18:28:29</t>
  </si>
  <si>
    <t>2024-03-07 18:30:31</t>
  </si>
  <si>
    <t>2024-03-08 15:30:47</t>
  </si>
  <si>
    <t>PREVENTIVO: NO
CODIGO DE SERVICIO: RESTAURACIONES
DIRECCION: - 
QUIEN REPORTA: Cristian Bustos Rivas
CONTACTO EN TERRENO: Cristian Bustos Rivas
PROBLEMA:
REQUERIMIENTO:
Estimados, junto con saludar les solicito por favor realizar las siguientes restaura</t>
  </si>
  <si>
    <t>FASE RESOLUCIÓN Y RECUPERACIÓN
Se efectúa contacto con cliente: N/A
Teléfono de contacto: N/A
Acciones realizadas: se restaura vm solicitadas, se envia correo a cliente.
Solución paliativa o definitiva: definitiva
Acciones de Mejora, Recomendaciones</t>
  </si>
  <si>
    <t>2024-03-07 18:29:54</t>
  </si>
  <si>
    <t>2024-03-07 18:32:37</t>
  </si>
  <si>
    <t>2024-03-08 16:58:17</t>
  </si>
  <si>
    <t>PREVENTIVO: NO
CODIGO DE SERVICIO:
DIRECCION:
QUIEN REPORTA:+56 9 4273 2135 Moisés Eduardo Montero Ramos
CONTACTO EN TERRENO:
PROBLEMA:
REQUERIMIENTO:solicito apoyo para crear ticket de requerimiento.
Por favor su acostumbrado apoyo en generar ticket de</t>
  </si>
  <si>
    <t>Se efectúa contacto con cliente:  N/A
Teléfono de contacto:  N/A
Acciones realizadas: Informo que se reinició el host de manera correcta, y se procede con el deploy del ZVRA involucrado, con esto logrando reestablecer las réplicas alarmadas.
Solución pal</t>
  </si>
  <si>
    <t>2024-03-08 10:41:18</t>
  </si>
  <si>
    <t>2024-03-08 11:36:39</t>
  </si>
  <si>
    <t>FAVOR REINICIAR PASSWORD VPN FORTICLIENT (DC) DEL SIGUIENTE USUARIO: 
p.lleiva - enviar nueva password al siguiente correo = leonor.leiva@fractalia.es
Slds.,
Luis Molina.</t>
  </si>
  <si>
    <t>Se realiza reinicio de Password Vpn. Favor verificar e informar.</t>
  </si>
  <si>
    <t>INC000002660239</t>
  </si>
  <si>
    <t>2024-03-08 06:19:31</t>
  </si>
  <si>
    <t>2024-03-08 06:20:32</t>
  </si>
  <si>
    <t>2024-03-08 06:20:49</t>
  </si>
  <si>
    <t>INC000002659632</t>
  </si>
  <si>
    <t>2024-03-07 16:53:16</t>
  </si>
  <si>
    <t>2024-03-07 16:56:46</t>
  </si>
  <si>
    <t>2024-03-07 17:09:20</t>
  </si>
  <si>
    <t>EMPRESA:RIPLEY CHILE S.A.
CÓDIGO DE SERVICIO: 
DIRECCIÓN:Av. Apoquindo #7071, Las Condes, Santiago
NOMBRE DE QUIEN REPORTA:Juan Castro
TELÉFONO DE QUIEN REPORTA: 994497727
NOMBRE DE CONTACTO EN TERRENO: 
REQUERIMIENTO: Inspeccion Visual 
EQUIPOS ENERGIZA</t>
  </si>
  <si>
    <t>INC000002663338</t>
  </si>
  <si>
    <t>2024-03-10 13:02:09</t>
  </si>
  <si>
    <t>2024-03-10 13:04:34</t>
  </si>
  <si>
    <t>2024-03-10 13:07:03</t>
  </si>
  <si>
    <t>INC000002654881</t>
  </si>
  <si>
    <t>2024-03-06 04:12:45</t>
  </si>
  <si>
    <t>2024-03-06 04:13:11</t>
  </si>
  <si>
    <t>2024-03-06 04:15:35</t>
  </si>
  <si>
    <t>INC000002660900</t>
  </si>
  <si>
    <t>2024-03-08 09:17:55</t>
  </si>
  <si>
    <t>2024-03-08 09:19:07</t>
  </si>
  <si>
    <t>2024-03-08 13:26:53</t>
  </si>
  <si>
    <t>INC000002661722</t>
  </si>
  <si>
    <t>2024-03-08 16:07:35</t>
  </si>
  <si>
    <t>2024-03-08 16:08:24</t>
  </si>
  <si>
    <t>2024-03-08 16:35:49</t>
  </si>
  <si>
    <t>INC000002653681</t>
  </si>
  <si>
    <t>2024-03-05 11:01:39</t>
  </si>
  <si>
    <t>2024-03-05 11:03:05</t>
  </si>
  <si>
    <t>2024-03-05 16:34:21</t>
  </si>
  <si>
    <t>INC000002663352</t>
  </si>
  <si>
    <t>GESTION DATACENTER/ ACCESOS /TELECOMUNICACIONES VOZ Y DATOS SPA</t>
  </si>
  <si>
    <t>2024-03-10 16:33:56</t>
  </si>
  <si>
    <t>2024-03-10 16:35:03</t>
  </si>
  <si>
    <t>2024-03-10 16:41:34</t>
  </si>
  <si>
    <t>EMPRESA:TELECOMUNICACIONES VOZ Y DATOS SPA
CÓDIGO DE SERVICIO: 
DIRECCIÓN:Calle San Martin #50, Santiago Centro, Santiago
NOMBRE DE QUIEN REPORTA:luis santibañez
TELÉFONO DE QUIEN REPORTA:983379319
NOMBRE DE CONTACTO EN TERRENO: 
REQUERIMIENTO:cambio de</t>
  </si>
  <si>
    <t>INC000002654565</t>
  </si>
  <si>
    <t>2024-03-05 16:04:54</t>
  </si>
  <si>
    <t>2024-03-05 16:06:10</t>
  </si>
  <si>
    <t>2024-03-05 16:50:56</t>
  </si>
  <si>
    <t>EMPRESA:UNIVERSIDAD SAN SEBASTIAN
CÓDIGO DE SERVICIO: 
DIRECCIÓN:Calle San Martin #50, Santiago Centro, Santiago
NOMBRE DE QUIEN REPORTA:José Nuñez
TELÉFONO DE QUIEN REPORTA:56_9_62198631
NOMBRE DE CONTACTO EN TERRENO: 
REQUERIMIENTO:1.- Reemplazo de cin</t>
  </si>
  <si>
    <t>2024-03-06 10:42:28</t>
  </si>
  <si>
    <t>2024-03-06 10:42:55</t>
  </si>
  <si>
    <t>2024-03-06 18:35:11</t>
  </si>
  <si>
    <t>2024-03-07 15:19:40</t>
  </si>
  <si>
    <t>2024-03-07 15:21:22</t>
  </si>
  <si>
    <t>2024-03-07 16:54:25</t>
  </si>
  <si>
    <t>PREVENTIVO: NO
CODIGO DE SERVICIO:
DIRECCION:
QUIEN REPORTA:+56 9 8510 0702  Ewald Galaz Millaleo
CONTACTO EN TERRENO:
PROBLEMA:
REQUERIMIENTO:Favor generar ticket en base a requerimiento de cliente Acma.
Dejar en bandeja de Telefónica Global Technolog</t>
  </si>
  <si>
    <t>INC000002662130</t>
  </si>
  <si>
    <t>SUPERVISION: RETIRO Y CONEXIÓN DE CABLEADO UTP</t>
  </si>
  <si>
    <t>2024-03-09 02:22:57</t>
  </si>
  <si>
    <t>2024-03-09 02:23:47</t>
  </si>
  <si>
    <t>2024-03-09 02:40:16</t>
  </si>
  <si>
    <t>RETIRO Y CONEXIÓN DE CABLEADO UTP</t>
  </si>
  <si>
    <t>2024-03-07 06:57:59</t>
  </si>
  <si>
    <t>2024-03-07 06:58:58</t>
  </si>
  <si>
    <t>2024-03-07 06:59:19</t>
  </si>
  <si>
    <t>INC000002661295</t>
  </si>
  <si>
    <t>2024-03-08 15:15:04</t>
  </si>
  <si>
    <t>2024-03-08 15:16:35</t>
  </si>
  <si>
    <t>2024-03-08 15:49:53</t>
  </si>
  <si>
    <t>EMPRESA: COCA COLA EMBONOR S A
CÓDIGO DE SERVICIO: 
DIRECCIÓN:Calle San Martin #50, Santiago Centro, Santiago
NOMBRE DE QUIEN REPORTA:RODRIGO PEDRAZA
TELÉFONO DE QUIEN REPORTA:  56986626022
NOMBRE DE CONTACTO EN TERRENO: 
REQUERIMIENTO :  RECUPERACION DE</t>
  </si>
  <si>
    <t>INC000002662592</t>
  </si>
  <si>
    <t>2024-03-09 20:33:48</t>
  </si>
  <si>
    <t>2024-03-09 20:38:45</t>
  </si>
  <si>
    <t>2024-03-09 21:34:32</t>
  </si>
  <si>
    <t>INC000002655227</t>
  </si>
  <si>
    <t>RONDA Y MEDICIÓN DE TEMPERATURAS EN SALAS TIC  0:30</t>
  </si>
  <si>
    <t>2024-03-06 00:07:29</t>
  </si>
  <si>
    <t>2024-03-06 00:10:18</t>
  </si>
  <si>
    <t>2024-03-06 00:29:54</t>
  </si>
  <si>
    <t>2024-03-07 05:21:45</t>
  </si>
  <si>
    <t>2024-03-07 05:24:09</t>
  </si>
  <si>
    <t>2024-03-07 18:29:42</t>
  </si>
  <si>
    <t>Buenos dias. Junto con saludar informo que clon ccs febrero 2024 es entregado a cliente.</t>
  </si>
  <si>
    <t>cliente procede al retiro de cinta.</t>
  </si>
  <si>
    <t>INC000002659556</t>
  </si>
  <si>
    <t>2024-03-07 15:41:54</t>
  </si>
  <si>
    <t>2024-03-07 15:43:17</t>
  </si>
  <si>
    <t>2024-03-07 16:54:57</t>
  </si>
  <si>
    <t>EMPRESA:DERCO S.A.
CÓDIGO DE SERVICIO: 
DIRECCIÓN:AV. Presidente Prieto #226, Paine, Santiago
NOMBRE DE QUIEN REPORTA:Jonathan Ancán / John Benavides
TELÉFONO DE QUIEN REPORTA:56 991733418
NOMBRE DE CONTACTO EN TERRENO: 
REQUERIMIENTO:Instalación de SFPs</t>
  </si>
  <si>
    <t>2024-03-05 15:24:45</t>
  </si>
  <si>
    <t>2024-03-05 15:27:31</t>
  </si>
  <si>
    <t>2024-03-05 17:17:55</t>
  </si>
  <si>
    <t>Señores,
Junto con saludarles. requiero de su colaboración para solicitar la evidencia de los respaldos realizados a la base de datos SW-DB01 (172.25.184.38 - 10.68.135.2) realizadas este ultimo tiempo y bajo que regimen se ejecutan, esto para dar cumpli</t>
  </si>
  <si>
    <t>FASE RESOLUCIÓN Y RECUPERACIÓN
Se efectúa contacto con cliente: N/A
Teléfono de contacto: N/A
Acciones realizadas: se envia informacion por correo a cliente.
Solución paliativa o definitiva: definitiva
Acciones de Mejora, Recomendaciones: N/A
Causa</t>
  </si>
  <si>
    <t>2024-03-04 12:57:23</t>
  </si>
  <si>
    <t>2024-03-04 12:57:35</t>
  </si>
  <si>
    <t>2024-03-04 12:58:46</t>
  </si>
  <si>
    <t>2024-03-04 12:57:40</t>
  </si>
  <si>
    <t>2024-03-04 12:57:50</t>
  </si>
  <si>
    <t>2024-03-04 12:59:41</t>
  </si>
  <si>
    <t>2024-03-04 11:03:08</t>
  </si>
  <si>
    <t>2024-03-04 11:06:56</t>
  </si>
  <si>
    <t>2024-03-05 10:44:59</t>
  </si>
  <si>
    <t>PREVENTIVO: NO
CODIGO DE SERVICIO:
DIRECCION:
QUIEN REPORTA:Evelyn Villagra Morales +569 4771 1204 
CONTACTO EN TERRENO: Jose Luis Yañez Ferrada  +569 9243 1025 - +562 2340 1371
PROBLEMA:
REQUERIMIENTO:
Favor su gestion y ayuda, para evitar el spoofing y</t>
  </si>
  <si>
    <t>Registros creados.</t>
  </si>
  <si>
    <t>2024-03-06 07:17:01</t>
  </si>
  <si>
    <t>2024-03-06 10:14:32</t>
  </si>
  <si>
    <t>PREVENTIVO=SI
CODIGO DE SERVICIO=ILO_CONCE
DIRECCION=NULL
CIUDAD=NULL
COMUNA LOCAL=
REGION=NULL
QUIEN REPORTA=Ticket automático
CONTACTO EN TERRENO=
PROBLEMA=Node FIPRDU01 - ILO_CONCE is Down
REQUERIMIENTO=
EQUIPOS ENERGIZADO O REINICIADO=
HORARIO DE ATE</t>
  </si>
  <si>
    <t>se verifica equipo el cual tuvo un apagado por energia en sede, se verifica estando normalizado</t>
  </si>
  <si>
    <t>2024-03-06 13:34:54</t>
  </si>
  <si>
    <t>2024-03-06 13:38:11</t>
  </si>
  <si>
    <t>2024-03-06 17:02:55</t>
  </si>
  <si>
    <t>PREVENTIVO: NO
CODIGO DE SERVICIO: -
DIRECCION:-
QUIEN REPORTA: Jorge Sepúlveda Aguirre / +56-958804000
CONTACTO EN TERRENO:-
PROBLEMA:-
REQUERIMIENTO:
Junto con saludar, solicito aumento de Disco para el servidor AYSEN , la cantidad es de 30GB extra.</t>
  </si>
  <si>
    <t>2024-03-05 09:55:05</t>
  </si>
  <si>
    <t>2024-03-05 09:57:06</t>
  </si>
  <si>
    <t>2024-03-05 16:24:01</t>
  </si>
  <si>
    <t>2024-03-08 11:08:03</t>
  </si>
  <si>
    <t>2024-03-08 11:08:17</t>
  </si>
  <si>
    <t>2024-03-08 12:44:26</t>
  </si>
  <si>
    <t>baja ok</t>
  </si>
  <si>
    <t>2024-03-08 11:08:24</t>
  </si>
  <si>
    <t>2024-03-08 11:08:43</t>
  </si>
  <si>
    <t>2024-03-08 16:16:11</t>
  </si>
  <si>
    <t>2024-03-04 15:09:11</t>
  </si>
  <si>
    <t>2024-03-04 15:09:46</t>
  </si>
  <si>
    <t>2024-03-05 00:58:28</t>
  </si>
  <si>
    <t>PREVENTIVO: NO
CODIGO DE SERVICIO:
DIRECCION:
QUIEN REPORTA:Axel Andrade Llano +56 9 5639 8654
CONTACTO EN TERRENO:
PROBLEMA:
REQUERIMIENTO:Estimados buenas tardes,
Junto con saludar, favor su ayuda creando folio de requerimiento y
asignando a BANDEJA:</t>
  </si>
  <si>
    <t>Se normaliza acceso con usuario admres</t>
  </si>
  <si>
    <t>2024-03-05 12:50:59</t>
  </si>
  <si>
    <t>2024-03-05 12:54:19</t>
  </si>
  <si>
    <t>2024-03-05 14:35:32</t>
  </si>
  <si>
    <t>PREVENTIVO: NO
CÓDIGO DE SERVICIO:VDC
DIRECCIÓN: - 
QUIEN REPORTA: Juan Carlos Dupuy | +56 979778332
CONTACTO EN TERRENO:Juan Carlos Dupuy | +56 979778332
PROBLEMA:
REQUERIMIENTO:
Buenas tardes, junto con saludar, informo que realizamos el cambio de dis</t>
  </si>
  <si>
    <t>FASE RESOLUCIÓN Y RECUPERACIÓN
Se efectúa contacto con cliente: Juan Carlos Dupuy
Teléfono de contacto:NA
Acciones realizadas: Se reliza correcion de politica de disco, y migracion de VMs
Solución paliativa o definitiva: definitiva
Acciones de Mejor</t>
  </si>
  <si>
    <t>2024-03-04 11:11:50</t>
  </si>
  <si>
    <t>2024-03-04 11:12:39</t>
  </si>
  <si>
    <t>2024-03-04 17:56:17</t>
  </si>
  <si>
    <t>Zabbix revision servidor ALFRESCO
alerta por desfase de hora en sistema</t>
  </si>
  <si>
    <t>se realiza ajuste de zona horario en servidor.</t>
  </si>
  <si>
    <t>2024-03-04 11:14:01</t>
  </si>
  <si>
    <t>2024-03-04 11:15:01</t>
  </si>
  <si>
    <t>2024-03-04 17:56:04</t>
  </si>
  <si>
    <t>te comento que se realizaron acciones de recuperación en servidor;
•	Se ejecuta restablecimiento de la biblioteca de actualizaciones en servidore
o	Renombrar softwaredistribution
o	Renombrar catroot2
•	Se ejecutan restablecimiento /resetauthorization pa</t>
  </si>
  <si>
    <t>se esta trabajando con agente premier de microsoft en la solucion. se han aplicado dos workaround sin solucion aun</t>
  </si>
  <si>
    <t>INC000002656884</t>
  </si>
  <si>
    <t>RONDA Y MEDICION DE TEMPEATURAS EN SALAS TIC  02:30</t>
  </si>
  <si>
    <t>2024-03-07 02:37:57</t>
  </si>
  <si>
    <t>2024-03-07 02:39:33</t>
  </si>
  <si>
    <t>2024-03-07 03:02:17</t>
  </si>
  <si>
    <t>INC000002659835</t>
  </si>
  <si>
    <t>2024-03-07 16:29:25</t>
  </si>
  <si>
    <t>2024-03-07 16:30:38</t>
  </si>
  <si>
    <t>2024-03-07 17:02:41</t>
  </si>
  <si>
    <t>INC000002659957</t>
  </si>
  <si>
    <t>2024-03-07 18:31:21</t>
  </si>
  <si>
    <t>2024-03-07 18:33:25</t>
  </si>
  <si>
    <t>2024-03-07 19:00:47</t>
  </si>
  <si>
    <t>INC000002661057</t>
  </si>
  <si>
    <t>2024-03-08 11:57:35</t>
  </si>
  <si>
    <t>2024-03-08 12:02:51</t>
  </si>
  <si>
    <t>2024-03-08 13:04:28</t>
  </si>
  <si>
    <t>2024-03-08 11:08:54</t>
  </si>
  <si>
    <t>2024-03-08 11:09:14</t>
  </si>
  <si>
    <t>2024-03-08 15:54:07</t>
  </si>
  <si>
    <t>2024-03-08 11:09:23</t>
  </si>
  <si>
    <t>2024-03-08 11:09:39</t>
  </si>
  <si>
    <t>2024-03-08 11:36:32</t>
  </si>
  <si>
    <t>INC000002652093</t>
  </si>
  <si>
    <t>2024-03-04 16:30:07</t>
  </si>
  <si>
    <t>2024-03-04 16:31:02</t>
  </si>
  <si>
    <t>2024-03-04 16:54:20</t>
  </si>
  <si>
    <t>EMPRESA:HDI SEGUROS S.A.
CÓDIGO DE SERVICIO: 
DIRECCIÓN: Av. Apoquindo #7071, Las Condes, Santiago
NOMBRE DE QUIEN REPORTA: Álvaro Ulloa Figueroa
TELÉFONO DE QUIEN REPORTA:962464224
NOMBRE DE CONTACTO EN TERRENO: 
REQUERIMIENTO: Cambio de cintas
EQUIPOS</t>
  </si>
  <si>
    <t>2024-03-05 06:55:55</t>
  </si>
  <si>
    <t>2024-03-05 06:57:25</t>
  </si>
  <si>
    <t>2024-03-05 06:57:52</t>
  </si>
  <si>
    <t>INC000002652194</t>
  </si>
  <si>
    <t>2024-03-04 20:23:49</t>
  </si>
  <si>
    <t>2024-03-04 20:25:49</t>
  </si>
  <si>
    <t>2024-03-04 20:42:58</t>
  </si>
  <si>
    <t>2024-03-04 11:30:33</t>
  </si>
  <si>
    <t>2024-03-04 11:30:56</t>
  </si>
  <si>
    <t>2024-03-04 11:39:32</t>
  </si>
  <si>
    <t>INC000002661740</t>
  </si>
  <si>
    <t>2024-03-08 17:09:08</t>
  </si>
  <si>
    <t>2024-03-08 17:10:34</t>
  </si>
  <si>
    <t>2024-03-08 17:48:07</t>
  </si>
  <si>
    <t>INC000002652832</t>
  </si>
  <si>
    <t>2024-03-05 04:29:38</t>
  </si>
  <si>
    <t>2024-03-05 04:30:27</t>
  </si>
  <si>
    <t>2024-03-05 05:31:13</t>
  </si>
  <si>
    <t>2024-03-08 13:26:42</t>
  </si>
  <si>
    <t>2024-03-08 13:27:01</t>
  </si>
  <si>
    <t>2024-03-08 13:40:30</t>
  </si>
  <si>
    <t>INC000002662504</t>
  </si>
  <si>
    <t>2024-03-09 08:22:51</t>
  </si>
  <si>
    <t>2024-03-09 08:24:05</t>
  </si>
  <si>
    <t>2024-03-09 09:04:08</t>
  </si>
  <si>
    <t>INC000002658257</t>
  </si>
  <si>
    <t>2024-03-07 10:34:01</t>
  </si>
  <si>
    <t>2024-03-07 10:35:03</t>
  </si>
  <si>
    <t>2024-03-07 10:43:24</t>
  </si>
  <si>
    <t>EMPRESA:TELEFONICA EMPRESAS DE CHILE SA
CÓDIGO DE SERVICIO: 
DIRECCIÓN:Calle San Martin #50, Santiago Centro, Santiago
NOMBRE DE QUIEN REPORTA:Fernando Sepulveda
TELÉFONO DE QUIEN REPORTA:993211880
NOMBRE DE CONTACTO EN TERRENO: 
REQUERIMIENTO:Visita de</t>
  </si>
  <si>
    <t>Se efectúa contacto con cliente: no aplica
Teléfono de contacto:no aplica
Acciones realizadas:accesos autorizados
Solución paliativa o definitiva:no aplica
Acciones de Mejora, Recomendaciones:no aplica
Causa Raíz:no aplica</t>
  </si>
  <si>
    <t>INC000002658280</t>
  </si>
  <si>
    <t>2024-03-07 11:07:50</t>
  </si>
  <si>
    <t>2024-03-07 11:08:50</t>
  </si>
  <si>
    <t>2024-03-07 11:20:21</t>
  </si>
  <si>
    <t>EMPRESA:TELEFONICA EMPRESAS DE CHILE SA
CÓDIGO DE SERVICIO: 
DIRECCIÓN:Av. Apoquindo #7071, Las Condes, Santiago
NOMBRE DE QUIEN REPORTA:Eduardo Farías (Nabiax)
TELÉFONO DE QUIEN REPORTA:992982563
NOMBRE DE CONTACTO EN TERRENO: 
REQUERIMIENTO:INSPECCION</t>
  </si>
  <si>
    <t>2024-03-05 17:06:25</t>
  </si>
  <si>
    <t>2024-03-05 17:06:45</t>
  </si>
  <si>
    <t>2024-03-05 18:01:47</t>
  </si>
  <si>
    <t>2024-03-07 11:56:31</t>
  </si>
  <si>
    <t>2024-03-07 11:58:29</t>
  </si>
  <si>
    <t>2024-03-07 12:00:53</t>
  </si>
  <si>
    <t>Se realiza modificacion de politica existente para agregar IP 172.29.100.101</t>
  </si>
  <si>
    <t>INC000002652587</t>
  </si>
  <si>
    <t>2024-03-05 06:31:03</t>
  </si>
  <si>
    <t>2024-03-05 06:33:35</t>
  </si>
  <si>
    <t>2024-03-05 07:29:51</t>
  </si>
  <si>
    <t>INC000002654408</t>
  </si>
  <si>
    <t>2024-03-05 14:31:56</t>
  </si>
  <si>
    <t>2024-03-05 14:34:01</t>
  </si>
  <si>
    <t>2024-03-05 16:32:52</t>
  </si>
  <si>
    <t>EMPRESA:TELEFONICA EMPRESAS DE CHILE SA
CÓDIGO DE SERVICIO: 
DIRECCIÓN: AV. Presidente Prieto #226, Paine, Santiago
NOMBRE DE QUIEN REPORTA:Jorge Lorca Leiva
TELÉFONO DE QUIEN REPORTA:56 2 25774418
NOMBRE DE CONTACTO EN TERRENO: 
REQUERIMIENTO: Visita Ha</t>
  </si>
  <si>
    <t>INC000002663550</t>
  </si>
  <si>
    <t>2024-03-10 16:41:58</t>
  </si>
  <si>
    <t>2024-03-10 16:42:52</t>
  </si>
  <si>
    <t>2024-03-10 17:23:54</t>
  </si>
  <si>
    <t>2024-03-05 17:06:52</t>
  </si>
  <si>
    <t>2024-03-05 17:07:06</t>
  </si>
  <si>
    <t>2024-03-05 18:00:35</t>
  </si>
  <si>
    <t>2024-03-05 17:07:14</t>
  </si>
  <si>
    <t>2024-03-05 17:07:28</t>
  </si>
  <si>
    <t>2024-03-05 17:59:54</t>
  </si>
  <si>
    <t>2024-03-08 15:29:23</t>
  </si>
  <si>
    <t>2024-03-08 15:31:16</t>
  </si>
  <si>
    <t>2024-03-08 16:06:53</t>
  </si>
  <si>
    <t>PREVENTIVO: NO
CODIGO DE SERVICIO:
DIRECCION:
QUIEN REPORTA:Felipe Ardiles
CONTACTO EN TERRENO:
REQUERIMIENTO:Estimados, buenas tardes.
Favor eliminar los siguientes registros DNS a nuestras zona bitumix.cl
gestionclaves IN A 200.54.50.100
biblioteca</t>
  </si>
  <si>
    <t>Se eliminan registros según lo solicitado. El cambio ya se encuentra reflejado en sus dns autoritativos, para el resto de servidores, se debe esperar el tiempo de refresco/propagación correspondiente.</t>
  </si>
  <si>
    <t>2024-03-10 10:01:26</t>
  </si>
  <si>
    <t>2024-03-10 10:02:31</t>
  </si>
  <si>
    <t>2024-03-10 10:02:54</t>
  </si>
  <si>
    <t>Se realiza Checklist Diario de los clientes; 
HDC
NUTRISCO
FRUSAN
ACMA
BLUMAR
COAGRA
FRUSAN
HCUA
HDC
INCHALAM
NUTRISCO
SUGAL</t>
  </si>
  <si>
    <t>INC000002663226</t>
  </si>
  <si>
    <t>2024-03-10 04:42:46</t>
  </si>
  <si>
    <t>2024-03-10 04:44:00</t>
  </si>
  <si>
    <t>2024-03-10 05:32:45</t>
  </si>
  <si>
    <t>INC000002663230</t>
  </si>
  <si>
    <t>2024-03-10 06:58:19</t>
  </si>
  <si>
    <t>2024-03-10 06:59:26</t>
  </si>
  <si>
    <t>2024-03-10 06:59:44</t>
  </si>
  <si>
    <t>INC000002661745</t>
  </si>
  <si>
    <t>2024-03-08 17:21:01</t>
  </si>
  <si>
    <t>2024-03-08 17:22:19</t>
  </si>
  <si>
    <t>2024-03-08 17:49:34</t>
  </si>
  <si>
    <t>INC000002656897</t>
  </si>
  <si>
    <t>2024-03-07 08:33:22</t>
  </si>
  <si>
    <t>2024-03-07 08:34:32</t>
  </si>
  <si>
    <t>2024-03-07 09:02:05</t>
  </si>
  <si>
    <t>INC000002652315</t>
  </si>
  <si>
    <t>SUPERVISION MONTAJE DE CINTAS 14:00</t>
  </si>
  <si>
    <t>2024-03-04 16:33:56</t>
  </si>
  <si>
    <t>2024-03-04 16:34:59</t>
  </si>
  <si>
    <t>2024-03-04 16:38:27</t>
  </si>
  <si>
    <t>INC000002654245</t>
  </si>
  <si>
    <t>Ronda y revisión de salas técnicas 12:00</t>
  </si>
  <si>
    <t>2024-03-05 15:00:45</t>
  </si>
  <si>
    <t>2024-03-05 15:05:51</t>
  </si>
  <si>
    <t>2024-03-05 15:08:21</t>
  </si>
  <si>
    <t>2024-03-06 07:45:55</t>
  </si>
  <si>
    <t>2024-03-06 07:47:26</t>
  </si>
  <si>
    <t>2024-03-06 07:47:52</t>
  </si>
  <si>
    <t>INC000002659109</t>
  </si>
  <si>
    <t>2024-03-07 11:54:50</t>
  </si>
  <si>
    <t>2024-03-07 11:55:23</t>
  </si>
  <si>
    <t>2024-03-07 12:39:38</t>
  </si>
  <si>
    <t>INC000002661067</t>
  </si>
  <si>
    <t>TOMA DE ALARMAS DE CLIENTES 10:00</t>
  </si>
  <si>
    <t>2024-03-08 12:17:03</t>
  </si>
  <si>
    <t>2024-03-08 12:18:02</t>
  </si>
  <si>
    <t>2024-03-08 12:24:49</t>
  </si>
  <si>
    <t>2024-03-07 11:46:02</t>
  </si>
  <si>
    <t>2024-03-07 11:54:32</t>
  </si>
  <si>
    <t>2024-03-07 17:21:44</t>
  </si>
  <si>
    <t>PREVENTIVO: NO
CODIGO DE SERVICIO:
DIRECCION:
QUIEN REPORTA: Antonio Martínez Díaz.
CONTACTO EN TERRENO: Antonio Martínez Díaz.
PROBLEMA: 
REQUERIMIENTO:
EQUIPOS ENERGIZADO/REINICIADO:
HORARIO DE ATENCION:
OBSERVACION:
ANI:
MARCA CENTRAL TELEFONICA: 
EMP</t>
  </si>
  <si>
    <t>Se agregan las reglas solicitadas. Se envia correo con la evidencia respectiva.</t>
  </si>
  <si>
    <t>INC000002659038</t>
  </si>
  <si>
    <t>2024-03-07 12:29:00</t>
  </si>
  <si>
    <t>2024-03-07 12:30:05</t>
  </si>
  <si>
    <t>2024-03-07 13:27:38</t>
  </si>
  <si>
    <t>EMPRESA:CEMENTOS BIO BIO S.A.
CÓDIGO DE SERVICIO: 
DIRECCIÓN:Av. Apoquindo #7071, Las Condes, Santiago
NOMBRE DE QUIEN REPORTA:Angelo Lagos
TELÉFONO DE QUIEN REPORTA:989030860
NOMBRE DE CONTACTO EN TERRENO: 
REQUERIMIENTO:Manos remota para configuración</t>
  </si>
  <si>
    <t>2024-03-05 16:19:56</t>
  </si>
  <si>
    <t>2024-03-05 16:21:45</t>
  </si>
  <si>
    <t>2024-03-07 17:29:17</t>
  </si>
  <si>
    <t>PREVENTIVO:
CODIGO DE SERVICIO:
DIRECCION:      
CIUDAD:             
COMUNA:
NOMBRE QUIEN REPORTA:
TELEFONO QUIEN REPORTA:
NOMBRE CONTACTO EN TERRENO:        
TELEFONO 1 CONTACTO EN TERRENO:
TELEFONO 2 CONTACTO EN TERRENO: 
REQUERIMIENTO:
De: Rodrigo O</t>
  </si>
  <si>
    <t>2024-03-06 10:44:37</t>
  </si>
  <si>
    <t>2024-03-06 10:45:04</t>
  </si>
  <si>
    <t>2024-03-06 18:36:29</t>
  </si>
  <si>
    <t>INC000002655180</t>
  </si>
  <si>
    <t>2024-03-05 20:38:58</t>
  </si>
  <si>
    <t>2024-03-05 20:39:42</t>
  </si>
  <si>
    <t>2024-03-05 22:09:53</t>
  </si>
  <si>
    <t>2024-03-06 07:17:00</t>
  </si>
  <si>
    <t>2024-03-06 10:14:03</t>
  </si>
  <si>
    <t>PREVENTIVO=SI
CODIGO DE SERVICIO=HYP_CONCE
DIRECCION=NULL
CIUDAD=NULL
COMUNA LOCAL=
REGION=NULL
QUIEN REPORTA=Ticket automático
CONTACTO EN TERRENO=
PROBLEMA=Node FIPRDU01 - HYP_CONCE is Down
REQUERIMIENTO=
EQUIPOS ENERGIZADO O REINICIADO=
HORARIO DE ATE</t>
  </si>
  <si>
    <t>2024-03-07 11:10:46</t>
  </si>
  <si>
    <t>2024-03-07 14:58:25</t>
  </si>
  <si>
    <t>PREVENTIVO=SI
CODIGO DE SERVICIO=SRV_FILE01_VM
DIRECCION=NULL
CIUDAD=NULL
COMUNA LOCAL=
REGION=REGIÃ“N METROPOLITANA DE SANTIAGO
QUIEN REPORTA=Ticket automático
CONTACTO EN TERRENO=
PROBLEMA=Node EMNACE01 - SRV_FILE01_VM is Down
REQUERIMIENTO=
EQUIPOS EN</t>
  </si>
  <si>
    <t>cliente informa servidor dado de baja. Se solicita realizar baja formal.</t>
  </si>
  <si>
    <t>INC000002664189</t>
  </si>
  <si>
    <t>RONDA Y REVISION SALAS TIC</t>
  </si>
  <si>
    <t>2024-03-11 08:59:12</t>
  </si>
  <si>
    <t>2024-03-11 09:02:22</t>
  </si>
  <si>
    <t>2024-03-11 09:21:28</t>
  </si>
  <si>
    <t>2024-03-11 23:50:00</t>
  </si>
  <si>
    <t>INC000002665744</t>
  </si>
  <si>
    <t>2024-03-11 17:15:11</t>
  </si>
  <si>
    <t>2024-03-11 17:16:57</t>
  </si>
  <si>
    <t>2024-03-11 17:23:52</t>
  </si>
  <si>
    <t>EMPRESA:TELEFONICA EMPRESAS DE CHILE SA
CÓDIGO DE SERVICIO: 
DIRECCIÓN:Calle San Martin #50, Santiago Centro, Santiago
NOMBRE DE QUIEN REPORTA:Jose Luis Pardo
TELÉFONO DE QUIEN REPORTA:963366555
NOMBRE DE CONTACTO EN TERRENO: 
REQUERIMIENTO:", para el le</t>
  </si>
  <si>
    <t>2024-03-05 11:47:11</t>
  </si>
  <si>
    <t>2024-03-05 11:54:33</t>
  </si>
  <si>
    <t>2024-03-11 18:26:01</t>
  </si>
  <si>
    <t>PREVENTIVO: NO
CODIGO DE SERVICIO:
DIRECCION:
QUIEN REPORTA:+56 9 9229 0203  Jesús José Nelo Petaquero
CONTACTO EN TERRENO:
PROBLEMA:
REQUERIMIENTO:@Help Desk, por favor su acostumbrado apoyo en
generar ticket de requerimiento y asignar a la bandeja TELE</t>
  </si>
  <si>
    <t>Se crean cuentas y resetea claves segun solicitud.</t>
  </si>
  <si>
    <t>2024-03-11 18:06:49</t>
  </si>
  <si>
    <t>2024-03-11 18:07:46</t>
  </si>
  <si>
    <t>2024-03-11 18:37:15</t>
  </si>
  <si>
    <t>PREVENTIVO: NO
CODIGO DE SERVICIO:
DIRECCION:      
CIUDAD:             
COMUNA:
NOMBRE QUIEN REPORTA:VICTOR ALFONSO SEPULVEDA GAMARRA
TELEFONO QUIEN REPORTA: +56 9 4351 0688
NOMBRE CONTACTO EN TERRENO:        
REQUERIMIENTO:
Estimados @SOC Empresas, bue</t>
  </si>
  <si>
    <t>Se realiza reunión vía teams verificando problemática en la cual se diagnostica que problema se presenta a nivel de comunicaciones por proveedor GTD  y no a nivel de servidores dominio Acad los cuales se encuentran operativos.</t>
  </si>
  <si>
    <t>2024-03-11 17:51:32</t>
  </si>
  <si>
    <t>2024-03-11 17:52:18</t>
  </si>
  <si>
    <t>2024-03-11 18:02:50</t>
  </si>
  <si>
    <t>CHECKLIST SAP ECC PRD 01.03.2024 INCHALAM - BLUMAR</t>
  </si>
  <si>
    <t>Se ejecuta con éxito checklist diario con fecha 01.03.2024</t>
  </si>
  <si>
    <t>INC000002665606</t>
  </si>
  <si>
    <t>2024-03-11 14:58:10</t>
  </si>
  <si>
    <t>2024-03-11 15:01:50</t>
  </si>
  <si>
    <t>2024-03-11 16:05:38</t>
  </si>
  <si>
    <t>EMPRESA:HUAWEI CHILE S A
CÓDIGO DE SERVICIO: 
DIRECCIÓN: AV. Presidente Prieto #226, Paine, Santiago
NOMBRE DE QUIEN REPORTA: Ronald Alayo
TELÉFONO DE QUIEN REPORTA: 56935662382
NOMBRE DE CONTACTO EN TERRENO: 
REQUERIMIENTO: Proyecto PD20231012030 
EQUIP</t>
  </si>
  <si>
    <t>2024-03-08 17:02:24</t>
  </si>
  <si>
    <t>2024-03-08 17:04:24</t>
  </si>
  <si>
    <t>2024-03-11 09:47:14</t>
  </si>
  <si>
    <t>PREVENTIVO: NO
CODIGO DE SERVICIO:
DIRECCION:
QUIEN REPORTA: Jorge Romero Romero  +56 9 5382 2565
CONTACTO EN TERRENO:
PROBLEMA:
REQUERIMIENTO:
Validar registro CNAME para el dominio smttransbank.tie.cl, según archivo
adjunto.
Actualizar registro si co</t>
  </si>
  <si>
    <t>2024-03-11 12:42:49</t>
  </si>
  <si>
    <t>2024-03-11 12:43:01</t>
  </si>
  <si>
    <t>2024-03-11 12:46:27</t>
  </si>
  <si>
    <t>Revisión plataforma VDC  junto a especialista virtualización para carga ISO SQL organización SolarWinds</t>
  </si>
  <si>
    <t>INC000002665617</t>
  </si>
  <si>
    <t>2024-03-11 15:38:38</t>
  </si>
  <si>
    <t>2024-03-11 15:40:08</t>
  </si>
  <si>
    <t>2024-03-11 16:19:47</t>
  </si>
  <si>
    <t>INC000002663847</t>
  </si>
  <si>
    <t>2024-03-11 06:28:43</t>
  </si>
  <si>
    <t>2024-03-11 06:30:15</t>
  </si>
  <si>
    <t>2024-03-11 07:26:17</t>
  </si>
  <si>
    <t>EMPRESA:    	TELEFONICA EMPRESAS DE CHILE SA
CÓDIGO DE SERVICIO:
DIRECCIÓN
NOMBRE DE QUIEN REPORTA:  Operador DataCenter Sites
TELÉFONO DE QUIEN REPORTA:  aldo.valenzuela@tic.cl
NOMBRE DE CONTACTO EN TERRENO: José Treupil / 987685102
REQUERIMIENTO:  
'c</t>
  </si>
  <si>
    <t>2024-03-11 12:58:06</t>
  </si>
  <si>
    <t>2024-03-11 16:11:16</t>
  </si>
  <si>
    <t>PREVENTIVO=SI
CODIGO DE SERVICIO=DCACDALAMEDA
DIRECCION=NULL
CIUDAD=NULL
COMUNA LOCAL=
REGION=NULL
QUIEN REPORTA=Ticket automático
CONTACTO EN TERRENO=
PROBLEMA=Node FIPRDU01 - DCACDALAMEDA is Down
REQUERIMIENTO=
EQUIPOS ENERGIZADO O REINICIADO=
HORARIO</t>
  </si>
  <si>
    <t>Esperando te encuentres bien, solicitamos saber si se requiere apagar o desactivar los servicios DHCP ACAD y ADMIN en todas las sedes. Para finalizar te comento que actividad quedara agendada para mañana martes a las 23:00 hrs ya que se tiene que realiza</t>
  </si>
  <si>
    <t>INC000002663908</t>
  </si>
  <si>
    <t>2024-03-10 22:01:02</t>
  </si>
  <si>
    <t>2024-03-10 22:01:55</t>
  </si>
  <si>
    <t>2024-03-10 23:54:57</t>
  </si>
  <si>
    <t>2024-03-11 11:08:31</t>
  </si>
  <si>
    <t>2024-03-11 16:12:53</t>
  </si>
  <si>
    <t>PREVENTIVO=SI
CODIGO DE SERVICIO=DCACDMAIPU
DIRECCION=NULL
CIUDAD=NULL
COMUNA LOCAL=
REGION=NULL
QUIEN REPORTA=Ticket automático
CONTACTO EN TERRENO=
PROBLEMA=Node FIPRDU01 - DCACDMAIPU is Down
REQUERIMIENTO=
EQUIPOS ENERGIZADO O REINICIADO=
HORARIO DE A</t>
  </si>
  <si>
    <t>2024-03-10 17:56:25</t>
  </si>
  <si>
    <t>2024-03-10 17:57:56</t>
  </si>
  <si>
    <t>2024-03-11 07:54:04</t>
  </si>
  <si>
    <t>PREVENTIVO: NO
CODIGO DE SERVICIO:
DIRECCION:
QUIEN REPORTA: Michael González Olivares   +56 9 9243 5694
CONTACTO EN TERRENO:
PROBLEMA:
REQUERIMIENTO:
Buenas dias estimados Help Desk
Junto con saludar, solicito de vuestro apoyo para crear ticket como Re</t>
  </si>
  <si>
    <t>Estimados cuenta habilitada VPN validada por usuario</t>
  </si>
  <si>
    <t>INC000002665199</t>
  </si>
  <si>
    <t>GESTION DATACENTER/ ACCESOS / UNION AEREA LTDA</t>
  </si>
  <si>
    <t>2024-03-11 15:49:17</t>
  </si>
  <si>
    <t>2024-03-11 15:51:18</t>
  </si>
  <si>
    <t>2024-03-11 16:06:15</t>
  </si>
  <si>
    <t>EMPRESA: UNION AEREA LTDA
CÓDIGO DE SERVICIO: 
DIRECCIÓN: Calle San Martin #50, Santiago Centro, Santiago
NOMBRE DE QUIEN REPORTA: Victor Mardones
TELÉFONO DE QUIEN REPORTA: victor.mardones@capual.cl
NOMBRE DE CONTACTO EN TERRENO: Johan Cerna 226924018
R</t>
  </si>
  <si>
    <t>INC000002665738</t>
  </si>
  <si>
    <t>2024-03-11 16:48:34</t>
  </si>
  <si>
    <t>2024-03-11 16:49:36</t>
  </si>
  <si>
    <t>2024-03-11 17:01:45</t>
  </si>
  <si>
    <t>EMPRESA:BANCO SANTANDER CHILE 1
CÓDIGO DE SERVICIO: 
DIRECCIÓN:Av. Apoquindo #7071, Las Condes, Santiago
NOMBRE DE QUIEN REPORTA:Christian Tapia
TELÉFONO DE QUIEN REPORTA:56981568202
NOMBRE DE CONTACTO EN TERRENO: 
REQUERIMIENTO:configuracion equipo data</t>
  </si>
  <si>
    <t>2024-03-11 11:30:20</t>
  </si>
  <si>
    <t>2024-03-11 11:31:08</t>
  </si>
  <si>
    <t>2024-03-11 12:38:52</t>
  </si>
  <si>
    <t>PREVENTIVO: NO
CODIGO DE SERVICIO:
DIRECCION:      
CIUDAD:             
COMUNA:
NOMBRE QUIEN REPORTA:GIOVANNI DANIEL ROCCO VALENZUELA
TELEFONO QUIEN REPORTA: +56 9 6330 0083 
NOMBRE CONTACTO EN TERRENO:        
REQUERIMIENTO:
Eve,
Buen día, favor tu</t>
  </si>
  <si>
    <t>2024-03-11 13:01:10</t>
  </si>
  <si>
    <t>2024-03-11 13:02:50</t>
  </si>
  <si>
    <t>2024-03-11 16:10:46</t>
  </si>
  <si>
    <t>De: Rodrigo Olmos J. &lt;rolmosj@duoc.cl&gt; 
Enviado el: lunes, 11 de marzo de 2024 12:59
Para: mesa.ti@movistar.cl
CC: MATIAS ANDRES MUÑOZ GARCES &lt;mmunozg@externos.duoc.cl&gt;; Victor Sepulveda G &lt;victor.sepulvedag@telefonica.com&gt;; GERMAN IGNACIO BAEZA GONZALEZ</t>
  </si>
  <si>
    <t>CORREO ENVIADO DE TAM DE DUOC
Esperando te encuentres bien, solicitamos saber si se requiere apagar o desactivar los servicios DHCP ACAD y ADMIN en todas las sedes. Para finalizar te comento que actividad quedara agendada para mañana martes a las 23:00</t>
  </si>
  <si>
    <t>2024-03-11 20:15:41</t>
  </si>
  <si>
    <t>2024-03-11 21:07:06</t>
  </si>
  <si>
    <t>Se revisa url alarmada y esta se encuentra operativa.
Se procederá con el cierre del folio.</t>
  </si>
  <si>
    <t>INC000002664007</t>
  </si>
  <si>
    <t>2024-03-11 06:28:33</t>
  </si>
  <si>
    <t>2024-03-11 06:29:39</t>
  </si>
  <si>
    <t>2024-03-11 07:31:05</t>
  </si>
  <si>
    <t>INC000002664879</t>
  </si>
  <si>
    <t>2024-03-11 12:05:38</t>
  </si>
  <si>
    <t>2024-03-11 12:06:24</t>
  </si>
  <si>
    <t>2024-03-11 12:49:12</t>
  </si>
  <si>
    <t>2024-03-11 11:35:45</t>
  </si>
  <si>
    <t>2024-03-11 11:37:57</t>
  </si>
  <si>
    <t>2024-03-11 15:58:45</t>
  </si>
  <si>
    <t>PREVENTIVO: NO
CODIGO DE SERVICIO:
DIRECCION:
QUIEN REPORTA: ERWIN RODRIGO ROJAS VERGARA - +56949270486
CONTACTO EN TERRENO:
PROBLEMA:
REQUERIMIENTO:
Estimados:
Junto con saludar, solicito por favor la siguiente extensión por parte de Operaciones para</t>
  </si>
  <si>
    <t>Se efectúa contacto con cliente: Erwin Rojas
Teléfono de contacto: Via correo 
Acciones realizadas: Se realizan configuraciones solicitadas VLAN 143
Acciones de Mejora, Recomendaciones: N/A
Causa Raíz: N/A</t>
  </si>
  <si>
    <t>2024-03-11 10:44:13</t>
  </si>
  <si>
    <t>2024-03-11 10:44:57</t>
  </si>
  <si>
    <t>2024-03-11 10:54:35</t>
  </si>
  <si>
    <t>2024-03-11 18:06:59</t>
  </si>
  <si>
    <t>2024-03-11 18:08:04</t>
  </si>
  <si>
    <t>2024-03-11 18:11:53</t>
  </si>
  <si>
    <t>CHECKLIST SAP ECC PRD 03.03.2024 TODOS LOS CLIENTES SAP</t>
  </si>
  <si>
    <t>Se ejecuta con éxito checklist diario con fecha 03.03.2024</t>
  </si>
  <si>
    <t>INC000002665759</t>
  </si>
  <si>
    <t>2024-03-11 18:34:44</t>
  </si>
  <si>
    <t>2024-03-11 18:35:55</t>
  </si>
  <si>
    <t>2024-03-11 18:50:29</t>
  </si>
  <si>
    <t>EMPRESA:HDI SEGUROS S.A.
CÓDIGO DE SERVICIO: 
DIRECCIÓN:Av. Apoquindo #7071, Las Condes, Santiago
NOMBRE DE QUIEN REPORTA:Álvaro Ulloa Figueroa
TELÉFONO DE QUIEN REPORTA:962464224
NOMBRE DE CONTACTO EN TERRENO: 
REQUERIMIENTO:Cambio de cintas				
EQUIPOS</t>
  </si>
  <si>
    <t>2024-03-11 09:45:12</t>
  </si>
  <si>
    <t>2024-03-11 11:22:03</t>
  </si>
  <si>
    <t>2024-03-11 13:21:14</t>
  </si>
  <si>
    <t>2024-03-11 13:23:22</t>
  </si>
  <si>
    <t>2024-03-11 15:47:28</t>
  </si>
  <si>
    <t>PREVENTIVO: NO
CODIGO DE SERVICIO:
DIRECCION:
QUIEN REPORTA: JOSE ANDRES SANTIS SERRANO +56 9 9221 4664
CONTACTO EN TERRENO: 
PROBLEMA:
REQUERIMIENTO:
Buenas tardes equipo  @Help Desk, por favor su acostumbrado apoyo en generar ticket de requerimiento y</t>
  </si>
  <si>
    <t>Se efectúa contacto con cliente:  N/A 
Teléfono de contacto: N/A
Acciones realizadas: Se revisa alarma en lun H30DatastoreAPQSilver22 LIMITE DE CAPACIDAD cluster VNX5600_APQ_SILVER_DR donde presenta una alarma que indica poco recurso , se aumenta LUN DE</t>
  </si>
  <si>
    <t>2024-03-11 17:55:16</t>
  </si>
  <si>
    <t>2024-03-11 17:56:32</t>
  </si>
  <si>
    <t>2024-03-11 18:04:43</t>
  </si>
  <si>
    <t>CHECKLIST SAP ECC PRD 05.03.2024 INCHALAM - BLUMAR - FRUSAN</t>
  </si>
  <si>
    <t>Se ejecuta con éxito checklist diario con fecha 05.03.2024</t>
  </si>
  <si>
    <t>2024-03-11 19:18:54</t>
  </si>
  <si>
    <t>2024-03-11 21:26:38</t>
  </si>
  <si>
    <t>PREVENTIVO=SI
CODIGO DE SERVICIO=WNPRAP_CAP04
DIRECCION=NULL
CIUDAD=NULL
COMUNA LOCAL=Santiago
REGION=NULL
QUIEN REPORTA=Ticket automático
CONTACTO EN TERRENO=
PROBLEMA=High RAM Usage Alert for Node GPSCHI01 - WNPRAP_CAP04
REQUERIMIENTO=
EQUIPOS ENERGIZA</t>
  </si>
  <si>
    <t>Se realiza limpieza de memoria RAM residual. Quedando alarma superada. Nivel de ocupación memoria RAM 11%.</t>
  </si>
  <si>
    <t>2024-03-11 07:49:22</t>
  </si>
  <si>
    <t>2024-03-11 07:50:38</t>
  </si>
  <si>
    <t>2024-03-11 07:51:04</t>
  </si>
  <si>
    <t>2024-03-08 16:31:21</t>
  </si>
  <si>
    <t>2024-03-08 16:33:34</t>
  </si>
  <si>
    <t>2024-03-11 11:36:50</t>
  </si>
  <si>
    <t>PREVENTIVO: NO
CODIGO DE SERVICIO:
DIRECCION:
QUIEN REPORTA: Nicolás Saavedra Eguiluz  -  +56 9 6187 5469
CONTACTO EN TERRENO:
PROBLEMA:
REQUERIMIENTO:
Estimados Help Desk
Favor generar ticket en base a requerimiento de cliente NUTRISCO
Dejar en bandej</t>
  </si>
  <si>
    <t>La IP 10.251.35.121 corresponde a la maquina HANA DB Desarrollo
orierpdesdbh</t>
  </si>
  <si>
    <t>2024-03-08 12:58:06</t>
  </si>
  <si>
    <t>2024-03-08 13:00:27</t>
  </si>
  <si>
    <t>2024-03-11 12:45:37</t>
  </si>
  <si>
    <t>PREVENTIVO: NO
CODIGO DE SERVICIO:
DIRECCION:
QUIEN REPORTA:Alberto Bezares Ovalle - +56 9 71268048 
CONTACTO EN TERRENO:
PROBLEMA:
REQUERIMIENTO:
Buenas tardes, @Help Desk
Junto con saludar, agradeceré generar folio como requerimiento para
atender la s</t>
  </si>
  <si>
    <t>Se efectúa contacto con cliente: Alberto Bezares
Teléfono de contacto: Via correo
Acciones realizadas: Se eliminan y se crean usuarios solicitados en portal VDC.  Se envían nuevas credenciales de acceso por correo cerrado a cada usuario, para activar el</t>
  </si>
  <si>
    <t>INC000002663866</t>
  </si>
  <si>
    <t>2024-03-11 08:07:11</t>
  </si>
  <si>
    <t>2024-03-11 08:08:58</t>
  </si>
  <si>
    <t>2024-03-11 09:11:01</t>
  </si>
  <si>
    <t>INC000002664350</t>
  </si>
  <si>
    <t>Supervision Proyecto PD20231030011 09:48</t>
  </si>
  <si>
    <t>2024-03-11 09:47:10</t>
  </si>
  <si>
    <t>2024-03-11 09:51:19</t>
  </si>
  <si>
    <t>2024-03-11 17:30:11</t>
  </si>
  <si>
    <t>INC000002663371</t>
  </si>
  <si>
    <t>2024-03-10 23:07:21</t>
  </si>
  <si>
    <t>2024-03-10 23:10:00</t>
  </si>
  <si>
    <t>2024-03-11 02:34:03</t>
  </si>
  <si>
    <t>INC000002666507</t>
  </si>
  <si>
    <t>2024-03-11 21:53:01</t>
  </si>
  <si>
    <t>2024-03-11 21:54:23</t>
  </si>
  <si>
    <t>2024-03-11 23:30:34</t>
  </si>
  <si>
    <t>INC000002664934</t>
  </si>
  <si>
    <t>2024-03-11 11:51:43</t>
  </si>
  <si>
    <t>2024-03-11 11:52:46</t>
  </si>
  <si>
    <t>2024-03-11 11:58:06</t>
  </si>
  <si>
    <t>EMPRESA:UNIVERSIDAD SAN SEBASTIAN
CÓDIGO DE SERVICIO: 
DIRECCIÓN:Calle San Martin #50, Santiago Centro, Santiago
NOMBRE DE QUIEN REPORTA:José Nuñez
TELÉFONO DE QUIEN REPORTA:56_9_62198631
NOMBRE DE CONTACTO EN TERRENO: 
REQUERIMIENTO:Inspección Visual
EQ</t>
  </si>
  <si>
    <t>2024-03-08 19:09:48</t>
  </si>
  <si>
    <t>2024-03-08 19:10:56</t>
  </si>
  <si>
    <t>2024-03-11 07:53:48</t>
  </si>
  <si>
    <t>Aplicado protocolo de bloqueo /desbloqueo 11.03  VPN</t>
  </si>
  <si>
    <t>INC000002665837</t>
  </si>
  <si>
    <t>2024-03-11 16:08:34</t>
  </si>
  <si>
    <t>2024-03-11 16:09:22</t>
  </si>
  <si>
    <t>2024-03-11 16:11:19</t>
  </si>
  <si>
    <t>INC000002664947</t>
  </si>
  <si>
    <t>2024-03-11 12:05:27</t>
  </si>
  <si>
    <t>2024-03-11 12:06:58</t>
  </si>
  <si>
    <t>2024-03-11 12:28:08</t>
  </si>
  <si>
    <t>2024-03-11 12:42:00</t>
  </si>
  <si>
    <t>2024-03-11 12:42:10</t>
  </si>
  <si>
    <t>2024-03-11 12:44:11</t>
  </si>
  <si>
    <t>2024-03-11 10:08:13</t>
  </si>
  <si>
    <t>2024-03-11 13:13:47</t>
  </si>
  <si>
    <t>se envia nuevas credenciales a correo electronico</t>
  </si>
  <si>
    <t>2024-03-11 10:45:04</t>
  </si>
  <si>
    <t>2024-03-11 10:45:29</t>
  </si>
  <si>
    <t>2024-03-11 10:55:02</t>
  </si>
  <si>
    <t>OJ</t>
  </si>
  <si>
    <t>INC000002664918</t>
  </si>
  <si>
    <t>2024-03-11 11:43:27</t>
  </si>
  <si>
    <t>2024-03-11 11:45:16</t>
  </si>
  <si>
    <t>2024-03-11 12:04:30</t>
  </si>
  <si>
    <t>EMPRESA: BANCO SANTANDER CHILE 1
CÓDIGO DE SERVICIO: 
DIRECCIÓN:Av. Apoquindo #7071, Las Condes, Santiago
NOMBRE DE QUIEN REPORTA:Christian Tapia
TELÉFONO DE QUIEN REPORTA:  56981568202
NOMBRE DE CONTACTO EN TERRENO: 
REQUERIMIENTO :  Habilitacion de enl</t>
  </si>
  <si>
    <t>2024-03-11 16:14:39</t>
  </si>
  <si>
    <t>2024-03-11 16:16:03</t>
  </si>
  <si>
    <t>2024-03-11 18:00:48</t>
  </si>
  <si>
    <t>PREVENTIVO: NO
CODIGO DE SERVICIO:
DIRECCION:
QUIEN REPORTA:(+56 9) 45912923 Juan Carlos Isla Rodriguez
CONTACTO EN TERRENO:
PROBLEMA:
REQUERIMIENTO:avor su ayuda, ya que se solicita un informe de status con respecto a la
ocurrencia de NAT con puerto RDP</t>
  </si>
  <si>
    <t>Estimado @Juan Carlos Isla Rodriguez,
Junto con saludar, según lo conversado se nos es difícil saber con exactitud cuando se solicitó la apertura del puerto RPD en la máquina, por otro lado, para tener en consideración nosotros no realizamos cambios a n</t>
  </si>
  <si>
    <t>2024-03-11 12:42:15</t>
  </si>
  <si>
    <t>2024-03-11 12:42:30</t>
  </si>
  <si>
    <t>2024-03-11 12:45:26</t>
  </si>
  <si>
    <t>2024-03-11 16:04:37</t>
  </si>
  <si>
    <t>2024-03-11 16:38:15</t>
  </si>
  <si>
    <t>PREVENTIVO=SI
CODIGO DE SERVICIO=DCACDSNJOAQUIN
DIRECCION=NULL
CIUDAD=NULL
COMUNA LOCAL=
REGION=NULL
QUIEN REPORTA=Ticket automático
CONTACTO EN TERRENO=
PROBLEMA=Node FIPRDU01 - DCACDSNJOAQUIN is Down
REQUERIMIENTO=
EQUIPOS ENERGIZADO O REINICIADO=
HORA</t>
  </si>
  <si>
    <t>Se procede a cierre de ticket debido a que se realizara apagado de servidores adm y duoc a contar de mañana 12.03</t>
  </si>
  <si>
    <t>2024-03-11 16:26:07</t>
  </si>
  <si>
    <t>2024-03-11 16:28:24</t>
  </si>
  <si>
    <t>2024-03-11 17:44:56</t>
  </si>
  <si>
    <t>PREVENTIVO: NO
CODIGO DE SERVICIO: 200.54.235.11
DIRECCION:
QUIEN REPORTA:  Academia Politécnica Naval   56-32-2528837
CONTACTO EN TERRENO: PAC Dennis Keith Glaves Santander
PROBLEMA:
REQUERIMIENTO:
Es posible realizar un registro de subdominio, en los</t>
  </si>
  <si>
    <t>Requerimiento realizado.</t>
  </si>
  <si>
    <t>INC000002665758</t>
  </si>
  <si>
    <t>2024-03-11 18:32:43</t>
  </si>
  <si>
    <t>2024-03-11 18:35:14</t>
  </si>
  <si>
    <t>2024-03-11 18:40:04</t>
  </si>
  <si>
    <t>EMPRESA:TELEFONICA EMPRESAS DE CHILE SA
CÓDIGO DE SERVICIO: 
DIRECCIÓN: AV. Presidente Prieto #226, Paine, Santiago
NOMBRE DE QUIEN REPORTA: Esteban Garrido
TELÉFONO DE QUIEN REPORTA: 987685102
NOMBRE DE CONTACTO EN TERRENO: 
REQUERIMIENTO: TRASLADO DE C</t>
  </si>
  <si>
    <t>INC000002664413</t>
  </si>
  <si>
    <t>2024-03-11 10:03:38</t>
  </si>
  <si>
    <t>2024-03-11 10:09:18</t>
  </si>
  <si>
    <t>2024-03-11 11:27:11</t>
  </si>
  <si>
    <t>INC000002663855</t>
  </si>
  <si>
    <t>2024-03-11 07:36:34</t>
  </si>
  <si>
    <t>2024-03-11 07:38:05</t>
  </si>
  <si>
    <t>2024-03-11 08:22:57</t>
  </si>
  <si>
    <t>EMPRESA:    	TELEFONICA EMPRESAS DE CHILE SA
CÓDIGO DE SERVICIO:
DIRECCIÓN
NOMBRE DE QUIEN REPORTA:   	Javiera Rojas O.
TELÉFONO DE QUIEN REPORTA:  +56 9 8187 2715
NOMBRE DE CONTACTO EN TERRENO: Eduardo Farías (Nabiax) / 992982563
REQUERIMIENTO:  
REUNI</t>
  </si>
  <si>
    <t>INC000002663868</t>
  </si>
  <si>
    <t>2024-03-11 08:11:20</t>
  </si>
  <si>
    <t>2024-03-11 08:13:12</t>
  </si>
  <si>
    <t>2024-03-11 09:12:46</t>
  </si>
  <si>
    <t>2024-03-11 14:00:40</t>
  </si>
  <si>
    <t>2024-03-11 14:01:16</t>
  </si>
  <si>
    <t>2024-03-11 16:35:19</t>
  </si>
  <si>
    <t>PREVENTIVO: NO
CODIGO DE SERVICIO:
DIRECCION:
QUIEN REPORTA:raul.ojedaguevara@telefonica.com RAUL EDUARDO DE JESUS OJEDA GUEVARA
CONTACTO EN TERRENO:
PROBLEMA:
REQUERIMIENTO:avor de su apoyo generar tk para el área de virtualización
Tareas
-     Creació</t>
  </si>
  <si>
    <t>Se efectúa contacto con cliente: Raul Ojeda
Teléfono de contacto: Via correo
Acciones realizadas: Se realizan configuraciones relacionadas a la VLAN 4036
Acciones de Mejora, Recomendaciones: N/A
Causa Raíz: N/A</t>
  </si>
  <si>
    <t>2024-03-11 14:58:19</t>
  </si>
  <si>
    <t>2024-03-11 15:02:37</t>
  </si>
  <si>
    <t>2024-03-11 17:15:16</t>
  </si>
  <si>
    <t>PREVENTIVO: NO
CODIGO DE SERVICIO:
DIRECCION:
QUIEN REPORTA: Jorge Romero Romero +56 9 5382 2565
CONTACTO EN TERRENO:
PROBLEMA:
REQUERIMIENTO:
Generar ticket al área de virtualización datacenter con el siguiente
requerimiento
Cliente : Transbank
Organi</t>
  </si>
  <si>
    <t>FASE RESOLUCIÓN Y RECUPERACIÓN
Se efectúa contacto con cliente:N/A
Teléfono de contacto:N/A
Acciones realizadas: Se realiza la modificación de las redes en las vlans indicadas...
10.208.177.137/30 GW de APQ // 10.208.177.141/30 GW SM
Solución paliat</t>
  </si>
  <si>
    <t>2024-03-11 15:32:07</t>
  </si>
  <si>
    <t>2024-03-11 15:34:26</t>
  </si>
  <si>
    <t>2024-03-11 16:13:34</t>
  </si>
  <si>
    <t>PREVENTIVO: NO
CODIGO DE SERVICIO:
DIRECCION:
QUIEN REPORTA: Geraldy Chámara Lázaro +56 9 9243 5706
CONTACTO EN TERRENO:
PROBLEMA:
REQUERIMIENTO:
Desde Sovos nos están solicitando información, esto se requiere porque el día de hoy 11.03.2024 emitimos 40</t>
  </si>
  <si>
    <t>Se envia lo solicitado</t>
  </si>
  <si>
    <t>INC000002665177</t>
  </si>
  <si>
    <t>SUPERVISION Incidente- Cambio Memoria Ram- 14:40</t>
  </si>
  <si>
    <t>2024-03-11 14:44:10</t>
  </si>
  <si>
    <t>2024-03-11 14:45:15</t>
  </si>
  <si>
    <t>2024-03-11 16:34:07</t>
  </si>
  <si>
    <t>2024-03-11 10:36:19</t>
  </si>
  <si>
    <t>2024-03-11 10:36:38</t>
  </si>
  <si>
    <t>2024-03-11 11:37:08</t>
  </si>
  <si>
    <t>PREVENTIVO: NO
CODIGO DE SERVICIO:
DIRECCION:
QUIEN REPORTA:Sebastian Poblete C. +56.2.2.395 5474 Celular: +56 992171974
CONTACTO EN TERRENO:
PROBLEMA:
REQUERIMIENTO: quisiera consultar si la vulnerabilidad CVE-2024-28222 de Veritas afectaría la versión</t>
  </si>
  <si>
    <t>FASE RESOLUCIÓN Y RECUPERACIÓN
Se efectúa contacto con cliente: Sebastian Poblete
Teléfono de contacto: N/A
Acciones realizadas: Se envia mail indicando que vulnerabilidad de netbackup no afecta nuestras plataformas de respaldo.
Solución paliativa o</t>
  </si>
  <si>
    <t>2024-03-11 17:53:25</t>
  </si>
  <si>
    <t>2024-03-11 17:54:33</t>
  </si>
  <si>
    <t>2024-03-11 17:58:39</t>
  </si>
  <si>
    <t>CHECKLIST SAP ECC PRD 04.03.2024 INCHALAM - BLUMAR - FRUSAN</t>
  </si>
  <si>
    <t>Se ejecuta con éxito checklist diario con fecha 04.03.2024</t>
  </si>
  <si>
    <t>INC000002664497</t>
  </si>
  <si>
    <t>GESTION DATACENTER/ ACCESOS /AGUAS DEL VALLE S A</t>
  </si>
  <si>
    <t>2024-03-11 14:43:39</t>
  </si>
  <si>
    <t>2024-03-11 14:46:35</t>
  </si>
  <si>
    <t>2024-03-11 15:36:59</t>
  </si>
  <si>
    <t>EMPRESA:AGUAS DEL VALLE S A
CÓDIGO DE SERVICIO: 
DIRECCIÓN: Calle San Martin #50, Santiago Centro, Santiago
NOMBRE DE QUIEN REPORTA: Roberto Vera
TELÉFONO DE QUIEN REPORTA: 995291707
NOMBRE DE CONTACTO EN TERRENO: 
REQUERIMIENTO: Instalación Cruzadas UPT</t>
  </si>
  <si>
    <t>INC000002665599</t>
  </si>
  <si>
    <t>SUPERVISION: MEDICION DE ENLACE</t>
  </si>
  <si>
    <t>2024-03-11 15:42:51</t>
  </si>
  <si>
    <t>2024-03-11 15:47:49</t>
  </si>
  <si>
    <t>2024-03-11 16:08:16</t>
  </si>
  <si>
    <t>MEDICION DE ENLACE</t>
  </si>
  <si>
    <t>2024-03-11 15:49:45</t>
  </si>
  <si>
    <t>2024-03-11 17:38:41</t>
  </si>
  <si>
    <t>2024-03-11 10:47:45</t>
  </si>
  <si>
    <t>2024-03-11 10:48:07</t>
  </si>
  <si>
    <t>2024-03-11 17:38:08</t>
  </si>
  <si>
    <t>oki</t>
  </si>
  <si>
    <t>2024-03-11 11:29:19</t>
  </si>
  <si>
    <t>2024-03-11 11:32:41</t>
  </si>
  <si>
    <t>2024-03-11 17:51:59</t>
  </si>
  <si>
    <t>PREVENTIVO: NO
CODIGO DE SERVICIO:
DIRECCION:
QUIEN REPORTA: DEIBY YOEL SANTOYO MONTEROLA  - +56 9 9343 3681
CONTACTO EN TERRENO:
PROBLEMA:
REQUERIMIENTO:
Por favor su acostumbrado apoyo en generar un folio y asignar a mi bandeja TELEFONICA GLOBAL – CLO</t>
  </si>
  <si>
    <t>FASE RESOLUCIÓN Y RECUPERACIÓN
Se efectúa contacto con cliente: N/A
Teléfono de contacto:N/A
Acciones realizadas: Se realizo la reconfiguración del respaldo de vCenter y se realizo pruebas satisfactoriamente.
Solución paliativa o definitiva: Se reali</t>
  </si>
  <si>
    <t>2024-03-11 13:10:14</t>
  </si>
  <si>
    <t>2024-03-11 13:11:10</t>
  </si>
  <si>
    <t>2024-03-11 13:29:13</t>
  </si>
  <si>
    <t>PREVENTIVO: NO
CODIGO DE SERVICIO:
DIRECCION:
QUIEN REPORTA:Contacto Data Center San Martin: +56 2 26918981 / +56 9 95442858
Contacto Data Center Apoquindo: +56 2 22025776 / +56 9 81290517 Operador DataCenter Sites
CONTACTO EN TERRENO:
PROBLEMA:
REQUERIM</t>
  </si>
  <si>
    <t>2024-03-11 09:50:13</t>
  </si>
  <si>
    <t>2024-03-11 11:28:39</t>
  </si>
  <si>
    <t>Se revisa el servidor alarmado, encontrando que el alto consumo de memoria corresponde a procesos Java, como se puede ven en la imagen de más adelante. 
Al revisar el histórico de gráficas, se detecta que en lo que llevamos del mes, el consumo de ram se</t>
  </si>
  <si>
    <t>INC000002666435</t>
  </si>
  <si>
    <t>2024-03-11 20:13:49</t>
  </si>
  <si>
    <t>2024-03-11 20:15:03</t>
  </si>
  <si>
    <t>2024-03-11 21:49:21</t>
  </si>
  <si>
    <t>2024-03-06 15:46:30</t>
  </si>
  <si>
    <t>2024-03-06 15:47:15</t>
  </si>
  <si>
    <t>2024-03-11 12:33:51</t>
  </si>
  <si>
    <t>PREVENTIVO: NO
CODIGO DE SERVICIO:
DIRECCION:      
CIUDAD:             
COMUNA:
NOMBRE QUIEN REPORTA: Juan Carlos Isla Rodriguez
TELEFONO QUIEN REPORTA: (+56 9) 45912923
NOMBRE CONTACTO EN TERRENO:        
TELEFONO 1 CONTACTO EN TERRENO:
TELEFONO 2 CONT</t>
  </si>
  <si>
    <t>Cliente comenta que ya no es necesario generar tunel vpn s2s ya que hicieron la actividad que necesitaban por otro lado, se cierra tickert.</t>
  </si>
  <si>
    <t>2024-03-08 14:57:03</t>
  </si>
  <si>
    <t>2024-03-08 15:01:38</t>
  </si>
  <si>
    <t>2024-03-11 13:12:15</t>
  </si>
  <si>
    <t>PREVENTIVO: NO
CODIGO DE SERVICIO: 192.168.51.120
DIRECCION: Magallanes
QUIEN REPORTA: Jorge Sepúlveda Aguirre +56-958804000
CONTACTO EN TERRENO: -
PROBLEMA:-
REQUERIMIENTO:
Junto con saludar, favor para su gestión, agregar a los respaldos de las BD del</t>
  </si>
  <si>
    <t>FASE RESOLUCIÓN Y RECUPERACIÓN
Se efectúa contacto con cliente: N/A
Teléfono de contacto: N/A
Acciones realizadas: se ingresa bd a respaldo según lo solicitado.
Solución paliativa o definitiva: definitiva
Acciones de Mejora, Recomendaciones: N/A
Ca</t>
  </si>
  <si>
    <t>2024-03-11 11:48:05</t>
  </si>
  <si>
    <t>2024-03-11 11:49:35</t>
  </si>
  <si>
    <t>2024-03-11 11:56:05</t>
  </si>
  <si>
    <t>Folio generado automáticamente para atender incidencia del cliente. El reporte fue notificado directamente al área resolutoria sin pasar por el flujo de mesa de ayuda.
Operador de SyA informa de lentitud y job con error en Datastage para revisión en BD.</t>
  </si>
  <si>
    <t>Se realiza revisión de jobs y BD. Se informa querys en ejecución y jobs abortados en Datastage. Posteriormente en horario nocturno se realiza revision de sesiones "pegadas" para realizar kill sobre las mismas.</t>
  </si>
  <si>
    <t>INC000002654485</t>
  </si>
  <si>
    <t>HD | TCCT: Solicitud tendido de Fibra Óptica SMT</t>
  </si>
  <si>
    <t>2024-03-05 16:56:17</t>
  </si>
  <si>
    <t>2024-03-05 17:01:32</t>
  </si>
  <si>
    <t>2024-03-11 17:13:42</t>
  </si>
  <si>
    <t>PREVENTIVO: NO
CODIGO DE SERVICIO:
DIRECCION:
QUIEN REPORTA:Juan Pablo Berrios Stuardo +56 9 95328251 
CONTACTO EN TERRENO:Juan Pablo Berrios Stuardo +56 9 95328251 
REQUERIMIENTO:Estimados @Help Desk
Buenas tardes, favor su acostumbrado apoyo en genera</t>
  </si>
  <si>
    <t>se requiere CRQ para concretar actividad</t>
  </si>
  <si>
    <t>INC000002665618</t>
  </si>
  <si>
    <t>2024-03-11 15:41:35</t>
  </si>
  <si>
    <t>2024-03-11 15:44:30</t>
  </si>
  <si>
    <t>2024-03-11 16:03:40</t>
  </si>
  <si>
    <t>EMPRESA:TELEFONICA EMPRESAS DE CHILE SA
CÓDIGO DE SERVICIO: 
DIRECCIÓN: Calle San Martin #50, Santiago Centro, Santiago
NOMBRE DE QUIEN REPORTA: Fabian Donoso
TELÉFONO DE QUIEN REPORTA: 994484746
NOMBRE DE CONTACTO EN TERRENO: 
REQUERIMIENTO: Instalacion</t>
  </si>
  <si>
    <t>2024-03-11 20:15:04</t>
  </si>
  <si>
    <t>2024-03-11 20:57:33</t>
  </si>
  <si>
    <t>FASE RESOLUCIÓN Y RECUPERACIÓN
Se efectúa contacto con cliente: 'matias.vial@telefonica.com'; 'cristopher.hormazabal@telefonica.com'
Teléfono de contacto: No aplica.
Acciones realizadas: Se revisa caso a nivel SOLARWINDS, alerta superada automáticamen</t>
  </si>
  <si>
    <t>INC000002654758</t>
  </si>
  <si>
    <t>KATHERINE M DIAZ FARIAS</t>
  </si>
  <si>
    <t>TICKET PRUEBA ACCESOS DATACENTER</t>
  </si>
  <si>
    <t>2024-03-05 17:02:13</t>
  </si>
  <si>
    <t>2024-03-05 17:05:17</t>
  </si>
  <si>
    <t>2024-03-11 11:24:55</t>
  </si>
  <si>
    <t>PREVENTIVO: NO
CODIGO DE SERVICIO: N/A
DIRECCION:  SAN MARTIN 50
QUIEN REPORTA: KATHERINE DIAZ
CONTACTO EN TERRENO: KATHERINE DIAZ
PROBLEMA: N/A
REQUERIMIENTO: TICKET PRUEBA ACCESOS DATACENTER</t>
  </si>
  <si>
    <t>se procede a cierre ticket de prueba</t>
  </si>
  <si>
    <t>INC000002654768</t>
  </si>
  <si>
    <t>TICKET PRUEBA 2 ACCESOS DATACENTER</t>
  </si>
  <si>
    <t>2024-03-05 17:06:12</t>
  </si>
  <si>
    <t>2024-03-05 17:08:52</t>
  </si>
  <si>
    <t>2024-03-11 11:28:16</t>
  </si>
  <si>
    <t>PREVENTIVO: NO
CODIGO DE SERVICIO: N/A
DIRECCION:  SAN MARTIN 50
QUIEN REPORTA: KATHERINE DIAZ
CONTACTO EN TERRENO: KATHERINE DIAZ
PROBLEMA: N/A
REQUERIMIENTO: TICKET PRUEBA 2 ACCESOS DATACENTER</t>
  </si>
  <si>
    <t>2024-03-11 14:17:30</t>
  </si>
  <si>
    <t>2024-03-11 14:19:40</t>
  </si>
  <si>
    <t>2024-03-11 17:00:50</t>
  </si>
  <si>
    <t>PREVENTIVO: NO
CODIGO DE SERVICIO:
DIRECCION:
QUIEN REPORTA: Andres Gudiño  Móvil +56 9 9040 2570
CONTACTO EN TERRENO:
PROBLEMA:
REQUERIMIENTO:
Estimados, buenas tardes.
Junto con saludar, favor de su ayuda generar un folio para la revisión y
replicació</t>
  </si>
  <si>
    <t>Se efectúa contacto con cliente: N/A 
Teléfono de contacto: N/A  
Acciones realizadas: Se revisan los recuros para las 3 maquinas solicitadas donde se confirman recursos y se configuran las 3 replicas en Zerto para su migracion.
Solución paliativa o defi</t>
  </si>
  <si>
    <t>INC000002665496</t>
  </si>
  <si>
    <t>2024-03-11 15:27:37</t>
  </si>
  <si>
    <t>2024-03-11 15:28:50</t>
  </si>
  <si>
    <t>2024-03-11 16:07:01</t>
  </si>
  <si>
    <t>2024-03-11 16:55:34</t>
  </si>
  <si>
    <t>2024-03-11 16:58:17</t>
  </si>
  <si>
    <t>2024-03-11 17:48:57</t>
  </si>
  <si>
    <t>PREVENTIVO: NO
CODIGO DE SERVICIO:
DIRECCION:  Data Center, San Martin #50
QUIEN REPORTA:  jonathan.marquez@live.com
CONTACTO EN TERRENO:
PROBLEMA:
REQUERIMIENTO:
Debido a que no puedo acceder a mi correo, es posible que me manden la
contraseña nueva po</t>
  </si>
  <si>
    <t>Se entrega via telefonica clave a Rene Villegas supervisor técnicos sala Datacenter SM</t>
  </si>
  <si>
    <t>INC000002665700</t>
  </si>
  <si>
    <t>2024-03-11 19:04:21</t>
  </si>
  <si>
    <t>2024-03-11 19:05:00</t>
  </si>
  <si>
    <t>2024-03-11 19:37:10</t>
  </si>
  <si>
    <t>2024-03-10 11:03:47</t>
  </si>
  <si>
    <t>2024-03-10 11:07:59</t>
  </si>
  <si>
    <t>2024-03-11 10:54:54</t>
  </si>
  <si>
    <t>PREVENTIVO: NO
CODIGO DE SERVICIO:
DIRECCION:
QUIEN REPORTA: Deiby Yoel Santoyo Monterola +56 9 9343 3681
CONTACTO EN TERRENO:
PROBLEMA:
REQUERIMIENTO:
Buenos días Estimado @Help Desk,
Por favor su acostumbrado apoyo en generar folio a TELEFONICA GLOBAL</t>
  </si>
  <si>
    <t>Se resetea clave segun solicitud y envía a usuario.</t>
  </si>
  <si>
    <t>2024-03-11 10:31:10</t>
  </si>
  <si>
    <t>2024-03-11 10:33:38</t>
  </si>
  <si>
    <t>2024-03-11 17:53:36</t>
  </si>
  <si>
    <t>PREVENTIVO: NO
CODIGO DE SERVICIO:
DIRECCION:
QUIEN REPORTA: NICOLAS ALBERTO SAAVEDRA EGUILUZ  +56 9 6187 5469 
CONTACTO EN TERRENO:
PROBLEMA:
REQUERIMIENTO:
Favor generar ticket en base a requerimiento de cliente NUTRISCO
Dejar en bandeja CLUD SAP HANA</t>
  </si>
  <si>
    <t>He homologado el usuario LALTAMIRANO en QAS según lo solicitado.
Como comentario, el usuario ya estaba creado y con roles asignados, solo asigne los roles faltantes, por lo que no he modificado la clave.</t>
  </si>
  <si>
    <t>2024-03-07 08:53:50</t>
  </si>
  <si>
    <t>2024-03-07 08:59:29</t>
  </si>
  <si>
    <t>2024-03-11 09:11:39</t>
  </si>
  <si>
    <t>PREVENTIVO: NO
CODIGO DE SERVICIO: VDC_PUNTADELCOBRE_PF_APQ_01
DIRECCION:
QUIEN REPORTA: Erick Velasquez Barahona
CONTACTO EN TERRENO:  Erick Velasquez 944582423
PROBLEMA:
REQUERIMIENTO: Enviar un informe con estado de todos respaldos de
nuestros site:
E</t>
  </si>
  <si>
    <t>FASE RESOLUCIÓN Y RECUPERACIÓN
Se efectúa contacto con cliente: N/A
Teléfono de contacto: N/A
Acciones realizadas: se genera informe y se envia a cliente
Solución paliativa o definitiva:  se genera informe y se envia a cliente
Acciones de Mejora, Re</t>
  </si>
  <si>
    <t>INC000002664010</t>
  </si>
  <si>
    <t>2024-03-11 07:53:39</t>
  </si>
  <si>
    <t>2024-03-11 07:54:22</t>
  </si>
  <si>
    <t>2024-03-11 08:13:32</t>
  </si>
  <si>
    <t>INC000002664012</t>
  </si>
  <si>
    <t>2024-03-11 07:54:55</t>
  </si>
  <si>
    <t>2024-03-11 07:56:50</t>
  </si>
  <si>
    <t>2024-03-11 08:14:25</t>
  </si>
  <si>
    <t>INC000002665922</t>
  </si>
  <si>
    <t>HD/Solicitud de manos remotas || Proyecto || Cliente FORUM Enlace RIC</t>
  </si>
  <si>
    <t>2024-03-11 16:23:25</t>
  </si>
  <si>
    <t>2024-03-11 16:26:11</t>
  </si>
  <si>
    <t>2024-03-11 16:38:36</t>
  </si>
  <si>
    <t>PREVENTIVO: NO
CODIGO DE SERVICIO:
DIRECCION:
QUIEN REPORTA:+569 94372663 Roxana Jara Quezada
CONTACTO EN TERRENO:
PROBLEMA:
REQUERIMIENTO:
Favor su apoyo para revisar si se encuentra conectada
la FO al equipo CISCO896 instalado en UR 19 del RACK27:
RAC</t>
  </si>
  <si>
    <t>2024-03-11 11:17:12</t>
  </si>
  <si>
    <t>2024-03-11 17:50:26</t>
  </si>
  <si>
    <t>PREVENTIVO=SI
CODIGO DE SERVICIO=HYP_MAIPU
DIRECCION=NULL
CIUDAD=NULL
COMUNA LOCAL=
REGION=NULL
QUIEN REPORTA=Ticket automático
CONTACTO EN TERRENO=
PROBLEMA=Node FIPRDU01 - HYP_MAIPU is Down
REQUERIMIENTO=
EQUIPOS ENERGIZADO O REINICIADO=
HORARIO DE ATE</t>
  </si>
  <si>
    <t>INC000002664448</t>
  </si>
  <si>
    <t>2024-03-11 11:31:49</t>
  </si>
  <si>
    <t>2024-03-11 11:32:25</t>
  </si>
  <si>
    <t>2024-03-11 11:59:06</t>
  </si>
  <si>
    <t>INC000002664914</t>
  </si>
  <si>
    <t>2024-03-11 11:37:10</t>
  </si>
  <si>
    <t>2024-03-11 11:38:11</t>
  </si>
  <si>
    <t>2024-03-11 11:50:13</t>
  </si>
  <si>
    <t>EMPRESA:Nabiax
CÓDIGO DE SERVICIO: 
DIRECCIÓN:Calle San Martin #50, Santiago Centro, Santiago
NOMBRE DE QUIEN REPORTA:Simón Pinto
TELÉFONO DE QUIEN REPORTA:+5698465 1791
NOMBRE DE CONTACTO EN TERRENO: 
REQUERIMIENTO:Visita Técnica
EQUIPOS ENERGIZADO/REIN</t>
  </si>
  <si>
    <t>INC000002664016</t>
  </si>
  <si>
    <t>2024-03-11 08:22:34</t>
  </si>
  <si>
    <t>2024-03-11 08:23:35</t>
  </si>
  <si>
    <t>2024-03-11 09:29:34</t>
  </si>
  <si>
    <t>2024-03-11 18:05:14</t>
  </si>
  <si>
    <t>2024-03-11 18:06:37</t>
  </si>
  <si>
    <t>2024-03-11 18:12:48</t>
  </si>
  <si>
    <t>CHECKLIST SAP ECC PRD 02.03.2024 TODOS LOS CLIENTES SAP</t>
  </si>
  <si>
    <t>Se ejecuta con éxito checklist diario con fecha 02.03.2024</t>
  </si>
  <si>
    <t>2024-03-11 11:11:46</t>
  </si>
  <si>
    <t>2024-03-11 16:11:42</t>
  </si>
  <si>
    <t>PREVENTIVO=SI
CODIGO DE SERVICIO=DCACDVINA
DIRECCION=NULL
CIUDAD=NULL
COMUNA LOCAL=
REGION=NULL
QUIEN REPORTA=Ticket automático
CONTACTO EN TERRENO=
PROBLEMA=Node FIPRDU01 - DCACDVINA is Down
REQUERIMIENTO=
EQUIPOS ENERGIZADO O REINICIADO=
HORARIO DE ATE</t>
  </si>
  <si>
    <t>INC000002663365</t>
  </si>
  <si>
    <t>TICKET DIARIO RONDAS PREVENTIVAS Y LECTURAS DE TEMPERATURAS EN SALAS TIC</t>
  </si>
  <si>
    <t>2024-03-10 21:40:08</t>
  </si>
  <si>
    <t>2024-03-10 21:42:22</t>
  </si>
  <si>
    <t>2024-03-11 07:14:37</t>
  </si>
  <si>
    <t>PREVENTIVO: SI
CODIGO DE SERVICIO: N/A
DIRECCION:  SAN MARTIN 50
QUIEN REPORTA: FRANCISCO FELIU
CONTACTO EN TERRENO: FRANCISCO FELIU
PROBLEMA: N/A
REQUERIMIENTO: TICKET DIARIO RONDAS PREVENTIVAS Y LECTURAS DE TEMPERATURAS EN SALAS TIC</t>
  </si>
  <si>
    <t>INC000002663831</t>
  </si>
  <si>
    <t>2024-03-11 00:30:45</t>
  </si>
  <si>
    <t>2024-03-11 00:31:31</t>
  </si>
  <si>
    <t>2024-03-11 01:31:23</t>
  </si>
  <si>
    <t>INC000002663857</t>
  </si>
  <si>
    <t>2024-03-11 07:43:12</t>
  </si>
  <si>
    <t>2024-03-11 07:48:17</t>
  </si>
  <si>
    <t>2024-03-11 07:55:41</t>
  </si>
  <si>
    <t>INC000002663600</t>
  </si>
  <si>
    <t>2024-03-11 04:31:27</t>
  </si>
  <si>
    <t>2024-03-11 04:32:40</t>
  </si>
  <si>
    <t>2024-03-11 05:33:19</t>
  </si>
  <si>
    <t>INC000002663870</t>
  </si>
  <si>
    <t>2024-03-11 08:15:52</t>
  </si>
  <si>
    <t>2024-03-11 08:17:24</t>
  </si>
  <si>
    <t>2024-03-11 09:14:35</t>
  </si>
  <si>
    <t>2024-03-08 09:21:36</t>
  </si>
  <si>
    <t>2024-03-08 09:27:08</t>
  </si>
  <si>
    <t>2024-03-12 10:19:51</t>
  </si>
  <si>
    <t>2024-03-12 23:50:00</t>
  </si>
  <si>
    <t>PREVENTIVO: NO
CODIGO DE SERVICIO:
DIRECCION:
QUIEN REPORTA:Rodrigo Román Paredes +569 9553 3879 
CONTACTO EN TERRENO:
REQUERIMIENTO:Estimados buenos días,
El motivo de este correo es para solicitar de su apoyo para la creación de
nueva VM en VDC de cl</t>
  </si>
  <si>
    <t>Se efectúa contacto con cliente: Rodrigo Roman 
Teléfono de contacto: Via correo
Acciones realizadas: Se crea máquina virtual QRadar12marzo2024 en el tenant OrgVDC-Telefonica-pa. Ya se puede acceder al tenant y realizar configuraciones en el servidor vir</t>
  </si>
  <si>
    <t>2024-03-12 17:11:58</t>
  </si>
  <si>
    <t>2024-03-12 21:32:06</t>
  </si>
  <si>
    <t>INC000002669731</t>
  </si>
  <si>
    <t>SUPERVISION revisión de alerta y reemplazo disco duro por Incidente</t>
  </si>
  <si>
    <t>2024-03-12 22:06:39</t>
  </si>
  <si>
    <t>2024-03-12 22:07:40</t>
  </si>
  <si>
    <t>2024-03-12 23:14:07</t>
  </si>
  <si>
    <t>INC000002669733</t>
  </si>
  <si>
    <t>2024-03-12 22:15:04</t>
  </si>
  <si>
    <t>2024-03-12 22:16:10</t>
  </si>
  <si>
    <t>2024-03-12 23:33:48</t>
  </si>
  <si>
    <t>INC000002667815</t>
  </si>
  <si>
    <t>ULTRAMAR AGENCIA MARITIMA LIMITADA</t>
  </si>
  <si>
    <t>GESTION DATACENTER/ ACCESOS / ULTRAMAR AGENCIA MARITIMA LIMITADA</t>
  </si>
  <si>
    <t>2024-03-12 10:31:34</t>
  </si>
  <si>
    <t>2024-03-12 10:33:03</t>
  </si>
  <si>
    <t>2024-03-12 10:43:46</t>
  </si>
  <si>
    <t>EMPRESA: ULTRAMAR AGENCIA MARITIMA LIMITADA
CÓDIGO DE SERVICIO: 
DIRECCIÓN:Av. Apoquindo #7071, Las Condes, Santiago
NOMBRE DE QUIEN REPORTA:Rossana Gutierrez
TELÉFONO DE QUIEN REPORTA:  966716489
NOMBRE DE CONTACTO EN TERRENO: 
REQUERIMIENTO :  Revision</t>
  </si>
  <si>
    <t>2024-03-11 21:17:49</t>
  </si>
  <si>
    <t>2024-03-11 21:23:02</t>
  </si>
  <si>
    <t>2024-03-12 07:40:05</t>
  </si>
  <si>
    <t>PREVENTIVO: NO
CODIGO DE SERVICIO: -
DIRECCION:-
QUIEN REPORTA:Nicolás Saavedra Eguiluz / +56 9 6187 5469 
CONTACTO EN TERRENO:-
PROBLEMA:-
REQUERIMIENTO:
Favor generar ticket en base a requerimiento de cliente NUTRISCO
Dejar en bandeja CLOUD SAP HANA y</t>
  </si>
  <si>
    <t>He realizado el cambio indicado para el usuario ZTIPER en PRD, la clave final se mantuvo a la acordada y el usuario quedo de comunicación.</t>
  </si>
  <si>
    <t>INC000002666330</t>
  </si>
  <si>
    <t>TICKET POR INCIDENCIA EAA3 TIC6 FALLA AL ENCENDIDO</t>
  </si>
  <si>
    <t>2024-03-11 21:26:12</t>
  </si>
  <si>
    <t>2024-03-11 21:39:00</t>
  </si>
  <si>
    <t>2024-03-12 00:23:28</t>
  </si>
  <si>
    <t>PREVENTIVO: SI
CODIGO DE SERVICIO: N/a
DIRECCION:  SAN MARTIN 50
QUIEN REPORTA: FRANCISCO FELIU
CONTACTO EN TERRENO: FRANCISCO FELIU
PROBLEMA: INCIDENTE EN EAA3 TIC6 FALLA AL ENCENDER
REQUERIMIENTO: N/A</t>
  </si>
  <si>
    <t>INC000002668531</t>
  </si>
  <si>
    <t>2024-03-12 15:47:53</t>
  </si>
  <si>
    <t>2024-03-12 15:48:37</t>
  </si>
  <si>
    <t>2024-03-12 16:09:18</t>
  </si>
  <si>
    <t>2024-03-04 12:54:42</t>
  </si>
  <si>
    <t>2024-03-04 12:57:43</t>
  </si>
  <si>
    <t>2024-03-12 08:58:46</t>
  </si>
  <si>
    <t>PREVENTIVO: NO
CODIGO DE SERVICIO:
DIRECCION:Nueva de Lyon 96 Of 205, Santiago, Providencia
QUIEN REPORTA: Germán Herrera O. 
CONTACTO EN TERRENO: Germán Herrera O.  56962085259
PROBLEMA:
REQUERIMIENTO:
Estimados:
Favor agregar a rutina de respaldos serv</t>
  </si>
  <si>
    <t>FASE RESOLUCIÓN Y RECUPERACIÓN
Se efectúa contacto con cliente: N/A
Teléfono de contacto: N/A
Acciones realizadas: se realiza alta de respaldo de vms solicitadas
Solución paliativa o definitiva: se realiza alta de respaldo de vms solicitadas
Accione</t>
  </si>
  <si>
    <t>2024-03-12 10:19:48</t>
  </si>
  <si>
    <t>2024-03-12 10:22:05</t>
  </si>
  <si>
    <t>2024-03-12 18:18:08</t>
  </si>
  <si>
    <t>PREVENTIVO: NO
CODIGO DE SERVICIO:
DIRECCION:
QUIEN REPORTA: Fabián Aguilar +56 9 7128 9709
CONTACTO EN TERRENO:
PROBLEMA:
REQUERIMIENTO:
@Help Desk
Buenos dias, favor su apoyo para generar folio de requerimiento para
cliente Camara de comercio Santiag</t>
  </si>
  <si>
    <t>Se efectúa contacto con cliente: Rene Oyarzun
Teléfono de contacto: Via correo
Acciones realizadas: Se crea maquina virtual con el nombre actualizacionweblogic.
Acciones de Mejora, Recomendaciones: N/A
Causa Raíz: N/A</t>
  </si>
  <si>
    <t>2024-03-11 11:15:57</t>
  </si>
  <si>
    <t>2024-03-12 10:56:38</t>
  </si>
  <si>
    <t>PREVENTIVO=SI
CODIGO DE SERVICIO=ILO_MAIPU
DIRECCION=NULL
CIUDAD=NULL
COMUNA LOCAL=
REGION=NULL
QUIEN REPORTA=Ticket automático
CONTACTO EN TERRENO=
PROBLEMA=Node FIPRDU01- ILO_MAIPU is Down
REQUERIMIENTO=
EQUIPOS ENERGIZADO O REINICIADO=
HORARIO DE ATEN</t>
  </si>
  <si>
    <t>2024-03-12 10:04:37</t>
  </si>
  <si>
    <t>2024-03-12 10:04:51</t>
  </si>
  <si>
    <t>2024-03-12 10:44:17</t>
  </si>
  <si>
    <t>INC000002667636</t>
  </si>
  <si>
    <t>2024-03-12 10:26:57</t>
  </si>
  <si>
    <t>2024-03-12 10:28:00</t>
  </si>
  <si>
    <t>2024-03-12 10:36:27</t>
  </si>
  <si>
    <t>EMPRESA:DXC
CÓDIGO DE SERVICIO: 
DIRECCIÓN:AV. Presidente Prieto #226, Paine, Santiago
NOMBRE DE QUIEN REPORTA:Cristóbal Reyes
TELÉFONO DE QUIEN REPORTA:987685102
NOMBRE DE CONTACTO EN TERRENO: 
REQUERIMIENTO:"Conversión SO										"
EQUIPOS ENERGIZADO/</t>
  </si>
  <si>
    <t>INC000002667617</t>
  </si>
  <si>
    <t>FACTIBILIDAD EYC/CRQ 83010</t>
  </si>
  <si>
    <t>2024-03-12 10:07:42</t>
  </si>
  <si>
    <t>2024-03-12 10:08:58</t>
  </si>
  <si>
    <t>2024-03-12 10:22:38</t>
  </si>
  <si>
    <t>SE EFECTÚA CONTACTO CON CLIENTE: NO APLICA
TELÉFONO DE CONTACTO: NO APLICA
ACCIONES REALIZADAS: LEVANTAMIENTO DE INFORMACIÓN RACK
SOLUCIÓN PALIATIVA O DEFINITIVA: INFORMACIÓN EQUIPOS
ACCIONES DE MEJORA, RECOMENDACIONES: RETIRAR CABLEADO CORRESPONDIENTE A</t>
  </si>
  <si>
    <t>2024-03-12 18:20:20</t>
  </si>
  <si>
    <t>2024-03-12 18:20:31</t>
  </si>
  <si>
    <t>2024-03-12 18:23:28</t>
  </si>
  <si>
    <t>2024-03-12 18:20:37</t>
  </si>
  <si>
    <t>2024-03-12 18:20:49</t>
  </si>
  <si>
    <t>2024-03-12 18:24:08</t>
  </si>
  <si>
    <t>INC000002666600</t>
  </si>
  <si>
    <t>2024-03-12 00:43:51</t>
  </si>
  <si>
    <t>2024-03-12 00:44:42</t>
  </si>
  <si>
    <t>2024-03-12 01:31:00</t>
  </si>
  <si>
    <t>INC000002667457</t>
  </si>
  <si>
    <t>2024-03-12 10:00:16</t>
  </si>
  <si>
    <t>2024-03-12 10:01:17</t>
  </si>
  <si>
    <t>2024-03-12 11:27:59</t>
  </si>
  <si>
    <t>INC000002667860</t>
  </si>
  <si>
    <t>2024-03-12 12:20:26</t>
  </si>
  <si>
    <t>2024-03-12 12:21:24</t>
  </si>
  <si>
    <t>2024-03-12 12:42:01</t>
  </si>
  <si>
    <t>INC000002667868</t>
  </si>
  <si>
    <t>TENDIDO DE FIBRA OPTICA TECH/CRQ 84216</t>
  </si>
  <si>
    <t>2024-03-12 12:29:43</t>
  </si>
  <si>
    <t>2024-03-12 12:32:01</t>
  </si>
  <si>
    <t>2024-03-12 18:06:21</t>
  </si>
  <si>
    <t>2024-03-10 22:42:40</t>
  </si>
  <si>
    <t>2024-03-10 22:52:43</t>
  </si>
  <si>
    <t>2024-03-12 11:04:08</t>
  </si>
  <si>
    <t>PREVENTIVO: NO
CODIGO DE SERVICIO:-
DIRECCION:-
QUIEN REPORTA: Michael González Olivares / +56 9 9243 5694
CONTACTO EN TERRENO: Michael González Olivares / +56 9 9243 5694 
PROBLEMA:-
REQUERIMIENTO:
Buenas noches, Junto con saludar, Solicito de vuestro</t>
  </si>
  <si>
    <t>INC000002666664</t>
  </si>
  <si>
    <t>2024-03-12 09:28:11</t>
  </si>
  <si>
    <t>2024-03-12 09:30:10</t>
  </si>
  <si>
    <t>2024-03-12 09:54:54</t>
  </si>
  <si>
    <t>EMPRESA: FARMACIAS AHUMADA S.A.
CÓDIGO DE SERVICIO: 
DIRECCIÓN: Av. Apoquindo #7071, Las Condes, Santiago
NOMBRE DE QUIEN REPORTA: Alberto Bezares Ovalle
TELÉFONO DE QUIEN REPORTA: +56 9 71268048
NOMBRE DE CONTACTO EN TERRENO: Farmacias Ahumada 569 8560</t>
  </si>
  <si>
    <t>INC000002666319</t>
  </si>
  <si>
    <t>2024-03-11 20:19:41</t>
  </si>
  <si>
    <t>2024-03-11 20:22:43</t>
  </si>
  <si>
    <t>2024-03-12 07:19:51</t>
  </si>
  <si>
    <t>INC000002667805</t>
  </si>
  <si>
    <t>2024-03-12 10:12:07</t>
  </si>
  <si>
    <t>2024-03-12 10:14:39</t>
  </si>
  <si>
    <t>2024-03-12 11:25:10</t>
  </si>
  <si>
    <t>EMPRESA: CLARO - REDBANC
CÓDIGO DE SERVICIO: 
DIRECCIÓN:AV. Presidente Prieto #226, Paine, Santiago
NOMBRE DE QUIEN REPORTA:Roxana Mateluna
TELÉFONO DE QUIEN REPORTA:  961887911
NOMBRE DE CONTACTO EN TERRENO: 
REQUERIMIENTO :  Se requiere habilitar capac</t>
  </si>
  <si>
    <t>INC000002667785</t>
  </si>
  <si>
    <t>2024-03-12 13:22:49</t>
  </si>
  <si>
    <t>2024-03-12 13:27:53</t>
  </si>
  <si>
    <t>2024-03-12 16:50:51</t>
  </si>
  <si>
    <t>EMPRESA: TELEFONICA EMPRESAS DE CHILE SA
CÓDIGO DE SERVICIO: 
DIRECCIÓN:
NOMBRE DE QUIEN REPORTA:Jorge Pozo P.
TELÉFONO DE QUIEN REPORTA:  +56991951090
NOMBRE DE CONTACTO EN TERRENO: 
REQUERIMIENTO :  Revisión configuracion base servidor vmpai2278 en  sa</t>
  </si>
  <si>
    <t>INC000002667255</t>
  </si>
  <si>
    <t>2024-03-12 08:32:23</t>
  </si>
  <si>
    <t>2024-03-12 08:33:14</t>
  </si>
  <si>
    <t>2024-03-12 09:40:06</t>
  </si>
  <si>
    <t>2024-03-12 18:24:10</t>
  </si>
  <si>
    <t>2024-03-12 18:24:36</t>
  </si>
  <si>
    <t>2024-03-12 18:25:56</t>
  </si>
  <si>
    <t>ALERTA</t>
  </si>
  <si>
    <t>INC000002667649</t>
  </si>
  <si>
    <t>2024-03-12 10:37:55</t>
  </si>
  <si>
    <t>2024-03-12 10:39:09</t>
  </si>
  <si>
    <t>2024-03-12 11:07:26</t>
  </si>
  <si>
    <t>2024-03-08 12:03:59</t>
  </si>
  <si>
    <t>2024-03-08 12:13:04</t>
  </si>
  <si>
    <t>2024-03-12 13:34:24</t>
  </si>
  <si>
    <t>PREVENTIVO: NO
CODIGO DE SERVICIO:
DIRECCION:
QUIEN REPORTA: Javier Andres Cuevas Flores +56 9 9535 4350
CONTACTO EN TERRENO:
PROBLEMA:
SERVIDORES EMPRESAS SIN CONEXIÓN A LA CONSOLA PANDA +30 DÍAS
@Help Desk favor su ayuda para crear folio
@RICARDO RAUL</t>
  </si>
  <si>
    <t>Se efectúa contacto con cliente: Dionnys Vital R.
Teléfono de contacto: TorreControl_Sla1.cl@telefonica.com
Acciones realizadas: Proceso será realizado mediante un control de cambio(CRQ), ya que son diferentes servidores y se requiere coordinación con di</t>
  </si>
  <si>
    <t>2024-03-12 14:26:37</t>
  </si>
  <si>
    <t>2024-03-12 14:28:05</t>
  </si>
  <si>
    <t>2024-03-12 16:39:21</t>
  </si>
  <si>
    <t>PREVENTIVO: NO
CODIGO DE SERVICIO:
DIRECCION:
QUIEN REPORTA: ronald.melaraserrano@telefonica.com
CONTACTO EN TERRENO:
PROBLEMA:
REQUERIMIENTO:Acceso a internet desde ServerTools 172.31.235.100
Team,
Necesito acceso a internet desde el serverTools 172.31</t>
  </si>
  <si>
    <t>INC000002640792</t>
  </si>
  <si>
    <t>MEDIASTREAM SPA</t>
  </si>
  <si>
    <t>GESTION DATACENTER/ ACCESOS  / MEDIASTREAM SPA</t>
  </si>
  <si>
    <t>2024-02-28 07:36:45</t>
  </si>
  <si>
    <t>2024-02-28 07:43:21</t>
  </si>
  <si>
    <t>2024-03-12 15:15:09</t>
  </si>
  <si>
    <t>EMPRESA:    	MEDIASTREAM SPA
CÓDIGO DE SERVICIO: 
DIRECCIÓN
NOMBRE DE QUIEN REPORTA:  RODOLFO VALENZUELA BARRIENTOS
TELÉFONO DE QUIEN REPORTA:  952155310
NOMBRE DE CONTACTO EN TERRENO: 
REQUERIMIENTO:  Instalacion de servidor DELL R650
EQUIPOS ENERGIZADO</t>
  </si>
  <si>
    <t>Se efectúa contacto con cliente: no aplica
Teléfono de contacto: no aplica
Acciones realizadas: accesos rechazados,folio derivado con quiebre
Solución paliativa o definitiva: no aplica
Acciones de Mejora, Recomendaciones: no aplica
Causa Raíz:no aplica</t>
  </si>
  <si>
    <t>2024-03-12 11:46:21</t>
  </si>
  <si>
    <t>2024-03-12 11:49:42</t>
  </si>
  <si>
    <t>2024-03-12 15:19:59</t>
  </si>
  <si>
    <t>PREVENTIVO: NO
CODIGO DE SERVICIO: VPF1563316
DIRECCION: San Martin # 50 datacenter TIC,Santiago,Santiago
QUIEN REPORTA: RICARDO ROJAS / 948670911
CONTACTO EN TERRENO:RICARDO ROJAS / 948670911
PROBLEMA: 
REQUERIMIENTO: LISTA DE ACCESOS 
EQUIPOS ENERGIZAD</t>
  </si>
  <si>
    <t>2024-03-12 10:03:09</t>
  </si>
  <si>
    <t>2024-03-12 10:03:26</t>
  </si>
  <si>
    <t>2024-03-12 10:05:47</t>
  </si>
  <si>
    <t>2024-03-12 10:04:59</t>
  </si>
  <si>
    <t>2024-03-12 10:05:13</t>
  </si>
  <si>
    <t>2024-03-12 10:07:36</t>
  </si>
  <si>
    <t>INC000002668130</t>
  </si>
  <si>
    <t>SUPERVISION: Cambio de cintas en librería ubicada en rack DB32</t>
  </si>
  <si>
    <t>2024-03-12 12:16:23</t>
  </si>
  <si>
    <t>2024-03-12 12:17:15</t>
  </si>
  <si>
    <t>2024-03-12 12:35:21</t>
  </si>
  <si>
    <t>Cambio de cintas en librería ubicada en rack DB32</t>
  </si>
  <si>
    <t>trabajo realizado con éxito</t>
  </si>
  <si>
    <t>2024-03-12 11:17:21</t>
  </si>
  <si>
    <t>2024-03-12 11:19:30</t>
  </si>
  <si>
    <t>2024-03-12 18:10:13</t>
  </si>
  <si>
    <t>PREVENTIVO: NO
CODIGO DE SERVICIO:
DIRECCION:
QUIEN REPORTA:Deiby Yoel Santoyo Monterola +56 9 9343 3681
CONTACTO EN TERRENO:
REQUERIMIENTO:Buenos días Estimado equipo @Help Desk,
Por favor su acostumbrado apoyo en generar ticket de requerimiento a
ban</t>
  </si>
  <si>
    <t>Se configura usuario según solicitud y envía a cliente para su revisión.</t>
  </si>
  <si>
    <t>INC000002668723</t>
  </si>
  <si>
    <t>2024-03-12 15:14:30</t>
  </si>
  <si>
    <t>2024-03-12 15:15:20</t>
  </si>
  <si>
    <t>2024-03-12 15:17:11</t>
  </si>
  <si>
    <t>INC000002667245</t>
  </si>
  <si>
    <t>2024-03-12 08:20:20</t>
  </si>
  <si>
    <t>2024-03-12 08:20:53</t>
  </si>
  <si>
    <t>2024-03-12 08:43:04</t>
  </si>
  <si>
    <t>2024-03-12 10:29:12</t>
  </si>
  <si>
    <t>2024-03-12 10:30:42</t>
  </si>
  <si>
    <t>2024-03-12 16:02:21</t>
  </si>
  <si>
    <t>PREVENTIVO: NO
CODIGO DE SERVICIO: 
DIRECCION:      
CIUDAD: 
COMUNA: 
NOMBRE QUIEN REPORTA: FREDDY ANDRES ASENJO RAMIREZ
TELEFONO QUIEN REPORTA: +56 9 8969 3164
NOMBRE CONTACTO EN TERRENO:        
TELEFONO 1 CONTACTO EN TERRENO:
TELEFONO 2 CONTACTO EN T</t>
  </si>
  <si>
    <t>se cambia contraseña de usuario fasenjo</t>
  </si>
  <si>
    <t>2024-03-12 12:54:51</t>
  </si>
  <si>
    <t>2024-03-12 14:09:12</t>
  </si>
  <si>
    <t>FASE RESOLUCIÓN Y RECUPERACIÓN
Se efectúa contacto con cliente: NN
Teléfono de contacto: NN 
Acciones realizadas: Se ingresa al servidor para verificar su estado de consumo de memoria, presentándose un consumo de 79%, servidor se mantendrá en observac</t>
  </si>
  <si>
    <t>2024-03-12 13:43:10</t>
  </si>
  <si>
    <t>2024-03-12 13:44:35</t>
  </si>
  <si>
    <t>2024-03-12 16:52:11</t>
  </si>
  <si>
    <t>PREVENTIVO: NO
CODIGO DE SERVICIO:
DIRECCION:
QUIEN REPORTA:Sebastian Poblete C. Directo : +56.2.2.395 5474  Celular: +56 992171974
CONTACTO EN TERRENO:
REQUERIMIENTO:Estimados,
Junto con saludar, solicito agregar el siguiente registro:
trendmicro2._d</t>
  </si>
  <si>
    <t>INC000002669721</t>
  </si>
  <si>
    <t>RONDA PARA TOMA DE TEMPERATURAS CORRESPONDIENTE A LAS 20.30H</t>
  </si>
  <si>
    <t>2024-03-12 20:23:05</t>
  </si>
  <si>
    <t>2024-03-12 20:25:43</t>
  </si>
  <si>
    <t>2024-03-12 20:35:17</t>
  </si>
  <si>
    <t>PREVENTIVO: NO
CODIGO DE SERVICIO: N/A
DIRECCION:  SAN MARTIN 50
QUIEN REPORTA: FRANCISCO FELIU
CONTACTO EN TERRENO: FRANCISCO FELIU
PROBLEMA: N/A
REQUERIMIENTO: RONDA PARA TOMA DE TEMPERATURAS CORRESPONDIENTE A LAS 20.30H</t>
  </si>
  <si>
    <t>INC000002668801</t>
  </si>
  <si>
    <t>2024-03-12 19:30:51</t>
  </si>
  <si>
    <t>2024-03-12 19:32:16</t>
  </si>
  <si>
    <t>2024-03-12 19:48:43</t>
  </si>
  <si>
    <t>2024-03-12 17:11:31</t>
  </si>
  <si>
    <t>2024-03-12 17:12:55</t>
  </si>
  <si>
    <t>2024-03-12 18:41:43</t>
  </si>
  <si>
    <t>Buenas tardes.
Escribo por reportar situación de job pegado hace mas de 1 hora y no se ve avances en la ejecución.
WITH
DATA_EVENTO AS (SELECT OBJID AS ID_EVENTO, SHORT AS DESC_EVENTO, STEXT AS DESC_LARGA_EVENTO , BEGDA AS FECHA_INICIO, ENDDA AS FECH</t>
  </si>
  <si>
    <t>existia un rebuild ejecutando al mismo tiempo que el select en la misma tabla</t>
  </si>
  <si>
    <t>2024-03-12 18:19:59</t>
  </si>
  <si>
    <t>2024-03-12 18:20:14</t>
  </si>
  <si>
    <t>2024-03-12 18:22:39</t>
  </si>
  <si>
    <t>2024-03-12 12:36:19</t>
  </si>
  <si>
    <t>2024-03-12 12:38:16</t>
  </si>
  <si>
    <t>2024-03-12 13:02:53</t>
  </si>
  <si>
    <t>PLANIFICACIÒN APAGADO Y DESPROMOCION AD ADM /ACAD SEDES DUOC
Se planifica y genera RFC para actividad a aprobar por cliente DUOC.</t>
  </si>
  <si>
    <t>INC000002669644</t>
  </si>
  <si>
    <t>2024-03-12 19:14:47</t>
  </si>
  <si>
    <t>2024-03-12 19:15:38</t>
  </si>
  <si>
    <t>2024-03-12 19:19:35</t>
  </si>
  <si>
    <t>INC000002668591</t>
  </si>
  <si>
    <t>2024-03-12 17:29:21</t>
  </si>
  <si>
    <t>2024-03-12 17:35:11</t>
  </si>
  <si>
    <t>2024-03-12 17:49:15</t>
  </si>
  <si>
    <t>EMPRESA:HUAWEI CHILE S A
CÓDIGO DE SERVICIO: 
DIRECCIÓN:AV. Presidente Prieto #226, Paine, Santiago
NOMBRE DE QUIEN REPORTA:Ronald Alayo
TELÉFONO DE QUIEN REPORTA:56935662382
NOMBRE DE CONTACTO EN TERRENO: 
REQUERIMIENTO :  
Proyecto PD20231012030 
EQUIP</t>
  </si>
  <si>
    <t>INC000002667638</t>
  </si>
  <si>
    <t>HD | Solicitud de manos remotas || Proyecto || Cliente FORUM Enlace RIC</t>
  </si>
  <si>
    <t>2024-03-12 10:42:55</t>
  </si>
  <si>
    <t>2024-03-12 10:45:07</t>
  </si>
  <si>
    <t>2024-03-12 11:26:16</t>
  </si>
  <si>
    <t>PREVENTIVO: NO
CODIGO DE SERVICIO:
DIRECCION:
QUIEN REPORTA:Roxana Jara Quezada +569 94372663
CONTACTO EN TERRENO:
REQUERIMIENTO:Estimados.
Junto con saludar, Favor su apoyo para realizar Reinicio mediante
desconexión eléctrica del equipo CISCO896 insta</t>
  </si>
  <si>
    <t>2024-03-12 09:58:41</t>
  </si>
  <si>
    <t>2024-03-12 10:03:18</t>
  </si>
  <si>
    <t>2024-03-12 11:07:12</t>
  </si>
  <si>
    <t>PREVENTIVO: NO
CODIGO DE SERVICIO:
DIRECCION:
QUIEN REPORTA:SOC Empresas / Jose Luis Yañez Ferrada +569 9243 1025  +562 2340 1371
CONTACTO EN TERRENO:
PROBLEMA:
REQUERIMIENTO:@Help Desk
Estimados, buenos días 
Solicitamos su gestión con requerimiento de</t>
  </si>
  <si>
    <t>se revisa la zona DNS de coipsa.cl y se encuentran dos registros DKIM configurados, posiblemente el motivo del problema que se presenta al momento de la validación.
Se deja un registro DKIM, se valida la correcta configuración del mismo.</t>
  </si>
  <si>
    <t>INC000002666393</t>
  </si>
  <si>
    <t>2024-03-12 04:31:29</t>
  </si>
  <si>
    <t>2024-03-12 04:32:57</t>
  </si>
  <si>
    <t>2024-03-12 05:33:45</t>
  </si>
  <si>
    <t>INC000002667312</t>
  </si>
  <si>
    <t>2024-03-12 09:44:48</t>
  </si>
  <si>
    <t>2024-03-12 09:46:21</t>
  </si>
  <si>
    <t>2024-03-12 09:58:55</t>
  </si>
  <si>
    <t>EMPRESA: FARMACIAS AHUMADA S.A.
CÓDIGO DE SERVICIO: 
DIRECCIÓN:Av. Apoquindo #7071, Las Condes, Santiago
NOMBRE DE QUIEN REPORTA:Farmacias Ahumada
TELÉFONO DE QUIEN REPORTA:  569 8560 8952
NOMBRE DE CONTACTO EN TERRENO: 
REQUERIMIENTO :   Revision de enl</t>
  </si>
  <si>
    <t>INC000002666397</t>
  </si>
  <si>
    <t>2024-03-12 05:31:08</t>
  </si>
  <si>
    <t>2024-03-12 05:32:14</t>
  </si>
  <si>
    <t>2024-03-12 07:32:01</t>
  </si>
  <si>
    <t>INC000002670175</t>
  </si>
  <si>
    <t>SUPERVISION Revisión configuración base servidor vmpai2278</t>
  </si>
  <si>
    <t>2024-03-12 23:15:21</t>
  </si>
  <si>
    <t>2024-03-12 23:16:21</t>
  </si>
  <si>
    <t>2024-03-12 23:48:26</t>
  </si>
  <si>
    <t>INC000002669599</t>
  </si>
  <si>
    <t>2024-03-12 18:43:14</t>
  </si>
  <si>
    <t>2024-03-12 18:44:56</t>
  </si>
  <si>
    <t>2024-03-12 18:57:42</t>
  </si>
  <si>
    <t>2024-03-12 12:39:10</t>
  </si>
  <si>
    <t>2024-03-12 13:02:24</t>
  </si>
  <si>
    <t>2024-03-12 13:04:21</t>
  </si>
  <si>
    <t>INC000002665801</t>
  </si>
  <si>
    <t>2024-03-12 08:57:17</t>
  </si>
  <si>
    <t>2024-03-12 08:58:42</t>
  </si>
  <si>
    <t>2024-03-12 09:19:18</t>
  </si>
  <si>
    <t>2024-03-12 07:40:30</t>
  </si>
  <si>
    <t>2024-03-12 07:41:41</t>
  </si>
  <si>
    <t>2024-03-12 07:42:06</t>
  </si>
  <si>
    <t>INC000002667246</t>
  </si>
  <si>
    <t>2024-03-12 08:21:49</t>
  </si>
  <si>
    <t>2024-03-12 08:22:16</t>
  </si>
  <si>
    <t>2024-03-12 08:42:05</t>
  </si>
  <si>
    <t>2024-03-12 10:04:15</t>
  </si>
  <si>
    <t>2024-03-12 10:04:31</t>
  </si>
  <si>
    <t>2024-03-12 12:35:41</t>
  </si>
  <si>
    <t>reunión seguimiento</t>
  </si>
  <si>
    <t>2024-03-12 10:10:33</t>
  </si>
  <si>
    <t>2024-03-12 10:11:49</t>
  </si>
  <si>
    <t>Informe entregado a team leader cliente AudioMusica</t>
  </si>
  <si>
    <t>INC000002667808</t>
  </si>
  <si>
    <t>2024-03-12 10:17:33</t>
  </si>
  <si>
    <t>2024-03-12 10:19:23</t>
  </si>
  <si>
    <t>2024-03-12 11:25:26</t>
  </si>
  <si>
    <t>INC000002668726</t>
  </si>
  <si>
    <t>2024-03-12 15:17:34</t>
  </si>
  <si>
    <t>2024-03-12 15:18:18</t>
  </si>
  <si>
    <t>2024-03-12 16:01:22</t>
  </si>
  <si>
    <t>INC000002669724</t>
  </si>
  <si>
    <t>RONDA PREVENTIVA EN SALAS TIC</t>
  </si>
  <si>
    <t>2024-03-12 20:44:25</t>
  </si>
  <si>
    <t>2024-03-12 20:46:43</t>
  </si>
  <si>
    <t>2024-03-12 21:25:44</t>
  </si>
  <si>
    <t>PREVENTIVO: SI
CODIGO DE SERVICIO: N/A
DIRECCION:  SAN MARTIN 50
QUIEN REPORTA: FRANCISCO FELIU
CONTACTO EN TERRENO: FRANCISCO FELIU
PROBLEMA: N/A
REQUERIMIENTO: RONDA PREVENTIVA EN SALAS TIC</t>
  </si>
  <si>
    <t>INC000002669726</t>
  </si>
  <si>
    <t>2024-03-12 20:59:32</t>
  </si>
  <si>
    <t>2024-03-12 21:00:33</t>
  </si>
  <si>
    <t>2024-03-12 21:37:03</t>
  </si>
  <si>
    <t>2024-03-12 17:02:26</t>
  </si>
  <si>
    <t>2024-03-12 17:05:03</t>
  </si>
  <si>
    <t>2024-03-12 18:40:52</t>
  </si>
  <si>
    <t>De: GERMAN IGNACIO BAEZA GONZALEZ &lt;german.baeza@fractalia.es&gt; 
Enviado el: martes, 12 de marzo de 2024 16:53
Para: Mesa ti &lt;mesa.ti@movistar.cl&gt;; DENISE CRUZAT ETCHEBERRY &lt;denise.cruzat@telefonica.com&gt;
CC: Victor Sepulveda G &lt;victor.sepulvedag@telefonica</t>
  </si>
  <si>
    <t>2024-03-11 10:47:26</t>
  </si>
  <si>
    <t>2024-03-11 10:47:37</t>
  </si>
  <si>
    <t>2024-03-12 18:02:52</t>
  </si>
  <si>
    <t>2024-03-11 12:48:58</t>
  </si>
  <si>
    <t>2024-03-11 12:51:16</t>
  </si>
  <si>
    <t>2024-03-12 18:22:24</t>
  </si>
  <si>
    <t>PREVENTIVO: NO
CODIGO DE SERVICIO:
DIRECCION:
QUIEN REPORTA: Freddy Asenjo Ramírez +56 9 8969 3164 
CONTACTO EN TERRENO:
PROBLEMA:
REQUERIMIENTO:
Espero que tengan un buen día, requiero generar el siguiente folio debe
ser asignado a la bandeja TELEFONICA</t>
  </si>
  <si>
    <t>Estimados,
Se realiza el respaldo de BD solicitado. Este ha quedado en la siguiente ruta del servidor Malkova_Clone:
/home/ftp_user</t>
  </si>
  <si>
    <t>INC000002666645</t>
  </si>
  <si>
    <t>2024-03-12 08:35:59</t>
  </si>
  <si>
    <t>2024-03-12 08:38:00</t>
  </si>
  <si>
    <t>2024-03-12 10:30:26</t>
  </si>
  <si>
    <t>PREVENTIVO: NO
CODIGO DE SERVICIO:
DIRECCION:
QUIEN REPORTA:Roxana Jara Quezada +569 94372663
CONTACTO EN TERRENO:
REQUERIMIENTO:Estimados.
Junto con saludar, Favor su apoyo para desconectar modulo SFP insertado en
equipo CISCO896 instalado en UR 19 del</t>
  </si>
  <si>
    <t>2024-03-11 15:43:56</t>
  </si>
  <si>
    <t>2024-03-11 15:47:03</t>
  </si>
  <si>
    <t>2024-03-12 12:30:29</t>
  </si>
  <si>
    <t>De: VICTOR ALFONSO SEPULVEDA GAMARRA &lt;victor.sepulvedag@telefonica.com&gt; 
Enviado el: lunes, 11 de marzo de 2024 15:41
Para: Mesa TI &lt;mesa.ti@movistar.cl&gt;
CC: Service.delivery.tcct@tic.cl; Germán Baeza Fractalia &lt;german.baeza@fractalia.es&gt;
Asunto: RE: Rev</t>
  </si>
  <si>
    <t>Se efectúa contacto con cliente: DUOC
Teléfono de contacto: dlopezm@duoc.cl
Acciones realizadas: Esto es un requerimiento ya que es entrega de informacion la cual fue entregada a cliente.
Solución paliativa o definitiva: Requerimiento de informacion
Acci</t>
  </si>
  <si>
    <t>2024-03-07 12:24:06</t>
  </si>
  <si>
    <t>2024-03-07 12:27:15</t>
  </si>
  <si>
    <t>2024-03-12 14:02:01</t>
  </si>
  <si>
    <t>PREVENTIVO: NO
CODIGO DE SERVICIO:
DIRECCION:
QUIEN REPORTA: VICTOR ALFONSO SEPULVEDA GAMARRA
CONTACTO EN TERRENO: VICTOR ALFONSO SEPULVEDA GAMARRA
PROBLEMA:
REQUERIMIENTO:
EQUIPOS ENERGIZADO/REINICIADO:
HORARIO DE ATENCION:
OBSERVACION:
ANI:
MARCA CENTR</t>
  </si>
  <si>
    <t>Se revisa cuenta e informa a cliente.</t>
  </si>
  <si>
    <t>2024-03-12 10:03:33</t>
  </si>
  <si>
    <t>2024-03-12 10:03:46</t>
  </si>
  <si>
    <t>2024-03-12 18:03:46</t>
  </si>
  <si>
    <t>solicitud cancelada</t>
  </si>
  <si>
    <t>INC000002667314</t>
  </si>
  <si>
    <t>SUPERVISION Proyecto PD20231012030 - GOMSC20240302000160 09:36</t>
  </si>
  <si>
    <t>2024-03-12 09:36:09</t>
  </si>
  <si>
    <t>2024-03-12 09:37:44</t>
  </si>
  <si>
    <t>2024-03-12 17:44:21</t>
  </si>
  <si>
    <t>INC000002667679</t>
  </si>
  <si>
    <t>2024-03-12 11:36:38</t>
  </si>
  <si>
    <t>2024-03-12 11:37:44</t>
  </si>
  <si>
    <t>2024-03-12 11:45:51</t>
  </si>
  <si>
    <t>INC000002667850</t>
  </si>
  <si>
    <t>2024-03-12 11:49:14</t>
  </si>
  <si>
    <t>2024-03-12 11:49:47</t>
  </si>
  <si>
    <t>2024-03-12 12:12:57</t>
  </si>
  <si>
    <t>2024-03-11 10:47:04</t>
  </si>
  <si>
    <t>2024-03-11 10:47:19</t>
  </si>
  <si>
    <t>2024-03-12 17:08:20</t>
  </si>
  <si>
    <t>paso a prd</t>
  </si>
  <si>
    <t>INC000002669663</t>
  </si>
  <si>
    <t>2024-03-12 22:20:14</t>
  </si>
  <si>
    <t>2024-03-12 22:24:26</t>
  </si>
  <si>
    <t>2024-03-12 22:30:27</t>
  </si>
  <si>
    <t>EMPRESA:TELEFONICA EMPRESAS DE CHILE SA
CÓDIGO DE SERVICIO: 
DIRECCIÓN: AV. Presidente Prieto #226, Paine, Santiago
NOMBRE DE QUIEN REPORTA: José Treupil
TELÉFONO DE QUIEN REPORTA: 987685102
NOMBRE DE CONTACTO EN TERRENO: 
REQUERIMIENTO: revisión de aler</t>
  </si>
  <si>
    <t>INC000002668852</t>
  </si>
  <si>
    <t>2024-03-12 16:11:07</t>
  </si>
  <si>
    <t>2024-03-12 16:13:46</t>
  </si>
  <si>
    <t>2024-03-12 16:31:55</t>
  </si>
  <si>
    <t>2024-03-12 10:03:53</t>
  </si>
  <si>
    <t>2024-03-12 10:04:08</t>
  </si>
  <si>
    <t>2024-03-12 17:55:08</t>
  </si>
  <si>
    <t>2024-03-11 12:25:06</t>
  </si>
  <si>
    <t>2024-03-11 12:26:01</t>
  </si>
  <si>
    <t>2024-03-12 16:24:38</t>
  </si>
  <si>
    <t>PREVENTIVO: NO
CODIGO DE SERVICIO:
DIRECCION:      
CIUDAD:             
COMUNA:
NOMBRE QUIEN REPORTA:Cristian Bustos Rivas
TELEFONO QUIEN REPORTA: cristian.bustos@cpech.cl
NOMBRE CONTACTO EN TERRENO:        
REQUERIMIENTO:
Estimados, junto con saludar q</t>
  </si>
  <si>
    <t>Informacion enviada por correo el día de ayer sin feedback, se cierra ticket.</t>
  </si>
  <si>
    <t>2024-03-13 11:51:55</t>
  </si>
  <si>
    <t>2024-03-13 11:54:50</t>
  </si>
  <si>
    <t>2024-03-13 16:42:13</t>
  </si>
  <si>
    <t>2024-03-13 23:50:00</t>
  </si>
  <si>
    <t>PREVENTIVO: NO
CODIGO DE SERVICIO:
DIRECCION:
QUIEN REPORTA:Operador DataCenter Sites, Contacto Data Center San Martin: +56 2 26918981 / +56 9 95442858 Contacto Data Center Apoquindo: +56 2 22025776 / +56 9 81290517
CONTACTO EN TERRENO:
REQUERIMIENTO:Bu</t>
  </si>
  <si>
    <t>2024-03-13 11:50:31</t>
  </si>
  <si>
    <t>2024-03-13 11:50:42</t>
  </si>
  <si>
    <t>2024-03-13 17:38:20</t>
  </si>
  <si>
    <t>INC000002671990</t>
  </si>
  <si>
    <t>2024-03-13 18:27:28</t>
  </si>
  <si>
    <t>2024-03-13 18:28:21</t>
  </si>
  <si>
    <t>2024-03-13 19:01:52</t>
  </si>
  <si>
    <t>INC000002670598</t>
  </si>
  <si>
    <t>revisión de temperaturas en salas técnicas</t>
  </si>
  <si>
    <t>2024-03-13 07:32:30</t>
  </si>
  <si>
    <t>2024-03-13 07:33:48</t>
  </si>
  <si>
    <t>2024-03-13 07:42:41</t>
  </si>
  <si>
    <t>INC000002669703</t>
  </si>
  <si>
    <t>2024-03-13 08:36:35</t>
  </si>
  <si>
    <t>2024-03-13 08:37:11</t>
  </si>
  <si>
    <t>2024-03-13 08:53:15</t>
  </si>
  <si>
    <t>2024-03-13 12:02:46</t>
  </si>
  <si>
    <t>2024-03-13 12:03:54</t>
  </si>
  <si>
    <t>2024-03-13 12:21:48</t>
  </si>
  <si>
    <t>CHECKLIST SAP ECC PRD 08.03.2024 INCHALAM - BLUMAR - FRUSAN</t>
  </si>
  <si>
    <t>Se ejecuta con éxito checklist diario con fecha 08.03.2024</t>
  </si>
  <si>
    <t>INC000002665669</t>
  </si>
  <si>
    <t>HD | Requerimiento Artikos Chile S.A. - Revisión de Rack</t>
  </si>
  <si>
    <t>2024-03-11 17:37:29</t>
  </si>
  <si>
    <t>2024-03-11 17:40:45</t>
  </si>
  <si>
    <t>2024-03-13 11:00:24</t>
  </si>
  <si>
    <t>PREVENTIVO: NO
CODIGO DE SERVICIO:
DIRECCION:
QUIEN REPORTA: Sebastian Poblete C. Directo : +56.2.2.395 5474
Celular: +56 992171974
CONTACTO EN TERRENO:
PROBLEMA:
REQUERIMIENTO:
Mediante la presente solicito apoyo para revisar el Rack E34 de la Sala 1,</t>
  </si>
  <si>
    <t>respuesta enviada</t>
  </si>
  <si>
    <t>2024-03-13 15:17:27</t>
  </si>
  <si>
    <t>2024-03-13 15:19:37</t>
  </si>
  <si>
    <t>2024-03-13 15:46:10</t>
  </si>
  <si>
    <t>PREVENTIVO: NO
CODIGO DE SERVICIO:
DIRECCION:
QUIEN REPORTA:Cristobal Guarategua (+56 2 22362306)
CONTACTO EN TERRENO:
REQUERIMIENTO:Estimados,
Había corregido el dominio, por que se dio ese por error:
Estimados,
Disculpen la molestia, corrijo el domini</t>
  </si>
  <si>
    <t>Zona DNS no es administrada por area linux</t>
  </si>
  <si>
    <t>INC000002672562</t>
  </si>
  <si>
    <t>2024-03-13 18:31:59</t>
  </si>
  <si>
    <t>2024-03-13 18:33:22</t>
  </si>
  <si>
    <t>2024-03-13 19:24:24</t>
  </si>
  <si>
    <t>2024-03-12 17:55:02</t>
  </si>
  <si>
    <t>2024-03-12 17:56:44</t>
  </si>
  <si>
    <t>2024-03-13 13:40:39</t>
  </si>
  <si>
    <t>PREVENTIVO: NO
CODIGO DE SERVICIO:
DIRECCION:
QUIEN REPORTA: Miguel Bolivar (+56) 2 2236 2306
CONTACTO EN TERRENO:
PROBLEMA:
REQUERIMIENTO:
Estimados, favor realizar los siguientes ajustes para el dominio jeria.cl:
1. Modificar prioridad del MX: “mx.ti</t>
  </si>
  <si>
    <t>Junto con saludar, Se crean y modifican los registros solicitados, los cuales responden correctamente desde los dns autoritativos e internet. Para el resto de DNS's es necesario esperar el tiempo de propagación/refresco correspondiente.</t>
  </si>
  <si>
    <t>2024-03-13 13:28:17</t>
  </si>
  <si>
    <t>2024-03-13 17:22:14</t>
  </si>
  <si>
    <t>2024-03-12 16:42:33</t>
  </si>
  <si>
    <t>2024-03-12 16:43:26</t>
  </si>
  <si>
    <t>2024-03-13 15:31:59</t>
  </si>
  <si>
    <t>se revisa caso con ing micrisoft, archivos corruptos en servidor se debe reinstalar</t>
  </si>
  <si>
    <t>2024-03-13 11:30:58</t>
  </si>
  <si>
    <t>2024-03-13 11:32:34</t>
  </si>
  <si>
    <t>2024-03-13 11:39:15</t>
  </si>
  <si>
    <t>Transporte a PRD // OEDK925665 // 05 de Marzo 23 horas</t>
  </si>
  <si>
    <t>Se ejecuta con éxito el transporte solicitado y se informa a cliente vía mail</t>
  </si>
  <si>
    <t>2024-03-13 11:24:57</t>
  </si>
  <si>
    <t>2024-03-13 11:28:02</t>
  </si>
  <si>
    <t>2024-03-13 11:57:11</t>
  </si>
  <si>
    <t>CHECKLIST SAP ECC PRD 06.03.2024 INCHALAM - BLUMAR - FRUSAN</t>
  </si>
  <si>
    <t>Se ejecuta con éxito checklist diario con fecha 06.03.2024</t>
  </si>
  <si>
    <t>2024-03-13 14:10:34</t>
  </si>
  <si>
    <t>2024-03-13 14:12:22</t>
  </si>
  <si>
    <t>2024-03-13 15:09:05</t>
  </si>
  <si>
    <t>PREVENTIVO: NO
CODIGO DE SERVICIO:
DIRECCION:
COMUNA:
CIUDAD:
QUIEN REPORTA:+56 2 22362306 	Cristobal Guarategua
CONTACTO EN TERRENO:
PROBLEMA:
REQUERIMIENTOFavor generar registro SPF para el dominio:
aliagro.cl IN TXT &amp;quot;v=spf1 include:spf.isc.cl
~a</t>
  </si>
  <si>
    <t>INC000002671996</t>
  </si>
  <si>
    <t>2024-03-13 19:37:57</t>
  </si>
  <si>
    <t>2024-03-13 19:39:53</t>
  </si>
  <si>
    <t>2024-03-13 19:53:26</t>
  </si>
  <si>
    <t>2024-03-13 11:27:33</t>
  </si>
  <si>
    <t>2024-03-13 11:30:32</t>
  </si>
  <si>
    <t>2024-03-13 12:19:52</t>
  </si>
  <si>
    <t>De: Eduardo Weber Moretti &lt;eweber@duoc.cl&gt; 
Enviado el: miércoles, 13 de marzo de 2024 11:22
Para: mesa.ti@movistar.cl
CC: german.baeza@fractalia.es; Victor Sepulveda G &lt;victor.sepulvedag@telefonica.com&gt;; Nicolas Almarza &lt;nalmarza@externos.duoc.cl&gt;; Rodr</t>
  </si>
  <si>
    <t>Se agrega grupo operaciones y VPN aa ausuario eweber.</t>
  </si>
  <si>
    <t>INC000002672077</t>
  </si>
  <si>
    <t>2024-03-13 16:00:06</t>
  </si>
  <si>
    <t>2024-03-13 16:00:46</t>
  </si>
  <si>
    <t>2024-03-13 16:21:19</t>
  </si>
  <si>
    <t>2024-03-13 17:01:07</t>
  </si>
  <si>
    <t>2024-03-13 17:01:18</t>
  </si>
  <si>
    <t>2024-03-13 17:05:53</t>
  </si>
  <si>
    <t>2024-03-13 17:01:24</t>
  </si>
  <si>
    <t>2024-03-13 17:01:36</t>
  </si>
  <si>
    <t>2024-03-13 17:11:13</t>
  </si>
  <si>
    <t>Reseteo clave cuenta Jonathan, operador datacenter N1</t>
  </si>
  <si>
    <t>2024-03-13 17:08:41</t>
  </si>
  <si>
    <t>2024-03-13 17:09:52</t>
  </si>
  <si>
    <t>2024-03-13 17:11:47</t>
  </si>
  <si>
    <t>2024-03-13 17:12:11</t>
  </si>
  <si>
    <t>2024-03-13 17:13:14</t>
  </si>
  <si>
    <t>2024-03-13 17:19:58</t>
  </si>
  <si>
    <t>2024-03-12 18:17:57</t>
  </si>
  <si>
    <t>2024-03-12 18:20:51</t>
  </si>
  <si>
    <t>2024-03-13 09:36:48</t>
  </si>
  <si>
    <t>PREVENTIVO: NO
CODIGO DE SERVICIO:
DIRECCION:
QUIEN REPORTA: Deiby Yoel Santoyo Monterola +56 9 9343 3681
CONTACTO EN TERRENO:
PROBLEMA:
REQUERIMIENTO:
Por favor su acostumbrado apoyo en generar ticket de requerimiento y
asignar a la bandeja TELEFONICA</t>
  </si>
  <si>
    <t>Se configura el usuario sftp</t>
  </si>
  <si>
    <t>2024-03-13 11:59:37</t>
  </si>
  <si>
    <t>2024-03-13 12:01:51</t>
  </si>
  <si>
    <t>2024-03-13 12:18:40</t>
  </si>
  <si>
    <t>CHECKLIST SAP ECC PRD 07.03.2024 INCHALAM - BLUMAR - FRUSAN</t>
  </si>
  <si>
    <t>Se ejecuta con éxito checklist diario con fecha 07.03.2024</t>
  </si>
  <si>
    <t>INC000002670020</t>
  </si>
  <si>
    <t>2024-03-13 06:13:35</t>
  </si>
  <si>
    <t>2024-03-13 06:14:52</t>
  </si>
  <si>
    <t>2024-03-13 07:31:26</t>
  </si>
  <si>
    <t>2024-03-13 19:14:08</t>
  </si>
  <si>
    <t>2024-03-13 19:32:20</t>
  </si>
  <si>
    <t>PREVENTIVO=SI
CODIGO DE SERVICIO=ACONCAGUA_VM
DIRECCION=NULL
CIUDAD=NULL
COMUNA LOCAL=
REGION=NULL
QUIEN REPORTA=Ticket automático
CONTACTO EN TERRENO=
PROBLEMA=High RAM Usage Alert for Node RABIE001 - ACONCAGUA_VM
REQUERIMIENTO=
EQUIPOS ENERGIZADO O REI</t>
  </si>
  <si>
    <t>FASE RESOLUCIÓN Y RECUPERACIÓN
Se efectúa contacto con cliente: rabie@tdata.cl
Teléfono de contacto: No aplica.
Acciones realizadas: Se revisa caso a nivel SOLARWINDS, alerta superada automáticamente. Se resuelve folio.
Solución paliativa o definitiv</t>
  </si>
  <si>
    <t>INC000002669632</t>
  </si>
  <si>
    <t>HD/ Información de Equipamiento</t>
  </si>
  <si>
    <t>2024-03-12 18:59:05</t>
  </si>
  <si>
    <t>2024-03-12 19:00:47</t>
  </si>
  <si>
    <t>2024-03-13 06:11:03</t>
  </si>
  <si>
    <t>PREVENTIVO: NO
CODIGO DE SERVICIO:
DIRECCION:
QUIEN REPORTA: Manuel Maita +56 9 7413 8322 
CONTACTO EN TERRENO:
PROBLEMA:
REQUERIMIENTO:
Solicito a ustedes generar ticket y derivar a @DENISE CRUZAT ETCHEBERRY con el siguiente detalle:
Necesitamos un li</t>
  </si>
  <si>
    <t>SE ADJUNTA INFORMACION SOLICITADA</t>
  </si>
  <si>
    <t>2024-03-13 16:53:26</t>
  </si>
  <si>
    <t>2024-03-13 16:54:07</t>
  </si>
  <si>
    <t>2024-03-13 17:57:05</t>
  </si>
  <si>
    <t>PREVENTIVO: NO
CODIGO DE SERVICIO:
DIRECCION:
COMUNA:
CIUDAD:
QUIEN REPORTA:+56 9 4135 5459  Eduardo José Camacho Urdaneta
CONTACTO EN TERRENO:
PROBLEMA:
REQUERIMIENTO:Por favor su apoyo en crear folio de requerimiento para asignación de IP
PVLAN APQ. El</t>
  </si>
  <si>
    <t>Se asigna IP PVLAN solicitada y se notifica a solicitante.</t>
  </si>
  <si>
    <t>2024-03-13 15:56:01</t>
  </si>
  <si>
    <t>2024-03-13 15:57:25</t>
  </si>
  <si>
    <t>2024-03-13 16:00:13</t>
  </si>
  <si>
    <t>2024-03-13 12:40:13</t>
  </si>
  <si>
    <t>2024-03-13 12:42:10</t>
  </si>
  <si>
    <t>2024-03-13 16:39:19</t>
  </si>
  <si>
    <t>PREVENTIVO: NO
CODIGO DE SERVICIO:
DIRECCION:
QUIEN REPORTA:Nicolás Saavedra Eguiluz +56 9 6187 5469
CONTACTO EN TERRENO:
REQUERIMIENTO:Estimados Help Desk
Favor generar ticket en base a requerimiento de cliente HOGAR DE CRISTO
Dejar en bandeja CLOUD</t>
  </si>
  <si>
    <t>Junto con saludar y desear buenas tardes, por medio de este correo le hago llegar el EWA con información actualizada entre el 04 al 10 Marzo 2024.</t>
  </si>
  <si>
    <t>2024-03-13 17:20:21</t>
  </si>
  <si>
    <t>2024-03-13 17:23:14</t>
  </si>
  <si>
    <t>2024-03-13 17:24:38</t>
  </si>
  <si>
    <t>2024-03-13 18:11:54</t>
  </si>
  <si>
    <t>2024-03-13 18:13:11</t>
  </si>
  <si>
    <t>2024-03-13 18:13:46</t>
  </si>
  <si>
    <t>SE REALIZA REUNION INDICIANDO Y PLANIFICANDO CON CLIENTE PLAN DE TRABAJO.</t>
  </si>
  <si>
    <t>2024-03-13 17:45:51</t>
  </si>
  <si>
    <t>2024-03-13 17:46:59</t>
  </si>
  <si>
    <t>2024-03-13 17:48:00</t>
  </si>
  <si>
    <t>2024-03-13 20:32:06</t>
  </si>
  <si>
    <t>2024-03-13 20:34:03</t>
  </si>
  <si>
    <t>2024-03-13 20:38:06</t>
  </si>
  <si>
    <t>se trabaja junto a Oracle encontrado un problema en indices en la base de datos hasta las 20:30 aprox</t>
  </si>
  <si>
    <t>2024-03-11 18:04:12</t>
  </si>
  <si>
    <t>2024-03-11 18:06:28</t>
  </si>
  <si>
    <t>2024-03-13 12:44:47</t>
  </si>
  <si>
    <t>PREVENTIVO: NO
CODIGO DE SERVICIO:
DIRECCION:
QUIEN REPORTA:  GERMAN IGNACIO BAEZA GONZALEZ 
CONTACTO EN TERRENO:
PROBLEMA:
REQUERIMIENTO:
EQUIPOS ENERGIZADO/REINICIADO:
HORARIO DE ATENCION:
OBSERVACION:
ANI:
MARCA CENTRAL TELEFONICA: 
EMPRESA: FUNDACION</t>
  </si>
  <si>
    <t>Se adjunta RFC actualizaciones Marzo 2024. enviada a TAm</t>
  </si>
  <si>
    <t>INC000002670103</t>
  </si>
  <si>
    <t>2024-03-13 10:57:46</t>
  </si>
  <si>
    <t>2024-03-13 10:58:58</t>
  </si>
  <si>
    <t>2024-03-13 11:17:05</t>
  </si>
  <si>
    <t>EMPRESA:EYC
CÓDIGO DE SERVICIO: 
DIRECCIÓN:Calle San Martin #50, Santiago Centro, Santiago
NOMBRE DE QUIEN REPORTA:Ariel Mendez
TELÉFONO DE QUIEN REPORTA:56989295514
NOMBRE DE CONTACTO EN TERRENO: 
REQUERIMIENTO:Retiro de equipamiento
EQUIPOS ENERGIZADO/</t>
  </si>
  <si>
    <t>INC000002671127</t>
  </si>
  <si>
    <t>ENORCHILE S A</t>
  </si>
  <si>
    <t>GESTION DATACENTER/ ACCESOS / ENORCHILE S A</t>
  </si>
  <si>
    <t>2024-03-13 10:22:47</t>
  </si>
  <si>
    <t>2024-03-13 10:24:23</t>
  </si>
  <si>
    <t>2024-03-13 22:53:25</t>
  </si>
  <si>
    <t>EMPRESA: ENORCHILE S A
CÓDIGO DE SERVICIO: 
DIRECCIÓN:Calle San Martin #50, Santiago Centro, Santiago
NOMBRE DE QUIEN REPORTA:Gianni Morello
TELÉFONO DE QUIEN REPORTA:  951789163
NOMBRE DE CONTACTO EN TERRENO: 
REQUERIMIENTO :  Configuración Router Cardo</t>
  </si>
  <si>
    <t>2024-03-12 12:38:06</t>
  </si>
  <si>
    <t>2024-03-12 12:40:20</t>
  </si>
  <si>
    <t>2024-03-13 13:52:36</t>
  </si>
  <si>
    <t>PREVENTIVO: NO
CODIGO DE SERVICIO:
DIRECCION:
QUIEN REPORTA:Moisés Eduardo Montero Ramos +56 9 4273 2135
CONTACTO EN TERRENO:
REQUERIMIENTO:Buenas tardes estimado equipo @Help Desk
Por favor su acostumbrado apoyo en generar ticket de requerimiento y
as</t>
  </si>
  <si>
    <t>Se envía info por correo, se cierra ticket</t>
  </si>
  <si>
    <t>INC000002672089</t>
  </si>
  <si>
    <t>2024-03-13 16:42:05</t>
  </si>
  <si>
    <t>2024-03-13 16:43:06</t>
  </si>
  <si>
    <t>2024-03-13 17:48:48</t>
  </si>
  <si>
    <t>EMPRESA:TELEFONICA EMPRESAS DE CHILE SA
CÓDIGO DE SERVICIO: 
DIRECCIÓN:AV. Presidente Prieto #226, Paine, Santiago
NOMBRE DE QUIEN REPORTA:Fernando Sepulveda
TELÉFONO DE QUIEN REPORTA:993211880
NOMBRE DE CONTACTO EN TERRENO: 
REQUERIMIENTO:Instalación de</t>
  </si>
  <si>
    <t>2024-03-13 17:25:16</t>
  </si>
  <si>
    <t>2024-03-13 17:28:42</t>
  </si>
  <si>
    <t>2024-03-13 17:29:32</t>
  </si>
  <si>
    <t>2024-03-13 17:42:53</t>
  </si>
  <si>
    <t>2024-03-13 17:43:48</t>
  </si>
  <si>
    <t>2024-03-13 17:45:13</t>
  </si>
  <si>
    <t>INC000002671443</t>
  </si>
  <si>
    <t>2024-03-13 12:05:28</t>
  </si>
  <si>
    <t>2024-03-13 12:06:17</t>
  </si>
  <si>
    <t>2024-03-13 12:23:33</t>
  </si>
  <si>
    <t>2024-03-12 13:01:05</t>
  </si>
  <si>
    <t>2024-03-12 13:02:44</t>
  </si>
  <si>
    <t>2024-03-13 17:04:51</t>
  </si>
  <si>
    <t>PREVENTIVO: NO
CODIGO DE SERVICIO:
DIRECCION:
QUIEN REPORTA: Freddy Asenjo Ramírez  +56 9 8969 3164
CONTACTO EN TERRENO: Freddy Asenjo Ramírez  +56 9 8969 3164
PROBLEMA: 
REQUERIMIENTO:
Espero que tengan un buen día, requiero generar el siguiente folio</t>
  </si>
  <si>
    <t>Se efectúa contacto con cliente: N/A
Teléfono de contacto:  N/A
Acciones realizadas: Informo que fue creado el servidor cmdb-cloud-qa con las características indicadas, en la plataforma de H1SM.
copio a Eduardo Camacho para continuar con la confirguracio</t>
  </si>
  <si>
    <t>2024-03-12 17:35:36</t>
  </si>
  <si>
    <t>2024-03-12 17:40:11</t>
  </si>
  <si>
    <t>2024-03-13 12:26:19</t>
  </si>
  <si>
    <t>PREVENTIVO: NO
CODIGO DE SERVICIO:
DIRECCION:
QUIEN REPORTA: 	Rafael Cristian Henriquez Bazaes	Rafael Cristian Henriquez Bazaes
CONTACTO EN TERRENO:
PROBLEMA:
REQUERIMIENTO:
Buenas tardes. Solicito ayuda para eliminar una VM desde el Vcloud:
Eliminar l</t>
  </si>
  <si>
    <t>Se efectúa contacto con cliente: Rafael Henriquez
Teléfono de contacto: Via correo
Acciones realizadas: Se elimina máquina virtual XLH-BACKUP_rec09022024 (192.168.190.20) 
Acciones de Mejora, Recomendaciones: N/A
Causa Raíz: N/A</t>
  </si>
  <si>
    <t>INC000002670540</t>
  </si>
  <si>
    <t>RONDA POR TOMA DE TEMPERATURAS EN SALAS TIC</t>
  </si>
  <si>
    <t>2024-03-13 05:53:22</t>
  </si>
  <si>
    <t>2024-03-13 05:56:15</t>
  </si>
  <si>
    <t>2024-03-13 06:18:16</t>
  </si>
  <si>
    <t>PREVENTIVO: NO
CODIGO DE SERVICIO: N/A
DIRECCION:  SAN MARTIN 50
QUIEN REPORTA: FRANCISCO FELIU
CONTACTO EN TERRENO: FRANCISCO FELIU
PROBLEMA: N/A
REQUERIMIENTO: RONDA POR TOMA DE TEMPERATURAS EN SALAS TIC</t>
  </si>
  <si>
    <t>2024-03-13 07:05:05</t>
  </si>
  <si>
    <t>2024-03-13 07:06:12</t>
  </si>
  <si>
    <t>2024-03-13 07:06:33</t>
  </si>
  <si>
    <t>INC000002671582</t>
  </si>
  <si>
    <t>GESTION DATACENTER/ ACCESOS /FUND DE BENEFICENCIA HOGAR DE CRISTO</t>
  </si>
  <si>
    <t>2024-03-13 15:15:53</t>
  </si>
  <si>
    <t>2024-03-13 15:18:00</t>
  </si>
  <si>
    <t>2024-03-13 15:21:19</t>
  </si>
  <si>
    <t>EMPRESA:FUND DE BENEFICENCIA HOGAR DE CRISTO
CÓDIGO DE SERVICIO: 
DIRECCIÓN: Calle San Martin #50, Santiago Centro, Santiago
NOMBRE DE QUIEN REPORTA: gerald paul carrasco morales
TELÉFONO DE QUIEN REPORTA: 994512212
NOMBRE DE CONTACTO EN TERRENO: 
REQUER</t>
  </si>
  <si>
    <t>INC000002672180</t>
  </si>
  <si>
    <t>GESTION DATACENTER/ ACCESOS / DIRECTV CHILE TELEVISION LTDA</t>
  </si>
  <si>
    <t>2024-03-13 15:17:30</t>
  </si>
  <si>
    <t>2024-03-13 15:19:21</t>
  </si>
  <si>
    <t>2024-03-13 22:41:59</t>
  </si>
  <si>
    <t>EMPRESA: DIRECTV CHILE TELEVISION LTDA
CÓDIGO DE SERVICIO: 
DIRECCIÓN:Calle San Martin #50, Santiago Centro, Santiago
NOMBRE DE QUIEN REPORTA:Thiago Parra
TELÉFONO DE QUIEN REPORTA:  56 9 6190 6275
NOMBRE DE CONTACTO EN TERRENO: 
REQUERIMIENTO :  Se requ</t>
  </si>
  <si>
    <t>INC000002672171</t>
  </si>
  <si>
    <t>2024-03-13 14:52:56</t>
  </si>
  <si>
    <t>2024-03-13 14:54:52</t>
  </si>
  <si>
    <t>2024-03-13 17:49:10</t>
  </si>
  <si>
    <t>EMPRESA: TELEFONICA GLOBAL TECHNOLOGY S.A.AGENCIA EN CHILE
CÓDIGO DE SERVICIO: 
DIRECCIÓN:AV. Presidente Prieto #226, Paine, Santiago
NOMBRE DE QUIEN REPORTA:Manuel Maita
TELÉFONO DE QUIEN REPORTA:  56974138322
NOMBRE DE CONTACTO EN TERRENO: 
REQUERIMIEN</t>
  </si>
  <si>
    <t>INC000002672330</t>
  </si>
  <si>
    <t>2024-03-13 16:07:50</t>
  </si>
  <si>
    <t>2024-03-13 16:08:48</t>
  </si>
  <si>
    <t>2024-03-13 16:33:31</t>
  </si>
  <si>
    <t>2024-03-11 12:27:51</t>
  </si>
  <si>
    <t>2024-03-11 12:29:13</t>
  </si>
  <si>
    <t>2024-03-13 16:14:24</t>
  </si>
  <si>
    <t>PREVENTIVO: NO
CODIGO DE SERVICIO:
DIRECCION:
QUIEN REPORTA:+56 9 4135 5459 Eduardo José Camacho Urdaneta
CONTACTO EN TERRENO:
PROBLEMA:
REQUERIMIENTO:Por favor abrir folio de requerimiento para cursar los solicitado en correo precedente. El folio de req</t>
  </si>
  <si>
    <t>Sin respuesta, se solicita una vez definido el requerimiento volver a crear un ticket para su gestión.</t>
  </si>
  <si>
    <t>2024-03-12 16:49:49</t>
  </si>
  <si>
    <t>2024-03-12 16:50:39</t>
  </si>
  <si>
    <t>2024-03-13 15:30:42</t>
  </si>
  <si>
    <t>SOCEMPRESAS - reestablecer password de cuentas de administracion</t>
  </si>
  <si>
    <t>Se realiza reset de claves admin</t>
  </si>
  <si>
    <t>INC000002669755</t>
  </si>
  <si>
    <t>SUPERVISION Nuevo enlace 10GB-REDBANC</t>
  </si>
  <si>
    <t>2024-03-13 01:09:18</t>
  </si>
  <si>
    <t>2024-03-13 01:10:42</t>
  </si>
  <si>
    <t>2024-03-13 04:19:21</t>
  </si>
  <si>
    <t>INC000002669752</t>
  </si>
  <si>
    <t>2024-03-13 00:31:31</t>
  </si>
  <si>
    <t>2024-03-13 00:32:27</t>
  </si>
  <si>
    <t>2024-03-13 01:34:54</t>
  </si>
  <si>
    <t>2024-03-13 11:50:50</t>
  </si>
  <si>
    <t>2024-03-13 11:51:01</t>
  </si>
  <si>
    <t>2024-03-13 17:46:00</t>
  </si>
  <si>
    <t>paso aprd</t>
  </si>
  <si>
    <t>INC000002669737</t>
  </si>
  <si>
    <t>2024-03-12 22:38:21</t>
  </si>
  <si>
    <t>2024-03-12 22:41:06</t>
  </si>
  <si>
    <t>2024-03-12 23:50:30</t>
  </si>
  <si>
    <t>2024-03-06 11:31:09</t>
  </si>
  <si>
    <t>2024-03-06 11:33:09</t>
  </si>
  <si>
    <t>2024-03-13 10:41:18</t>
  </si>
  <si>
    <t>PREVENTIVO: NO
CODIGO DE SERVICIO:
DIRECCION:
QUIEN REPORTA:Juan Pablo Berrios Stuardo +56 9 95328251
CONTACTO EN TERRENO:
REQUERIMIENTO:Estimados @Help Desk
Junto con saludar les solicito apoyo para crear ticket de requerimiento y
escalar caso a perso</t>
  </si>
  <si>
    <t>se procederá a confeccionar RFC para poder realizar configuración requerida.
Rodrigo Acevedo</t>
  </si>
  <si>
    <t>2024-03-12 16:45:48</t>
  </si>
  <si>
    <t>2024-03-12 16:46:20</t>
  </si>
  <si>
    <t>2024-03-13 15:31:09</t>
  </si>
  <si>
    <t>Coordinacion completada</t>
  </si>
  <si>
    <t>INC000002670439</t>
  </si>
  <si>
    <t>2024-03-13 04:19:53</t>
  </si>
  <si>
    <t>2024-03-13 04:21:28</t>
  </si>
  <si>
    <t>2024-03-13 05:32:12</t>
  </si>
  <si>
    <t>2024-03-12 14:20:22</t>
  </si>
  <si>
    <t>2024-03-12 14:22:38</t>
  </si>
  <si>
    <t>2024-03-13 17:00:30</t>
  </si>
  <si>
    <t>PREVENTIVO: NO
CODIGO DE SERVICIO:
DIRECCION:
QUIEN REPORTA: RONALD ENRIQUE MELARA SERRANO
CONTACTO EN TERRENO:
PROBLEMA:
REQUERIMIENTO:
Hola equipo,
Necesito soporte para poder llegar desde el server tools 172.31.235.100
hacia el servidor de desarroll</t>
  </si>
  <si>
    <t>Team Leader SD informa que se creara un nuevo servidor para esta funcionalidad, se cierra ticket.</t>
  </si>
  <si>
    <t>INC000002670465</t>
  </si>
  <si>
    <t>SE GENERA TICKET POR RONDA Y REVISION DE SALAS TECNICAS 09:00</t>
  </si>
  <si>
    <t>2024-03-13 09:15:05</t>
  </si>
  <si>
    <t>2024-03-13 09:16:42</t>
  </si>
  <si>
    <t>2024-03-13 10:13:13</t>
  </si>
  <si>
    <t>INC000002670471</t>
  </si>
  <si>
    <t>2024-03-13 09:21:21</t>
  </si>
  <si>
    <t>2024-03-13 09:23:19</t>
  </si>
  <si>
    <t>2024-03-13 09:36:15</t>
  </si>
  <si>
    <t>INC000002670596</t>
  </si>
  <si>
    <t>Revisión de temperaturas en salas técnicas</t>
  </si>
  <si>
    <t>2024-03-13 07:30:36</t>
  </si>
  <si>
    <t>2024-03-13 07:32:14</t>
  </si>
  <si>
    <t>2024-03-13 07:40:30</t>
  </si>
  <si>
    <t>INC000002654487</t>
  </si>
  <si>
    <t>HD | TCCT: Solicitud tendido cable de red UTP RJ45 SMT</t>
  </si>
  <si>
    <t>2024-03-05 17:16:44</t>
  </si>
  <si>
    <t>2024-03-05 17:18:54</t>
  </si>
  <si>
    <t>2024-03-13 12:49:50</t>
  </si>
  <si>
    <t>PREVENTIVO: NO
CODIGO DE SERVICIO:
DIRECCION:
QUIEN REPORTA:Juan Pablo Berrios Stuardo +56 9 95328251
CONTACTO EN TERRENO:Juan Pablo Berrios Stuardo +56 9 95328251
REQUERIMIENTO:Estimados @Help Desk
Buenas tardes, favor su acostumbrado apoyo en generar</t>
  </si>
  <si>
    <t>Se efectúa contacto con cliente: no aplica
Teléfono de contacto: no aplica
Acciones realizadas: no se realiza cruzada ya que trabajos se requiere CRQ aprobado.
Solución paliativa o definitiva: no aplica
Acciones de Mejora, Recomendaciones: envió de RFC y</t>
  </si>
  <si>
    <t>INC000002672855</t>
  </si>
  <si>
    <t>2024-03-13 20:45:53</t>
  </si>
  <si>
    <t>2024-03-13 20:48:01</t>
  </si>
  <si>
    <t>2024-03-13 21:32:28</t>
  </si>
  <si>
    <t>INC000002671501</t>
  </si>
  <si>
    <t>2024-03-13 13:44:39</t>
  </si>
  <si>
    <t>2024-03-13 13:47:11</t>
  </si>
  <si>
    <t>2024-03-13 15:47:48</t>
  </si>
  <si>
    <t>PREVENTIVO: NO
CODIGO DE SERVICIO:
DIRECCION:
QUIEN REPORTA:Roxana Jara Quezada +569 94372663
CONTACTO EN TERRENO:Contacto especialista de datos:
Nombre: Raul Ruiz
Fono: +56 9 9434 1205
REQUERIMIENTO:Buenas tardes, Estimados.
Junto con saludar, Favor su</t>
  </si>
  <si>
    <t>INC000002670760</t>
  </si>
  <si>
    <t>HD/Reinicio de Fortianalyzer 800F</t>
  </si>
  <si>
    <t>2024-03-13 11:21:19</t>
  </si>
  <si>
    <t>2024-03-13 11:25:14</t>
  </si>
  <si>
    <t>2024-03-13 11:39:55</t>
  </si>
  <si>
    <t>PREVENTIVO: NO
CODIGO DE SERVICIO:
DIRECCION:Sala 4 rack H71 Datacenter San Martin, Santiago
COMUNA:
CIUDAD:
QUIEN REPORTA:Nicolás Hernández Suárez T: 22-5409622  A: 6622   C: +569 81569132
CONTACTO EN TERRENO: Nicolás Hernández
      Número de contacto:</t>
  </si>
  <si>
    <t>2024-03-13 17:00:49</t>
  </si>
  <si>
    <t>2024-03-13 17:01:01</t>
  </si>
  <si>
    <t>2024-03-13 17:04:42</t>
  </si>
  <si>
    <t>INC000002670039</t>
  </si>
  <si>
    <t>SUPERVISION Proyecto PD20231012030 - GOMSC20240302000160 09:15</t>
  </si>
  <si>
    <t>2024-03-13 09:16:28</t>
  </si>
  <si>
    <t>2024-03-13 09:19:31</t>
  </si>
  <si>
    <t>2024-03-13 18:08:26</t>
  </si>
  <si>
    <t>2024-03-13 12:39:36</t>
  </si>
  <si>
    <t>2024-03-13 12:40:52</t>
  </si>
  <si>
    <t>2024-03-13 12:42:58</t>
  </si>
  <si>
    <t>2024-03-13 13:57:01</t>
  </si>
  <si>
    <t>2024-03-13 14:00:11</t>
  </si>
  <si>
    <t>2024-03-13 17:08:22</t>
  </si>
  <si>
    <t>PREVENTIVO: NO
CODIGO DE SERVICIO:172.29.160.30
DIRECCION:
QUIEN REPORTA:Sebastián Acuña Guzmán +56 97257 1796 
CONTACTO EN TERRENO:
REQUERIMIENTO:Estimados @Help Desk, buenas tardes,
Junto con saludar, por favor su apoyo para generar un folio de
requer</t>
  </si>
  <si>
    <t>Se verifica matriz de certificacion de Oracle, y se responde consulta de compatibilidad.</t>
  </si>
  <si>
    <t>INC000002671526</t>
  </si>
  <si>
    <t>HD/RE: Reinicio de Fortianalyzer 800F| FOLIO INC000002670760 | APERTURA</t>
  </si>
  <si>
    <t>2024-03-13 13:04:29</t>
  </si>
  <si>
    <t>2024-03-13 13:06:37</t>
  </si>
  <si>
    <t>2024-03-13 14:18:01</t>
  </si>
  <si>
    <t>INC000002670573</t>
  </si>
  <si>
    <t>RONDA PREVENTIVA Y LECTURA DE TEMPERATURAS EN SALAS TIC</t>
  </si>
  <si>
    <t>2024-03-13 06:44:15</t>
  </si>
  <si>
    <t>2024-03-13 06:46:42</t>
  </si>
  <si>
    <t>2024-03-13 07:10:06</t>
  </si>
  <si>
    <t>PREVENTIVO: SI
CODIGO DE SERVICIO: N/A
DIRECCION:  SAN MARTIN 50
QUIEN REPORTA: FRANCISCO FELIU
CONTACTO EN TERRENO: FRANCISCO FELIU
PROBLEMA: N/A
REQUERIMIENTO: RONDA PREVENTIVA Y LECTURA DE TEMPERATURAS EN SALAS TIC</t>
  </si>
  <si>
    <t>INC000002670081</t>
  </si>
  <si>
    <t>RONDA  Y  MEDICIÓN  DE TEMPERATURAS EN SALAS TIC</t>
  </si>
  <si>
    <t>2024-03-13 10:25:23</t>
  </si>
  <si>
    <t>2024-03-13 10:26:34</t>
  </si>
  <si>
    <t>2024-03-13 10:55:07</t>
  </si>
  <si>
    <t>ACTIVIDAD REALIZADA SIN  NOVEDAD</t>
  </si>
  <si>
    <t>2024-03-13 17:06:40</t>
  </si>
  <si>
    <t>2024-03-13 17:07:32</t>
  </si>
  <si>
    <t>2024-03-13 18:02:18</t>
  </si>
  <si>
    <t>PREVENTIVO: NO
CODIGO DE SERVICIO:
DIRECCION:
COMUNA:
CIUDAD:
QUIEN REPORTA:+56 9 4135 5459 | Eduardo José Camacho Urdaneta
CONTACTO EN TERRENO:
PROBLEMA:
REQUERIMIENTO:Por favor su apoyo en crear folio de requerimiento para asignación de IP
PVLAN SM. El</t>
  </si>
  <si>
    <t>2024-03-12 13:02:30</t>
  </si>
  <si>
    <t>2024-03-12 13:06:08</t>
  </si>
  <si>
    <t>2024-03-13 11:36:49</t>
  </si>
  <si>
    <t>PREVENTIVO:
CODIGO DE SERVICIO:
DIRECCION:      
CIUDAD:             
COMUNA:
NOMBRE QUIEN REPORTA:
TELEFONO QUIEN REPORTA:
NOMBRE CONTACTO EN TERRENO:        
TELEFONO 1 CONTACTO EN TERRENO:
TELEFONO 2 CONTACTO EN TERRENO: 
REQUERIMIENTO:
De: VICT</t>
  </si>
  <si>
    <t>Se realiza corrección de configuración de servicio apache, quedando operativa.</t>
  </si>
  <si>
    <t>INC000002672805</t>
  </si>
  <si>
    <t>RONDA PARA TOMA DE TEMPERATURAS EN SALAS TIC</t>
  </si>
  <si>
    <t>2024-03-13 20:23:35</t>
  </si>
  <si>
    <t>2024-03-13 20:26:19</t>
  </si>
  <si>
    <t>2024-03-13 20:35:33</t>
  </si>
  <si>
    <t>PREVENTIVO: NO
CODIGO DE SERVICIO: N/A
DIRECCION:  SAN MARTIN 50
QUIEN REPORTA: FRANCISCO FELIU
CONTACTO EN TERRENO: FRANCISCO FELIU
PROBLEMA: N/A
REQUERIMIENTO: RONDA PARA TOMA DE TEMPERATURAS EN SALAS TIC</t>
  </si>
  <si>
    <t>INC000002672521</t>
  </si>
  <si>
    <t>2024-03-13 17:35:39</t>
  </si>
  <si>
    <t>2024-03-13 17:36:50</t>
  </si>
  <si>
    <t>2024-03-13 17:50:46</t>
  </si>
  <si>
    <t>EMPRESA:BANCO SANTANDER CHILE
CÓDIGO DE SERVICIO: 
DIRECCIÓN:Av. Apoquindo #7071, Las Condes, Santiago
NOMBRE DE QUIEN REPORTA:Marcelo Aravena Boza
TELÉFONO DE QUIEN REPORTA:56981568202
NOMBRE DE CONTACTO EN TERRENO: 
REQUERIMIENTO:Actividad de DRP Santa</t>
  </si>
  <si>
    <t>INC000002671792</t>
  </si>
  <si>
    <t>GESTION DATACENTER/ ACCESOS / SINACOFI</t>
  </si>
  <si>
    <t>2024-03-13 13:06:32</t>
  </si>
  <si>
    <t>2024-03-13 13:08:28</t>
  </si>
  <si>
    <t>2024-03-13 13:17:40</t>
  </si>
  <si>
    <t>EMPRESA: SINACOFI
CÓDIGO DE SERVICIO: 
DIRECCIÓN:Av. Apoquindo #7071, Las Condes, Santiago
NOMBRE DE QUIEN REPORTA:Mauricio Aguilera Martinez
TELÉFONO DE QUIEN REPORTA:  56990471916
NOMBRE DE CONTACTO EN TERRENO: 
REQUERIMIENTO :  Sala de Contingencia SI</t>
  </si>
  <si>
    <t>2024-03-13 11:51:08</t>
  </si>
  <si>
    <t>2024-03-13 11:51:22</t>
  </si>
  <si>
    <t>2024-03-13 17:14:02</t>
  </si>
  <si>
    <t>rev</t>
  </si>
  <si>
    <t>INC000002669750</t>
  </si>
  <si>
    <t>2024-03-13 00:10:11</t>
  </si>
  <si>
    <t>2024-03-13 00:12:50</t>
  </si>
  <si>
    <t>2024-03-13 00:25:47</t>
  </si>
  <si>
    <t>Fase de resolución y recuperación: INFORMACION
Se efectúa contacto con cliente: N/A
Teléfono de contacto: N/A
Acciones realizadas: RONDA REALIZADA 
Solución paliativa o definitiva: N/A
Acciones de Mejora, Recomendaciones: N/A
Causa Raíz: (si aplica) N/A</t>
  </si>
  <si>
    <t>2024-03-12 18:30:29</t>
  </si>
  <si>
    <t>2024-03-12 18:32:14</t>
  </si>
  <si>
    <t>2024-03-13 07:04:46</t>
  </si>
  <si>
    <t>El módulo Enterprise Risk Management (ERM) es una herramienta dentro del software SAP que permite gestionar y mitigar los riesgos empresariales de manera sistemática. Se centra en evaluar y controlar una amplia gama de riesgos, desde aspectos financieros</t>
  </si>
  <si>
    <t>INC000002669704</t>
  </si>
  <si>
    <t>2024-03-13 08:38:00</t>
  </si>
  <si>
    <t>2024-03-13 08:38:29</t>
  </si>
  <si>
    <t>2024-03-13 08:52:40</t>
  </si>
  <si>
    <t>2024-03-13 13:24:34</t>
  </si>
  <si>
    <t>2024-03-13 14:59:38</t>
  </si>
  <si>
    <t>PREVENTIVO=SI
CODIGO DE SERVICIO=m_audiobk02
DIRECCION=NULL
CIUDAD=NULL
COMUNA LOCAL=
REGION=REGIÃ“N METROPOLITANA DE SANTIAGO
QUIEN REPORTA=Ticket automático
CONTACTO EN TERRENO=
PROBLEMA=High RAM Usage Alert for Node CIAUSP01 - m_audiobk02
REQUERIMIENT</t>
  </si>
  <si>
    <t>Se efectúa contacto con cliente: N/A
Teléfono de contacto: N/A 
Acciones realizadas: ingreso via rdp a servidor afectado, se confirma alza de RAM en servidor es debido a procesos productos de sql
en sistema.
Solución paliativa o definitiva: alerta genera</t>
  </si>
  <si>
    <t>2024-03-13 16:01:50</t>
  </si>
  <si>
    <t>2024-03-13 16:03:19</t>
  </si>
  <si>
    <t>2024-03-13 16:06:10</t>
  </si>
  <si>
    <t>INC000002671182</t>
  </si>
  <si>
    <t>2024-03-13 10:54:29</t>
  </si>
  <si>
    <t>2024-03-13 10:55:58</t>
  </si>
  <si>
    <t>2024-03-13 11:11:48</t>
  </si>
  <si>
    <t>2024-03-12 16:44:41</t>
  </si>
  <si>
    <t>2024-03-12 16:45:29</t>
  </si>
  <si>
    <t>2024-03-13 15:33:20</t>
  </si>
  <si>
    <t>Se solicita ventana de trabajo para actualizaciones en servidores</t>
  </si>
  <si>
    <t>INC000002671327</t>
  </si>
  <si>
    <t>SE REALIZA REVISION Y TOMA DE ALARMA DE CLIENTES 11:00</t>
  </si>
  <si>
    <t>2024-03-13 11:06:05</t>
  </si>
  <si>
    <t>2024-03-13 11:07:22</t>
  </si>
  <si>
    <t>2024-03-13 12:16:43</t>
  </si>
  <si>
    <t>2024-03-13 15:18:36</t>
  </si>
  <si>
    <t>2024-03-13 15:21:57</t>
  </si>
  <si>
    <t>2024-03-13 18:21:45</t>
  </si>
  <si>
    <t>PREVENTIVO: NO
CODIGO DE SERVICIO:
DIRECCION:
COMUNA:
CIUDAD:
QUIEN REPORTA: Patricio Marchant P
CONTACTO EN TERRENO: Patricio Marchant P
PROBLEMA:
REQUERIMIENTO:
EQUIPOS ENERGIZADO/REINICIADO:
HORARIO DE ATENCION:
OBSERVACION:
ANI:
MARCA CENTRAL TELEFON</t>
  </si>
  <si>
    <t>se informa a cliente como solucionar esto (no es un problema es el comportamiento esperado)</t>
  </si>
  <si>
    <t>2024-03-13 11:35:25</t>
  </si>
  <si>
    <t>2024-03-13 11:37:16</t>
  </si>
  <si>
    <t>2024-03-13 12:59:48</t>
  </si>
  <si>
    <t>De: GERMAN IGNACIO BAEZA GONZALEZ &lt;german.baeza@fractalia.es&gt; 
Enviado el: miércoles, 13 de marzo de 2024 11:15
Para: mesa.ti@movistar.cl; DENISE CRUZAT ETCHEBERRY &lt;denise.cruzat@telefonica.com&gt;
CC: 'Victor Sepulveda G' &lt;victor.sepulvedag@telefonica.com&gt;</t>
  </si>
  <si>
    <t>Requerimiento no corresponde a Cloud y este ya fue canalizado correctamente.</t>
  </si>
  <si>
    <t>2024-03-12 17:57:32</t>
  </si>
  <si>
    <t>2024-03-12 17:58:24</t>
  </si>
  <si>
    <t>2024-03-13 15:32:25</t>
  </si>
  <si>
    <t>CLOUDTIC cambio clave cuenta zf701225</t>
  </si>
  <si>
    <t>cambio realizado</t>
  </si>
  <si>
    <t>2024-03-13 11:51:29</t>
  </si>
  <si>
    <t>2024-03-13 11:51:42</t>
  </si>
  <si>
    <t>2024-03-13 11:55:03</t>
  </si>
  <si>
    <t>REV</t>
  </si>
  <si>
    <t>INC000002670801</t>
  </si>
  <si>
    <t>2024-03-13 11:40:52</t>
  </si>
  <si>
    <t>2024-03-13 11:41:48</t>
  </si>
  <si>
    <t>2024-03-13 12:04:18</t>
  </si>
  <si>
    <t>2024-03-13 12:10:41</t>
  </si>
  <si>
    <t>2024-03-13 12:12:47</t>
  </si>
  <si>
    <t>2024-03-13 12:25:23</t>
  </si>
  <si>
    <t>PREVENTIVO: NO
CODIGO DE SERVICIO:
DIRECCION:
COMUNA:
CIUDAD:
QUIEN REPORTA:+56 9 4135 5459  Eduardo José Camacho Urdaneta
CONTACTO EN TERRENO:
PROBLEMA:
REQUERIMIENTO:Por favor su apoyo en crear folio de requerimiento para cursar lo
solicitado en correo</t>
  </si>
  <si>
    <t>Se envia la informacion</t>
  </si>
  <si>
    <t>2024-03-13 15:51:08</t>
  </si>
  <si>
    <t>2024-03-13 15:52:18</t>
  </si>
  <si>
    <t>2024-03-13 15:54:39</t>
  </si>
  <si>
    <t>2024-03-13 15:53:31</t>
  </si>
  <si>
    <t>2024-03-13 20:33:10</t>
  </si>
  <si>
    <t>PREVENTIVO=SI
CODIGO DE SERVICIO=m_audioapps01
DIRECCION=NULL
CIUDAD=NULL
COMUNA LOCAL=
REGION=REGIÃ“N METROPOLITANA DE SANTIAGO
QUIEN REPORTA=Ticket automático
CONTACTO EN TERRENO=
PROBLEMA=Critical Hard Drive Space Alert for Node CIAUSP01 - m_audioapps</t>
  </si>
  <si>
    <t>Se realiza Limpieza disco C. quedando operativo con umbral del 20% de espacio disponible alerta superada.</t>
  </si>
  <si>
    <t>INC000002672350</t>
  </si>
  <si>
    <t>2024-03-13 16:34:55</t>
  </si>
  <si>
    <t>2024-03-13 16:36:33</t>
  </si>
  <si>
    <t>2024-03-13 17:52:59</t>
  </si>
  <si>
    <t>INC000002672297</t>
  </si>
  <si>
    <t>2024-03-13 16:32:30</t>
  </si>
  <si>
    <t>2024-03-13 16:34:32</t>
  </si>
  <si>
    <t>2024-03-13 16:39:13</t>
  </si>
  <si>
    <t>INC000002672416</t>
  </si>
  <si>
    <t>2024-03-13 16:43:25</t>
  </si>
  <si>
    <t>2024-03-13 16:45:01</t>
  </si>
  <si>
    <t>2024-03-13 16:48:19</t>
  </si>
  <si>
    <t>EMPRESA: DXC
CÓDIGO DE SERVICIO: 
DIRECCIÓN:AV. Presidente Prieto #226, Paine, Santiago
NOMBRE DE QUIEN REPORTA:Cristóbal Reyes
TELÉFONO DE QUIEN REPORTA:  987685102
NOMBRE DE CONTACTO EN TERRENO: 
REQUERIMIENTO :  "Traslado de caja con cinta¨
EQUIPOS EN</t>
  </si>
  <si>
    <t>INC000002651079</t>
  </si>
  <si>
    <t>GAMA / solicitud restauración carpeta</t>
  </si>
  <si>
    <t>2024-03-04 09:47:58</t>
  </si>
  <si>
    <t>2024-03-04 09:51:34</t>
  </si>
  <si>
    <t>2024-03-14 10:29:14</t>
  </si>
  <si>
    <t>2024-03-14 23:50:00</t>
  </si>
  <si>
    <t>PREVENTIVO: NO
CODIGO DE SERVICIO:
DIRECCION:
QUIEN REPORTA:Cristian Bustos Rivas
CONTACTO EN TERRENO:
PROBLEMA:
REQUERIMIENTO:
Estimados, junto con saludar les solicito por favor restauración de carpeta según el siguiente detalle:
Restauración Sist</t>
  </si>
  <si>
    <t>FASE RESOLUCIÓN Y RECUPERACIÓN
Se efectúa contacto con cliente: N/A
Teléfono de contacto: N/A
Acciones realizadas: restauracion inicial OK, generar otro folio para siguiente requerimiento
Solución paliativa o definitiva: restauracion inicial OK, gene</t>
  </si>
  <si>
    <t>INC000002673559</t>
  </si>
  <si>
    <t>Desbloqueo de usuarios TCCT CLOUDCO</t>
  </si>
  <si>
    <t>2024-03-14 10:59:23</t>
  </si>
  <si>
    <t>2024-03-14 11:01:15</t>
  </si>
  <si>
    <t>2024-03-14 11:03:59</t>
  </si>
  <si>
    <t>Se solicita desbloqueo de usuarios</t>
  </si>
  <si>
    <t>INC000002674459</t>
  </si>
  <si>
    <t>HD | Solicitud de manos remotas || Proyecto 202018177-1 || Cliente FORUM.</t>
  </si>
  <si>
    <t>2024-03-14 11:37:14</t>
  </si>
  <si>
    <t>2024-03-14 11:39:42</t>
  </si>
  <si>
    <t>2024-03-14 12:27:49</t>
  </si>
  <si>
    <t>PREVENTIVO: NO
CODIGO DE SERVICIO:
DIRECCION:
QUIEN REPORTA:Roxana Jara Quezada +569 94372663
CONTACTO EN TERRENO:Contacto especialista de datos: Raul Ruiz +56 9 9434 1205
REQUERIMIENTO:Buenos días, Estimados.
Junto con saludar, Favor su apoyo para rev</t>
  </si>
  <si>
    <t>INC000002675189</t>
  </si>
  <si>
    <t>2024-03-14 17:05:13</t>
  </si>
  <si>
    <t>2024-03-14 17:06:36</t>
  </si>
  <si>
    <t>2024-03-14 17:34:48</t>
  </si>
  <si>
    <t>INC000002674283</t>
  </si>
  <si>
    <t>Gestion con Rene Villegas supervisor técnicos Data SM por reseteo clave cuenta Jonathan.manrriquez</t>
  </si>
  <si>
    <t>2024-03-14 11:46:50</t>
  </si>
  <si>
    <t>2024-03-14 11:47:08</t>
  </si>
  <si>
    <t>2024-03-14 12:10:04</t>
  </si>
  <si>
    <t>INC000002673947</t>
  </si>
  <si>
    <t>2024-03-14 07:25:17</t>
  </si>
  <si>
    <t>2024-03-14 07:31:14</t>
  </si>
  <si>
    <t>INC000002675717</t>
  </si>
  <si>
    <t>2024-03-14 19:07:55</t>
  </si>
  <si>
    <t>2024-03-14 19:10:13</t>
  </si>
  <si>
    <t>2024-03-14 19:18:21</t>
  </si>
  <si>
    <t>EMPRESA:TRANSUNION SOLUCIONES DE INFORMACION CHILE S.A.
CÓDIGO DE SERVICIO: 
DIRECCIÓN: Calle San Martin #50, Santiago Centro, Santiago
NOMBRE DE QUIEN REPORTA:Claudio Villalobos
TELÉFONO DE QUIEN REPORTA:56994694355
NOMBRE DE CONTACTO EN TERRENO: 
REQUE</t>
  </si>
  <si>
    <t>INC000002671948</t>
  </si>
  <si>
    <t>[Requerimiento sin flujo correspondiente] Cambio de contraseña CCS rene.oyarzun</t>
  </si>
  <si>
    <t>2024-03-13 15:23:10</t>
  </si>
  <si>
    <t>2024-03-13 15:23:12</t>
  </si>
  <si>
    <t>2024-03-14 10:43:24</t>
  </si>
  <si>
    <t>Folio automático para revisión de requerimiento: Rene Oyarzún solicita modificar contaseña de usuario personal en servidor testosbweb,172.29.160.35</t>
  </si>
  <si>
    <t>Se elimina el usuario y se vuelve a crear ya que la contraseña no funcionaba</t>
  </si>
  <si>
    <t>INC000002675605</t>
  </si>
  <si>
    <t>2024-03-14 16:53:15</t>
  </si>
  <si>
    <t>2024-03-14 16:56:20</t>
  </si>
  <si>
    <t>2024-03-14 17:08:51</t>
  </si>
  <si>
    <t>EMPRESA:TELEFONICA EMPRESAS DE CHILE SA
CÓDIGO DE SERVICIO: 
DIRECCIÓN:Av. Apoquindo #7071, Las Condes, Santiago
NOMBRE DE QUIEN REPORTA: Ramon Diaz
TELÉFONO DE QUIEN REPORTA: 992278586
NOMBRE DE CONTACTO EN TERRENO: 
REQUERIMIENTO: 
EQUIPOS ENERGIZADO/R</t>
  </si>
  <si>
    <t>INC000002675151</t>
  </si>
  <si>
    <t>Factibilidad Reemplazo Disco Storage 3Par 10k</t>
  </si>
  <si>
    <t>2024-03-14 14:36:42</t>
  </si>
  <si>
    <t>2024-03-14 14:37:50</t>
  </si>
  <si>
    <t>2024-03-14 14:56:17</t>
  </si>
  <si>
    <t>INC000002674814</t>
  </si>
  <si>
    <t>rev licencias Bruno F</t>
  </si>
  <si>
    <t>2024-03-14 12:21:56</t>
  </si>
  <si>
    <t>2024-03-14 12:22:06</t>
  </si>
  <si>
    <t>2024-03-14 18:07:03</t>
  </si>
  <si>
    <t>INC000002674746</t>
  </si>
  <si>
    <t>2024-03-14 12:14:23</t>
  </si>
  <si>
    <t>2024-03-14 12:16:25</t>
  </si>
  <si>
    <t>2024-03-14 12:37:35</t>
  </si>
  <si>
    <t>INC000002673665</t>
  </si>
  <si>
    <t>2024-03-14 05:38:47</t>
  </si>
  <si>
    <t>2024-03-14 05:41:09</t>
  </si>
  <si>
    <t>2024-03-14 05:59:34</t>
  </si>
  <si>
    <t>INC000002675146</t>
  </si>
  <si>
    <t>Factibilidad  Mejoras Infraestructura DMZ - Upgrade de equipos TBK</t>
  </si>
  <si>
    <t>2024-03-14 14:22:14</t>
  </si>
  <si>
    <t>2024-03-14 14:22:16</t>
  </si>
  <si>
    <t>2024-03-14 14:29:25</t>
  </si>
  <si>
    <t>INC000002673476</t>
  </si>
  <si>
    <t>2024-03-14 08:44:44</t>
  </si>
  <si>
    <t>2024-03-14 08:46:05</t>
  </si>
  <si>
    <t>2024-03-14 09:42:11</t>
  </si>
  <si>
    <t>INC000002674890</t>
  </si>
  <si>
    <t>REPARACION PUERTA  TIC 2 RACK 24</t>
  </si>
  <si>
    <t>2024-03-14 16:15:35</t>
  </si>
  <si>
    <t>2024-03-14 16:22:54</t>
  </si>
  <si>
    <t>2024-03-14 16:28:20</t>
  </si>
  <si>
    <t>se realiza reparación de puerta de rack con exito</t>
  </si>
  <si>
    <t>INC000002675193</t>
  </si>
  <si>
    <t>INICIO DE ACTIVIDAD CLIENTE DXC 17:30</t>
  </si>
  <si>
    <t>2024-03-14 17:43:08</t>
  </si>
  <si>
    <t>2024-03-14 17:45:25</t>
  </si>
  <si>
    <t>2024-03-14 18:04:22</t>
  </si>
  <si>
    <t>INC000002674211</t>
  </si>
  <si>
    <t>DUOC | REQ | Clonado de máquinas observatorio</t>
  </si>
  <si>
    <t>2024-03-14 09:58:12</t>
  </si>
  <si>
    <t>2024-03-14 10:00:17</t>
  </si>
  <si>
    <t>2024-03-14 12:41:10</t>
  </si>
  <si>
    <t>PREVENTIVO: NO
CODIGO DE SERVICIO:
DIRECCION:
COMUNA:
CIUDAD:
QUIEN REPORTA:  Rodrigo Olmos J.  -   rolmosj@duoc.cl
CONTACTO EN TERRENO: Rodrigo Olmos J.
PROBLEMA:
REQUERIMIENTO:
EQUIPOS ENERGIZADO/REINICIADO:
HORARIO DE ATENCION:
OBSERVACION:
ANI:
MARCA</t>
  </si>
  <si>
    <t>FASE RESOLUCIÓN Y RECUPERACIÓN
Se efectúa contacto con cliente:N/A
Teléfono de contacto:N/A
Acciones realizadas: Se realizo el clonado de maquinas segun lo solicitado:
dev-observatorio-vm-01
dev-observatorio-vm-02
Solución paliativa o definitiva:N/A</t>
  </si>
  <si>
    <t>INC000002674768</t>
  </si>
  <si>
    <t>Factibilidad Instalación de Equipamiento Enlace Express Route CRQ000000084608</t>
  </si>
  <si>
    <t>2024-03-14 12:26:47</t>
  </si>
  <si>
    <t>2024-03-14 12:31:31</t>
  </si>
  <si>
    <t>2024-03-14 13:02:12</t>
  </si>
  <si>
    <t>INC000002674282</t>
  </si>
  <si>
    <t>Sesión técnica revision acceso dominio ticempresas junto a Arquitecto MS</t>
  </si>
  <si>
    <t>2024-03-14 11:46:29</t>
  </si>
  <si>
    <t>2024-03-14 11:46:43</t>
  </si>
  <si>
    <t>2024-03-14 12:09:13</t>
  </si>
  <si>
    <t>INC000002675890</t>
  </si>
  <si>
    <t>2024-03-14 18:47:38</t>
  </si>
  <si>
    <t>2024-03-14 18:50:14</t>
  </si>
  <si>
    <t>2024-03-14 19:01:58</t>
  </si>
  <si>
    <t>EMPRESA:CEMENTOS BIO BIO S.A.
CÓDIGO DE SERVICIO: 
DIRECCIÓN:Calle San Martin #50, Santiago Centro, Santiago
NOMBRE DE QUIEN REPORTA:Angelo Lagos
TELÉFONO DE QUIEN REPORTA:989030860
NOMBRE DE CONTACTO EN TERRENO: 
REQUERIMIENTO :  
instalación Fortinet 2</t>
  </si>
  <si>
    <t>INC000002674197</t>
  </si>
  <si>
    <t>Raquear nueva infraestructura proyecto MIA</t>
  </si>
  <si>
    <t>2024-03-14 10:28:50</t>
  </si>
  <si>
    <t>2024-03-14 10:30:50</t>
  </si>
  <si>
    <t>2024-03-14 15:58:12</t>
  </si>
  <si>
    <t>INC000002674284</t>
  </si>
  <si>
    <t>2024-03-14 11:47:14</t>
  </si>
  <si>
    <t>2024-03-14 11:47:26</t>
  </si>
  <si>
    <t>2024-03-14 12:13:39</t>
  </si>
  <si>
    <t>INC000002675250</t>
  </si>
  <si>
    <t>INCIDENCIA CORTE DE AGUA EN DC APOQUINDO</t>
  </si>
  <si>
    <t>2024-03-14 14:01:49</t>
  </si>
  <si>
    <t>2024-03-14 14:03:31</t>
  </si>
  <si>
    <t>2024-03-14 15:37:42</t>
  </si>
  <si>
    <t>INC000002675910</t>
  </si>
  <si>
    <t>2024-03-14 18:34:06</t>
  </si>
  <si>
    <t>2024-03-14 18:35:55</t>
  </si>
  <si>
    <t>2024-03-14 18:54:07</t>
  </si>
  <si>
    <t>INC000002674699</t>
  </si>
  <si>
    <t>2024-03-14 11:55:02</t>
  </si>
  <si>
    <t>2024-03-14 11:58:42</t>
  </si>
  <si>
    <t>2024-03-14 15:38:01</t>
  </si>
  <si>
    <t>EMPRESA: TELEFONICA GLOBAL TECHNOLOGY S.A.AGENCIA EN CHILE
CÓDIGO DE SERVICIO: 
DIRECCIÓN: Calle San Martin #50, Santiago Centro, Santiago
NOMBRE DE QUIEN REPORTA: Oscar Ramirez
TELÉFONO DE QUIEN REPORTA: 56 9 41786904 
NOMBRE DE CONTACTO EN TERRENO: Osc</t>
  </si>
  <si>
    <t>INC000002674751</t>
  </si>
  <si>
    <t>fiprdu01 - prd_fuse_02 TICKET AUTOMATICO</t>
  </si>
  <si>
    <t>2024-03-14 12:16:46</t>
  </si>
  <si>
    <t>2024-03-14 16:03:30</t>
  </si>
  <si>
    <t>PREVENTIVO=SI
CODIGO DE SERVICIO=prd_fuse_02
DIRECCION=NULL
CIUDAD=NULL
COMUNA LOCAL=
REGION=NULL
QUIEN REPORTA=Ticket automático
CONTACTO EN TERRENO=
PROBLEMA=Critical Hard Drive Space Alert for Node FIPRDU01 - prd_fuse_02
REQUERIMIENTO=
EQUIPOS ENERGIZ</t>
  </si>
  <si>
    <t>Se comprimen logs de aplicativos FUSE y filesystem queda con 87% de uso. tmpfs                       3.2G     0  3.2G   0% /run/user/1006
[root@prd-fuse-02 evidencias]# df -h  /
Filesystem                  Size  Used Avail Use% Mounted on
/dev/mapper/PRD</t>
  </si>
  <si>
    <t>INC000002675510</t>
  </si>
  <si>
    <t>SW-POLL09	Zabbix agent is not available (for 3m)</t>
  </si>
  <si>
    <t>2024-03-14 16:36:05</t>
  </si>
  <si>
    <t>2024-03-14 16:36:32</t>
  </si>
  <si>
    <t>2024-03-14 17:02:33</t>
  </si>
  <si>
    <t>Se realiza reinicio de servicio en servidor. monitoreo zabbix reestablecido</t>
  </si>
  <si>
    <t>INC000002675834</t>
  </si>
  <si>
    <t>2024-03-14 17:53:03</t>
  </si>
  <si>
    <t>2024-03-14 17:53:51</t>
  </si>
  <si>
    <t>2024-03-14 18:38:03</t>
  </si>
  <si>
    <t>EMPRESA: TELEFONICA EMPRESAS DE CHILE SA
CÓDIGO DE SERVICIO: 
DIRECCIÓN: Av. Presidente Prieto #226, Paine, Santiago
NOMBRE DE QUIEN REPORTA: Fernando Sepúlveda
TELÉFONO DE QUIEN REPORTA: + 56 9 9321 1880
NOMBRE DE CONTACTO EN TERRENO: Fernando Sepulveda</t>
  </si>
  <si>
    <t>INC000002675122</t>
  </si>
  <si>
    <t>2024-03-14 13:19:31</t>
  </si>
  <si>
    <t>2024-03-14 13:21:51</t>
  </si>
  <si>
    <t>2024-03-14 17:36:58</t>
  </si>
  <si>
    <t>EMPRESA:SONDA S A
CÓDIGO DE SERVICIO: 
DIRECCIÓN: AV. Presidente Prieto #226, Paine, Santiago
NOMBRE DE QUIEN REPORTA: VICTOR HERRERA
TELÉFONO DE QUIEN REPORTA: 57 318 3535535
NOMBRE DE CONTACTO EN TERRENO: 
REQUERIMIENTO: Reemplazo de Disco fallido ID 4</t>
  </si>
  <si>
    <t>INC000002674813</t>
  </si>
  <si>
    <t>PAM Conf Server</t>
  </si>
  <si>
    <t>2024-03-14 12:21:34</t>
  </si>
  <si>
    <t>2024-03-14 12:21:49</t>
  </si>
  <si>
    <t>2024-03-14 16:23:23</t>
  </si>
  <si>
    <t>INC000002674816</t>
  </si>
  <si>
    <t>FRUTICOLA Y EXPORTADORA</t>
  </si>
  <si>
    <t>2024-03-14 12:22:12</t>
  </si>
  <si>
    <t>2024-03-14 12:22:23</t>
  </si>
  <si>
    <t>2024-03-14 18:51:56</t>
  </si>
  <si>
    <t>INC000002673604</t>
  </si>
  <si>
    <t>GESTION DATACENTER/ ACCESOS / TELECOMUNICACIONES VOZ Y DATOS SPA</t>
  </si>
  <si>
    <t>2024-03-14 12:04:41</t>
  </si>
  <si>
    <t>2024-03-14 12:09:15</t>
  </si>
  <si>
    <t>2024-03-14 15:37:43</t>
  </si>
  <si>
    <t>EMPRESA:TELECOMUNICACIONES VOZ Y DATOS SPA
CÓDIGO DE SERVICIO: 
DIRECCIÓN:Calle San Martin #50, Santiago Centro, Santiago
NOMBRE DE QUIEN REPORTA:Sandra Cárcamo 
TELÉFONO DE QUIEN REPORTA:56995291085
NOMBRE DE CONTACTO EN TERRENO: 
REQUERIMIENTO :  
Cons</t>
  </si>
  <si>
    <t>INC000002676038</t>
  </si>
  <si>
    <t>2024-03-14 19:54:46</t>
  </si>
  <si>
    <t>2024-03-14 19:56:55</t>
  </si>
  <si>
    <t>2024-03-14 20:12:52</t>
  </si>
  <si>
    <t>EMPRESA:COCA COLA EMBONOR S A
CÓDIGO DE SERVICIO: 
DIRECCIÓN:Calle San Martin #50, Santiago Centro, Santiago
NOMBRE DE QUIEN REPORTA:Alen Gerald Lapierre Recabal
TELÉFONO DE QUIEN REPORTA:9-47972629
NOMBRE DE CONTACTO EN TERRENO: 
REQUERIMIENTO :  
Inspe</t>
  </si>
  <si>
    <t>INC000002674901</t>
  </si>
  <si>
    <t>REQ | DUOC | Proyecto migración de Aplicaciones para Grupo Sentte a Datacenter Telefónica</t>
  </si>
  <si>
    <t>2024-03-14 16:54:10</t>
  </si>
  <si>
    <t>2024-03-14 16:55:39</t>
  </si>
  <si>
    <t>2024-03-14 17:49:57</t>
  </si>
  <si>
    <t>Estimada mesa, se requiere la creación de las Siguientes 3 VM Linux CENTOS, para alojar aplicaciones del Grupo Sentte
-	Hay que considerar también el redireccionamiento de la Máquina virtual al dominio de DUOC.
VM 1
Sistema de Coordinación	
Nombre VM</t>
  </si>
  <si>
    <t>Requerimiento debe ser canalizado por cliente a través de RFC, ya que es un alta de servidor.</t>
  </si>
  <si>
    <t>INC000002672559</t>
  </si>
  <si>
    <t>DUOC | REQ | Añadir segmento nuevo a OCI</t>
  </si>
  <si>
    <t>2024-03-13 18:30:03</t>
  </si>
  <si>
    <t>2024-03-13 18:31:54</t>
  </si>
  <si>
    <t>2024-03-14 10:21:44</t>
  </si>
  <si>
    <t>PREVENTIVO: NO
CODIGO DE SERVICIO:
DIRECCION:
COMUNA:
CIUDAD:
QUIEN REPORTA:
CONTACTO EN TERRENO:
PROBLEMA:
REQUERIMIENTO:
EQUIPOS ENERGIZADO/REINICIADO:
HORARIO DE ATENCION:
OBSERVACION:
ANI:
MARCA CENTRAL TELEFONICA: 
EMPRESA:
RUT:
CORREO: 
COORDENADAS</t>
  </si>
  <si>
    <t>Buenos dias. Se procede con el requerimiento de OCI solicitado. Adjunto evidencia respectiva.</t>
  </si>
  <si>
    <t>INC000002673998</t>
  </si>
  <si>
    <t>fiprdu01 - hyp_snbdo TICKET AUTOMATICO</t>
  </si>
  <si>
    <t>2024-03-14 08:11:14</t>
  </si>
  <si>
    <t>2024-03-14 10:32:00</t>
  </si>
  <si>
    <t>PREVENTIVO=SI
CODIGO DE SERVICIO=HYP_SNBDO
DIRECCION=NULL
CIUDAD=NULL
COMUNA LOCAL=
REGION=NULL
QUIEN REPORTA=Ticket automático
CONTACTO EN TERRENO=
PROBLEMA=Node FIPRDU01 - HYP_SNBDO is Down
REQUERIMIENTO=
EQUIPOS ENERGIZADO O REINICIADO=
HORARIO DE ATE</t>
  </si>
  <si>
    <t>Se realiza llamado a cliente duoc el cual informa que se presenta problema en rack de sede san bernardo lo cual esta siendo atendido en forma inerna.</t>
  </si>
  <si>
    <t>INC000002674031</t>
  </si>
  <si>
    <t>FACTIBILIDAD VOZ Y DATOS/CRQ 84122</t>
  </si>
  <si>
    <t>2024-03-14 08:56:46</t>
  </si>
  <si>
    <t>2024-03-14 08:56:47</t>
  </si>
  <si>
    <t>2024-03-14 09:01:21</t>
  </si>
  <si>
    <t>INC000002675728</t>
  </si>
  <si>
    <t>2024-03-14 20:44:12</t>
  </si>
  <si>
    <t>2024-03-14 20:46:21</t>
  </si>
  <si>
    <t>2024-03-14 23:48:10</t>
  </si>
  <si>
    <t>EMPRESA:TELEFONICA EMPRESAS DE CHILE SA
CÓDIGO DE SERVICIO: 
DIRECCIÓN: Calle San Martin #50, Santiago Centro, Santiago
NOMBRE DE QUIEN REPORTA:Manuel Caceres
TELÉFONO DE QUIEN REPORTA:56 9 3250 3680
NOMBRE DE CONTACTO EN TERRENO: 
REQUERIMIENTO: vIsita</t>
  </si>
  <si>
    <t>INC000002669264</t>
  </si>
  <si>
    <t>ALFRESCO-BD revision AV</t>
  </si>
  <si>
    <t>2024-03-12 16:43:46</t>
  </si>
  <si>
    <t>2024-03-12 16:44:22</t>
  </si>
  <si>
    <t>2024-03-14 12:15:46</t>
  </si>
  <si>
    <t>ALFRESCO-BD revision AV por bloqueo en montaje de dispositivos</t>
  </si>
  <si>
    <t>Control de dispositivos estaba administrado por PANDA AV, se agrego excepcion al grupo y se pudo ejecutar montar ISO. Se programara actividad con cliente</t>
  </si>
  <si>
    <t>INC000002674445</t>
  </si>
  <si>
    <t>RONDA  MEDICIÓN DE TEMPERATURAS EN SALAS TIC</t>
  </si>
  <si>
    <t>2024-03-14 11:06:52</t>
  </si>
  <si>
    <t>2024-03-14 11:08:36</t>
  </si>
  <si>
    <t>2024-03-14 11:31:33</t>
  </si>
  <si>
    <t>INC000002675177</t>
  </si>
  <si>
    <t>2024-03-14 16:06:08</t>
  </si>
  <si>
    <t>2024-03-14 16:08:30</t>
  </si>
  <si>
    <t>2024-03-14 16:42:36</t>
  </si>
  <si>
    <t>INC000002673616</t>
  </si>
  <si>
    <t>2024-03-14 04:05:08</t>
  </si>
  <si>
    <t>2024-03-14 04:08:25</t>
  </si>
  <si>
    <t>2024-03-14 04:26:14</t>
  </si>
  <si>
    <t>PREVENTIVO: NO
CODIGO DE SERVICIO: N/S
DIRECCION:  SAN MARTIN 50
QUIEN REPORTA: FRANCISCO FELIU
CONTACTO EN TERRENO: FRANCISCO FELIU
PROBLEMA: N/A
REQUERIMIENTO: RONDA POR TOMA DE TEMPERATURAS EN SALAS TIC</t>
  </si>
  <si>
    <t>INC000002670766</t>
  </si>
  <si>
    <t>HD/: Bajas de respaldos VDC</t>
  </si>
  <si>
    <t>2024-03-13 10:58:14</t>
  </si>
  <si>
    <t>2024-03-13 11:02:37</t>
  </si>
  <si>
    <t>2024-03-14 19:55:04</t>
  </si>
  <si>
    <t>PREVENTIVO: NO
CODIGO DE SERVICIO:
DIRECCION: Nueva de Lyon 96 Of 205
COMUNA: PROVIDENCIA
CIUDAD: Santiago
QUIEN REPORTA: Germán Herrera O.  +56962085259
CONTACTO EN TERRENO: Germán Herrera O - 56962085259
PROBLEMA:
REQUERIMIENTO:
Vuelvo a solicitar la</t>
  </si>
  <si>
    <t>FASE RESOLUCIÓN Y RECUPERACIÓN
Se efectúa contacto con cliente:N/A
Teléfono de contacto:N/A
Acciones realizadas:se realiza baja respectiva.
Solución paliativa o definitiva:definitiva
Acciones de Mejora, Recomendaciones:N/A
Causa Raíz:solicitud de b</t>
  </si>
  <si>
    <t>INC000002674165</t>
  </si>
  <si>
    <t>2024-03-14 10:12:04</t>
  </si>
  <si>
    <t>2024-03-14 10:13:38</t>
  </si>
  <si>
    <t>2024-03-14 10:33:56</t>
  </si>
  <si>
    <t>EMPRESA: SINACOFI
CÓDIGO DE SERVICIO: 
DIRECCIÓN: Av. Apoquindo #7071, Las Condes, Santiago
NOMBRE DE QUIEN REPORTA: Andreina Silvera Carrillo
TELÉFONO DE QUIEN REPORTA: +56 9 660 83744
NOMBRE DE CONTACTO EN TERRENO: Mauricio Aguilera Martinez 5699047191</t>
  </si>
  <si>
    <t>INC000002672758</t>
  </si>
  <si>
    <t>2024-03-13 22:53:32</t>
  </si>
  <si>
    <t>2024-03-13 22:55:44</t>
  </si>
  <si>
    <t>2024-03-14 03:19:57</t>
  </si>
  <si>
    <t>EMPRESA:TELEFONICA EMPRESAS DE CHILE SA
CÓDIGO DE SERVICIO: 
DIRECCIÓN: AV. Presidente Prieto #226, Paine, Santiago
NOMBRE DE QUIEN REPORTA: Josue Salinas
TELÉFONO DE QUIEN REPORTA: 987685102
NOMBRE DE CONTACTO EN TERRENO: 
REQUERIMIENTO: "Conexión de en</t>
  </si>
  <si>
    <t>INC000002675391</t>
  </si>
  <si>
    <t>HD | Método de respaldos y evidencia de su ejecución.</t>
  </si>
  <si>
    <t>2024-03-14 15:29:10</t>
  </si>
  <si>
    <t>2024-03-14 15:31:02</t>
  </si>
  <si>
    <t>2024-03-14 17:01:02</t>
  </si>
  <si>
    <t>PREVENTIVO: NO
CODIGO DE SERVICIO:
DIRECCION:
COMUNA:
CIUDAD:
QUIEN REPORTA:Rafael Cristian Henriquez Bazaes / Mesa Central 600 588 6000
CONTACTO EN TERRENO:
REQUERIMIENTO:Método de respaldos y evidencia de su ejecución.
Solicito información acerca de</t>
  </si>
  <si>
    <t>FASE RESOLUCIÓN Y RECUPERACIÓN
Se efectúa contacto con cliente: N/A
Teléfono de contacto: N/A
Acciones realizadas: se recopila información solicitada por cliente y se envia por correo.
Solución paliativa o definitiva: definitiva
Acciones de Mejora,</t>
  </si>
  <si>
    <t>INC000002673935</t>
  </si>
  <si>
    <t>2024-03-14 07:05:13</t>
  </si>
  <si>
    <t>2024-03-14 07:07:37</t>
  </si>
  <si>
    <t>INC000002673937</t>
  </si>
  <si>
    <t>2024-03-14 07:07:44</t>
  </si>
  <si>
    <t>2024-03-14 07:09:40</t>
  </si>
  <si>
    <t>TOMA DE ALARMAS REALIZADAS.</t>
  </si>
  <si>
    <t>INC000002673939</t>
  </si>
  <si>
    <t>2024-03-14 07:09:48</t>
  </si>
  <si>
    <t>2024-03-14 07:11:41</t>
  </si>
  <si>
    <t>INC000002673943</t>
  </si>
  <si>
    <t>Instalación Equipamiento Core Full Stack</t>
  </si>
  <si>
    <t>2024-03-14 07:13:53</t>
  </si>
  <si>
    <t>2024-03-14 07:15:39</t>
  </si>
  <si>
    <t>INC000002674237</t>
  </si>
  <si>
    <t>Problemas de acceso a plataforma Sharepoint</t>
  </si>
  <si>
    <t>2024-03-14 10:46:07</t>
  </si>
  <si>
    <t>2024-03-14 10:50:06</t>
  </si>
  <si>
    <t>2024-03-14 16:05:35</t>
  </si>
  <si>
    <t>Se revisa servicio y este opera normalmente. Usuario indica que problema se encuentra resuelto.</t>
  </si>
  <si>
    <t>INC000002672567</t>
  </si>
  <si>
    <t>DUOC| REQ | Creación de nueva Cuenta Administrativa en Dominio DUOCUC.cl</t>
  </si>
  <si>
    <t>2024-03-13 18:52:24</t>
  </si>
  <si>
    <t>2024-03-13 18:57:58</t>
  </si>
  <si>
    <t>2024-03-14 11:54:22</t>
  </si>
  <si>
    <t>PREVENTIVO: NO
CODIGO DE SERVICIO:
DIRECCION:
COMUNA:
CIUDAD: 
QUIEN REPORTA: Eduardo Weber Moretti 
CONTACTO EN TERRENO: Eduardo Weber Moretti 
PROBLEMA:
REQUERIMIENTO:
EQUIPOS ENERGIZADO/REINICIADO:
HORARIO DE ATENCION:
OBSERVACION:
ANI:
MARCA CENTRAL</t>
  </si>
  <si>
    <t>. Se genera user en dominio Duocuc.cl. favor verificar e informar.
User: eweberm@duocuc.cl</t>
  </si>
  <si>
    <t>INC000002668837</t>
  </si>
  <si>
    <t>REQ / SOC / [COAGRA] Estado antivirus en los servidores vm</t>
  </si>
  <si>
    <t>2024-03-12 15:47:16</t>
  </si>
  <si>
    <t>2024-03-12 15:51:01</t>
  </si>
  <si>
    <t>2024-03-14 12:14:24</t>
  </si>
  <si>
    <t>PREVENTIVO: NO
CODIGO DE SERVICIO:
DIRECCION:      
CIUDAD:             
COMUNA:
NOMBRE QUIEN REPORTA: Alberto Bezares Ovalle
TELEFONO QUIEN REPORTA: +56 9 71268048
NOMBRE CONTACTO EN TERRENO: 
TELEFONO 1 CONTACTO EN TERRENO:
TELEFONO 2 CONTACTO EN TERRE</t>
  </si>
  <si>
    <t>se informa el estado de actualizaciones y antivirus de los servidores administrados según lo solicitado en los folios INC000002668520 y INC000002668837.
Los servidores cuentan con las ultimas actualizaciones disponibles para la versión de Windows despleg</t>
  </si>
  <si>
    <t>INC000002668520</t>
  </si>
  <si>
    <t>HD  | [COAGRA] Actualizaciones Pendientes Servidores MS / Marzo</t>
  </si>
  <si>
    <t>2024-03-12 15:34:22</t>
  </si>
  <si>
    <t>2024-03-12 15:36:23</t>
  </si>
  <si>
    <t>2024-03-14 12:14:08</t>
  </si>
  <si>
    <t>PREVENTIVO: NO
CODIGO DE SERVICIO:
DIRECCION:
QUIEN REPORTA:Alberto Bezares Ovalle+56 9 71268048
CONTACTO EN TERRENO:
REQUERIMIENTO:Estimados, Buenas tardes.
Junto con saludar, agradeceré generar folio como requerimiento, para
levantamiento de actualiz</t>
  </si>
  <si>
    <t>INC000002671392</t>
  </si>
  <si>
    <t>Consumo Suscripciones O365 y Microsoft Azure</t>
  </si>
  <si>
    <t>2024-03-13 11:50:10</t>
  </si>
  <si>
    <t>2024-03-13 11:50:24</t>
  </si>
  <si>
    <t>2024-03-14 12:25:17</t>
  </si>
  <si>
    <t>ENVIADO</t>
  </si>
  <si>
    <t>INC000002673958</t>
  </si>
  <si>
    <t>2024-03-14 07:30:21</t>
  </si>
  <si>
    <t>2024-03-14 10:51:05</t>
  </si>
  <si>
    <t>Se realiza limpieza disco E quedando operativo. Alarma superada.</t>
  </si>
  <si>
    <t>INC000002673487</t>
  </si>
  <si>
    <t>2024-03-14 09:10:49</t>
  </si>
  <si>
    <t>2024-03-14 09:29:55</t>
  </si>
  <si>
    <t>2024-03-14 09:58:41</t>
  </si>
  <si>
    <t>INC000002668829</t>
  </si>
  <si>
    <t>REQ / SOC / Revisar usuario AD o host 100.64.21.57</t>
  </si>
  <si>
    <t>2024-03-12 15:23:42</t>
  </si>
  <si>
    <t>2024-03-12 15:25:37</t>
  </si>
  <si>
    <t>2024-03-14 10:28:58</t>
  </si>
  <si>
    <t>INC000002674160</t>
  </si>
  <si>
    <t>HD/RE: Cambiar perfil homólogo AJORDAN // De HMANZANILLA a LHENRIQUEZ</t>
  </si>
  <si>
    <t>2024-03-14 10:54:54</t>
  </si>
  <si>
    <t>2024-03-14 10:55:52</t>
  </si>
  <si>
    <t>2024-03-14 12:16:14</t>
  </si>
  <si>
    <t>PREVENTIVO: NO
CODIGO DE SERVICIO:
DIRECCION:
COMUNA:
CIUDAD:
QUIEN REPORTA:+56 9 8510 0702  Ewald Galaz Millaleo
CONTACTO EN TERRENO:
PROBLEMA:
REQUERIMIENTO:Favor generar ticket en base a requerimiento de cliente Nutrisco
Dejar en bandeja de Telefónic</t>
  </si>
  <si>
    <t>INC000002673896</t>
  </si>
  <si>
    <t>GESTION DATACENTER/ ACCESOS  / CLARO CHILE SA</t>
  </si>
  <si>
    <t>2024-03-14 06:09:46</t>
  </si>
  <si>
    <t>2024-03-14 06:15:33</t>
  </si>
  <si>
    <t>2024-03-14 08:22:31</t>
  </si>
  <si>
    <t>EMPRESA:    	CLARO CHILE SA
CÓDIGO DE SERVICIO:
DIRECCIÓN
NOMBRE DE QUIEN REPORTA:  Eduardo Gabriel Collao Fabres | (+562) 25819900 Opción 5
TELÉFONO DE QUIEN REPORTA:  56931009261
NOMBRE DE CONTACTO EN TERRENO: Nestor Pulido 
REQUERIMIENTO:  
Mediciones</t>
  </si>
  <si>
    <t>INC000002675451</t>
  </si>
  <si>
    <t>ALFRESCO-BD excepciones AV</t>
  </si>
  <si>
    <t>2024-03-14 16:00:24</t>
  </si>
  <si>
    <t>2024-03-14 16:01:14</t>
  </si>
  <si>
    <t>2024-03-14 16:01:34</t>
  </si>
  <si>
    <t>ALFRESCO-BD excepciones AV
Con respecto al servidor ALFRESCO-BD, hoy solucionamos el inconveniente que no nos permitía ver el contenido las imágenes montadas en el servidor virtual. Este inconveniente ocurrió debido a la protección del antivirus al contr</t>
  </si>
  <si>
    <t>INC000002675911</t>
  </si>
  <si>
    <t>2024-03-14 18:34:46</t>
  </si>
  <si>
    <t>2024-03-14 18:36:01</t>
  </si>
  <si>
    <t>2024-03-14 19:32:42</t>
  </si>
  <si>
    <t>INC000002675630</t>
  </si>
  <si>
    <t>2024-03-14 19:31:42</t>
  </si>
  <si>
    <t>2024-03-14 19:33:18</t>
  </si>
  <si>
    <t>2024-03-14 19:55:16</t>
  </si>
  <si>
    <t>INC000002674351</t>
  </si>
  <si>
    <t>HD/Gestión clave y usuario de gestor documental</t>
  </si>
  <si>
    <t>2024-03-14 12:08:00</t>
  </si>
  <si>
    <t>2024-03-14 15:59:21</t>
  </si>
  <si>
    <t>PREVENTIVO: NO
CODIGO DE SERVICIO:
DIRECCION:
COMUNA:
CIUDAD:
QUIEN REPORTA: Operador DataCenter Sites 
CONTACTO EN TERRENO:
PROBLEMA:
REQUERIMIENTO:
Estimados,
Favor si puedes reiniciar mi usuario y clave del gestor documental, ya
que no he podido acc</t>
  </si>
  <si>
    <t>se realiza envio de credenciales</t>
  </si>
  <si>
    <t>INC000002673551</t>
  </si>
  <si>
    <t>BLOQUEO VPN USUARIOS TCCT</t>
  </si>
  <si>
    <t>2024-03-14 10:49:10</t>
  </si>
  <si>
    <t>2024-03-14 10:51:02</t>
  </si>
  <si>
    <t>2024-03-14 10:53:54</t>
  </si>
  <si>
    <t>Solicitan bloqueode usuarios TCCT</t>
  </si>
  <si>
    <t>INC000002673555</t>
  </si>
  <si>
    <t>BLOQUEO DE TENANT TIC.CL</t>
  </si>
  <si>
    <t>2024-03-14 10:54:27</t>
  </si>
  <si>
    <t>2024-03-14 10:58:48</t>
  </si>
  <si>
    <t>Indican bloqueo del tenant de tic.cl por problema de multiples envios</t>
  </si>
  <si>
    <t>INC000002675183</t>
  </si>
  <si>
    <t>2024-03-14 16:41:15</t>
  </si>
  <si>
    <t>2024-03-14 16:42:33</t>
  </si>
  <si>
    <t>2024-03-14 17:03:46</t>
  </si>
  <si>
    <t>INC000002673941</t>
  </si>
  <si>
    <t>CONEXION DE ENLACE DE RESPALDO</t>
  </si>
  <si>
    <t>2024-03-14 07:11:53</t>
  </si>
  <si>
    <t>2024-03-14 07:13:47</t>
  </si>
  <si>
    <t>INC000002673997</t>
  </si>
  <si>
    <t>fiprdu01 - dcacdsnbdo TICKET AUTOMATICO</t>
  </si>
  <si>
    <t>2024-03-14 08:10:12</t>
  </si>
  <si>
    <t>2024-03-14 10:55:20</t>
  </si>
  <si>
    <t>PREVENTIVO=SI
CODIGO DE SERVICIO=DCACDSNBDO
DIRECCION=NULL
CIUDAD=NULL
COMUNA LOCAL=
REGION=NULL
QUIEN REPORTA=Ticket automático
CONTACTO EN TERRENO=
PROBLEMA=Node FIPRDU01 - DCACDSNBDO is Down
REQUERIMIENTO=
EQUIPOS ENERGIZADO O REINICIADO=
HORARIO DE A</t>
  </si>
  <si>
    <t>CLIENTE INFORMA  DUOC SEDE SAN BERNARDO PRESENTA PROBLEMAS INTERNOS DE RACK EN SU ALIMENTACION DE ENERGIA.</t>
  </si>
  <si>
    <t>INC000002675109</t>
  </si>
  <si>
    <t>2024-03-14 13:04:51</t>
  </si>
  <si>
    <t>2024-03-14 13:07:06</t>
  </si>
  <si>
    <t>2024-03-14 13:34:43</t>
  </si>
  <si>
    <t>EMPRESA:CAJA DE COMPENSACION DE ASIGNACION FAMILIAR LOS HEROES
CÓDIGO DE SERVICIO: 
DIRECCIÓN: Av. Apoquindo #7071, Las Condes, Santiago
NOMBRE DE QUIEN REPORTA: Patricio Gallardo
TELÉFONO DE QUIEN REPORTA: 995413493
NOMBRE DE CONTACTO EN TERRENO: 
REQUE</t>
  </si>
  <si>
    <t>INC000002674342</t>
  </si>
  <si>
    <t>HD/Solicitud de manos remotas || Proyecto 202018177-1 || Cliente FORUM || DC Apoquindo</t>
  </si>
  <si>
    <t>2024-03-14 11:42:26</t>
  </si>
  <si>
    <t>2024-03-14 11:45:27</t>
  </si>
  <si>
    <t>2024-03-14 15:54:35</t>
  </si>
  <si>
    <t>PREVENTIVO: NO
CODIGO DE SERVICIO: 
DIRECCION:
COMUNA:
CIUDAD:
QUIEN REPORTA: Roxana Jara Quezada +569 94372663
CONTACTO EN TERRENO: Raul Ruiz +56 9 9434 1205
PROBLEMA:
REQUERIMIENTO:
* Revisar la conexión entre Switch 9300_B (S/N: FJC272122TX), UR 17,</t>
  </si>
  <si>
    <t>SE EFECTUA CONTACTO CON CLIENTE: RAUL RUIZ
TELEFONO DE CONTACTO: 994341205
ACCIONES REALIZADAS:CONEXION CON JUMPER DE FIBRA ENTRE EQUIPOS
SOLUCION PALIATIVA O DEFINITIVA:N/A
ACCIONES DE MEJORA, RECOMENDACIONES:N/A
CAUZA RAIZ: N/A</t>
  </si>
  <si>
    <t>INC000002672083</t>
  </si>
  <si>
    <t>HD/RV: 2 parte - Servidores para Desarrollo/QA/PRO - Dev Interno Tech</t>
  </si>
  <si>
    <t>2024-03-13 16:10:32</t>
  </si>
  <si>
    <t>2024-03-13 16:11:38</t>
  </si>
  <si>
    <t>2024-03-14 16:00:03</t>
  </si>
  <si>
    <t>PREVENTIVO: NO
CODIGO DE SERVICIO:
DIRECCION:
COMUNA:
CIUDAD:
QUIEN REPORTA:56 9 4135 5459  Eduardo José Camacho Urdaneta
CONTACTO EN TERRENO:
PROBLEMA:
REQUERIMIENTO:@Help Desk,
Por favor abrir folio de requerimiento para cursar la habilitación de un
n</t>
  </si>
  <si>
    <t>se realiza creación del servidor requerido, el login de deben realizar con su usuario cloudco (VPN).
El servidor se encuentra actualizado y unido a dominio CLOUDCO.
En este momento se está realizando la instalación del agente antivirus</t>
  </si>
  <si>
    <t>INC000002673667</t>
  </si>
  <si>
    <t>2024-03-14 06:39:30</t>
  </si>
  <si>
    <t>2024-03-14 06:45:54</t>
  </si>
  <si>
    <t>2024-03-14 07:18:14</t>
  </si>
  <si>
    <t>INC000002661009</t>
  </si>
  <si>
    <t>SOC CONTRACTUAL MINERA CAROLA</t>
  </si>
  <si>
    <t>HD/SOC CONTRACTUAL MINERA CAROLA | Capacidad en VDC</t>
  </si>
  <si>
    <t>2024-03-08 10:03:06</t>
  </si>
  <si>
    <t>2024-03-08 10:05:17</t>
  </si>
  <si>
    <t>2024-03-14 19:53:09</t>
  </si>
  <si>
    <t>PREVENTIVO: NO
CODIGO DE SERVICIO:
DIRECCION:
QUIEN REPORTA: Carlos Linares +56 9 68223881
CONTACTO EN TERRENO:
PROBLEMA:
REQUERIMIENTO:
Por favor su ayuda con la creación de un ticket bajo el siguiente
concepto:
* Para cliente SOC CONTRACTUAL MINERA CAR</t>
  </si>
  <si>
    <t>FASE RESOLUCIÓN Y RECUPERACIÓN
Se efectúa contacto con cliente:N/A
Teléfono de contacto:N/A
Acciones realizadas: se envia informacion por correo por cada vertical.
Solución paliativa o definitiva: definitiva
Acciones de Mejora, Recomendaciones: N/A</t>
  </si>
  <si>
    <t>INC000002675876</t>
  </si>
  <si>
    <t>2024-03-14 18:28:22</t>
  </si>
  <si>
    <t>2024-03-14 23:09:32</t>
  </si>
  <si>
    <t>Servidor operativo. alarma superada caída se presentó por pruebas de comunicaciones de cliente Duoc.</t>
  </si>
  <si>
    <t>INC000002676005</t>
  </si>
  <si>
    <t>2024-03-14 19:08:43</t>
  </si>
  <si>
    <t>2024-03-14 19:13:11</t>
  </si>
  <si>
    <t>2024-03-14 20:28:19</t>
  </si>
  <si>
    <t>EMPRESA:COCA COLA EMBONOR S A
CÓDIGO DE SERVICIO: 
DIRECCIÓN:Calle San Martin #50, Santiago Centro, Santiago
NOMBRE DE QUIEN REPORTA:"Ignacio Valls
TELÉFONO DE QUIEN REPORTA:Cel +56 996397752
NOMBRE DE CONTACTO EN TERRENO: 
REQUERIMIENTO :  
Contruccion</t>
  </si>
  <si>
    <t>INC000002674812</t>
  </si>
  <si>
    <t>Activación parcial Pedido 6 proyecto CC-CHI-0000135403 (OB CHI-004027327) - S</t>
  </si>
  <si>
    <t>2024-03-14 12:21:07</t>
  </si>
  <si>
    <t>2024-03-14 12:21:27</t>
  </si>
  <si>
    <t>2024-03-14 12:24:23</t>
  </si>
  <si>
    <t>INC000002674818</t>
  </si>
  <si>
    <t>Reu Cord</t>
  </si>
  <si>
    <t>2024-03-14 12:22:31</t>
  </si>
  <si>
    <t>2024-03-14 12:22:42</t>
  </si>
  <si>
    <t>2024-03-14 15:21:18</t>
  </si>
  <si>
    <t>-</t>
  </si>
  <si>
    <t>INC000002631439</t>
  </si>
  <si>
    <t>SOCIEDAD CONCESIONARIA VESPUCIO ORIENTE S.A.</t>
  </si>
  <si>
    <t>HD / Lista blanca Correos scavo</t>
  </si>
  <si>
    <t>2024-02-22 18:03:56</t>
  </si>
  <si>
    <t>2024-02-22 18:07:06</t>
  </si>
  <si>
    <t>2024-03-15 12:45:46</t>
  </si>
  <si>
    <t>2024-03-15 23:50:00</t>
  </si>
  <si>
    <t>PREVENTIVO: NO
CODIGO DE SERVICIO:
DIRECCION:
QUIEN REPORTA:- Johan urrutia +569 30171565
CONTACTO EN TERRENO:
PROBLEMA:
REQUERIMIENTO:
Estimados junto con saludar y esperando se encuentren bien, favor su ayuda anteriormente se solicito integran el corr</t>
  </si>
  <si>
    <t>FASE RESOLUCIÓN Y RECUPERACIÓN
Se efectúa contacto con cliente:
Teléfono de contacto:
Acciones realizadas:
Solución paliativa o definitiva:
Acciones de Mejora, Recomendaciones:
Causa Raíz:</t>
  </si>
  <si>
    <t>INC000002665153</t>
  </si>
  <si>
    <t>SERVICIOS DE MONITOREO SOCIEDAD ANONIMA</t>
  </si>
  <si>
    <t>MESA/CALL CENTER/ALCANZAR UNA IP</t>
  </si>
  <si>
    <t>2024-03-11 13:33:44</t>
  </si>
  <si>
    <t>2024-03-11 13:37:07</t>
  </si>
  <si>
    <t>EQUIPOS VOZ</t>
  </si>
  <si>
    <t>2024-03-15 14:10:25</t>
  </si>
  <si>
    <t>PREVENTIVO: NO
CODIGO DE SERVICIO:SIP2206264,VPF2297571
DIRECCION:Apoquindo 7071 (Maquina Virtual en el Datacenter)
QUIEN REPORTA:FABIAN FUENSALIDA -994724024
CONTACTO EN TERRENO:FABIAN FUENSALIDA -994724024
PROBLEMA:
REQUERIMIENTO:ALCANZAR UNA IP
EQUIPO</t>
  </si>
  <si>
    <t>Se efectúa contacto con cliente: nombre del contacto o N/A
Teléfono de contacto: telefono del contacto o N/A
Acciones realizadas: Estiamdos, Se llama a cliente en varias oportunidades y sin exito, tambien se le envia correo solicitando mas detalle.
Soluc</t>
  </si>
  <si>
    <t>INC000002675999</t>
  </si>
  <si>
    <t>2024-03-15 06:06:43</t>
  </si>
  <si>
    <t>2024-03-15 06:08:03</t>
  </si>
  <si>
    <t>INC000002677984</t>
  </si>
  <si>
    <t>2024-03-15 16:08:16</t>
  </si>
  <si>
    <t>2024-03-15 16:10:18</t>
  </si>
  <si>
    <t>2024-03-15 16:29:01</t>
  </si>
  <si>
    <t>INC000002677988</t>
  </si>
  <si>
    <t>2024-03-15 16:25:17</t>
  </si>
  <si>
    <t>2024-03-15 16:26:12</t>
  </si>
  <si>
    <t>2024-03-15 17:11:22</t>
  </si>
  <si>
    <t>EMPRESA:TELEFONICA EMPRESAS DE CHILE SA
CÓDIGO DE SERVICIO: 
DIRECCIÓN:Av. Apoquindo #7071, Las Condes, Santiago
NOMBRE DE QUIEN REPORTA:Javier Rojo
TELÉFONO DE QUIEN REPORTA:992982563
NOMBRE DE CONTACTO EN TERRENO: 
REQUERIMIENTO:Inspeccion visual Rack</t>
  </si>
  <si>
    <t>INC000002676864</t>
  </si>
  <si>
    <t>RONDA Y MEDICIÓN DE TEMPERATURAS</t>
  </si>
  <si>
    <t>2024-03-15 10:18:46</t>
  </si>
  <si>
    <t>2024-03-15 10:21:25</t>
  </si>
  <si>
    <t>2024-03-15 10:52:26</t>
  </si>
  <si>
    <t>INC000002678627</t>
  </si>
  <si>
    <t>2024-03-15 17:27:46</t>
  </si>
  <si>
    <t>2024-03-15 17:28:52</t>
  </si>
  <si>
    <t>2024-03-15 19:29:24</t>
  </si>
  <si>
    <t>EMPRESA:HUAWEI CHILE S A
CÓDIGO DE SERVICIO: 
DIRECCIÓN:AV. Presidente Prieto #226, Paine, Santiago
NOMBRE DE QUIEN REPORTA:Ronald Alayo
TELÉFONO DE QUIEN REPORTA:56935662382
NOMBRE DE CONTACTO EN TERRENO: 
REQUERIMIENTO :  
Realizacion de trabajos  y ti</t>
  </si>
  <si>
    <t>INC000002678641</t>
  </si>
  <si>
    <t>2024-03-15 17:32:50</t>
  </si>
  <si>
    <t>2024-03-15 17:34:27</t>
  </si>
  <si>
    <t>2024-03-15 19:30:52</t>
  </si>
  <si>
    <t>INC000002678643</t>
  </si>
  <si>
    <t>2024-03-15 17:34:58</t>
  </si>
  <si>
    <t>2024-03-15 17:36:04</t>
  </si>
  <si>
    <t>2024-03-15 19:31:26</t>
  </si>
  <si>
    <t>INC000002678333</t>
  </si>
  <si>
    <t>Factibilidad  Instalacion de Equipos y tendido de cables</t>
  </si>
  <si>
    <t>2024-03-15 16:32:02</t>
  </si>
  <si>
    <t>2024-03-15 16:33:13</t>
  </si>
  <si>
    <t>2024-03-15 16:39:12</t>
  </si>
  <si>
    <t>INC000002677924</t>
  </si>
  <si>
    <t>2024-03-15 12:46:55</t>
  </si>
  <si>
    <t>2024-03-15 12:48:11</t>
  </si>
  <si>
    <t>2024-03-15 13:56:50</t>
  </si>
  <si>
    <t>INC000002678741</t>
  </si>
  <si>
    <t>2024-03-15 19:36:18</t>
  </si>
  <si>
    <t>2024-03-15 19:38:13</t>
  </si>
  <si>
    <t>2024-03-15 19:53:52</t>
  </si>
  <si>
    <t>INC000002677497</t>
  </si>
  <si>
    <t>EVENTO ORION][SERVIDOR] Alerta MDM-AIRW-AP01 | MDM-AIRW-APP02 | MDM-AIRW-FE0</t>
  </si>
  <si>
    <t>2024-03-15 15:32:39</t>
  </si>
  <si>
    <t>2024-03-15 15:32:56</t>
  </si>
  <si>
    <t>2024-03-15 15:35:24</t>
  </si>
  <si>
    <t>INC000002677998</t>
  </si>
  <si>
    <t>2024-03-15 16:44:31</t>
  </si>
  <si>
    <t>2024-03-15 16:45:34</t>
  </si>
  <si>
    <t>2024-03-15 17:33:49</t>
  </si>
  <si>
    <t>INC000002677484</t>
  </si>
  <si>
    <t>Factibilidad TENDIDO DE CABLEADO Y CONEXION</t>
  </si>
  <si>
    <t>2024-03-15 14:47:25</t>
  </si>
  <si>
    <t>2024-03-15 14:48:39</t>
  </si>
  <si>
    <t>2024-03-15 15:17:30</t>
  </si>
  <si>
    <t>INC000002677488</t>
  </si>
  <si>
    <t>Revisión de requerimiento:Coonfiguración usuario para SFTP</t>
  </si>
  <si>
    <t>2024-03-15 15:13:14</t>
  </si>
  <si>
    <t>2024-03-15 15:18:00</t>
  </si>
  <si>
    <t>2024-03-15 17:17:25</t>
  </si>
  <si>
    <t>Se configura usuario rpa_asistencia para sftp.</t>
  </si>
  <si>
    <t>INC000002678621</t>
  </si>
  <si>
    <t>2024-03-15 17:23:27</t>
  </si>
  <si>
    <t>2024-03-15 17:25:16</t>
  </si>
  <si>
    <t>2024-03-15 19:28:52</t>
  </si>
  <si>
    <t>INC000002678631</t>
  </si>
  <si>
    <t>2024-03-15 17:29:14</t>
  </si>
  <si>
    <t>2024-03-15 17:30:35</t>
  </si>
  <si>
    <t>2024-03-15 19:29:53</t>
  </si>
  <si>
    <t>INC000002678628</t>
  </si>
  <si>
    <t>2024-03-15 17:28:06</t>
  </si>
  <si>
    <t>2024-03-15 17:32:12</t>
  </si>
  <si>
    <t>2024-03-15 19:57:32</t>
  </si>
  <si>
    <t>INC000002671826</t>
  </si>
  <si>
    <t>GAMA/ Respaldo Baseprod</t>
  </si>
  <si>
    <t>2024-03-13 12:57:21</t>
  </si>
  <si>
    <t>2024-03-13 12:58:03</t>
  </si>
  <si>
    <t>2024-03-15 16:04:35</t>
  </si>
  <si>
    <t>PREVENTIVO: NO
CODIGO DE SERVICIO: Baseprod
DIRECCION:
QUIEN REPORTA: Nelson Canales Miranda
CONTACTO EN TERRENO:
PROBLEMA:
REQUERIMIENTO:
se necesita respaldo de ayer martes 12 del archivo   202403.tar.gz   , servidor Baseprod
Este debe estar en una d</t>
  </si>
  <si>
    <t>FASE RESOLUCIÓN Y RECUPERACIÓN
Se efectúa contacto con cliente: N/A
Teléfono de contacto: N/A
Acciones realizadas: se restaura archivo solicitado
Solución paliativa o definitiva: se restaura archivo solicitado
Acciones de Mejora, Recomendaciones: se</t>
  </si>
  <si>
    <t>INC000002677498</t>
  </si>
  <si>
    <t>FEBRERO 2024 Consumo Suscripciones O365 y</t>
  </si>
  <si>
    <t>2024-03-15 15:33:03</t>
  </si>
  <si>
    <t>2024-03-15 15:33:14</t>
  </si>
  <si>
    <t>2024-03-15 15:36:15</t>
  </si>
  <si>
    <t>INC000002677158</t>
  </si>
  <si>
    <t>ROTULO DE CAMARA</t>
  </si>
  <si>
    <t>2024-03-15 09:19:05</t>
  </si>
  <si>
    <t>2024-03-15 09:23:37</t>
  </si>
  <si>
    <t>2024-03-15 11:41:57</t>
  </si>
  <si>
    <t>PREVENTIVO: SI
CODIGO DE SERVICIO:2677158
DIRECCION: DC SM 
QUIEN REPORTA: RENE VILLEGAS  OPERACIONES N1 
CONTACTO EN TERRENO: OPERACIONES N1 
PROBLEMA: SE REQUIERE ROTULO DE CAMARAS 
REQUERIMIENTO: SIN IMPACTO 
EQUIPOS ENERGIZADO/REINICIADO: NO APLICA</t>
  </si>
  <si>
    <t>INC000002675722</t>
  </si>
  <si>
    <t>SERVICIOS PULLMAN BUS COSTA CENTRAL S.A.</t>
  </si>
  <si>
    <t>GESTION DATACENTER/ ACCESOS /SERVICIOS PULLMAN BUS COSTA CENTRAL S.A.</t>
  </si>
  <si>
    <t>2024-03-14 19:27:11</t>
  </si>
  <si>
    <t>2024-03-14 19:29:46</t>
  </si>
  <si>
    <t>2024-03-15 09:52:02</t>
  </si>
  <si>
    <t>EMPRESA:SERVICIOS PULLMAN BUS COSTA CENTRAL S.A.
CÓDIGO DE SERVICIO: 
DIRECCIÓN: Calle San Martin #50, Santiago Centro, Santiago
NOMBRE DE QUIEN REPORTA:Sebastián Eugenio Loyola Rojas
TELÉFONO DE QUIEN REPORTA:56961709096
NOMBRE DE CONTACTO EN TERRENO:</t>
  </si>
  <si>
    <t>INC000002677760</t>
  </si>
  <si>
    <t>2024-03-15 13:31:30</t>
  </si>
  <si>
    <t>2024-03-15 13:35:46</t>
  </si>
  <si>
    <t>2024-03-15 14:03:37</t>
  </si>
  <si>
    <t>INC000002678046</t>
  </si>
  <si>
    <t>HD/Solicitud de restauración maquina virtual VDC.</t>
  </si>
  <si>
    <t>2024-03-15 13:20:47</t>
  </si>
  <si>
    <t>2024-03-15 13:22:09</t>
  </si>
  <si>
    <t>2024-03-15 16:26:16</t>
  </si>
  <si>
    <t>PREVENTIVO: NO
CODIGO DE SERVICIO: NO APLICA
DIRECCION: Nueva de Lyon 96 Of 205 |
COMUNA: PROVIDENCIA
CIUDAD: STGO
QUIEN REPORTA:
CONTACTO EN TERRENO: Germán Herrera O - 56962085259
PROBLEMA:
REQUERIMIENTO:
Favor iniciar proceso de restauración de la si</t>
  </si>
  <si>
    <t>FASE RESOLUCIÓN Y RECUPERACIÓN
Se efectúa contacto con cliente: N/A
Teléfono de contacto: N/A
Acciones realizadas: Recuperacion ejecutada correctamente
Solución paliativa o definitiva: N/a
Acciones de Mejora, Recomendaciones: N/A
Causa Raíz: N/a
P</t>
  </si>
  <si>
    <t>INC000002677782</t>
  </si>
  <si>
    <t>HD/[ECERT] INVENTARIO DE SERVICIOS BASE DATOS SQL</t>
  </si>
  <si>
    <t>2024-03-15 15:00:37</t>
  </si>
  <si>
    <t>2024-03-15 15:02:42</t>
  </si>
  <si>
    <t>2024-03-15 15:27:48</t>
  </si>
  <si>
    <t>PREVENTIVO: NO
CODIGO DE SERVICIO:
DIRECCION:
COMUNA:
CIUDAD:
QUIEN REPORTA:+56 9 7128 9709 Fabián Aguilar
CONTACTO EN TERRENO:
PROBLEMA:
REQUERIMIENTO:Buenas tardes, favor abrir un RQ para cliente ECERT, con el fin de obtener
la siguiente información d</t>
  </si>
  <si>
    <t>Se envía listado de instancias SQL Server bajo la administración de TTECH, cliente ECERT.</t>
  </si>
  <si>
    <t>INC000002678671</t>
  </si>
  <si>
    <t>2024-03-15 22:22:57</t>
  </si>
  <si>
    <t>2024-03-15 22:23:59</t>
  </si>
  <si>
    <t>2024-03-15 23:39:47</t>
  </si>
  <si>
    <t>INC000002678181</t>
  </si>
  <si>
    <t>HD/[ECERT] INVENTARIO DE MAQUINAS VIRTUALES CON SERVICIO DE REPLICA ZERTO</t>
  </si>
  <si>
    <t>2024-03-15 15:03:26</t>
  </si>
  <si>
    <t>2024-03-15 15:04:50</t>
  </si>
  <si>
    <t>2024-03-15 16:18:37</t>
  </si>
  <si>
    <t>PREVENTIVO: NO
CODIGO DE SERVICIO:
DIRECCION:
COMUNA:
CIUDAD:
QUIEN REPORTA: Fabián Aguilar +56 9 7128 9709
CONTACTO EN TERRENO:
PROBLEMA:
REQUERIMIENTO:
Estimado equipo @Help Desk
Buenas tardes, favor abrir un RQ para cliente ECERT, con el fin de obte</t>
  </si>
  <si>
    <t>Se efectúa contacto con cliente:  N/A
Teléfono de contacto:N/A
Acciones realizadas: Adjunto listado de las maquinas que se encuentran en política de réplica en Zerto del cliente ECERT 
Solución paliativa o definitiva: depende del tipo de solucion
Accione</t>
  </si>
  <si>
    <t>INC000002677748</t>
  </si>
  <si>
    <t>HD/Migración VM VDC Sonacol</t>
  </si>
  <si>
    <t>2024-03-15 13:22:22</t>
  </si>
  <si>
    <t>2024-03-15 13:23:48</t>
  </si>
  <si>
    <t>2024-03-15 13:55:25</t>
  </si>
  <si>
    <t>PREVENTIVO: NO
CODIGO DE SERVICIO:
DIRECCION:
COMUNA:
CIUDAD:
QUIEN REPORTA:+56 9 5639 8654 Axel Andrade Llano
CONTACTO EN TERRENO:
PROBLEMA:
REQUERIMIENTO:Junto con saludar, favor su ayuda creando folio de requerimiento y
asignando a BANDEJA: TELEFONIC</t>
  </si>
  <si>
    <t>Se importa VM SOCOLNT98_09032024_1140 de manera exitosa a VDC.</t>
  </si>
  <si>
    <t>INC000002677934</t>
  </si>
  <si>
    <t>GESTION DATACENTER/ ACCESOS /ROM MAYER</t>
  </si>
  <si>
    <t>2024-03-15 13:31:20</t>
  </si>
  <si>
    <t>2024-03-15 13:32:39</t>
  </si>
  <si>
    <t>2024-03-15 14:06:15</t>
  </si>
  <si>
    <t>EMPRESA:ROM MAYER
CÓDIGO DE SERVICIO: 
DIRECCIÓN:Av. Apoquindo #7071, Las Condes, Santiago
NOMBRE DE QUIEN REPORTA:Danilo Gonzalez
TELÉFONO DE QUIEN REPORTA:56983134178
NOMBRE DE CONTACTO EN TERRENO: 
REQUERIMIENTO:"Visita inspectiva. Cruzadas entre rack</t>
  </si>
  <si>
    <t>INC000002678153</t>
  </si>
  <si>
    <t>CALL CENTER / Solicita versión FIRMWARE</t>
  </si>
  <si>
    <t>2024-03-15 15:03:21</t>
  </si>
  <si>
    <t>2024-03-15 15:08:27</t>
  </si>
  <si>
    <t>2024-03-15 16:57:28</t>
  </si>
  <si>
    <t>PREVENTIVO: NO
CODIGO DE SERVICIO: VPF1563316
DIRECCION: San Martin # 50 datacenter TIC,Santiago,Santiago
COMUNA: providencia
CIUDAD: Santiago
QUIEN REPORTA: Ricardo Rojas - +56 948670911
CONTACTO EN TERRENO: Ricardo Rojas - +56 948670911
PROBLEMA:
REQUE</t>
  </si>
  <si>
    <t>Se envia informacion solicitada a cliente</t>
  </si>
  <si>
    <t>INC000002677772</t>
  </si>
  <si>
    <t>HD/Importar a VDC de CLIENTE Mantos copper vm restaurada.</t>
  </si>
  <si>
    <t>2024-03-15 14:22:24</t>
  </si>
  <si>
    <t>2024-03-15 14:23:44</t>
  </si>
  <si>
    <t>2024-03-15 15:38:13</t>
  </si>
  <si>
    <t>PREVENTIVO: NO
CODIGO DE SERVICIO:
DIRECCION:
COMUNA:
CIUDAD:
QUIEN REPORTA:+56 9 44008795Sebastián Villena
CONTACTO EN TERRENO:
PROBLEMA:
REQUERIMIENTO:Favor su apoyo para crear ticket como REQUERIMIENTO en estado PENDIENTE.
BANDEJA: TELEFONICA GLOBAL</t>
  </si>
  <si>
    <t>Se realiza importacion de la VM CCANTARAAPP_REC15032024_1354 para mantos COPPER a VDC.</t>
  </si>
  <si>
    <t>INC000002677797</t>
  </si>
  <si>
    <t>tct_justlo</t>
  </si>
  <si>
    <t>SOC/ REVISIÓN DE LD/ SOC</t>
  </si>
  <si>
    <t>2024-03-15 15:26:11</t>
  </si>
  <si>
    <t>2024-03-15 15:28:08</t>
  </si>
  <si>
    <t>2024-03-15 16:18:57</t>
  </si>
  <si>
    <t>Estimados buenas tardes,
  Se requiere de listado de correos agregado en lista de distribución cyberchile.sg@tic.cl.
Los datos deben ser enviados a correo juan.manuel,diaz@telefonica.com y evelynandrea.villagramorales@telefonica.com</t>
  </si>
  <si>
    <t>INC000002678023</t>
  </si>
  <si>
    <t>HD/[ECERT] DC APOQUINDO | Inventario rack ECERT | SALA 7- FILA B- RACK 02</t>
  </si>
  <si>
    <t>2024-03-15 13:07:56</t>
  </si>
  <si>
    <t>2024-03-15 13:10:06</t>
  </si>
  <si>
    <t>2024-03-15 16:17:46</t>
  </si>
  <si>
    <t>PREVENTIVO: NO
CODIGO DE SERVICIO:
DIRECCION:
COMUNA:
CIUDAD:
QUIEN REPORTA: Fabián Aguilar - +56 9 7128 9709
CONTACTO EN TERRENO:
PROBLEMA:
REQUERIMIENTO:
@Help Desk
Buen día, favor su apoyo para generar ticket de requerimiento para cliente
ECERT.
Fa</t>
  </si>
  <si>
    <t>Se efectúa contacto con cliente: no aplica
Teléfono de contacto: no aplica
Acciones realizadas: se adjunta inventario cliente ECERT
Solución paliativa o definitiva:no aplica
Acciones de Mejora, Recomendaciones:no aplica
Causa Raíz:no aplica</t>
  </si>
  <si>
    <t>INC000002677396</t>
  </si>
  <si>
    <t>2024-03-15 11:17:39</t>
  </si>
  <si>
    <t>2024-03-15 11:19:25</t>
  </si>
  <si>
    <t>2024-03-15 12:02:12</t>
  </si>
  <si>
    <t>EMPRESA: DXC
CÓDIGO DE SERVICIO: 
DIRECCIÓN:AV. Presidente Prieto #226, Paine, Santiago
NOMBRE DE QUIEN REPORTA:Cristóbal Reyes
TELÉFONO DE QUIEN REPORTA:  987685102
NOMBRE DE CONTACTO EN TERRENO: 
REQUERIMIENTO :  
"WBS 6.1573431 Mejoras Infraestructura</t>
  </si>
  <si>
    <t>INC000002677732</t>
  </si>
  <si>
    <t>HD/Baja de respaldo VDC MCROUTERACP</t>
  </si>
  <si>
    <t>2024-03-15 12:27:03</t>
  </si>
  <si>
    <t>2024-03-15 12:28:00</t>
  </si>
  <si>
    <t>2024-03-15 16:06:07</t>
  </si>
  <si>
    <t>PREVENTIVO: NO
CODIGO DE SERVICIO:NO APLICA
DIRECCION: Nueva de Lyon 96 Of 205 |
CIUDAD: STGO
QUIEN REPORTA:+56962085259 Germán Herrera O. |
CONTACTO EN TERRENO: Germán Herrera O. |
TELEFONO 1 CONTACTO EN TERRENO: 56962085259
PROBLEMA:
REQUERIMIENTO:Favo</t>
  </si>
  <si>
    <t>FASE RESOLUCIÓN Y RECUPERACIÓN
Se efectúa contacto con cliente: N/A
Teléfono de contacto: N/A
Acciones realizadas: baja de respaldo realizada
Solución paliativa o definitiva: baja de respaldo realizada
Acciones de Mejora, Recomendaciones: N/A
Causa</t>
  </si>
  <si>
    <t>INC000002677977</t>
  </si>
  <si>
    <t>2024-03-15 15:50:04</t>
  </si>
  <si>
    <t>2024-03-15 15:51:16</t>
  </si>
  <si>
    <t>2024-03-15 16:04:33</t>
  </si>
  <si>
    <t>EMPRESA:TELEFONICA GLOBAL TECHNOLOGY S.A.AGENCIA EN CHILE
CÓDIGO DE SERVICIO: 
DIRECCIÓN:Calle San Martin #50, Santiago Centro, Santiago
NOMBRE DE QUIEN REPORTA:Juan Pablo Segura
TELÉFONO DE QUIEN REPORTA:'56 9 47931883 
NOMBRE DE CONTACTO EN TERRENO: 
R</t>
  </si>
  <si>
    <t>INC000002677693</t>
  </si>
  <si>
    <t>GAMA / [FASA] Consumo eléctrico de los rack / DC San Martin</t>
  </si>
  <si>
    <t>2024-03-15 11:54:21</t>
  </si>
  <si>
    <t>2024-03-15 11:55:47</t>
  </si>
  <si>
    <t>2024-03-15 17:14:01</t>
  </si>
  <si>
    <t>PREVENTIVO: NO
CODIGO DE SERVICIO:
DIRECCION:
QUIEN REPORTA: Alberto Bezares Ovalle  +56 9 71268048 
CONTACTO EN TERRENO:
PROBLEMA:
REQUERIMIENTO:
 Agradeceré generar folio como requerimiento para obtener consumo eléctrico de los siguientes rack de clie</t>
  </si>
  <si>
    <t>Se efectúa contacto con cliente: no aplica
Teléfono de contacto: no aplica
Acciones realizadas: se enviá información solicitada
Solución paliativa o definitiva:  no aplica
Acciones de Mejora, Recomendaciones: no aplica
Causa Raíz:  no aplica</t>
  </si>
  <si>
    <t>INC000002677697</t>
  </si>
  <si>
    <t>[FASA] Información UR y conectores disponibles / DC San Martin</t>
  </si>
  <si>
    <t>2024-03-15 11:57:11</t>
  </si>
  <si>
    <t>2024-03-15 11:59:46</t>
  </si>
  <si>
    <t>2024-03-15 16:26:47</t>
  </si>
  <si>
    <t>PREVENTIVO: NO
CÓDIGO DE SERVICIO: RACK
DIRECCIÓN: - 
QUIEN REPORTA: Alberto Bezares Ovalle  +56 9 71268048 
CONTACTO EN TERRENO: Alberto Bezares Ovalle  +56 9 71268048 
PROBLEMA:
REQUERIMIENTO:
Junto con saludar, agradeceré generar folio como requerimi</t>
  </si>
  <si>
    <t>Se efectúa contacto con cliente: no aplica
Teléfono de contacto:no aplica
Acciones realizadas:se entrega informacion solicitada.
Solución paliativa o definitiva:no aplica
Acciones de Mejora, Recomendaciones:no aplica
Causa Raíz: (si aplica)no aplica</t>
  </si>
  <si>
    <t>INC000002677584</t>
  </si>
  <si>
    <t>cacost01 - contwlssiac TICKET AUTOMATICO</t>
  </si>
  <si>
    <t>2024-03-15 10:36:42</t>
  </si>
  <si>
    <t>2024-03-15 13:05:41</t>
  </si>
  <si>
    <t>PREVENTIVO=SI
CODIGO DE SERVICIO=contwlssiac
DIRECCION=NULL
CIUDAD=SANTIAGO
COMUNA LOCAL=
REGION=REGIÃ“N METROPOLITANA DE SANTIAGO
QUIEN REPORTA=Ticket automático
CONTACTO EN TERRENO=
PROBLEMA=Node CACOST01 - contwlssiac is Down
REQUERIMIENTO=
EQUIPOS EN</t>
  </si>
  <si>
    <t>Alarma se debe a trabajos programados.</t>
  </si>
  <si>
    <t>INC000002677817</t>
  </si>
  <si>
    <t>2024-03-15 12:10:47</t>
  </si>
  <si>
    <t>2024-03-15 12:11:44</t>
  </si>
  <si>
    <t>2024-03-15 12:29:32</t>
  </si>
  <si>
    <t>INC000002677873</t>
  </si>
  <si>
    <t>HD/[ECERT] CAMBIO DE HORA | 6 ABRIL | SO Microsoft</t>
  </si>
  <si>
    <t>2024-03-15 12:41:08</t>
  </si>
  <si>
    <t>2024-03-15 12:43:31</t>
  </si>
  <si>
    <t>2024-03-15 15:32:42</t>
  </si>
  <si>
    <t>PREVENTIVO: NO
CODIGO DE SERVICIO:
DIRECCION:
COMUNA:
CIUDAD:
QUIEN REPORTA: Fabián Aguilar +56 9 7128 9709
CONTACTO EN TERRENO:
PROBLEMA:
REQUERIMIENTO:
Estimados/as @Help Desk
Buenas tardes, junto con saludar, favor su apoyo para generar folio de RQ</t>
  </si>
  <si>
    <t>De acuerdo a lo conversado con Fabian, el organizara un plan de trabajo con Operaciones Cloud para finalmente crear un CRQ</t>
  </si>
  <si>
    <t>INC000002677399</t>
  </si>
  <si>
    <t>2024-03-15 11:23:17</t>
  </si>
  <si>
    <t>2024-03-15 11:26:51</t>
  </si>
  <si>
    <t>2024-03-15 11:40:31</t>
  </si>
  <si>
    <t>INC000002675637</t>
  </si>
  <si>
    <t>HD/RV: Transporte OT // Martes 27 de Febrero a las 23 horas</t>
  </si>
  <si>
    <t>2024-03-14 23:20:47</t>
  </si>
  <si>
    <t>2024-03-14 23:23:28</t>
  </si>
  <si>
    <t>2024-03-15 07:37:08</t>
  </si>
  <si>
    <t>PREVENTIVO: NO
CODIGO DE SERVICIO:
DIRECCION:
COMUNA:
CIUDAD:
QUIEN REPORTA: Nicolás Saavedra Eguiluz
CONTACTO EN TERRENO: + 56 9 6187 5469 
PROBLEMA:
REQUERIMIENTO:
EQUIPOS ENERGIZADO/REINICIADO:
HORARIO DE ATENCION:
OBSERVACION:
ANI:
MARCA CENTRAL TELE</t>
  </si>
  <si>
    <t>La orden OEDK925365 fue importada exitosamente en PRD</t>
  </si>
  <si>
    <t>INC000002677496</t>
  </si>
  <si>
    <t>FEBRERO 2024 Consumo Suscripciones O365 y Microsoft Azure</t>
  </si>
  <si>
    <t>2024-03-15 15:32:17</t>
  </si>
  <si>
    <t>2024-03-15 15:32:33</t>
  </si>
  <si>
    <t>2024-03-15 15:34:43</t>
  </si>
  <si>
    <t>INC000002676002</t>
  </si>
  <si>
    <t>INCIDENCIA 'Reemplazo de Disco fallido ID 443 posición 12:3:3 en Storage HP 3PAR PAINE</t>
  </si>
  <si>
    <t>2024-03-15 06:10:36</t>
  </si>
  <si>
    <t>2024-03-15 06:12:40</t>
  </si>
  <si>
    <t>INC000002677007</t>
  </si>
  <si>
    <t>Checklist Diario Clientes 15.03.24</t>
  </si>
  <si>
    <t>2024-03-15 07:37:45</t>
  </si>
  <si>
    <t>2024-03-15 07:38:45</t>
  </si>
  <si>
    <t>2024-03-15 07:39:09</t>
  </si>
  <si>
    <t>INC000002677366</t>
  </si>
  <si>
    <t>2024-03-15 10:36:05</t>
  </si>
  <si>
    <t>2024-03-15 10:37:36</t>
  </si>
  <si>
    <t>2024-03-15 12:04:27</t>
  </si>
  <si>
    <t>INC000002676871</t>
  </si>
  <si>
    <t>MESA/ HD- CAMBIO DE CINTA MAGNETICA</t>
  </si>
  <si>
    <t>2024-03-15 10:46:56</t>
  </si>
  <si>
    <t>2024-03-15 10:49:36</t>
  </si>
  <si>
    <t>2024-03-15 11:37:44</t>
  </si>
  <si>
    <t>PREVENTIVO: NO
CODIGO DE SERVICIO: 
DIRECCION: SAN MARTIN 50, 2DO PISO SANTIAGO
COMUNA: CENTRO 
CIUDAD: SANTIAGO
QUIEN REPORTA: ROBERTO ATTON / 979487645
CONTACTO EN TERRENO:  ROBERTO ATTON / 979487645
PROBLEMA: CAMBIO DE MEDIOS MAGNETICOS
REQUERIMIENTO:</t>
  </si>
  <si>
    <t>INC000002654120</t>
  </si>
  <si>
    <t>FARMACEUTICA REDFARMA LIMITADA</t>
  </si>
  <si>
    <t>CALLCENTER / ASIGNACION DE ROLES</t>
  </si>
  <si>
    <t>2024-03-05 12:42:20</t>
  </si>
  <si>
    <t>2024-03-05 12:44:34</t>
  </si>
  <si>
    <t>2024-03-15 12:46:38</t>
  </si>
  <si>
    <t>PREVENTIVO: NO
CODIGO DE SERVICIO:
DIRECCION: Av. colon 9765, bodega 10
QUIEN REPORTA: Luis Espinel - 947194172
CONTACTO EN TERRENO: Luis Espinel - 947194172
PROBLEMA:
REQUERIMIENTO: Asigancion de Roles
habilitar rol de administrador para importar y expo</t>
  </si>
  <si>
    <t>INC000002676000</t>
  </si>
  <si>
    <t>2024-03-15 06:08:09</t>
  </si>
  <si>
    <t>2024-03-15 06:09:13</t>
  </si>
  <si>
    <t>INC000002676003</t>
  </si>
  <si>
    <t>tendido de cableado para resolver incidencia</t>
  </si>
  <si>
    <t>2024-03-15 06:12:46</t>
  </si>
  <si>
    <t>2024-03-15 06:13:57</t>
  </si>
  <si>
    <t>INC000002676004</t>
  </si>
  <si>
    <t>desconexion y retiro de una cruzada en desuso</t>
  </si>
  <si>
    <t>2024-03-15 06:14:02</t>
  </si>
  <si>
    <t>2024-03-15 06:15:14</t>
  </si>
  <si>
    <t>INC000002664246</t>
  </si>
  <si>
    <t>VIÑA SANTA ANDREA LTDA</t>
  </si>
  <si>
    <t>MESA/ HD / CONFIGURACION DE CUENTA</t>
  </si>
  <si>
    <t>2024-03-11 11:07:54</t>
  </si>
  <si>
    <t>2024-03-11 11:10:07</t>
  </si>
  <si>
    <t>2024-03-15 10:28:02</t>
  </si>
  <si>
    <t>PREVENTIVO: NO
CODIGO DE SERVICIO: VPF1131688
DIRECCION: Carretera I-50 KM 55 0 Lihueimo, Palmilla,Palmilla 
QUIEN REPORTA: RICARDO CORNEJO - 722861595
CONTACTO EN TERRENO: RICARDO CORNEJO - 722861595
PROBLEMA:
REQUERIMIENTO: Cambio de Cuenta
EQUIPOS ENE</t>
  </si>
  <si>
    <t>CLIENTE NO RESPONDE A CORREOS A SOPORTE MS. SE ESPERA HASTA MAÑANA PARA RESPUESTA DE LO CONTRARIO SE PROCEDE A CIERRE DE TICKET.</t>
  </si>
  <si>
    <t>INC000002675689</t>
  </si>
  <si>
    <t>2024-03-15 07:07:28</t>
  </si>
  <si>
    <t>2024-03-15 07:08:31</t>
  </si>
  <si>
    <t>2024-03-15 07:08:50</t>
  </si>
  <si>
    <t>INC000002676819</t>
  </si>
  <si>
    <t>2024-03-15 07:34:41</t>
  </si>
  <si>
    <t>2024-03-15 07:35:56</t>
  </si>
  <si>
    <t>2024-03-15 07:40:51</t>
  </si>
  <si>
    <t>INC000002676904</t>
  </si>
  <si>
    <t>Revisión de requerimiento: Revisión filesystem / de servidores FUSE</t>
  </si>
  <si>
    <t>2024-03-15 12:02:37</t>
  </si>
  <si>
    <t>2024-03-15 12:03:17</t>
  </si>
  <si>
    <t>2024-03-15 15:12:39</t>
  </si>
  <si>
    <t>Se comprimen logs de aplicativos FUSE</t>
  </si>
  <si>
    <t>INC000002676964</t>
  </si>
  <si>
    <t>REQ / Error en respaldo de servidor fru-sql-2.frusanc.lan | HD</t>
  </si>
  <si>
    <t>2024-03-15 07:08:12</t>
  </si>
  <si>
    <t>2024-03-15 07:11:13</t>
  </si>
  <si>
    <t>2024-03-15 11:04:35</t>
  </si>
  <si>
    <t>PREVENTIVO:SI
CODIGO DE SERVICIO: NN
DIRECCION:      
CIUDAD:             
COMUNA:
NOMBRE QUIEN REPORTA: Sergio Orellana A.
TELEFONO QUIEN REPORTA: 569 93771016 
NOMBRE CONTACTO EN TERRENO:         : Sergio Orellana               
TELEFONO 1 CONTACTO</t>
  </si>
  <si>
    <t>FASE RESOLUCIÓN Y RECUPERACIÓN
Se efectúa contacto con cliente: N/A
Teléfono de contacto: N/A
Acciones realizadas: se revisa servidor, el cual se notifica que disco C no tiene espacio, se le solicita a cliente que haga espacio para retomar respaldo fa</t>
  </si>
  <si>
    <t>INC000002676001</t>
  </si>
  <si>
    <t>2024-03-15 06:09:20</t>
  </si>
  <si>
    <t>2024-03-15 06:10:31</t>
  </si>
  <si>
    <t>INC000002675008</t>
  </si>
  <si>
    <t>GIBRALTAR S A</t>
  </si>
  <si>
    <t>HD | Ruta firewall VDC Garmendia</t>
  </si>
  <si>
    <t>2024-03-14 13:02:55</t>
  </si>
  <si>
    <t>2024-03-14 13:10:57</t>
  </si>
  <si>
    <t>2024-03-15 15:47:45</t>
  </si>
  <si>
    <t>PREVENTIVO: NO
CODIGO DE SERVICIO:
DIRECCION:
COMUNA:
CIUDAD:
QUIEN REPORTA:Freddy Vasquez +56 9 7863 4872 / 600 427 7000
CONTACTO EN TERRENO:
REQUERIMIENTO:Estimados,
Por favor su apoyo para habilitar ruta en firewall del VDC de Garmendia
Macus SA. La</t>
  </si>
  <si>
    <t>Se efectúa contacto con cliente: Fredy Vasquez / Jhonny Sanchez
Teléfono de contacto: Via teams
Acciones realizadas: Se realizan configuraciones en conjunto con cliente
Acciones de Mejora, Recomendaciones: N/A
Causa Raíz: N/A</t>
  </si>
  <si>
    <t>INC000002675405</t>
  </si>
  <si>
    <t>NUEVO SERVIDOR - Habilitar comunicacion PANDA</t>
  </si>
  <si>
    <t>2024-03-14 15:31:11</t>
  </si>
  <si>
    <t>2024-03-14 15:33:26</t>
  </si>
  <si>
    <t>2024-03-15 11:17:19</t>
  </si>
  <si>
    <t>NUEVO SERVIDOR - Habilitar comunicacion PANDA ANTIVIRUS
Favor se requiere habilitar la comunicacion desde el nuevo servidor vm-desarrollo 10.67.131.177 hacia la IP 172.31.243.2 para consumo de servicio panda.
Se puede tomar como ejemplo la IP 10.67.135</t>
  </si>
  <si>
    <t>Se agrega IP PVLAN 10.67.131.177 a grupo para permitir la comunicacion hacia AV panda</t>
  </si>
  <si>
    <t>INC000002675496</t>
  </si>
  <si>
    <t>EUROCAPITAL SERVICIOS CHILE S.A.</t>
  </si>
  <si>
    <t>HD | Consulta Licencias o365 - Power Bi Free // Eurocapital</t>
  </si>
  <si>
    <t>2024-03-14 16:38:13</t>
  </si>
  <si>
    <t>2024-03-14 16:39:40</t>
  </si>
  <si>
    <t>2024-03-15 10:27:30</t>
  </si>
  <si>
    <t>PREVENTIVO: NO
CODIGO DE SERVICIO:
DIRECCION:
COMUNA:
CIUDAD:
QUIEN REPORTA:Ivan Balmaceda Berrios +56 22 327 4083
CONTACTO EN TERRENO:
PROBLEMA:Estimados,
Les comento que necesitamos ayuda para una situación que estamos
presentando con las licencias de</t>
  </si>
  <si>
    <t>Se procede a cierre de ticket de se genera un nuevo ticket como Requerimeinto</t>
  </si>
  <si>
    <t>INC000002678152</t>
  </si>
  <si>
    <t>STORAGE ON DEMAND</t>
  </si>
  <si>
    <t>MANUEL MAITA</t>
  </si>
  <si>
    <t>HD/[ECERT] INVENTARIO DE SERVIDORES VIRTUALES | Rv Tools</t>
  </si>
  <si>
    <t>2024-03-15 14:47:48</t>
  </si>
  <si>
    <t>2024-03-15 14:49:45</t>
  </si>
  <si>
    <t>2024-03-15 16:17:51</t>
  </si>
  <si>
    <t>INC000002678449</t>
  </si>
  <si>
    <t>HD/RV: Clave de usuarios DGDAI</t>
  </si>
  <si>
    <t>2024-03-15 19:00:36</t>
  </si>
  <si>
    <t>2024-03-15 19:02:03</t>
  </si>
  <si>
    <t>2024-03-15 19:23:41</t>
  </si>
  <si>
    <t>PREVENTIVO: NO
CODIGO DE SERVICIO:
DIRECCION:
COMUNA:
CIUDAD:
QUIEN REPORTA:+56 9 6664 3831 Cristobal Reyes Delgado
CONTACTO EN TERRENO:
PROBLEMA:
REQUERIMIENTO:Buenas tardes. Favor generar ticket por el problema reportado por el
cliente DUOC.
“Hola Di</t>
  </si>
  <si>
    <t>Se cambia password del usuario por una nueva, la cual es enviada por interno.</t>
  </si>
  <si>
    <t>INC000002678329</t>
  </si>
  <si>
    <t>DUOC| REQ | Servidor Configuración Manager sin Acceso a Internet</t>
  </si>
  <si>
    <t>2024-03-15 16:22:09</t>
  </si>
  <si>
    <t>2024-03-15 16:32:22</t>
  </si>
  <si>
    <t>2024-03-15 17:01:50</t>
  </si>
  <si>
    <t>PREVENTIVO: NO
CODIGO DE SERVICIO:
DIRECCION:
COMUNA:
CIUDAD:
QUIEN REPORTA:   Eduardo Weber Moretti    eweber@duoc.cl&gt;
CONTACTO EN TERRENO:   Eduardo Weber Moretti 
PROBLEMA:
REQUERIMIENTO:
EQUIPOS ENERGIZADO/REINICIADO:
HORARIO DE ATENCION:
OBSERVACION</t>
  </si>
  <si>
    <t>Se efectúa contacto con cliente: DUOC
Teléfono de contacto: Eduardo Weber - eweber@duoc.cl
Acciones realizadas: Servidor no administradot por TEC, servidor vive en Azure de cliente.
Solución paliativa o definitiva: N/A
Acciones de Mejora, Recomendaciones</t>
  </si>
  <si>
    <t>INC000002678623</t>
  </si>
  <si>
    <t>2024-03-15 17:25:49</t>
  </si>
  <si>
    <t>2024-03-15 17:27:07</t>
  </si>
  <si>
    <t>2024-03-15 19:38:21</t>
  </si>
  <si>
    <t>INC000002678636</t>
  </si>
  <si>
    <t>2024-03-15 17:31:06</t>
  </si>
  <si>
    <t>2024-03-15 17:32:16</t>
  </si>
  <si>
    <t>2024-03-15 19:30:25</t>
  </si>
  <si>
    <t>INC000002677952</t>
  </si>
  <si>
    <t>2024-03-15 14:39:32</t>
  </si>
  <si>
    <t>2024-03-15 14:44:17</t>
  </si>
  <si>
    <t>2024-03-15 15:11:15</t>
  </si>
  <si>
    <t>EMPRESA:DIRECTV CHILE TELEVISION LTDA
CÓDIGO DE SERVICIO: 
DIRECCIÓN:Calle San Martin #50, Santiago Centro, Santiago
NOMBRE DE QUIEN REPORTA:Horacio Gastón Farias Llanes 
TELÉFONO DE QUIEN REPORTA:54 11 59701098
NOMBRE DE CONTACTO EN TERRENO: 
REQUERIMIE</t>
  </si>
  <si>
    <t>INC000002678330</t>
  </si>
  <si>
    <t>Factibilidad INSTALACION DE EQUIPO ROUTER TIWS CHILE</t>
  </si>
  <si>
    <t>2024-03-15 16:25:12</t>
  </si>
  <si>
    <t>2024-03-15 16:26:26</t>
  </si>
  <si>
    <t>2024-03-15 16:29:16</t>
  </si>
  <si>
    <t>INC000002678650</t>
  </si>
  <si>
    <t>SUPERVISION CAMBIO DE FIBRA 17:46</t>
  </si>
  <si>
    <t>2024-03-15 17:46:47</t>
  </si>
  <si>
    <t>2024-03-15 17:48:01</t>
  </si>
  <si>
    <t>2024-03-15 18:32:02</t>
  </si>
  <si>
    <t>INC000002677735</t>
  </si>
  <si>
    <t>HD/[CAMARA DE COMERCIO] CAMBIO DE HORA | 6 ABRIL | SO Microsoft | GNU Linux</t>
  </si>
  <si>
    <t>2024-03-15 12:37:48</t>
  </si>
  <si>
    <t>2024-03-15 12:38:21</t>
  </si>
  <si>
    <t>2024-03-15 15:31:45</t>
  </si>
  <si>
    <t>PREVENTIVO: NO
CODIGO DE SERVICIO:
DIRECCION:
COMUNA:
CIUDAD:
QUIEN REPORTA:+56 9 7128 9709Fabián Aguilar
CONTACTO EN TERRENO:
PROBLEMA:
REQUERIMIENTO:Buenas tardes, junto con saludar, favor su apoyo para generar folio de RQ
para cliente CCS y derivar ha</t>
  </si>
  <si>
    <t>INC000002678354</t>
  </si>
  <si>
    <t>2024-03-15 18:32:08</t>
  </si>
  <si>
    <t>2024-03-15 18:33:43</t>
  </si>
  <si>
    <t>2024-03-15 19:43:59</t>
  </si>
  <si>
    <t>INC000002677980</t>
  </si>
  <si>
    <t>GESTION DATACENTER/ ACCESOS /CPECH</t>
  </si>
  <si>
    <t>2024-03-15 16:02:29</t>
  </si>
  <si>
    <t>2024-03-15 16:03:32</t>
  </si>
  <si>
    <t>2024-03-15 17:16:24</t>
  </si>
  <si>
    <t>EMPRESA:CPECH
CÓDIGO DE SERVICIO: 
DIRECCIÓN:AV. Presidente Prieto #226, Paine, Santiago
NOMBRE DE QUIEN REPORTA:Juan Pablo Segura
TELÉFONO DE QUIEN REPORTA:'56 9 47931883 
NOMBRE DE CONTACTO EN TERRENO: 
REQUERIMIENTO: montaje de cintas 
EQUIPOS ENERGIZ</t>
  </si>
  <si>
    <t>INC000002677737</t>
  </si>
  <si>
    <t>HD/[ECERT] DC SAN MARTIN | Inventario rack ECERT | SALA 4 - FILA D - RACK 34</t>
  </si>
  <si>
    <t>2024-03-15 13:13:40</t>
  </si>
  <si>
    <t>2024-03-15 13:13:50</t>
  </si>
  <si>
    <t>2024-03-15 15:34:01</t>
  </si>
  <si>
    <t>PREVENTIVO: NO
CODIGO DE SERVICIO:
DIRECCION:
COMUNA:
CIUDAD:
QUIEN REPORTA:+56 9 7128 9709 Fabián Aguilar
CONTACTO EN TERRENO:
PROBLEMA:
REQUERIMIENTO:Buen día, favor su apoyo para generar ticket de requerimiento para cliente
ECERT.
Favor su apoyo para</t>
  </si>
  <si>
    <t>Se efectúa contacto con cliente: no aplica
Teléfono de contacto: no aplica
Acciones realizadas:se adjunta inventario de cliente ecert
Solución paliativa o definitiva: no aplica
Acciones de Mejora, Recomendaciones: no aplica
Causa Raíz:  no aplica</t>
  </si>
  <si>
    <t>INC000002677806</t>
  </si>
  <si>
    <t>GAMA | [FASA] Información UR y conectores disponibles / DC Apoquindo</t>
  </si>
  <si>
    <t>2024-03-15 12:00:23</t>
  </si>
  <si>
    <t>2024-03-15 12:02:41</t>
  </si>
  <si>
    <t>2024-03-15 16:55:55</t>
  </si>
  <si>
    <t>PREVENTIVO: NO
CÓDIGO DE SERVICIO: RACKS
DIRECCIÓN: - 
QUIEN REPORTA: Alberto Bezares Ovalle  +56 9 71268048 
CONTACTO EN TERRENO: Alberto Bezares Ovalle  +56 9 71268048 
PROBLEMA:
REQUERIMIENTO:
Junto con saludar, agradeceré generar folio como requerim</t>
  </si>
  <si>
    <t>Se efectúa contacto con cliente: no aplica
Teléfono de contacto:no aplica
Acciones realizadas: se entrega información solicitada para cliente FASA
Solución paliativa o definitiva:no aplica
Acciones de Mejora, Recomendaciones:no aplica
Causa Raíz: no apli</t>
  </si>
  <si>
    <t>INC000002678598</t>
  </si>
  <si>
    <t>2024-03-15 18:45:09</t>
  </si>
  <si>
    <t>2024-03-15 18:49:05</t>
  </si>
  <si>
    <t>2024-03-15 19:18:11</t>
  </si>
  <si>
    <t>INC000002654499</t>
  </si>
  <si>
    <t>NOVA AUSTRAL S A</t>
  </si>
  <si>
    <t>2024-03-05 17:36:20</t>
  </si>
  <si>
    <t>2024-03-05 17:37:22</t>
  </si>
  <si>
    <t>2024-03-15 12:48:22</t>
  </si>
  <si>
    <t>PREVENTIVO: NO
CODIGO DE SERVICIO: VPF2089330
DIRECCION: Magallanes 990 A (Acceso por Plaza de Armas),Punta Arenas,Punta Arenas		
QUIEN REPORTA: HERRERA - 9667220995
CONTACTO EN TERRENO: JOSE LAYA - 985966397
PROBLEMA: 
REQUERIMIENTO: MICROFT 365 
EQUIPO</t>
  </si>
  <si>
    <t>INC000002678617</t>
  </si>
  <si>
    <t>2024-03-15 19:56:50</t>
  </si>
  <si>
    <t>ACESO AUTORIZADO</t>
  </si>
  <si>
    <t>INC000002678629</t>
  </si>
  <si>
    <t>2024-03-15 17:28:16</t>
  </si>
  <si>
    <t>2024-03-15 17:31:07</t>
  </si>
  <si>
    <t>2024-03-15 19:58:03</t>
  </si>
  <si>
    <t>INC000002677491</t>
  </si>
  <si>
    <t>Factibilidad Instalación Infra Nueva Paine</t>
  </si>
  <si>
    <t>2024-03-15 15:19:30</t>
  </si>
  <si>
    <t>2024-03-15 15:27:08</t>
  </si>
  <si>
    <t>2024-03-15 15:49:30</t>
  </si>
  <si>
    <t>INC000002678605</t>
  </si>
  <si>
    <t>2024-03-15 17:03:24</t>
  </si>
  <si>
    <t>2024-03-15 17:05:26</t>
  </si>
  <si>
    <t>2024-03-15 17:55:23</t>
  </si>
  <si>
    <t>INC000002677495</t>
  </si>
  <si>
    <t>Caja los andes avtividad Google</t>
  </si>
  <si>
    <t>2024-03-15 15:31:53</t>
  </si>
  <si>
    <t>2024-03-15 15:32:08</t>
  </si>
  <si>
    <t>2024-03-15 15:34:00</t>
  </si>
  <si>
    <t>A</t>
  </si>
  <si>
    <t>INC000002677305</t>
  </si>
  <si>
    <t>HD/Restauración respaldo servidor Socolnt98</t>
  </si>
  <si>
    <t>2024-03-15 09:05:47</t>
  </si>
  <si>
    <t>2024-03-15 09:07:22</t>
  </si>
  <si>
    <t>2024-03-15 15:04:15</t>
  </si>
  <si>
    <t>PREVENTIVO: NO
CODIGO DE SERVICIO:
DIRECCION:
COMUNA:
CIUDAD:
QUIEN REPORTA:+56 9 9934 7748 Sebastián Rudloff Parra
CONTACTO EN TERRENO:
PROBLEMA:
REQUERIMIENTO:Por favor cargar en el VDC respaldo de servidor socolnt98 correspondiente
al día viernes 8 de</t>
  </si>
  <si>
    <t>FASE RESOLUCIÓN Y RECUPERACIÓN
Se efectúa contacto con cliente: N/A
Teléfono de contacto: N/A
Acciones realizadas: se realiza restauracion solicitada, se envia correo con evidencia.
Solución paliativa o definitiva: definitiva
Acciones de Mejora, Rec</t>
  </si>
  <si>
    <t>INC000002677323</t>
  </si>
  <si>
    <t>DUOC| REQ | Clave de usuarios DGDAI</t>
  </si>
  <si>
    <t>2024-03-15 09:36:10</t>
  </si>
  <si>
    <t>2024-03-15 09:44:08</t>
  </si>
  <si>
    <t>2024-03-15 10:13:33</t>
  </si>
  <si>
    <t>PREVENTIVO: NO
CODIGO DE SERVICIO:
DIRECCION:
COMUNA:
CIUDAD:
QUIEN REPORTA: Alvaro Araya S.  aarayas@duoc.cl
CONTACTO EN TERRENO: Alvaro Araya S.
PROBLEMA:
REQUERIMIENTO:
EQUIPOS ENERGIZADO/REINICIADO:
HORARIO DE ATENCION:
OBSERVACION:
ANI:
MARCA CENTRA</t>
  </si>
  <si>
    <t>se repasan password a los usuarios y se soluciona el problema.</t>
  </si>
  <si>
    <t>INC000002678364</t>
  </si>
  <si>
    <t>2024-03-15 20:51:15</t>
  </si>
  <si>
    <t>2024-03-15 20:52:07</t>
  </si>
  <si>
    <t>2024-03-15 22:21:31</t>
  </si>
  <si>
    <t>INC000002677407</t>
  </si>
  <si>
    <t>ESTION DATACENTER/ ACCESOS / Nabiax</t>
  </si>
  <si>
    <t>2024-03-15 09:26:33</t>
  </si>
  <si>
    <t>2024-03-15 09:28:39</t>
  </si>
  <si>
    <t>2024-03-15 09:38:12</t>
  </si>
  <si>
    <t>EMPRESA: Nabiax
CÓDIGO DE SERVICIO: 
DIRECCIÓN:Calle San Martin #50, Santiago Centro, Santiago
NOMBRE DE QUIEN REPORTA:Manuel Caceres
TELÉFONO DE QUIEN REPORTA:  56 9 3250 3680
NOMBRE DE CONTACTO EN TERRENO: 
REQUERIMIENTO :  vIsita de PPRR
EQUIPOS ENERG</t>
  </si>
  <si>
    <t>INC000002677202</t>
  </si>
  <si>
    <t>HD/RE: Problema en VDC</t>
  </si>
  <si>
    <t>2024-03-15 09:47:07</t>
  </si>
  <si>
    <t>2024-03-15 09:49:39</t>
  </si>
  <si>
    <t>2024-03-15 10:13:45</t>
  </si>
  <si>
    <t>PREVENTIVO: NO
CODIGO DE SERVICIO: 
DIRECCION:
COMUNA:
CIUDAD:
QUIEN REPORTA: Pablo Oliva Alarcón +56 9 4803 1322
CONTACTO EN TERRENO:
PROBLEMA:
REQUERIMIENTO:
Estimados @Help Desk:
Favor generar folio y asignar a controller - cloud – VDC
Saludos cord</t>
  </si>
  <si>
    <t>INC000002675345</t>
  </si>
  <si>
    <t>HD | FRUTICOLA Y EXPORTADORA ATACAMA C-19872300325 // CC-CHI-0000068474 |</t>
  </si>
  <si>
    <t>2024-03-14 15:17:04</t>
  </si>
  <si>
    <t>2024-03-14 15:20:06</t>
  </si>
  <si>
    <t>2024-03-15 13:50:19</t>
  </si>
  <si>
    <t>PREVENTIVO: NO
CODIGO DE SERVICIO:
DIRECCION:
COMUNA:
CIUDAD:
QUIEN REPORTA:Erwin Rojas Vergara +56949270486
CONTACTO EN TERRENO:
REQUERIMIENTO:Solicito por favor generar ticket para asignación de
especialista Cloud para generación de RFC para cliente e</t>
  </si>
  <si>
    <t>Se efectúa contacto con cliente: Erwin Rojas
Teléfono de contacto: Via correo
Acciones realizadas: Se realizan configuraciones solicitadas
Acciones de Mejora, Recomendaciones: N/A
Causa Raíz: N/A</t>
  </si>
  <si>
    <t>INC000002677024</t>
  </si>
  <si>
    <t>2024-03-15 08:52:05</t>
  </si>
  <si>
    <t>2024-03-15 08:53:48</t>
  </si>
  <si>
    <t>2024-03-15 09:08:18</t>
  </si>
  <si>
    <t>EMPRESA: VERISURE CHILE SPA
CÓDIGO DE SERVICIO: 
DIRECCIÓN: Calle San Martin #50, Santiago Centro, Santiago
NOMBRE DE QUIEN REPORTA: Alejandra Fernández Morales
TELÉFONO DE QUIEN REPORTA: 223464848
NOMBRE DE CONTACTO EN TERRENO: Mario Lucero 978050271
RE</t>
  </si>
  <si>
    <t>INC000002677005</t>
  </si>
  <si>
    <t>INCIDENTE POR CORTE DE FIBRA OSCURA.</t>
  </si>
  <si>
    <t>2024-03-15 06:15:20</t>
  </si>
  <si>
    <t>2024-03-15 06:16:20</t>
  </si>
  <si>
    <t>2024-03-15 08:20:34</t>
  </si>
  <si>
    <t>INC000002676269</t>
  </si>
  <si>
    <t>GESTION DATACENTER/ ACCESOS  / HUAWEI CHILE S A</t>
  </si>
  <si>
    <t>2024-03-15 00:16:21</t>
  </si>
  <si>
    <t>2024-03-15 00:18:49</t>
  </si>
  <si>
    <t>2024-03-15 02:02:54</t>
  </si>
  <si>
    <t>EMPRESA: HUAWEI CHILE S A
CÓDIGO DE SERVICIO:
DIRECCIÓN
NOMBRE DE QUIEN REPORTA:  Richard Alexander Aranguren Orozco | 56944143020
TELÉFONO DE QUIEN REPORTA:  944143020
NOMBRE DE CONTACTO EN TERRENO: RICHARD ARANGUREN
REQUERIMIENTO:  
INCIDENCIA EN CORT</t>
  </si>
  <si>
    <t>INC000002677354</t>
  </si>
  <si>
    <t>2024-03-15 10:14:31</t>
  </si>
  <si>
    <t>2024-03-15 10:17:26</t>
  </si>
  <si>
    <t>2024-03-15 10:25:39</t>
  </si>
  <si>
    <t>EMPRESA: NABIAX
CÓDIGO DE SERVICIO: 
DIRECCIÓN: Calle San Martin #50, Santiago Centro, Santiago
NOMBRE DE QUIEN REPORTA: Caroline Aróstica Q.
TELÉFONO DE QUIEN REPORTA: +56 9 8187 2715
NOMBRE DE CONTACTO EN TERRENO: Manuel Caceres 56 9 3250 3680
REQUERIM</t>
  </si>
  <si>
    <t>INC000002676820</t>
  </si>
  <si>
    <t>2024-03-15 07:36:07</t>
  </si>
  <si>
    <t>2024-03-15 07:37:11</t>
  </si>
  <si>
    <t>2024-03-15 07:43:36</t>
  </si>
  <si>
    <t>INC000002675888</t>
  </si>
  <si>
    <t>HD/Re: Reinicio de servidores.</t>
  </si>
  <si>
    <t>2024-03-14 18:48:01</t>
  </si>
  <si>
    <t>2024-03-15 08:24:01</t>
  </si>
  <si>
    <t>PREVENTIVO: NO
CODIGO DE SERVICIO:
DIRECCION:
COMUNA:
CIUDAD:
QUIEN REPORTA:	+56963567115 Agusto Pedro Jara Vergara
CONTACTO EN TERRENO: +569-63567115 Agusto Jara
+569-33827217 Hugo Fernandez
PROBLEMA:
REQUERIMIENTO:Por temas de sanidad queremos programa</t>
  </si>
  <si>
    <t>Reinició realizado servidores operativos</t>
  </si>
  <si>
    <t>INC000002674280</t>
  </si>
  <si>
    <t>2024-03-14 11:46:08</t>
  </si>
  <si>
    <t>2024-03-14 11:46:22</t>
  </si>
  <si>
    <t>2024-03-15 10:09:04</t>
  </si>
  <si>
    <t>Instancia instala el día de ayer jueves 14 de marzo, sin problemas. Se envió evidencia al solicitante.</t>
  </si>
  <si>
    <t>INC000002668527</t>
  </si>
  <si>
    <t>HD | Información de Equipamiento</t>
  </si>
  <si>
    <t>2024-03-12 15:48:48</t>
  </si>
  <si>
    <t>2024-03-12 15:50:20</t>
  </si>
  <si>
    <t>2024-03-15 19:24:48</t>
  </si>
  <si>
    <t>PREVENTIVO: NO
CODIGO DE SERVICIO:
DIRECCION:
QUIEN REPORTA:Manuel Maita +56 9 7413 8322
CONTACTO EN TERRENO:
REQUERIMIENTO:Estimados:
Solicito a ustedes generar ticket y derivar a @DENISE CRUZAT ETCHEBERRY
con el siguiente detalle:
Necesitamos un lis</t>
  </si>
  <si>
    <t>INC000002677585</t>
  </si>
  <si>
    <t>cacost01 - contosbneg TICKET AUTOMATICO</t>
  </si>
  <si>
    <t>2024-03-15 10:36:43</t>
  </si>
  <si>
    <t>2024-03-15 13:06:54</t>
  </si>
  <si>
    <t>PREVENTIVO=SI
CODIGO DE SERVICIO=contosbneg
DIRECCION=SAN MARTÃ�N 50, SANTIAGO, REGIÃ“N METROPOLITANA, CHILE
CIUDAD=SANTIAGO
COMUNA LOCAL=Santiago
REGION=REGIÃ“N METROPOLITANA DE SANTIAGO
QUIEN REPORTA=Ticket automático
CONTACTO EN TERRENO=
PROBLEMA=Node</t>
  </si>
  <si>
    <t>Alarma se debió a trabajos programados.</t>
  </si>
  <si>
    <t>INC000002677689</t>
  </si>
  <si>
    <t>GAMA / [FASA] Consumo eléctrico de los rack / DC Apoquindo</t>
  </si>
  <si>
    <t>2024-03-15 11:51:07</t>
  </si>
  <si>
    <t>2024-03-15 11:52:45</t>
  </si>
  <si>
    <t>2024-03-15 17:24:11</t>
  </si>
  <si>
    <t>PREVENTIVO: NO
CODIGO DE SERVICIO:
DIRECCION:
QUIEN REPORTA: Alberto Bezares Ovalle  +56 9 71268048 
CONTACTO EN TERRENO:
PROBLEMA:
REQUERIMIENTO:
Agradeceré generar folio como requerimiento para obtener consumo eléctrico de los siguientes rack de clien</t>
  </si>
  <si>
    <t>INC000002676826</t>
  </si>
  <si>
    <t>2024-03-15 08:28:03</t>
  </si>
  <si>
    <t>2024-03-15 08:29:23</t>
  </si>
  <si>
    <t>2024-03-15 09:29:14</t>
  </si>
  <si>
    <t>INC000002678366</t>
  </si>
  <si>
    <t>SUPERVISION  Proyecto PD20240110013 - Instalacion de Equipos y tendido de cables</t>
  </si>
  <si>
    <t>2024-03-15 21:08:08</t>
  </si>
  <si>
    <t>2024-03-15 21:12:24</t>
  </si>
  <si>
    <t>2024-03-16 05:12:00</t>
  </si>
  <si>
    <t>2024-03-16 23:50:00</t>
  </si>
  <si>
    <t>INC000002680021</t>
  </si>
  <si>
    <t>2024-03-16 18:31:34</t>
  </si>
  <si>
    <t>2024-03-16 18:32:37</t>
  </si>
  <si>
    <t>2024-03-16 19:33:06</t>
  </si>
  <si>
    <t>INC000002679120</t>
  </si>
  <si>
    <t>2024-03-16 05:55:40</t>
  </si>
  <si>
    <t>2024-03-16 05:56:53</t>
  </si>
  <si>
    <t>2024-03-16 05:57:13</t>
  </si>
  <si>
    <t>INC000002679130</t>
  </si>
  <si>
    <t>2024-03-16 07:44:11</t>
  </si>
  <si>
    <t>2024-03-16 07:45:26</t>
  </si>
  <si>
    <t>2024-03-16 07:52:07</t>
  </si>
  <si>
    <t>INC000002679128</t>
  </si>
  <si>
    <t>2024-03-16 07:31:35</t>
  </si>
  <si>
    <t>2024-03-16 07:32:57</t>
  </si>
  <si>
    <t>2024-03-16 07:49:03</t>
  </si>
  <si>
    <t>INC000002679122</t>
  </si>
  <si>
    <t>2024-03-16 06:32:34</t>
  </si>
  <si>
    <t>2024-03-16 06:33:59</t>
  </si>
  <si>
    <t>2024-03-16 07:42:14</t>
  </si>
  <si>
    <t>INC000002679178</t>
  </si>
  <si>
    <t>2024-03-16 12:24:04</t>
  </si>
  <si>
    <t>2024-03-16 12:25:22</t>
  </si>
  <si>
    <t>2024-03-16 13:28:12</t>
  </si>
  <si>
    <t>INC000002678388</t>
  </si>
  <si>
    <t>2024-03-16 08:34:39</t>
  </si>
  <si>
    <t>2024-03-16 08:35:53</t>
  </si>
  <si>
    <t>2024-03-16 09:49:43</t>
  </si>
  <si>
    <t>INC000002679566</t>
  </si>
  <si>
    <t>HD |  Transporte a PRD // OT Roll Back caso Sala Venta // OEDK925716 // Inmediatamente</t>
  </si>
  <si>
    <t>2024-03-16 11:27:35</t>
  </si>
  <si>
    <t>2024-03-16 11:30:28</t>
  </si>
  <si>
    <t>2024-03-16 13:20:35</t>
  </si>
  <si>
    <t>PREVENTIVO: NO
CODIGO DE SERVICIO:
DIRECCION:
COMUNA:
CIUDAD:
QUIEN REPORTA:Ewald Galaz Millaleo +56 9 8510 0702
CONTACTO EN TERRENO:
REQUERIMIENTO:Estimados Help Desk
Favor generar ticket en base a requerimiento de cliente Nutrisco
Dejar en bandeja d</t>
  </si>
  <si>
    <t>INC000002680188</t>
  </si>
  <si>
    <t>2024-03-16 22:03:26</t>
  </si>
  <si>
    <t>2024-03-16 22:04:15</t>
  </si>
  <si>
    <t>2024-03-16 23:31:35</t>
  </si>
  <si>
    <t>INC000002679264</t>
  </si>
  <si>
    <t>2024-03-16 20:24:49</t>
  </si>
  <si>
    <t>2024-03-16 20:25:54</t>
  </si>
  <si>
    <t>2024-03-16 21:30:55</t>
  </si>
  <si>
    <t>INC000002679970</t>
  </si>
  <si>
    <t>2024-03-16 16:33:29</t>
  </si>
  <si>
    <t>2024-03-16 16:34:59</t>
  </si>
  <si>
    <t>2024-03-16 17:30:50</t>
  </si>
  <si>
    <t>INC000002679515</t>
  </si>
  <si>
    <t>REVISION Y TOMA DE ALARMA DE CLIENTES</t>
  </si>
  <si>
    <t>2024-03-16 10:35:52</t>
  </si>
  <si>
    <t>2024-03-16 10:37:07</t>
  </si>
  <si>
    <t>2024-03-16 11:26:23</t>
  </si>
  <si>
    <t>INC000002678384</t>
  </si>
  <si>
    <t>2024-03-16 04:58:49</t>
  </si>
  <si>
    <t>2024-03-16 04:59:42</t>
  </si>
  <si>
    <t>2024-03-16 06:31:59</t>
  </si>
  <si>
    <t>INC000002679920</t>
  </si>
  <si>
    <t>HD | Cliente DUOC -| Respaldo fallido HYP-SNBDO</t>
  </si>
  <si>
    <t>2024-03-16 14:39:19</t>
  </si>
  <si>
    <t>2024-03-16 14:44:11</t>
  </si>
  <si>
    <t>2024-03-16 15:12:05</t>
  </si>
  <si>
    <t>PREVENTIVO: NO
CODIGO DE SERVICIO:10.212.20.163
DIRECCION:
COMUNA:
CIUDAD:
QUIEN REPORTA:MICHAEL HERNAN GONZALEZ OLIVARES +56 9 9243 5694 
CONTACTO EN TERRENO:Michael Gonzalez    +569 92435694
PROBLEMA:
Junto con saludar, solicito de vuestro apoyo para g</t>
  </si>
  <si>
    <t>Respaldo fallido HYP-SNBDO escalado a admin MS de turno, según lo revisado el 14-03-2024 se reportó incidencia a Alejandro Acevedo (estado cerrado), al revisar resolución del caso, este informa lo siguiente: #INC000002673998
Se realiza llamado a cliente</t>
  </si>
  <si>
    <t>INC000002681561</t>
  </si>
  <si>
    <t>2024-03-17 18:36:56</t>
  </si>
  <si>
    <t>2024-03-17 18:38:03</t>
  </si>
  <si>
    <t>2024-03-17 19:31:40</t>
  </si>
  <si>
    <t>2024-03-17 23:50:00</t>
  </si>
  <si>
    <t>INC000002680921</t>
  </si>
  <si>
    <t>RONDA Y REVICION DE SALAS TECNICAS  8:30</t>
  </si>
  <si>
    <t>2024-03-17 17:22:32</t>
  </si>
  <si>
    <t>2024-03-17 17:25:37</t>
  </si>
  <si>
    <t>INC000002679276</t>
  </si>
  <si>
    <t>2024-03-17 05:55:45</t>
  </si>
  <si>
    <t>2024-03-17 05:56:36</t>
  </si>
  <si>
    <t>2024-03-17 07:31:03</t>
  </si>
  <si>
    <t>INC000002680924</t>
  </si>
  <si>
    <t>2024-03-17 17:28:41</t>
  </si>
  <si>
    <t>2024-03-17 17:30:01</t>
  </si>
  <si>
    <t>INC000002679871</t>
  </si>
  <si>
    <t>2024-03-17 06:54:42</t>
  </si>
  <si>
    <t>2024-03-17 06:55:43</t>
  </si>
  <si>
    <t>2024-03-17 06:56:02</t>
  </si>
  <si>
    <t>INC000002679728</t>
  </si>
  <si>
    <t>gpschi01 - wnprap_gps10 TICKET AUTOMATICO</t>
  </si>
  <si>
    <t>2024-03-16 12:43:37</t>
  </si>
  <si>
    <t>2024-03-17 20:19:40</t>
  </si>
  <si>
    <t>PREVENTIVO=SI
CODIGO DE SERVICIO=WNPRAP_GPS10
DIRECCION=NULL
CIUDAD=NULL
COMUNA LOCAL=Santiago
REGION=NULL
QUIEN REPORTA=Ticket automático
CONTACTO EN TERRENO=
PROBLEMA=High RAM Usage Alert for Node GPSCHI01 - WNPRAP_GPS10
REQUERIMIENTO=
EQUIPOS ENERGIZA</t>
  </si>
  <si>
    <t>INC000002679869</t>
  </si>
  <si>
    <t>2024-03-17 04:31:54</t>
  </si>
  <si>
    <t>2024-03-17 04:32:53</t>
  </si>
  <si>
    <t>2024-03-17 05:31:30</t>
  </si>
  <si>
    <t>INC000002680922</t>
  </si>
  <si>
    <t>TOMAS DE ALARMAS DE CLIENTES</t>
  </si>
  <si>
    <t>2024-03-17 17:25:43</t>
  </si>
  <si>
    <t>2024-03-17 17:26:59</t>
  </si>
  <si>
    <t>INC000002679857</t>
  </si>
  <si>
    <t>2024-03-17 00:30:51</t>
  </si>
  <si>
    <t>2024-03-17 00:31:38</t>
  </si>
  <si>
    <t>2024-03-17 01:32:19</t>
  </si>
  <si>
    <t>INC000002679458</t>
  </si>
  <si>
    <t>HD/Acceso VPN: no se puede ingresar</t>
  </si>
  <si>
    <t>2024-03-16 09:19:53</t>
  </si>
  <si>
    <t>2024-03-16 09:21:28</t>
  </si>
  <si>
    <t>2024-03-17 20:26:00</t>
  </si>
  <si>
    <t>PREVENTIVO: NO
CODIGO DE SERVICIO:
DIRECCION:
COMUNA:
CIUDAD:
QUIEN REPORTA: Rodrigo Vásquez Muñoz  +56 97411 3060 
CONTACTO EN TERRENO:
PROBLEMA:
REQUERIMIENTO:
Buenas dias estimados Help Desk
Junto con saludar,
solicito de vuestro apoyo para crear tic</t>
  </si>
  <si>
    <t>Se habilita cuenta según solicitud y autorización de Jefe de Guardia</t>
  </si>
  <si>
    <t>INC000002681725</t>
  </si>
  <si>
    <t>2024-03-17 20:24:38</t>
  </si>
  <si>
    <t>2024-03-17 20:25:38</t>
  </si>
  <si>
    <t>2024-03-17 21:51:50</t>
  </si>
  <si>
    <t>INC000002680923</t>
  </si>
  <si>
    <t>2024-03-17 17:27:06</t>
  </si>
  <si>
    <t>2024-03-17 17:28:34</t>
  </si>
  <si>
    <t>INC000002680942</t>
  </si>
  <si>
    <t>2024-03-17 22:02:08</t>
  </si>
  <si>
    <t>2024-03-17 22:03:10</t>
  </si>
  <si>
    <t>2024-03-17 23:44:36</t>
  </si>
  <si>
    <t>INC000002680260</t>
  </si>
  <si>
    <t>RONDA DE CLIMAS TIC PREVENTIVAS</t>
  </si>
  <si>
    <t>2024-03-17 19:07:18</t>
  </si>
  <si>
    <t>2024-03-17 19:10:38</t>
  </si>
  <si>
    <t>2024-03-17 19:23:29</t>
  </si>
  <si>
    <t>PREVENTIVO: SI
CODIGO DE SERVICIO: 2680260
DIRECCION: NO APLICA
QUIEN REPORTA: OPERADOR N1 
CONTACTO EN TERRENO: OPERACIONES N1
PROBLEMA: NO APLICA 
REQUERIMIENTO: RONDAS PREVENTIVAS TIC 
EQUIPOS ENERGIZADO/REINICIADO: NO APLICA
HORARIO DE ATENCION: 24/7</t>
  </si>
  <si>
    <t>INC000002678076</t>
  </si>
  <si>
    <t>HD/RV: Solicitud de Mantenimiento SQL Server GDA-BD</t>
  </si>
  <si>
    <t>2024-03-15 13:42:51</t>
  </si>
  <si>
    <t>2024-03-15 13:43:57</t>
  </si>
  <si>
    <t>2024-03-17 22:21:14</t>
  </si>
  <si>
    <t>PREVENTIVO: NO
CODIGO DE SERVICIO:
DIRECCION:
COMUNA:
CIUDAD: 
QUIEN REPORTA: Cristobal Reyes Delgado  +56 9 6664 3831
CONTACTO EN TERRENO: 
PROBLEMA:
REQUERIMIENTO:
Estimado @Help Desk,
Buenas tardes. Favor su apoyo para la generación de un ticket por</t>
  </si>
  <si>
    <t>Por problemas de agenda, se reprogramará la ejecución del mantenimiento restante,.</t>
  </si>
  <si>
    <t>13/3/24 18:30:03</t>
  </si>
  <si>
    <t>13/3/24 18:31:54</t>
  </si>
  <si>
    <t>14/3/24 10:21:44</t>
  </si>
  <si>
    <t>14/3/24 23:50:00</t>
  </si>
  <si>
    <t>14/3/24 08:11:14</t>
  </si>
  <si>
    <t>14/3/24 10:32:00</t>
  </si>
  <si>
    <t>13/3/24 15:23:10</t>
  </si>
  <si>
    <t>13/3/24 15:23:12</t>
  </si>
  <si>
    <t>14/3/24 10:43:24</t>
  </si>
  <si>
    <t>14/3/24 07:30:21</t>
  </si>
  <si>
    <t>14/3/24 10:51:05</t>
  </si>
  <si>
    <t>14/3/24 10:49:10</t>
  </si>
  <si>
    <t>14/3/24 10:51:02</t>
  </si>
  <si>
    <t>14/3/24 10:53:54</t>
  </si>
  <si>
    <t>14/3/24 08:10:12</t>
  </si>
  <si>
    <t>14/3/24 10:55:20</t>
  </si>
  <si>
    <t>14/3/24 10:54:27</t>
  </si>
  <si>
    <t>14/3/24 10:58:48</t>
  </si>
  <si>
    <t>14/3/24 10:59:23</t>
  </si>
  <si>
    <t>14/3/24 11:01:15</t>
  </si>
  <si>
    <t>14/3/24 11:03:59</t>
  </si>
  <si>
    <t>13/3/24 18:52:24</t>
  </si>
  <si>
    <t>13/3/24 18:57:58</t>
  </si>
  <si>
    <t>14/3/24 11:54:22</t>
  </si>
  <si>
    <t>14/3/24 11:46:29</t>
  </si>
  <si>
    <t>14/3/24 11:46:43</t>
  </si>
  <si>
    <t>14/3/24 12:09:13</t>
  </si>
  <si>
    <t>14/3/24 11:46:50</t>
  </si>
  <si>
    <t>14/3/24 11:47:08</t>
  </si>
  <si>
    <t>14/3/24 12:10:04</t>
  </si>
  <si>
    <t>14/3/24 11:47:14</t>
  </si>
  <si>
    <t>14/3/24 11:47:26</t>
  </si>
  <si>
    <t>14/3/24 12:13:39</t>
  </si>
  <si>
    <t>14/3/24 10:54:54</t>
  </si>
  <si>
    <t>14/3/24 10:55:52</t>
  </si>
  <si>
    <t>14/3/24 12:16:14</t>
  </si>
  <si>
    <t>14/3/24 12:21:07</t>
  </si>
  <si>
    <t>14/3/24 12:21:27</t>
  </si>
  <si>
    <t>14/3/24 12:24:23</t>
  </si>
  <si>
    <t>13/3/24 11:50:10</t>
  </si>
  <si>
    <t>13/3/24 11:50:24</t>
  </si>
  <si>
    <t>14/3/24 12:25:17</t>
  </si>
  <si>
    <t>14/3/24 09:58:12</t>
  </si>
  <si>
    <t>14/3/24 10:00:17</t>
  </si>
  <si>
    <t>14/3/24 12:41:10</t>
  </si>
  <si>
    <t>14/3/24 12:22:31</t>
  </si>
  <si>
    <t>14/3/24 12:22:42</t>
  </si>
  <si>
    <t>14/3/24 15:21:18</t>
  </si>
  <si>
    <t>14/3/24 12:04:41</t>
  </si>
  <si>
    <t>14/3/24 12:08:00</t>
  </si>
  <si>
    <t>14/3/24 15:59:21</t>
  </si>
  <si>
    <t>13/3/24 16:10:32</t>
  </si>
  <si>
    <t>13/3/24 16:11:38</t>
  </si>
  <si>
    <t>14/3/24 16:00:03</t>
  </si>
  <si>
    <t>14/3/24 16:00:24</t>
  </si>
  <si>
    <t>14/3/24 16:01:14</t>
  </si>
  <si>
    <t>14/3/24 16:01:34</t>
  </si>
  <si>
    <t>14/3/24 12:16:46</t>
  </si>
  <si>
    <t>14/3/24 16:03:30</t>
  </si>
  <si>
    <t>14/3/24 10:46:07</t>
  </si>
  <si>
    <t>14/3/24 10:50:06</t>
  </si>
  <si>
    <t>14/3/24 16:05:35</t>
  </si>
  <si>
    <t>14/3/24 12:21:34</t>
  </si>
  <si>
    <t>14/3/24 12:21:49</t>
  </si>
  <si>
    <t>14/3/24 16:23:23</t>
  </si>
  <si>
    <t>14/3/24 15:29:10</t>
  </si>
  <si>
    <t>14/3/24 15:31:02</t>
  </si>
  <si>
    <t>14/3/24 17:01:02</t>
  </si>
  <si>
    <t>14/3/24 16:36:05</t>
  </si>
  <si>
    <t>14/3/24 16:36:32</t>
  </si>
  <si>
    <t>14/3/24 17:02:33</t>
  </si>
  <si>
    <t>SW-POLL09 Zabbix agent is not available (for 3m)</t>
  </si>
  <si>
    <t>14/3/24 16:54:10</t>
  </si>
  <si>
    <t>14/3/24 16:55:39</t>
  </si>
  <si>
    <t>14/3/24 17:49:57</t>
  </si>
  <si>
    <t>14/3/24 12:21:56</t>
  </si>
  <si>
    <t>14/3/24 12:22:06</t>
  </si>
  <si>
    <t>14/3/24 18:07:03</t>
  </si>
  <si>
    <t>14/3/24 12:22:12</t>
  </si>
  <si>
    <t>14/3/24 12:22:23</t>
  </si>
  <si>
    <t>14/3/24 18:51:56</t>
  </si>
  <si>
    <t>13/3/24 10:58:14</t>
  </si>
  <si>
    <t>13/3/24 11:02:37</t>
  </si>
  <si>
    <t>14/3/24 19:55:04</t>
  </si>
  <si>
    <t>14/3/24 18:28:22</t>
  </si>
  <si>
    <t>14/3/24 23:09:32</t>
  </si>
  <si>
    <t>14/3/24 23:20:47</t>
  </si>
  <si>
    <t>14/3/24 23:23:28</t>
  </si>
  <si>
    <t>15/3/24 07:37:08</t>
  </si>
  <si>
    <t>15/3/24 23:50:00</t>
  </si>
  <si>
    <t>15/3/24 07:37:45</t>
  </si>
  <si>
    <t>15/3/24 07:38:45</t>
  </si>
  <si>
    <t>15/3/24 07:39:09</t>
  </si>
  <si>
    <t>14/3/24 18:47:38</t>
  </si>
  <si>
    <t>14/3/24 18:48:01</t>
  </si>
  <si>
    <t>15/3/24 08:24:01</t>
  </si>
  <si>
    <t>14/3/24 11:46:08</t>
  </si>
  <si>
    <t>14/3/24 11:46:22</t>
  </si>
  <si>
    <t>15/3/24 10:09:04</t>
  </si>
  <si>
    <t>15/3/24 09:36:10</t>
  </si>
  <si>
    <t>15/3/24 09:44:08</t>
  </si>
  <si>
    <t>15/3/24 10:13:33</t>
  </si>
  <si>
    <t>15/3/24 09:47:07</t>
  </si>
  <si>
    <t>15/3/24 09:49:39</t>
  </si>
  <si>
    <t>15/3/24 10:13:45</t>
  </si>
  <si>
    <t>14/3/24 16:38:13</t>
  </si>
  <si>
    <t>14/3/24 16:39:40</t>
  </si>
  <si>
    <t>15/3/24 10:27:30</t>
  </si>
  <si>
    <t>15/3/24 07:08:12</t>
  </si>
  <si>
    <t>15/3/24 07:11:13</t>
  </si>
  <si>
    <t>15/3/24 11:04:35</t>
  </si>
  <si>
    <t>14/3/24 15:31:11</t>
  </si>
  <si>
    <t>14/3/24 15:33:26</t>
  </si>
  <si>
    <t>15/3/24 11:17:19</t>
  </si>
  <si>
    <t>15/3/24 10:36:42</t>
  </si>
  <si>
    <t>15/3/24 13:05:41</t>
  </si>
  <si>
    <t>15/3/24 10:36:43</t>
  </si>
  <si>
    <t>15/3/24 13:06:54</t>
  </si>
  <si>
    <t>14/3/24 15:17:04</t>
  </si>
  <si>
    <t>14/3/24 15:20:06</t>
  </si>
  <si>
    <t>15/3/24 13:50:19</t>
  </si>
  <si>
    <t>15/3/24 13:22:22</t>
  </si>
  <si>
    <t>15/3/24 13:23:48</t>
  </si>
  <si>
    <t>15/3/24 13:55:25</t>
  </si>
  <si>
    <t>15/3/24 09:05:47</t>
  </si>
  <si>
    <t>15/3/24 09:07:22</t>
  </si>
  <si>
    <t>15/3/24 15:04:15</t>
  </si>
  <si>
    <t>15/3/24 12:02:37</t>
  </si>
  <si>
    <t>15/3/24 12:03:17</t>
  </si>
  <si>
    <t>15/3/24 15:12:39</t>
  </si>
  <si>
    <t>15/3/24 15:00:37</t>
  </si>
  <si>
    <t>15/3/24 15:02:42</t>
  </si>
  <si>
    <t>15/3/24 15:27:48</t>
  </si>
  <si>
    <t>15/3/24 12:37:48</t>
  </si>
  <si>
    <t>15/3/24 12:38:21</t>
  </si>
  <si>
    <t>15/3/24 15:31:45</t>
  </si>
  <si>
    <t>15/3/24 12:41:08</t>
  </si>
  <si>
    <t>15/3/24 12:43:31</t>
  </si>
  <si>
    <t>15/3/24 15:32:42</t>
  </si>
  <si>
    <t>15/3/24 15:31:53</t>
  </si>
  <si>
    <t>15/3/24 15:32:08</t>
  </si>
  <si>
    <t>15/3/24 15:34:00</t>
  </si>
  <si>
    <t>15/3/24 15:32:17</t>
  </si>
  <si>
    <t>15/3/24 15:32:33</t>
  </si>
  <si>
    <t>15/3/24 15:34:43</t>
  </si>
  <si>
    <t>15/3/24 15:32:39</t>
  </si>
  <si>
    <t>15/3/24 15:32:56</t>
  </si>
  <si>
    <t>15/3/24 15:35:24</t>
  </si>
  <si>
    <t>15/3/24 15:33:03</t>
  </si>
  <si>
    <t>15/3/24 15:33:14</t>
  </si>
  <si>
    <t>15/3/24 15:36:15</t>
  </si>
  <si>
    <t>15/3/24 14:22:24</t>
  </si>
  <si>
    <t>15/3/24 14:23:44</t>
  </si>
  <si>
    <t>15/3/24 15:38:13</t>
  </si>
  <si>
    <t>14/3/24 13:02:55</t>
  </si>
  <si>
    <t>14/3/24 13:10:57</t>
  </si>
  <si>
    <t>15/3/24 15:47:45</t>
  </si>
  <si>
    <t>13/3/24 12:57:21</t>
  </si>
  <si>
    <t>13/3/24 12:58:03</t>
  </si>
  <si>
    <t>15/3/24 16:04:35</t>
  </si>
  <si>
    <t>15/3/24 12:27:03</t>
  </si>
  <si>
    <t>15/3/24 12:28:00</t>
  </si>
  <si>
    <t>15/3/24 16:06:07</t>
  </si>
  <si>
    <t>15/3/24 14:47:48</t>
  </si>
  <si>
    <t>15/3/24 14:49:45</t>
  </si>
  <si>
    <t>15/3/24 16:17:51</t>
  </si>
  <si>
    <t>15/3/24 15:03:26</t>
  </si>
  <si>
    <t>15/3/24 15:04:50</t>
  </si>
  <si>
    <t>15/3/24 16:18:37</t>
  </si>
  <si>
    <t>15/3/24 15:26:11</t>
  </si>
  <si>
    <t>15/3/24 15:28:08</t>
  </si>
  <si>
    <t>15/3/24 16:18:57</t>
  </si>
  <si>
    <t>15/3/24 13:20:47</t>
  </si>
  <si>
    <t>15/3/24 13:22:09</t>
  </si>
  <si>
    <t>15/3/24 16:26:16</t>
  </si>
  <si>
    <t>15/3/24 15:03:21</t>
  </si>
  <si>
    <t>15/3/24 15:08:27</t>
  </si>
  <si>
    <t>15/3/24 16:57:28</t>
  </si>
  <si>
    <t>15/3/24 16:22:09</t>
  </si>
  <si>
    <t>15/3/24 16:32:22</t>
  </si>
  <si>
    <t>15/3/24 17:01:50</t>
  </si>
  <si>
    <t>15/3/24 15:13:14</t>
  </si>
  <si>
    <t>15/3/24 15:18:00</t>
  </si>
  <si>
    <t>15/3/24 17:17:25</t>
  </si>
  <si>
    <t>15/3/24 19:00:36</t>
  </si>
  <si>
    <t>15/3/24 19:02:03</t>
  </si>
  <si>
    <t>15/3/24 19:23:41</t>
  </si>
  <si>
    <t>16/3/24 11:27:35</t>
  </si>
  <si>
    <t>16/3/24 11:30:28</t>
  </si>
  <si>
    <t>16/3/24 13:20:35</t>
  </si>
  <si>
    <t>16/3/24 23:50:00</t>
  </si>
  <si>
    <t>16/3/24 14:39:19</t>
  </si>
  <si>
    <t>16/3/24 14:44:11</t>
  </si>
  <si>
    <t>16/3/24 15:12:05</t>
  </si>
  <si>
    <t>16/3/24 12:43:37</t>
  </si>
  <si>
    <t>17/3/24 20:19:40</t>
  </si>
  <si>
    <t>17/3/24 23:50:00</t>
  </si>
  <si>
    <t>16/3/24 09:19:53</t>
  </si>
  <si>
    <t>16/3/24 09:21:28</t>
  </si>
  <si>
    <t>17/3/24 20:26:00</t>
  </si>
  <si>
    <t>15/3/24 13:42:51</t>
  </si>
  <si>
    <t>15/3/24 13:43:57</t>
  </si>
  <si>
    <t>17/3/24 22:21:14</t>
  </si>
  <si>
    <t>INC000002678626</t>
  </si>
  <si>
    <t>15/3/24 17:27:41</t>
  </si>
  <si>
    <t>15/3/24 17:29:08</t>
  </si>
  <si>
    <t>18/3/24 12:21:22</t>
  </si>
  <si>
    <t>HD/[ECERT] SERVICIO DE STORAGE ACTUAL</t>
  </si>
  <si>
    <t>INC000002678429</t>
  </si>
  <si>
    <t>SERVICIOS EXTERNOS SAN CRISTOBAL LIMITADA</t>
  </si>
  <si>
    <t>15/3/24 17:24:14</t>
  </si>
  <si>
    <t>15/3/24 17:40:24</t>
  </si>
  <si>
    <t>18/3/24 12:38:40</t>
  </si>
  <si>
    <t>CTC | Favor cambiar puntero inverso 190.4.216.146</t>
  </si>
  <si>
    <t>frp_rinfan</t>
  </si>
  <si>
    <t>INC000002678796</t>
  </si>
  <si>
    <t>15/3/24 21:35:39</t>
  </si>
  <si>
    <t>18/3/24 13:46:07</t>
  </si>
  <si>
    <t>gda - bdb_gda50 TICKET AUTOMATICO</t>
  </si>
  <si>
    <t>INC000002671213</t>
  </si>
  <si>
    <t>13/3/24 10:31:52</t>
  </si>
  <si>
    <t>13/3/24 10:33:30</t>
  </si>
  <si>
    <t>18/3/24 14:09:13</t>
  </si>
  <si>
    <t>GAMA / agregar a politica de respaldo</t>
  </si>
  <si>
    <t>INC000002675565</t>
  </si>
  <si>
    <t>14/3/24 17:12:44</t>
  </si>
  <si>
    <t>14/3/24 17:18:32</t>
  </si>
  <si>
    <t>18/3/24 15:01:26</t>
  </si>
  <si>
    <t>HD/Cambio de contraseña y 2fa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</si>
</sst>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 #,##0_ ;_ * \-#,##0_ ;_ * &quot;-&quot;_ ;_ @_ "/>
    <numFmt numFmtId="165" formatCode="hh:mm:ss;@"/>
    <numFmt numFmtId="166" formatCode="h:mm:ss;@"/>
    <numFmt numFmtId="167" formatCode="[mm]:ss"/>
    <numFmt numFmtId="168" formatCode="_ * #,##0.00_ ;_ * \-#,##0.00_ ;_ * &quot;-&quot;_ ;_ @_ "/>
    <numFmt numFmtId="169" formatCode="dd/mm/yyyy;@"/>
    <numFmt numFmtId="170" formatCode="dd/mm/yyyy\ hh:mm:ss"/>
  </numFmts>
  <fonts count="6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8"/>
      <name val="Arial"/>
      <family val="2"/>
    </font>
    <font>
      <sz val="10"/>
      <name val="Arial"/>
      <family val="2"/>
    </font>
    <font>
      <sz val="11"/>
      <color rgb="FFFF0000"/>
      <name val="Calibri"/>
      <family val="2"/>
      <scheme val="minor"/>
    </font>
    <font>
      <b/>
      <sz val="10"/>
      <color theme="0"/>
      <name val="Calibri"/>
      <family val="2"/>
      <scheme val="minor"/>
    </font>
    <font>
      <sz val="10"/>
      <color theme="1"/>
      <name val="Calibri"/>
      <family val="2"/>
      <scheme val="minor"/>
    </font>
    <font>
      <sz val="10"/>
      <color indexed="12"/>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12"/>
      <name val="Arial"/>
      <family val="2"/>
    </font>
    <font>
      <sz val="10"/>
      <color indexed="12"/>
      <name val="Arial"/>
      <family val="2"/>
    </font>
    <font>
      <sz val="10"/>
      <color indexed="12"/>
      <name val="Arial"/>
      <family val="2"/>
    </font>
    <font>
      <sz val="10"/>
      <name val="Calibri"/>
      <family val="2"/>
      <scheme val="minor"/>
    </font>
    <font>
      <sz val="9"/>
      <name val="Calibri"/>
      <family val="2"/>
      <scheme val="minor"/>
    </font>
    <font>
      <b/>
      <sz val="9"/>
      <name val="Calibri"/>
      <family val="2"/>
      <scheme val="minor"/>
    </font>
    <font>
      <b/>
      <sz val="9"/>
      <color theme="1"/>
      <name val="Calibri"/>
      <family val="2"/>
      <scheme val="minor"/>
    </font>
    <font>
      <sz val="9"/>
      <name val="Arial"/>
      <family val="2"/>
    </font>
    <font>
      <sz val="10"/>
      <color indexed="12"/>
      <name val="Arial"/>
      <family val="2"/>
    </font>
    <font>
      <sz val="10"/>
      <color indexed="12"/>
      <name val="Arial"/>
      <family val="2"/>
    </font>
    <font>
      <sz val="10"/>
      <color indexed="12"/>
      <name val="Arial"/>
      <family val="2"/>
    </font>
    <font>
      <sz val="10"/>
      <color indexed="12"/>
      <name val="Arial"/>
      <family val="2"/>
    </font>
    <font>
      <sz val="10"/>
      <color rgb="FFFF0000"/>
      <name val="Calibri"/>
      <family val="2"/>
      <scheme val="minor"/>
    </font>
    <font>
      <sz val="10"/>
      <color theme="0"/>
      <name val="Calibri"/>
      <family val="2"/>
      <scheme val="minor"/>
    </font>
    <font>
      <sz val="10"/>
      <color indexed="9"/>
      <name val="Calibri"/>
      <family val="2"/>
      <scheme val="minor"/>
    </font>
    <font>
      <b/>
      <sz val="10"/>
      <name val="Arial"/>
      <family val="2"/>
    </font>
    <font>
      <sz val="9"/>
      <color theme="1"/>
      <name val="Calibri"/>
      <family val="2"/>
      <scheme val="minor"/>
    </font>
    <font>
      <u/>
      <sz val="10"/>
      <color indexed="12"/>
      <name val="Calibri"/>
      <family val="2"/>
      <scheme val="minor"/>
    </font>
    <font>
      <sz val="10"/>
      <color indexed="8"/>
      <name val="Calibri"/>
      <family val="2"/>
      <scheme val="minor"/>
    </font>
    <font>
      <sz val="10"/>
      <name val="Arial"/>
      <family val="2"/>
    </font>
    <font>
      <u/>
      <sz val="10"/>
      <color rgb="FFFF0000"/>
      <name val="Calibri"/>
      <family val="2"/>
      <scheme val="minor"/>
    </font>
  </fonts>
  <fills count="44">
    <fill>
      <patternFill patternType="none"/>
    </fill>
    <fill>
      <patternFill patternType="gray125"/>
    </fill>
    <fill>
      <patternFill patternType="solid">
        <fgColor rgb="FF002060"/>
        <bgColor indexed="64"/>
      </patternFill>
    </fill>
    <fill>
      <patternFill patternType="solid">
        <fgColor theme="4" tint="-0.249977111117893"/>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3" tint="0.39997558519241921"/>
        <bgColor theme="4" tint="0.79998168889431442"/>
      </patternFill>
    </fill>
    <fill>
      <patternFill patternType="solid">
        <fgColor rgb="FFECEAEC"/>
        <bgColor indexed="64"/>
      </patternFill>
    </fill>
    <fill>
      <patternFill patternType="solid">
        <fgColor theme="4" tint="0.79998168889431442"/>
        <bgColor theme="4" tint="0.79998168889431442"/>
      </patternFill>
    </fill>
    <fill>
      <patternFill patternType="solid">
        <fgColor rgb="FFFFFF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indexed="64"/>
      </left>
      <right style="thin">
        <color indexed="64"/>
      </right>
      <top/>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theme="4" tint="0.39997558519241921"/>
      </top>
      <bottom/>
      <diagonal/>
    </border>
    <border>
      <left style="thin">
        <color indexed="64"/>
      </left>
      <right style="thin">
        <color indexed="64"/>
      </right>
      <top style="thin">
        <color theme="4" tint="0.39997558519241921"/>
      </top>
      <bottom style="thin">
        <color indexed="64"/>
      </bottom>
      <diagonal/>
    </border>
  </borders>
  <cellStyleXfs count="1067">
    <xf numFmtId="0" fontId="0" fillId="0" borderId="0"/>
    <xf numFmtId="0" fontId="25" fillId="0" borderId="0"/>
    <xf numFmtId="0" fontId="22" fillId="0" borderId="0"/>
    <xf numFmtId="0" fontId="21" fillId="0" borderId="0"/>
    <xf numFmtId="0" fontId="29" fillId="0" borderId="0" applyNumberFormat="0" applyFill="0" applyBorder="0" applyAlignment="0" applyProtection="0"/>
    <xf numFmtId="0" fontId="30" fillId="0" borderId="0" applyNumberFormat="0" applyFill="0" applyBorder="0" applyAlignment="0" applyProtection="0"/>
    <xf numFmtId="0" fontId="31" fillId="0" borderId="10" applyNumberFormat="0" applyFill="0" applyAlignment="0" applyProtection="0"/>
    <xf numFmtId="0" fontId="32" fillId="0" borderId="11" applyNumberFormat="0" applyFill="0" applyAlignment="0" applyProtection="0"/>
    <xf numFmtId="0" fontId="33" fillId="0" borderId="12" applyNumberFormat="0" applyFill="0" applyAlignment="0" applyProtection="0"/>
    <xf numFmtId="0" fontId="33" fillId="0" borderId="0" applyNumberFormat="0" applyFill="0" applyBorder="0" applyAlignment="0" applyProtection="0"/>
    <xf numFmtId="0" fontId="34" fillId="5" borderId="0" applyNumberFormat="0" applyBorder="0" applyAlignment="0" applyProtection="0"/>
    <xf numFmtId="0" fontId="35" fillId="6" borderId="0" applyNumberFormat="0" applyBorder="0" applyAlignment="0" applyProtection="0"/>
    <xf numFmtId="0" fontId="36" fillId="7" borderId="0" applyNumberFormat="0" applyBorder="0" applyAlignment="0" applyProtection="0"/>
    <xf numFmtId="0" fontId="37" fillId="8" borderId="13" applyNumberFormat="0" applyAlignment="0" applyProtection="0"/>
    <xf numFmtId="0" fontId="38" fillId="9" borderId="14" applyNumberFormat="0" applyAlignment="0" applyProtection="0"/>
    <xf numFmtId="0" fontId="39" fillId="9" borderId="13" applyNumberFormat="0" applyAlignment="0" applyProtection="0"/>
    <xf numFmtId="0" fontId="40" fillId="0" borderId="15" applyNumberFormat="0" applyFill="0" applyAlignment="0" applyProtection="0"/>
    <xf numFmtId="0" fontId="23" fillId="10" borderId="16" applyNumberFormat="0" applyAlignment="0" applyProtection="0"/>
    <xf numFmtId="0" fontId="26" fillId="0" borderId="0" applyNumberFormat="0" applyFill="0" applyBorder="0" applyAlignment="0" applyProtection="0"/>
    <xf numFmtId="0" fontId="41" fillId="0" borderId="0" applyNumberFormat="0" applyFill="0" applyBorder="0" applyAlignment="0" applyProtection="0"/>
    <xf numFmtId="0" fontId="42" fillId="0" borderId="18" applyNumberFormat="0" applyFill="0" applyAlignment="0" applyProtection="0"/>
    <xf numFmtId="0" fontId="43" fillId="12"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43"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43"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43" fillId="24" borderId="0" applyNumberFormat="0" applyBorder="0" applyAlignment="0" applyProtection="0"/>
    <xf numFmtId="0" fontId="20"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43" fillId="28" borderId="0" applyNumberFormat="0" applyBorder="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43" fillId="32"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0" borderId="0"/>
    <xf numFmtId="0" fontId="20" fillId="11" borderId="17" applyNumberFormat="0" applyFont="0" applyAlignment="0" applyProtection="0"/>
    <xf numFmtId="0" fontId="44" fillId="0" borderId="0" applyNumberFormat="0" applyFill="0" applyBorder="0" applyAlignment="0" applyProtection="0"/>
    <xf numFmtId="0" fontId="19" fillId="0" borderId="0"/>
    <xf numFmtId="0" fontId="19" fillId="11" borderId="17" applyNumberFormat="0" applyFont="0" applyAlignment="0" applyProtection="0"/>
    <xf numFmtId="0" fontId="19"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45" fillId="0" borderId="0" applyNumberFormat="0" applyFill="0" applyBorder="0" applyAlignment="0" applyProtection="0"/>
    <xf numFmtId="0" fontId="18" fillId="0" borderId="0"/>
    <xf numFmtId="0" fontId="18" fillId="11" borderId="17" applyNumberFormat="0" applyFont="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46" fillId="0" borderId="0" applyNumberFormat="0" applyFill="0" applyBorder="0" applyAlignment="0" applyProtection="0"/>
    <xf numFmtId="0" fontId="17" fillId="0" borderId="0"/>
    <xf numFmtId="0" fontId="17" fillId="11" borderId="17" applyNumberFormat="0" applyFont="0" applyAlignment="0" applyProtection="0"/>
    <xf numFmtId="0" fontId="17"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6" fillId="0" borderId="0"/>
    <xf numFmtId="0" fontId="16" fillId="11" borderId="17" applyNumberFormat="0" applyFont="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5" fillId="0" borderId="0"/>
    <xf numFmtId="0" fontId="15" fillId="11" borderId="17" applyNumberFormat="0" applyFont="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1"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52" fillId="0" borderId="0" applyNumberFormat="0" applyFill="0" applyBorder="0" applyAlignment="0" applyProtection="0"/>
    <xf numFmtId="0" fontId="14" fillId="0" borderId="0"/>
    <xf numFmtId="0" fontId="14" fillId="11" borderId="17" applyNumberFormat="0" applyFont="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0" borderId="0"/>
    <xf numFmtId="0" fontId="14" fillId="0" borderId="0"/>
    <xf numFmtId="0" fontId="14" fillId="0" borderId="0"/>
    <xf numFmtId="0" fontId="14" fillId="11" borderId="17" applyNumberFormat="0" applyFont="0" applyAlignment="0" applyProtection="0"/>
    <xf numFmtId="0" fontId="29" fillId="0" borderId="0" applyNumberFormat="0" applyFill="0" applyBorder="0" applyAlignment="0" applyProtection="0"/>
    <xf numFmtId="0" fontId="14" fillId="0" borderId="0"/>
    <xf numFmtId="0" fontId="14" fillId="11" borderId="17" applyNumberFormat="0" applyFont="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29" fillId="0" borderId="0" applyNumberFormat="0" applyFill="0" applyBorder="0" applyAlignment="0" applyProtection="0"/>
    <xf numFmtId="0" fontId="14" fillId="0" borderId="0"/>
    <xf numFmtId="0" fontId="14" fillId="11" borderId="17" applyNumberFormat="0" applyFont="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29" fillId="0" borderId="0" applyNumberFormat="0" applyFill="0" applyBorder="0" applyAlignment="0" applyProtection="0"/>
    <xf numFmtId="0" fontId="14" fillId="0" borderId="0"/>
    <xf numFmtId="0" fontId="14" fillId="11" borderId="17" applyNumberFormat="0" applyFont="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0" borderId="0"/>
    <xf numFmtId="0" fontId="14" fillId="11" borderId="17" applyNumberFormat="0" applyFont="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0" borderId="0"/>
    <xf numFmtId="0" fontId="14" fillId="11" borderId="17" applyNumberFormat="0" applyFont="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29" fillId="0" borderId="0" applyNumberFormat="0" applyFill="0" applyBorder="0" applyAlignment="0" applyProtection="0"/>
    <xf numFmtId="0" fontId="13" fillId="0" borderId="0"/>
    <xf numFmtId="0" fontId="13" fillId="11" borderId="17" applyNumberFormat="0" applyFont="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53" fillId="0" borderId="0" applyNumberFormat="0" applyFill="0" applyBorder="0" applyAlignment="0" applyProtection="0"/>
    <xf numFmtId="0" fontId="12" fillId="0" borderId="0"/>
    <xf numFmtId="0" fontId="12" fillId="11" borderId="17" applyNumberFormat="0" applyFont="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1" fillId="0" borderId="0"/>
    <xf numFmtId="0" fontId="10" fillId="0" borderId="0"/>
    <xf numFmtId="0" fontId="9" fillId="0" borderId="0"/>
    <xf numFmtId="0" fontId="9" fillId="11" borderId="17" applyNumberFormat="0" applyFont="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54" fillId="0" borderId="0" applyNumberFormat="0" applyFill="0" applyBorder="0" applyAlignment="0" applyProtection="0"/>
    <xf numFmtId="0" fontId="8" fillId="0" borderId="0"/>
    <xf numFmtId="0" fontId="8" fillId="11" borderId="17" applyNumberFormat="0" applyFont="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0" borderId="0"/>
    <xf numFmtId="0" fontId="7" fillId="0" borderId="0"/>
    <xf numFmtId="0" fontId="7" fillId="11" borderId="17" applyNumberFormat="0" applyFont="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6" fillId="0" borderId="0"/>
    <xf numFmtId="0" fontId="5" fillId="0" borderId="0"/>
    <xf numFmtId="0" fontId="4" fillId="0" borderId="0"/>
    <xf numFmtId="0" fontId="4" fillId="11" borderId="17" applyNumberFormat="0" applyFont="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55" fillId="0" borderId="0" applyNumberFormat="0" applyFill="0" applyBorder="0" applyAlignment="0" applyProtection="0"/>
    <xf numFmtId="0" fontId="3" fillId="0" borderId="0"/>
    <xf numFmtId="0" fontId="3" fillId="11" borderId="17" applyNumberFormat="0" applyFont="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2" fillId="0" borderId="0"/>
    <xf numFmtId="0" fontId="2" fillId="11" borderId="17" applyNumberFormat="0" applyFont="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0" borderId="0"/>
    <xf numFmtId="0" fontId="1" fillId="0" borderId="0"/>
    <xf numFmtId="0" fontId="1" fillId="11" borderId="17" applyNumberFormat="0" applyFont="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13" borderId="0" applyNumberFormat="0" applyBorder="0" applyAlignment="0" applyProtection="0"/>
    <xf numFmtId="0" fontId="1" fillId="1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9"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29" fillId="0" borderId="0" applyNumberFormat="0" applyFill="0" applyBorder="0" applyAlignment="0" applyProtection="0"/>
    <xf numFmtId="0" fontId="1" fillId="0" borderId="0"/>
    <xf numFmtId="0" fontId="1" fillId="11" borderId="17" applyNumberFormat="0" applyFont="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29" fillId="0" borderId="0" applyNumberFormat="0" applyFill="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29" fillId="0" borderId="0" applyNumberFormat="0" applyFill="0" applyBorder="0" applyAlignment="0" applyProtection="0"/>
    <xf numFmtId="0" fontId="1" fillId="0" borderId="0"/>
    <xf numFmtId="0" fontId="1" fillId="0" borderId="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0" borderId="0"/>
    <xf numFmtId="0" fontId="1" fillId="0" borderId="0"/>
    <xf numFmtId="0" fontId="1" fillId="11" borderId="17" applyNumberFormat="0" applyFont="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29" fillId="0" borderId="0" applyNumberFormat="0" applyFill="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0" borderId="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29" fillId="0" borderId="0" applyNumberFormat="0" applyFill="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0" borderId="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29" fillId="0" borderId="0" applyNumberFormat="0" applyFill="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0" borderId="0"/>
    <xf numFmtId="0" fontId="1" fillId="11" borderId="17" applyNumberFormat="0" applyFont="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164" fontId="63" fillId="0" borderId="0" applyFont="0" applyFill="0" applyBorder="0" applyAlignment="0" applyProtection="0"/>
  </cellStyleXfs>
  <cellXfs count="131">
    <xf numFmtId="0" fontId="0" fillId="0" borderId="0" xfId="0"/>
    <xf numFmtId="0" fontId="47" fillId="0" borderId="0" xfId="0" applyFont="1"/>
    <xf numFmtId="0" fontId="48" fillId="0" borderId="0" xfId="0" pivotButton="1" applyFont="1"/>
    <xf numFmtId="0" fontId="48" fillId="0" borderId="0" xfId="0" applyFont="1" applyAlignment="1">
      <alignment horizontal="center" wrapText="1"/>
    </xf>
    <xf numFmtId="0" fontId="48" fillId="0" borderId="0" xfId="0" applyFont="1"/>
    <xf numFmtId="0" fontId="48" fillId="0" borderId="0" xfId="0" applyFont="1" applyAlignment="1">
      <alignment horizontal="center"/>
    </xf>
    <xf numFmtId="0" fontId="48" fillId="0" borderId="0" xfId="0" applyFont="1" applyAlignment="1">
      <alignment horizontal="center" vertical="top"/>
    </xf>
    <xf numFmtId="0" fontId="48" fillId="0" borderId="1" xfId="0" applyFont="1" applyBorder="1" applyAlignment="1">
      <alignment horizontal="center"/>
    </xf>
    <xf numFmtId="0" fontId="48" fillId="0" borderId="0" xfId="0" applyFont="1" applyAlignment="1">
      <alignment horizontal="left"/>
    </xf>
    <xf numFmtId="2" fontId="48" fillId="0" borderId="0" xfId="0" applyNumberFormat="1" applyFont="1" applyAlignment="1">
      <alignment horizontal="center"/>
    </xf>
    <xf numFmtId="0" fontId="49" fillId="0" borderId="0" xfId="0" applyFont="1" applyAlignment="1">
      <alignment horizontal="center"/>
    </xf>
    <xf numFmtId="0" fontId="48" fillId="4" borderId="0" xfId="0" applyFont="1" applyFill="1" applyAlignment="1">
      <alignment horizontal="center"/>
    </xf>
    <xf numFmtId="0" fontId="50" fillId="0" borderId="0" xfId="0" applyFont="1" applyAlignment="1">
      <alignment horizontal="center"/>
    </xf>
    <xf numFmtId="1" fontId="50" fillId="0" borderId="0" xfId="0" applyNumberFormat="1" applyFont="1" applyAlignment="1">
      <alignment horizontal="center"/>
    </xf>
    <xf numFmtId="0" fontId="48" fillId="0" borderId="0" xfId="0" applyFont="1" applyAlignment="1">
      <alignment horizontal="left" indent="1"/>
    </xf>
    <xf numFmtId="0" fontId="47" fillId="0" borderId="0" xfId="0" applyFont="1" applyAlignment="1">
      <alignment horizontal="center"/>
    </xf>
    <xf numFmtId="0" fontId="49" fillId="0" borderId="1" xfId="0" applyFont="1" applyBorder="1" applyAlignment="1">
      <alignment horizontal="center"/>
    </xf>
    <xf numFmtId="0" fontId="27" fillId="2" borderId="0" xfId="320" applyFont="1" applyFill="1" applyAlignment="1">
      <alignment horizontal="center" vertical="center"/>
    </xf>
    <xf numFmtId="46" fontId="47" fillId="0" borderId="0" xfId="0" applyNumberFormat="1" applyFont="1"/>
    <xf numFmtId="14" fontId="48" fillId="0" borderId="0" xfId="0" applyNumberFormat="1" applyFont="1" applyAlignment="1">
      <alignment horizontal="left" indent="1"/>
    </xf>
    <xf numFmtId="46" fontId="27" fillId="2" borderId="0" xfId="320" applyNumberFormat="1" applyFont="1" applyFill="1" applyAlignment="1">
      <alignment horizontal="center" vertical="center"/>
    </xf>
    <xf numFmtId="14" fontId="51" fillId="0" borderId="1" xfId="0" applyNumberFormat="1" applyFont="1" applyBorder="1"/>
    <xf numFmtId="0" fontId="56" fillId="0" borderId="0" xfId="0" applyFont="1" applyAlignment="1">
      <alignment horizontal="center"/>
    </xf>
    <xf numFmtId="0" fontId="57" fillId="0" borderId="0" xfId="0" applyFont="1" applyAlignment="1">
      <alignment horizontal="center"/>
    </xf>
    <xf numFmtId="0" fontId="47" fillId="0" borderId="9" xfId="1" applyFont="1" applyBorder="1"/>
    <xf numFmtId="0" fontId="56" fillId="0" borderId="0" xfId="0" applyFont="1"/>
    <xf numFmtId="166" fontId="47" fillId="0" borderId="0" xfId="0" applyNumberFormat="1" applyFont="1" applyAlignment="1">
      <alignment horizontal="center"/>
    </xf>
    <xf numFmtId="0" fontId="47" fillId="0" borderId="4" xfId="1" applyFont="1" applyBorder="1" applyAlignment="1">
      <alignment horizontal="center"/>
    </xf>
    <xf numFmtId="0" fontId="47" fillId="0" borderId="5" xfId="1" applyFont="1" applyBorder="1" applyAlignment="1">
      <alignment horizontal="center"/>
    </xf>
    <xf numFmtId="166" fontId="47" fillId="0" borderId="0" xfId="0" applyNumberFormat="1" applyFont="1"/>
    <xf numFmtId="3" fontId="47" fillId="0" borderId="0" xfId="0" applyNumberFormat="1" applyFont="1"/>
    <xf numFmtId="46" fontId="47" fillId="0" borderId="0" xfId="0" applyNumberFormat="1" applyFont="1" applyAlignment="1">
      <alignment horizontal="center"/>
    </xf>
    <xf numFmtId="1" fontId="47" fillId="0" borderId="0" xfId="0" applyNumberFormat="1" applyFont="1" applyAlignment="1">
      <alignment horizontal="center"/>
    </xf>
    <xf numFmtId="46" fontId="47" fillId="0" borderId="19" xfId="1" applyNumberFormat="1" applyFont="1" applyBorder="1"/>
    <xf numFmtId="0" fontId="47" fillId="0" borderId="19" xfId="1" applyFont="1" applyBorder="1" applyAlignment="1">
      <alignment horizontal="center"/>
    </xf>
    <xf numFmtId="0" fontId="47" fillId="0" borderId="21" xfId="1" applyFont="1" applyBorder="1" applyAlignment="1">
      <alignment horizontal="center"/>
    </xf>
    <xf numFmtId="1" fontId="47" fillId="0" borderId="0" xfId="0" applyNumberFormat="1" applyFont="1"/>
    <xf numFmtId="21" fontId="47" fillId="0" borderId="4" xfId="1" applyNumberFormat="1" applyFont="1" applyBorder="1"/>
    <xf numFmtId="21" fontId="47" fillId="0" borderId="1" xfId="1" applyNumberFormat="1" applyFont="1" applyBorder="1"/>
    <xf numFmtId="0" fontId="47" fillId="0" borderId="1" xfId="1" applyFont="1" applyBorder="1" applyAlignment="1">
      <alignment horizontal="center"/>
    </xf>
    <xf numFmtId="0" fontId="47" fillId="0" borderId="6" xfId="1" applyFont="1" applyBorder="1" applyAlignment="1">
      <alignment horizontal="center"/>
    </xf>
    <xf numFmtId="0" fontId="58" fillId="3" borderId="0" xfId="0" applyFont="1" applyFill="1" applyAlignment="1">
      <alignment horizontal="left" vertical="top"/>
    </xf>
    <xf numFmtId="0" fontId="58" fillId="3" borderId="0" xfId="0" applyFont="1" applyFill="1"/>
    <xf numFmtId="46" fontId="58" fillId="3" borderId="0" xfId="0" applyNumberFormat="1" applyFont="1" applyFill="1" applyAlignment="1">
      <alignment horizontal="center"/>
    </xf>
    <xf numFmtId="46" fontId="57" fillId="3" borderId="0" xfId="0" applyNumberFormat="1" applyFont="1" applyFill="1" applyAlignment="1">
      <alignment horizontal="center"/>
    </xf>
    <xf numFmtId="0" fontId="58" fillId="0" borderId="0" xfId="0" applyFont="1"/>
    <xf numFmtId="46" fontId="47" fillId="0" borderId="1" xfId="1" applyNumberFormat="1" applyFont="1" applyBorder="1"/>
    <xf numFmtId="0" fontId="59" fillId="38" borderId="1" xfId="0" applyFont="1" applyFill="1" applyBorder="1"/>
    <xf numFmtId="0" fontId="49" fillId="38" borderId="1" xfId="0" applyFont="1" applyFill="1" applyBorder="1" applyAlignment="1">
      <alignment horizontal="center"/>
    </xf>
    <xf numFmtId="167" fontId="49" fillId="38" borderId="1" xfId="0" applyNumberFormat="1" applyFont="1" applyFill="1" applyBorder="1" applyAlignment="1">
      <alignment horizontal="center"/>
    </xf>
    <xf numFmtId="0" fontId="48" fillId="39" borderId="0" xfId="0" applyFont="1" applyFill="1"/>
    <xf numFmtId="0" fontId="48" fillId="0" borderId="7" xfId="0" applyFont="1" applyBorder="1"/>
    <xf numFmtId="0" fontId="48" fillId="0" borderId="22" xfId="0" applyFont="1" applyBorder="1" applyAlignment="1">
      <alignment horizontal="center"/>
    </xf>
    <xf numFmtId="0" fontId="60" fillId="4" borderId="1" xfId="0" applyFont="1" applyFill="1" applyBorder="1" applyAlignment="1">
      <alignment horizontal="center"/>
    </xf>
    <xf numFmtId="0" fontId="48" fillId="38" borderId="2" xfId="0" applyFont="1" applyFill="1" applyBorder="1"/>
    <xf numFmtId="0" fontId="48" fillId="38" borderId="7" xfId="0" applyFont="1" applyFill="1" applyBorder="1" applyAlignment="1">
      <alignment horizontal="center"/>
    </xf>
    <xf numFmtId="0" fontId="48" fillId="38" borderId="22" xfId="0" applyFont="1" applyFill="1" applyBorder="1" applyAlignment="1">
      <alignment horizontal="center"/>
    </xf>
    <xf numFmtId="0" fontId="48" fillId="37" borderId="7" xfId="0" applyFont="1" applyFill="1" applyBorder="1" applyAlignment="1">
      <alignment horizontal="left"/>
    </xf>
    <xf numFmtId="14" fontId="47" fillId="0" borderId="0" xfId="0" applyNumberFormat="1" applyFont="1"/>
    <xf numFmtId="0" fontId="58" fillId="3" borderId="0" xfId="0" applyFont="1" applyFill="1" applyAlignment="1">
      <alignment vertical="top"/>
    </xf>
    <xf numFmtId="0" fontId="48" fillId="38" borderId="26" xfId="0" applyFont="1" applyFill="1" applyBorder="1" applyAlignment="1">
      <alignment horizontal="left" indent="1"/>
    </xf>
    <xf numFmtId="0" fontId="48" fillId="38" borderId="0" xfId="0" applyFont="1" applyFill="1" applyAlignment="1">
      <alignment horizontal="left" indent="1"/>
    </xf>
    <xf numFmtId="166" fontId="28" fillId="0" borderId="0" xfId="0" applyNumberFormat="1" applyFont="1"/>
    <xf numFmtId="165" fontId="47" fillId="0" borderId="0" xfId="0" applyNumberFormat="1" applyFont="1"/>
    <xf numFmtId="14" fontId="48" fillId="0" borderId="0" xfId="0" applyNumberFormat="1" applyFont="1" applyAlignment="1">
      <alignment horizontal="left"/>
    </xf>
    <xf numFmtId="0" fontId="48" fillId="39" borderId="0" xfId="0" applyFont="1" applyFill="1" applyAlignment="1">
      <alignment horizontal="center" wrapText="1"/>
    </xf>
    <xf numFmtId="0" fontId="25" fillId="0" borderId="0" xfId="0" applyFont="1"/>
    <xf numFmtId="46" fontId="47" fillId="0" borderId="30" xfId="1" applyNumberFormat="1" applyFont="1" applyBorder="1"/>
    <xf numFmtId="0" fontId="47" fillId="0" borderId="30" xfId="1" applyFont="1" applyBorder="1" applyAlignment="1">
      <alignment horizontal="center"/>
    </xf>
    <xf numFmtId="0" fontId="47" fillId="0" borderId="31" xfId="0" applyFont="1" applyBorder="1" applyAlignment="1">
      <alignment horizontal="center"/>
    </xf>
    <xf numFmtId="0" fontId="47" fillId="0" borderId="1" xfId="0" applyFont="1" applyBorder="1" applyAlignment="1">
      <alignment horizontal="center"/>
    </xf>
    <xf numFmtId="2" fontId="48" fillId="0" borderId="0" xfId="0" applyNumberFormat="1" applyFont="1"/>
    <xf numFmtId="0" fontId="61" fillId="41" borderId="0" xfId="4" applyFont="1" applyFill="1" applyBorder="1" applyAlignment="1">
      <alignment horizontal="left" vertical="top"/>
    </xf>
    <xf numFmtId="1" fontId="48" fillId="0" borderId="1" xfId="0" applyNumberFormat="1" applyFont="1" applyBorder="1" applyAlignment="1">
      <alignment horizontal="center"/>
    </xf>
    <xf numFmtId="0" fontId="61" fillId="0" borderId="0" xfId="4" applyFont="1" applyFill="1" applyBorder="1" applyAlignment="1">
      <alignment horizontal="left" vertical="top"/>
    </xf>
    <xf numFmtId="0" fontId="61" fillId="0" borderId="0" xfId="278" applyFont="1" applyFill="1" applyBorder="1" applyAlignment="1">
      <alignment horizontal="left" vertical="top"/>
    </xf>
    <xf numFmtId="0" fontId="62" fillId="0" borderId="0" xfId="0" applyFont="1" applyAlignment="1">
      <alignment horizontal="left" vertical="top"/>
    </xf>
    <xf numFmtId="14" fontId="28" fillId="0" borderId="0" xfId="0" applyNumberFormat="1" applyFont="1"/>
    <xf numFmtId="0" fontId="28" fillId="0" borderId="0" xfId="0" applyFont="1"/>
    <xf numFmtId="21" fontId="47" fillId="0" borderId="0" xfId="0" applyNumberFormat="1" applyFont="1"/>
    <xf numFmtId="22" fontId="47" fillId="0" borderId="0" xfId="0" applyNumberFormat="1" applyFont="1"/>
    <xf numFmtId="168" fontId="48" fillId="0" borderId="0" xfId="1066" applyNumberFormat="1" applyFont="1"/>
    <xf numFmtId="0" fontId="47" fillId="4" borderId="32" xfId="0" applyFont="1" applyFill="1" applyBorder="1"/>
    <xf numFmtId="0" fontId="47" fillId="4" borderId="33" xfId="0" applyFont="1" applyFill="1" applyBorder="1"/>
    <xf numFmtId="0" fontId="47" fillId="4" borderId="34" xfId="0" applyFont="1" applyFill="1" applyBorder="1"/>
    <xf numFmtId="0" fontId="50" fillId="42" borderId="35" xfId="0" applyFont="1" applyFill="1" applyBorder="1" applyAlignment="1">
      <alignment horizontal="center"/>
    </xf>
    <xf numFmtId="0" fontId="0" fillId="0" borderId="27" xfId="0" applyBorder="1"/>
    <xf numFmtId="0" fontId="50" fillId="42" borderId="36" xfId="0" applyFont="1" applyFill="1" applyBorder="1" applyAlignment="1">
      <alignment horizontal="center"/>
    </xf>
    <xf numFmtId="0" fontId="0" fillId="0" borderId="0" xfId="0" pivotButton="1"/>
    <xf numFmtId="0" fontId="0" fillId="0" borderId="0" xfId="0" applyAlignment="1">
      <alignment horizontal="left"/>
    </xf>
    <xf numFmtId="0" fontId="59" fillId="0" borderId="0" xfId="0" applyFont="1"/>
    <xf numFmtId="169" fontId="28" fillId="0" borderId="0" xfId="0" applyNumberFormat="1" applyFont="1"/>
    <xf numFmtId="170" fontId="47" fillId="0" borderId="0" xfId="0" applyNumberFormat="1" applyFont="1" applyAlignment="1">
      <alignment horizontal="left"/>
    </xf>
    <xf numFmtId="170" fontId="47" fillId="0" borderId="0" xfId="0" applyNumberFormat="1" applyFont="1"/>
    <xf numFmtId="0" fontId="47" fillId="39" borderId="0" xfId="0" applyFont="1" applyFill="1"/>
    <xf numFmtId="46" fontId="56" fillId="0" borderId="0" xfId="0" applyNumberFormat="1" applyFont="1"/>
    <xf numFmtId="14" fontId="56" fillId="0" borderId="0" xfId="0" applyNumberFormat="1" applyFont="1"/>
    <xf numFmtId="21" fontId="56" fillId="0" borderId="0" xfId="0" applyNumberFormat="1" applyFont="1"/>
    <xf numFmtId="169" fontId="47" fillId="0" borderId="0" xfId="0" applyNumberFormat="1" applyFont="1"/>
    <xf numFmtId="0" fontId="64" fillId="41" borderId="0" xfId="4" applyFont="1" applyFill="1" applyBorder="1" applyAlignment="1">
      <alignment horizontal="left" vertical="top"/>
    </xf>
    <xf numFmtId="170" fontId="56" fillId="0" borderId="0" xfId="0" applyNumberFormat="1" applyFont="1"/>
    <xf numFmtId="0" fontId="61" fillId="43" borderId="0" xfId="278" applyFont="1" applyFill="1" applyBorder="1" applyAlignment="1">
      <alignment horizontal="left" vertical="top"/>
    </xf>
    <xf numFmtId="0" fontId="47" fillId="43" borderId="0" xfId="0" applyFont="1" applyFill="1"/>
    <xf numFmtId="46" fontId="47" fillId="43" borderId="0" xfId="0" applyNumberFormat="1" applyFont="1" applyFill="1"/>
    <xf numFmtId="0" fontId="50" fillId="40" borderId="23" xfId="0" applyFont="1" applyFill="1" applyBorder="1" applyAlignment="1">
      <alignment horizontal="center"/>
    </xf>
    <xf numFmtId="0" fontId="50" fillId="40" borderId="24" xfId="0" applyFont="1" applyFill="1" applyBorder="1" applyAlignment="1">
      <alignment horizontal="center"/>
    </xf>
    <xf numFmtId="0" fontId="50" fillId="40" borderId="25" xfId="0" applyFont="1" applyFill="1" applyBorder="1" applyAlignment="1">
      <alignment horizontal="center"/>
    </xf>
    <xf numFmtId="0" fontId="48" fillId="39" borderId="2" xfId="0" applyFont="1" applyFill="1" applyBorder="1" applyAlignment="1">
      <alignment horizontal="center"/>
    </xf>
    <xf numFmtId="0" fontId="48" fillId="39" borderId="7" xfId="0" applyFont="1" applyFill="1" applyBorder="1" applyAlignment="1">
      <alignment horizontal="center"/>
    </xf>
    <xf numFmtId="0" fontId="48" fillId="39" borderId="22" xfId="0" applyFont="1" applyFill="1" applyBorder="1" applyAlignment="1">
      <alignment horizontal="center"/>
    </xf>
    <xf numFmtId="0" fontId="49" fillId="38" borderId="2" xfId="0" applyFont="1" applyFill="1" applyBorder="1" applyAlignment="1">
      <alignment horizontal="center"/>
    </xf>
    <xf numFmtId="0" fontId="49" fillId="38" borderId="7" xfId="0" applyFont="1" applyFill="1" applyBorder="1" applyAlignment="1">
      <alignment horizontal="center"/>
    </xf>
    <xf numFmtId="0" fontId="49" fillId="38" borderId="22" xfId="0" applyFont="1" applyFill="1" applyBorder="1" applyAlignment="1">
      <alignment horizontal="center"/>
    </xf>
    <xf numFmtId="0" fontId="49" fillId="36" borderId="26" xfId="0" applyFont="1" applyFill="1" applyBorder="1" applyAlignment="1">
      <alignment horizontal="center"/>
    </xf>
    <xf numFmtId="0" fontId="49" fillId="36" borderId="0" xfId="0" applyFont="1" applyFill="1" applyAlignment="1">
      <alignment horizontal="center"/>
    </xf>
    <xf numFmtId="0" fontId="48" fillId="0" borderId="0" xfId="0" applyFont="1" applyAlignment="1">
      <alignment horizontal="center"/>
    </xf>
    <xf numFmtId="0" fontId="49" fillId="0" borderId="2" xfId="0" applyFont="1" applyBorder="1" applyAlignment="1">
      <alignment horizontal="left"/>
    </xf>
    <xf numFmtId="0" fontId="49" fillId="0" borderId="7" xfId="0" applyFont="1" applyBorder="1" applyAlignment="1">
      <alignment horizontal="left"/>
    </xf>
    <xf numFmtId="0" fontId="49" fillId="0" borderId="22" xfId="0" applyFont="1" applyBorder="1" applyAlignment="1">
      <alignment horizontal="left"/>
    </xf>
    <xf numFmtId="0" fontId="47" fillId="0" borderId="28" xfId="1" applyFont="1" applyBorder="1" applyAlignment="1">
      <alignment horizontal="left"/>
    </xf>
    <xf numFmtId="0" fontId="47" fillId="0" borderId="29" xfId="1" applyFont="1" applyBorder="1" applyAlignment="1">
      <alignment horizontal="left"/>
    </xf>
    <xf numFmtId="0" fontId="47" fillId="0" borderId="19" xfId="0" applyFont="1" applyBorder="1" applyAlignment="1">
      <alignment horizontal="center" textRotation="45" wrapText="1"/>
    </xf>
    <xf numFmtId="0" fontId="47" fillId="0" borderId="27" xfId="0" applyFont="1" applyBorder="1" applyAlignment="1">
      <alignment horizontal="center" textRotation="45" wrapText="1"/>
    </xf>
    <xf numFmtId="0" fontId="47" fillId="0" borderId="7" xfId="1" applyFont="1" applyBorder="1" applyAlignment="1">
      <alignment horizontal="left"/>
    </xf>
    <xf numFmtId="0" fontId="47" fillId="0" borderId="9" xfId="1" applyFont="1" applyBorder="1"/>
    <xf numFmtId="0" fontId="47" fillId="0" borderId="3" xfId="1" applyFont="1" applyBorder="1"/>
    <xf numFmtId="0" fontId="47" fillId="0" borderId="20" xfId="1" applyFont="1" applyBorder="1"/>
    <xf numFmtId="0" fontId="47" fillId="0" borderId="8" xfId="1" applyFont="1" applyBorder="1" applyAlignment="1">
      <alignment horizontal="left"/>
    </xf>
    <xf numFmtId="0" fontId="0" fillId="0" borderId="0" xfId="0" applyNumberFormat="1"/>
    <xf numFmtId="0" fontId="48" fillId="0" borderId="0" xfId="0" applyNumberFormat="1" applyFont="1"/>
    <xf numFmtId="0" fontId="48" fillId="0" borderId="0" xfId="0" applyNumberFormat="1" applyFont="1" applyAlignment="1">
      <alignment horizontal="center"/>
    </xf>
  </cellXfs>
  <cellStyles count="1067">
    <cellStyle name="20% - Énfasis1" xfId="22" builtinId="30" customBuiltin="1"/>
    <cellStyle name="20% - Énfasis1 10" xfId="324" xr:uid="{E0254109-77BE-4185-8757-4F09327F034A}"/>
    <cellStyle name="20% - Énfasis1 10 2" xfId="943" xr:uid="{38899474-104C-44E3-A6E7-FD8497E1D308}"/>
    <cellStyle name="20% - Énfasis1 10 3" xfId="633" xr:uid="{2C6B0F7C-47FF-4777-A681-BB366473222D}"/>
    <cellStyle name="20% - Énfasis1 11" xfId="345" xr:uid="{1F19C4F0-877E-451D-B99F-2238BEA565D7}"/>
    <cellStyle name="20% - Énfasis1 11 2" xfId="964" xr:uid="{BF306FD4-3715-45D7-A7E3-C94F2D30B879}"/>
    <cellStyle name="20% - Énfasis1 12" xfId="366" xr:uid="{E05871CD-7C27-4A08-B321-D681961A7A38}"/>
    <cellStyle name="20% - Énfasis1 12 2" xfId="985" xr:uid="{7661A3B5-772B-4CAC-9861-125DD121B57D}"/>
    <cellStyle name="20% - Énfasis1 13" xfId="388" xr:uid="{F9548132-B0EC-4F63-BC65-28C2D4EEBD7D}"/>
    <cellStyle name="20% - Énfasis1 13 2" xfId="1007" xr:uid="{19A72548-3352-48F2-AE72-79A2AC456076}"/>
    <cellStyle name="20% - Énfasis1 14" xfId="409" xr:uid="{D138CE95-0480-4319-A821-AA52813557AB}"/>
    <cellStyle name="20% - Énfasis1 14 2" xfId="1028" xr:uid="{EAA10708-96C8-450A-A5CD-A7039AD4A4A3}"/>
    <cellStyle name="20% - Énfasis1 15" xfId="429" xr:uid="{86FF6F07-83E6-4C4F-8181-7BB601938DCB}"/>
    <cellStyle name="20% - Énfasis1 15 2" xfId="1048" xr:uid="{E8637B27-B8AE-4BDE-AE67-3FC3EB809AB8}"/>
    <cellStyle name="20% - Énfasis1 16" xfId="654" xr:uid="{B1CCA8B8-11BC-48DA-BD3C-106E56C4D5C1}"/>
    <cellStyle name="20% - Énfasis1 17" xfId="447" xr:uid="{67867E9F-4B42-4938-B473-F68EB801D528}"/>
    <cellStyle name="20% - Énfasis1 2" xfId="50" xr:uid="{07312406-058F-4A9C-887A-2BEB9F4895BA}"/>
    <cellStyle name="20% - Énfasis1 2 2" xfId="178" xr:uid="{5FC1B86D-1BBF-4CBD-95AC-F1E97D3F59E0}"/>
    <cellStyle name="20% - Énfasis1 2 2 2" xfId="800" xr:uid="{749BD659-46AB-44AB-B67B-275E56A269A7}"/>
    <cellStyle name="20% - Énfasis1 2 3" xfId="676" xr:uid="{9314BC21-BB08-4C6D-920C-827FFD33E942}"/>
    <cellStyle name="20% - Énfasis1 2 4" xfId="471" xr:uid="{06F834ED-303F-4605-9FCD-2F0486D93A3A}"/>
    <cellStyle name="20% - Énfasis1 3" xfId="71" xr:uid="{EF5DD60E-23D0-4453-A94A-7E8397B07D32}"/>
    <cellStyle name="20% - Énfasis1 3 2" xfId="199" xr:uid="{A80AD679-D2B1-415B-B4FD-E602C909B3E4}"/>
    <cellStyle name="20% - Énfasis1 3 2 2" xfId="820" xr:uid="{25DEBDAD-6280-4F66-8019-747D0DEE5C27}"/>
    <cellStyle name="20% - Énfasis1 3 3" xfId="696" xr:uid="{2EFDFE98-C017-43F1-A592-F9ECF1588098}"/>
    <cellStyle name="20% - Énfasis1 3 4" xfId="491" xr:uid="{8A47EA92-C2C0-4445-B66C-30C6B7AC1A55}"/>
    <cellStyle name="20% - Énfasis1 4" xfId="92" xr:uid="{6A1BBCBF-49C4-407E-AEC2-8E15240C183C}"/>
    <cellStyle name="20% - Énfasis1 4 2" xfId="220" xr:uid="{A10EC8E4-9B19-4AA7-8961-C7D68C814945}"/>
    <cellStyle name="20% - Énfasis1 4 2 2" xfId="840" xr:uid="{14BE0231-E988-4B9D-828B-DEDBC6DA859E}"/>
    <cellStyle name="20% - Énfasis1 4 3" xfId="716" xr:uid="{06E53895-77CD-445C-B0AE-71AFFF60A1A3}"/>
    <cellStyle name="20% - Énfasis1 4 4" xfId="511" xr:uid="{C7C6122F-AA91-4D14-A043-9FE1C0C44488}"/>
    <cellStyle name="20% - Énfasis1 5" xfId="112" xr:uid="{B68AAFFD-23D6-40A1-A938-500F1152CABD}"/>
    <cellStyle name="20% - Énfasis1 5 2" xfId="240" xr:uid="{7C10F593-C273-4CE0-8D86-A660C7E9B8C8}"/>
    <cellStyle name="20% - Énfasis1 5 2 2" xfId="860" xr:uid="{F5A9A065-CD7B-4C9C-A4CA-72505E7A2C2D}"/>
    <cellStyle name="20% - Énfasis1 5 3" xfId="736" xr:uid="{6722D34C-C3CA-40D5-B050-F7AB4B533037}"/>
    <cellStyle name="20% - Énfasis1 5 4" xfId="531" xr:uid="{36A6358A-E67C-48E4-874C-7669271444AF}"/>
    <cellStyle name="20% - Énfasis1 6" xfId="132" xr:uid="{C5BDAADA-0D8E-44C4-A2A5-A1A7FE31AA36}"/>
    <cellStyle name="20% - Énfasis1 6 2" xfId="260" xr:uid="{0C837D4A-2D5F-4DAA-9A45-9FE30121F637}"/>
    <cellStyle name="20% - Énfasis1 6 2 2" xfId="880" xr:uid="{E9B70ED3-4069-4176-9FB3-42146E77F753}"/>
    <cellStyle name="20% - Énfasis1 6 3" xfId="756" xr:uid="{0AE5EBCB-4675-4806-9CF2-76BC9D713269}"/>
    <cellStyle name="20% - Énfasis1 6 4" xfId="551" xr:uid="{3EA9D26A-B811-4CC1-87A7-8CD6318F700A}"/>
    <cellStyle name="20% - Énfasis1 7" xfId="153" xr:uid="{E177066A-84ED-44A6-8E26-7DA4735426B3}"/>
    <cellStyle name="20% - Énfasis1 7 2" xfId="776" xr:uid="{37E90190-1ADD-449E-9CAF-56DE3036C4A7}"/>
    <cellStyle name="20% - Énfasis1 7 3" xfId="571" xr:uid="{2EEFB5D9-8C92-4789-976B-B785872770DD}"/>
    <cellStyle name="20% - Énfasis1 8" xfId="281" xr:uid="{6E2B729B-A594-4A5B-B0AC-6421474936E9}"/>
    <cellStyle name="20% - Énfasis1 8 2" xfId="900" xr:uid="{600C8EE3-06A8-4A17-892F-1580AE9176A3}"/>
    <cellStyle name="20% - Énfasis1 8 3" xfId="589" xr:uid="{1135AD39-D7FF-45EB-8E9F-FA00EE2F44FA}"/>
    <cellStyle name="20% - Énfasis1 9" xfId="302" xr:uid="{9DBCCF64-995F-4FD3-A77B-F7C38148B629}"/>
    <cellStyle name="20% - Énfasis1 9 2" xfId="921" xr:uid="{1074CF12-2BBF-4CF9-900E-B5694BD8A56F}"/>
    <cellStyle name="20% - Énfasis1 9 3" xfId="612" xr:uid="{46DD4352-91A8-4F31-8274-DE87586B4ADA}"/>
    <cellStyle name="20% - Énfasis2" xfId="26" builtinId="34" customBuiltin="1"/>
    <cellStyle name="20% - Énfasis2 10" xfId="327" xr:uid="{CE459D71-DBD7-4808-8DC7-6645D9533714}"/>
    <cellStyle name="20% - Énfasis2 10 2" xfId="946" xr:uid="{D1F6064C-7509-497D-90D3-BC9B1987C40F}"/>
    <cellStyle name="20% - Énfasis2 10 3" xfId="636" xr:uid="{0A15816B-95C9-4EEC-9102-591383D360FB}"/>
    <cellStyle name="20% - Énfasis2 11" xfId="348" xr:uid="{F5B39C6A-6757-43A8-8ED8-88E1D9DEE27B}"/>
    <cellStyle name="20% - Énfasis2 11 2" xfId="967" xr:uid="{15B6A17C-CD89-4CA1-A771-9884B981E81B}"/>
    <cellStyle name="20% - Énfasis2 12" xfId="369" xr:uid="{28CA4A97-29DB-4571-871C-7923FC386A26}"/>
    <cellStyle name="20% - Énfasis2 12 2" xfId="988" xr:uid="{6AE04F1A-EA96-41EF-8E90-4A87C9D41F8D}"/>
    <cellStyle name="20% - Énfasis2 13" xfId="391" xr:uid="{1ED1DB35-35FA-4F97-8FAA-63A7911F919A}"/>
    <cellStyle name="20% - Énfasis2 13 2" xfId="1010" xr:uid="{09E96D3A-F583-48DE-A5C5-6262F83933CE}"/>
    <cellStyle name="20% - Énfasis2 14" xfId="412" xr:uid="{7DA0F313-ED75-4A46-87A0-52007F69853C}"/>
    <cellStyle name="20% - Énfasis2 14 2" xfId="1031" xr:uid="{C877B368-60E8-412C-903A-058BC6DD9565}"/>
    <cellStyle name="20% - Énfasis2 15" xfId="432" xr:uid="{64C99FC3-22CE-445E-B753-8B81A6F2F9C5}"/>
    <cellStyle name="20% - Énfasis2 15 2" xfId="1051" xr:uid="{C41D94C5-86BB-4BB1-A2AE-A83A1EA4DB6B}"/>
    <cellStyle name="20% - Énfasis2 16" xfId="657" xr:uid="{C27DC06F-C784-4781-B219-2BFC8D1E43AE}"/>
    <cellStyle name="20% - Énfasis2 17" xfId="450" xr:uid="{67F2DEDE-CF74-412F-986F-F226AA4DE6A6}"/>
    <cellStyle name="20% - Énfasis2 2" xfId="53" xr:uid="{53A8AA56-471C-4758-96B7-1842A2F3EF31}"/>
    <cellStyle name="20% - Énfasis2 2 2" xfId="181" xr:uid="{AED385EE-6CFB-4B3F-8817-E18FBB133394}"/>
    <cellStyle name="20% - Énfasis2 2 2 2" xfId="803" xr:uid="{96EE971F-EFAA-4DB8-B0EF-488907DAE27F}"/>
    <cellStyle name="20% - Énfasis2 2 3" xfId="679" xr:uid="{DEB2A94A-19EA-47FA-9C69-EAF16313816A}"/>
    <cellStyle name="20% - Énfasis2 2 4" xfId="474" xr:uid="{77A420B6-C40A-4E75-AA3A-263F2124790A}"/>
    <cellStyle name="20% - Énfasis2 3" xfId="74" xr:uid="{48CD1026-F398-45E4-A18F-D947B0FF4608}"/>
    <cellStyle name="20% - Énfasis2 3 2" xfId="202" xr:uid="{A1D2E759-C864-4FDC-9454-3439421878B8}"/>
    <cellStyle name="20% - Énfasis2 3 2 2" xfId="823" xr:uid="{A5A6C5A3-9FE7-43EB-A07D-E3D6A2384B65}"/>
    <cellStyle name="20% - Énfasis2 3 3" xfId="699" xr:uid="{35AA32A5-D114-4BFF-8B9B-7721A2BBC159}"/>
    <cellStyle name="20% - Énfasis2 3 4" xfId="494" xr:uid="{3F1B2F10-2A09-4AB6-BD84-BEBB98DBAA10}"/>
    <cellStyle name="20% - Énfasis2 4" xfId="95" xr:uid="{4CEC8032-2180-4E49-9240-F8AD328EDAFC}"/>
    <cellStyle name="20% - Énfasis2 4 2" xfId="223" xr:uid="{E8C09D8C-97E2-4A5B-8245-9725E3B01922}"/>
    <cellStyle name="20% - Énfasis2 4 2 2" xfId="843" xr:uid="{A61AD822-F150-4AF8-AE22-EB20A58C2999}"/>
    <cellStyle name="20% - Énfasis2 4 3" xfId="719" xr:uid="{134F312A-8F2A-491D-A6D1-1AD7C3826CC5}"/>
    <cellStyle name="20% - Énfasis2 4 4" xfId="514" xr:uid="{D1D54487-C164-428F-B066-CB3713BF247D}"/>
    <cellStyle name="20% - Énfasis2 5" xfId="115" xr:uid="{FCE60388-0975-44E7-AA86-67F756AB9339}"/>
    <cellStyle name="20% - Énfasis2 5 2" xfId="243" xr:uid="{97826C2C-F457-4D27-95C9-3D6EFB867F1B}"/>
    <cellStyle name="20% - Énfasis2 5 2 2" xfId="863" xr:uid="{6871DE04-E5C6-4935-A8BC-01E11C603B45}"/>
    <cellStyle name="20% - Énfasis2 5 3" xfId="739" xr:uid="{608F8E79-0448-49D9-9DF2-755549C5AF88}"/>
    <cellStyle name="20% - Énfasis2 5 4" xfId="534" xr:uid="{6A99A56E-C17C-4E37-B31C-182D8790E8B1}"/>
    <cellStyle name="20% - Énfasis2 6" xfId="135" xr:uid="{0F190D8B-18DE-4565-910F-740304235F65}"/>
    <cellStyle name="20% - Énfasis2 6 2" xfId="263" xr:uid="{2A22751A-5C1C-4AA9-8242-CCD56089F0D0}"/>
    <cellStyle name="20% - Énfasis2 6 2 2" xfId="883" xr:uid="{5B88563F-2F2F-48FA-B4F1-8E0340AB6209}"/>
    <cellStyle name="20% - Énfasis2 6 3" xfId="759" xr:uid="{66DB2950-8984-4DAF-8549-E9AB5A83C412}"/>
    <cellStyle name="20% - Énfasis2 6 4" xfId="554" xr:uid="{82191D30-9B44-470D-B6A4-BB8DEDA8734B}"/>
    <cellStyle name="20% - Énfasis2 7" xfId="156" xr:uid="{B422B94A-D1C6-4C42-9291-BBB18BB075F6}"/>
    <cellStyle name="20% - Énfasis2 7 2" xfId="779" xr:uid="{B96881E7-1D64-443A-9B6F-1AF01B73F958}"/>
    <cellStyle name="20% - Énfasis2 7 3" xfId="574" xr:uid="{11958750-F822-4144-A72B-06BED4604FFA}"/>
    <cellStyle name="20% - Énfasis2 8" xfId="284" xr:uid="{E5E45CB4-F530-4217-9D95-1319D8AFB3DB}"/>
    <cellStyle name="20% - Énfasis2 8 2" xfId="903" xr:uid="{4CDC1966-B3B9-4DA5-9720-D3EB5421C4AB}"/>
    <cellStyle name="20% - Énfasis2 8 3" xfId="590" xr:uid="{B3EFEA3B-0F02-4FAD-8BE3-BA81E105CB8F}"/>
    <cellStyle name="20% - Énfasis2 9" xfId="305" xr:uid="{2438F32A-3214-4CB2-A1B4-9455F06BD3EC}"/>
    <cellStyle name="20% - Énfasis2 9 2" xfId="924" xr:uid="{FAB1CBF7-D983-47D9-89B6-AFB08074DA94}"/>
    <cellStyle name="20% - Énfasis2 9 3" xfId="615" xr:uid="{B121F423-3913-417F-B8BC-00E6DAE8B933}"/>
    <cellStyle name="20% - Énfasis3" xfId="30" builtinId="38" customBuiltin="1"/>
    <cellStyle name="20% - Énfasis3 10" xfId="330" xr:uid="{C48FD784-AF75-4F43-96B2-00652B0276D6}"/>
    <cellStyle name="20% - Énfasis3 10 2" xfId="949" xr:uid="{52EAFE06-B6F4-4ACE-AFCB-EE470C7F1845}"/>
    <cellStyle name="20% - Énfasis3 10 3" xfId="639" xr:uid="{FA1EFC1F-A036-4AC3-B371-928AAD78FED3}"/>
    <cellStyle name="20% - Énfasis3 11" xfId="351" xr:uid="{CE04A975-733E-454B-9772-22425D8CB910}"/>
    <cellStyle name="20% - Énfasis3 11 2" xfId="970" xr:uid="{61B53315-3DE8-43E2-9533-4007EC153EBB}"/>
    <cellStyle name="20% - Énfasis3 12" xfId="372" xr:uid="{44B1F8F7-C3A1-4FB2-977A-E43FF8F8E963}"/>
    <cellStyle name="20% - Énfasis3 12 2" xfId="991" xr:uid="{FE8CF0EF-D431-4535-8AF9-91932FE8FB37}"/>
    <cellStyle name="20% - Énfasis3 13" xfId="394" xr:uid="{6B2E3587-88F5-48FD-AACF-B0ED1CF3B975}"/>
    <cellStyle name="20% - Énfasis3 13 2" xfId="1013" xr:uid="{26A1616F-ED86-4B33-A8A7-7A1A66F5A1D9}"/>
    <cellStyle name="20% - Énfasis3 14" xfId="415" xr:uid="{3C6A2ED5-6634-4A9E-A083-0872506BC3DA}"/>
    <cellStyle name="20% - Énfasis3 14 2" xfId="1034" xr:uid="{BAA35093-8FE5-4A79-BE4D-D268AEABA11C}"/>
    <cellStyle name="20% - Énfasis3 15" xfId="435" xr:uid="{81CE4786-778F-4C53-BCD6-1656FD0E2F4E}"/>
    <cellStyle name="20% - Énfasis3 15 2" xfId="1054" xr:uid="{42BD9A19-9619-49D8-9EAF-B13195650A38}"/>
    <cellStyle name="20% - Énfasis3 16" xfId="660" xr:uid="{2F9CFC5D-527B-4C44-9703-E738B2FDCF33}"/>
    <cellStyle name="20% - Énfasis3 17" xfId="453" xr:uid="{0A05D6BB-2E6F-4474-BD48-1A8FA3067512}"/>
    <cellStyle name="20% - Énfasis3 2" xfId="56" xr:uid="{DD414255-4D74-4063-8140-A9BB96C185F8}"/>
    <cellStyle name="20% - Énfasis3 2 2" xfId="184" xr:uid="{8F3C3B1E-DC8A-45E4-971E-25A4D99373C4}"/>
    <cellStyle name="20% - Énfasis3 2 2 2" xfId="806" xr:uid="{160DACBA-87AA-466E-992F-C20366589421}"/>
    <cellStyle name="20% - Énfasis3 2 3" xfId="682" xr:uid="{1E69D1DB-A25B-4C27-A4C3-BB3A26BC046F}"/>
    <cellStyle name="20% - Énfasis3 2 4" xfId="477" xr:uid="{F9653926-DB93-471D-BFDF-7BB456582B4F}"/>
    <cellStyle name="20% - Énfasis3 3" xfId="77" xr:uid="{D697CB0E-A635-417B-97D7-8B0173AC70F4}"/>
    <cellStyle name="20% - Énfasis3 3 2" xfId="205" xr:uid="{D7049941-05C2-49E8-80AA-89459E270A61}"/>
    <cellStyle name="20% - Énfasis3 3 2 2" xfId="826" xr:uid="{95D01C13-F038-4E96-9C5C-A1E3A987F977}"/>
    <cellStyle name="20% - Énfasis3 3 3" xfId="702" xr:uid="{EAFA6BFD-27E8-4562-891A-D2308A33BFA5}"/>
    <cellStyle name="20% - Énfasis3 3 4" xfId="497" xr:uid="{3EB69312-7CAF-4514-A716-7C70FE332316}"/>
    <cellStyle name="20% - Énfasis3 4" xfId="98" xr:uid="{A727591C-55FD-4B05-B7FC-C4DAF2DC99C0}"/>
    <cellStyle name="20% - Énfasis3 4 2" xfId="226" xr:uid="{7BF62EED-65EA-4B5A-A9F3-1401D486BAD2}"/>
    <cellStyle name="20% - Énfasis3 4 2 2" xfId="846" xr:uid="{3AC7F5AD-F9BD-4A94-BBA3-A30100D5A54A}"/>
    <cellStyle name="20% - Énfasis3 4 3" xfId="722" xr:uid="{7E13F473-7228-43B3-B7A9-B1D9A015F87C}"/>
    <cellStyle name="20% - Énfasis3 4 4" xfId="517" xr:uid="{44511A7C-CADA-42E1-A021-96986962D49A}"/>
    <cellStyle name="20% - Énfasis3 5" xfId="118" xr:uid="{F8FF8AFB-B3A6-42AB-A557-44617E86F075}"/>
    <cellStyle name="20% - Énfasis3 5 2" xfId="246" xr:uid="{094CD8E6-1AF3-45A7-BF35-6FDC205E0A2F}"/>
    <cellStyle name="20% - Énfasis3 5 2 2" xfId="866" xr:uid="{E19F1A0C-FDE6-4B37-B062-266696A39F62}"/>
    <cellStyle name="20% - Énfasis3 5 3" xfId="742" xr:uid="{0A4C41E4-FE92-40F7-BC99-F91CC4C30A7D}"/>
    <cellStyle name="20% - Énfasis3 5 4" xfId="537" xr:uid="{A963A802-B6F1-44F0-9737-8ED5842B29D1}"/>
    <cellStyle name="20% - Énfasis3 6" xfId="138" xr:uid="{9A73D640-29AD-4A1E-8F93-F8473D915E5F}"/>
    <cellStyle name="20% - Énfasis3 6 2" xfId="266" xr:uid="{940CB1C3-7110-4431-BBF4-6C2174196E0A}"/>
    <cellStyle name="20% - Énfasis3 6 2 2" xfId="886" xr:uid="{6FA3A058-4E1E-45AC-B037-D57CE5DFD400}"/>
    <cellStyle name="20% - Énfasis3 6 3" xfId="762" xr:uid="{CB4130E3-42B7-486B-837B-F01BDE281309}"/>
    <cellStyle name="20% - Énfasis3 6 4" xfId="557" xr:uid="{19A6DB70-5D29-4E72-8200-3698F81B12D9}"/>
    <cellStyle name="20% - Énfasis3 7" xfId="159" xr:uid="{ED4CD55E-F8B6-43DD-B1AA-A46810D11C13}"/>
    <cellStyle name="20% - Énfasis3 7 2" xfId="782" xr:uid="{C659B68D-7E76-4317-B3CD-63036D90DF5A}"/>
    <cellStyle name="20% - Énfasis3 7 3" xfId="577" xr:uid="{C1272E81-3426-470C-9D4F-E998D2322C4F}"/>
    <cellStyle name="20% - Énfasis3 8" xfId="287" xr:uid="{E8BD7094-8CC6-49C9-AACB-F96B8F0720A2}"/>
    <cellStyle name="20% - Énfasis3 8 2" xfId="906" xr:uid="{B6DA259C-882E-4861-AEC7-E64D877D51A3}"/>
    <cellStyle name="20% - Énfasis3 8 3" xfId="591" xr:uid="{57D783B9-93EB-42E5-90A9-E6562D861468}"/>
    <cellStyle name="20% - Énfasis3 9" xfId="308" xr:uid="{D07B5900-E75E-475E-AF13-BA0EBCCA2542}"/>
    <cellStyle name="20% - Énfasis3 9 2" xfId="927" xr:uid="{E8DF14EF-38A9-40B1-A22F-3A206E4AF14D}"/>
    <cellStyle name="20% - Énfasis3 9 3" xfId="618" xr:uid="{2ED0AAEA-5C68-4D52-A6A4-7492F8E58120}"/>
    <cellStyle name="20% - Énfasis4" xfId="34" builtinId="42" customBuiltin="1"/>
    <cellStyle name="20% - Énfasis4 10" xfId="333" xr:uid="{3DC6B76E-F089-46CD-8B1A-04FD1BCBEC8C}"/>
    <cellStyle name="20% - Énfasis4 10 2" xfId="952" xr:uid="{98E5C059-425A-4B52-929D-86BCEC1BC168}"/>
    <cellStyle name="20% - Énfasis4 10 3" xfId="642" xr:uid="{92DD84FC-86F2-4C87-9F62-1A8A58CEFEF9}"/>
    <cellStyle name="20% - Énfasis4 11" xfId="354" xr:uid="{7D5C2F40-E54D-44E7-A4FB-FF91C573B433}"/>
    <cellStyle name="20% - Énfasis4 11 2" xfId="973" xr:uid="{8F343850-FAA9-48CF-979A-A3EE2A2DFDD0}"/>
    <cellStyle name="20% - Énfasis4 12" xfId="375" xr:uid="{CFC15BEF-8498-41BD-B9E2-9E845989CF3B}"/>
    <cellStyle name="20% - Énfasis4 12 2" xfId="994" xr:uid="{DF3B6E68-6079-4955-81F4-EECCAB367880}"/>
    <cellStyle name="20% - Énfasis4 13" xfId="397" xr:uid="{2F8FA317-8573-4E2C-A0A8-9212497E9C7F}"/>
    <cellStyle name="20% - Énfasis4 13 2" xfId="1016" xr:uid="{2E9AE27D-E51A-4BE1-A7B4-C8434F220B65}"/>
    <cellStyle name="20% - Énfasis4 14" xfId="418" xr:uid="{A89801B8-E891-4B92-B4BB-739AD6341620}"/>
    <cellStyle name="20% - Énfasis4 14 2" xfId="1037" xr:uid="{77EE996B-8529-4725-AE71-780359563E26}"/>
    <cellStyle name="20% - Énfasis4 15" xfId="438" xr:uid="{628EB214-0133-4A6B-BA87-C9B1AD1F75F9}"/>
    <cellStyle name="20% - Énfasis4 15 2" xfId="1057" xr:uid="{6B56DAB8-29DA-4FAB-A28A-DE6F7EDAF3D0}"/>
    <cellStyle name="20% - Énfasis4 16" xfId="663" xr:uid="{CB605EF6-EE67-4E3D-B977-9B4CFF229C28}"/>
    <cellStyle name="20% - Énfasis4 17" xfId="456" xr:uid="{811806AA-6F42-42C4-9734-B5DA0B31F2CA}"/>
    <cellStyle name="20% - Énfasis4 2" xfId="59" xr:uid="{F73A773D-C07F-47D7-A456-DF3958EBB990}"/>
    <cellStyle name="20% - Énfasis4 2 2" xfId="187" xr:uid="{4C9A9BD8-17FD-4769-8CD7-8D4E00FB5BDD}"/>
    <cellStyle name="20% - Énfasis4 2 2 2" xfId="809" xr:uid="{AAA55F1E-6455-4F81-9517-C3EE23853CA9}"/>
    <cellStyle name="20% - Énfasis4 2 3" xfId="685" xr:uid="{71197216-3A6C-4B1F-802C-F7CDFAB7B07E}"/>
    <cellStyle name="20% - Énfasis4 2 4" xfId="480" xr:uid="{B1B2BB18-734E-425D-8D39-92A204E74FF4}"/>
    <cellStyle name="20% - Énfasis4 3" xfId="80" xr:uid="{8395BF90-5708-4038-A566-B20AD21E3506}"/>
    <cellStyle name="20% - Énfasis4 3 2" xfId="208" xr:uid="{EE4FA728-CEA8-4BEF-ACE6-F21CFD3E83FC}"/>
    <cellStyle name="20% - Énfasis4 3 2 2" xfId="829" xr:uid="{CD8402C1-060B-406A-B520-4E8FBB2BA054}"/>
    <cellStyle name="20% - Énfasis4 3 3" xfId="705" xr:uid="{8D304755-2E34-415F-8C11-0F0DDB05B89C}"/>
    <cellStyle name="20% - Énfasis4 3 4" xfId="500" xr:uid="{B9B0E242-C0DF-46AF-ACE9-272B5019D2A7}"/>
    <cellStyle name="20% - Énfasis4 4" xfId="101" xr:uid="{0663FB17-D1F0-4C93-BB50-21E33315BC47}"/>
    <cellStyle name="20% - Énfasis4 4 2" xfId="229" xr:uid="{1CD0A6A0-BB80-41D0-BB80-A6910D52D2F1}"/>
    <cellStyle name="20% - Énfasis4 4 2 2" xfId="849" xr:uid="{A9230CAA-062A-405B-841A-937B5D347C53}"/>
    <cellStyle name="20% - Énfasis4 4 3" xfId="725" xr:uid="{CE4B8FC1-4634-463E-96E7-EB5AE02FA8DE}"/>
    <cellStyle name="20% - Énfasis4 4 4" xfId="520" xr:uid="{2A4B64A2-B78B-431D-B390-E9A87B0A7614}"/>
    <cellStyle name="20% - Énfasis4 5" xfId="121" xr:uid="{3CEADD85-A5AB-4BAE-9090-BAFE41D02704}"/>
    <cellStyle name="20% - Énfasis4 5 2" xfId="249" xr:uid="{7988EE7D-9CFA-4F3A-9A51-0143CF98B07E}"/>
    <cellStyle name="20% - Énfasis4 5 2 2" xfId="869" xr:uid="{6C8204DD-2FF7-4207-8312-36252AB8C013}"/>
    <cellStyle name="20% - Énfasis4 5 3" xfId="745" xr:uid="{C7EE3A33-7C92-4B76-B2BE-3DFAF6D9F76F}"/>
    <cellStyle name="20% - Énfasis4 5 4" xfId="540" xr:uid="{6989ED28-F41F-48CC-8AF3-20CDBAD26377}"/>
    <cellStyle name="20% - Énfasis4 6" xfId="141" xr:uid="{DA9E6669-9449-4AED-95F8-093AD832FF2A}"/>
    <cellStyle name="20% - Énfasis4 6 2" xfId="269" xr:uid="{21BCDECD-A8F4-4536-B4C4-7BFB5D9F3A4C}"/>
    <cellStyle name="20% - Énfasis4 6 2 2" xfId="889" xr:uid="{4D4F78FC-26B9-44A5-877A-D329B8DB4256}"/>
    <cellStyle name="20% - Énfasis4 6 3" xfId="765" xr:uid="{52149426-8D93-4B0B-9A30-CC5AD2471250}"/>
    <cellStyle name="20% - Énfasis4 6 4" xfId="560" xr:uid="{0EF8959D-7646-4A0B-BEC4-2416EF82D3C2}"/>
    <cellStyle name="20% - Énfasis4 7" xfId="162" xr:uid="{759B3A63-B886-4BD8-9B92-30C7AE2B0541}"/>
    <cellStyle name="20% - Énfasis4 7 2" xfId="785" xr:uid="{A8CF071C-21A3-4CE1-A7AE-DCC4B2D53317}"/>
    <cellStyle name="20% - Énfasis4 7 3" xfId="580" xr:uid="{79B2951A-B1A6-4AF0-B981-355248EAFBF1}"/>
    <cellStyle name="20% - Énfasis4 8" xfId="290" xr:uid="{FB1CB6FF-446C-48C8-867A-C043D22AEDCB}"/>
    <cellStyle name="20% - Énfasis4 8 2" xfId="909" xr:uid="{E134D3B5-4057-4BB3-AD60-F6DDAF6B0333}"/>
    <cellStyle name="20% - Énfasis4 8 3" xfId="592" xr:uid="{9F040632-B92F-4CD4-9CBF-9D387FD50674}"/>
    <cellStyle name="20% - Énfasis4 9" xfId="311" xr:uid="{D7D30ECD-75E5-4109-82D0-289C01352677}"/>
    <cellStyle name="20% - Énfasis4 9 2" xfId="930" xr:uid="{3F3AD8DE-4873-490B-961E-8C2A8E29DAE5}"/>
    <cellStyle name="20% - Énfasis4 9 3" xfId="621" xr:uid="{5FBAD680-4532-4764-9C03-D4E1E4DB24BE}"/>
    <cellStyle name="20% - Énfasis5" xfId="38" builtinId="46" customBuiltin="1"/>
    <cellStyle name="20% - Énfasis5 10" xfId="336" xr:uid="{005C7891-CDBA-4BFE-B770-373D9918A0B8}"/>
    <cellStyle name="20% - Énfasis5 10 2" xfId="955" xr:uid="{FBC80CC9-DF65-443E-8E29-3C023315808A}"/>
    <cellStyle name="20% - Énfasis5 10 3" xfId="645" xr:uid="{9275F39F-C06B-4894-9012-6A98F3946B81}"/>
    <cellStyle name="20% - Énfasis5 11" xfId="357" xr:uid="{60FA1CFB-EBD5-4642-B8A5-45047272D3F5}"/>
    <cellStyle name="20% - Énfasis5 11 2" xfId="976" xr:uid="{B37086F2-355A-4DA1-9947-9901DD0AB5F3}"/>
    <cellStyle name="20% - Énfasis5 12" xfId="378" xr:uid="{7DC9C4E0-C6C8-4BB1-AEB4-8794BB9D2DFF}"/>
    <cellStyle name="20% - Énfasis5 12 2" xfId="997" xr:uid="{C63F283C-70AA-407D-8465-AE6C7F3DCD39}"/>
    <cellStyle name="20% - Énfasis5 13" xfId="400" xr:uid="{B66B59E6-7F45-45FF-BC49-93371EB4CB5F}"/>
    <cellStyle name="20% - Énfasis5 13 2" xfId="1019" xr:uid="{4ABDD66A-E3A0-4D22-8C2E-C7B57C678D42}"/>
    <cellStyle name="20% - Énfasis5 14" xfId="421" xr:uid="{7A9A1837-DDFF-4676-ACAC-1DEC93AA74D7}"/>
    <cellStyle name="20% - Énfasis5 14 2" xfId="1040" xr:uid="{F608D980-A4B0-434F-89D9-370C3CAC8BEA}"/>
    <cellStyle name="20% - Énfasis5 15" xfId="441" xr:uid="{A6517DB6-1603-4066-883A-70A0F24DE197}"/>
    <cellStyle name="20% - Énfasis5 15 2" xfId="1060" xr:uid="{C3E9B444-AD65-4E7C-9CD4-CEB12B89EE2F}"/>
    <cellStyle name="20% - Énfasis5 16" xfId="666" xr:uid="{187B49B9-FD24-491A-9D80-EC9A88626ADC}"/>
    <cellStyle name="20% - Énfasis5 17" xfId="459" xr:uid="{2600E9F5-D360-4A62-B8B5-4FFE9D7E5798}"/>
    <cellStyle name="20% - Énfasis5 2" xfId="62" xr:uid="{1C26976A-6716-4B88-A660-7C6DC774382A}"/>
    <cellStyle name="20% - Énfasis5 2 2" xfId="190" xr:uid="{DB723C7B-CEB6-476E-8992-35E8C5E1E9B7}"/>
    <cellStyle name="20% - Énfasis5 2 2 2" xfId="812" xr:uid="{908CC5E6-0412-4066-9031-3F816E3BACBE}"/>
    <cellStyle name="20% - Énfasis5 2 3" xfId="688" xr:uid="{5B981BB1-F585-45DF-850D-CE5ED7E70E5F}"/>
    <cellStyle name="20% - Énfasis5 2 4" xfId="483" xr:uid="{7F462165-1ED6-4666-A405-66AC9EE9111B}"/>
    <cellStyle name="20% - Énfasis5 3" xfId="83" xr:uid="{2CD4F8E6-0EE6-4009-9913-F5BE458AAD90}"/>
    <cellStyle name="20% - Énfasis5 3 2" xfId="211" xr:uid="{2FBE2682-B2DC-4431-9116-36E6E0080272}"/>
    <cellStyle name="20% - Énfasis5 3 2 2" xfId="832" xr:uid="{AA0B805A-FA03-4875-890C-3DA17E49C1D2}"/>
    <cellStyle name="20% - Énfasis5 3 3" xfId="708" xr:uid="{C194BD6D-3B4D-418B-B4C1-C80F51D639BE}"/>
    <cellStyle name="20% - Énfasis5 3 4" xfId="503" xr:uid="{52B7D073-78AB-4A32-B7C9-E43A38D13414}"/>
    <cellStyle name="20% - Énfasis5 4" xfId="104" xr:uid="{8B87E57D-FCEC-49C1-B1C3-A4F59EE128E5}"/>
    <cellStyle name="20% - Énfasis5 4 2" xfId="232" xr:uid="{7D22E1C7-3D41-4A05-B2DB-D1FEFCB6C816}"/>
    <cellStyle name="20% - Énfasis5 4 2 2" xfId="852" xr:uid="{9A94C148-C4DB-4C5E-BB75-8103A1F74F75}"/>
    <cellStyle name="20% - Énfasis5 4 3" xfId="728" xr:uid="{570A96D0-E4FA-4F6A-BF27-30544A5EC8AE}"/>
    <cellStyle name="20% - Énfasis5 4 4" xfId="523" xr:uid="{C6E4F889-6188-4BBF-995E-040B474392BA}"/>
    <cellStyle name="20% - Énfasis5 5" xfId="124" xr:uid="{D1AAD6D8-0CE6-4724-8FFD-9A85D0818B53}"/>
    <cellStyle name="20% - Énfasis5 5 2" xfId="252" xr:uid="{55355158-4EF5-4ED6-97A4-1BBF657C05E9}"/>
    <cellStyle name="20% - Énfasis5 5 2 2" xfId="872" xr:uid="{E720F451-EC2C-4704-83A8-8F41FAF4C3F4}"/>
    <cellStyle name="20% - Énfasis5 5 3" xfId="748" xr:uid="{C82C13E7-4D91-451E-B684-8A44E011D370}"/>
    <cellStyle name="20% - Énfasis5 5 4" xfId="543" xr:uid="{B76B1B82-149F-4BB0-8B27-30914663DDAC}"/>
    <cellStyle name="20% - Énfasis5 6" xfId="144" xr:uid="{2E52E15A-B003-45DD-BEA8-009119992F45}"/>
    <cellStyle name="20% - Énfasis5 6 2" xfId="272" xr:uid="{F9587512-C9AF-49E6-9992-49EAF8A42EB3}"/>
    <cellStyle name="20% - Énfasis5 6 2 2" xfId="892" xr:uid="{52A8935B-C76E-42B2-B936-F0990173970B}"/>
    <cellStyle name="20% - Énfasis5 6 3" xfId="768" xr:uid="{2574F473-D7DA-4C3A-8E71-8E83EBE2B0D2}"/>
    <cellStyle name="20% - Énfasis5 6 4" xfId="563" xr:uid="{A33FD559-DD28-4A88-8469-4B54129ECDA0}"/>
    <cellStyle name="20% - Énfasis5 7" xfId="165" xr:uid="{01CAE5F1-7067-4B93-9876-287F031D0AD4}"/>
    <cellStyle name="20% - Énfasis5 7 2" xfId="788" xr:uid="{A5450F60-CDF1-4402-9EA8-154D25A2E793}"/>
    <cellStyle name="20% - Énfasis5 7 3" xfId="583" xr:uid="{CBA7B5B8-5F8A-4940-9D54-7DEEF2D5F761}"/>
    <cellStyle name="20% - Énfasis5 8" xfId="293" xr:uid="{F843F7D1-DA90-482E-9D23-830A1982F4B6}"/>
    <cellStyle name="20% - Énfasis5 8 2" xfId="912" xr:uid="{5D3FD922-5568-48C1-B9FF-856AB41420F4}"/>
    <cellStyle name="20% - Énfasis5 8 3" xfId="593" xr:uid="{870DEB65-89BE-4F9D-AC12-33BDD911BEF4}"/>
    <cellStyle name="20% - Énfasis5 9" xfId="314" xr:uid="{F5068489-1382-44F0-9447-38DD42DBCC87}"/>
    <cellStyle name="20% - Énfasis5 9 2" xfId="933" xr:uid="{3C777D69-C8D2-4A45-99AD-A61D60FEBEA3}"/>
    <cellStyle name="20% - Énfasis5 9 3" xfId="624" xr:uid="{C530C208-508E-4622-A056-9E25494DB0A2}"/>
    <cellStyle name="20% - Énfasis6" xfId="42" builtinId="50" customBuiltin="1"/>
    <cellStyle name="20% - Énfasis6 10" xfId="339" xr:uid="{AD975B49-22D3-45A7-AB1B-02E67F2A0525}"/>
    <cellStyle name="20% - Énfasis6 10 2" xfId="958" xr:uid="{E51AEF6B-3D79-4155-B982-E32EE1F29F49}"/>
    <cellStyle name="20% - Énfasis6 10 3" xfId="648" xr:uid="{6F8F56E6-CAEC-49B0-9023-3720D201C744}"/>
    <cellStyle name="20% - Énfasis6 11" xfId="360" xr:uid="{F1B830BE-F172-49CC-AEE7-B8D6F1580384}"/>
    <cellStyle name="20% - Énfasis6 11 2" xfId="979" xr:uid="{B042563E-9CF2-4F12-B080-F2019998E2D7}"/>
    <cellStyle name="20% - Énfasis6 12" xfId="381" xr:uid="{1F20000F-65DE-4D2E-957E-711A83CFB509}"/>
    <cellStyle name="20% - Énfasis6 12 2" xfId="1000" xr:uid="{CA0D70BC-EF1B-450F-8027-52A44940BC5D}"/>
    <cellStyle name="20% - Énfasis6 13" xfId="403" xr:uid="{58E9B124-1458-4F14-AAAA-793DD64FA35A}"/>
    <cellStyle name="20% - Énfasis6 13 2" xfId="1022" xr:uid="{C073B9D5-8284-49CD-8777-03226A5C131F}"/>
    <cellStyle name="20% - Énfasis6 14" xfId="424" xr:uid="{A4EF9705-75E1-42DE-A33C-DB22CE223C7A}"/>
    <cellStyle name="20% - Énfasis6 14 2" xfId="1043" xr:uid="{A760F712-ED0C-4B06-A959-2EF48A29646C}"/>
    <cellStyle name="20% - Énfasis6 15" xfId="444" xr:uid="{2CE61995-2B3C-40CF-B266-1089A23DB49C}"/>
    <cellStyle name="20% - Énfasis6 15 2" xfId="1063" xr:uid="{EF9A9702-81BA-40AA-89AB-BDCA247EEAC9}"/>
    <cellStyle name="20% - Énfasis6 16" xfId="669" xr:uid="{51F8802B-C0D3-42D4-A3F4-6B75C8EB73F6}"/>
    <cellStyle name="20% - Énfasis6 17" xfId="462" xr:uid="{B3B6D19D-A67E-423C-B32C-FE524B28E5A3}"/>
    <cellStyle name="20% - Énfasis6 2" xfId="65" xr:uid="{5D7AA7B2-E211-4FC6-864F-15B4BF69C2A6}"/>
    <cellStyle name="20% - Énfasis6 2 2" xfId="193" xr:uid="{E9EAE9B0-B806-4DA3-8977-FF2A2814A207}"/>
    <cellStyle name="20% - Énfasis6 2 2 2" xfId="815" xr:uid="{9E580F2F-1275-45FE-A387-FCAF57775A60}"/>
    <cellStyle name="20% - Énfasis6 2 3" xfId="691" xr:uid="{FC9D4F7B-7AF4-4DE2-BDD9-853356E41C86}"/>
    <cellStyle name="20% - Énfasis6 2 4" xfId="486" xr:uid="{7C418E2D-D5EF-43D1-A9D3-9912A39378FD}"/>
    <cellStyle name="20% - Énfasis6 3" xfId="86" xr:uid="{12BBE3E3-2FA4-4BA4-A79D-5156F9B60924}"/>
    <cellStyle name="20% - Énfasis6 3 2" xfId="214" xr:uid="{AE32301D-ED85-4812-9E76-D67875159C7E}"/>
    <cellStyle name="20% - Énfasis6 3 2 2" xfId="835" xr:uid="{AB6B5B43-3F6C-4B1F-84C1-2614A263F241}"/>
    <cellStyle name="20% - Énfasis6 3 3" xfId="711" xr:uid="{57D79FAE-D814-4D5B-94D3-63B4794EDA6A}"/>
    <cellStyle name="20% - Énfasis6 3 4" xfId="506" xr:uid="{96B3284A-9E9A-4336-8EA7-E0DE8E4F6F5A}"/>
    <cellStyle name="20% - Énfasis6 4" xfId="107" xr:uid="{9553770D-E818-43DA-8F8E-7686D0243593}"/>
    <cellStyle name="20% - Énfasis6 4 2" xfId="235" xr:uid="{B6A2B5B8-6D13-40B5-810A-A7625ED01AD7}"/>
    <cellStyle name="20% - Énfasis6 4 2 2" xfId="855" xr:uid="{834CF935-7C29-4FF2-8CCD-EBFFAAFC3DD8}"/>
    <cellStyle name="20% - Énfasis6 4 3" xfId="731" xr:uid="{FCF44F2D-BCBC-4825-8890-B419CE5049E2}"/>
    <cellStyle name="20% - Énfasis6 4 4" xfId="526" xr:uid="{23FAE0A7-3CDD-48D9-AAAC-166F602B5C6B}"/>
    <cellStyle name="20% - Énfasis6 5" xfId="127" xr:uid="{F46BFF1A-06DC-4A40-A337-34B8B3E9F7E3}"/>
    <cellStyle name="20% - Énfasis6 5 2" xfId="255" xr:uid="{4557261F-C872-4D84-9758-8942919E2CCC}"/>
    <cellStyle name="20% - Énfasis6 5 2 2" xfId="875" xr:uid="{8D86CBBE-FBFB-4D97-91BA-A8D7C9CDA4BE}"/>
    <cellStyle name="20% - Énfasis6 5 3" xfId="751" xr:uid="{6946464D-5939-4020-90A7-A01E3DE05FA2}"/>
    <cellStyle name="20% - Énfasis6 5 4" xfId="546" xr:uid="{202A4CFF-ED23-4816-92A4-7C94D057A51E}"/>
    <cellStyle name="20% - Énfasis6 6" xfId="147" xr:uid="{B181C219-C5C4-4713-B934-B024899FC4A7}"/>
    <cellStyle name="20% - Énfasis6 6 2" xfId="275" xr:uid="{74594017-7BED-4642-BD1A-2A17B39A8712}"/>
    <cellStyle name="20% - Énfasis6 6 2 2" xfId="895" xr:uid="{800762E7-B2FC-487B-BC1C-77C224CDD8A0}"/>
    <cellStyle name="20% - Énfasis6 6 3" xfId="771" xr:uid="{2E33A0B3-A320-4F00-AD8F-BC2D8F2D31FA}"/>
    <cellStyle name="20% - Énfasis6 6 4" xfId="566" xr:uid="{D3C56821-D7F8-483A-8573-9A6F1122C5F1}"/>
    <cellStyle name="20% - Énfasis6 7" xfId="168" xr:uid="{8FBDAA8B-8038-4B73-A479-893E2FC521B6}"/>
    <cellStyle name="20% - Énfasis6 7 2" xfId="791" xr:uid="{F45CDADE-B85E-4BA9-BC03-653067ABF384}"/>
    <cellStyle name="20% - Énfasis6 7 3" xfId="586" xr:uid="{AC569084-B909-437C-8AD9-356162C477BB}"/>
    <cellStyle name="20% - Énfasis6 8" xfId="296" xr:uid="{0EE8AF34-B567-494F-AF9C-7E9EEDF98F09}"/>
    <cellStyle name="20% - Énfasis6 8 2" xfId="915" xr:uid="{664EF658-1994-467D-861F-83B68E76496E}"/>
    <cellStyle name="20% - Énfasis6 8 3" xfId="594" xr:uid="{82485436-A5A5-41C7-B9DD-4B69D69F5169}"/>
    <cellStyle name="20% - Énfasis6 9" xfId="317" xr:uid="{A779736B-437B-4D07-B980-9F285804D0B9}"/>
    <cellStyle name="20% - Énfasis6 9 2" xfId="936" xr:uid="{3E86C6DD-01F6-47C6-9866-BBF3B40EACC7}"/>
    <cellStyle name="20% - Énfasis6 9 3" xfId="627" xr:uid="{05799300-2FD5-400B-923E-66411325A3E6}"/>
    <cellStyle name="40% - Énfasis1" xfId="23" builtinId="31" customBuiltin="1"/>
    <cellStyle name="40% - Énfasis1 10" xfId="325" xr:uid="{A5B6E89E-3134-4AFB-B54B-47DE93366667}"/>
    <cellStyle name="40% - Énfasis1 10 2" xfId="944" xr:uid="{86B199EB-2530-4A54-B5B9-EA8216FA3FCE}"/>
    <cellStyle name="40% - Énfasis1 10 3" xfId="634" xr:uid="{C84269C4-D48C-477A-8699-F8890BE0C236}"/>
    <cellStyle name="40% - Énfasis1 11" xfId="346" xr:uid="{CAD4EE84-C8EC-47E1-98FB-1C4C90B9E5AB}"/>
    <cellStyle name="40% - Énfasis1 11 2" xfId="965" xr:uid="{7FCA4DDD-5C06-4651-93B8-84623D8DFD1A}"/>
    <cellStyle name="40% - Énfasis1 12" xfId="367" xr:uid="{01C44E67-883F-4599-A384-CAF025F09882}"/>
    <cellStyle name="40% - Énfasis1 12 2" xfId="986" xr:uid="{49E662EE-F794-4D4E-9356-5C20FB718D79}"/>
    <cellStyle name="40% - Énfasis1 13" xfId="389" xr:uid="{4AD099BC-7845-4B96-A78B-03CBC1A1273E}"/>
    <cellStyle name="40% - Énfasis1 13 2" xfId="1008" xr:uid="{565693BC-2BFD-4AA1-AB18-DCAA2505B7DD}"/>
    <cellStyle name="40% - Énfasis1 14" xfId="410" xr:uid="{C3042B5E-7A95-431D-9A5D-05CFF87411C2}"/>
    <cellStyle name="40% - Énfasis1 14 2" xfId="1029" xr:uid="{48C65DFA-AD73-4CAC-83B2-E70F7C10ED38}"/>
    <cellStyle name="40% - Énfasis1 15" xfId="430" xr:uid="{219DD172-F7E7-4A18-B6A7-CC8188451C11}"/>
    <cellStyle name="40% - Énfasis1 15 2" xfId="1049" xr:uid="{5B962897-B098-4115-9CC0-41B2CC79777B}"/>
    <cellStyle name="40% - Énfasis1 16" xfId="655" xr:uid="{D18C8CD6-4440-482E-97D5-52F622FCA2C2}"/>
    <cellStyle name="40% - Énfasis1 17" xfId="448" xr:uid="{F791BAFC-26A4-4748-A691-9327E3296F1F}"/>
    <cellStyle name="40% - Énfasis1 2" xfId="51" xr:uid="{4EA2CD38-5B00-4979-B9AA-51766CFF53D7}"/>
    <cellStyle name="40% - Énfasis1 2 2" xfId="179" xr:uid="{D8190DD5-070D-4F91-8E30-D0062299F6A1}"/>
    <cellStyle name="40% - Énfasis1 2 2 2" xfId="801" xr:uid="{ACD81A9A-04E2-4918-B830-9EE1AE5BA735}"/>
    <cellStyle name="40% - Énfasis1 2 3" xfId="677" xr:uid="{F4820889-851E-493F-A668-00EE79FBD9A9}"/>
    <cellStyle name="40% - Énfasis1 2 4" xfId="472" xr:uid="{CDECD5AC-758D-4060-B766-9E6485124C63}"/>
    <cellStyle name="40% - Énfasis1 3" xfId="72" xr:uid="{3B62386B-B2FA-47EC-8C1C-1B11ECEF80C2}"/>
    <cellStyle name="40% - Énfasis1 3 2" xfId="200" xr:uid="{747AEC28-5452-42CD-BDA9-466A2D899BD5}"/>
    <cellStyle name="40% - Énfasis1 3 2 2" xfId="821" xr:uid="{EFCE8323-18D1-4D09-B44C-E8F88F53DAC0}"/>
    <cellStyle name="40% - Énfasis1 3 3" xfId="697" xr:uid="{0A24E2B6-588F-4854-8FB9-129ABBA171D5}"/>
    <cellStyle name="40% - Énfasis1 3 4" xfId="492" xr:uid="{2D2B187C-B836-4845-B33D-BCA251EEA339}"/>
    <cellStyle name="40% - Énfasis1 4" xfId="93" xr:uid="{03D50A05-FBD4-4934-8E03-0BDFF52A436D}"/>
    <cellStyle name="40% - Énfasis1 4 2" xfId="221" xr:uid="{6B7F9F81-7A6E-40A8-8FF9-9C65FF92B0F2}"/>
    <cellStyle name="40% - Énfasis1 4 2 2" xfId="841" xr:uid="{1B66B5DB-7FFF-4A71-AE0A-690C56D02371}"/>
    <cellStyle name="40% - Énfasis1 4 3" xfId="717" xr:uid="{5001DAE9-D621-411F-96A4-8496924DAC0A}"/>
    <cellStyle name="40% - Énfasis1 4 4" xfId="512" xr:uid="{B9FC7103-074A-4DD3-A17B-9A072C0B1AD5}"/>
    <cellStyle name="40% - Énfasis1 5" xfId="113" xr:uid="{A44B4CF8-F3CD-4A9B-93D9-0E41EEF4BD8F}"/>
    <cellStyle name="40% - Énfasis1 5 2" xfId="241" xr:uid="{77332B07-3034-4210-80F9-11CEC8B0B862}"/>
    <cellStyle name="40% - Énfasis1 5 2 2" xfId="861" xr:uid="{C222D834-88E4-4CB4-B589-DFF34418C7F7}"/>
    <cellStyle name="40% - Énfasis1 5 3" xfId="737" xr:uid="{20F2E710-AEF4-4F2C-9007-DECD1043BE94}"/>
    <cellStyle name="40% - Énfasis1 5 4" xfId="532" xr:uid="{B684449C-0FF5-4BC9-AC91-B5FECF86929C}"/>
    <cellStyle name="40% - Énfasis1 6" xfId="133" xr:uid="{CE3BD437-2681-43CE-BCE9-4D1898F6C762}"/>
    <cellStyle name="40% - Énfasis1 6 2" xfId="261" xr:uid="{40A344EC-0A74-4FE8-BF36-941364632A98}"/>
    <cellStyle name="40% - Énfasis1 6 2 2" xfId="881" xr:uid="{D31FE074-372E-4B5A-888F-CECCF37CC4AE}"/>
    <cellStyle name="40% - Énfasis1 6 3" xfId="757" xr:uid="{3667AD67-22FE-4ECE-82BF-FAF797C55B09}"/>
    <cellStyle name="40% - Énfasis1 6 4" xfId="552" xr:uid="{8CFB8736-678F-4D33-8DCE-6896EECB7578}"/>
    <cellStyle name="40% - Énfasis1 7" xfId="154" xr:uid="{0E66C099-497D-4976-8B78-726B71328275}"/>
    <cellStyle name="40% - Énfasis1 7 2" xfId="777" xr:uid="{EE34021C-6371-47D3-8A21-E86C0C65D917}"/>
    <cellStyle name="40% - Énfasis1 7 3" xfId="572" xr:uid="{BA8062B9-0928-443D-917F-E9A2E6F716BC}"/>
    <cellStyle name="40% - Énfasis1 8" xfId="282" xr:uid="{FBED33D0-14C7-4601-B66A-F3A8AC8BF295}"/>
    <cellStyle name="40% - Énfasis1 8 2" xfId="901" xr:uid="{B160AEAA-5E9B-40B4-9CC3-74F92C42A266}"/>
    <cellStyle name="40% - Énfasis1 8 3" xfId="595" xr:uid="{36175A5B-61F5-4FC6-9F7C-F5257AC67ACC}"/>
    <cellStyle name="40% - Énfasis1 9" xfId="303" xr:uid="{0FF1EB69-99EC-4886-AD1F-2357B4085DE6}"/>
    <cellStyle name="40% - Énfasis1 9 2" xfId="922" xr:uid="{6FCD376C-F86D-478A-BC8B-00180E744D85}"/>
    <cellStyle name="40% - Énfasis1 9 3" xfId="613" xr:uid="{1BE9E062-7356-4D8B-A2DB-08F184CE7ACD}"/>
    <cellStyle name="40% - Énfasis2" xfId="27" builtinId="35" customBuiltin="1"/>
    <cellStyle name="40% - Énfasis2 10" xfId="328" xr:uid="{5D804905-B5F2-4DCE-9A84-3657926F05C1}"/>
    <cellStyle name="40% - Énfasis2 10 2" xfId="947" xr:uid="{EAA345B9-9CD1-48B2-9ED4-E093DD2F17A7}"/>
    <cellStyle name="40% - Énfasis2 10 3" xfId="637" xr:uid="{D6BEBF45-DF18-46D9-9085-231EDC7B05EE}"/>
    <cellStyle name="40% - Énfasis2 11" xfId="349" xr:uid="{5D6DE99D-28D9-43F0-B9A6-EF9327D0E931}"/>
    <cellStyle name="40% - Énfasis2 11 2" xfId="968" xr:uid="{DC8E134C-805A-49D8-89DC-FAAAA8954815}"/>
    <cellStyle name="40% - Énfasis2 12" xfId="370" xr:uid="{87898BC8-931A-4F88-AC6F-CA5739A96D5C}"/>
    <cellStyle name="40% - Énfasis2 12 2" xfId="989" xr:uid="{BA242DC2-CF2B-428D-9E76-F4B173DBDA0D}"/>
    <cellStyle name="40% - Énfasis2 13" xfId="392" xr:uid="{0481B3B7-63C3-4DD4-B773-C15BD5F508EF}"/>
    <cellStyle name="40% - Énfasis2 13 2" xfId="1011" xr:uid="{51CB1ADC-B642-4003-9A51-4F20EBC5A835}"/>
    <cellStyle name="40% - Énfasis2 14" xfId="413" xr:uid="{58BDFEA4-F95A-4820-B753-06E89E83D495}"/>
    <cellStyle name="40% - Énfasis2 14 2" xfId="1032" xr:uid="{C015862E-875E-4A63-A0C8-2C20A81C4B5C}"/>
    <cellStyle name="40% - Énfasis2 15" xfId="433" xr:uid="{CAA680D1-1915-45C7-84B8-001A9E0879DA}"/>
    <cellStyle name="40% - Énfasis2 15 2" xfId="1052" xr:uid="{F92406D3-1D56-44A9-BBEE-0EF551E2E21A}"/>
    <cellStyle name="40% - Énfasis2 16" xfId="658" xr:uid="{25509DF0-20F3-41BB-9045-CE55AAADD02C}"/>
    <cellStyle name="40% - Énfasis2 17" xfId="451" xr:uid="{2D81901D-9E1C-4D7C-AAEC-B90D33259672}"/>
    <cellStyle name="40% - Énfasis2 2" xfId="54" xr:uid="{90AE56CE-DEA4-401A-8E15-D75685006429}"/>
    <cellStyle name="40% - Énfasis2 2 2" xfId="182" xr:uid="{86540510-4378-4F5F-8DB0-F6160531E59F}"/>
    <cellStyle name="40% - Énfasis2 2 2 2" xfId="804" xr:uid="{DD6E70BA-2832-4540-9223-2488DED1193E}"/>
    <cellStyle name="40% - Énfasis2 2 3" xfId="680" xr:uid="{8283103D-F24C-435D-A6C9-5F91D40292AA}"/>
    <cellStyle name="40% - Énfasis2 2 4" xfId="475" xr:uid="{2120BEBD-F943-4E6F-9C5B-6A1B79F8C8A9}"/>
    <cellStyle name="40% - Énfasis2 3" xfId="75" xr:uid="{8363DA22-553A-4842-9C78-41E30CFFD8CD}"/>
    <cellStyle name="40% - Énfasis2 3 2" xfId="203" xr:uid="{993131E5-1CC8-42CF-BDBB-B6EBCA3C4994}"/>
    <cellStyle name="40% - Énfasis2 3 2 2" xfId="824" xr:uid="{0C740944-D5BA-4A9F-8CA5-15EFACF5AED8}"/>
    <cellStyle name="40% - Énfasis2 3 3" xfId="700" xr:uid="{AB3068A8-A0A5-411D-B58D-FBBE934E3C04}"/>
    <cellStyle name="40% - Énfasis2 3 4" xfId="495" xr:uid="{41F492DF-D1EC-4AD2-9984-573C9A78D7A7}"/>
    <cellStyle name="40% - Énfasis2 4" xfId="96" xr:uid="{B4A03D1B-0279-4362-AAF5-A03E8F21D0A5}"/>
    <cellStyle name="40% - Énfasis2 4 2" xfId="224" xr:uid="{921F250C-111A-4C27-BE28-0611418AF7D5}"/>
    <cellStyle name="40% - Énfasis2 4 2 2" xfId="844" xr:uid="{3EAE4C49-C5A0-4358-9A7A-053E9954677B}"/>
    <cellStyle name="40% - Énfasis2 4 3" xfId="720" xr:uid="{62957F45-5589-4F9A-8708-973A7E6519C1}"/>
    <cellStyle name="40% - Énfasis2 4 4" xfId="515" xr:uid="{DBFBDC0B-0C44-4758-903E-8237547DFBBA}"/>
    <cellStyle name="40% - Énfasis2 5" xfId="116" xr:uid="{0697BABC-BABD-4AE9-B7E9-54F3A36A01B6}"/>
    <cellStyle name="40% - Énfasis2 5 2" xfId="244" xr:uid="{B04E4083-604E-4967-8C21-639924C8A874}"/>
    <cellStyle name="40% - Énfasis2 5 2 2" xfId="864" xr:uid="{7916C9E8-9B4D-413C-924B-56AF14109F60}"/>
    <cellStyle name="40% - Énfasis2 5 3" xfId="740" xr:uid="{7853BE8A-3D0A-4827-AE8F-710782290F64}"/>
    <cellStyle name="40% - Énfasis2 5 4" xfId="535" xr:uid="{78189E12-3EDB-4F99-B7A1-1E12FCE9762E}"/>
    <cellStyle name="40% - Énfasis2 6" xfId="136" xr:uid="{17FB98FF-BA53-48B0-9925-B34052CEF896}"/>
    <cellStyle name="40% - Énfasis2 6 2" xfId="264" xr:uid="{EE071E29-31A0-410E-8540-ACB30E8A57C0}"/>
    <cellStyle name="40% - Énfasis2 6 2 2" xfId="884" xr:uid="{FF3FF85A-FC30-4AC3-8D6A-1DD607E5DAB6}"/>
    <cellStyle name="40% - Énfasis2 6 3" xfId="760" xr:uid="{51BA93DE-2ED2-41AA-AEE6-DA161771B4D2}"/>
    <cellStyle name="40% - Énfasis2 6 4" xfId="555" xr:uid="{41BBAEEC-91D9-4391-9E66-31F20764BC2B}"/>
    <cellStyle name="40% - Énfasis2 7" xfId="157" xr:uid="{EA79D439-67FE-4680-8DFA-665C1519AEB2}"/>
    <cellStyle name="40% - Énfasis2 7 2" xfId="780" xr:uid="{DB20F59C-46FB-4450-BE81-DC38160E8D22}"/>
    <cellStyle name="40% - Énfasis2 7 3" xfId="575" xr:uid="{0081C53D-3C40-463A-9CD5-35FFDA119B4A}"/>
    <cellStyle name="40% - Énfasis2 8" xfId="285" xr:uid="{8339F6DF-3E18-4B55-A611-F87474890F3C}"/>
    <cellStyle name="40% - Énfasis2 8 2" xfId="904" xr:uid="{0B597427-3CD1-4D53-B9A0-9B44ADE9C108}"/>
    <cellStyle name="40% - Énfasis2 8 3" xfId="596" xr:uid="{2BF64E89-0664-4952-99F6-F20DED1C654F}"/>
    <cellStyle name="40% - Énfasis2 9" xfId="306" xr:uid="{EB0C004F-A2A8-4865-944B-F61CFFA88083}"/>
    <cellStyle name="40% - Énfasis2 9 2" xfId="925" xr:uid="{E9F56E6E-3F07-4A33-B9E5-E71C010D05CD}"/>
    <cellStyle name="40% - Énfasis2 9 3" xfId="616" xr:uid="{6F1CBD10-7C96-4DE1-91E8-EE80EAD0560B}"/>
    <cellStyle name="40% - Énfasis3" xfId="31" builtinId="39" customBuiltin="1"/>
    <cellStyle name="40% - Énfasis3 10" xfId="331" xr:uid="{0B7D18CC-951D-4965-A0E7-F42B83F80952}"/>
    <cellStyle name="40% - Énfasis3 10 2" xfId="950" xr:uid="{6899EF6E-833D-478E-9387-3C9186EB3672}"/>
    <cellStyle name="40% - Énfasis3 10 3" xfId="640" xr:uid="{87E5B932-01A9-4C5D-8A86-7480B2C3968E}"/>
    <cellStyle name="40% - Énfasis3 11" xfId="352" xr:uid="{28269BBF-EEB3-437C-9B78-81BD33132C91}"/>
    <cellStyle name="40% - Énfasis3 11 2" xfId="971" xr:uid="{9CF93B6A-CFD8-4509-9B79-731DE2F23C18}"/>
    <cellStyle name="40% - Énfasis3 12" xfId="373" xr:uid="{812AF768-1431-49A0-9461-9F41D32332A2}"/>
    <cellStyle name="40% - Énfasis3 12 2" xfId="992" xr:uid="{DE2FCD7E-BA38-49E2-B5B3-E2164385E636}"/>
    <cellStyle name="40% - Énfasis3 13" xfId="395" xr:uid="{57078431-8A9B-4EC2-9A6F-A46564B32BCD}"/>
    <cellStyle name="40% - Énfasis3 13 2" xfId="1014" xr:uid="{6BC9681D-C43C-4D65-B05D-69DE916404E1}"/>
    <cellStyle name="40% - Énfasis3 14" xfId="416" xr:uid="{145283B2-42D9-4586-809A-6CF9B731C86E}"/>
    <cellStyle name="40% - Énfasis3 14 2" xfId="1035" xr:uid="{E19ED33C-90F0-4650-8CAE-7582057FC380}"/>
    <cellStyle name="40% - Énfasis3 15" xfId="436" xr:uid="{B16195F8-240E-4FF2-9A13-EB2D96F50A29}"/>
    <cellStyle name="40% - Énfasis3 15 2" xfId="1055" xr:uid="{689CCDF0-C809-4D21-BF32-CD988F5AD4E4}"/>
    <cellStyle name="40% - Énfasis3 16" xfId="661" xr:uid="{C44C01AB-BF91-44F7-A287-5CE4B3E4A380}"/>
    <cellStyle name="40% - Énfasis3 17" xfId="454" xr:uid="{5C7ADEBF-6AFF-4C93-9879-612092DF78D1}"/>
    <cellStyle name="40% - Énfasis3 2" xfId="57" xr:uid="{6DF5D103-67A5-46CC-A699-F6E8B1BCAF90}"/>
    <cellStyle name="40% - Énfasis3 2 2" xfId="185" xr:uid="{DBB25FE5-4F33-4F5D-B6B6-17814BB0941A}"/>
    <cellStyle name="40% - Énfasis3 2 2 2" xfId="807" xr:uid="{FD98938C-1120-48F0-953B-CB91D445CA21}"/>
    <cellStyle name="40% - Énfasis3 2 3" xfId="683" xr:uid="{BB138043-6288-48EE-AE99-AB018662E19E}"/>
    <cellStyle name="40% - Énfasis3 2 4" xfId="478" xr:uid="{1E884942-C94D-4DE8-8E04-68C43F48A9F3}"/>
    <cellStyle name="40% - Énfasis3 3" xfId="78" xr:uid="{9A755510-3465-4ACD-9A71-C71BE178616B}"/>
    <cellStyle name="40% - Énfasis3 3 2" xfId="206" xr:uid="{84397C40-A433-4987-B4B8-40B40D1DC4E5}"/>
    <cellStyle name="40% - Énfasis3 3 2 2" xfId="827" xr:uid="{967FC23E-AF32-4C79-837D-0A08447FFE70}"/>
    <cellStyle name="40% - Énfasis3 3 3" xfId="703" xr:uid="{25C7C9B6-5905-45DE-913D-F3901867D82B}"/>
    <cellStyle name="40% - Énfasis3 3 4" xfId="498" xr:uid="{06D67EAC-B0A9-40E6-8C42-6E9BE6EFA0C4}"/>
    <cellStyle name="40% - Énfasis3 4" xfId="99" xr:uid="{461CFC83-FC89-4F0F-8BA0-BE70235C2579}"/>
    <cellStyle name="40% - Énfasis3 4 2" xfId="227" xr:uid="{889AA89D-FEDF-4196-88DE-8E20C79FB498}"/>
    <cellStyle name="40% - Énfasis3 4 2 2" xfId="847" xr:uid="{751BF382-51A5-44B8-B6AF-D9BDA33D003A}"/>
    <cellStyle name="40% - Énfasis3 4 3" xfId="723" xr:uid="{A69BFEF6-2049-45E7-9F9F-502C150B786F}"/>
    <cellStyle name="40% - Énfasis3 4 4" xfId="518" xr:uid="{64479CDA-B4D6-4EC1-8FBD-76039AF1A57C}"/>
    <cellStyle name="40% - Énfasis3 5" xfId="119" xr:uid="{454ABACE-1D79-4710-9E44-A0C6B4839662}"/>
    <cellStyle name="40% - Énfasis3 5 2" xfId="247" xr:uid="{3634ECD9-63A4-47C0-8BFD-2593C7D8C34D}"/>
    <cellStyle name="40% - Énfasis3 5 2 2" xfId="867" xr:uid="{660BD9F4-AC66-43F1-BFF7-DE9233E1E799}"/>
    <cellStyle name="40% - Énfasis3 5 3" xfId="743" xr:uid="{60B7429F-98B9-4DB4-9EAD-8A7E223E6EC0}"/>
    <cellStyle name="40% - Énfasis3 5 4" xfId="538" xr:uid="{F4444CD2-C32F-4189-B5F3-BDC339E94983}"/>
    <cellStyle name="40% - Énfasis3 6" xfId="139" xr:uid="{BE63F34E-899A-440A-9092-0B5C734D7655}"/>
    <cellStyle name="40% - Énfasis3 6 2" xfId="267" xr:uid="{7AB0A8BE-1E2A-44CD-BB6B-08F25DB0CB04}"/>
    <cellStyle name="40% - Énfasis3 6 2 2" xfId="887" xr:uid="{A7C6BD9B-B915-4B79-95BB-ED46A6C9E8C5}"/>
    <cellStyle name="40% - Énfasis3 6 3" xfId="763" xr:uid="{BCE62327-311F-4C7E-8AC9-16F16CD78475}"/>
    <cellStyle name="40% - Énfasis3 6 4" xfId="558" xr:uid="{177C4DE7-0BDA-4212-86A2-8ADF29154E5D}"/>
    <cellStyle name="40% - Énfasis3 7" xfId="160" xr:uid="{7C65AC31-EF24-4A88-BAE6-6EFEBD08D8CD}"/>
    <cellStyle name="40% - Énfasis3 7 2" xfId="783" xr:uid="{191BEB20-DACF-46B8-8028-8693C0FD0C63}"/>
    <cellStyle name="40% - Énfasis3 7 3" xfId="578" xr:uid="{95D486E1-2E8D-4A7E-9982-9C713A2A7BD5}"/>
    <cellStyle name="40% - Énfasis3 8" xfId="288" xr:uid="{6EF29A6C-DADF-4C4B-B729-57C810609D51}"/>
    <cellStyle name="40% - Énfasis3 8 2" xfId="907" xr:uid="{B5E5E0E4-D790-44A8-A250-EA9A38E755F2}"/>
    <cellStyle name="40% - Énfasis3 8 3" xfId="597" xr:uid="{49EB9EA1-970C-42D7-8D36-0C33C3DFCEA3}"/>
    <cellStyle name="40% - Énfasis3 9" xfId="309" xr:uid="{736100BC-4A84-4B58-A405-D551D801340D}"/>
    <cellStyle name="40% - Énfasis3 9 2" xfId="928" xr:uid="{D8F410BB-EB9E-4A77-A4E0-A59D94C0D40C}"/>
    <cellStyle name="40% - Énfasis3 9 3" xfId="619" xr:uid="{F7E832B6-65ED-46F8-B27A-073735F562CA}"/>
    <cellStyle name="40% - Énfasis4" xfId="35" builtinId="43" customBuiltin="1"/>
    <cellStyle name="40% - Énfasis4 10" xfId="334" xr:uid="{44757B85-A1F9-42FE-A6E8-F52E2578CFE2}"/>
    <cellStyle name="40% - Énfasis4 10 2" xfId="953" xr:uid="{FF2A475A-D6EA-459A-8A9A-38305587F2A4}"/>
    <cellStyle name="40% - Énfasis4 10 3" xfId="643" xr:uid="{0388E624-FDF9-4187-B513-D35BCF6E8710}"/>
    <cellStyle name="40% - Énfasis4 11" xfId="355" xr:uid="{0991D1B0-59D1-4BD3-BC14-0468DF3542FC}"/>
    <cellStyle name="40% - Énfasis4 11 2" xfId="974" xr:uid="{D701ADB8-6EE5-4773-AFC9-DB3B24CFCB36}"/>
    <cellStyle name="40% - Énfasis4 12" xfId="376" xr:uid="{4D9E1836-3521-4003-8A6F-64749FE03C3F}"/>
    <cellStyle name="40% - Énfasis4 12 2" xfId="995" xr:uid="{3DE3D817-609F-4558-A7C8-5B1C8AA5E443}"/>
    <cellStyle name="40% - Énfasis4 13" xfId="398" xr:uid="{3902C981-A938-4745-B543-FA03ECF8AC12}"/>
    <cellStyle name="40% - Énfasis4 13 2" xfId="1017" xr:uid="{2A7BEA7C-C9B1-4A30-B41A-BAE00274BDB6}"/>
    <cellStyle name="40% - Énfasis4 14" xfId="419" xr:uid="{5A73131E-169D-4A94-9F69-9A6CD78CDFFD}"/>
    <cellStyle name="40% - Énfasis4 14 2" xfId="1038" xr:uid="{4D70D6D4-973D-421D-8E86-691D7521CE47}"/>
    <cellStyle name="40% - Énfasis4 15" xfId="439" xr:uid="{E35F804C-D1BA-46D4-865C-0BCA0677FF36}"/>
    <cellStyle name="40% - Énfasis4 15 2" xfId="1058" xr:uid="{211B3300-5E66-403C-8975-0031590338D4}"/>
    <cellStyle name="40% - Énfasis4 16" xfId="664" xr:uid="{CAC4C79A-BD10-4AB6-B540-0BA90FE62DD9}"/>
    <cellStyle name="40% - Énfasis4 17" xfId="457" xr:uid="{EDEAC844-515F-43DC-93FD-61B044C55418}"/>
    <cellStyle name="40% - Énfasis4 2" xfId="60" xr:uid="{6AB52FAF-4F99-4C0A-85FB-5E9D51D27597}"/>
    <cellStyle name="40% - Énfasis4 2 2" xfId="188" xr:uid="{F66E2DD0-E782-497B-90E0-8E3A371A7D0F}"/>
    <cellStyle name="40% - Énfasis4 2 2 2" xfId="810" xr:uid="{8268169F-FE89-414D-8A09-BFC8EB8A119E}"/>
    <cellStyle name="40% - Énfasis4 2 3" xfId="686" xr:uid="{AB19DF7E-6483-4731-B1DD-689AFD480F21}"/>
    <cellStyle name="40% - Énfasis4 2 4" xfId="481" xr:uid="{D996E670-A2A1-49B6-82FC-2141A200688E}"/>
    <cellStyle name="40% - Énfasis4 3" xfId="81" xr:uid="{40BAB0C2-FDB3-4EAC-844A-29D61A558C73}"/>
    <cellStyle name="40% - Énfasis4 3 2" xfId="209" xr:uid="{E1AE64D0-5D1B-4E0B-9E93-68772586734E}"/>
    <cellStyle name="40% - Énfasis4 3 2 2" xfId="830" xr:uid="{DAB1E5E6-3B29-4880-A39B-6D0B8E79AA01}"/>
    <cellStyle name="40% - Énfasis4 3 3" xfId="706" xr:uid="{5B657775-3233-4E61-BE0F-B35071831A45}"/>
    <cellStyle name="40% - Énfasis4 3 4" xfId="501" xr:uid="{68FE321F-A4B8-4DEB-8B11-AC2862283948}"/>
    <cellStyle name="40% - Énfasis4 4" xfId="102" xr:uid="{DB2D6B8D-86A0-4AD0-8C99-15FED5B6DC37}"/>
    <cellStyle name="40% - Énfasis4 4 2" xfId="230" xr:uid="{8AD490D8-1056-4B9D-B5E7-E4003CBA67EC}"/>
    <cellStyle name="40% - Énfasis4 4 2 2" xfId="850" xr:uid="{A74CF0FA-F93C-4F44-BFAE-0DFFE3CC0B8E}"/>
    <cellStyle name="40% - Énfasis4 4 3" xfId="726" xr:uid="{AD3D9B53-3519-4350-BDDC-764F4724AAD4}"/>
    <cellStyle name="40% - Énfasis4 4 4" xfId="521" xr:uid="{6BEC4B62-96C8-4E3C-AC48-89975A46E3C7}"/>
    <cellStyle name="40% - Énfasis4 5" xfId="122" xr:uid="{78883154-5E23-48DD-8728-4ECC6A8B937B}"/>
    <cellStyle name="40% - Énfasis4 5 2" xfId="250" xr:uid="{96214FE2-805B-4DF4-85D4-9C9AD2E3BFA7}"/>
    <cellStyle name="40% - Énfasis4 5 2 2" xfId="870" xr:uid="{354EDF49-9FEA-4B4F-B8E9-64CA56DCF240}"/>
    <cellStyle name="40% - Énfasis4 5 3" xfId="746" xr:uid="{F8D73209-31EB-4022-9C4A-F1E940DF8CD8}"/>
    <cellStyle name="40% - Énfasis4 5 4" xfId="541" xr:uid="{B5F38BEA-4677-4273-9E98-933E7DE2E59B}"/>
    <cellStyle name="40% - Énfasis4 6" xfId="142" xr:uid="{D02E009E-7F46-4599-B1A5-3BF980DA0F98}"/>
    <cellStyle name="40% - Énfasis4 6 2" xfId="270" xr:uid="{0C0CAB4E-2FEE-450F-9339-C83298D7B506}"/>
    <cellStyle name="40% - Énfasis4 6 2 2" xfId="890" xr:uid="{61D7F122-595C-4F18-8A20-F46C64088C1B}"/>
    <cellStyle name="40% - Énfasis4 6 3" xfId="766" xr:uid="{F4C25089-E464-4D72-A3B3-411C4A706BED}"/>
    <cellStyle name="40% - Énfasis4 6 4" xfId="561" xr:uid="{9E52B208-DF46-4DB0-9529-B7E99390769A}"/>
    <cellStyle name="40% - Énfasis4 7" xfId="163" xr:uid="{14DC84F3-195E-4A9B-AB01-D5BAAA1B494B}"/>
    <cellStyle name="40% - Énfasis4 7 2" xfId="786" xr:uid="{1CCE7C24-C042-4AB4-B687-CADE1CFBCF84}"/>
    <cellStyle name="40% - Énfasis4 7 3" xfId="581" xr:uid="{F5AFAF0B-D905-41BF-97C8-9E4999C73BEB}"/>
    <cellStyle name="40% - Énfasis4 8" xfId="291" xr:uid="{6AEF9EF7-E891-49F0-95E4-547757102F3E}"/>
    <cellStyle name="40% - Énfasis4 8 2" xfId="910" xr:uid="{F06A8681-F1AA-4928-A3AC-43529EC6DA62}"/>
    <cellStyle name="40% - Énfasis4 8 3" xfId="598" xr:uid="{234F3198-53C7-4435-8222-919A7FB1D3B3}"/>
    <cellStyle name="40% - Énfasis4 9" xfId="312" xr:uid="{DC2B7621-2963-4FB8-9E7F-9A2DC92B4A60}"/>
    <cellStyle name="40% - Énfasis4 9 2" xfId="931" xr:uid="{4C44E61D-5B60-4FB1-A4CC-0E0E289607B9}"/>
    <cellStyle name="40% - Énfasis4 9 3" xfId="622" xr:uid="{96069895-B7D5-46A1-B9E5-EE93D4A26238}"/>
    <cellStyle name="40% - Énfasis5" xfId="39" builtinId="47" customBuiltin="1"/>
    <cellStyle name="40% - Énfasis5 10" xfId="337" xr:uid="{A60EA34B-0736-49DA-B8CD-B3A0CDEC90F9}"/>
    <cellStyle name="40% - Énfasis5 10 2" xfId="956" xr:uid="{4A65E366-87F1-402E-B799-00A543352A30}"/>
    <cellStyle name="40% - Énfasis5 10 3" xfId="646" xr:uid="{27581A0A-C14F-4C71-BCC4-162097B769D1}"/>
    <cellStyle name="40% - Énfasis5 11" xfId="358" xr:uid="{61F1EE9D-DDCB-4905-98A7-9B9DFBDAB1C5}"/>
    <cellStyle name="40% - Énfasis5 11 2" xfId="977" xr:uid="{E6936054-2010-4AE8-B9BB-B04E6C78CEDC}"/>
    <cellStyle name="40% - Énfasis5 12" xfId="379" xr:uid="{1C5F5F4C-B07B-4DDA-8CA5-6EFDCD6E26AA}"/>
    <cellStyle name="40% - Énfasis5 12 2" xfId="998" xr:uid="{F133CEEA-A9F6-4FAC-BBD3-3E12B0947B69}"/>
    <cellStyle name="40% - Énfasis5 13" xfId="401" xr:uid="{095AB48C-13BA-4EA3-B0F2-AFD797D5497F}"/>
    <cellStyle name="40% - Énfasis5 13 2" xfId="1020" xr:uid="{C47A14F7-821A-45BB-979B-9B08749DFAE1}"/>
    <cellStyle name="40% - Énfasis5 14" xfId="422" xr:uid="{0521B6A0-4468-494B-8DAE-5DDA575F217D}"/>
    <cellStyle name="40% - Énfasis5 14 2" xfId="1041" xr:uid="{D8C4D1EA-02DE-41C4-B23C-52B60130BF32}"/>
    <cellStyle name="40% - Énfasis5 15" xfId="442" xr:uid="{6DD135F5-D1CC-4808-8D24-5FA831674278}"/>
    <cellStyle name="40% - Énfasis5 15 2" xfId="1061" xr:uid="{9B832E40-B3A8-4896-B139-94EA093E0A6E}"/>
    <cellStyle name="40% - Énfasis5 16" xfId="667" xr:uid="{01309C34-2207-4AE8-8313-2BADD79A66C0}"/>
    <cellStyle name="40% - Énfasis5 17" xfId="460" xr:uid="{1CEE5F9F-860A-49C3-A38E-06CCBF7E0E61}"/>
    <cellStyle name="40% - Énfasis5 2" xfId="63" xr:uid="{67D957A6-A18F-47D4-9753-1EA77B26909C}"/>
    <cellStyle name="40% - Énfasis5 2 2" xfId="191" xr:uid="{EA10AA3E-56EE-4244-9AB5-DC948A6F1F3F}"/>
    <cellStyle name="40% - Énfasis5 2 2 2" xfId="813" xr:uid="{3598E6C4-7618-40C6-A07E-A28490C9C2A7}"/>
    <cellStyle name="40% - Énfasis5 2 3" xfId="689" xr:uid="{55AD8ACF-6949-44BC-8656-71F706CDCC05}"/>
    <cellStyle name="40% - Énfasis5 2 4" xfId="484" xr:uid="{B91598D5-90A3-4DE2-8770-52CC7FDCEC4B}"/>
    <cellStyle name="40% - Énfasis5 3" xfId="84" xr:uid="{5F48EA16-A28F-40F8-B454-DF40D76B6859}"/>
    <cellStyle name="40% - Énfasis5 3 2" xfId="212" xr:uid="{C29C8E15-C404-4C52-BD97-41CD1D9E18D8}"/>
    <cellStyle name="40% - Énfasis5 3 2 2" xfId="833" xr:uid="{9D212E8F-2864-49EF-AEBD-A7E2B3597CEB}"/>
    <cellStyle name="40% - Énfasis5 3 3" xfId="709" xr:uid="{01E333DC-B8AF-4AAA-9975-66551CDA4433}"/>
    <cellStyle name="40% - Énfasis5 3 4" xfId="504" xr:uid="{933AFD95-B1D0-4979-8713-396A6637F6A4}"/>
    <cellStyle name="40% - Énfasis5 4" xfId="105" xr:uid="{D50D3DB5-4620-4FD1-988A-C281B553B364}"/>
    <cellStyle name="40% - Énfasis5 4 2" xfId="233" xr:uid="{C61FA41C-614A-4308-85FC-E12AFCE72CA3}"/>
    <cellStyle name="40% - Énfasis5 4 2 2" xfId="853" xr:uid="{6C54CAED-004B-4012-98E5-BEB49FF6398B}"/>
    <cellStyle name="40% - Énfasis5 4 3" xfId="729" xr:uid="{452B9DB9-2DCF-4CD3-AC78-0A98B08E2ECA}"/>
    <cellStyle name="40% - Énfasis5 4 4" xfId="524" xr:uid="{0D1DB185-EFAC-4892-9B24-C4448BDE20CB}"/>
    <cellStyle name="40% - Énfasis5 5" xfId="125" xr:uid="{E3DFC9BF-B3CC-4357-9C5E-DEC8F0DCEED9}"/>
    <cellStyle name="40% - Énfasis5 5 2" xfId="253" xr:uid="{EF838EC3-5E12-4D9B-8A7D-89DB32877153}"/>
    <cellStyle name="40% - Énfasis5 5 2 2" xfId="873" xr:uid="{D91C6BB1-5041-4163-BF42-89EEBD6358B5}"/>
    <cellStyle name="40% - Énfasis5 5 3" xfId="749" xr:uid="{56704F72-A319-4225-9A98-F9949DC6D6F2}"/>
    <cellStyle name="40% - Énfasis5 5 4" xfId="544" xr:uid="{5BE2769A-B835-4187-B8B7-D25A6176F11C}"/>
    <cellStyle name="40% - Énfasis5 6" xfId="145" xr:uid="{393B303F-19DE-4181-B4D8-40E7C66E4941}"/>
    <cellStyle name="40% - Énfasis5 6 2" xfId="273" xr:uid="{94A1A633-4FC4-4AFE-B2D1-B0218231123D}"/>
    <cellStyle name="40% - Énfasis5 6 2 2" xfId="893" xr:uid="{88E9F169-4D4A-495D-AC6C-16763907FB7D}"/>
    <cellStyle name="40% - Énfasis5 6 3" xfId="769" xr:uid="{C3301D7D-2E61-4E2B-9E26-3E331E863B28}"/>
    <cellStyle name="40% - Énfasis5 6 4" xfId="564" xr:uid="{3B7E3C47-E80A-45D3-B066-79DC4CE2565B}"/>
    <cellStyle name="40% - Énfasis5 7" xfId="166" xr:uid="{99BBC1B1-A8D2-4207-950F-C7B2085B227A}"/>
    <cellStyle name="40% - Énfasis5 7 2" xfId="789" xr:uid="{4973FC96-AE58-46BE-8E70-30CE08BDB752}"/>
    <cellStyle name="40% - Énfasis5 7 3" xfId="584" xr:uid="{EF2C7138-6B16-4639-95C4-8C0AF705A834}"/>
    <cellStyle name="40% - Énfasis5 8" xfId="294" xr:uid="{B8D837AB-FD54-412A-BD92-393E8C1E5D86}"/>
    <cellStyle name="40% - Énfasis5 8 2" xfId="913" xr:uid="{9F3A8B74-D3E8-4979-A121-0CBB0A890881}"/>
    <cellStyle name="40% - Énfasis5 8 3" xfId="599" xr:uid="{54AE7A2E-178E-4BE0-8F82-EDBA676A38F1}"/>
    <cellStyle name="40% - Énfasis5 9" xfId="315" xr:uid="{E76481A1-34F1-44C9-963E-6D1EA7AD787B}"/>
    <cellStyle name="40% - Énfasis5 9 2" xfId="934" xr:uid="{46EF5D16-0E9A-46B5-8EC6-D071D4BD1502}"/>
    <cellStyle name="40% - Énfasis5 9 3" xfId="625" xr:uid="{71954E80-70C5-464A-B398-54EEFF43237F}"/>
    <cellStyle name="40% - Énfasis6" xfId="43" builtinId="51" customBuiltin="1"/>
    <cellStyle name="40% - Énfasis6 10" xfId="340" xr:uid="{F8B19FF7-D6E0-43A1-B0CB-2169FEFB9489}"/>
    <cellStyle name="40% - Énfasis6 10 2" xfId="959" xr:uid="{F8685AE4-0573-4DD1-B391-7A08C3D18491}"/>
    <cellStyle name="40% - Énfasis6 10 3" xfId="649" xr:uid="{57CDAD8A-CECF-4B26-8CBE-6D0AFF090E45}"/>
    <cellStyle name="40% - Énfasis6 11" xfId="361" xr:uid="{8E68B729-308F-44BD-B127-11DD7B1FF300}"/>
    <cellStyle name="40% - Énfasis6 11 2" xfId="980" xr:uid="{A18E495B-27F4-46CB-9ADD-8B6AF757A86B}"/>
    <cellStyle name="40% - Énfasis6 12" xfId="382" xr:uid="{40C111F1-18B3-441B-9138-83960A2510BD}"/>
    <cellStyle name="40% - Énfasis6 12 2" xfId="1001" xr:uid="{E9CC8CE7-7944-4040-AC18-0BE62E364400}"/>
    <cellStyle name="40% - Énfasis6 13" xfId="404" xr:uid="{12712A1B-5B61-4051-B0B8-2395A2AF07EA}"/>
    <cellStyle name="40% - Énfasis6 13 2" xfId="1023" xr:uid="{5C5F3CF8-DD8A-4091-BA01-FB4B9F4174AE}"/>
    <cellStyle name="40% - Énfasis6 14" xfId="425" xr:uid="{35208889-E9D7-4009-ADDB-2D559B6F93C4}"/>
    <cellStyle name="40% - Énfasis6 14 2" xfId="1044" xr:uid="{12B51E7D-948E-4B9D-AEC3-0E5D4BE5FA72}"/>
    <cellStyle name="40% - Énfasis6 15" xfId="445" xr:uid="{03E029DD-9DF9-4659-8673-D4D59894F948}"/>
    <cellStyle name="40% - Énfasis6 15 2" xfId="1064" xr:uid="{D25FB53C-D006-4655-BD43-D6272C5CA979}"/>
    <cellStyle name="40% - Énfasis6 16" xfId="670" xr:uid="{28C44B08-E2C4-4212-90F9-03E06C296199}"/>
    <cellStyle name="40% - Énfasis6 17" xfId="463" xr:uid="{DA88E7CB-6742-43B9-A760-4D4B65B1285D}"/>
    <cellStyle name="40% - Énfasis6 2" xfId="66" xr:uid="{001B61E3-55D5-4856-84A3-019B4B6F6D3F}"/>
    <cellStyle name="40% - Énfasis6 2 2" xfId="194" xr:uid="{25E0C382-AA13-4EF6-A392-7A7B58CC7A91}"/>
    <cellStyle name="40% - Énfasis6 2 2 2" xfId="816" xr:uid="{2F02F71B-417D-45DE-8BA0-D6F58B119706}"/>
    <cellStyle name="40% - Énfasis6 2 3" xfId="692" xr:uid="{CCA44DF9-29AA-43F0-8590-29D80FD0BDD2}"/>
    <cellStyle name="40% - Énfasis6 2 4" xfId="487" xr:uid="{94BA9F61-1945-4B60-A602-44606CEFA8FD}"/>
    <cellStyle name="40% - Énfasis6 3" xfId="87" xr:uid="{D7C25244-6BD6-46C8-9D99-1E9A8BD15510}"/>
    <cellStyle name="40% - Énfasis6 3 2" xfId="215" xr:uid="{9CDC2967-B6B8-4465-A1CE-D14F203A6B47}"/>
    <cellStyle name="40% - Énfasis6 3 2 2" xfId="836" xr:uid="{9831CC6C-117B-43E1-8A6F-251B38B3E46F}"/>
    <cellStyle name="40% - Énfasis6 3 3" xfId="712" xr:uid="{78FE180D-BF56-48C8-A4F1-4830B3F5AB94}"/>
    <cellStyle name="40% - Énfasis6 3 4" xfId="507" xr:uid="{D2026F4C-E5B9-45C6-A611-79E9B7DD0EAD}"/>
    <cellStyle name="40% - Énfasis6 4" xfId="108" xr:uid="{84F17663-80CA-4D0C-A868-EB2B8467F4C1}"/>
    <cellStyle name="40% - Énfasis6 4 2" xfId="236" xr:uid="{A35A1DE1-2B8C-4946-A712-1706FC10C80B}"/>
    <cellStyle name="40% - Énfasis6 4 2 2" xfId="856" xr:uid="{1E799072-2967-49AE-BC2B-925BFE474435}"/>
    <cellStyle name="40% - Énfasis6 4 3" xfId="732" xr:uid="{95431A0E-621C-42F3-AFDE-0542DDAC5245}"/>
    <cellStyle name="40% - Énfasis6 4 4" xfId="527" xr:uid="{F97CC058-DB9B-434F-B201-23BE37BA97F2}"/>
    <cellStyle name="40% - Énfasis6 5" xfId="128" xr:uid="{E7E75771-F5A2-44D2-B916-F75B6F0EEE3B}"/>
    <cellStyle name="40% - Énfasis6 5 2" xfId="256" xr:uid="{4B0FAC3E-629F-4E15-8C67-33E9E2618511}"/>
    <cellStyle name="40% - Énfasis6 5 2 2" xfId="876" xr:uid="{508EF25C-E329-4D89-9792-567277D25FB0}"/>
    <cellStyle name="40% - Énfasis6 5 3" xfId="752" xr:uid="{1A7BCCB5-F052-4036-A097-A38EA5915B37}"/>
    <cellStyle name="40% - Énfasis6 5 4" xfId="547" xr:uid="{8C5AD5EA-FA6D-4BCE-AF15-472BD61E5748}"/>
    <cellStyle name="40% - Énfasis6 6" xfId="148" xr:uid="{D15CA2A3-232D-42E1-934F-77E4BE1C90BB}"/>
    <cellStyle name="40% - Énfasis6 6 2" xfId="276" xr:uid="{7AB35BBD-4806-4EE1-8D34-9E12CA41FF14}"/>
    <cellStyle name="40% - Énfasis6 6 2 2" xfId="896" xr:uid="{81C7CAD5-37C8-4570-AF47-8A9F8CE2A4E2}"/>
    <cellStyle name="40% - Énfasis6 6 3" xfId="772" xr:uid="{9DF7F08C-F73C-4AAA-B149-A0A32926CDBD}"/>
    <cellStyle name="40% - Énfasis6 6 4" xfId="567" xr:uid="{7F906AD8-CF9D-4802-B784-2A12E08CB2C2}"/>
    <cellStyle name="40% - Énfasis6 7" xfId="169" xr:uid="{FA750F64-95F6-400A-A383-66B59D55D744}"/>
    <cellStyle name="40% - Énfasis6 7 2" xfId="792" xr:uid="{C8B727F0-892F-43EA-8B0B-357BBCC11DE2}"/>
    <cellStyle name="40% - Énfasis6 7 3" xfId="587" xr:uid="{A07907BC-4DCA-41AA-A59E-5DA16FD64349}"/>
    <cellStyle name="40% - Énfasis6 8" xfId="297" xr:uid="{4F9D3F48-B6DC-41D6-94AB-2985FDE00969}"/>
    <cellStyle name="40% - Énfasis6 8 2" xfId="916" xr:uid="{EF50E881-42AD-453C-9908-D0F89A2DEAFF}"/>
    <cellStyle name="40% - Énfasis6 8 3" xfId="600" xr:uid="{BE717FFA-3EE4-47B6-9874-13A023B50D62}"/>
    <cellStyle name="40% - Énfasis6 9" xfId="318" xr:uid="{F9B09170-CCC5-4997-A8C5-76C06BC56AFE}"/>
    <cellStyle name="40% - Énfasis6 9 2" xfId="937" xr:uid="{38F8358B-90C3-4A51-BCB2-243DFCFABCA5}"/>
    <cellStyle name="40% - Énfasis6 9 3" xfId="628" xr:uid="{455A05A7-A753-4471-BF53-CB3C52F73080}"/>
    <cellStyle name="60% - Énfasis1" xfId="24" builtinId="32" customBuiltin="1"/>
    <cellStyle name="60% - Énfasis1 10" xfId="326" xr:uid="{F9B856E5-EC83-4DCA-B9B3-B910012A94FB}"/>
    <cellStyle name="60% - Énfasis1 10 2" xfId="945" xr:uid="{5C9DD6E4-6741-4099-B2BC-217AC318DD22}"/>
    <cellStyle name="60% - Énfasis1 10 3" xfId="635" xr:uid="{C1D6EBC2-606F-4CD7-8269-CEE0B526706C}"/>
    <cellStyle name="60% - Énfasis1 11" xfId="347" xr:uid="{68C4C8A1-452D-4A1C-A0B6-7B154284C368}"/>
    <cellStyle name="60% - Énfasis1 11 2" xfId="966" xr:uid="{E1D5B15A-A900-43BA-AB05-4E3F931CB166}"/>
    <cellStyle name="60% - Énfasis1 12" xfId="368" xr:uid="{7658F6B1-DC6B-48B3-9738-BD6FC3D4A637}"/>
    <cellStyle name="60% - Énfasis1 12 2" xfId="987" xr:uid="{22865FB7-D9C2-4445-80CD-49340D6542E8}"/>
    <cellStyle name="60% - Énfasis1 13" xfId="390" xr:uid="{288F31EE-12F2-45B9-B556-BE14BCFE194D}"/>
    <cellStyle name="60% - Énfasis1 13 2" xfId="1009" xr:uid="{5BDA6831-5FB7-4E6C-98E3-CA1038A07FB4}"/>
    <cellStyle name="60% - Énfasis1 14" xfId="411" xr:uid="{CA6B2E57-6427-4674-A850-1BBEBC50E831}"/>
    <cellStyle name="60% - Énfasis1 14 2" xfId="1030" xr:uid="{143FD19A-DE5D-4E3C-812A-E05CFC481EEC}"/>
    <cellStyle name="60% - Énfasis1 15" xfId="431" xr:uid="{D754E835-F821-45B7-AC31-B8889AD28A0B}"/>
    <cellStyle name="60% - Énfasis1 15 2" xfId="1050" xr:uid="{793DE37B-75F4-414E-8492-A4EF0311E2D8}"/>
    <cellStyle name="60% - Énfasis1 16" xfId="656" xr:uid="{74A75BFC-D3AA-4507-80F6-5A289128CA5E}"/>
    <cellStyle name="60% - Énfasis1 17" xfId="449" xr:uid="{1ADC2F12-1609-4B32-8033-E8D6489016D4}"/>
    <cellStyle name="60% - Énfasis1 2" xfId="52" xr:uid="{74BA6192-D144-4136-92C1-F669DA5E7177}"/>
    <cellStyle name="60% - Énfasis1 2 2" xfId="180" xr:uid="{CCFC080F-4F09-4569-B808-F55D01686874}"/>
    <cellStyle name="60% - Énfasis1 2 2 2" xfId="802" xr:uid="{DAEB261A-0E20-4713-B9DA-4C95E71479C7}"/>
    <cellStyle name="60% - Énfasis1 2 3" xfId="678" xr:uid="{94BECD4C-0F4C-4502-8985-4322341221E5}"/>
    <cellStyle name="60% - Énfasis1 2 4" xfId="473" xr:uid="{2581832C-7F42-403C-8F2C-620E5F291AAF}"/>
    <cellStyle name="60% - Énfasis1 3" xfId="73" xr:uid="{51C809FF-B191-45F9-A50A-99CA50634D11}"/>
    <cellStyle name="60% - Énfasis1 3 2" xfId="201" xr:uid="{BBEF1464-0511-4F44-B333-35B57A5D0AA7}"/>
    <cellStyle name="60% - Énfasis1 3 2 2" xfId="822" xr:uid="{50AF85E4-BBAA-4652-ADB6-F19A0CD02CB4}"/>
    <cellStyle name="60% - Énfasis1 3 3" xfId="698" xr:uid="{76168242-2928-4A26-AA1A-1D789D71718C}"/>
    <cellStyle name="60% - Énfasis1 3 4" xfId="493" xr:uid="{95974B7E-72ED-4CDD-9E8A-12F64DA8BB14}"/>
    <cellStyle name="60% - Énfasis1 4" xfId="94" xr:uid="{8F0C5F7A-E349-4401-BC42-A01567E357CF}"/>
    <cellStyle name="60% - Énfasis1 4 2" xfId="222" xr:uid="{8E60D24D-F413-40EF-B19B-AF6ED5E97E85}"/>
    <cellStyle name="60% - Énfasis1 4 2 2" xfId="842" xr:uid="{B009D220-7343-4B25-944C-D13E76559CF7}"/>
    <cellStyle name="60% - Énfasis1 4 3" xfId="718" xr:uid="{29B5DB7F-BDF0-4899-B406-1656E6B5278F}"/>
    <cellStyle name="60% - Énfasis1 4 4" xfId="513" xr:uid="{31B5957F-7962-4F89-895D-8EEF4E73D2A6}"/>
    <cellStyle name="60% - Énfasis1 5" xfId="114" xr:uid="{90E819F6-CFC5-458C-9DD6-CEE961A19BA1}"/>
    <cellStyle name="60% - Énfasis1 5 2" xfId="242" xr:uid="{F973BDA8-5043-45C2-AD86-EBEE189A9158}"/>
    <cellStyle name="60% - Énfasis1 5 2 2" xfId="862" xr:uid="{9DB3E06C-2D66-4D9A-AD45-563DB0AC64B7}"/>
    <cellStyle name="60% - Énfasis1 5 3" xfId="738" xr:uid="{99B4E2B6-1114-48D2-8414-45B3E228CE8D}"/>
    <cellStyle name="60% - Énfasis1 5 4" xfId="533" xr:uid="{093B7064-3541-4C1E-85C2-16F5602803A4}"/>
    <cellStyle name="60% - Énfasis1 6" xfId="134" xr:uid="{A8D1630D-F920-4C80-8433-002FB3BF918A}"/>
    <cellStyle name="60% - Énfasis1 6 2" xfId="262" xr:uid="{23E1960F-E1C0-4FFD-9F98-B7CEB6850E3C}"/>
    <cellStyle name="60% - Énfasis1 6 2 2" xfId="882" xr:uid="{4592CF14-2D21-4653-ACE9-D2ABA8EB9BC1}"/>
    <cellStyle name="60% - Énfasis1 6 3" xfId="758" xr:uid="{14344526-06A5-492E-A962-983ABCD340DD}"/>
    <cellStyle name="60% - Énfasis1 6 4" xfId="553" xr:uid="{BD4B269C-BAD6-45FC-B50B-703A170EBF0D}"/>
    <cellStyle name="60% - Énfasis1 7" xfId="155" xr:uid="{30C8F056-07E9-4A18-8F90-E5B11C0CEB1D}"/>
    <cellStyle name="60% - Énfasis1 7 2" xfId="778" xr:uid="{9991E4D3-A53A-46F0-BA1D-1ED4A81BDF32}"/>
    <cellStyle name="60% - Énfasis1 7 3" xfId="573" xr:uid="{15B25F23-8D05-4FBA-BE1C-839006274CF0}"/>
    <cellStyle name="60% - Énfasis1 8" xfId="283" xr:uid="{8795128B-4949-4EFF-A8D9-19A87D38E10F}"/>
    <cellStyle name="60% - Énfasis1 8 2" xfId="902" xr:uid="{4E17E2EF-550C-47AA-A6E3-41B80C810C4A}"/>
    <cellStyle name="60% - Énfasis1 8 3" xfId="601" xr:uid="{2831E2D0-71F9-419D-A0FE-D726F570FB52}"/>
    <cellStyle name="60% - Énfasis1 9" xfId="304" xr:uid="{BA47CD6F-F7EC-4628-9867-CE1E24D075FC}"/>
    <cellStyle name="60% - Énfasis1 9 2" xfId="923" xr:uid="{56B2273E-C045-4F8C-BF44-B9DEB5A86614}"/>
    <cellStyle name="60% - Énfasis1 9 3" xfId="614" xr:uid="{B65D6180-7787-40EA-ABB1-F91903117981}"/>
    <cellStyle name="60% - Énfasis2" xfId="28" builtinId="36" customBuiltin="1"/>
    <cellStyle name="60% - Énfasis2 10" xfId="329" xr:uid="{8C7D3710-5892-46A4-8DCB-4A3936C48E7D}"/>
    <cellStyle name="60% - Énfasis2 10 2" xfId="948" xr:uid="{68EDE318-9931-4C76-AED9-DFB1E83462E1}"/>
    <cellStyle name="60% - Énfasis2 10 3" xfId="638" xr:uid="{0BA03801-1658-4F5F-9A45-FA1FC1B6968B}"/>
    <cellStyle name="60% - Énfasis2 11" xfId="350" xr:uid="{66F1E057-81C3-421F-853A-A804D0D0BC63}"/>
    <cellStyle name="60% - Énfasis2 11 2" xfId="969" xr:uid="{1DFBA2BA-E3DF-459F-92B8-64F229CE421C}"/>
    <cellStyle name="60% - Énfasis2 12" xfId="371" xr:uid="{E3D4A64C-73AA-477D-B134-645731398BEB}"/>
    <cellStyle name="60% - Énfasis2 12 2" xfId="990" xr:uid="{DADB2BA2-F482-493B-BDFA-61791DAB2220}"/>
    <cellStyle name="60% - Énfasis2 13" xfId="393" xr:uid="{47CB7BE5-A19D-4AC9-B79D-83DEB1666F9B}"/>
    <cellStyle name="60% - Énfasis2 13 2" xfId="1012" xr:uid="{666A619F-37F0-4EF4-B22C-06BFAFE84F37}"/>
    <cellStyle name="60% - Énfasis2 14" xfId="414" xr:uid="{329A4B54-DB6A-41AC-8DB0-394B7CF4F79E}"/>
    <cellStyle name="60% - Énfasis2 14 2" xfId="1033" xr:uid="{705AB691-7922-4318-A154-1215CE432A7C}"/>
    <cellStyle name="60% - Énfasis2 15" xfId="434" xr:uid="{F7FBB80C-9B4E-49B2-B884-A46D211A78A1}"/>
    <cellStyle name="60% - Énfasis2 15 2" xfId="1053" xr:uid="{BFF21436-EA64-4D2B-BEA8-8B2B209472E1}"/>
    <cellStyle name="60% - Énfasis2 16" xfId="659" xr:uid="{DA110047-6080-494F-A70D-017DFF6C103B}"/>
    <cellStyle name="60% - Énfasis2 17" xfId="452" xr:uid="{1A14C3A0-F9CB-43FC-AA22-32E88EA98CCA}"/>
    <cellStyle name="60% - Énfasis2 2" xfId="55" xr:uid="{E97AB906-5990-45C6-8EA6-88361664D712}"/>
    <cellStyle name="60% - Énfasis2 2 2" xfId="183" xr:uid="{E47D2B7D-CB92-4081-88DB-ADB115F5050B}"/>
    <cellStyle name="60% - Énfasis2 2 2 2" xfId="805" xr:uid="{6D4750E6-17E1-4B06-B369-908F55EC98F2}"/>
    <cellStyle name="60% - Énfasis2 2 3" xfId="681" xr:uid="{ECE3D85F-8D61-4684-8F29-E2C1981C0C52}"/>
    <cellStyle name="60% - Énfasis2 2 4" xfId="476" xr:uid="{60A49A90-B9E1-4668-BE9B-ED4532F56F74}"/>
    <cellStyle name="60% - Énfasis2 3" xfId="76" xr:uid="{95BAAE30-0E59-4593-A3B2-18A059A4DF9F}"/>
    <cellStyle name="60% - Énfasis2 3 2" xfId="204" xr:uid="{1D4280E7-6839-4D69-AE2B-541242925FF3}"/>
    <cellStyle name="60% - Énfasis2 3 2 2" xfId="825" xr:uid="{736A748E-0F6B-4E0C-98F5-E1DFB1F63DE4}"/>
    <cellStyle name="60% - Énfasis2 3 3" xfId="701" xr:uid="{F7382243-5213-4A0C-B6C3-A20A957ECC84}"/>
    <cellStyle name="60% - Énfasis2 3 4" xfId="496" xr:uid="{FA613545-C616-4639-8860-D2EB6F51E94E}"/>
    <cellStyle name="60% - Énfasis2 4" xfId="97" xr:uid="{506B907E-D091-44EF-8724-369B24CEDC50}"/>
    <cellStyle name="60% - Énfasis2 4 2" xfId="225" xr:uid="{3636A263-E822-480F-AF32-94EECD2FA038}"/>
    <cellStyle name="60% - Énfasis2 4 2 2" xfId="845" xr:uid="{8DC39E56-EA2A-4C47-AA8A-A3BB4BBE2DFE}"/>
    <cellStyle name="60% - Énfasis2 4 3" xfId="721" xr:uid="{338DE219-2A54-4FCA-BC9A-696B3A326F16}"/>
    <cellStyle name="60% - Énfasis2 4 4" xfId="516" xr:uid="{0CB303F5-4273-4A16-92D7-275645D56A52}"/>
    <cellStyle name="60% - Énfasis2 5" xfId="117" xr:uid="{5B9F0B30-D473-4D49-87F3-A191AF685927}"/>
    <cellStyle name="60% - Énfasis2 5 2" xfId="245" xr:uid="{125DB9E8-D1A1-4FE3-B7F2-52DFC57CF543}"/>
    <cellStyle name="60% - Énfasis2 5 2 2" xfId="865" xr:uid="{73676B05-1704-4A2C-92D3-90DB4F216095}"/>
    <cellStyle name="60% - Énfasis2 5 3" xfId="741" xr:uid="{52C208E5-1185-4913-89E3-6DFF2A661D1B}"/>
    <cellStyle name="60% - Énfasis2 5 4" xfId="536" xr:uid="{AB81DB81-C000-441D-8E52-2DAE4EA5080A}"/>
    <cellStyle name="60% - Énfasis2 6" xfId="137" xr:uid="{0282F7F1-A849-4E7C-9D34-BCBAF83BDCB4}"/>
    <cellStyle name="60% - Énfasis2 6 2" xfId="265" xr:uid="{DD5DB24D-40BF-46A1-BB8A-1EBB788E0893}"/>
    <cellStyle name="60% - Énfasis2 6 2 2" xfId="885" xr:uid="{473F9812-850C-4458-B0D7-876896583AAF}"/>
    <cellStyle name="60% - Énfasis2 6 3" xfId="761" xr:uid="{8AB838AC-8523-4F2A-8821-FA1C36357411}"/>
    <cellStyle name="60% - Énfasis2 6 4" xfId="556" xr:uid="{840F7A99-1012-4916-A829-A29B30C4CFD4}"/>
    <cellStyle name="60% - Énfasis2 7" xfId="158" xr:uid="{910BA913-EF15-40EC-A512-7DE4531660C5}"/>
    <cellStyle name="60% - Énfasis2 7 2" xfId="781" xr:uid="{5BE27888-1117-4925-9EAB-4A3A06E7F2EB}"/>
    <cellStyle name="60% - Énfasis2 7 3" xfId="576" xr:uid="{272C44AE-227F-49CD-8FEE-323E0A3C8EFE}"/>
    <cellStyle name="60% - Énfasis2 8" xfId="286" xr:uid="{2B9A4351-0504-47F4-BD42-84053A3C9265}"/>
    <cellStyle name="60% - Énfasis2 8 2" xfId="905" xr:uid="{E327B349-8E70-46D9-BADD-186F05597727}"/>
    <cellStyle name="60% - Énfasis2 8 3" xfId="602" xr:uid="{3DF49CA5-0AC5-444F-812C-E9043AA94B2E}"/>
    <cellStyle name="60% - Énfasis2 9" xfId="307" xr:uid="{71F565F3-AF8D-4BB1-AC94-3350A185A1B6}"/>
    <cellStyle name="60% - Énfasis2 9 2" xfId="926" xr:uid="{62E57A4B-65EB-4A52-A8EC-6E0B125FC384}"/>
    <cellStyle name="60% - Énfasis2 9 3" xfId="617" xr:uid="{22E8B598-8694-49E4-A108-C4C8D46612AD}"/>
    <cellStyle name="60% - Énfasis3" xfId="32" builtinId="40" customBuiltin="1"/>
    <cellStyle name="60% - Énfasis3 10" xfId="332" xr:uid="{7A99DACA-6F58-4339-A6DE-8C0D8D3A0431}"/>
    <cellStyle name="60% - Énfasis3 10 2" xfId="951" xr:uid="{4AE365EB-87C7-4E99-9BDF-8158B5BB2BB3}"/>
    <cellStyle name="60% - Énfasis3 10 3" xfId="641" xr:uid="{FE5D19E4-6C0E-484C-A215-DBD412320E93}"/>
    <cellStyle name="60% - Énfasis3 11" xfId="353" xr:uid="{BDC8605E-58A4-402E-B245-D7C0F5455239}"/>
    <cellStyle name="60% - Énfasis3 11 2" xfId="972" xr:uid="{508206B4-219F-482E-BECE-104165BDF299}"/>
    <cellStyle name="60% - Énfasis3 12" xfId="374" xr:uid="{5F8A488D-271B-4216-999A-BD69348DCA8A}"/>
    <cellStyle name="60% - Énfasis3 12 2" xfId="993" xr:uid="{9F2721A2-BA0B-41F6-A72F-B578E697B24B}"/>
    <cellStyle name="60% - Énfasis3 13" xfId="396" xr:uid="{73B259CC-2290-4703-821B-7A679FB0C0CB}"/>
    <cellStyle name="60% - Énfasis3 13 2" xfId="1015" xr:uid="{0AC7BFD0-5088-498F-9F05-BFF43EC0C3B3}"/>
    <cellStyle name="60% - Énfasis3 14" xfId="417" xr:uid="{CF1B56EC-EDBE-4990-B7E5-B7F2FD361399}"/>
    <cellStyle name="60% - Énfasis3 14 2" xfId="1036" xr:uid="{FBA6308A-0264-4921-B00D-D41EFDB9A78F}"/>
    <cellStyle name="60% - Énfasis3 15" xfId="437" xr:uid="{CCD63992-12E1-4ABE-8E54-CFF1C1E48DD1}"/>
    <cellStyle name="60% - Énfasis3 15 2" xfId="1056" xr:uid="{461290D8-B26E-434B-B2EF-A38834B3534F}"/>
    <cellStyle name="60% - Énfasis3 16" xfId="662" xr:uid="{BD39F5F6-F881-4363-B2C4-7BBB6C2EF21F}"/>
    <cellStyle name="60% - Énfasis3 17" xfId="455" xr:uid="{6C60B485-BBB1-4B17-BD61-2E9738DB1011}"/>
    <cellStyle name="60% - Énfasis3 2" xfId="58" xr:uid="{F219E681-C79F-47AC-98E1-F75CDE645788}"/>
    <cellStyle name="60% - Énfasis3 2 2" xfId="186" xr:uid="{6D182EF5-8255-4738-A442-B2F0B02D4011}"/>
    <cellStyle name="60% - Énfasis3 2 2 2" xfId="808" xr:uid="{0BEFCDA2-8C23-486F-9DDE-83D0D38964BB}"/>
    <cellStyle name="60% - Énfasis3 2 3" xfId="684" xr:uid="{E0B09959-C9BE-4EAD-80D0-B13D679F7CA0}"/>
    <cellStyle name="60% - Énfasis3 2 4" xfId="479" xr:uid="{CC86B766-A7B0-414C-BF11-75B4EE3BFAC6}"/>
    <cellStyle name="60% - Énfasis3 3" xfId="79" xr:uid="{3153B7E1-73D4-4928-85E5-7210F54EB859}"/>
    <cellStyle name="60% - Énfasis3 3 2" xfId="207" xr:uid="{233B8275-B435-4212-A0CF-0BA7F3745DAE}"/>
    <cellStyle name="60% - Énfasis3 3 2 2" xfId="828" xr:uid="{02FDE9DD-8A93-42D2-B6CC-D64A63CF3F32}"/>
    <cellStyle name="60% - Énfasis3 3 3" xfId="704" xr:uid="{9B9200ED-6D13-44CE-A8A0-CE05C354F7C8}"/>
    <cellStyle name="60% - Énfasis3 3 4" xfId="499" xr:uid="{36BBD4E5-D492-4CBC-83E1-0CD9E565B8A9}"/>
    <cellStyle name="60% - Énfasis3 4" xfId="100" xr:uid="{77E6DBF7-77C0-4B44-B02F-8C016F80941B}"/>
    <cellStyle name="60% - Énfasis3 4 2" xfId="228" xr:uid="{89E5F487-644D-49F4-A899-942249854E14}"/>
    <cellStyle name="60% - Énfasis3 4 2 2" xfId="848" xr:uid="{08858D24-754B-4D1C-B7AA-FDE8DABE1A2F}"/>
    <cellStyle name="60% - Énfasis3 4 3" xfId="724" xr:uid="{1037B1E5-7D56-42B7-9F58-B785DABB9FA1}"/>
    <cellStyle name="60% - Énfasis3 4 4" xfId="519" xr:uid="{E5783124-0B53-4768-B0C1-45AFE2518506}"/>
    <cellStyle name="60% - Énfasis3 5" xfId="120" xr:uid="{30F85CCF-4D9F-41F8-A0C1-87F0BD998A2E}"/>
    <cellStyle name="60% - Énfasis3 5 2" xfId="248" xr:uid="{5FBD6AD3-BF89-495C-89DE-1CA4458C30D2}"/>
    <cellStyle name="60% - Énfasis3 5 2 2" xfId="868" xr:uid="{02815B30-17A4-4760-AB1C-B6CDADD93A61}"/>
    <cellStyle name="60% - Énfasis3 5 3" xfId="744" xr:uid="{EF7D0643-6213-43FD-8EAC-EDF21E9765DE}"/>
    <cellStyle name="60% - Énfasis3 5 4" xfId="539" xr:uid="{5B80581E-C70C-459A-857E-0DEE88246AE2}"/>
    <cellStyle name="60% - Énfasis3 6" xfId="140" xr:uid="{334899C1-3F7F-4BE8-8F53-63CB1FF39EF4}"/>
    <cellStyle name="60% - Énfasis3 6 2" xfId="268" xr:uid="{9B5D7073-006B-456C-AAB0-C4CF1045E6F7}"/>
    <cellStyle name="60% - Énfasis3 6 2 2" xfId="888" xr:uid="{36E28827-2C1E-429C-86FA-71CD138F9086}"/>
    <cellStyle name="60% - Énfasis3 6 3" xfId="764" xr:uid="{BFB00B41-9266-491E-8306-C60C43714D05}"/>
    <cellStyle name="60% - Énfasis3 6 4" xfId="559" xr:uid="{189A6341-14E7-4A71-8224-BFDC8D6B02D7}"/>
    <cellStyle name="60% - Énfasis3 7" xfId="161" xr:uid="{B2259259-80B6-4D33-958A-E3D1E5008A0A}"/>
    <cellStyle name="60% - Énfasis3 7 2" xfId="784" xr:uid="{4BDC03EF-B68C-4112-A704-7096211833CB}"/>
    <cellStyle name="60% - Énfasis3 7 3" xfId="579" xr:uid="{9380CFD0-7FC9-42FA-8DCD-8B0CA7F6075A}"/>
    <cellStyle name="60% - Énfasis3 8" xfId="289" xr:uid="{FF0DEAC9-CEC3-49CA-BC43-C73EBD1AFB38}"/>
    <cellStyle name="60% - Énfasis3 8 2" xfId="908" xr:uid="{D614AEE7-403C-4167-9198-4D9AFB9F928F}"/>
    <cellStyle name="60% - Énfasis3 8 3" xfId="603" xr:uid="{A44205DE-4084-4CC9-B14C-CDE84DA6C89B}"/>
    <cellStyle name="60% - Énfasis3 9" xfId="310" xr:uid="{4B32ED45-1169-4806-B280-D7842B28A28E}"/>
    <cellStyle name="60% - Énfasis3 9 2" xfId="929" xr:uid="{C25DE948-D2AC-49E2-B052-C25F84E80696}"/>
    <cellStyle name="60% - Énfasis3 9 3" xfId="620" xr:uid="{16A9AD01-10EE-4B9B-BA99-194C7D3EBB6A}"/>
    <cellStyle name="60% - Énfasis4" xfId="36" builtinId="44" customBuiltin="1"/>
    <cellStyle name="60% - Énfasis4 10" xfId="335" xr:uid="{450A4396-B307-4332-9491-7AC647A38A1A}"/>
    <cellStyle name="60% - Énfasis4 10 2" xfId="954" xr:uid="{DC89C8AB-30ED-4AB3-9231-C7761D505C6C}"/>
    <cellStyle name="60% - Énfasis4 10 3" xfId="644" xr:uid="{E000BB01-9F5F-4680-9309-AF6F768528DE}"/>
    <cellStyle name="60% - Énfasis4 11" xfId="356" xr:uid="{C05A0901-5F9D-4B83-9E87-9D2041C0E475}"/>
    <cellStyle name="60% - Énfasis4 11 2" xfId="975" xr:uid="{DA1FB7D1-7519-4ABA-BDBC-921AAD62CDCE}"/>
    <cellStyle name="60% - Énfasis4 12" xfId="377" xr:uid="{3CF53F66-E8D8-4611-87AE-9FFB81428B35}"/>
    <cellStyle name="60% - Énfasis4 12 2" xfId="996" xr:uid="{1D447A8F-1633-4680-BA44-528E0448374E}"/>
    <cellStyle name="60% - Énfasis4 13" xfId="399" xr:uid="{149095D0-91E1-4F7F-BDA9-46E6D1582B46}"/>
    <cellStyle name="60% - Énfasis4 13 2" xfId="1018" xr:uid="{939AB918-E1CF-40B7-BDA0-2DDD32ED2E4F}"/>
    <cellStyle name="60% - Énfasis4 14" xfId="420" xr:uid="{40DAB734-F68A-4B22-B1B6-40DEDEB1B408}"/>
    <cellStyle name="60% - Énfasis4 14 2" xfId="1039" xr:uid="{4566CDDF-4686-48C6-BB71-7F887C6C4346}"/>
    <cellStyle name="60% - Énfasis4 15" xfId="440" xr:uid="{90CA8776-C6A0-4B68-8F62-E768FA0130C2}"/>
    <cellStyle name="60% - Énfasis4 15 2" xfId="1059" xr:uid="{EE5557C2-9C88-490D-9100-F0F2DC333525}"/>
    <cellStyle name="60% - Énfasis4 16" xfId="665" xr:uid="{96FFEF84-19D4-451F-B883-8214A512E0F7}"/>
    <cellStyle name="60% - Énfasis4 17" xfId="458" xr:uid="{D1EB2301-BCDE-4E57-9BAB-26555983B54E}"/>
    <cellStyle name="60% - Énfasis4 2" xfId="61" xr:uid="{DA1A8B4A-AD77-44B3-8A7A-A64F1BD6BAB4}"/>
    <cellStyle name="60% - Énfasis4 2 2" xfId="189" xr:uid="{C46BE1CC-B418-4D0E-979B-E59AE6E2EC10}"/>
    <cellStyle name="60% - Énfasis4 2 2 2" xfId="811" xr:uid="{4C066D48-D9CF-48F4-A27B-5E46CD39EC9F}"/>
    <cellStyle name="60% - Énfasis4 2 3" xfId="687" xr:uid="{FD072A12-70FD-4278-9E62-652727938675}"/>
    <cellStyle name="60% - Énfasis4 2 4" xfId="482" xr:uid="{9BC194FB-84BE-4760-BAC4-F459AC25ACF1}"/>
    <cellStyle name="60% - Énfasis4 3" xfId="82" xr:uid="{8538BE20-66FC-4CE7-8DA3-0B6F5F5E21EA}"/>
    <cellStyle name="60% - Énfasis4 3 2" xfId="210" xr:uid="{51FC09C1-7459-4E21-BED8-5DA0B6BE73F8}"/>
    <cellStyle name="60% - Énfasis4 3 2 2" xfId="831" xr:uid="{7D08E1CC-59E6-42AA-B23F-E72FF4518E6C}"/>
    <cellStyle name="60% - Énfasis4 3 3" xfId="707" xr:uid="{75D92D2F-95F6-4553-AB71-26BA81C1B32B}"/>
    <cellStyle name="60% - Énfasis4 3 4" xfId="502" xr:uid="{D0274DC0-A495-4227-8254-3ABCE3A61BAF}"/>
    <cellStyle name="60% - Énfasis4 4" xfId="103" xr:uid="{9E4B0B13-B1F2-41F4-8CD3-DAF29FC6D1FC}"/>
    <cellStyle name="60% - Énfasis4 4 2" xfId="231" xr:uid="{57AC75F3-D3C0-447F-AE23-1C4392B28095}"/>
    <cellStyle name="60% - Énfasis4 4 2 2" xfId="851" xr:uid="{5F0093B1-45F6-4CEF-9B10-99BA9FCEB785}"/>
    <cellStyle name="60% - Énfasis4 4 3" xfId="727" xr:uid="{D5947443-2521-45A1-9F5E-4303692ACA1A}"/>
    <cellStyle name="60% - Énfasis4 4 4" xfId="522" xr:uid="{05E65D2C-3A6C-4362-A264-C50B328C2A84}"/>
    <cellStyle name="60% - Énfasis4 5" xfId="123" xr:uid="{6EAE8FF5-CEAA-419A-8894-B48533333E16}"/>
    <cellStyle name="60% - Énfasis4 5 2" xfId="251" xr:uid="{F0B5C805-5445-4BBE-BF55-89DA0892910F}"/>
    <cellStyle name="60% - Énfasis4 5 2 2" xfId="871" xr:uid="{49F3BE59-C37E-45CA-927E-9911BF587A3B}"/>
    <cellStyle name="60% - Énfasis4 5 3" xfId="747" xr:uid="{D619FBC7-900C-4B55-8138-58A3DFFE5A29}"/>
    <cellStyle name="60% - Énfasis4 5 4" xfId="542" xr:uid="{BAC7AD5C-28E2-4DC4-8DDD-226712CA77C8}"/>
    <cellStyle name="60% - Énfasis4 6" xfId="143" xr:uid="{51B8D333-CDCA-4CC4-9924-5D067FFF9844}"/>
    <cellStyle name="60% - Énfasis4 6 2" xfId="271" xr:uid="{F747BF0B-B122-4211-9D0D-B4AF32135DDC}"/>
    <cellStyle name="60% - Énfasis4 6 2 2" xfId="891" xr:uid="{7E6B3A4B-7BCD-4BC3-AFDA-34BA86F97759}"/>
    <cellStyle name="60% - Énfasis4 6 3" xfId="767" xr:uid="{20EFBED1-CDA8-4137-B483-4F777259CF96}"/>
    <cellStyle name="60% - Énfasis4 6 4" xfId="562" xr:uid="{19F3EDF4-9F04-45EF-89C4-07799CB327A0}"/>
    <cellStyle name="60% - Énfasis4 7" xfId="164" xr:uid="{366B1F91-30E1-4EB8-ACA6-33C4A75D0894}"/>
    <cellStyle name="60% - Énfasis4 7 2" xfId="787" xr:uid="{E8B93104-3D21-49D1-8C6E-9B2A83BA0D9D}"/>
    <cellStyle name="60% - Énfasis4 7 3" xfId="582" xr:uid="{67B7A2B0-33A2-41F3-8F84-CD47C1E182E3}"/>
    <cellStyle name="60% - Énfasis4 8" xfId="292" xr:uid="{21A31456-B315-49D7-9C30-A89188D486BC}"/>
    <cellStyle name="60% - Énfasis4 8 2" xfId="911" xr:uid="{B65BCE1A-F0D3-4D53-B58A-2F588FDDF094}"/>
    <cellStyle name="60% - Énfasis4 8 3" xfId="604" xr:uid="{C8B37B45-092F-4193-A258-163F391FEDD8}"/>
    <cellStyle name="60% - Énfasis4 9" xfId="313" xr:uid="{E7C9269C-72E0-4608-BF2B-40982DA9A0F7}"/>
    <cellStyle name="60% - Énfasis4 9 2" xfId="932" xr:uid="{819F6DBC-5BD3-4276-B3CC-E4307054184B}"/>
    <cellStyle name="60% - Énfasis4 9 3" xfId="623" xr:uid="{D29C58CD-88AA-43CB-A5A3-66F14DFC77F6}"/>
    <cellStyle name="60% - Énfasis5" xfId="40" builtinId="48" customBuiltin="1"/>
    <cellStyle name="60% - Énfasis5 10" xfId="338" xr:uid="{15CA32B9-DA5F-4472-A1FC-83EE2BFFBA37}"/>
    <cellStyle name="60% - Énfasis5 10 2" xfId="957" xr:uid="{E3E74D2A-7629-47F9-9401-D35EBD79FB95}"/>
    <cellStyle name="60% - Énfasis5 10 3" xfId="647" xr:uid="{7A6724E3-A107-491D-9710-E5D9CA058E72}"/>
    <cellStyle name="60% - Énfasis5 11" xfId="359" xr:uid="{28C9F13D-EC2B-43EC-BCF9-F2003B96499B}"/>
    <cellStyle name="60% - Énfasis5 11 2" xfId="978" xr:uid="{D0040746-B662-42B4-AD5D-A09E0163FD41}"/>
    <cellStyle name="60% - Énfasis5 12" xfId="380" xr:uid="{7AE46156-1246-421C-B769-01E88D03BE2F}"/>
    <cellStyle name="60% - Énfasis5 12 2" xfId="999" xr:uid="{9297BEE6-DEC9-4916-B299-6C3B679F5F22}"/>
    <cellStyle name="60% - Énfasis5 13" xfId="402" xr:uid="{18FD535C-BA31-4970-8822-A036A0F359DA}"/>
    <cellStyle name="60% - Énfasis5 13 2" xfId="1021" xr:uid="{663C0AE6-A775-488C-B502-4C3AEFCEE8F2}"/>
    <cellStyle name="60% - Énfasis5 14" xfId="423" xr:uid="{99BF1AB5-715E-4A8F-A07E-13059D2B786F}"/>
    <cellStyle name="60% - Énfasis5 14 2" xfId="1042" xr:uid="{618BE653-B74F-4A80-A3EE-EBE0137826BD}"/>
    <cellStyle name="60% - Énfasis5 15" xfId="443" xr:uid="{6A47F18B-2192-4D66-843E-F1C792ABBD96}"/>
    <cellStyle name="60% - Énfasis5 15 2" xfId="1062" xr:uid="{989152EA-3921-477F-A87B-865B113DA9F3}"/>
    <cellStyle name="60% - Énfasis5 16" xfId="668" xr:uid="{FD7A5132-C4BA-48F8-98F7-51520C1443BE}"/>
    <cellStyle name="60% - Énfasis5 17" xfId="461" xr:uid="{F23B4055-54EA-4FD3-AA54-2C605239200F}"/>
    <cellStyle name="60% - Énfasis5 2" xfId="64" xr:uid="{D1EB4DF8-7F0D-4FF9-BA6B-2EBE591A6522}"/>
    <cellStyle name="60% - Énfasis5 2 2" xfId="192" xr:uid="{290891F7-9B23-434C-A9F4-2B1287E19E39}"/>
    <cellStyle name="60% - Énfasis5 2 2 2" xfId="814" xr:uid="{C489E0AC-BEA5-4166-88F3-A376E1A0BE79}"/>
    <cellStyle name="60% - Énfasis5 2 3" xfId="690" xr:uid="{0689905D-1C4F-476E-A0CF-3D6BE528F469}"/>
    <cellStyle name="60% - Énfasis5 2 4" xfId="485" xr:uid="{C9545EA3-4951-469A-A176-507FE5821141}"/>
    <cellStyle name="60% - Énfasis5 3" xfId="85" xr:uid="{EDEEE7D1-63BD-4A31-9FE6-72D4F5ECD9C4}"/>
    <cellStyle name="60% - Énfasis5 3 2" xfId="213" xr:uid="{F5F28DB6-A61C-4CA3-A2BD-BB5521B28B71}"/>
    <cellStyle name="60% - Énfasis5 3 2 2" xfId="834" xr:uid="{AC8C834A-2847-481E-9A84-B166226CB720}"/>
    <cellStyle name="60% - Énfasis5 3 3" xfId="710" xr:uid="{971B41AB-D21C-49AF-889F-098CE945FEEC}"/>
    <cellStyle name="60% - Énfasis5 3 4" xfId="505" xr:uid="{26CB3EDF-8FDF-448D-AE5A-5B91D65C4CAE}"/>
    <cellStyle name="60% - Énfasis5 4" xfId="106" xr:uid="{901C1121-AA6C-4F7E-8567-BC914B4ED137}"/>
    <cellStyle name="60% - Énfasis5 4 2" xfId="234" xr:uid="{6C2D4678-5C55-4FCB-9F24-A8954A2E94B5}"/>
    <cellStyle name="60% - Énfasis5 4 2 2" xfId="854" xr:uid="{06B65519-70F1-4357-B806-F104EA4A4D33}"/>
    <cellStyle name="60% - Énfasis5 4 3" xfId="730" xr:uid="{AA7EAC77-E23F-41F3-80E9-634F0305E95A}"/>
    <cellStyle name="60% - Énfasis5 4 4" xfId="525" xr:uid="{CA662D96-AB2D-4F64-A199-516D022DA1AB}"/>
    <cellStyle name="60% - Énfasis5 5" xfId="126" xr:uid="{8B0AAF35-5CAB-474F-871B-8675A1DEE85E}"/>
    <cellStyle name="60% - Énfasis5 5 2" xfId="254" xr:uid="{B46F5F3D-D971-4EE7-8585-3F74255D623E}"/>
    <cellStyle name="60% - Énfasis5 5 2 2" xfId="874" xr:uid="{5A3D65F2-3EBB-43E4-8C2C-AD055E83CFB8}"/>
    <cellStyle name="60% - Énfasis5 5 3" xfId="750" xr:uid="{D2B2EB4F-13EA-46DB-91EE-4B3FA13B566C}"/>
    <cellStyle name="60% - Énfasis5 5 4" xfId="545" xr:uid="{3DF0D1BC-EA91-4A2D-9692-E607002BBE52}"/>
    <cellStyle name="60% - Énfasis5 6" xfId="146" xr:uid="{903FBF9A-E816-4D61-B120-D541C97D8C4C}"/>
    <cellStyle name="60% - Énfasis5 6 2" xfId="274" xr:uid="{11B66631-A3B3-47E9-B3C8-BF99AC783535}"/>
    <cellStyle name="60% - Énfasis5 6 2 2" xfId="894" xr:uid="{A3AE52A6-D7D0-4D47-ADE8-47FCA37A13DF}"/>
    <cellStyle name="60% - Énfasis5 6 3" xfId="770" xr:uid="{8D322ABA-1241-464F-83F9-E8E665CFF7F2}"/>
    <cellStyle name="60% - Énfasis5 6 4" xfId="565" xr:uid="{CE1BD86E-2AC6-4636-963E-486FBA787B26}"/>
    <cellStyle name="60% - Énfasis5 7" xfId="167" xr:uid="{550F5951-D881-437D-BF6C-1143528DD066}"/>
    <cellStyle name="60% - Énfasis5 7 2" xfId="790" xr:uid="{BB1EAA7E-F972-4715-BE0A-D404729821FE}"/>
    <cellStyle name="60% - Énfasis5 7 3" xfId="585" xr:uid="{16EA0EA3-065E-4A30-B471-44AD6D826394}"/>
    <cellStyle name="60% - Énfasis5 8" xfId="295" xr:uid="{047ECD84-62AD-4B7C-BD3A-9C10D4D706B5}"/>
    <cellStyle name="60% - Énfasis5 8 2" xfId="914" xr:uid="{C18156EE-9DF3-4EA9-BA53-916C2E260783}"/>
    <cellStyle name="60% - Énfasis5 8 3" xfId="605" xr:uid="{95EA244B-00DE-4548-8A81-9505D0E6DF09}"/>
    <cellStyle name="60% - Énfasis5 9" xfId="316" xr:uid="{D68710AF-1D7C-4AE3-B825-27EAD7A80586}"/>
    <cellStyle name="60% - Énfasis5 9 2" xfId="935" xr:uid="{2A82A725-EE8D-4302-BA26-B870FAD92A2D}"/>
    <cellStyle name="60% - Énfasis5 9 3" xfId="626" xr:uid="{8B17D945-D717-4764-959D-64F57CF28C3B}"/>
    <cellStyle name="60% - Énfasis6" xfId="44" builtinId="52" customBuiltin="1"/>
    <cellStyle name="60% - Énfasis6 10" xfId="341" xr:uid="{E81D792D-84FF-4E64-A19D-1038CB7E69E2}"/>
    <cellStyle name="60% - Énfasis6 10 2" xfId="960" xr:uid="{B16A96E9-8505-46A8-AF22-5ED1248E6BCA}"/>
    <cellStyle name="60% - Énfasis6 10 3" xfId="650" xr:uid="{B5B00FC3-2C53-4C12-B55A-8C4DD2314642}"/>
    <cellStyle name="60% - Énfasis6 11" xfId="362" xr:uid="{0BA221FE-3355-4309-8082-82AE344B0F03}"/>
    <cellStyle name="60% - Énfasis6 11 2" xfId="981" xr:uid="{E9E5BF87-5C9B-4E35-9FCE-D33D3AAD761B}"/>
    <cellStyle name="60% - Énfasis6 12" xfId="383" xr:uid="{71B7135B-496F-49BE-82F8-567769A46EBD}"/>
    <cellStyle name="60% - Énfasis6 12 2" xfId="1002" xr:uid="{43CDF27D-8652-4AC1-97AE-1097B0AEE4E7}"/>
    <cellStyle name="60% - Énfasis6 13" xfId="405" xr:uid="{F587CF24-48C4-4C60-B33A-4260C214EFA3}"/>
    <cellStyle name="60% - Énfasis6 13 2" xfId="1024" xr:uid="{1845C6CB-DD32-4F15-BE43-498BA65D488B}"/>
    <cellStyle name="60% - Énfasis6 14" xfId="426" xr:uid="{254B9E7F-0683-4B07-BB20-56C5BB542D9D}"/>
    <cellStyle name="60% - Énfasis6 14 2" xfId="1045" xr:uid="{C0E5E248-310E-4170-8DE6-6D411A7166EE}"/>
    <cellStyle name="60% - Énfasis6 15" xfId="446" xr:uid="{42BEA709-84C1-4E37-9BA6-54E8E8075736}"/>
    <cellStyle name="60% - Énfasis6 15 2" xfId="1065" xr:uid="{4C880515-DE1F-40E1-B186-06EA88AA27D6}"/>
    <cellStyle name="60% - Énfasis6 16" xfId="671" xr:uid="{F15F16AE-FFF4-42B6-8FC5-279FEDD0FD1F}"/>
    <cellStyle name="60% - Énfasis6 17" xfId="464" xr:uid="{AF2969B6-9748-4BD8-BE8E-6478563A7F0D}"/>
    <cellStyle name="60% - Énfasis6 2" xfId="67" xr:uid="{9CF6B4FB-5BE8-4C0C-A9AF-8D938C5CD8E3}"/>
    <cellStyle name="60% - Énfasis6 2 2" xfId="195" xr:uid="{5F87ABC9-3942-49CD-9347-64568939E173}"/>
    <cellStyle name="60% - Énfasis6 2 2 2" xfId="817" xr:uid="{3ED61863-842B-491E-A5FF-47BCC9595801}"/>
    <cellStyle name="60% - Énfasis6 2 3" xfId="693" xr:uid="{BFEE392A-4890-486D-B0DD-D2EB58775A32}"/>
    <cellStyle name="60% - Énfasis6 2 4" xfId="488" xr:uid="{82EC721B-E472-4581-8A00-999DA1B8113F}"/>
    <cellStyle name="60% - Énfasis6 3" xfId="88" xr:uid="{29320022-6918-4D63-B41A-F5101883EE1C}"/>
    <cellStyle name="60% - Énfasis6 3 2" xfId="216" xr:uid="{02848C98-78B1-45C8-ADFA-74C531C5398C}"/>
    <cellStyle name="60% - Énfasis6 3 2 2" xfId="837" xr:uid="{E3A72635-FDBD-4675-85AB-FE0113F97666}"/>
    <cellStyle name="60% - Énfasis6 3 3" xfId="713" xr:uid="{D1A50F52-0559-4990-9F52-6E8986EA448F}"/>
    <cellStyle name="60% - Énfasis6 3 4" xfId="508" xr:uid="{53118CFE-6DAF-49CB-88E5-7CE00342D334}"/>
    <cellStyle name="60% - Énfasis6 4" xfId="109" xr:uid="{B13FB6CB-F1A8-47F3-859B-F8DA662555EB}"/>
    <cellStyle name="60% - Énfasis6 4 2" xfId="237" xr:uid="{EB82897F-1C66-42F8-986F-5F8113F00917}"/>
    <cellStyle name="60% - Énfasis6 4 2 2" xfId="857" xr:uid="{C3236EB4-3489-4FFA-AF18-BE867AF54EF4}"/>
    <cellStyle name="60% - Énfasis6 4 3" xfId="733" xr:uid="{DBAF3680-1244-4591-B7CA-F0B6FE4E5ACB}"/>
    <cellStyle name="60% - Énfasis6 4 4" xfId="528" xr:uid="{6DF6A125-EC7A-4D7F-BED5-F17BA16278A4}"/>
    <cellStyle name="60% - Énfasis6 5" xfId="129" xr:uid="{E65A0ED8-192F-4B76-84A6-021B05775DC5}"/>
    <cellStyle name="60% - Énfasis6 5 2" xfId="257" xr:uid="{74BAA1D9-755C-474E-9DCD-6BEBF3C44C38}"/>
    <cellStyle name="60% - Énfasis6 5 2 2" xfId="877" xr:uid="{F576EE92-8A66-4A24-BC7A-0D478A1AFC61}"/>
    <cellStyle name="60% - Énfasis6 5 3" xfId="753" xr:uid="{FCF23FB1-F360-4728-99A8-274F3B381F41}"/>
    <cellStyle name="60% - Énfasis6 5 4" xfId="548" xr:uid="{E29D8454-CF33-4B10-BEE3-CA38B3363D06}"/>
    <cellStyle name="60% - Énfasis6 6" xfId="149" xr:uid="{A12B5E10-1463-41A7-BF1E-92FB6E8CC26E}"/>
    <cellStyle name="60% - Énfasis6 6 2" xfId="277" xr:uid="{721C162E-F283-4F6E-8C57-F9C2E800DA2A}"/>
    <cellStyle name="60% - Énfasis6 6 2 2" xfId="897" xr:uid="{7EB9CF3F-475A-4FB0-9E4B-09221CBDA359}"/>
    <cellStyle name="60% - Énfasis6 6 3" xfId="773" xr:uid="{83CB19E7-5DDA-46AB-820A-1A5EB5C0A736}"/>
    <cellStyle name="60% - Énfasis6 6 4" xfId="568" xr:uid="{69BFA105-96BC-4966-9DB6-5798D82997A2}"/>
    <cellStyle name="60% - Énfasis6 7" xfId="170" xr:uid="{F3618BBD-22CC-4BCF-9425-B09AFD1576D5}"/>
    <cellStyle name="60% - Énfasis6 7 2" xfId="793" xr:uid="{B9AA5AF4-0C15-4521-A5C7-3A407F020095}"/>
    <cellStyle name="60% - Énfasis6 7 3" xfId="588" xr:uid="{AFBDF94C-44A3-4A82-A16D-0FED32A5E86F}"/>
    <cellStyle name="60% - Énfasis6 8" xfId="298" xr:uid="{1634D3B6-8F3F-4501-97F2-09F0A1BD9DB3}"/>
    <cellStyle name="60% - Énfasis6 8 2" xfId="917" xr:uid="{C70BA088-161B-45EC-8E4C-AA72134C39B8}"/>
    <cellStyle name="60% - Énfasis6 8 3" xfId="606" xr:uid="{3CEA1337-9496-49E2-9BD7-0944E82B6280}"/>
    <cellStyle name="60% - Énfasis6 9" xfId="319" xr:uid="{D6DC9942-1AC0-454E-994F-C70078698862}"/>
    <cellStyle name="60% - Énfasis6 9 2" xfId="938" xr:uid="{AE10FD06-4B86-4FA4-9C99-40717E9F98C3}"/>
    <cellStyle name="60% - Énfasis6 9 3" xfId="629" xr:uid="{D7942F8D-86D3-4327-B174-9289A49FA1F7}"/>
    <cellStyle name="Bueno" xfId="10" builtinId="26" customBuiltin="1"/>
    <cellStyle name="Cálculo" xfId="15" builtinId="22" customBuiltin="1"/>
    <cellStyle name="Celda de comprobación" xfId="17" builtinId="23" customBuiltin="1"/>
    <cellStyle name="Celda vinculada" xfId="16" builtinId="24" customBuiltin="1"/>
    <cellStyle name="Encabezado 1" xfId="6" builtinId="16" customBuiltin="1"/>
    <cellStyle name="Encabezado 4" xfId="9" builtinId="19" customBuiltin="1"/>
    <cellStyle name="Énfasis1" xfId="21" builtinId="29" customBuiltin="1"/>
    <cellStyle name="Énfasis2" xfId="25" builtinId="33" customBuiltin="1"/>
    <cellStyle name="Énfasis3" xfId="29" builtinId="37" customBuiltin="1"/>
    <cellStyle name="Énfasis4" xfId="33" builtinId="41" customBuiltin="1"/>
    <cellStyle name="Énfasis5" xfId="37" builtinId="45" customBuiltin="1"/>
    <cellStyle name="Énfasis6" xfId="41" builtinId="49" customBuiltin="1"/>
    <cellStyle name="Entrada" xfId="13" builtinId="20" customBuiltin="1"/>
    <cellStyle name="Hyperlink" xfId="4" xr:uid="{0FF3A539-0D25-4D56-8726-AE21BE7728C3}"/>
    <cellStyle name="Hyperlink 2" xfId="47" xr:uid="{FE515665-502E-414F-BE56-669453C4C813}"/>
    <cellStyle name="Hyperlink 2 2" xfId="175" xr:uid="{B05E714E-3C92-460C-88E5-6BD97B011B14}"/>
    <cellStyle name="Hyperlink 3" xfId="68" xr:uid="{93A26842-2D28-48C1-89CF-C72D40B289B3}"/>
    <cellStyle name="Hyperlink 3 2" xfId="196" xr:uid="{B37893C0-59D9-477B-AB92-1ABCFC55FB32}"/>
    <cellStyle name="Hyperlink 4" xfId="89" xr:uid="{39DB2EEB-9571-4A67-BF90-530465ED678A}"/>
    <cellStyle name="Hyperlink 4 2" xfId="217" xr:uid="{5A9BA567-0678-45D5-B04C-5358889A90C1}"/>
    <cellStyle name="Hyperlink 5" xfId="150" xr:uid="{F13F04FB-BF15-4A1A-9277-FFB4B4595D72}"/>
    <cellStyle name="Hyperlink 5 2" xfId="278" xr:uid="{EC26F250-9F8C-44A5-A779-87D75C50A798}"/>
    <cellStyle name="Hyperlink 6" xfId="299" xr:uid="{FF54584C-C0C7-473B-82A7-1AE28BA28C43}"/>
    <cellStyle name="Hyperlink 6 2" xfId="918" xr:uid="{D3F59348-3293-4642-87D8-D14937C1C3F2}"/>
    <cellStyle name="Hyperlink 6 3" xfId="607" xr:uid="{FA9B1115-2CDF-4494-8E0B-02C65040CC3F}"/>
    <cellStyle name="Hyperlink 7" xfId="342" xr:uid="{B6F071BC-7411-442A-965A-5595937922F5}"/>
    <cellStyle name="Hyperlink 7 2" xfId="961" xr:uid="{1111F2A0-0F3C-4229-B036-FBF86BBED155}"/>
    <cellStyle name="Hyperlink 7 3" xfId="630" xr:uid="{92A35CA9-EF1E-4A4C-B45D-D87515C42C61}"/>
    <cellStyle name="Hyperlink 8" xfId="406" xr:uid="{94058670-3AE4-401B-9499-9A43BC344033}"/>
    <cellStyle name="Hyperlink 8 2" xfId="1025" xr:uid="{EFF592FB-CD54-4FD7-85A9-9DDF5A20C772}"/>
    <cellStyle name="Hyperlink 8 3" xfId="651" xr:uid="{222CEFF3-AFD4-453F-9D36-5397A2BB72F9}"/>
    <cellStyle name="Incorrecto" xfId="11" builtinId="27" customBuiltin="1"/>
    <cellStyle name="Millares [0]" xfId="1066" builtinId="6"/>
    <cellStyle name="Neutral" xfId="12" builtinId="28" customBuiltin="1"/>
    <cellStyle name="Normal" xfId="0" builtinId="0"/>
    <cellStyle name="Normal 10" xfId="130" xr:uid="{C2C309E5-B098-480F-848C-845AE5601AFC}"/>
    <cellStyle name="Normal 10 2" xfId="258" xr:uid="{DE84D548-1998-4B1D-B10A-58860DD4FBF9}"/>
    <cellStyle name="Normal 10 2 2" xfId="878" xr:uid="{1E16042C-DA99-43E0-BB80-897EEEF7C388}"/>
    <cellStyle name="Normal 10 3" xfId="754" xr:uid="{70B85AFA-6B52-497A-A140-7014088426BE}"/>
    <cellStyle name="Normal 10 4" xfId="549" xr:uid="{09DAC1F0-C1C1-4463-8B4C-C73657C12231}"/>
    <cellStyle name="Normal 11" xfId="151" xr:uid="{462DC24D-3249-4BF7-A2DA-FA7A43D81441}"/>
    <cellStyle name="Normal 11 2" xfId="774" xr:uid="{EEBCA7D4-D913-43A3-BA7F-CF8C169B0AB2}"/>
    <cellStyle name="Normal 11 3" xfId="569" xr:uid="{7BC3C7DC-E566-4D2B-A866-158B2AA4EFEC}"/>
    <cellStyle name="Normal 12" xfId="279" xr:uid="{98D646F8-B468-4BBD-AD7B-1A825AA02F93}"/>
    <cellStyle name="Normal 12 2" xfId="898" xr:uid="{362390EB-C8EE-46BA-8884-48A571303E31}"/>
    <cellStyle name="Normal 12 3" xfId="608" xr:uid="{FCD943C5-43B9-4C2B-B722-2E2B5F00BBC6}"/>
    <cellStyle name="Normal 13" xfId="300" xr:uid="{140A1C8A-DAEE-4387-B863-D5463AB145AC}"/>
    <cellStyle name="Normal 13 2" xfId="919" xr:uid="{843535F4-D8D2-4CB6-BD2F-388A20953B04}"/>
    <cellStyle name="Normal 13 3" xfId="610" xr:uid="{355D7F5E-F627-4037-B971-479557D4ABD9}"/>
    <cellStyle name="Normal 14" xfId="320" xr:uid="{98AFA317-9B28-4DF4-A67D-99559E34ED0D}"/>
    <cellStyle name="Normal 14 2" xfId="939" xr:uid="{DCDD2E1A-DD8C-4F00-8AFB-D23DAB8CDF25}"/>
    <cellStyle name="Normal 14 3" xfId="631" xr:uid="{AE7F9F89-43FA-431C-8FAD-AA7AB0C138E5}"/>
    <cellStyle name="Normal 15" xfId="321" xr:uid="{D10A7826-37FB-49B5-8157-1A68FC19F628}"/>
    <cellStyle name="Normal 15 2" xfId="940" xr:uid="{EE349827-B0F3-4DB4-8E81-8E2584963633}"/>
    <cellStyle name="Normal 16" xfId="322" xr:uid="{78B07AD5-4AD3-4366-861D-E0D7B5CA2136}"/>
    <cellStyle name="Normal 16 2" xfId="363" xr:uid="{8EE4ADC8-4E82-4430-8351-AFE9A9485348}"/>
    <cellStyle name="Normal 16 2 2" xfId="982" xr:uid="{D3C4FF47-8874-4CC4-B261-2AF1ADE35C01}"/>
    <cellStyle name="Normal 16 3" xfId="941" xr:uid="{77C77193-F485-4D0C-8986-A6222C4449CF}"/>
    <cellStyle name="Normal 17" xfId="343" xr:uid="{36C5AB6E-F249-404F-BF14-9CF295595BF7}"/>
    <cellStyle name="Normal 17 2" xfId="962" xr:uid="{6CD36D88-1F7A-4ACF-9A42-2DA58839C637}"/>
    <cellStyle name="Normal 18" xfId="364" xr:uid="{6CDBC209-F57E-45CB-9290-25562E5D9287}"/>
    <cellStyle name="Normal 18 2" xfId="983" xr:uid="{A94932E9-7D21-4CC6-839F-DD2B964441DE}"/>
    <cellStyle name="Normal 19" xfId="384" xr:uid="{C00BBF12-C2DE-42D3-9745-C3838F0B4B6A}"/>
    <cellStyle name="Normal 19 2" xfId="1003" xr:uid="{ACDF642A-089D-458C-880F-D2F453E3D05A}"/>
    <cellStyle name="Normal 2" xfId="1" xr:uid="{BA12E44D-088F-4794-8C8C-465BC33DD061}"/>
    <cellStyle name="Normal 20" xfId="385" xr:uid="{3A0FC368-E7F7-43E1-94C6-9F67A851BBE9}"/>
    <cellStyle name="Normal 20 2" xfId="1004" xr:uid="{543B0773-252E-40D7-8DD9-401077ED48F6}"/>
    <cellStyle name="Normal 21" xfId="386" xr:uid="{BF938456-8C57-4176-A72F-B016983E88C2}"/>
    <cellStyle name="Normal 21 2" xfId="1005" xr:uid="{AA040CFA-B80D-4235-9F2D-86D23C961C7A}"/>
    <cellStyle name="Normal 22" xfId="407" xr:uid="{8CFFEC8A-4FDD-4188-97AA-75A51EDDC4BC}"/>
    <cellStyle name="Normal 22 2" xfId="1026" xr:uid="{DB0E25CE-9384-457E-9EE3-886051A14836}"/>
    <cellStyle name="Normal 23" xfId="427" xr:uid="{4FE781E8-CA6C-403C-A0FB-AFAC89CD944A}"/>
    <cellStyle name="Normal 23 2" xfId="1046" xr:uid="{273BF0D5-A664-4480-8399-F25D1EEB6121}"/>
    <cellStyle name="Normal 3" xfId="2" xr:uid="{D1ADA2C1-F104-4235-B49C-B47A979714BA}"/>
    <cellStyle name="Normal 3 2" xfId="171" xr:uid="{BC051C30-6AF0-441D-9992-0CABD7AACE0E}"/>
    <cellStyle name="Normal 3 2 2" xfId="794" xr:uid="{5BA0532E-32E5-4923-AA5C-4DF4997732AE}"/>
    <cellStyle name="Normal 3 3" xfId="652" xr:uid="{ECFBFE70-13E1-4C31-B644-05A1F6BF9B9E}"/>
    <cellStyle name="Normal 3 4" xfId="465" xr:uid="{F05213FD-E2A9-4A09-AC1F-1852CA0BD19F}"/>
    <cellStyle name="Normal 4" xfId="3" xr:uid="{269C88D6-7D24-4265-970F-F5780429DA2F}"/>
    <cellStyle name="Normal 4 2" xfId="172" xr:uid="{6EE2BC20-CBB8-4A0E-BDD4-889A43D57DA9}"/>
    <cellStyle name="Normal 4 2 2" xfId="795" xr:uid="{9526E434-7807-4FE6-B4D7-C767B9FE2B4A}"/>
    <cellStyle name="Normal 4 3" xfId="653" xr:uid="{7D922347-197B-4427-9E7A-653B6E7E2098}"/>
    <cellStyle name="Normal 4 4" xfId="466" xr:uid="{EFC2F973-4DAC-444F-B61A-154BAA1F9245}"/>
    <cellStyle name="Normal 5" xfId="45" xr:uid="{EDEC7CFA-2E63-42DB-9ECC-9C522F0597A2}"/>
    <cellStyle name="Normal 5 2" xfId="173" xr:uid="{34640087-8CD4-4B5A-9841-C887FC4B7EEA}"/>
    <cellStyle name="Normal 5 2 2" xfId="796" xr:uid="{3E2DAA77-DAFB-45FB-B625-BF788F40A944}"/>
    <cellStyle name="Normal 5 3" xfId="672" xr:uid="{58053AD5-0A8F-4556-AE6D-3F2E465702CB}"/>
    <cellStyle name="Normal 5 4" xfId="467" xr:uid="{FAF4951C-8423-4018-B2F0-4190C2F8055B}"/>
    <cellStyle name="Normal 6" xfId="48" xr:uid="{CFD7CC95-7540-47B9-A5CD-E42026F561F1}"/>
    <cellStyle name="Normal 6 2" xfId="176" xr:uid="{915FE8BB-9FB3-42EC-86C9-9592CFB75996}"/>
    <cellStyle name="Normal 6 2 2" xfId="798" xr:uid="{5D591869-1E33-46B7-960A-73652402C621}"/>
    <cellStyle name="Normal 6 3" xfId="674" xr:uid="{44386FA8-F848-46FA-B862-A4DB7CBA704B}"/>
    <cellStyle name="Normal 6 4" xfId="469" xr:uid="{1EF6EC53-2BF3-43A6-8ACA-998C61C123FD}"/>
    <cellStyle name="Normal 7" xfId="69" xr:uid="{199D1603-2E71-43EE-B566-0FBC5D95B7B9}"/>
    <cellStyle name="Normal 7 2" xfId="197" xr:uid="{06AC1757-636B-4D76-B555-BF606276BF59}"/>
    <cellStyle name="Normal 7 2 2" xfId="818" xr:uid="{521545F4-3855-4E83-8D2B-E0E2D76D25D6}"/>
    <cellStyle name="Normal 7 3" xfId="694" xr:uid="{13430D7F-1CB9-4938-B2AE-63051762AB91}"/>
    <cellStyle name="Normal 7 4" xfId="489" xr:uid="{8638FCCE-61F9-4CA2-BDE5-E42E858C6596}"/>
    <cellStyle name="Normal 8" xfId="90" xr:uid="{6BF340E8-F50D-4E90-A873-98E1A85E16BF}"/>
    <cellStyle name="Normal 8 2" xfId="218" xr:uid="{1D2A4F10-0021-4DCF-BC3A-7361E73EB2DE}"/>
    <cellStyle name="Normal 8 2 2" xfId="838" xr:uid="{37805488-CAD5-4BF8-8BC2-59FD49A48ACE}"/>
    <cellStyle name="Normal 8 3" xfId="714" xr:uid="{E56AA352-A20A-4099-9C43-5358567C0D19}"/>
    <cellStyle name="Normal 8 4" xfId="509" xr:uid="{1FEC4883-41BB-42EC-9FBA-71F76937597D}"/>
    <cellStyle name="Normal 9" xfId="110" xr:uid="{75EECAAB-9A00-4DC6-A978-04EA9199FD33}"/>
    <cellStyle name="Normal 9 2" xfId="238" xr:uid="{DE5E7D23-753E-4D59-9B04-422ACBF00157}"/>
    <cellStyle name="Normal 9 2 2" xfId="858" xr:uid="{BF3F6EFD-F982-44BA-A2FC-2E6A83E8454B}"/>
    <cellStyle name="Normal 9 3" xfId="734" xr:uid="{D0C9A4F8-8F43-4F06-A535-128A84F3539F}"/>
    <cellStyle name="Normal 9 4" xfId="529" xr:uid="{8917FB99-24B3-48BC-8761-A4F5C583FD37}"/>
    <cellStyle name="Notas 10" xfId="301" xr:uid="{992878B4-F946-44C9-A237-8D3298BF4268}"/>
    <cellStyle name="Notas 10 2" xfId="920" xr:uid="{3CF1A02C-5539-4353-9418-2F2960E81999}"/>
    <cellStyle name="Notas 10 3" xfId="611" xr:uid="{BE64F129-CC37-422E-A5E3-5366335DC463}"/>
    <cellStyle name="Notas 11" xfId="323" xr:uid="{79E0410C-2AEF-459F-AAA9-D91188773E0A}"/>
    <cellStyle name="Notas 11 2" xfId="942" xr:uid="{EDC250B7-DB1E-417C-B663-D7921FB99145}"/>
    <cellStyle name="Notas 11 3" xfId="632" xr:uid="{F29F56B0-757B-4D58-BBF9-5188253C926B}"/>
    <cellStyle name="Notas 12" xfId="344" xr:uid="{32DE28FA-F755-4C30-A4C3-1D309C615268}"/>
    <cellStyle name="Notas 12 2" xfId="963" xr:uid="{A08E2745-EA97-4891-9F28-9C78EC66D6CA}"/>
    <cellStyle name="Notas 13" xfId="365" xr:uid="{9F803EC0-9CF3-4C42-9011-F6C1F0D86F56}"/>
    <cellStyle name="Notas 13 2" xfId="984" xr:uid="{2567EADE-E25F-4CFD-AF63-68C8D457DAA1}"/>
    <cellStyle name="Notas 14" xfId="387" xr:uid="{5D6DBF8F-AC52-4F40-BCB4-95777F9F277E}"/>
    <cellStyle name="Notas 14 2" xfId="1006" xr:uid="{78F0C6A2-B836-4A94-87B0-EC45D932377C}"/>
    <cellStyle name="Notas 15" xfId="408" xr:uid="{71FE7A64-716B-4CD5-A365-2EC20A9C2C73}"/>
    <cellStyle name="Notas 15 2" xfId="1027" xr:uid="{9BDDBCCC-A545-4396-A7A6-6B37B1D68501}"/>
    <cellStyle name="Notas 16" xfId="428" xr:uid="{E979492C-9E19-4384-8FF2-3B84D4BABFD0}"/>
    <cellStyle name="Notas 16 2" xfId="1047" xr:uid="{28E335F6-BC95-4C0E-8345-B2C6EAC0EB8E}"/>
    <cellStyle name="Notas 2" xfId="46" xr:uid="{2594D622-11CA-40FA-AF91-9FFB912420BE}"/>
    <cellStyle name="Notas 2 2" xfId="174" xr:uid="{A4C1A6E4-A789-4A00-BB4B-F8EE76028913}"/>
    <cellStyle name="Notas 2 2 2" xfId="797" xr:uid="{0BE9E4B6-1FF2-40E5-ADC0-16702A674EE5}"/>
    <cellStyle name="Notas 2 3" xfId="673" xr:uid="{6510CD3F-CD59-442B-9440-BCC263658D93}"/>
    <cellStyle name="Notas 2 4" xfId="468" xr:uid="{E0381BBB-1B96-4058-B2D0-8FDDC88F0B7B}"/>
    <cellStyle name="Notas 3" xfId="49" xr:uid="{3D8721F3-D1F3-4816-A058-0C19197151A5}"/>
    <cellStyle name="Notas 3 2" xfId="177" xr:uid="{DEFA196D-8922-4092-AD25-EE8F53AE2754}"/>
    <cellStyle name="Notas 3 2 2" xfId="799" xr:uid="{6F7F12DA-C492-40B1-899E-1A54508CE64F}"/>
    <cellStyle name="Notas 3 3" xfId="675" xr:uid="{BB2EA2E9-F9EA-4BF8-A155-91FE84A510F7}"/>
    <cellStyle name="Notas 3 4" xfId="470" xr:uid="{872DA8DF-97F1-47A1-93B5-2F989D462436}"/>
    <cellStyle name="Notas 4" xfId="70" xr:uid="{DA5C417B-5038-4ED7-AC22-B25086793121}"/>
    <cellStyle name="Notas 4 2" xfId="198" xr:uid="{67B0A691-2EA2-4DB2-A4AB-41DE7E789180}"/>
    <cellStyle name="Notas 4 2 2" xfId="819" xr:uid="{27A02344-91E8-4D5F-B6D1-A4B07D604914}"/>
    <cellStyle name="Notas 4 3" xfId="695" xr:uid="{ABA06C10-9C15-4466-BB6B-F2FC874376C5}"/>
    <cellStyle name="Notas 4 4" xfId="490" xr:uid="{A5466D26-C01F-4388-8F18-F6ECFC88AB9F}"/>
    <cellStyle name="Notas 5" xfId="91" xr:uid="{3FBEB64A-45B5-445C-A930-39166F8E1E2D}"/>
    <cellStyle name="Notas 5 2" xfId="219" xr:uid="{1607C299-4EA1-4B91-A8BB-D25F5FF54302}"/>
    <cellStyle name="Notas 5 2 2" xfId="839" xr:uid="{14DE2602-202C-41CD-BC54-C6205646C091}"/>
    <cellStyle name="Notas 5 3" xfId="715" xr:uid="{33D2D98E-04A8-40B8-9217-DD81E656B5BD}"/>
    <cellStyle name="Notas 5 4" xfId="510" xr:uid="{F9E8EA79-C417-4F2B-8ABA-D8EF1358C54B}"/>
    <cellStyle name="Notas 6" xfId="111" xr:uid="{BD26A52C-6919-4706-87A3-896D390F1FE5}"/>
    <cellStyle name="Notas 6 2" xfId="239" xr:uid="{4C76D262-1D8D-4444-BC1A-AB4AB3EE2AA7}"/>
    <cellStyle name="Notas 6 2 2" xfId="859" xr:uid="{37D35C6B-CE4E-4F06-9F52-8812017A2F7E}"/>
    <cellStyle name="Notas 6 3" xfId="735" xr:uid="{63AFCAF2-3C70-4154-A7E4-81EEF8266E18}"/>
    <cellStyle name="Notas 6 4" xfId="530" xr:uid="{F96869BC-845C-441D-912E-12613729BF0F}"/>
    <cellStyle name="Notas 7" xfId="131" xr:uid="{13E67E8C-36CE-4A75-81E3-1DF7C2C8635A}"/>
    <cellStyle name="Notas 7 2" xfId="259" xr:uid="{C298BA90-4828-4BA8-B912-8A174B8AC733}"/>
    <cellStyle name="Notas 7 2 2" xfId="879" xr:uid="{115FFF5C-4FEA-47E6-A0CD-AAE953B1C5B5}"/>
    <cellStyle name="Notas 7 3" xfId="755" xr:uid="{D03704FB-8407-42AA-B97D-A745DCD2C0E3}"/>
    <cellStyle name="Notas 7 4" xfId="550" xr:uid="{B5B9A117-643A-489C-BDAD-F7C21E988F2F}"/>
    <cellStyle name="Notas 8" xfId="152" xr:uid="{1DDD850F-7A49-4E13-A21B-1EB9D341EB7A}"/>
    <cellStyle name="Notas 8 2" xfId="775" xr:uid="{1FD509AB-9A30-4F50-9095-AA6A35B05B0F}"/>
    <cellStyle name="Notas 8 3" xfId="570" xr:uid="{DFCF61E0-0449-425A-809B-7AC80C0EABE9}"/>
    <cellStyle name="Notas 9" xfId="280" xr:uid="{463D68DB-0755-4FE0-9487-6F3A9AA2F3F0}"/>
    <cellStyle name="Notas 9 2" xfId="899" xr:uid="{B0EDF377-3186-4C5A-88F3-2B4EA4E43D33}"/>
    <cellStyle name="Notas 9 3" xfId="609" xr:uid="{B956CBFC-63A5-42FC-8C95-0263575AB3A8}"/>
    <cellStyle name="Salida" xfId="14" builtinId="21" customBuiltin="1"/>
    <cellStyle name="Texto de advertencia" xfId="18" builtinId="11" customBuiltin="1"/>
    <cellStyle name="Texto explicativo" xfId="19" builtinId="53" customBuiltin="1"/>
    <cellStyle name="Título" xfId="5" builtinId="15" customBuiltin="1"/>
    <cellStyle name="Título 2" xfId="7" builtinId="17" customBuiltin="1"/>
    <cellStyle name="Título 3" xfId="8" builtinId="18" customBuiltin="1"/>
    <cellStyle name="Total" xfId="20" builtinId="25" customBuiltin="1"/>
  </cellStyles>
  <dxfs count="882">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horizontal="center"/>
    </dxf>
    <dxf>
      <alignment wrapText="1"/>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vertical="top"/>
    </dxf>
    <dxf>
      <alignment horizontal="center"/>
    </dxf>
    <dxf>
      <alignment wrapText="1"/>
    </dxf>
    <dxf>
      <alignment horizontal="center"/>
    </dxf>
    <dxf>
      <alignment wrapText="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horizontal="center"/>
    </dxf>
    <dxf>
      <alignment horizontal="center"/>
    </dxf>
    <dxf>
      <alignment horizontal="center"/>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horizontal="center"/>
    </dxf>
    <dxf>
      <alignment horizontal="center"/>
    </dxf>
    <dxf>
      <alignment horizontal="center"/>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vertical="top"/>
    </dxf>
    <dxf>
      <alignment horizontal="center"/>
    </dxf>
    <dxf>
      <alignment wrapText="1"/>
    </dxf>
    <dxf>
      <alignment horizontal="center"/>
    </dxf>
    <dxf>
      <alignment wrapText="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horizontal="center"/>
    </dxf>
    <dxf>
      <alignment wrapText="1"/>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horizontal="center"/>
    </dxf>
    <dxf>
      <alignment wrapText="1"/>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vertical="top"/>
    </dxf>
    <dxf>
      <alignment horizontal="center"/>
    </dxf>
    <dxf>
      <alignment wrapText="1"/>
    </dxf>
    <dxf>
      <alignment horizontal="center"/>
    </dxf>
    <dxf>
      <alignment wrapText="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horizontal="center"/>
    </dxf>
    <dxf>
      <alignment horizontal="center"/>
    </dxf>
    <dxf>
      <alignment horizontal="center"/>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horizontal="center"/>
    </dxf>
    <dxf>
      <alignment horizontal="center"/>
    </dxf>
    <dxf>
      <alignment horizontal="center"/>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vertical="top"/>
    </dxf>
    <dxf>
      <alignment horizontal="center"/>
    </dxf>
    <dxf>
      <alignment wrapText="1"/>
    </dxf>
    <dxf>
      <alignment horizontal="center"/>
    </dxf>
    <dxf>
      <alignment wrapText="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alignment horizontal="center"/>
    </dxf>
    <dxf>
      <alignment wrapText="1"/>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alignment wrapText="1"/>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wrapText="0"/>
    </dxf>
    <dxf>
      <alignment horizontal="center"/>
    </dxf>
    <dxf>
      <alignment wrapText="1"/>
    </dxf>
    <dxf>
      <alignment horizontal="center"/>
    </dxf>
    <dxf>
      <alignment vertical="top"/>
    </dxf>
    <dxf>
      <alignment horizontal="center"/>
    </dxf>
    <dxf>
      <alignment horizontal="center"/>
    </dxf>
    <dxf>
      <alignment horizont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1481669630006"/>
          <c:y val="7.407407407407407E-2"/>
          <c:w val="0.65674463953094575"/>
          <c:h val="0.45279746281714783"/>
        </c:manualLayout>
      </c:layout>
      <c:bar3DChart>
        <c:barDir val="col"/>
        <c:grouping val="stacked"/>
        <c:varyColors val="0"/>
        <c:ser>
          <c:idx val="0"/>
          <c:order val="0"/>
          <c:tx>
            <c:v>Requerimiento de cliente</c:v>
          </c:tx>
          <c:spPr>
            <a:solidFill>
              <a:schemeClr val="accent1"/>
            </a:solidFill>
            <a:ln>
              <a:noFill/>
            </a:ln>
            <a:effectLst/>
            <a:sp3d/>
          </c:spPr>
          <c:invertIfNegative val="0"/>
          <c:cat>
            <c:strLit>
              <c:ptCount val="14"/>
              <c:pt idx="0">
                <c:v>BACK UP DATA CENTER (BACKUP ON DEMAND)</c:v>
              </c:pt>
              <c:pt idx="1">
                <c:v>COMUNICACIONES DC</c:v>
              </c:pt>
              <c:pt idx="2">
                <c:v>CONTROLLER</c:v>
              </c:pt>
              <c:pt idx="3">
                <c:v>O365</c:v>
              </c:pt>
              <c:pt idx="4">
                <c:v>OPERACION N1</c:v>
              </c:pt>
              <c:pt idx="5">
                <c:v>SISTEMA OPERATIVO MICROSOFT</c:v>
              </c:pt>
              <c:pt idx="6">
                <c:v>SISTEMA OPERATIVO UNIX</c:v>
              </c:pt>
              <c:pt idx="7">
                <c:v>VDC</c:v>
              </c:pt>
              <c:pt idx="8">
                <c:v>BASE DE DATOS</c:v>
              </c:pt>
              <c:pt idx="9">
                <c:v>CLOUD SAP HANA</c:v>
              </c:pt>
              <c:pt idx="10">
                <c:v>DISASTER RECOVERY - (ZERTO, VCLOUD HA, INEX)</c:v>
              </c:pt>
              <c:pt idx="11">
                <c:v>GOOGLE WORKSPACE</c:v>
              </c:pt>
              <c:pt idx="12">
                <c:v>ORACLE CLOUD</c:v>
              </c:pt>
              <c:pt idx="13">
                <c:v>HCS</c:v>
              </c:pt>
            </c:strLit>
          </c:cat>
          <c:val>
            <c:numLit>
              <c:formatCode>General</c:formatCode>
              <c:ptCount val="14"/>
              <c:pt idx="0">
                <c:v>35</c:v>
              </c:pt>
              <c:pt idx="1">
                <c:v>41</c:v>
              </c:pt>
              <c:pt idx="2">
                <c:v>9</c:v>
              </c:pt>
              <c:pt idx="3">
                <c:v>6</c:v>
              </c:pt>
              <c:pt idx="4">
                <c:v>5</c:v>
              </c:pt>
              <c:pt idx="5">
                <c:v>87</c:v>
              </c:pt>
              <c:pt idx="6">
                <c:v>28</c:v>
              </c:pt>
              <c:pt idx="7">
                <c:v>21</c:v>
              </c:pt>
              <c:pt idx="8">
                <c:v>5</c:v>
              </c:pt>
              <c:pt idx="9">
                <c:v>73</c:v>
              </c:pt>
              <c:pt idx="10">
                <c:v>5</c:v>
              </c:pt>
              <c:pt idx="11">
                <c:v>0</c:v>
              </c:pt>
              <c:pt idx="12">
                <c:v>1</c:v>
              </c:pt>
              <c:pt idx="13">
                <c:v>1</c:v>
              </c:pt>
            </c:numLit>
          </c:val>
          <c:extLst>
            <c:ext xmlns:c16="http://schemas.microsoft.com/office/drawing/2014/chart" uri="{C3380CC4-5D6E-409C-BE32-E72D297353CC}">
              <c16:uniqueId val="{00000000-B463-47DA-89F2-107ABC86380D}"/>
            </c:ext>
          </c:extLst>
        </c:ser>
        <c:ser>
          <c:idx val="1"/>
          <c:order val="1"/>
          <c:tx>
            <c:v>Incidencia de cliente</c:v>
          </c:tx>
          <c:spPr>
            <a:solidFill>
              <a:schemeClr val="accent2"/>
            </a:solidFill>
            <a:ln>
              <a:noFill/>
            </a:ln>
            <a:effectLst/>
            <a:sp3d/>
          </c:spPr>
          <c:invertIfNegative val="0"/>
          <c:cat>
            <c:strLit>
              <c:ptCount val="14"/>
              <c:pt idx="0">
                <c:v>BACK UP DATA CENTER (BACKUP ON DEMAND)</c:v>
              </c:pt>
              <c:pt idx="1">
                <c:v>COMUNICACIONES DC</c:v>
              </c:pt>
              <c:pt idx="2">
                <c:v>CONTROLLER</c:v>
              </c:pt>
              <c:pt idx="3">
                <c:v>O365</c:v>
              </c:pt>
              <c:pt idx="4">
                <c:v>OPERACION N1</c:v>
              </c:pt>
              <c:pt idx="5">
                <c:v>SISTEMA OPERATIVO MICROSOFT</c:v>
              </c:pt>
              <c:pt idx="6">
                <c:v>SISTEMA OPERATIVO UNIX</c:v>
              </c:pt>
              <c:pt idx="7">
                <c:v>VDC</c:v>
              </c:pt>
              <c:pt idx="8">
                <c:v>BASE DE DATOS</c:v>
              </c:pt>
              <c:pt idx="9">
                <c:v>CLOUD SAP HANA</c:v>
              </c:pt>
              <c:pt idx="10">
                <c:v>DISASTER RECOVERY - (ZERTO, VCLOUD HA, INEX)</c:v>
              </c:pt>
              <c:pt idx="11">
                <c:v>GOOGLE WORKSPACE</c:v>
              </c:pt>
              <c:pt idx="12">
                <c:v>ORACLE CLOUD</c:v>
              </c:pt>
              <c:pt idx="13">
                <c:v>HCS</c:v>
              </c:pt>
            </c:strLit>
          </c:cat>
          <c:val>
            <c:numLit>
              <c:formatCode>General</c:formatCode>
              <c:ptCount val="14"/>
              <c:pt idx="0">
                <c:v>1</c:v>
              </c:pt>
              <c:pt idx="1">
                <c:v>5</c:v>
              </c:pt>
              <c:pt idx="2">
                <c:v>1</c:v>
              </c:pt>
              <c:pt idx="3">
                <c:v>1</c:v>
              </c:pt>
              <c:pt idx="4">
                <c:v>9</c:v>
              </c:pt>
              <c:pt idx="5">
                <c:v>41</c:v>
              </c:pt>
              <c:pt idx="6">
                <c:v>25</c:v>
              </c:pt>
              <c:pt idx="7">
                <c:v>2</c:v>
              </c:pt>
              <c:pt idx="8">
                <c:v>5</c:v>
              </c:pt>
              <c:pt idx="9">
                <c:v>0</c:v>
              </c:pt>
              <c:pt idx="10">
                <c:v>0</c:v>
              </c:pt>
              <c:pt idx="11">
                <c:v>3</c:v>
              </c:pt>
              <c:pt idx="12">
                <c:v>0</c:v>
              </c:pt>
              <c:pt idx="13">
                <c:v>0</c:v>
              </c:pt>
            </c:numLit>
          </c:val>
          <c:extLst>
            <c:ext xmlns:c16="http://schemas.microsoft.com/office/drawing/2014/chart" uri="{C3380CC4-5D6E-409C-BE32-E72D297353CC}">
              <c16:uniqueId val="{00000001-B463-47DA-89F2-107ABC86380D}"/>
            </c:ext>
          </c:extLst>
        </c:ser>
        <c:dLbls>
          <c:showLegendKey val="0"/>
          <c:showVal val="0"/>
          <c:showCatName val="0"/>
          <c:showSerName val="0"/>
          <c:showPercent val="0"/>
          <c:showBubbleSize val="0"/>
        </c:dLbls>
        <c:gapWidth val="150"/>
        <c:shape val="box"/>
        <c:axId val="1824983535"/>
        <c:axId val="1824973135"/>
        <c:axId val="0"/>
      </c:bar3DChart>
      <c:catAx>
        <c:axId val="1824983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24973135"/>
        <c:crosses val="autoZero"/>
        <c:auto val="1"/>
        <c:lblAlgn val="ctr"/>
        <c:lblOffset val="100"/>
        <c:noMultiLvlLbl val="0"/>
      </c:catAx>
      <c:valAx>
        <c:axId val="1824973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2498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[03- 2024 Acumulado SLA Cloud.xlsx]Grafico clientes!TablaDinámica3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s-MX"/>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pivotFmt>
      <c:pivotFmt>
        <c:idx val="109"/>
        <c:spPr>
          <a:solidFill>
            <a:schemeClr val="accent1"/>
          </a:solidFill>
          <a:ln w="19050">
            <a:solidFill>
              <a:schemeClr val="lt1"/>
            </a:solidFill>
          </a:ln>
          <a:effectLst/>
        </c:spPr>
      </c:pivotFmt>
      <c:pivotFmt>
        <c:idx val="110"/>
      </c:pivotFmt>
      <c:pivotFmt>
        <c:idx val="111"/>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pivotFmt>
      <c:pivotFmt>
        <c:idx val="138"/>
        <c:spPr>
          <a:solidFill>
            <a:schemeClr val="accent1"/>
          </a:solidFill>
          <a:ln w="19050">
            <a:solidFill>
              <a:schemeClr val="lt1"/>
            </a:solidFill>
          </a:ln>
          <a:effectLst/>
        </c:spPr>
      </c:pivotFmt>
      <c:pivotFmt>
        <c:idx val="139"/>
      </c:pivotFmt>
      <c:pivotFmt>
        <c:idx val="140"/>
      </c:pivotFmt>
      <c:pivotFmt>
        <c:idx val="141"/>
        <c:spPr>
          <a:solidFill>
            <a:schemeClr val="accent1"/>
          </a:solidFill>
          <a:ln w="19050">
            <a:solidFill>
              <a:schemeClr val="lt1"/>
            </a:solidFill>
          </a:ln>
          <a:effectLst/>
        </c:spPr>
        <c:marker>
          <c:symbol val="none"/>
        </c:marker>
      </c:pivotFmt>
    </c:pivotFmts>
    <c:plotArea>
      <c:layout/>
      <c:barChart>
        <c:barDir val="bar"/>
        <c:grouping val="clustered"/>
        <c:varyColors val="0"/>
        <c:ser>
          <c:idx val="0"/>
          <c:order val="0"/>
          <c:tx>
            <c:strRef>
              <c:f>'Grafico clientes'!$C$4:$C$5</c:f>
              <c:strCache>
                <c:ptCount val="1"/>
                <c:pt idx="0">
                  <c:v>Incidencia de cliente</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E4C2-4C73-B8F1-F22A5309989A}"/>
              </c:ext>
            </c:extLst>
          </c:dPt>
          <c:dPt>
            <c:idx val="1"/>
            <c:invertIfNegative val="0"/>
            <c:bubble3D val="0"/>
            <c:extLst>
              <c:ext xmlns:c16="http://schemas.microsoft.com/office/drawing/2014/chart" uri="{C3380CC4-5D6E-409C-BE32-E72D297353CC}">
                <c16:uniqueId val="{00000003-E4C2-4C73-B8F1-F22A5309989A}"/>
              </c:ext>
            </c:extLst>
          </c:dPt>
          <c:dPt>
            <c:idx val="2"/>
            <c:invertIfNegative val="0"/>
            <c:bubble3D val="0"/>
            <c:extLst>
              <c:ext xmlns:c16="http://schemas.microsoft.com/office/drawing/2014/chart" uri="{C3380CC4-5D6E-409C-BE32-E72D297353CC}">
                <c16:uniqueId val="{00000005-E4C2-4C73-B8F1-F22A5309989A}"/>
              </c:ext>
            </c:extLst>
          </c:dPt>
          <c:dPt>
            <c:idx val="3"/>
            <c:invertIfNegative val="0"/>
            <c:bubble3D val="0"/>
            <c:extLst>
              <c:ext xmlns:c16="http://schemas.microsoft.com/office/drawing/2014/chart" uri="{C3380CC4-5D6E-409C-BE32-E72D297353CC}">
                <c16:uniqueId val="{00000007-E4C2-4C73-B8F1-F22A5309989A}"/>
              </c:ext>
            </c:extLst>
          </c:dPt>
          <c:dPt>
            <c:idx val="4"/>
            <c:invertIfNegative val="0"/>
            <c:bubble3D val="0"/>
            <c:extLst>
              <c:ext xmlns:c16="http://schemas.microsoft.com/office/drawing/2014/chart" uri="{C3380CC4-5D6E-409C-BE32-E72D297353CC}">
                <c16:uniqueId val="{00000009-E4C2-4C73-B8F1-F22A5309989A}"/>
              </c:ext>
            </c:extLst>
          </c:dPt>
          <c:dPt>
            <c:idx val="5"/>
            <c:invertIfNegative val="0"/>
            <c:bubble3D val="0"/>
            <c:extLst>
              <c:ext xmlns:c16="http://schemas.microsoft.com/office/drawing/2014/chart" uri="{C3380CC4-5D6E-409C-BE32-E72D297353CC}">
                <c16:uniqueId val="{0000000B-E4C2-4C73-B8F1-F22A5309989A}"/>
              </c:ext>
            </c:extLst>
          </c:dPt>
          <c:dPt>
            <c:idx val="6"/>
            <c:invertIfNegative val="0"/>
            <c:bubble3D val="0"/>
            <c:extLst>
              <c:ext xmlns:c16="http://schemas.microsoft.com/office/drawing/2014/chart" uri="{C3380CC4-5D6E-409C-BE32-E72D297353CC}">
                <c16:uniqueId val="{0000000D-E4C2-4C73-B8F1-F22A5309989A}"/>
              </c:ext>
            </c:extLst>
          </c:dPt>
          <c:dPt>
            <c:idx val="7"/>
            <c:invertIfNegative val="0"/>
            <c:bubble3D val="0"/>
            <c:extLst>
              <c:ext xmlns:c16="http://schemas.microsoft.com/office/drawing/2014/chart" uri="{C3380CC4-5D6E-409C-BE32-E72D297353CC}">
                <c16:uniqueId val="{0000000F-E4C2-4C73-B8F1-F22A5309989A}"/>
              </c:ext>
            </c:extLst>
          </c:dPt>
          <c:dPt>
            <c:idx val="8"/>
            <c:invertIfNegative val="0"/>
            <c:bubble3D val="0"/>
            <c:extLst>
              <c:ext xmlns:c16="http://schemas.microsoft.com/office/drawing/2014/chart" uri="{C3380CC4-5D6E-409C-BE32-E72D297353CC}">
                <c16:uniqueId val="{00000011-E4C2-4C73-B8F1-F22A5309989A}"/>
              </c:ext>
            </c:extLst>
          </c:dPt>
          <c:dPt>
            <c:idx val="9"/>
            <c:invertIfNegative val="0"/>
            <c:bubble3D val="0"/>
            <c:extLst>
              <c:ext xmlns:c16="http://schemas.microsoft.com/office/drawing/2014/chart" uri="{C3380CC4-5D6E-409C-BE32-E72D297353CC}">
                <c16:uniqueId val="{00000013-E4C2-4C73-B8F1-F22A5309989A}"/>
              </c:ext>
            </c:extLst>
          </c:dPt>
          <c:dPt>
            <c:idx val="10"/>
            <c:invertIfNegative val="0"/>
            <c:bubble3D val="0"/>
            <c:extLst>
              <c:ext xmlns:c16="http://schemas.microsoft.com/office/drawing/2014/chart" uri="{C3380CC4-5D6E-409C-BE32-E72D297353CC}">
                <c16:uniqueId val="{00000015-E4C2-4C73-B8F1-F22A5309989A}"/>
              </c:ext>
            </c:extLst>
          </c:dPt>
          <c:dPt>
            <c:idx val="11"/>
            <c:invertIfNegative val="0"/>
            <c:bubble3D val="0"/>
            <c:extLst>
              <c:ext xmlns:c16="http://schemas.microsoft.com/office/drawing/2014/chart" uri="{C3380CC4-5D6E-409C-BE32-E72D297353CC}">
                <c16:uniqueId val="{00000017-E4C2-4C73-B8F1-F22A5309989A}"/>
              </c:ext>
            </c:extLst>
          </c:dPt>
          <c:dPt>
            <c:idx val="12"/>
            <c:invertIfNegative val="0"/>
            <c:bubble3D val="0"/>
            <c:extLst>
              <c:ext xmlns:c16="http://schemas.microsoft.com/office/drawing/2014/chart" uri="{C3380CC4-5D6E-409C-BE32-E72D297353CC}">
                <c16:uniqueId val="{00000019-E4C2-4C73-B8F1-F22A5309989A}"/>
              </c:ext>
            </c:extLst>
          </c:dPt>
          <c:dPt>
            <c:idx val="13"/>
            <c:invertIfNegative val="0"/>
            <c:bubble3D val="0"/>
            <c:extLst>
              <c:ext xmlns:c16="http://schemas.microsoft.com/office/drawing/2014/chart" uri="{C3380CC4-5D6E-409C-BE32-E72D297353CC}">
                <c16:uniqueId val="{0000001B-E4C2-4C73-B8F1-F22A5309989A}"/>
              </c:ext>
            </c:extLst>
          </c:dPt>
          <c:dPt>
            <c:idx val="14"/>
            <c:invertIfNegative val="0"/>
            <c:bubble3D val="0"/>
            <c:extLst>
              <c:ext xmlns:c16="http://schemas.microsoft.com/office/drawing/2014/chart" uri="{C3380CC4-5D6E-409C-BE32-E72D297353CC}">
                <c16:uniqueId val="{0000001D-E4C2-4C73-B8F1-F22A5309989A}"/>
              </c:ext>
            </c:extLst>
          </c:dPt>
          <c:dPt>
            <c:idx val="15"/>
            <c:invertIfNegative val="0"/>
            <c:bubble3D val="0"/>
            <c:extLst>
              <c:ext xmlns:c16="http://schemas.microsoft.com/office/drawing/2014/chart" uri="{C3380CC4-5D6E-409C-BE32-E72D297353CC}">
                <c16:uniqueId val="{0000001F-E4C2-4C73-B8F1-F22A5309989A}"/>
              </c:ext>
            </c:extLst>
          </c:dPt>
          <c:dPt>
            <c:idx val="16"/>
            <c:invertIfNegative val="0"/>
            <c:bubble3D val="0"/>
            <c:extLst>
              <c:ext xmlns:c16="http://schemas.microsoft.com/office/drawing/2014/chart" uri="{C3380CC4-5D6E-409C-BE32-E72D297353CC}">
                <c16:uniqueId val="{00000021-E4C2-4C73-B8F1-F22A5309989A}"/>
              </c:ext>
            </c:extLst>
          </c:dPt>
          <c:dPt>
            <c:idx val="17"/>
            <c:invertIfNegative val="0"/>
            <c:bubble3D val="0"/>
            <c:extLst>
              <c:ext xmlns:c16="http://schemas.microsoft.com/office/drawing/2014/chart" uri="{C3380CC4-5D6E-409C-BE32-E72D297353CC}">
                <c16:uniqueId val="{00000023-E4C2-4C73-B8F1-F22A5309989A}"/>
              </c:ext>
            </c:extLst>
          </c:dPt>
          <c:dPt>
            <c:idx val="18"/>
            <c:invertIfNegative val="0"/>
            <c:bubble3D val="0"/>
            <c:extLst>
              <c:ext xmlns:c16="http://schemas.microsoft.com/office/drawing/2014/chart" uri="{C3380CC4-5D6E-409C-BE32-E72D297353CC}">
                <c16:uniqueId val="{00000025-E4C2-4C73-B8F1-F22A5309989A}"/>
              </c:ext>
            </c:extLst>
          </c:dPt>
          <c:dPt>
            <c:idx val="19"/>
            <c:invertIfNegative val="0"/>
            <c:bubble3D val="0"/>
            <c:extLst>
              <c:ext xmlns:c16="http://schemas.microsoft.com/office/drawing/2014/chart" uri="{C3380CC4-5D6E-409C-BE32-E72D297353CC}">
                <c16:uniqueId val="{00000027-E4C2-4C73-B8F1-F22A5309989A}"/>
              </c:ext>
            </c:extLst>
          </c:dPt>
          <c:dPt>
            <c:idx val="20"/>
            <c:invertIfNegative val="0"/>
            <c:bubble3D val="0"/>
            <c:extLst>
              <c:ext xmlns:c16="http://schemas.microsoft.com/office/drawing/2014/chart" uri="{C3380CC4-5D6E-409C-BE32-E72D297353CC}">
                <c16:uniqueId val="{00000029-E4C2-4C73-B8F1-F22A5309989A}"/>
              </c:ext>
            </c:extLst>
          </c:dPt>
          <c:dPt>
            <c:idx val="21"/>
            <c:invertIfNegative val="0"/>
            <c:bubble3D val="0"/>
            <c:extLst>
              <c:ext xmlns:c16="http://schemas.microsoft.com/office/drawing/2014/chart" uri="{C3380CC4-5D6E-409C-BE32-E72D297353CC}">
                <c16:uniqueId val="{0000002B-E4C2-4C73-B8F1-F22A5309989A}"/>
              </c:ext>
            </c:extLst>
          </c:dPt>
          <c:dPt>
            <c:idx val="22"/>
            <c:invertIfNegative val="0"/>
            <c:bubble3D val="0"/>
            <c:extLst>
              <c:ext xmlns:c16="http://schemas.microsoft.com/office/drawing/2014/chart" uri="{C3380CC4-5D6E-409C-BE32-E72D297353CC}">
                <c16:uniqueId val="{0000002D-E4C2-4C73-B8F1-F22A5309989A}"/>
              </c:ext>
            </c:extLst>
          </c:dPt>
          <c:dPt>
            <c:idx val="23"/>
            <c:invertIfNegative val="0"/>
            <c:bubble3D val="0"/>
            <c:extLst>
              <c:ext xmlns:c16="http://schemas.microsoft.com/office/drawing/2014/chart" uri="{C3380CC4-5D6E-409C-BE32-E72D297353CC}">
                <c16:uniqueId val="{0000002F-E4C2-4C73-B8F1-F22A5309989A}"/>
              </c:ext>
            </c:extLst>
          </c:dPt>
          <c:dPt>
            <c:idx val="24"/>
            <c:invertIfNegative val="0"/>
            <c:bubble3D val="0"/>
            <c:extLst>
              <c:ext xmlns:c16="http://schemas.microsoft.com/office/drawing/2014/chart" uri="{C3380CC4-5D6E-409C-BE32-E72D297353CC}">
                <c16:uniqueId val="{00000031-E4C2-4C73-B8F1-F22A5309989A}"/>
              </c:ext>
            </c:extLst>
          </c:dPt>
          <c:dPt>
            <c:idx val="25"/>
            <c:invertIfNegative val="0"/>
            <c:bubble3D val="0"/>
            <c:extLst>
              <c:ext xmlns:c16="http://schemas.microsoft.com/office/drawing/2014/chart" uri="{C3380CC4-5D6E-409C-BE32-E72D297353CC}">
                <c16:uniqueId val="{00000033-E4C2-4C73-B8F1-F22A5309989A}"/>
              </c:ext>
            </c:extLst>
          </c:dPt>
          <c:dPt>
            <c:idx val="26"/>
            <c:invertIfNegative val="0"/>
            <c:bubble3D val="0"/>
            <c:extLst>
              <c:ext xmlns:c16="http://schemas.microsoft.com/office/drawing/2014/chart" uri="{C3380CC4-5D6E-409C-BE32-E72D297353CC}">
                <c16:uniqueId val="{00000035-E4C2-4C73-B8F1-F22A5309989A}"/>
              </c:ext>
            </c:extLst>
          </c:dPt>
          <c:dPt>
            <c:idx val="27"/>
            <c:invertIfNegative val="0"/>
            <c:bubble3D val="0"/>
            <c:extLst>
              <c:ext xmlns:c16="http://schemas.microsoft.com/office/drawing/2014/chart" uri="{C3380CC4-5D6E-409C-BE32-E72D297353CC}">
                <c16:uniqueId val="{00000037-E4C2-4C73-B8F1-F22A5309989A}"/>
              </c:ext>
            </c:extLst>
          </c:dPt>
          <c:dPt>
            <c:idx val="28"/>
            <c:invertIfNegative val="0"/>
            <c:bubble3D val="0"/>
            <c:extLst>
              <c:ext xmlns:c16="http://schemas.microsoft.com/office/drawing/2014/chart" uri="{C3380CC4-5D6E-409C-BE32-E72D297353CC}">
                <c16:uniqueId val="{00000039-E4C2-4C73-B8F1-F22A5309989A}"/>
              </c:ext>
            </c:extLst>
          </c:dPt>
          <c:dPt>
            <c:idx val="29"/>
            <c:invertIfNegative val="0"/>
            <c:bubble3D val="0"/>
            <c:extLst>
              <c:ext xmlns:c16="http://schemas.microsoft.com/office/drawing/2014/chart" uri="{C3380CC4-5D6E-409C-BE32-E72D297353CC}">
                <c16:uniqueId val="{0000003B-E4C2-4C73-B8F1-F22A5309989A}"/>
              </c:ext>
            </c:extLst>
          </c:dPt>
          <c:dPt>
            <c:idx val="30"/>
            <c:invertIfNegative val="0"/>
            <c:bubble3D val="0"/>
            <c:extLst>
              <c:ext xmlns:c16="http://schemas.microsoft.com/office/drawing/2014/chart" uri="{C3380CC4-5D6E-409C-BE32-E72D297353CC}">
                <c16:uniqueId val="{0000003D-E4C2-4C73-B8F1-F22A5309989A}"/>
              </c:ext>
            </c:extLst>
          </c:dPt>
          <c:dPt>
            <c:idx val="31"/>
            <c:invertIfNegative val="0"/>
            <c:bubble3D val="0"/>
            <c:extLst>
              <c:ext xmlns:c16="http://schemas.microsoft.com/office/drawing/2014/chart" uri="{C3380CC4-5D6E-409C-BE32-E72D297353CC}">
                <c16:uniqueId val="{0000003F-E4C2-4C73-B8F1-F22A5309989A}"/>
              </c:ext>
            </c:extLst>
          </c:dPt>
          <c:dPt>
            <c:idx val="32"/>
            <c:invertIfNegative val="0"/>
            <c:bubble3D val="0"/>
            <c:extLst>
              <c:ext xmlns:c16="http://schemas.microsoft.com/office/drawing/2014/chart" uri="{C3380CC4-5D6E-409C-BE32-E72D297353CC}">
                <c16:uniqueId val="{00000041-E4C2-4C73-B8F1-F22A5309989A}"/>
              </c:ext>
            </c:extLst>
          </c:dPt>
          <c:dPt>
            <c:idx val="33"/>
            <c:invertIfNegative val="0"/>
            <c:bubble3D val="0"/>
            <c:extLst>
              <c:ext xmlns:c16="http://schemas.microsoft.com/office/drawing/2014/chart" uri="{C3380CC4-5D6E-409C-BE32-E72D297353CC}">
                <c16:uniqueId val="{00000043-E4C2-4C73-B8F1-F22A5309989A}"/>
              </c:ext>
            </c:extLst>
          </c:dPt>
          <c:dPt>
            <c:idx val="34"/>
            <c:invertIfNegative val="0"/>
            <c:bubble3D val="0"/>
            <c:extLst>
              <c:ext xmlns:c16="http://schemas.microsoft.com/office/drawing/2014/chart" uri="{C3380CC4-5D6E-409C-BE32-E72D297353CC}">
                <c16:uniqueId val="{00000045-E4C2-4C73-B8F1-F22A5309989A}"/>
              </c:ext>
            </c:extLst>
          </c:dPt>
          <c:dPt>
            <c:idx val="35"/>
            <c:invertIfNegative val="0"/>
            <c:bubble3D val="0"/>
            <c:extLst>
              <c:ext xmlns:c16="http://schemas.microsoft.com/office/drawing/2014/chart" uri="{C3380CC4-5D6E-409C-BE32-E72D297353CC}">
                <c16:uniqueId val="{00000047-E4C2-4C73-B8F1-F22A5309989A}"/>
              </c:ext>
            </c:extLst>
          </c:dPt>
          <c:dPt>
            <c:idx val="36"/>
            <c:invertIfNegative val="0"/>
            <c:bubble3D val="0"/>
            <c:extLst>
              <c:ext xmlns:c16="http://schemas.microsoft.com/office/drawing/2014/chart" uri="{C3380CC4-5D6E-409C-BE32-E72D297353CC}">
                <c16:uniqueId val="{00000049-E4C2-4C73-B8F1-F22A5309989A}"/>
              </c:ext>
            </c:extLst>
          </c:dPt>
          <c:dPt>
            <c:idx val="37"/>
            <c:invertIfNegative val="0"/>
            <c:bubble3D val="0"/>
            <c:extLst>
              <c:ext xmlns:c16="http://schemas.microsoft.com/office/drawing/2014/chart" uri="{C3380CC4-5D6E-409C-BE32-E72D297353CC}">
                <c16:uniqueId val="{0000004B-E4C2-4C73-B8F1-F22A5309989A}"/>
              </c:ext>
            </c:extLst>
          </c:dPt>
          <c:dPt>
            <c:idx val="38"/>
            <c:invertIfNegative val="0"/>
            <c:bubble3D val="0"/>
            <c:extLst>
              <c:ext xmlns:c16="http://schemas.microsoft.com/office/drawing/2014/chart" uri="{C3380CC4-5D6E-409C-BE32-E72D297353CC}">
                <c16:uniqueId val="{0000004D-E4C2-4C73-B8F1-F22A5309989A}"/>
              </c:ext>
            </c:extLst>
          </c:dPt>
          <c:dPt>
            <c:idx val="39"/>
            <c:invertIfNegative val="0"/>
            <c:bubble3D val="0"/>
            <c:extLst>
              <c:ext xmlns:c16="http://schemas.microsoft.com/office/drawing/2014/chart" uri="{C3380CC4-5D6E-409C-BE32-E72D297353CC}">
                <c16:uniqueId val="{0000004F-E4C2-4C73-B8F1-F22A5309989A}"/>
              </c:ext>
            </c:extLst>
          </c:dPt>
          <c:dPt>
            <c:idx val="40"/>
            <c:invertIfNegative val="0"/>
            <c:bubble3D val="0"/>
            <c:extLst>
              <c:ext xmlns:c16="http://schemas.microsoft.com/office/drawing/2014/chart" uri="{C3380CC4-5D6E-409C-BE32-E72D297353CC}">
                <c16:uniqueId val="{00000051-E4C2-4C73-B8F1-F22A5309989A}"/>
              </c:ext>
            </c:extLst>
          </c:dPt>
          <c:dPt>
            <c:idx val="41"/>
            <c:invertIfNegative val="0"/>
            <c:bubble3D val="0"/>
            <c:extLst>
              <c:ext xmlns:c16="http://schemas.microsoft.com/office/drawing/2014/chart" uri="{C3380CC4-5D6E-409C-BE32-E72D297353CC}">
                <c16:uniqueId val="{00000053-E4C2-4C73-B8F1-F22A5309989A}"/>
              </c:ext>
            </c:extLst>
          </c:dPt>
          <c:dPt>
            <c:idx val="42"/>
            <c:invertIfNegative val="0"/>
            <c:bubble3D val="0"/>
            <c:extLst>
              <c:ext xmlns:c16="http://schemas.microsoft.com/office/drawing/2014/chart" uri="{C3380CC4-5D6E-409C-BE32-E72D297353CC}">
                <c16:uniqueId val="{00000055-E4C2-4C73-B8F1-F22A5309989A}"/>
              </c:ext>
            </c:extLst>
          </c:dPt>
          <c:dPt>
            <c:idx val="43"/>
            <c:invertIfNegative val="0"/>
            <c:bubble3D val="0"/>
            <c:extLst>
              <c:ext xmlns:c16="http://schemas.microsoft.com/office/drawing/2014/chart" uri="{C3380CC4-5D6E-409C-BE32-E72D297353CC}">
                <c16:uniqueId val="{00000057-E4C2-4C73-B8F1-F22A5309989A}"/>
              </c:ext>
            </c:extLst>
          </c:dPt>
          <c:dPt>
            <c:idx val="44"/>
            <c:invertIfNegative val="0"/>
            <c:bubble3D val="0"/>
            <c:extLst>
              <c:ext xmlns:c16="http://schemas.microsoft.com/office/drawing/2014/chart" uri="{C3380CC4-5D6E-409C-BE32-E72D297353CC}">
                <c16:uniqueId val="{00000059-E4C2-4C73-B8F1-F22A5309989A}"/>
              </c:ext>
            </c:extLst>
          </c:dPt>
          <c:dPt>
            <c:idx val="45"/>
            <c:invertIfNegative val="0"/>
            <c:bubble3D val="0"/>
            <c:extLst>
              <c:ext xmlns:c16="http://schemas.microsoft.com/office/drawing/2014/chart" uri="{C3380CC4-5D6E-409C-BE32-E72D297353CC}">
                <c16:uniqueId val="{0000005B-E4C2-4C73-B8F1-F22A5309989A}"/>
              </c:ext>
            </c:extLst>
          </c:dPt>
          <c:dPt>
            <c:idx val="46"/>
            <c:invertIfNegative val="0"/>
            <c:bubble3D val="0"/>
            <c:extLst>
              <c:ext xmlns:c16="http://schemas.microsoft.com/office/drawing/2014/chart" uri="{C3380CC4-5D6E-409C-BE32-E72D297353CC}">
                <c16:uniqueId val="{0000005D-E4C2-4C73-B8F1-F22A5309989A}"/>
              </c:ext>
            </c:extLst>
          </c:dPt>
          <c:dPt>
            <c:idx val="47"/>
            <c:invertIfNegative val="0"/>
            <c:bubble3D val="0"/>
            <c:extLst>
              <c:ext xmlns:c16="http://schemas.microsoft.com/office/drawing/2014/chart" uri="{C3380CC4-5D6E-409C-BE32-E72D297353CC}">
                <c16:uniqueId val="{0000005F-E4C2-4C73-B8F1-F22A5309989A}"/>
              </c:ext>
            </c:extLst>
          </c:dPt>
          <c:dPt>
            <c:idx val="48"/>
            <c:invertIfNegative val="0"/>
            <c:bubble3D val="0"/>
            <c:extLst>
              <c:ext xmlns:c16="http://schemas.microsoft.com/office/drawing/2014/chart" uri="{C3380CC4-5D6E-409C-BE32-E72D297353CC}">
                <c16:uniqueId val="{00000061-E4C2-4C73-B8F1-F22A5309989A}"/>
              </c:ext>
            </c:extLst>
          </c:dPt>
          <c:dPt>
            <c:idx val="49"/>
            <c:invertIfNegative val="0"/>
            <c:bubble3D val="0"/>
            <c:extLst>
              <c:ext xmlns:c16="http://schemas.microsoft.com/office/drawing/2014/chart" uri="{C3380CC4-5D6E-409C-BE32-E72D297353CC}">
                <c16:uniqueId val="{00000063-E4C2-4C73-B8F1-F22A5309989A}"/>
              </c:ext>
            </c:extLst>
          </c:dPt>
          <c:dPt>
            <c:idx val="50"/>
            <c:invertIfNegative val="0"/>
            <c:bubble3D val="0"/>
            <c:extLst>
              <c:ext xmlns:c16="http://schemas.microsoft.com/office/drawing/2014/chart" uri="{C3380CC4-5D6E-409C-BE32-E72D297353CC}">
                <c16:uniqueId val="{00000065-E4C2-4C73-B8F1-F22A5309989A}"/>
              </c:ext>
            </c:extLst>
          </c:dPt>
          <c:dPt>
            <c:idx val="51"/>
            <c:invertIfNegative val="0"/>
            <c:bubble3D val="0"/>
            <c:extLst>
              <c:ext xmlns:c16="http://schemas.microsoft.com/office/drawing/2014/chart" uri="{C3380CC4-5D6E-409C-BE32-E72D297353CC}">
                <c16:uniqueId val="{00000067-E4C2-4C73-B8F1-F22A5309989A}"/>
              </c:ext>
            </c:extLst>
          </c:dPt>
          <c:dPt>
            <c:idx val="52"/>
            <c:invertIfNegative val="0"/>
            <c:bubble3D val="0"/>
            <c:extLst>
              <c:ext xmlns:c16="http://schemas.microsoft.com/office/drawing/2014/chart" uri="{C3380CC4-5D6E-409C-BE32-E72D297353CC}">
                <c16:uniqueId val="{00000069-E4C2-4C73-B8F1-F22A5309989A}"/>
              </c:ext>
            </c:extLst>
          </c:dPt>
          <c:dPt>
            <c:idx val="53"/>
            <c:invertIfNegative val="0"/>
            <c:bubble3D val="0"/>
            <c:extLst>
              <c:ext xmlns:c16="http://schemas.microsoft.com/office/drawing/2014/chart" uri="{C3380CC4-5D6E-409C-BE32-E72D297353CC}">
                <c16:uniqueId val="{0000006B-E4C2-4C73-B8F1-F22A5309989A}"/>
              </c:ext>
            </c:extLst>
          </c:dPt>
          <c:dPt>
            <c:idx val="54"/>
            <c:invertIfNegative val="0"/>
            <c:bubble3D val="0"/>
            <c:extLst>
              <c:ext xmlns:c16="http://schemas.microsoft.com/office/drawing/2014/chart" uri="{C3380CC4-5D6E-409C-BE32-E72D297353CC}">
                <c16:uniqueId val="{0000006D-E4C2-4C73-B8F1-F22A5309989A}"/>
              </c:ext>
            </c:extLst>
          </c:dPt>
          <c:dPt>
            <c:idx val="55"/>
            <c:invertIfNegative val="0"/>
            <c:bubble3D val="0"/>
            <c:extLst>
              <c:ext xmlns:c16="http://schemas.microsoft.com/office/drawing/2014/chart" uri="{C3380CC4-5D6E-409C-BE32-E72D297353CC}">
                <c16:uniqueId val="{0000006F-E4C2-4C73-B8F1-F22A5309989A}"/>
              </c:ext>
            </c:extLst>
          </c:dPt>
          <c:dPt>
            <c:idx val="56"/>
            <c:invertIfNegative val="0"/>
            <c:bubble3D val="0"/>
            <c:extLst>
              <c:ext xmlns:c16="http://schemas.microsoft.com/office/drawing/2014/chart" uri="{C3380CC4-5D6E-409C-BE32-E72D297353CC}">
                <c16:uniqueId val="{00000071-E4C2-4C73-B8F1-F22A5309989A}"/>
              </c:ext>
            </c:extLst>
          </c:dPt>
          <c:dPt>
            <c:idx val="57"/>
            <c:invertIfNegative val="0"/>
            <c:bubble3D val="0"/>
            <c:extLst>
              <c:ext xmlns:c16="http://schemas.microsoft.com/office/drawing/2014/chart" uri="{C3380CC4-5D6E-409C-BE32-E72D297353CC}">
                <c16:uniqueId val="{00000073-E4C2-4C73-B8F1-F22A5309989A}"/>
              </c:ext>
            </c:extLst>
          </c:dPt>
          <c:dPt>
            <c:idx val="58"/>
            <c:invertIfNegative val="0"/>
            <c:bubble3D val="0"/>
            <c:extLst>
              <c:ext xmlns:c16="http://schemas.microsoft.com/office/drawing/2014/chart" uri="{C3380CC4-5D6E-409C-BE32-E72D297353CC}">
                <c16:uniqueId val="{00000075-E4C2-4C73-B8F1-F22A5309989A}"/>
              </c:ext>
            </c:extLst>
          </c:dPt>
          <c:dPt>
            <c:idx val="59"/>
            <c:invertIfNegative val="0"/>
            <c:bubble3D val="0"/>
            <c:extLst>
              <c:ext xmlns:c16="http://schemas.microsoft.com/office/drawing/2014/chart" uri="{C3380CC4-5D6E-409C-BE32-E72D297353CC}">
                <c16:uniqueId val="{00000077-E4C2-4C73-B8F1-F22A5309989A}"/>
              </c:ext>
            </c:extLst>
          </c:dPt>
          <c:dPt>
            <c:idx val="60"/>
            <c:invertIfNegative val="0"/>
            <c:bubble3D val="0"/>
            <c:extLst>
              <c:ext xmlns:c16="http://schemas.microsoft.com/office/drawing/2014/chart" uri="{C3380CC4-5D6E-409C-BE32-E72D297353CC}">
                <c16:uniqueId val="{00000079-E4C2-4C73-B8F1-F22A5309989A}"/>
              </c:ext>
            </c:extLst>
          </c:dPt>
          <c:dPt>
            <c:idx val="61"/>
            <c:invertIfNegative val="0"/>
            <c:bubble3D val="0"/>
            <c:extLst>
              <c:ext xmlns:c16="http://schemas.microsoft.com/office/drawing/2014/chart" uri="{C3380CC4-5D6E-409C-BE32-E72D297353CC}">
                <c16:uniqueId val="{0000007B-E4C2-4C73-B8F1-F22A5309989A}"/>
              </c:ext>
            </c:extLst>
          </c:dPt>
          <c:dPt>
            <c:idx val="62"/>
            <c:invertIfNegative val="0"/>
            <c:bubble3D val="0"/>
            <c:extLst>
              <c:ext xmlns:c16="http://schemas.microsoft.com/office/drawing/2014/chart" uri="{C3380CC4-5D6E-409C-BE32-E72D297353CC}">
                <c16:uniqueId val="{0000007D-E4C2-4C73-B8F1-F22A5309989A}"/>
              </c:ext>
            </c:extLst>
          </c:dPt>
          <c:dPt>
            <c:idx val="63"/>
            <c:invertIfNegative val="0"/>
            <c:bubble3D val="0"/>
            <c:extLst>
              <c:ext xmlns:c16="http://schemas.microsoft.com/office/drawing/2014/chart" uri="{C3380CC4-5D6E-409C-BE32-E72D297353CC}">
                <c16:uniqueId val="{0000007F-E4C2-4C73-B8F1-F22A5309989A}"/>
              </c:ext>
            </c:extLst>
          </c:dPt>
          <c:dPt>
            <c:idx val="64"/>
            <c:invertIfNegative val="0"/>
            <c:bubble3D val="0"/>
            <c:extLst>
              <c:ext xmlns:c16="http://schemas.microsoft.com/office/drawing/2014/chart" uri="{C3380CC4-5D6E-409C-BE32-E72D297353CC}">
                <c16:uniqueId val="{00000081-E4C2-4C73-B8F1-F22A5309989A}"/>
              </c:ext>
            </c:extLst>
          </c:dPt>
          <c:dPt>
            <c:idx val="65"/>
            <c:invertIfNegative val="0"/>
            <c:bubble3D val="0"/>
            <c:extLst>
              <c:ext xmlns:c16="http://schemas.microsoft.com/office/drawing/2014/chart" uri="{C3380CC4-5D6E-409C-BE32-E72D297353CC}">
                <c16:uniqueId val="{00000083-E4C2-4C73-B8F1-F22A5309989A}"/>
              </c:ext>
            </c:extLst>
          </c:dPt>
          <c:dPt>
            <c:idx val="66"/>
            <c:invertIfNegative val="0"/>
            <c:bubble3D val="0"/>
            <c:extLst>
              <c:ext xmlns:c16="http://schemas.microsoft.com/office/drawing/2014/chart" uri="{C3380CC4-5D6E-409C-BE32-E72D297353CC}">
                <c16:uniqueId val="{00000085-E4C2-4C73-B8F1-F22A5309989A}"/>
              </c:ext>
            </c:extLst>
          </c:dPt>
          <c:dPt>
            <c:idx val="67"/>
            <c:invertIfNegative val="0"/>
            <c:bubble3D val="0"/>
            <c:extLst>
              <c:ext xmlns:c16="http://schemas.microsoft.com/office/drawing/2014/chart" uri="{C3380CC4-5D6E-409C-BE32-E72D297353CC}">
                <c16:uniqueId val="{00000087-E4C2-4C73-B8F1-F22A5309989A}"/>
              </c:ext>
            </c:extLst>
          </c:dPt>
          <c:cat>
            <c:strRef>
              <c:f>'Grafico clientes'!$B$6:$B$22</c:f>
              <c:strCache>
                <c:ptCount val="16"/>
                <c:pt idx="0">
                  <c:v>BLUMAR S.A.</c:v>
                </c:pt>
                <c:pt idx="1">
                  <c:v>CAMARA DE COMERCIO DE SANTIAGO A G</c:v>
                </c:pt>
                <c:pt idx="2">
                  <c:v>COMERCIAL E IMPORTADORA AUDIOMUSICA SPA</c:v>
                </c:pt>
                <c:pt idx="3">
                  <c:v>EMPRESA NACIONAL DE CERTIFICACIONES</c:v>
                </c:pt>
                <c:pt idx="4">
                  <c:v>FUNDACION INSTITUTO PROFESIONAL DUOC UC</c:v>
                </c:pt>
                <c:pt idx="5">
                  <c:v>GPS CHILE SPA</c:v>
                </c:pt>
                <c:pt idx="6">
                  <c:v>TELEFONICA EMPRESAS DE CHILE SA</c:v>
                </c:pt>
                <c:pt idx="7">
                  <c:v>TELEFONICA GLOBAL TECHNOLOGY S.A.AGENCIA EN CHILE</c:v>
                </c:pt>
                <c:pt idx="8">
                  <c:v>RABIE HNOSLTDA</c:v>
                </c:pt>
                <c:pt idx="9">
                  <c:v>EUROCAPITAL SERVICIOS CHILE S.A.</c:v>
                </c:pt>
                <c:pt idx="10">
                  <c:v>DK REAL ESTATE S.A</c:v>
                </c:pt>
                <c:pt idx="11">
                  <c:v>INVERTEC PESQUERA MAR DE CHILOE SA</c:v>
                </c:pt>
                <c:pt idx="12">
                  <c:v>ASF LOGISTICA SPA</c:v>
                </c:pt>
                <c:pt idx="13">
                  <c:v>COCA COLA EMBONOR S A</c:v>
                </c:pt>
                <c:pt idx="14">
                  <c:v>LOUISIANA PACIFIC CHILE S A</c:v>
                </c:pt>
                <c:pt idx="15">
                  <c:v>CEPECH S.A.</c:v>
                </c:pt>
              </c:strCache>
            </c:strRef>
          </c:cat>
          <c:val>
            <c:numRef>
              <c:f>'Grafico clientes'!$C$6:$C$22</c:f>
              <c:numCache>
                <c:formatCode>General</c:formatCode>
                <c:ptCount val="16"/>
                <c:pt idx="0">
                  <c:v>1</c:v>
                </c:pt>
                <c:pt idx="1">
                  <c:v>5</c:v>
                </c:pt>
                <c:pt idx="2">
                  <c:v>2</c:v>
                </c:pt>
                <c:pt idx="3">
                  <c:v>1</c:v>
                </c:pt>
                <c:pt idx="4">
                  <c:v>29</c:v>
                </c:pt>
                <c:pt idx="5">
                  <c:v>8</c:v>
                </c:pt>
                <c:pt idx="6">
                  <c:v>10</c:v>
                </c:pt>
                <c:pt idx="7">
                  <c:v>7</c:v>
                </c:pt>
                <c:pt idx="8">
                  <c:v>4</c:v>
                </c:pt>
                <c:pt idx="9">
                  <c:v>1</c:v>
                </c:pt>
                <c:pt idx="10">
                  <c:v>2</c:v>
                </c:pt>
                <c:pt idx="11">
                  <c:v>1</c:v>
                </c:pt>
                <c:pt idx="12">
                  <c:v>1</c:v>
                </c:pt>
                <c:pt idx="13">
                  <c:v>2</c:v>
                </c:pt>
                <c:pt idx="14">
                  <c:v>1</c:v>
                </c:pt>
                <c:pt idx="15">
                  <c:v>2</c:v>
                </c:pt>
              </c:numCache>
            </c:numRef>
          </c:val>
          <c:extLst>
            <c:ext xmlns:c16="http://schemas.microsoft.com/office/drawing/2014/chart" uri="{C3380CC4-5D6E-409C-BE32-E72D297353CC}">
              <c16:uniqueId val="{00000000-38BF-4E1F-8E07-C3923711729D}"/>
            </c:ext>
          </c:extLst>
        </c:ser>
        <c:dLbls>
          <c:showLegendKey val="0"/>
          <c:showVal val="0"/>
          <c:showCatName val="0"/>
          <c:showSerName val="0"/>
          <c:showPercent val="0"/>
          <c:showBubbleSize val="0"/>
        </c:dLbls>
        <c:gapWidth val="100"/>
        <c:axId val="1000950607"/>
        <c:axId val="1000950127"/>
      </c:barChart>
      <c:valAx>
        <c:axId val="1000950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00950607"/>
        <c:crosses val="autoZero"/>
        <c:crossBetween val="between"/>
      </c:valAx>
      <c:catAx>
        <c:axId val="10009506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009501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[03- 2024 Acumulado SLA Cloud.xlsx]Grafico clientes!TablaDinámica2</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'Grafico clientes'!$C$54:$C$55</c:f>
              <c:strCache>
                <c:ptCount val="1"/>
                <c:pt idx="0">
                  <c:v>Requerimiento de cliente</c:v>
                </c:pt>
              </c:strCache>
            </c:strRef>
          </c:tx>
          <c:spPr>
            <a:solidFill>
              <a:schemeClr val="accent1"/>
            </a:solidFill>
            <a:ln>
              <a:noFill/>
            </a:ln>
            <a:effectLst/>
          </c:spPr>
          <c:invertIfNegative val="0"/>
          <c:cat>
            <c:strRef>
              <c:f>'Grafico clientes'!$B$56:$B$77</c:f>
              <c:strCache>
                <c:ptCount val="21"/>
                <c:pt idx="0">
                  <c:v>ACMA S.A.</c:v>
                </c:pt>
                <c:pt idx="1">
                  <c:v>ARTIKOS CHILE S A</c:v>
                </c:pt>
                <c:pt idx="2">
                  <c:v>CAMARA DE COMERCIO DE SANTIAGO A G</c:v>
                </c:pt>
                <c:pt idx="3">
                  <c:v>CELMEDIA S A</c:v>
                </c:pt>
                <c:pt idx="4">
                  <c:v>CEPECH S.A.</c:v>
                </c:pt>
                <c:pt idx="5">
                  <c:v>CONYTEC PROYECTOS DE I</c:v>
                </c:pt>
                <c:pt idx="6">
                  <c:v>EMPRESA NACIONAL DE CERTIFICACIONES</c:v>
                </c:pt>
                <c:pt idx="7">
                  <c:v>FORESTAL COIPSA SA</c:v>
                </c:pt>
                <c:pt idx="8">
                  <c:v>FRUTICOLA Y EXPORTADORA ATACAMA LTDA</c:v>
                </c:pt>
                <c:pt idx="9">
                  <c:v>FUND DE BENEFICENCIA HOGAR DE CRISTO</c:v>
                </c:pt>
                <c:pt idx="10">
                  <c:v>FUNDACION INSTITUTO PROFESIONAL DUOC UC</c:v>
                </c:pt>
                <c:pt idx="11">
                  <c:v>INGENIERIA SERVICIOS Y COMUNICACIONES S A</c:v>
                </c:pt>
                <c:pt idx="12">
                  <c:v>INSTITUTO PROFESIONAL DE CHILE SA</c:v>
                </c:pt>
                <c:pt idx="13">
                  <c:v>MUTUAL DE CARABINEROS</c:v>
                </c:pt>
                <c:pt idx="14">
                  <c:v>NUTRISCO CHILE SA</c:v>
                </c:pt>
                <c:pt idx="15">
                  <c:v>SONACOL SA</c:v>
                </c:pt>
                <c:pt idx="16">
                  <c:v>TELEFONICA CYBERSECURITY TECH CHILE SPA</c:v>
                </c:pt>
                <c:pt idx="17">
                  <c:v>TELEFONICA EMPRESAS DE CHILE SA</c:v>
                </c:pt>
                <c:pt idx="18">
                  <c:v>TELEFONICA GLOBAL TECHNOLOGY S.A.AGENCIA EN CHILE</c:v>
                </c:pt>
                <c:pt idx="19">
                  <c:v>TRANSBANK S.A.</c:v>
                </c:pt>
                <c:pt idx="20">
                  <c:v>XINERGIA LABORAL S A</c:v>
                </c:pt>
              </c:strCache>
            </c:strRef>
          </c:cat>
          <c:val>
            <c:numRef>
              <c:f>'Grafico clientes'!$C$56:$C$77</c:f>
              <c:numCache>
                <c:formatCode>General</c:formatCode>
                <c:ptCount val="21"/>
                <c:pt idx="0">
                  <c:v>3</c:v>
                </c:pt>
                <c:pt idx="1">
                  <c:v>3</c:v>
                </c:pt>
                <c:pt idx="2">
                  <c:v>2</c:v>
                </c:pt>
                <c:pt idx="3">
                  <c:v>2</c:v>
                </c:pt>
                <c:pt idx="4">
                  <c:v>5</c:v>
                </c:pt>
                <c:pt idx="5">
                  <c:v>12</c:v>
                </c:pt>
                <c:pt idx="6">
                  <c:v>5</c:v>
                </c:pt>
                <c:pt idx="7">
                  <c:v>3</c:v>
                </c:pt>
                <c:pt idx="8">
                  <c:v>2</c:v>
                </c:pt>
                <c:pt idx="9">
                  <c:v>2</c:v>
                </c:pt>
                <c:pt idx="10">
                  <c:v>38</c:v>
                </c:pt>
                <c:pt idx="11">
                  <c:v>3</c:v>
                </c:pt>
                <c:pt idx="12">
                  <c:v>8</c:v>
                </c:pt>
                <c:pt idx="13">
                  <c:v>2</c:v>
                </c:pt>
                <c:pt idx="14">
                  <c:v>13</c:v>
                </c:pt>
                <c:pt idx="15">
                  <c:v>2</c:v>
                </c:pt>
                <c:pt idx="16">
                  <c:v>7</c:v>
                </c:pt>
                <c:pt idx="17">
                  <c:v>30</c:v>
                </c:pt>
                <c:pt idx="18">
                  <c:v>206</c:v>
                </c:pt>
                <c:pt idx="19">
                  <c:v>2</c:v>
                </c:pt>
                <c:pt idx="20">
                  <c:v>2</c:v>
                </c:pt>
              </c:numCache>
            </c:numRef>
          </c:val>
          <c:extLst>
            <c:ext xmlns:c16="http://schemas.microsoft.com/office/drawing/2014/chart" uri="{C3380CC4-5D6E-409C-BE32-E72D297353CC}">
              <c16:uniqueId val="{00000000-9EE1-4147-B881-4E5ACB727592}"/>
            </c:ext>
          </c:extLst>
        </c:ser>
        <c:dLbls>
          <c:showLegendKey val="0"/>
          <c:showVal val="0"/>
          <c:showCatName val="0"/>
          <c:showSerName val="0"/>
          <c:showPercent val="0"/>
          <c:showBubbleSize val="0"/>
        </c:dLbls>
        <c:gapWidth val="150"/>
        <c:axId val="1907717167"/>
        <c:axId val="370135823"/>
      </c:barChart>
      <c:catAx>
        <c:axId val="1907717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s-MX"/>
          </a:p>
        </c:txPr>
        <c:crossAx val="370135823"/>
        <c:crosses val="autoZero"/>
        <c:auto val="1"/>
        <c:lblAlgn val="ctr"/>
        <c:lblOffset val="100"/>
        <c:noMultiLvlLbl val="0"/>
      </c:catAx>
      <c:valAx>
        <c:axId val="370135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0771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53340</xdr:colOff>
      <xdr:row>80</xdr:row>
      <xdr:rowOff>129540</xdr:rowOff>
    </xdr:from>
    <xdr:to>
      <xdr:col>8</xdr:col>
      <xdr:colOff>228600</xdr:colOff>
      <xdr:row>92</xdr:row>
      <xdr:rowOff>152400</xdr:rowOff>
    </xdr:to>
    <xdr:graphicFrame macro="">
      <xdr:nvGraphicFramePr>
        <xdr:cNvPr id="2" name="Gráfico 1">
          <a:extLst>
            <a:ext uri="{FF2B5EF4-FFF2-40B4-BE49-F238E27FC236}">
              <a16:creationId xmlns:a16="http://schemas.microsoft.com/office/drawing/2014/main" id="{8160A50D-F98D-4A9A-BF0D-55B1C2809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622934</xdr:colOff>
      <xdr:row>1</xdr:row>
      <xdr:rowOff>91440</xdr:rowOff>
    </xdr:from>
    <xdr:to>
      <xdr:col>16</xdr:col>
      <xdr:colOff>542925</xdr:colOff>
      <xdr:row>34</xdr:row>
      <xdr:rowOff>142875</xdr:rowOff>
    </xdr:to>
    <xdr:graphicFrame macro="">
      <xdr:nvGraphicFramePr>
        <xdr:cNvPr id="8" name="Gráfico 7">
          <a:extLst>
            <a:ext uri="{FF2B5EF4-FFF2-40B4-BE49-F238E27FC236}">
              <a16:creationId xmlns:a16="http://schemas.microsoft.com/office/drawing/2014/main" id="{670970CD-03C8-3D08-98A6-7FADA0733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657859</xdr:colOff>
      <xdr:row>51</xdr:row>
      <xdr:rowOff>150495</xdr:rowOff>
    </xdr:from>
    <xdr:to>
      <xdr:col>13</xdr:col>
      <xdr:colOff>590550</xdr:colOff>
      <xdr:row>76</xdr:row>
      <xdr:rowOff>104140</xdr:rowOff>
    </xdr:to>
    <xdr:graphicFrame macro="">
      <xdr:nvGraphicFramePr>
        <xdr:cNvPr id="5" name="Gráfico 4">
          <a:extLst>
            <a:ext uri="{FF2B5EF4-FFF2-40B4-BE49-F238E27FC236}">
              <a16:creationId xmlns:a16="http://schemas.microsoft.com/office/drawing/2014/main" id="{F140F67D-09D3-E77D-48E5-206415A8C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9.645344212964" createdVersion="8" refreshedVersion="8" minRefreshableVersion="3" recordCount="795" xr:uid="{48FCF4A2-2049-48FE-8228-AA7FEC3A9D49}">
  <cacheSource type="worksheet">
    <worksheetSource ref="Z6:AC1048576" sheet="tickets"/>
  </cacheSource>
  <cacheFields count="4">
    <cacheField name="Crítica" numFmtId="0">
      <sharedItems containsBlank="1" count="2">
        <m/>
        <s v=""/>
      </sharedItems>
    </cacheField>
    <cacheField name="Alta" numFmtId="0">
      <sharedItems containsBlank="1" count="4">
        <s v=""/>
        <s v="Cumplido"/>
        <m/>
        <e v="#N/A" u="1"/>
      </sharedItems>
    </cacheField>
    <cacheField name="Medio" numFmtId="0">
      <sharedItems containsBlank="1" count="5">
        <m/>
        <s v=""/>
        <s v="Cumplido"/>
        <e v="#N/A"/>
        <s v="Incumplido" u="1"/>
      </sharedItems>
    </cacheField>
    <cacheField name="Baja" numFmtId="0">
      <sharedItems containsBlank="1" count="5">
        <s v=""/>
        <s v="Cumplido"/>
        <s v="Incumplido"/>
        <e v="#N/A"/>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9.645346527781" createdVersion="8" refreshedVersion="8" minRefreshableVersion="3" recordCount="1175" xr:uid="{C38584F0-104C-472A-A1F2-484D7B957C25}">
  <cacheSource type="worksheet">
    <worksheetSource ref="A6:AC1497" sheet="tickets"/>
  </cacheSource>
  <cacheFields count="29">
    <cacheField name="ID de la incidencia*+" numFmtId="0">
      <sharedItems containsBlank="1"/>
    </cacheField>
    <cacheField name="Impacto*" numFmtId="0">
      <sharedItems containsBlank="1"/>
    </cacheField>
    <cacheField name="Urgencia*" numFmtId="0">
      <sharedItems containsBlank="1" count="6">
        <s v="3-Medio"/>
        <s v="4-Baja"/>
        <s v="2-Alta"/>
        <m/>
        <s v="1-Media" u="1"/>
        <s v="1-Crítica" u="1"/>
      </sharedItems>
    </cacheField>
    <cacheField name="Prioridad*" numFmtId="0">
      <sharedItems containsBlank="1" count="5">
        <s v="Media"/>
        <s v="Baja"/>
        <s v="Alta"/>
        <m/>
        <s v="Crítica" u="1"/>
      </sharedItems>
    </cacheField>
    <cacheField name="Estado*" numFmtId="0">
      <sharedItems containsBlank="1"/>
    </cacheField>
    <cacheField name="Empresa*+" numFmtId="0">
      <sharedItems containsBlank="1"/>
    </cacheField>
    <cacheField name="Fecha de notificación+" numFmtId="0">
      <sharedItems containsDate="1" containsBlank="1" containsMixedTypes="1" minDate="2024-03-01T02:02:26" maxDate="2024-03-01T13:43:47"/>
    </cacheField>
    <cacheField name="Fecha de envío" numFmtId="0">
      <sharedItems containsDate="1" containsBlank="1" containsMixedTypes="1" minDate="2024-03-01T02:03:32" maxDate="2024-03-01T13:44:57"/>
    </cacheField>
    <cacheField name="Fecha de última resolución" numFmtId="0">
      <sharedItems containsDate="1" containsBlank="1" containsMixedTypes="1" minDate="2024-03-01T02:09:50" maxDate="2024-03-01T13:45:59"/>
    </cacheField>
    <cacheField name="Fecha de cierre" numFmtId="0">
      <sharedItems containsBlank="1"/>
    </cacheField>
    <cacheField name="Grupo asignado*+" numFmtId="0">
      <sharedItems containsBlank="1" count="21">
        <s v="SISTEMA OPERATIVO UNIX"/>
        <s v="CLOUD SAP HANA"/>
        <s v="SISTEMA OPERATIVO MICROSOFT"/>
        <s v="BASE DE DATOS"/>
        <s v="VDC"/>
        <s v="BACK UP DATA CENTER (BACKUP ON DEMAND)"/>
        <s v="CONTROLLER"/>
        <s v="DISASTER RECOVERY - (ZERTO, VCLOUD HA, INEX)"/>
        <s v="GOOGLE WORKSPACE"/>
        <s v="ORACLE CLOUD"/>
        <s v="COMUNICACIONES DC"/>
        <s v="O365"/>
        <s v="OPERACION N1"/>
        <s v="STORAGE ON DEMAND"/>
        <m/>
        <s v="HOUSING Y HOSTING" u="1"/>
        <s v="TOD UNIFY" u="1"/>
        <s v="HCS" u="1"/>
        <s v="HUAWEI CLOUD" u="1"/>
        <s v="GOOGLE CLOUD PLATFORM (GCP)" u="1"/>
        <e v="#N/A" u="1"/>
      </sharedItems>
    </cacheField>
    <cacheField name="Usuario asignado+" numFmtId="0">
      <sharedItems containsBlank="1"/>
    </cacheField>
    <cacheField name="Resumen*" numFmtId="0">
      <sharedItems containsBlank="1"/>
    </cacheField>
    <cacheField name="Servicio+" numFmtId="0">
      <sharedItems containsBlank="1"/>
    </cacheField>
    <cacheField name="Remitente*" numFmtId="0">
      <sharedItems containsBlank="1"/>
    </cacheField>
    <cacheField name="Tipo de incidencia*" numFmtId="0">
      <sharedItems containsBlank="1" count="7">
        <s v="Requerimiento de cliente"/>
        <s v="Incidencia de cliente"/>
        <m/>
        <s v="Requerimiento de Red" u="1"/>
        <s v="Evento de infraestructura" u="1"/>
        <s v="Petición de serv. por el usuario" u="1"/>
        <s v="Restauración de servicio a usuario" u="1"/>
      </sharedItems>
    </cacheField>
    <cacheField name="Estado de SLM" numFmtId="0">
      <sharedItems containsBlank="1"/>
    </cacheField>
    <cacheField name="Fecha" numFmtId="0">
      <sharedItems containsNonDate="0" containsDate="1" containsString="0" containsBlank="1" minDate="2023-07-01T00:00:00" maxDate="2024-03-18T00:00:00" count="255">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m/>
        <d v="2024-02-01T00:00:00" u="1"/>
        <d v="2024-02-02T00:00:00" u="1"/>
        <d v="2024-02-03T00:00:00" u="1"/>
        <d v="2024-02-04T00:00:00" u="1"/>
        <d v="2024-02-05T00:00:00" u="1"/>
        <d v="2024-02-06T00:00:00" u="1"/>
        <d v="2024-02-07T00:00:00" u="1"/>
        <d v="2024-02-08T00:00:00" u="1"/>
        <d v="2024-02-09T00:00:00" u="1"/>
        <d v="2024-02-10T00:00:00" u="1"/>
        <d v="2024-02-11T00:00:00" u="1"/>
        <d v="2024-02-12T00:00:00" u="1"/>
        <d v="2024-02-13T00:00:00" u="1"/>
        <d v="2024-02-14T00:00:00" u="1"/>
        <d v="2024-02-15T00:00:00" u="1"/>
        <d v="2024-02-16T00:00:00" u="1"/>
        <d v="2024-02-17T00:00:00" u="1"/>
        <d v="2024-02-18T00:00:00" u="1"/>
        <d v="2024-02-19T00:00:00" u="1"/>
        <d v="2024-02-20T00:00:00" u="1"/>
        <d v="2024-02-21T00:00:00" u="1"/>
        <d v="2024-02-22T00:00:00" u="1"/>
        <d v="2024-02-23T00:00:00" u="1"/>
        <d v="2024-02-24T00:00:00" u="1"/>
        <d v="2024-02-26T00:00:00" u="1"/>
        <d v="2024-02-27T00:00:00" u="1"/>
        <d v="2024-02-28T00:00:00" u="1"/>
        <d v="2024-02-29T00:00:00" u="1"/>
        <d v="2024-01-01T00:00:00" u="1"/>
        <d v="2024-01-02T00:00:00" u="1"/>
        <d v="2024-01-03T00:00:00" u="1"/>
        <d v="2024-01-04T00:00:00" u="1"/>
        <d v="2024-01-05T00:00:00" u="1"/>
        <d v="2024-01-06T00:00:00" u="1"/>
        <d v="2024-01-07T00:00:00" u="1"/>
        <d v="2024-01-08T00:00:00" u="1"/>
        <d v="2024-01-09T00:00:00" u="1"/>
        <d v="2024-01-10T00:00:00" u="1"/>
        <d v="2024-01-11T00:00:00" u="1"/>
        <d v="2024-01-12T00:00:00" u="1"/>
        <d v="2024-01-13T00:00:00" u="1"/>
        <d v="2024-01-14T00:00:00" u="1"/>
        <d v="2024-01-15T00:00:00" u="1"/>
        <d v="2024-01-16T00:00:00" u="1"/>
        <d v="2024-01-17T00:00:00" u="1"/>
        <d v="2024-01-18T00:00:00" u="1"/>
        <d v="2024-01-19T00:00:00" u="1"/>
        <d v="2024-01-20T00:00:00" u="1"/>
        <d v="2024-01-21T00:00:00" u="1"/>
        <d v="2024-01-22T00:00:00" u="1"/>
        <d v="2024-01-23T00:00:00" u="1"/>
        <d v="2024-01-24T00:00:00" u="1"/>
        <d v="2024-01-25T00:00:00" u="1"/>
        <d v="2024-01-26T00:00:00" u="1"/>
        <d v="2024-01-27T00:00:00" u="1"/>
        <d v="2024-01-29T00:00:00" u="1"/>
        <d v="2024-01-30T00:00:00" u="1"/>
        <d v="2024-01-31T00:00:00" u="1"/>
        <d v="2023-12-01T00:00:00" u="1"/>
        <d v="2023-12-02T00:00:00" u="1"/>
        <d v="2023-12-03T00:00:00" u="1"/>
        <d v="2023-12-04T00:00:00" u="1"/>
        <d v="2023-12-05T00:00:00" u="1"/>
        <d v="2023-12-06T00:00:00" u="1"/>
        <d v="2023-12-07T00:00:00" u="1"/>
        <d v="2023-12-08T00:00:00" u="1"/>
        <d v="2023-12-09T00:00:00" u="1"/>
        <d v="2023-12-10T00:00:00" u="1"/>
        <d v="2023-12-11T00:00:00" u="1"/>
        <d v="2023-12-12T00:00:00" u="1"/>
        <d v="2023-12-13T00:00:00" u="1"/>
        <d v="2023-12-14T00:00:00" u="1"/>
        <d v="2023-12-15T00:00:00" u="1"/>
        <d v="2023-12-16T00:00:00" u="1"/>
        <d v="2023-12-17T00:00:00" u="1"/>
        <d v="2023-12-18T00:00:00" u="1"/>
        <d v="2023-12-19T00:00:00" u="1"/>
        <d v="2023-12-20T00:00:00" u="1"/>
        <d v="2023-12-21T00:00:00" u="1"/>
        <d v="2023-12-22T00:00:00" u="1"/>
        <d v="2023-12-23T00:00:00" u="1"/>
        <d v="2023-12-24T00:00:00" u="1"/>
        <d v="2023-12-25T00:00:00" u="1"/>
        <d v="2023-12-26T00:00:00" u="1"/>
        <d v="2023-12-27T00:00:00" u="1"/>
        <d v="2023-12-28T00:00:00" u="1"/>
        <d v="2023-12-29T00:00:00" u="1"/>
        <d v="2023-12-30T00:00:00" u="1"/>
        <d v="2023-11-01T00:00:00" u="1"/>
        <d v="2023-11-02T00:00:00" u="1"/>
        <d v="2023-11-03T00:00:00" u="1"/>
        <d v="2023-11-04T00:00:00" u="1"/>
        <d v="2023-11-05T00:00:00" u="1"/>
        <d v="2023-11-06T00:00:00" u="1"/>
        <d v="2023-11-07T00:00:00" u="1"/>
        <d v="2023-11-08T00:00:00" u="1"/>
        <d v="2023-11-09T00:00:00" u="1"/>
        <d v="2023-11-10T00:00:00" u="1"/>
        <d v="2023-11-11T00:00:00" u="1"/>
        <d v="2023-11-12T00:00:00" u="1"/>
        <d v="2023-11-13T00:00:00" u="1"/>
        <d v="2023-11-14T00:00:00" u="1"/>
        <d v="2023-11-15T00:00:00" u="1"/>
        <d v="2023-11-16T00:00:00" u="1"/>
        <d v="2023-11-17T00:00:00" u="1"/>
        <d v="2023-11-18T00:00:00" u="1"/>
        <d v="2023-11-19T00:00:00" u="1"/>
        <d v="2023-11-20T00:00:00" u="1"/>
        <d v="2023-11-21T00:00:00" u="1"/>
        <d v="2023-11-22T00:00:00" u="1"/>
        <d v="2023-11-23T00:00:00" u="1"/>
        <d v="2023-11-24T00:00:00" u="1"/>
        <d v="2023-11-25T00:00:00" u="1"/>
        <d v="2023-11-26T00:00:00" u="1"/>
        <d v="2023-11-27T00:00:00" u="1"/>
        <d v="2023-11-28T00:00:00" u="1"/>
        <d v="2023-11-29T00:00:00" u="1"/>
        <d v="2023-11-30T00:00:00" u="1"/>
        <d v="2023-10-01T00:00:00" u="1"/>
        <d v="2023-10-02T00:00:00" u="1"/>
        <d v="2023-10-03T00:00:00" u="1"/>
        <d v="2023-10-04T00:00:00" u="1"/>
        <d v="2023-10-05T00:00:00" u="1"/>
        <d v="2023-10-06T00:00:00" u="1"/>
        <d v="2023-10-07T00:00:00" u="1"/>
        <d v="2023-10-08T00:00:00" u="1"/>
        <d v="2023-10-10T00:00:00" u="1"/>
        <d v="2023-10-11T00:00:00" u="1"/>
        <d v="2023-10-12T00:00:00" u="1"/>
        <d v="2023-10-13T00:00:00" u="1"/>
        <d v="2023-10-14T00:00:00" u="1"/>
        <d v="2023-10-15T00:00:00" u="1"/>
        <d v="2023-10-16T00:00:00" u="1"/>
        <d v="2023-10-17T00:00:00" u="1"/>
        <d v="2023-10-18T00:00:00" u="1"/>
        <d v="2023-10-19T00:00:00" u="1"/>
        <d v="2023-10-20T00:00:00" u="1"/>
        <d v="2023-10-21T00:00:00" u="1"/>
        <d v="2023-10-22T00:00:00" u="1"/>
        <d v="2023-10-23T00:00:00" u="1"/>
        <d v="2023-10-24T00:00:00" u="1"/>
        <d v="2023-10-25T00:00:00" u="1"/>
        <d v="2023-10-26T00:00:00" u="1"/>
        <d v="2023-10-27T00:00:00" u="1"/>
        <d v="2023-10-28T00:00:00" u="1"/>
        <d v="2023-10-29T00:00:00" u="1"/>
        <d v="2023-10-30T00:00:00" u="1"/>
        <d v="2023-10-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d v="2023-09-16T00:00:00" u="1"/>
        <d v="2023-09-17T00:00:00" u="1"/>
        <d v="2023-09-18T00:00:00" u="1"/>
        <d v="2023-09-19T00:00:00" u="1"/>
        <d v="2023-09-20T00:00:00" u="1"/>
        <d v="2023-09-21T00:00:00" u="1"/>
        <d v="2023-09-22T00:00:00" u="1"/>
        <d v="2023-09-23T00:00:00" u="1"/>
        <d v="2023-09-25T00:00:00" u="1"/>
        <d v="2023-09-26T00:00:00" u="1"/>
        <d v="2023-09-27T00:00:00" u="1"/>
        <d v="2023-09-28T00:00:00" u="1"/>
        <d v="2023-09-29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7-26T00:00:00" u="1"/>
        <d v="2023-07-22T00:00:00" u="1"/>
        <d v="2023-07-18T00:00:00" u="1"/>
        <d v="2023-07-14T00:00:00" u="1"/>
        <d v="2023-07-10T00:00:00" u="1"/>
        <d v="2023-07-06T00:00:00" u="1"/>
        <d v="2023-07-02T00:00:00" u="1"/>
        <d v="2023-07-29T00:00:00" u="1"/>
        <d v="2023-07-25T00:00:00" u="1"/>
        <d v="2023-07-21T00:00:00" u="1"/>
        <d v="2023-07-17T00:00:00" u="1"/>
        <d v="2023-07-13T00:00:00" u="1"/>
        <d v="2023-07-09T00:00:00" u="1"/>
        <d v="2023-07-05T00:00:00" u="1"/>
        <d v="2023-07-01T00:00:00" u="1"/>
        <d v="2023-07-28T00:00:00" u="1"/>
        <d v="2023-07-24T00:00:00" u="1"/>
        <d v="2023-07-20T00:00:00" u="1"/>
        <d v="2023-07-12T00:00:00" u="1"/>
        <d v="2023-07-08T00:00:00" u="1"/>
        <d v="2023-07-04T00:00:00" u="1"/>
        <d v="2023-07-31T00:00:00" u="1"/>
        <d v="2023-07-27T00:00:00" u="1"/>
        <d v="2023-07-23T00:00:00" u="1"/>
        <d v="2023-07-19T00:00:00" u="1"/>
        <d v="2023-07-15T00:00:00" u="1"/>
        <d v="2023-07-11T00:00:00" u="1"/>
        <d v="2023-07-07T00:00:00" u="1"/>
        <d v="2023-07-03T00:00:00" u="1"/>
        <d v="2023-07-30T00:00:00" u="1"/>
      </sharedItems>
    </cacheField>
    <cacheField name="Tiempo Resolución" numFmtId="0">
      <sharedItems containsNonDate="0" containsDate="1" containsString="0" containsBlank="1" minDate="1899-12-30T00:00:00" maxDate="1900-01-06T20:01:03"/>
    </cacheField>
    <cacheField name="PENDIENTE" numFmtId="46">
      <sharedItems containsDate="1" containsBlank="1" containsMixedTypes="1" minDate="1899-12-30T00:00:00" maxDate="1900-01-06T19:53:34"/>
    </cacheField>
    <cacheField name="E2E" numFmtId="46">
      <sharedItems containsDate="1" containsBlank="1" containsMixedTypes="1" minDate="1899-12-30T00:00:00" maxDate="1900-01-06T20:04:04"/>
    </cacheField>
    <cacheField name="SLA" numFmtId="46">
      <sharedItems containsDate="1" containsBlank="1" containsMixedTypes="1" minDate="1899-12-30T00:00:00" maxDate="1900-01-02T00:00:00"/>
    </cacheField>
    <cacheField name="EST. INC" numFmtId="0">
      <sharedItems containsBlank="1" count="7">
        <s v=""/>
        <s v="Cumplido"/>
        <s v="Incumplido"/>
        <e v="#N/A"/>
        <m/>
        <s v="cumple SLA" u="1"/>
        <s v="no cumple SLA" u="1"/>
      </sharedItems>
    </cacheField>
    <cacheField name="EST. REQ " numFmtId="0">
      <sharedItems containsBlank="1" count="7">
        <s v="Cumplido"/>
        <s v=" "/>
        <e v="#N/A"/>
        <m/>
        <s v="Incumplido" u="1"/>
        <s v="cumple SLA" u="1"/>
        <s v="no cumple SLA" u="1"/>
      </sharedItems>
    </cacheField>
    <cacheField name="OBSERVACIONES" numFmtId="0">
      <sharedItems containsBlank="1"/>
    </cacheField>
    <cacheField name="Crítica" numFmtId="0">
      <sharedItems containsBlank="1"/>
    </cacheField>
    <cacheField name="Alta" numFmtId="0">
      <sharedItems containsBlank="1"/>
    </cacheField>
    <cacheField name="Medio" numFmtId="0">
      <sharedItems containsBlank="1"/>
    </cacheField>
    <cacheField name="Baja"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9.645349189814" createdVersion="8" refreshedVersion="8" minRefreshableVersion="3" recordCount="1175" xr:uid="{BD933B34-7DBF-4E56-837D-13A1676FBD62}">
  <cacheSource type="worksheet">
    <worksheetSource ref="A6:AC3031" sheet="tickets"/>
  </cacheSource>
  <cacheFields count="29">
    <cacheField name="ID de la incidencia*+"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Estado*" numFmtId="0">
      <sharedItems containsBlank="1"/>
    </cacheField>
    <cacheField name="Empresa*+" numFmtId="0">
      <sharedItems containsBlank="1"/>
    </cacheField>
    <cacheField name="Fecha de notificación+" numFmtId="0">
      <sharedItems containsDate="1" containsBlank="1" containsMixedTypes="1" minDate="2024-03-01T02:02:26" maxDate="2024-03-01T13:43:47"/>
    </cacheField>
    <cacheField name="Fecha de envío" numFmtId="0">
      <sharedItems containsDate="1" containsBlank="1" containsMixedTypes="1" minDate="2024-03-01T02:03:32" maxDate="2024-03-01T13:44:57"/>
    </cacheField>
    <cacheField name="Fecha de última resolución" numFmtId="0">
      <sharedItems containsDate="1" containsBlank="1" containsMixedTypes="1" minDate="2024-03-01T02:09:50" maxDate="2024-03-01T13:45:59"/>
    </cacheField>
    <cacheField name="Fecha de cierre" numFmtId="0">
      <sharedItems containsBlank="1"/>
    </cacheField>
    <cacheField name="Grupo asignado*+" numFmtId="0">
      <sharedItems containsBlank="1" count="22">
        <s v="SISTEMA OPERATIVO UNIX"/>
        <s v="CLOUD SAP HANA"/>
        <s v="SISTEMA OPERATIVO MICROSOFT"/>
        <s v="BASE DE DATOS"/>
        <s v="VDC"/>
        <s v="BACK UP DATA CENTER (BACKUP ON DEMAND)"/>
        <s v="CONTROLLER"/>
        <s v="DISASTER RECOVERY - (ZERTO, VCLOUD HA, INEX)"/>
        <s v="GOOGLE WORKSPACE"/>
        <s v="ORACLE CLOUD"/>
        <s v="COMUNICACIONES DC"/>
        <s v="O365"/>
        <s v="OPERACION N1"/>
        <s v="STORAGE ON DEMAND"/>
        <m/>
        <s v="HOUSING Y HOSTING" u="1"/>
        <s v="TOD UNIFY" u="1"/>
        <s v="HCS" u="1"/>
        <s v="HUAWEI CLOUD" u="1"/>
        <s v="AZURE" u="1"/>
        <s v="GOOGLE CLOUD PLATFORM (GCP)" u="1"/>
        <e v="#N/A" u="1"/>
      </sharedItems>
    </cacheField>
    <cacheField name="Usuario asignado+" numFmtId="0">
      <sharedItems containsBlank="1" count="50">
        <s v="GUSTAVO AVILA VERA"/>
        <s v="NICOLAS A SAAVEDRA EGUILUZ"/>
        <s v="EWALD R GALAZ MILLALEO"/>
        <s v="RICARDO R GALLEGOS OYANEDER"/>
        <s v="ALEJANDRO ACEVEDO VALENZUELA"/>
        <s v="OSCAR A GUZMAN MEDIC"/>
        <s v="DAVID MATELUNA"/>
        <s v="ALVARO ORTIZ"/>
        <s v="SEBASTIAN I ACUÑA GUZMAN"/>
        <s v="FREDDY O CORTES DIAZ"/>
        <s v="JUAN CARLOS UZCATEGUI FUGUETT"/>
        <s v="GIOVANNI D ROCCO VALENZUELA"/>
        <s v="VICTOR SEPULVEDA GAMARRA"/>
        <s v="RODRIGO VÁSQUEZ MUÑOZ"/>
        <s v="AXEL ANDRADE"/>
        <s v="JAVIER CUEVAS"/>
        <s v="JOSE A SANTIS SERRANO"/>
        <s v="DEIBY Y SANTOYO MONTEROLA"/>
        <s v="JAVIERA A UMAÑA YEVENES"/>
        <s v="PAUL A SEPULVEDA ALVAREZ"/>
        <s v="CRISTOBAL I REYES DELGADO"/>
        <s v="ANGEL CASTRO CABRERA"/>
        <s v="PABLO N OLIVA ALARCON"/>
        <s v="LUIS RODRIGO ACEVEDO COLLIPAL"/>
        <s v="OSCAR A RAMIREZ SOTO"/>
        <s v="CLAUDIO A GAJARDO GARRIDO"/>
        <s v="LUIS A VILLASMIL CASTILLO"/>
        <s v="SEBASTIAN VILLENA"/>
        <s v="MOISES E MONTERO RAMOS"/>
        <s v="JUAN P SEGURA VARGAS"/>
        <s v="GONZALO MENDOZA MARTINEZ"/>
        <s v="JUAN PABLO PAZ GOMPERTZ"/>
        <s v="EDUARDO J CAMACHO URDANETA"/>
        <s v="MICHAEL H GONZALEZ OLIVARES"/>
        <s v="MANUEL MAITA"/>
        <m/>
        <s v="MARIO PARADA DUARTE" u="1"/>
        <s v="VICTOR BRAVO ORREGO" u="1"/>
        <s v="JOSE E ÑANCULEF CONTRERAS" u="1"/>
        <s v="JUAN P BERRIOS STUARDO" u="1"/>
        <s v="DENISE CRUZAT ETCHEBERRY" u="1"/>
        <s v="SERGIO ORELLANA" u="1"/>
        <s v="DAVID R ARANDA NILIAN" u="1"/>
        <s v="JESUS NELO PETAQUERO" u="1"/>
        <s v="RONALD E MELARA SERRANO" u="1"/>
        <s v="RAMON DIAZ CASTILLO" u="1"/>
        <s v="DEIBY Y SANTOYO MANTEROLA" u="1"/>
        <s v="JUAN CARLOS UZCATEGUI+P3+L6:L91+L6:L89" u="1"/>
        <s v="JOSE A MARTINEZ" u="1"/>
        <s v="KATHERINE M DIAZ FARIAS" u="1"/>
      </sharedItems>
    </cacheField>
    <cacheField name="Resumen*" numFmtId="0">
      <sharedItems containsBlank="1"/>
    </cacheField>
    <cacheField name="Servicio+" numFmtId="0">
      <sharedItems containsBlank="1"/>
    </cacheField>
    <cacheField name="Remitente*" numFmtId="0">
      <sharedItems containsBlank="1"/>
    </cacheField>
    <cacheField name="Tipo de incidencia*" numFmtId="0">
      <sharedItems containsBlank="1" count="7">
        <s v="Requerimiento de cliente"/>
        <s v="Incidencia de cliente"/>
        <m/>
        <s v="Requerimiento de Red" u="1"/>
        <s v="Evento de infraestructura" u="1"/>
        <s v="Petición de serv. por el usuario" u="1"/>
        <s v="Restauración de servicio a usuario" u="1"/>
      </sharedItems>
    </cacheField>
    <cacheField name="Estado de SLM" numFmtId="0">
      <sharedItems containsBlank="1"/>
    </cacheField>
    <cacheField name="Fecha" numFmtId="0">
      <sharedItems containsNonDate="0" containsDate="1" containsString="0" containsBlank="1" minDate="2024-03-01T00:00:00" maxDate="2024-03-18T00:00:00"/>
    </cacheField>
    <cacheField name="Tiempo Resolución" numFmtId="0">
      <sharedItems containsNonDate="0" containsDate="1" containsString="0" containsBlank="1" minDate="1899-12-30T00:00:00" maxDate="1900-01-06T20:01:03"/>
    </cacheField>
    <cacheField name="PENDIENTE" numFmtId="46">
      <sharedItems containsDate="1" containsBlank="1" containsMixedTypes="1" minDate="1899-12-30T00:00:00" maxDate="1900-01-06T19:53:34"/>
    </cacheField>
    <cacheField name="E2E" numFmtId="46">
      <sharedItems containsDate="1" containsBlank="1" containsMixedTypes="1" minDate="1899-12-30T00:00:00" maxDate="1900-01-06T20:04:04"/>
    </cacheField>
    <cacheField name="SLA" numFmtId="46">
      <sharedItems containsDate="1" containsBlank="1" containsMixedTypes="1" minDate="1899-12-30T00:00:00" maxDate="1900-01-02T00:00:00"/>
    </cacheField>
    <cacheField name="EST. INC" numFmtId="0">
      <sharedItems containsBlank="1"/>
    </cacheField>
    <cacheField name="EST. REQ " numFmtId="0">
      <sharedItems containsBlank="1"/>
    </cacheField>
    <cacheField name="OBSERVACIONES" numFmtId="0">
      <sharedItems containsBlank="1"/>
    </cacheField>
    <cacheField name="Crítica" numFmtId="0">
      <sharedItems containsBlank="1"/>
    </cacheField>
    <cacheField name="Alta" numFmtId="0">
      <sharedItems containsBlank="1"/>
    </cacheField>
    <cacheField name="Medio" numFmtId="0">
      <sharedItems containsBlank="1"/>
    </cacheField>
    <cacheField name="Baja"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9.645350462961" createdVersion="8" refreshedVersion="8" minRefreshableVersion="3" recordCount="1175" xr:uid="{359E400F-4FE8-45D6-8D2F-82D64D7BA4D7}">
  <cacheSource type="worksheet">
    <worksheetSource ref="A6:AC1897" sheet="tickets"/>
  </cacheSource>
  <cacheFields count="29">
    <cacheField name="ID de la incidencia*+"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Estado*" numFmtId="0">
      <sharedItems containsBlank="1"/>
    </cacheField>
    <cacheField name="Empresa*+" numFmtId="0">
      <sharedItems containsBlank="1" count="264">
        <s v="TELEFONICA GLOBAL TECHNOLOGY S.A.AGENCIA EN CHILE"/>
        <s v="TELEFONICA EMPRESAS DE CHILE SA"/>
        <s v="ACMA S.A."/>
        <s v="GPS CHILE SPA"/>
        <s v="FUNDACION INSTITUTO PROFESIONAL DUOC UC"/>
        <s v="MUTUAL DE CARABINEROS"/>
        <s v="RABIE HNOSLTDA"/>
        <s v="BLUMAR S.A."/>
        <s v="DK REAL ESTATE S.A"/>
        <s v="SONACOL SA"/>
        <s v="NUTRISCO CHILE SA"/>
        <s v="INSTITUTO PROFESIONAL DE CHILE SA"/>
        <s v="CONYTEC PROYECTOS DE I"/>
        <s v="TELEFONICA CYBERSECURITY TECH CHILE SPA"/>
        <s v="INDUSTRIAS CHILENAS DE ALAMBRE INCHALAM S.A."/>
        <s v="FORESTAL COIPSA SA"/>
        <s v="EMPRESA DE TRANSPORTE DE PASAJEROS QUILICAL LIMITADA"/>
        <s v="RED DE CLINICAS REGIONALES S.A."/>
        <s v="ARTIKOS CHILE S A"/>
        <s v="ASF LOGISTICA SPA"/>
        <s v="CEPECH S.A."/>
        <s v="COLEGIO TERRAUSTRAL DEL SOL S.A."/>
        <s v="EMPRESA NACIONAL DE CERTIFICACIONES"/>
        <s v="COAGRA S A"/>
        <s v="CAMARA DE COMERCIO DE SANTIAGO A G"/>
        <s v="COCA COLA EMBONOR S A"/>
        <s v="INVERTEC PESQUERA MAR DE CHILOE SA"/>
        <s v="PALUMBO S.A."/>
        <s v="LOUISIANA PACIFIC CHILE S A"/>
        <s v="CONSTRUCTORA DE PAVIMENTOS ASFALTICOS BITUMIX S.A"/>
        <s v="ELECNOR CHILE S A"/>
        <s v="SOC PUNTA DEL COBRE S A"/>
        <s v="TRANSBANK S.A."/>
        <s v="MEGASALUD SPA"/>
        <s v="FRUTICOLA Y EXPORTADORA ATACAMA LTDA"/>
        <s v="ACADEMIA POLITECNICA NAVAL"/>
        <s v="CELMEDIA S A"/>
        <s v="FUND DE BENEFICENCIA HOGAR DE CRISTO"/>
        <s v="XINERGIA LABORAL S A"/>
        <s v="INGENIERIA SERVICIOS Y COMUNICACIONES S A"/>
        <s v="COMERCIAL E IMPORTADORA AUDIOMUSICA SPA"/>
        <s v="EUROCAPITAL SERVICIOS CHILE S.A."/>
        <s v="INMOBILIARIA FRUSAN S.A."/>
        <s v="GIBRALTAR S A"/>
        <s v="FARMACIAS AHUMADA S.A."/>
        <s v="SERVICIOS EXTERNOS SAN CRISTOBAL LIMITADA"/>
        <m/>
        <s v="AGRICOLA ARIZTIA LIMITADA" u="1"/>
        <s v="UNION AEREA LTDA" u="1"/>
        <s v="EMPRESA ELECTRICA PUENTE ALTO" u="1"/>
        <s v="FRACTALIA" u="1"/>
        <s v="AGRICOLA LAS VERTIENTES LIMITADA" u="1"/>
        <s v="CENTRAL DE RESTAURANTES ARAMARK LTDA." u="1"/>
        <s v="PESQUERA TRANS ANTARTIC LIMITADA" u="1"/>
        <s v="MOSAICO SA" u="1"/>
        <s v="PESQUERA CAMANCHACA" u="1"/>
        <s v="SOC PRO AYUDA DEL NINO LISIADO" u="1"/>
        <s v="METS S A" u="1"/>
        <s v="ELECTRICIDAD GOBANTES S.A." u="1"/>
        <s v="MINERIA Y EXPLORACIONES KGHM INTERNATIONAL SPA" u="1"/>
        <s v="INVERSIONES Y RENTAS SENDERO LIMITADA" u="1"/>
        <s v="GASVALPO SPA" u="1"/>
        <s v="FARMACIA AHUMADA S.A." u="1"/>
        <s v="GASMAR S A" u="1"/>
        <s v="ITALMOD S A" u="1"/>
        <s v="INGENIERIA E INVERSIONES RILEC LIMITADA" u="1"/>
        <s v="DESAN SPA" u="1"/>
        <s v="HORTIFRUT S.A" u="1"/>
        <s v="BBVA PROCUREMENT SERVICES AMERICA DEL SUR SPA" u="1"/>
        <s v="PRODINSA 2" u="1"/>
        <s v="MUNICIPALIDAD DE NUNOA" u="1"/>
        <s v="TELEFONICA CHILE S.A." u="1"/>
        <s v="I MUNICIPALIDAD DE MEJILLONES" u="1"/>
        <s v="EMPRESAS RED SALUD S.A." u="1"/>
        <s v="SERVIEX S A" u="1"/>
        <s v="MARITIMA VALPARAISO CHILE" u="1"/>
        <s v="PRIMER SINDICATO NACIONAL DE TRABAJADORES REDSALUD" u="1"/>
        <s v="AUTOSUMMIT CHILE S.A." u="1"/>
        <s v="I MUNICIPALIDAD DE GRANEROS" u="1"/>
        <s v="JANSSEN S.A." u="1"/>
        <s v="NS AGRO S.A." u="1"/>
        <s v="SOC DE INGENIERIA ELECTRICA DEL SUR LIMITADA" u="1"/>
        <s v="HOTELERA MIRADOR DEL CERRO LIMITADA" u="1"/>
        <s v="SERVICIOS E INVERSIONES FRANCISCO JAVIER GUIDI MOGGIA E.I.R.L." u="1"/>
        <s v="CONSULTORES DE PROYECTOS EMPRESARIALES S A" u="1"/>
        <s v="ZAMBONI INGENIEROS ASOCIADOS LIMITADA" u="1"/>
        <s v="EXPORTADORES DEL AGRO S A" u="1"/>
        <s v="HORTIFRUT CHILE S A" u="1"/>
        <s v="COOPERATIVA AGRICOLA LECHERA SANTIAGO LTDA" u="1"/>
        <s v="I MUNICIPALIDAD DE YERBAS BUENAS" u="1"/>
        <s v="AFEX AGENTES DE VALORES LIMITADA" u="1"/>
        <s v="DISTRIBUIDORA DE INDUSTRIAS NACIONALES S A" u="1"/>
        <s v="CAJA DE COMPENSACION DE LOS ANDES" u="1"/>
        <s v="BRINK S CHILE S A" u="1"/>
        <s v="UNIFY COMMUNICATIONS LIMITADA" u="1"/>
        <s v="FUNDACION RED DE SALUD DE LA UNIVERSIDAD DE ANTOFAGASTA" u="1"/>
        <s v="SYSTEM'S ASAP S A" u="1"/>
        <s v="CASO Y CIA SAC" u="1"/>
        <s v="SOCIEDAD CONCESIONARIA VESPUCIO ORIENTE S.A." u="1"/>
        <s v="FERROVIAL SERVICIOS CHILE SOCIEDAD LIMITADA" u="1"/>
        <s v="SERVICIOS DE MONITOREO SOCIEDAD ANONIMA" u="1"/>
        <s v="JORGE RABIE Y CIA S A EN CONTINUIDAD DE GIRO" u="1"/>
        <s v="COPEFRUT S A" u="1"/>
        <s v="INMOBILIARIA ALGECIRAS LIMITADA" u="1"/>
        <s v="SOCIEDAD DE SERVICIOS DERMATOLOGICOS SALVADOR LIMITADA" u="1"/>
        <s v="CONSORCIO INDUSTRIAL DE ALIMENTOS S A" u="1"/>
        <s v="XOREX DE CHILE SPA" u="1"/>
        <s v="TELEFONICA" u="1"/>
        <s v="BANCO SANTANDER CHILE" u="1"/>
        <s v="HDC BRAIN ENGINEER SPA" u="1"/>
        <s v="GOBIERNO REGIONAL VII REGION" u="1"/>
        <s v="LOTERIA DE CONCEPCION" u="1"/>
        <s v="AFP PLANVITAL SA" u="1"/>
        <s v="ITAU CORPBANCA" u="1"/>
        <s v="SOCIEDAD COMERCIAL E INVERSIONES SIERRA BELLA LIMITADA" u="1"/>
        <s v="AMISOFT INGENIERIA LIMITADA" u="1"/>
        <s v="CONSORCIO FERROVIAL-ICV LIMITADA" u="1"/>
        <s v="CONFED NACIONAL DE TRABAJADORES DEL SECTOR PRIVADO DE CHILE CEPCH" u="1"/>
        <s v="FOODCORP CHILE S A" u="1"/>
        <s v="SUGAL CHILE LIMITADA" u="1"/>
        <s v="AGUAS ANDINAS S.A." u="1"/>
        <s v="DESERT KING CHILE S.A." u="1"/>
        <s v="CLPRO SPA" u="1"/>
        <s v="DAVID DEL CURTO S. A." u="1"/>
        <s v="FOODCORP S A" u="1"/>
        <s v="CARNES NUBLE S A" u="1"/>
        <s v="SOC DE INVERSIONES LAS VEGAS LIMITADA" u="1"/>
        <s v="SERVICIOS DE ASEO Y JARDINES MACLEAN LIMITADA" u="1"/>
        <s v="BRUNO FRITSCH S.A." u="1"/>
        <s v="UNIVERSIDAD CATOLICA DE TEMUCO" u="1"/>
        <s v="SONDA S A" u="1"/>
        <s v="DUPLEX S A" u="1"/>
        <s v="PESAMATIC SA" u="1"/>
        <s v="ACMANET SOCIEDAD ANONIMA" u="1"/>
        <s v="PRODUCTOS DEL MAR VENTISQUEROS S A" u="1"/>
        <s v="CONSULTORA Y ADM DE RECURSOS HUMANOS SA" u="1"/>
        <s v="AGUAS Y RILES S A" u="1"/>
        <s v="ILUSTRE MUNICIPALIDAD DE CHILLAN VIEJO" u="1"/>
        <s v="BVS GROUP SPA" u="1"/>
        <s v="AUTO REPUESTOS LOS HEROES LIMITADA" u="1"/>
        <s v="RENTOKIL INITIAL CHILE SPA" u="1"/>
        <s v="LARRAIN VIAL SA CORREDORA DE BOLSA" u="1"/>
        <s v="ISAPRE CONSALUD S.A." u="1"/>
        <s v="GARMENDIA MACUS SOCIEDAD ANONIMA" u="1"/>
        <s v="SELECCION CONTRATACION Y SERVICIOS S.A." u="1"/>
        <s v="AVANTS SERVICIOS INTEGRALES" u="1"/>
        <s v="CENTRO MEDICO ANTOFAGASTA SA" u="1"/>
        <s v="TELEFONICA INTERNACIONAL CHILE SA" u="1"/>
        <s v="EMPRESAS IANSA S A" u="1"/>
        <s v="PROCESADORA DE RESIDUOS INDUSTRIALES LIMITADA" u="1"/>
        <s v="UNIVERSIDAD DE ANTOFAGASTA" u="1"/>
        <s v="CORP CULTURAL NORTE GRANDE" u="1"/>
        <s v="SIXBELL" u="1"/>
        <s v="LABORATORIOS PRATER S A" u="1"/>
        <s v="ISAPRE NUEVA MASVIDA SA" u="1"/>
        <s v="BETTER FOOD SPA" u="1"/>
        <s v="IMPORTADORA Y EXPORTADORA INEX AMERICANA LTDA." u="1"/>
        <s v="EVERGREEN SHIPPING AGENCY (CHILE) SPA" u="1"/>
        <s v="FAST COLLENTING CHILE SA" u="1"/>
        <s v="CONADI" u="1"/>
        <s v="PRODINSA 1" u="1"/>
        <s v="VINA CARTA VIEJA S A" u="1"/>
        <s v="BITUMIX AUSTRAL S.A." u="1"/>
        <s v="COAGRO S A" u="1"/>
        <s v="MUNICIPALIDAD DE HUALPEN" u="1"/>
        <s v="CITIGROUP SERVICES CHILE SPA" u="1"/>
        <s v="ECKART ALIMENTOS SPA" u="1"/>
        <s v="GOBIERNO REGIONAL XII REGION MAGALLANES Y ANTARTICA CHILENA" u="1"/>
        <s v="GARCIA NADAL &amp; COMPANIA LIMITADA" u="1"/>
        <s v="FARMACEUTICA ARIFEL LIMITADA" u="1"/>
        <s v="SERVICIOS PULLMAN BUS COSTA CENTRAL S.A." u="1"/>
        <s v="EMERGENCIAS MEDICAS SA" u="1"/>
        <s v="PESQUERA LITORAL SPA" u="1"/>
        <s v="GENERICO NEGOCIO" u="1"/>
        <s v="IMPORTADORA CAREN LIMITADA" u="1"/>
        <s v="ASOC DE BANCOS E INSTITUCIONES FINANCIERAS DE CHILE A G" u="1"/>
        <s v="I MUNICIPALIDAD DE ANTOFAGASTA" u="1"/>
        <s v="SERVICIOS MARITIMOS Y TRANSPORTES LTDA." u="1"/>
        <s v="IQUIQUE TERMINAL INTERNACIONAL S.A." u="1"/>
        <s v="SOCIEDAD DE ALIMENTACION CASINO EXPRESS S.A." u="1"/>
        <s v="I MUNICIPALIDAD DE TIL TIL" u="1"/>
        <s v="I MUNICIPALIDAD DE TIERRA AMARILLA" u="1"/>
        <s v="COMERCIALIZADORA BETTER FOOD CHILE SPA" u="1"/>
        <s v="FUNERARIA DEL HOGAR DE CRISTO LTDA" u="1"/>
        <s v="CAJA DE COMPENSACION DE ASIGNACION FAMILIAR LOS HEROES" u="1"/>
        <s v="CONSORCIO MADERERO S A" u="1"/>
        <s v="AMERICAN CONTAINER LINE LOGISTICA LIMITADA" u="1"/>
        <s v="2080 SISTEMAS Y SERVICIOS LIMITADA" u="1"/>
        <s v="WENCO S A" u="1"/>
        <s v="CABALLERO Y CIA LTDA" u="1"/>
        <s v="BANCO DE CREDITO E INVERSIONES" u="1"/>
        <s v="I MUNICIPALIDAD DE COLTAUCO" u="1"/>
        <s v="QUITO INTERNACIONAL SA" u="1"/>
        <s v="OTERO Y DOMINGUEZ LIMITADA" u="1"/>
        <s v="INDUSTRIA FRANCO CHILENA DE PLASTICOS S A" u="1"/>
        <s v="EUROCAPITAL S A" u="1"/>
        <s v="FRUTICOLA JOSE SOLER SA" u="1"/>
        <s v="GRUPO SECURITY S A" u="1"/>
        <s v="CONTATTO S A" u="1"/>
        <s v="GOBIERNO REGIONAL V REGION" u="1"/>
        <s v="CONSULTORA ISAP LIMITADA" u="1"/>
        <s v="EDITORIAL JURIDICA DE CHILE - EDITORIAL ANDRES BEL" u="1"/>
        <s v="FRUTERA SAN FERNANDO SOCIEDAD ANONIMA" u="1"/>
        <s v="COMERCIAL CHILLAN VIEJO LIMITADA" u="1"/>
        <s v="ESSBIO S.A." u="1"/>
        <s v="FLEX SERVICIO Y LOGISTICA LIMITADA" u="1"/>
        <s v="BANCO SANTANDER CHILE 1" u="1"/>
        <s v="BANCO SANTANDER S.A." u="1"/>
        <s v="COMERCIALIZADORA Y DE SERVICIOS COMPUTACIONALES KARCOMP LIMITADA" u="1"/>
        <s v="CLINICA MONTEBLANCO SA" u="1"/>
        <s v="AUTOMATICA Y REGULACION AUTER S.A." u="1"/>
        <s v="MASISA S.A. 1" u="1"/>
        <s v="MANTOS COPPER S.A." u="1"/>
        <s v="GEOBPO MARKETING SERVICES SA" u="1"/>
        <s v="GLASSER SUR SPA" u="1"/>
        <s v="I MUNICIPALIDAD DE TIRUA" u="1"/>
        <s v="EDUCARIA CHILE SPA" u="1"/>
        <s v="ARIZTIA COMERCIAL LTDA" u="1"/>
        <s v="TELEFONICA - REMEDY" u="1"/>
        <s v="IMPORTADORA Y COMERCIALIZADORA NETSEC LIMITADA" u="1"/>
        <s v="ISOPLAST SA" u="1"/>
        <s v="ASOCIACION DE MUNICIPALIDADES DE CHILE" u="1"/>
        <s v="ISAPRE BANMEDICA SA" u="1"/>
        <s v="METROGAS" u="1"/>
        <s v="CAMARA DE COMERCIO" u="1"/>
        <s v="SERVICIOS Y ASESORIAS FLOWNET SPA" u="1"/>
        <s v="INGENIERIA Y SERVICIOS GLOBALNET SPA" u="1"/>
        <s v="COMERCIALIZADORA SONOFLEX CHILE LIMITADA" u="1"/>
        <s v="RADIO VICTORIA TCL CHILE SPA" u="1"/>
        <s v="IMPORTADORA SAN MARINO SPA" u="1"/>
        <s v="ITELECOM HOLDING CHILE SPA" u="1"/>
        <s v="SOC DE SERVICIOS COMERCIALES MULTISERVIC F L LTDA" u="1"/>
        <s v="COOP AGRICOLA Y DE SERVICIOS LIMITADA" u="1"/>
        <s v="SERVICIOS GLOBALES VENTISQUEROS LIMITADA" u="1"/>
        <s v="AGNOV SOLUTIONS TELECOMUNICACIONES LIMITADA" u="1"/>
        <s v="EMPRESA EDITORA ZIG ZAG SA" u="1"/>
        <s v="DUOCLIMA Y COMPANIA LIMITADA" u="1"/>
        <s v="SERVICIOS DE APOYO LOGISTICO MARIO NOLBERT METRENCO LIMITADA" u="1"/>
        <s v="INMOBILIARIA PULLMAN BUS COSTA CENTRAL S.A." u="1"/>
        <s v="LOGISTICA LINSA SOCIEDAD ANONIMA" u="1"/>
        <s v="R STEWARD Y COMPANIA LIMITADA" u="1"/>
        <s v="AUDIOMUSICA SPA" u="1"/>
        <s v="SINDICATO DE TRABAJADORES DE EMPRESA BBOSCH S.A." u="1"/>
        <s v="AGUAS DEL ALTIPLANO S.A." u="1"/>
        <s v="B BOSCH S A" u="1"/>
        <s v="APRESER CHILE SA" u="1"/>
        <s v="SERVICIOS Y REPUESTOS HIDRATEC LIMITADA" u="1"/>
        <s v="I MUNICIPALIDAD DE TALAGANTE" u="1"/>
        <s v="UNIVERSIDAD DE LOS LAGOS" u="1"/>
        <s v="ENVASES NATALES SPA" u="1"/>
        <s v="NCG SERVICIOS S.A." u="1"/>
        <s v="REDBANC S A" u="1"/>
        <s v="I MUNICIPALIDAD DE TOCOPILLA" u="1"/>
        <s v="INSTITUTO FORESTAL" u="1"/>
        <s v="CONSTRUCTORA GARDILCIC LTDA" u="1"/>
        <s v="I MUNICIPALIDAD DE CURACAVI" u="1"/>
        <s v="COMPASS CATERING Y SERVICIOS CHILE LIMITADA" u="1"/>
        <s v="UNIVERSIDAD SAN SEBASTIAN" u="1"/>
        <s v="ENTREVIENTOS S.A." u="1"/>
        <s v="HIPODROMO CHILE SA" u="1"/>
        <s v="BANCO CREDITO E INVERSIONES (SAN DIEGO)" u="1"/>
        <s v="AUTOKAS SOCIEDAD ANONIMA" u="1"/>
        <s v="FASA CARD SA" u="1"/>
        <s v="FALABELLA RETAIL S.A." u="1"/>
      </sharedItems>
    </cacheField>
    <cacheField name="Fecha de notificación+" numFmtId="0">
      <sharedItems containsDate="1" containsBlank="1" containsMixedTypes="1" minDate="2024-03-01T02:02:26" maxDate="2024-03-01T13:43:47"/>
    </cacheField>
    <cacheField name="Fecha de envío" numFmtId="0">
      <sharedItems containsDate="1" containsBlank="1" containsMixedTypes="1" minDate="2024-03-01T02:03:32" maxDate="2024-03-01T13:44:57"/>
    </cacheField>
    <cacheField name="Fecha de última resolución" numFmtId="0">
      <sharedItems containsDate="1" containsBlank="1" containsMixedTypes="1" minDate="2024-03-01T02:09:50" maxDate="2024-03-01T13:45:59"/>
    </cacheField>
    <cacheField name="Fecha de cierre" numFmtId="0">
      <sharedItems containsBlank="1"/>
    </cacheField>
    <cacheField name="Grupo asignado*+" numFmtId="0">
      <sharedItems containsBlank="1" count="18">
        <s v="SISTEMA OPERATIVO UNIX"/>
        <s v="CLOUD SAP HANA"/>
        <s v="SISTEMA OPERATIVO MICROSOFT"/>
        <s v="BASE DE DATOS"/>
        <s v="VDC"/>
        <s v="BACK UP DATA CENTER (BACKUP ON DEMAND)"/>
        <s v="CONTROLLER"/>
        <s v="DISASTER RECOVERY - (ZERTO, VCLOUD HA, INEX)"/>
        <s v="GOOGLE WORKSPACE"/>
        <s v="ORACLE CLOUD"/>
        <s v="COMUNICACIONES DC"/>
        <s v="O365"/>
        <s v="OPERACION N1"/>
        <s v="STORAGE ON DEMAND"/>
        <m/>
        <s v="HOUSING Y HOSTING" u="1"/>
        <s v="TOD UNIFY" u="1"/>
        <s v="HCS" u="1"/>
      </sharedItems>
    </cacheField>
    <cacheField name="Usuario asignado+" numFmtId="0">
      <sharedItems containsBlank="1"/>
    </cacheField>
    <cacheField name="Resumen*" numFmtId="0">
      <sharedItems containsBlank="1"/>
    </cacheField>
    <cacheField name="Servicio+" numFmtId="0">
      <sharedItems containsBlank="1"/>
    </cacheField>
    <cacheField name="Remitente*" numFmtId="0">
      <sharedItems containsBlank="1"/>
    </cacheField>
    <cacheField name="Tipo de incidencia*" numFmtId="0">
      <sharedItems containsBlank="1" count="8">
        <s v="Requerimiento de cliente"/>
        <s v="Incidencia de cliente"/>
        <m/>
        <s v="Requerimiento de Red" u="1"/>
        <s v="Evento de infraestructura" u="1"/>
        <s v="Petición de serv. por el usuario" u="1"/>
        <s v="Restauración de servicio a usuario" u="1"/>
        <s v="Restauración de infraestructura" u="1"/>
      </sharedItems>
    </cacheField>
    <cacheField name="Estado de SLM" numFmtId="0">
      <sharedItems containsBlank="1"/>
    </cacheField>
    <cacheField name="Fecha" numFmtId="0">
      <sharedItems containsNonDate="0" containsDate="1" containsString="0" containsBlank="1" minDate="2023-10-01T00:00:00" maxDate="2024-03-18T00:00:00" count="201">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m/>
        <d v="2024-02-01T00:00:00" u="1"/>
        <d v="2024-02-02T00:00:00" u="1"/>
        <d v="2024-02-03T00:00:00" u="1"/>
        <d v="2024-02-04T00:00:00" u="1"/>
        <d v="2024-02-05T00:00:00" u="1"/>
        <d v="2024-02-06T00:00:00" u="1"/>
        <d v="2024-02-07T00:00:00" u="1"/>
        <d v="2024-02-08T00:00:00" u="1"/>
        <d v="2024-02-09T00:00:00" u="1"/>
        <d v="2024-02-10T00:00:00" u="1"/>
        <d v="2024-02-11T00:00:00" u="1"/>
        <d v="2024-02-12T00:00:00" u="1"/>
        <d v="2024-02-13T00:00:00" u="1"/>
        <d v="2024-02-14T00:00:00" u="1"/>
        <d v="2024-02-15T00:00:00" u="1"/>
        <d v="2024-02-16T00:00:00" u="1"/>
        <d v="2024-02-17T00:00:00" u="1"/>
        <d v="2024-02-18T00:00:00" u="1"/>
        <d v="2024-02-19T00:00:00" u="1"/>
        <d v="2024-02-20T00:00:00" u="1"/>
        <d v="2024-02-21T00:00:00" u="1"/>
        <d v="2024-02-22T00:00:00" u="1"/>
        <d v="2024-02-23T00:00:00" u="1"/>
        <d v="2024-02-24T00:00:00" u="1"/>
        <d v="2024-02-26T00:00:00" u="1"/>
        <d v="2024-02-27T00:00:00" u="1"/>
        <d v="2024-02-28T00:00:00" u="1"/>
        <d v="2024-02-29T00:00:00" u="1"/>
        <d v="2024-01-01T00:00:00" u="1"/>
        <d v="2024-01-02T00:00:00" u="1"/>
        <d v="2024-01-03T00:00:00" u="1"/>
        <d v="2024-01-04T00:00:00" u="1"/>
        <d v="2024-01-05T00:00:00" u="1"/>
        <d v="2024-01-06T00:00:00" u="1"/>
        <d v="2024-01-07T00:00:00" u="1"/>
        <d v="2024-01-08T00:00:00" u="1"/>
        <d v="2024-01-09T00:00:00" u="1"/>
        <d v="2024-01-10T00:00:00" u="1"/>
        <d v="2024-01-11T00:00:00" u="1"/>
        <d v="2024-01-12T00:00:00" u="1"/>
        <d v="2024-01-13T00:00:00" u="1"/>
        <d v="2024-01-14T00:00:00" u="1"/>
        <d v="2024-01-15T00:00:00" u="1"/>
        <d v="2024-01-16T00:00:00" u="1"/>
        <d v="2024-01-17T00:00:00" u="1"/>
        <d v="2024-01-18T00:00:00" u="1"/>
        <d v="2024-01-19T00:00:00" u="1"/>
        <d v="2024-01-20T00:00:00" u="1"/>
        <d v="2024-01-21T00:00:00" u="1"/>
        <d v="2024-01-22T00:00:00" u="1"/>
        <d v="2024-01-23T00:00:00" u="1"/>
        <d v="2024-01-24T00:00:00" u="1"/>
        <d v="2024-01-25T00:00:00" u="1"/>
        <d v="2024-01-26T00:00:00" u="1"/>
        <d v="2024-01-27T00:00:00" u="1"/>
        <d v="2024-01-29T00:00:00" u="1"/>
        <d v="2024-01-30T00:00:00" u="1"/>
        <d v="2024-01-31T00:00:00" u="1"/>
        <d v="2023-12-01T00:00:00" u="1"/>
        <d v="2023-12-02T00:00:00" u="1"/>
        <d v="2023-12-03T00:00:00" u="1"/>
        <d v="2023-12-04T00:00:00" u="1"/>
        <d v="2023-12-05T00:00:00" u="1"/>
        <d v="2023-12-06T00:00:00" u="1"/>
        <d v="2023-12-07T00:00:00" u="1"/>
        <d v="2023-12-08T00:00:00" u="1"/>
        <d v="2023-12-09T00:00:00" u="1"/>
        <d v="2023-12-10T00:00:00" u="1"/>
        <d v="2023-12-11T00:00:00" u="1"/>
        <d v="2023-12-12T00:00:00" u="1"/>
        <d v="2023-12-13T00:00:00" u="1"/>
        <d v="2023-12-14T00:00:00" u="1"/>
        <d v="2023-12-15T00:00:00" u="1"/>
        <d v="2023-12-16T00:00:00" u="1"/>
        <d v="2023-12-17T00:00:00" u="1"/>
        <d v="2023-12-18T00:00:00" u="1"/>
        <d v="2023-12-19T00:00:00" u="1"/>
        <d v="2023-12-20T00:00:00" u="1"/>
        <d v="2023-12-21T00:00:00" u="1"/>
        <d v="2023-12-22T00:00:00" u="1"/>
        <d v="2023-12-23T00:00:00" u="1"/>
        <d v="2023-12-24T00:00:00" u="1"/>
        <d v="2023-12-25T00:00:00" u="1"/>
        <d v="2023-12-26T00:00:00" u="1"/>
        <d v="2023-12-27T00:00:00" u="1"/>
        <d v="2023-12-28T00:00:00" u="1"/>
        <d v="2023-12-29T00:00:00" u="1"/>
        <d v="2023-12-30T00:00:00" u="1"/>
        <d v="2023-11-01T00:00:00" u="1"/>
        <d v="2023-11-02T00:00:00" u="1"/>
        <d v="2023-11-03T00:00:00" u="1"/>
        <d v="2023-11-04T00:00:00" u="1"/>
        <d v="2023-11-05T00:00:00" u="1"/>
        <d v="2023-11-06T00:00:00" u="1"/>
        <d v="2023-11-07T00:00:00" u="1"/>
        <d v="2023-11-08T00:00:00" u="1"/>
        <d v="2023-11-09T00:00:00" u="1"/>
        <d v="2023-11-10T00:00:00" u="1"/>
        <d v="2023-11-11T00:00:00" u="1"/>
        <d v="2023-11-12T00:00:00" u="1"/>
        <d v="2023-11-13T00:00:00" u="1"/>
        <d v="2023-11-14T00:00:00" u="1"/>
        <d v="2023-11-15T00:00:00" u="1"/>
        <d v="2023-11-16T00:00:00" u="1"/>
        <d v="2023-11-17T00:00:00" u="1"/>
        <d v="2023-11-18T00:00:00" u="1"/>
        <d v="2023-11-19T00:00:00" u="1"/>
        <d v="2023-11-20T00:00:00" u="1"/>
        <d v="2023-11-21T00:00:00" u="1"/>
        <d v="2023-11-22T00:00:00" u="1"/>
        <d v="2023-11-23T00:00:00" u="1"/>
        <d v="2023-11-24T00:00:00" u="1"/>
        <d v="2023-11-25T00:00:00" u="1"/>
        <d v="2023-11-26T00:00:00" u="1"/>
        <d v="2023-11-27T00:00:00" u="1"/>
        <d v="2023-11-28T00:00:00" u="1"/>
        <d v="2023-11-29T00:00:00" u="1"/>
        <d v="2023-11-30T00:00:00" u="1"/>
        <d v="2023-10-01T00:00:00" u="1"/>
        <d v="2023-10-02T00:00:00" u="1"/>
        <d v="2023-10-03T00:00:00" u="1"/>
        <d v="2023-10-04T00:00:00" u="1"/>
        <d v="2023-10-05T00:00:00" u="1"/>
        <d v="2023-10-06T00:00:00" u="1"/>
        <d v="2023-10-07T00:00:00" u="1"/>
        <d v="2023-10-08T00:00:00" u="1"/>
        <d v="2023-10-10T00:00:00" u="1"/>
        <d v="2023-10-11T00:00:00" u="1"/>
        <d v="2023-10-12T00:00:00" u="1"/>
        <d v="2023-10-13T00:00:00" u="1"/>
        <d v="2023-10-14T00:00:00" u="1"/>
        <d v="2023-10-15T00:00:00" u="1"/>
        <d v="2023-10-16T00:00:00" u="1"/>
        <d v="2023-10-17T00:00:00" u="1"/>
        <d v="2023-10-18T00:00:00" u="1"/>
        <d v="2023-10-19T00:00:00" u="1"/>
        <d v="2023-10-20T00:00:00" u="1"/>
        <d v="2023-10-21T00:00:00" u="1"/>
        <d v="2023-10-22T00:00:00" u="1"/>
        <d v="2023-10-23T00:00:00" u="1"/>
        <d v="2023-10-24T00:00:00" u="1"/>
        <d v="2023-10-25T00:00:00" u="1"/>
        <d v="2023-10-26T00:00:00" u="1"/>
        <d v="2023-10-27T00:00:00" u="1"/>
        <d v="2023-10-28T00:00:00" u="1"/>
        <d v="2023-10-29T00:00:00" u="1"/>
        <d v="2023-10-30T00:00:00" u="1"/>
        <d v="2023-10-31T00:00:00" u="1"/>
        <d v="2023-10-13T15:42:44" u="1"/>
        <d v="2023-10-13T15:48:00" u="1"/>
        <d v="2023-10-13T15:51:36" u="1"/>
        <d v="2023-10-13T15:57:53" u="1"/>
        <d v="2023-10-13T16:06:34" u="1"/>
        <d v="2023-10-13T16:12:47" u="1"/>
        <d v="2023-10-13T16:32:16" u="1"/>
        <d v="2023-10-13T16:34:24" u="1"/>
        <d v="2023-10-13T16:51:46" u="1"/>
        <d v="2023-10-13T17:06:13" u="1"/>
        <d v="2023-10-13T17:18:24" u="1"/>
        <d v="2023-10-13T17:20:21" u="1"/>
        <d v="2023-10-13T17:26:43" u="1"/>
        <d v="2023-10-13T17:56:49" u="1"/>
        <d v="2023-10-13T18:21:43" u="1"/>
        <d v="2023-10-13T18:24:31" u="1"/>
        <d v="2023-10-13T20:42:22" u="1"/>
        <d v="2023-10-13T21:38:41" u="1"/>
        <d v="2023-10-14T10:05:42" u="1"/>
        <d v="2023-10-14T11:10:10" u="1"/>
        <d v="2023-10-14T11:59:09" u="1"/>
        <d v="2023-10-14T14:00:30" u="1"/>
        <d v="2023-10-14T14:13:15" u="1"/>
        <d v="2023-10-14T14:19:20" u="1"/>
        <d v="2023-10-14T22:44:30" u="1"/>
        <d v="2023-10-14T23:03:47" u="1"/>
        <d v="2023-10-15T10:04:51" u="1"/>
        <d v="2023-10-15T10:28:41" u="1"/>
        <d v="2023-10-15T12:18:01" u="1"/>
        <d v="2023-10-15T12:34:20" u="1"/>
        <d v="2023-10-15T17:26:26" u="1"/>
        <d v="2023-10-15T23:14:28" u="1"/>
        <d v="2023-10-15T23:24:58" u="1"/>
        <d v="2023-10-16T07:52:55" u="1"/>
        <d v="2023-10-16T08:19:06" u="1"/>
      </sharedItems>
    </cacheField>
    <cacheField name="Tiempo Resolución" numFmtId="0">
      <sharedItems containsNonDate="0" containsDate="1" containsString="0" containsBlank="1" minDate="1899-12-30T00:00:00" maxDate="1900-01-06T20:01:03"/>
    </cacheField>
    <cacheField name="PENDIENTE" numFmtId="46">
      <sharedItems containsDate="1" containsBlank="1" containsMixedTypes="1" minDate="1899-12-30T00:00:00" maxDate="1900-01-06T19:53:34"/>
    </cacheField>
    <cacheField name="E2E" numFmtId="46">
      <sharedItems containsDate="1" containsBlank="1" containsMixedTypes="1" minDate="1899-12-30T00:00:00" maxDate="1900-01-06T20:04:04"/>
    </cacheField>
    <cacheField name="SLA" numFmtId="46">
      <sharedItems containsDate="1" containsBlank="1" containsMixedTypes="1" minDate="1899-12-30T00:00:00" maxDate="1900-01-02T00:00:00"/>
    </cacheField>
    <cacheField name="EST. INC" numFmtId="0">
      <sharedItems containsBlank="1"/>
    </cacheField>
    <cacheField name="EST. REQ " numFmtId="0">
      <sharedItems containsBlank="1"/>
    </cacheField>
    <cacheField name="OBSERVACIONES" numFmtId="0">
      <sharedItems containsBlank="1"/>
    </cacheField>
    <cacheField name="Crítica" numFmtId="0">
      <sharedItems containsBlank="1"/>
    </cacheField>
    <cacheField name="Alta" numFmtId="0">
      <sharedItems containsBlank="1"/>
    </cacheField>
    <cacheField name="Medio" numFmtId="0">
      <sharedItems containsBlank="1"/>
    </cacheField>
    <cacheField name="Baja"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5">
  <r>
    <x v="0"/>
    <x v="0"/>
    <x v="0"/>
    <x v="0"/>
  </r>
  <r>
    <x v="0"/>
    <x v="0"/>
    <x v="1"/>
    <x v="1"/>
  </r>
  <r>
    <x v="0"/>
    <x v="0"/>
    <x v="2"/>
    <x v="0"/>
  </r>
  <r>
    <x v="1"/>
    <x v="0"/>
    <x v="1"/>
    <x v="1"/>
  </r>
  <r>
    <x v="1"/>
    <x v="0"/>
    <x v="1"/>
    <x v="1"/>
  </r>
  <r>
    <x v="1"/>
    <x v="0"/>
    <x v="1"/>
    <x v="1"/>
  </r>
  <r>
    <x v="1"/>
    <x v="0"/>
    <x v="1"/>
    <x v="1"/>
  </r>
  <r>
    <x v="1"/>
    <x v="0"/>
    <x v="1"/>
    <x v="1"/>
  </r>
  <r>
    <x v="1"/>
    <x v="0"/>
    <x v="1"/>
    <x v="1"/>
  </r>
  <r>
    <x v="1"/>
    <x v="0"/>
    <x v="1"/>
    <x v="1"/>
  </r>
  <r>
    <x v="1"/>
    <x v="0"/>
    <x v="1"/>
    <x v="1"/>
  </r>
  <r>
    <x v="1"/>
    <x v="0"/>
    <x v="1"/>
    <x v="1"/>
  </r>
  <r>
    <x v="1"/>
    <x v="0"/>
    <x v="1"/>
    <x v="1"/>
  </r>
  <r>
    <x v="1"/>
    <x v="0"/>
    <x v="1"/>
    <x v="1"/>
  </r>
  <r>
    <x v="1"/>
    <x v="0"/>
    <x v="1"/>
    <x v="1"/>
  </r>
  <r>
    <x v="1"/>
    <x v="0"/>
    <x v="1"/>
    <x v="1"/>
  </r>
  <r>
    <x v="1"/>
    <x v="0"/>
    <x v="2"/>
    <x v="0"/>
  </r>
  <r>
    <x v="1"/>
    <x v="0"/>
    <x v="1"/>
    <x v="1"/>
  </r>
  <r>
    <x v="1"/>
    <x v="0"/>
    <x v="1"/>
    <x v="1"/>
  </r>
  <r>
    <x v="1"/>
    <x v="0"/>
    <x v="1"/>
    <x v="1"/>
  </r>
  <r>
    <x v="1"/>
    <x v="0"/>
    <x v="2"/>
    <x v="0"/>
  </r>
  <r>
    <x v="1"/>
    <x v="0"/>
    <x v="2"/>
    <x v="0"/>
  </r>
  <r>
    <x v="1"/>
    <x v="0"/>
    <x v="1"/>
    <x v="1"/>
  </r>
  <r>
    <x v="1"/>
    <x v="0"/>
    <x v="1"/>
    <x v="1"/>
  </r>
  <r>
    <x v="1"/>
    <x v="0"/>
    <x v="2"/>
    <x v="0"/>
  </r>
  <r>
    <x v="1"/>
    <x v="0"/>
    <x v="1"/>
    <x v="1"/>
  </r>
  <r>
    <x v="1"/>
    <x v="0"/>
    <x v="1"/>
    <x v="1"/>
  </r>
  <r>
    <x v="1"/>
    <x v="0"/>
    <x v="1"/>
    <x v="1"/>
  </r>
  <r>
    <x v="1"/>
    <x v="0"/>
    <x v="1"/>
    <x v="1"/>
  </r>
  <r>
    <x v="1"/>
    <x v="0"/>
    <x v="1"/>
    <x v="1"/>
  </r>
  <r>
    <x v="1"/>
    <x v="0"/>
    <x v="1"/>
    <x v="1"/>
  </r>
  <r>
    <x v="1"/>
    <x v="0"/>
    <x v="1"/>
    <x v="1"/>
  </r>
  <r>
    <x v="1"/>
    <x v="0"/>
    <x v="1"/>
    <x v="1"/>
  </r>
  <r>
    <x v="1"/>
    <x v="0"/>
    <x v="2"/>
    <x v="0"/>
  </r>
  <r>
    <x v="1"/>
    <x v="0"/>
    <x v="1"/>
    <x v="1"/>
  </r>
  <r>
    <x v="1"/>
    <x v="0"/>
    <x v="1"/>
    <x v="1"/>
  </r>
  <r>
    <x v="1"/>
    <x v="0"/>
    <x v="1"/>
    <x v="1"/>
  </r>
  <r>
    <x v="1"/>
    <x v="0"/>
    <x v="1"/>
    <x v="1"/>
  </r>
  <r>
    <x v="1"/>
    <x v="0"/>
    <x v="2"/>
    <x v="0"/>
  </r>
  <r>
    <x v="1"/>
    <x v="0"/>
    <x v="2"/>
    <x v="0"/>
  </r>
  <r>
    <x v="1"/>
    <x v="0"/>
    <x v="1"/>
    <x v="1"/>
  </r>
  <r>
    <x v="1"/>
    <x v="0"/>
    <x v="1"/>
    <x v="1"/>
  </r>
  <r>
    <x v="1"/>
    <x v="0"/>
    <x v="1"/>
    <x v="1"/>
  </r>
  <r>
    <x v="1"/>
    <x v="0"/>
    <x v="1"/>
    <x v="1"/>
  </r>
  <r>
    <x v="1"/>
    <x v="0"/>
    <x v="1"/>
    <x v="1"/>
  </r>
  <r>
    <x v="1"/>
    <x v="0"/>
    <x v="1"/>
    <x v="1"/>
  </r>
  <r>
    <x v="1"/>
    <x v="0"/>
    <x v="1"/>
    <x v="1"/>
  </r>
  <r>
    <x v="1"/>
    <x v="0"/>
    <x v="1"/>
    <x v="1"/>
  </r>
  <r>
    <x v="1"/>
    <x v="0"/>
    <x v="1"/>
    <x v="1"/>
  </r>
  <r>
    <x v="1"/>
    <x v="0"/>
    <x v="1"/>
    <x v="1"/>
  </r>
  <r>
    <x v="1"/>
    <x v="0"/>
    <x v="1"/>
    <x v="1"/>
  </r>
  <r>
    <x v="1"/>
    <x v="0"/>
    <x v="1"/>
    <x v="1"/>
  </r>
  <r>
    <x v="1"/>
    <x v="0"/>
    <x v="1"/>
    <x v="1"/>
  </r>
  <r>
    <x v="1"/>
    <x v="0"/>
    <x v="2"/>
    <x v="0"/>
  </r>
  <r>
    <x v="1"/>
    <x v="0"/>
    <x v="2"/>
    <x v="0"/>
  </r>
  <r>
    <x v="1"/>
    <x v="0"/>
    <x v="1"/>
    <x v="1"/>
  </r>
  <r>
    <x v="1"/>
    <x v="0"/>
    <x v="1"/>
    <x v="1"/>
  </r>
  <r>
    <x v="1"/>
    <x v="0"/>
    <x v="1"/>
    <x v="1"/>
  </r>
  <r>
    <x v="1"/>
    <x v="0"/>
    <x v="1"/>
    <x v="1"/>
  </r>
  <r>
    <x v="1"/>
    <x v="0"/>
    <x v="1"/>
    <x v="1"/>
  </r>
  <r>
    <x v="1"/>
    <x v="0"/>
    <x v="1"/>
    <x v="1"/>
  </r>
  <r>
    <x v="1"/>
    <x v="0"/>
    <x v="1"/>
    <x v="1"/>
  </r>
  <r>
    <x v="1"/>
    <x v="0"/>
    <x v="1"/>
    <x v="1"/>
  </r>
  <r>
    <x v="1"/>
    <x v="0"/>
    <x v="1"/>
    <x v="1"/>
  </r>
  <r>
    <x v="1"/>
    <x v="0"/>
    <x v="1"/>
    <x v="1"/>
  </r>
  <r>
    <x v="1"/>
    <x v="0"/>
    <x v="1"/>
    <x v="1"/>
  </r>
  <r>
    <x v="1"/>
    <x v="1"/>
    <x v="1"/>
    <x v="0"/>
  </r>
  <r>
    <x v="1"/>
    <x v="0"/>
    <x v="1"/>
    <x v="1"/>
  </r>
  <r>
    <x v="1"/>
    <x v="0"/>
    <x v="1"/>
    <x v="1"/>
  </r>
  <r>
    <x v="1"/>
    <x v="0"/>
    <x v="1"/>
    <x v="1"/>
  </r>
  <r>
    <x v="1"/>
    <x v="0"/>
    <x v="1"/>
    <x v="1"/>
  </r>
  <r>
    <x v="1"/>
    <x v="0"/>
    <x v="1"/>
    <x v="1"/>
  </r>
  <r>
    <x v="1"/>
    <x v="0"/>
    <x v="1"/>
    <x v="1"/>
  </r>
  <r>
    <x v="1"/>
    <x v="0"/>
    <x v="1"/>
    <x v="1"/>
  </r>
  <r>
    <x v="1"/>
    <x v="0"/>
    <x v="1"/>
    <x v="1"/>
  </r>
  <r>
    <x v="1"/>
    <x v="0"/>
    <x v="2"/>
    <x v="0"/>
  </r>
  <r>
    <x v="1"/>
    <x v="0"/>
    <x v="2"/>
    <x v="0"/>
  </r>
  <r>
    <x v="1"/>
    <x v="0"/>
    <x v="1"/>
    <x v="1"/>
  </r>
  <r>
    <x v="1"/>
    <x v="0"/>
    <x v="1"/>
    <x v="1"/>
  </r>
  <r>
    <x v="1"/>
    <x v="0"/>
    <x v="1"/>
    <x v="1"/>
  </r>
  <r>
    <x v="1"/>
    <x v="0"/>
    <x v="1"/>
    <x v="1"/>
  </r>
  <r>
    <x v="1"/>
    <x v="0"/>
    <x v="2"/>
    <x v="0"/>
  </r>
  <r>
    <x v="1"/>
    <x v="0"/>
    <x v="1"/>
    <x v="1"/>
  </r>
  <r>
    <x v="1"/>
    <x v="0"/>
    <x v="2"/>
    <x v="0"/>
  </r>
  <r>
    <x v="1"/>
    <x v="0"/>
    <x v="2"/>
    <x v="0"/>
  </r>
  <r>
    <x v="1"/>
    <x v="0"/>
    <x v="2"/>
    <x v="0"/>
  </r>
  <r>
    <x v="1"/>
    <x v="0"/>
    <x v="2"/>
    <x v="0"/>
  </r>
  <r>
    <x v="1"/>
    <x v="0"/>
    <x v="1"/>
    <x v="1"/>
  </r>
  <r>
    <x v="1"/>
    <x v="0"/>
    <x v="2"/>
    <x v="0"/>
  </r>
  <r>
    <x v="1"/>
    <x v="0"/>
    <x v="2"/>
    <x v="0"/>
  </r>
  <r>
    <x v="1"/>
    <x v="0"/>
    <x v="1"/>
    <x v="1"/>
  </r>
  <r>
    <x v="1"/>
    <x v="0"/>
    <x v="1"/>
    <x v="1"/>
  </r>
  <r>
    <x v="1"/>
    <x v="0"/>
    <x v="2"/>
    <x v="0"/>
  </r>
  <r>
    <x v="1"/>
    <x v="0"/>
    <x v="2"/>
    <x v="0"/>
  </r>
  <r>
    <x v="1"/>
    <x v="0"/>
    <x v="2"/>
    <x v="0"/>
  </r>
  <r>
    <x v="1"/>
    <x v="0"/>
    <x v="2"/>
    <x v="0"/>
  </r>
  <r>
    <x v="1"/>
    <x v="0"/>
    <x v="1"/>
    <x v="1"/>
  </r>
  <r>
    <x v="1"/>
    <x v="0"/>
    <x v="1"/>
    <x v="1"/>
  </r>
  <r>
    <x v="1"/>
    <x v="0"/>
    <x v="2"/>
    <x v="0"/>
  </r>
  <r>
    <x v="1"/>
    <x v="0"/>
    <x v="1"/>
    <x v="1"/>
  </r>
  <r>
    <x v="1"/>
    <x v="0"/>
    <x v="2"/>
    <x v="0"/>
  </r>
  <r>
    <x v="1"/>
    <x v="0"/>
    <x v="2"/>
    <x v="0"/>
  </r>
  <r>
    <x v="1"/>
    <x v="0"/>
    <x v="1"/>
    <x v="1"/>
  </r>
  <r>
    <x v="1"/>
    <x v="0"/>
    <x v="1"/>
    <x v="1"/>
  </r>
  <r>
    <x v="1"/>
    <x v="0"/>
    <x v="1"/>
    <x v="1"/>
  </r>
  <r>
    <x v="1"/>
    <x v="0"/>
    <x v="1"/>
    <x v="1"/>
  </r>
  <r>
    <x v="1"/>
    <x v="0"/>
    <x v="2"/>
    <x v="0"/>
  </r>
  <r>
    <x v="1"/>
    <x v="0"/>
    <x v="2"/>
    <x v="0"/>
  </r>
  <r>
    <x v="1"/>
    <x v="0"/>
    <x v="1"/>
    <x v="1"/>
  </r>
  <r>
    <x v="1"/>
    <x v="0"/>
    <x v="1"/>
    <x v="1"/>
  </r>
  <r>
    <x v="1"/>
    <x v="0"/>
    <x v="2"/>
    <x v="0"/>
  </r>
  <r>
    <x v="1"/>
    <x v="0"/>
    <x v="1"/>
    <x v="1"/>
  </r>
  <r>
    <x v="1"/>
    <x v="0"/>
    <x v="2"/>
    <x v="0"/>
  </r>
  <r>
    <x v="1"/>
    <x v="0"/>
    <x v="1"/>
    <x v="1"/>
  </r>
  <r>
    <x v="1"/>
    <x v="0"/>
    <x v="2"/>
    <x v="0"/>
  </r>
  <r>
    <x v="1"/>
    <x v="0"/>
    <x v="1"/>
    <x v="1"/>
  </r>
  <r>
    <x v="1"/>
    <x v="0"/>
    <x v="1"/>
    <x v="1"/>
  </r>
  <r>
    <x v="1"/>
    <x v="0"/>
    <x v="1"/>
    <x v="1"/>
  </r>
  <r>
    <x v="1"/>
    <x v="0"/>
    <x v="1"/>
    <x v="1"/>
  </r>
  <r>
    <x v="1"/>
    <x v="0"/>
    <x v="1"/>
    <x v="1"/>
  </r>
  <r>
    <x v="1"/>
    <x v="0"/>
    <x v="2"/>
    <x v="0"/>
  </r>
  <r>
    <x v="1"/>
    <x v="0"/>
    <x v="2"/>
    <x v="0"/>
  </r>
  <r>
    <x v="1"/>
    <x v="0"/>
    <x v="1"/>
    <x v="1"/>
  </r>
  <r>
    <x v="1"/>
    <x v="0"/>
    <x v="2"/>
    <x v="0"/>
  </r>
  <r>
    <x v="1"/>
    <x v="0"/>
    <x v="2"/>
    <x v="0"/>
  </r>
  <r>
    <x v="1"/>
    <x v="0"/>
    <x v="1"/>
    <x v="1"/>
  </r>
  <r>
    <x v="1"/>
    <x v="0"/>
    <x v="1"/>
    <x v="1"/>
  </r>
  <r>
    <x v="1"/>
    <x v="0"/>
    <x v="2"/>
    <x v="0"/>
  </r>
  <r>
    <x v="1"/>
    <x v="0"/>
    <x v="2"/>
    <x v="0"/>
  </r>
  <r>
    <x v="1"/>
    <x v="0"/>
    <x v="1"/>
    <x v="1"/>
  </r>
  <r>
    <x v="1"/>
    <x v="0"/>
    <x v="2"/>
    <x v="0"/>
  </r>
  <r>
    <x v="1"/>
    <x v="0"/>
    <x v="2"/>
    <x v="0"/>
  </r>
  <r>
    <x v="1"/>
    <x v="0"/>
    <x v="1"/>
    <x v="1"/>
  </r>
  <r>
    <x v="1"/>
    <x v="0"/>
    <x v="2"/>
    <x v="0"/>
  </r>
  <r>
    <x v="1"/>
    <x v="0"/>
    <x v="1"/>
    <x v="1"/>
  </r>
  <r>
    <x v="1"/>
    <x v="0"/>
    <x v="2"/>
    <x v="0"/>
  </r>
  <r>
    <x v="1"/>
    <x v="0"/>
    <x v="2"/>
    <x v="0"/>
  </r>
  <r>
    <x v="1"/>
    <x v="0"/>
    <x v="1"/>
    <x v="1"/>
  </r>
  <r>
    <x v="1"/>
    <x v="0"/>
    <x v="1"/>
    <x v="1"/>
  </r>
  <r>
    <x v="1"/>
    <x v="0"/>
    <x v="1"/>
    <x v="1"/>
  </r>
  <r>
    <x v="1"/>
    <x v="0"/>
    <x v="1"/>
    <x v="1"/>
  </r>
  <r>
    <x v="1"/>
    <x v="0"/>
    <x v="1"/>
    <x v="1"/>
  </r>
  <r>
    <x v="1"/>
    <x v="0"/>
    <x v="1"/>
    <x v="1"/>
  </r>
  <r>
    <x v="1"/>
    <x v="0"/>
    <x v="2"/>
    <x v="0"/>
  </r>
  <r>
    <x v="1"/>
    <x v="0"/>
    <x v="1"/>
    <x v="1"/>
  </r>
  <r>
    <x v="1"/>
    <x v="0"/>
    <x v="1"/>
    <x v="1"/>
  </r>
  <r>
    <x v="1"/>
    <x v="0"/>
    <x v="1"/>
    <x v="1"/>
  </r>
  <r>
    <x v="1"/>
    <x v="0"/>
    <x v="1"/>
    <x v="1"/>
  </r>
  <r>
    <x v="1"/>
    <x v="0"/>
    <x v="2"/>
    <x v="0"/>
  </r>
  <r>
    <x v="1"/>
    <x v="0"/>
    <x v="2"/>
    <x v="0"/>
  </r>
  <r>
    <x v="1"/>
    <x v="0"/>
    <x v="2"/>
    <x v="0"/>
  </r>
  <r>
    <x v="1"/>
    <x v="0"/>
    <x v="1"/>
    <x v="1"/>
  </r>
  <r>
    <x v="1"/>
    <x v="0"/>
    <x v="2"/>
    <x v="0"/>
  </r>
  <r>
    <x v="1"/>
    <x v="0"/>
    <x v="2"/>
    <x v="0"/>
  </r>
  <r>
    <x v="1"/>
    <x v="0"/>
    <x v="1"/>
    <x v="1"/>
  </r>
  <r>
    <x v="1"/>
    <x v="0"/>
    <x v="1"/>
    <x v="1"/>
  </r>
  <r>
    <x v="1"/>
    <x v="0"/>
    <x v="2"/>
    <x v="0"/>
  </r>
  <r>
    <x v="1"/>
    <x v="0"/>
    <x v="1"/>
    <x v="1"/>
  </r>
  <r>
    <x v="1"/>
    <x v="0"/>
    <x v="1"/>
    <x v="1"/>
  </r>
  <r>
    <x v="1"/>
    <x v="0"/>
    <x v="1"/>
    <x v="1"/>
  </r>
  <r>
    <x v="1"/>
    <x v="0"/>
    <x v="2"/>
    <x v="0"/>
  </r>
  <r>
    <x v="1"/>
    <x v="0"/>
    <x v="1"/>
    <x v="1"/>
  </r>
  <r>
    <x v="1"/>
    <x v="0"/>
    <x v="2"/>
    <x v="0"/>
  </r>
  <r>
    <x v="1"/>
    <x v="0"/>
    <x v="2"/>
    <x v="0"/>
  </r>
  <r>
    <x v="1"/>
    <x v="0"/>
    <x v="1"/>
    <x v="1"/>
  </r>
  <r>
    <x v="1"/>
    <x v="0"/>
    <x v="1"/>
    <x v="1"/>
  </r>
  <r>
    <x v="1"/>
    <x v="0"/>
    <x v="1"/>
    <x v="1"/>
  </r>
  <r>
    <x v="1"/>
    <x v="0"/>
    <x v="1"/>
    <x v="1"/>
  </r>
  <r>
    <x v="1"/>
    <x v="0"/>
    <x v="1"/>
    <x v="1"/>
  </r>
  <r>
    <x v="1"/>
    <x v="0"/>
    <x v="2"/>
    <x v="0"/>
  </r>
  <r>
    <x v="1"/>
    <x v="0"/>
    <x v="2"/>
    <x v="0"/>
  </r>
  <r>
    <x v="1"/>
    <x v="0"/>
    <x v="2"/>
    <x v="0"/>
  </r>
  <r>
    <x v="1"/>
    <x v="0"/>
    <x v="1"/>
    <x v="1"/>
  </r>
  <r>
    <x v="1"/>
    <x v="0"/>
    <x v="1"/>
    <x v="1"/>
  </r>
  <r>
    <x v="1"/>
    <x v="0"/>
    <x v="1"/>
    <x v="1"/>
  </r>
  <r>
    <x v="1"/>
    <x v="0"/>
    <x v="2"/>
    <x v="0"/>
  </r>
  <r>
    <x v="1"/>
    <x v="0"/>
    <x v="1"/>
    <x v="1"/>
  </r>
  <r>
    <x v="1"/>
    <x v="0"/>
    <x v="1"/>
    <x v="1"/>
  </r>
  <r>
    <x v="1"/>
    <x v="0"/>
    <x v="2"/>
    <x v="0"/>
  </r>
  <r>
    <x v="1"/>
    <x v="1"/>
    <x v="1"/>
    <x v="0"/>
  </r>
  <r>
    <x v="1"/>
    <x v="0"/>
    <x v="1"/>
    <x v="1"/>
  </r>
  <r>
    <x v="1"/>
    <x v="0"/>
    <x v="1"/>
    <x v="1"/>
  </r>
  <r>
    <x v="1"/>
    <x v="0"/>
    <x v="1"/>
    <x v="1"/>
  </r>
  <r>
    <x v="1"/>
    <x v="0"/>
    <x v="1"/>
    <x v="1"/>
  </r>
  <r>
    <x v="1"/>
    <x v="0"/>
    <x v="2"/>
    <x v="0"/>
  </r>
  <r>
    <x v="1"/>
    <x v="0"/>
    <x v="1"/>
    <x v="1"/>
  </r>
  <r>
    <x v="1"/>
    <x v="0"/>
    <x v="1"/>
    <x v="1"/>
  </r>
  <r>
    <x v="1"/>
    <x v="0"/>
    <x v="1"/>
    <x v="1"/>
  </r>
  <r>
    <x v="1"/>
    <x v="0"/>
    <x v="1"/>
    <x v="1"/>
  </r>
  <r>
    <x v="1"/>
    <x v="0"/>
    <x v="1"/>
    <x v="1"/>
  </r>
  <r>
    <x v="1"/>
    <x v="0"/>
    <x v="1"/>
    <x v="1"/>
  </r>
  <r>
    <x v="1"/>
    <x v="0"/>
    <x v="1"/>
    <x v="1"/>
  </r>
  <r>
    <x v="1"/>
    <x v="0"/>
    <x v="1"/>
    <x v="1"/>
  </r>
  <r>
    <x v="1"/>
    <x v="0"/>
    <x v="2"/>
    <x v="0"/>
  </r>
  <r>
    <x v="1"/>
    <x v="0"/>
    <x v="2"/>
    <x v="0"/>
  </r>
  <r>
    <x v="1"/>
    <x v="0"/>
    <x v="2"/>
    <x v="0"/>
  </r>
  <r>
    <x v="1"/>
    <x v="0"/>
    <x v="1"/>
    <x v="1"/>
  </r>
  <r>
    <x v="1"/>
    <x v="0"/>
    <x v="1"/>
    <x v="1"/>
  </r>
  <r>
    <x v="1"/>
    <x v="0"/>
    <x v="2"/>
    <x v="0"/>
  </r>
  <r>
    <x v="1"/>
    <x v="0"/>
    <x v="2"/>
    <x v="0"/>
  </r>
  <r>
    <x v="1"/>
    <x v="0"/>
    <x v="1"/>
    <x v="1"/>
  </r>
  <r>
    <x v="1"/>
    <x v="0"/>
    <x v="1"/>
    <x v="1"/>
  </r>
  <r>
    <x v="1"/>
    <x v="0"/>
    <x v="1"/>
    <x v="1"/>
  </r>
  <r>
    <x v="1"/>
    <x v="0"/>
    <x v="1"/>
    <x v="1"/>
  </r>
  <r>
    <x v="1"/>
    <x v="0"/>
    <x v="1"/>
    <x v="1"/>
  </r>
  <r>
    <x v="1"/>
    <x v="0"/>
    <x v="1"/>
    <x v="1"/>
  </r>
  <r>
    <x v="1"/>
    <x v="0"/>
    <x v="1"/>
    <x v="1"/>
  </r>
  <r>
    <x v="1"/>
    <x v="0"/>
    <x v="1"/>
    <x v="1"/>
  </r>
  <r>
    <x v="1"/>
    <x v="0"/>
    <x v="1"/>
    <x v="1"/>
  </r>
  <r>
    <x v="1"/>
    <x v="0"/>
    <x v="1"/>
    <x v="1"/>
  </r>
  <r>
    <x v="1"/>
    <x v="0"/>
    <x v="2"/>
    <x v="0"/>
  </r>
  <r>
    <x v="1"/>
    <x v="0"/>
    <x v="2"/>
    <x v="0"/>
  </r>
  <r>
    <x v="1"/>
    <x v="0"/>
    <x v="1"/>
    <x v="1"/>
  </r>
  <r>
    <x v="1"/>
    <x v="0"/>
    <x v="1"/>
    <x v="1"/>
  </r>
  <r>
    <x v="1"/>
    <x v="0"/>
    <x v="2"/>
    <x v="0"/>
  </r>
  <r>
    <x v="1"/>
    <x v="0"/>
    <x v="1"/>
    <x v="1"/>
  </r>
  <r>
    <x v="1"/>
    <x v="0"/>
    <x v="2"/>
    <x v="0"/>
  </r>
  <r>
    <x v="1"/>
    <x v="0"/>
    <x v="2"/>
    <x v="0"/>
  </r>
  <r>
    <x v="1"/>
    <x v="0"/>
    <x v="1"/>
    <x v="1"/>
  </r>
  <r>
    <x v="1"/>
    <x v="0"/>
    <x v="1"/>
    <x v="1"/>
  </r>
  <r>
    <x v="1"/>
    <x v="0"/>
    <x v="1"/>
    <x v="1"/>
  </r>
  <r>
    <x v="1"/>
    <x v="0"/>
    <x v="1"/>
    <x v="1"/>
  </r>
  <r>
    <x v="1"/>
    <x v="0"/>
    <x v="1"/>
    <x v="1"/>
  </r>
  <r>
    <x v="1"/>
    <x v="0"/>
    <x v="1"/>
    <x v="1"/>
  </r>
  <r>
    <x v="1"/>
    <x v="0"/>
    <x v="2"/>
    <x v="0"/>
  </r>
  <r>
    <x v="1"/>
    <x v="0"/>
    <x v="1"/>
    <x v="1"/>
  </r>
  <r>
    <x v="1"/>
    <x v="0"/>
    <x v="1"/>
    <x v="1"/>
  </r>
  <r>
    <x v="1"/>
    <x v="0"/>
    <x v="2"/>
    <x v="0"/>
  </r>
  <r>
    <x v="1"/>
    <x v="0"/>
    <x v="1"/>
    <x v="1"/>
  </r>
  <r>
    <x v="1"/>
    <x v="0"/>
    <x v="1"/>
    <x v="1"/>
  </r>
  <r>
    <x v="1"/>
    <x v="0"/>
    <x v="1"/>
    <x v="1"/>
  </r>
  <r>
    <x v="1"/>
    <x v="0"/>
    <x v="2"/>
    <x v="0"/>
  </r>
  <r>
    <x v="1"/>
    <x v="0"/>
    <x v="1"/>
    <x v="1"/>
  </r>
  <r>
    <x v="1"/>
    <x v="0"/>
    <x v="2"/>
    <x v="0"/>
  </r>
  <r>
    <x v="1"/>
    <x v="0"/>
    <x v="1"/>
    <x v="1"/>
  </r>
  <r>
    <x v="1"/>
    <x v="0"/>
    <x v="2"/>
    <x v="0"/>
  </r>
  <r>
    <x v="1"/>
    <x v="0"/>
    <x v="1"/>
    <x v="1"/>
  </r>
  <r>
    <x v="1"/>
    <x v="0"/>
    <x v="1"/>
    <x v="1"/>
  </r>
  <r>
    <x v="1"/>
    <x v="0"/>
    <x v="1"/>
    <x v="1"/>
  </r>
  <r>
    <x v="1"/>
    <x v="0"/>
    <x v="2"/>
    <x v="0"/>
  </r>
  <r>
    <x v="1"/>
    <x v="0"/>
    <x v="2"/>
    <x v="0"/>
  </r>
  <r>
    <x v="1"/>
    <x v="0"/>
    <x v="2"/>
    <x v="0"/>
  </r>
  <r>
    <x v="1"/>
    <x v="0"/>
    <x v="1"/>
    <x v="1"/>
  </r>
  <r>
    <x v="1"/>
    <x v="0"/>
    <x v="1"/>
    <x v="1"/>
  </r>
  <r>
    <x v="1"/>
    <x v="0"/>
    <x v="1"/>
    <x v="1"/>
  </r>
  <r>
    <x v="1"/>
    <x v="0"/>
    <x v="1"/>
    <x v="1"/>
  </r>
  <r>
    <x v="1"/>
    <x v="0"/>
    <x v="2"/>
    <x v="0"/>
  </r>
  <r>
    <x v="1"/>
    <x v="0"/>
    <x v="1"/>
    <x v="1"/>
  </r>
  <r>
    <x v="1"/>
    <x v="0"/>
    <x v="2"/>
    <x v="0"/>
  </r>
  <r>
    <x v="1"/>
    <x v="0"/>
    <x v="2"/>
    <x v="0"/>
  </r>
  <r>
    <x v="1"/>
    <x v="0"/>
    <x v="2"/>
    <x v="0"/>
  </r>
  <r>
    <x v="1"/>
    <x v="0"/>
    <x v="2"/>
    <x v="0"/>
  </r>
  <r>
    <x v="1"/>
    <x v="0"/>
    <x v="2"/>
    <x v="0"/>
  </r>
  <r>
    <x v="1"/>
    <x v="0"/>
    <x v="1"/>
    <x v="1"/>
  </r>
  <r>
    <x v="1"/>
    <x v="0"/>
    <x v="1"/>
    <x v="1"/>
  </r>
  <r>
    <x v="1"/>
    <x v="0"/>
    <x v="1"/>
    <x v="1"/>
  </r>
  <r>
    <x v="1"/>
    <x v="0"/>
    <x v="1"/>
    <x v="1"/>
  </r>
  <r>
    <x v="1"/>
    <x v="0"/>
    <x v="2"/>
    <x v="0"/>
  </r>
  <r>
    <x v="1"/>
    <x v="0"/>
    <x v="2"/>
    <x v="0"/>
  </r>
  <r>
    <x v="1"/>
    <x v="0"/>
    <x v="1"/>
    <x v="1"/>
  </r>
  <r>
    <x v="1"/>
    <x v="0"/>
    <x v="2"/>
    <x v="0"/>
  </r>
  <r>
    <x v="1"/>
    <x v="0"/>
    <x v="2"/>
    <x v="0"/>
  </r>
  <r>
    <x v="1"/>
    <x v="0"/>
    <x v="1"/>
    <x v="1"/>
  </r>
  <r>
    <x v="1"/>
    <x v="0"/>
    <x v="1"/>
    <x v="1"/>
  </r>
  <r>
    <x v="1"/>
    <x v="0"/>
    <x v="2"/>
    <x v="0"/>
  </r>
  <r>
    <x v="1"/>
    <x v="0"/>
    <x v="2"/>
    <x v="0"/>
  </r>
  <r>
    <x v="1"/>
    <x v="0"/>
    <x v="1"/>
    <x v="1"/>
  </r>
  <r>
    <x v="1"/>
    <x v="0"/>
    <x v="2"/>
    <x v="0"/>
  </r>
  <r>
    <x v="1"/>
    <x v="0"/>
    <x v="2"/>
    <x v="0"/>
  </r>
  <r>
    <x v="1"/>
    <x v="0"/>
    <x v="1"/>
    <x v="1"/>
  </r>
  <r>
    <x v="1"/>
    <x v="0"/>
    <x v="2"/>
    <x v="0"/>
  </r>
  <r>
    <x v="1"/>
    <x v="0"/>
    <x v="1"/>
    <x v="1"/>
  </r>
  <r>
    <x v="1"/>
    <x v="0"/>
    <x v="1"/>
    <x v="1"/>
  </r>
  <r>
    <x v="1"/>
    <x v="0"/>
    <x v="1"/>
    <x v="1"/>
  </r>
  <r>
    <x v="1"/>
    <x v="0"/>
    <x v="1"/>
    <x v="1"/>
  </r>
  <r>
    <x v="1"/>
    <x v="0"/>
    <x v="2"/>
    <x v="0"/>
  </r>
  <r>
    <x v="1"/>
    <x v="0"/>
    <x v="1"/>
    <x v="1"/>
  </r>
  <r>
    <x v="1"/>
    <x v="0"/>
    <x v="1"/>
    <x v="1"/>
  </r>
  <r>
    <x v="1"/>
    <x v="0"/>
    <x v="1"/>
    <x v="1"/>
  </r>
  <r>
    <x v="1"/>
    <x v="0"/>
    <x v="1"/>
    <x v="1"/>
  </r>
  <r>
    <x v="1"/>
    <x v="0"/>
    <x v="2"/>
    <x v="0"/>
  </r>
  <r>
    <x v="1"/>
    <x v="0"/>
    <x v="1"/>
    <x v="1"/>
  </r>
  <r>
    <x v="1"/>
    <x v="0"/>
    <x v="2"/>
    <x v="0"/>
  </r>
  <r>
    <x v="1"/>
    <x v="0"/>
    <x v="1"/>
    <x v="1"/>
  </r>
  <r>
    <x v="1"/>
    <x v="0"/>
    <x v="1"/>
    <x v="1"/>
  </r>
  <r>
    <x v="1"/>
    <x v="0"/>
    <x v="2"/>
    <x v="0"/>
  </r>
  <r>
    <x v="1"/>
    <x v="0"/>
    <x v="1"/>
    <x v="1"/>
  </r>
  <r>
    <x v="1"/>
    <x v="0"/>
    <x v="1"/>
    <x v="1"/>
  </r>
  <r>
    <x v="1"/>
    <x v="0"/>
    <x v="1"/>
    <x v="1"/>
  </r>
  <r>
    <x v="1"/>
    <x v="0"/>
    <x v="2"/>
    <x v="0"/>
  </r>
  <r>
    <x v="1"/>
    <x v="0"/>
    <x v="2"/>
    <x v="0"/>
  </r>
  <r>
    <x v="1"/>
    <x v="0"/>
    <x v="1"/>
    <x v="1"/>
  </r>
  <r>
    <x v="1"/>
    <x v="0"/>
    <x v="1"/>
    <x v="1"/>
  </r>
  <r>
    <x v="1"/>
    <x v="0"/>
    <x v="1"/>
    <x v="1"/>
  </r>
  <r>
    <x v="1"/>
    <x v="0"/>
    <x v="1"/>
    <x v="1"/>
  </r>
  <r>
    <x v="1"/>
    <x v="0"/>
    <x v="2"/>
    <x v="0"/>
  </r>
  <r>
    <x v="1"/>
    <x v="0"/>
    <x v="1"/>
    <x v="1"/>
  </r>
  <r>
    <x v="1"/>
    <x v="0"/>
    <x v="1"/>
    <x v="1"/>
  </r>
  <r>
    <x v="1"/>
    <x v="0"/>
    <x v="1"/>
    <x v="1"/>
  </r>
  <r>
    <x v="1"/>
    <x v="0"/>
    <x v="1"/>
    <x v="1"/>
  </r>
  <r>
    <x v="1"/>
    <x v="0"/>
    <x v="1"/>
    <x v="1"/>
  </r>
  <r>
    <x v="1"/>
    <x v="0"/>
    <x v="2"/>
    <x v="0"/>
  </r>
  <r>
    <x v="1"/>
    <x v="0"/>
    <x v="2"/>
    <x v="0"/>
  </r>
  <r>
    <x v="1"/>
    <x v="0"/>
    <x v="1"/>
    <x v="2"/>
  </r>
  <r>
    <x v="1"/>
    <x v="0"/>
    <x v="1"/>
    <x v="1"/>
  </r>
  <r>
    <x v="1"/>
    <x v="0"/>
    <x v="1"/>
    <x v="2"/>
  </r>
  <r>
    <x v="1"/>
    <x v="0"/>
    <x v="1"/>
    <x v="1"/>
  </r>
  <r>
    <x v="1"/>
    <x v="0"/>
    <x v="2"/>
    <x v="0"/>
  </r>
  <r>
    <x v="1"/>
    <x v="0"/>
    <x v="2"/>
    <x v="0"/>
  </r>
  <r>
    <x v="1"/>
    <x v="0"/>
    <x v="2"/>
    <x v="0"/>
  </r>
  <r>
    <x v="1"/>
    <x v="0"/>
    <x v="1"/>
    <x v="1"/>
  </r>
  <r>
    <x v="1"/>
    <x v="0"/>
    <x v="1"/>
    <x v="1"/>
  </r>
  <r>
    <x v="1"/>
    <x v="0"/>
    <x v="1"/>
    <x v="1"/>
  </r>
  <r>
    <x v="1"/>
    <x v="0"/>
    <x v="1"/>
    <x v="1"/>
  </r>
  <r>
    <x v="1"/>
    <x v="0"/>
    <x v="1"/>
    <x v="1"/>
  </r>
  <r>
    <x v="1"/>
    <x v="0"/>
    <x v="1"/>
    <x v="1"/>
  </r>
  <r>
    <x v="1"/>
    <x v="0"/>
    <x v="1"/>
    <x v="1"/>
  </r>
  <r>
    <x v="1"/>
    <x v="0"/>
    <x v="2"/>
    <x v="0"/>
  </r>
  <r>
    <x v="1"/>
    <x v="0"/>
    <x v="1"/>
    <x v="1"/>
  </r>
  <r>
    <x v="1"/>
    <x v="0"/>
    <x v="2"/>
    <x v="0"/>
  </r>
  <r>
    <x v="1"/>
    <x v="0"/>
    <x v="2"/>
    <x v="0"/>
  </r>
  <r>
    <x v="1"/>
    <x v="0"/>
    <x v="1"/>
    <x v="1"/>
  </r>
  <r>
    <x v="1"/>
    <x v="0"/>
    <x v="1"/>
    <x v="1"/>
  </r>
  <r>
    <x v="1"/>
    <x v="0"/>
    <x v="1"/>
    <x v="1"/>
  </r>
  <r>
    <x v="1"/>
    <x v="0"/>
    <x v="1"/>
    <x v="1"/>
  </r>
  <r>
    <x v="1"/>
    <x v="0"/>
    <x v="1"/>
    <x v="1"/>
  </r>
  <r>
    <x v="1"/>
    <x v="0"/>
    <x v="1"/>
    <x v="1"/>
  </r>
  <r>
    <x v="1"/>
    <x v="0"/>
    <x v="1"/>
    <x v="1"/>
  </r>
  <r>
    <x v="1"/>
    <x v="0"/>
    <x v="2"/>
    <x v="0"/>
  </r>
  <r>
    <x v="1"/>
    <x v="0"/>
    <x v="2"/>
    <x v="0"/>
  </r>
  <r>
    <x v="1"/>
    <x v="0"/>
    <x v="1"/>
    <x v="1"/>
  </r>
  <r>
    <x v="1"/>
    <x v="0"/>
    <x v="1"/>
    <x v="1"/>
  </r>
  <r>
    <x v="1"/>
    <x v="0"/>
    <x v="1"/>
    <x v="1"/>
  </r>
  <r>
    <x v="1"/>
    <x v="0"/>
    <x v="2"/>
    <x v="0"/>
  </r>
  <r>
    <x v="1"/>
    <x v="0"/>
    <x v="2"/>
    <x v="0"/>
  </r>
  <r>
    <x v="1"/>
    <x v="0"/>
    <x v="1"/>
    <x v="1"/>
  </r>
  <r>
    <x v="1"/>
    <x v="0"/>
    <x v="2"/>
    <x v="0"/>
  </r>
  <r>
    <x v="1"/>
    <x v="0"/>
    <x v="1"/>
    <x v="1"/>
  </r>
  <r>
    <x v="1"/>
    <x v="0"/>
    <x v="1"/>
    <x v="1"/>
  </r>
  <r>
    <x v="1"/>
    <x v="0"/>
    <x v="1"/>
    <x v="1"/>
  </r>
  <r>
    <x v="1"/>
    <x v="0"/>
    <x v="1"/>
    <x v="1"/>
  </r>
  <r>
    <x v="1"/>
    <x v="0"/>
    <x v="1"/>
    <x v="1"/>
  </r>
  <r>
    <x v="1"/>
    <x v="0"/>
    <x v="2"/>
    <x v="0"/>
  </r>
  <r>
    <x v="1"/>
    <x v="0"/>
    <x v="1"/>
    <x v="1"/>
  </r>
  <r>
    <x v="1"/>
    <x v="0"/>
    <x v="2"/>
    <x v="0"/>
  </r>
  <r>
    <x v="1"/>
    <x v="0"/>
    <x v="1"/>
    <x v="1"/>
  </r>
  <r>
    <x v="1"/>
    <x v="0"/>
    <x v="2"/>
    <x v="0"/>
  </r>
  <r>
    <x v="1"/>
    <x v="0"/>
    <x v="2"/>
    <x v="0"/>
  </r>
  <r>
    <x v="1"/>
    <x v="0"/>
    <x v="2"/>
    <x v="0"/>
  </r>
  <r>
    <x v="1"/>
    <x v="0"/>
    <x v="2"/>
    <x v="0"/>
  </r>
  <r>
    <x v="1"/>
    <x v="0"/>
    <x v="1"/>
    <x v="1"/>
  </r>
  <r>
    <x v="1"/>
    <x v="0"/>
    <x v="2"/>
    <x v="0"/>
  </r>
  <r>
    <x v="1"/>
    <x v="0"/>
    <x v="1"/>
    <x v="1"/>
  </r>
  <r>
    <x v="1"/>
    <x v="0"/>
    <x v="2"/>
    <x v="0"/>
  </r>
  <r>
    <x v="1"/>
    <x v="0"/>
    <x v="1"/>
    <x v="1"/>
  </r>
  <r>
    <x v="1"/>
    <x v="0"/>
    <x v="1"/>
    <x v="1"/>
  </r>
  <r>
    <x v="1"/>
    <x v="0"/>
    <x v="1"/>
    <x v="1"/>
  </r>
  <r>
    <x v="1"/>
    <x v="0"/>
    <x v="1"/>
    <x v="1"/>
  </r>
  <r>
    <x v="1"/>
    <x v="0"/>
    <x v="1"/>
    <x v="1"/>
  </r>
  <r>
    <x v="1"/>
    <x v="0"/>
    <x v="1"/>
    <x v="1"/>
  </r>
  <r>
    <x v="1"/>
    <x v="0"/>
    <x v="1"/>
    <x v="1"/>
  </r>
  <r>
    <x v="1"/>
    <x v="0"/>
    <x v="1"/>
    <x v="1"/>
  </r>
  <r>
    <x v="1"/>
    <x v="0"/>
    <x v="1"/>
    <x v="1"/>
  </r>
  <r>
    <x v="1"/>
    <x v="0"/>
    <x v="1"/>
    <x v="1"/>
  </r>
  <r>
    <x v="1"/>
    <x v="0"/>
    <x v="1"/>
    <x v="1"/>
  </r>
  <r>
    <x v="1"/>
    <x v="0"/>
    <x v="2"/>
    <x v="0"/>
  </r>
  <r>
    <x v="1"/>
    <x v="0"/>
    <x v="2"/>
    <x v="0"/>
  </r>
  <r>
    <x v="1"/>
    <x v="0"/>
    <x v="1"/>
    <x v="1"/>
  </r>
  <r>
    <x v="1"/>
    <x v="0"/>
    <x v="1"/>
    <x v="1"/>
  </r>
  <r>
    <x v="1"/>
    <x v="0"/>
    <x v="1"/>
    <x v="1"/>
  </r>
  <r>
    <x v="1"/>
    <x v="0"/>
    <x v="1"/>
    <x v="1"/>
  </r>
  <r>
    <x v="1"/>
    <x v="0"/>
    <x v="2"/>
    <x v="0"/>
  </r>
  <r>
    <x v="1"/>
    <x v="0"/>
    <x v="1"/>
    <x v="1"/>
  </r>
  <r>
    <x v="1"/>
    <x v="0"/>
    <x v="1"/>
    <x v="1"/>
  </r>
  <r>
    <x v="1"/>
    <x v="0"/>
    <x v="2"/>
    <x v="0"/>
  </r>
  <r>
    <x v="1"/>
    <x v="0"/>
    <x v="1"/>
    <x v="1"/>
  </r>
  <r>
    <x v="1"/>
    <x v="0"/>
    <x v="1"/>
    <x v="1"/>
  </r>
  <r>
    <x v="1"/>
    <x v="0"/>
    <x v="1"/>
    <x v="1"/>
  </r>
  <r>
    <x v="1"/>
    <x v="0"/>
    <x v="2"/>
    <x v="0"/>
  </r>
  <r>
    <x v="1"/>
    <x v="0"/>
    <x v="2"/>
    <x v="0"/>
  </r>
  <r>
    <x v="1"/>
    <x v="0"/>
    <x v="1"/>
    <x v="1"/>
  </r>
  <r>
    <x v="1"/>
    <x v="0"/>
    <x v="1"/>
    <x v="1"/>
  </r>
  <r>
    <x v="1"/>
    <x v="0"/>
    <x v="1"/>
    <x v="1"/>
  </r>
  <r>
    <x v="1"/>
    <x v="0"/>
    <x v="1"/>
    <x v="1"/>
  </r>
  <r>
    <x v="1"/>
    <x v="0"/>
    <x v="2"/>
    <x v="0"/>
  </r>
  <r>
    <x v="1"/>
    <x v="0"/>
    <x v="1"/>
    <x v="1"/>
  </r>
  <r>
    <x v="1"/>
    <x v="0"/>
    <x v="1"/>
    <x v="1"/>
  </r>
  <r>
    <x v="1"/>
    <x v="0"/>
    <x v="1"/>
    <x v="1"/>
  </r>
  <r>
    <x v="1"/>
    <x v="0"/>
    <x v="1"/>
    <x v="1"/>
  </r>
  <r>
    <x v="1"/>
    <x v="0"/>
    <x v="2"/>
    <x v="0"/>
  </r>
  <r>
    <x v="1"/>
    <x v="0"/>
    <x v="2"/>
    <x v="0"/>
  </r>
  <r>
    <x v="1"/>
    <x v="0"/>
    <x v="1"/>
    <x v="1"/>
  </r>
  <r>
    <x v="1"/>
    <x v="0"/>
    <x v="1"/>
    <x v="1"/>
  </r>
  <r>
    <x v="1"/>
    <x v="1"/>
    <x v="1"/>
    <x v="0"/>
  </r>
  <r>
    <x v="1"/>
    <x v="0"/>
    <x v="1"/>
    <x v="1"/>
  </r>
  <r>
    <x v="1"/>
    <x v="0"/>
    <x v="2"/>
    <x v="0"/>
  </r>
  <r>
    <x v="1"/>
    <x v="0"/>
    <x v="1"/>
    <x v="1"/>
  </r>
  <r>
    <x v="1"/>
    <x v="0"/>
    <x v="1"/>
    <x v="1"/>
  </r>
  <r>
    <x v="1"/>
    <x v="0"/>
    <x v="1"/>
    <x v="1"/>
  </r>
  <r>
    <x v="1"/>
    <x v="0"/>
    <x v="1"/>
    <x v="1"/>
  </r>
  <r>
    <x v="1"/>
    <x v="0"/>
    <x v="2"/>
    <x v="0"/>
  </r>
  <r>
    <x v="1"/>
    <x v="0"/>
    <x v="1"/>
    <x v="1"/>
  </r>
  <r>
    <x v="1"/>
    <x v="0"/>
    <x v="1"/>
    <x v="1"/>
  </r>
  <r>
    <x v="1"/>
    <x v="0"/>
    <x v="1"/>
    <x v="1"/>
  </r>
  <r>
    <x v="1"/>
    <x v="0"/>
    <x v="2"/>
    <x v="0"/>
  </r>
  <r>
    <x v="1"/>
    <x v="0"/>
    <x v="1"/>
    <x v="1"/>
  </r>
  <r>
    <x v="1"/>
    <x v="0"/>
    <x v="1"/>
    <x v="1"/>
  </r>
  <r>
    <x v="1"/>
    <x v="0"/>
    <x v="2"/>
    <x v="0"/>
  </r>
  <r>
    <x v="1"/>
    <x v="0"/>
    <x v="2"/>
    <x v="0"/>
  </r>
  <r>
    <x v="1"/>
    <x v="0"/>
    <x v="1"/>
    <x v="1"/>
  </r>
  <r>
    <x v="1"/>
    <x v="0"/>
    <x v="1"/>
    <x v="1"/>
  </r>
  <r>
    <x v="1"/>
    <x v="0"/>
    <x v="1"/>
    <x v="1"/>
  </r>
  <r>
    <x v="1"/>
    <x v="0"/>
    <x v="1"/>
    <x v="1"/>
  </r>
  <r>
    <x v="1"/>
    <x v="0"/>
    <x v="2"/>
    <x v="0"/>
  </r>
  <r>
    <x v="1"/>
    <x v="0"/>
    <x v="2"/>
    <x v="0"/>
  </r>
  <r>
    <x v="1"/>
    <x v="0"/>
    <x v="2"/>
    <x v="0"/>
  </r>
  <r>
    <x v="1"/>
    <x v="0"/>
    <x v="2"/>
    <x v="0"/>
  </r>
  <r>
    <x v="1"/>
    <x v="0"/>
    <x v="2"/>
    <x v="0"/>
  </r>
  <r>
    <x v="1"/>
    <x v="0"/>
    <x v="2"/>
    <x v="0"/>
  </r>
  <r>
    <x v="1"/>
    <x v="0"/>
    <x v="2"/>
    <x v="0"/>
  </r>
  <r>
    <x v="1"/>
    <x v="0"/>
    <x v="1"/>
    <x v="1"/>
  </r>
  <r>
    <x v="1"/>
    <x v="0"/>
    <x v="1"/>
    <x v="1"/>
  </r>
  <r>
    <x v="1"/>
    <x v="1"/>
    <x v="1"/>
    <x v="0"/>
  </r>
  <r>
    <x v="1"/>
    <x v="0"/>
    <x v="1"/>
    <x v="1"/>
  </r>
  <r>
    <x v="1"/>
    <x v="0"/>
    <x v="2"/>
    <x v="0"/>
  </r>
  <r>
    <x v="1"/>
    <x v="0"/>
    <x v="2"/>
    <x v="0"/>
  </r>
  <r>
    <x v="1"/>
    <x v="0"/>
    <x v="2"/>
    <x v="0"/>
  </r>
  <r>
    <x v="1"/>
    <x v="0"/>
    <x v="2"/>
    <x v="0"/>
  </r>
  <r>
    <x v="1"/>
    <x v="0"/>
    <x v="2"/>
    <x v="0"/>
  </r>
  <r>
    <x v="1"/>
    <x v="0"/>
    <x v="2"/>
    <x v="0"/>
  </r>
  <r>
    <x v="1"/>
    <x v="0"/>
    <x v="2"/>
    <x v="0"/>
  </r>
  <r>
    <x v="1"/>
    <x v="0"/>
    <x v="2"/>
    <x v="0"/>
  </r>
  <r>
    <x v="1"/>
    <x v="0"/>
    <x v="1"/>
    <x v="1"/>
  </r>
  <r>
    <x v="1"/>
    <x v="0"/>
    <x v="1"/>
    <x v="1"/>
  </r>
  <r>
    <x v="1"/>
    <x v="0"/>
    <x v="2"/>
    <x v="0"/>
  </r>
  <r>
    <x v="1"/>
    <x v="0"/>
    <x v="2"/>
    <x v="0"/>
  </r>
  <r>
    <x v="1"/>
    <x v="0"/>
    <x v="2"/>
    <x v="0"/>
  </r>
  <r>
    <x v="1"/>
    <x v="0"/>
    <x v="2"/>
    <x v="0"/>
  </r>
  <r>
    <x v="1"/>
    <x v="0"/>
    <x v="1"/>
    <x v="1"/>
  </r>
  <r>
    <x v="1"/>
    <x v="0"/>
    <x v="2"/>
    <x v="0"/>
  </r>
  <r>
    <x v="1"/>
    <x v="0"/>
    <x v="2"/>
    <x v="0"/>
  </r>
  <r>
    <x v="1"/>
    <x v="0"/>
    <x v="3"/>
    <x v="0"/>
  </r>
  <r>
    <x v="1"/>
    <x v="0"/>
    <x v="1"/>
    <x v="3"/>
  </r>
  <r>
    <x v="1"/>
    <x v="0"/>
    <x v="1"/>
    <x v="3"/>
  </r>
  <r>
    <x v="1"/>
    <x v="0"/>
    <x v="3"/>
    <x v="0"/>
  </r>
  <r>
    <x v="1"/>
    <x v="0"/>
    <x v="3"/>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1"/>
    <x v="0"/>
    <x v="1"/>
    <x v="0"/>
  </r>
  <r>
    <x v="0"/>
    <x v="2"/>
    <x v="0"/>
    <x v="4"/>
  </r>
  <r>
    <x v="0"/>
    <x v="2"/>
    <x v="0"/>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5">
  <r>
    <s v="INC000002645760"/>
    <s v="3-Moderado/Limitado"/>
    <x v="0"/>
    <x v="0"/>
    <s v="Resuelto"/>
    <s v="TELEFONICA GLOBAL TECHNOLOGY S.A.AGENCIA EN CHILE"/>
    <d v="2024-03-01T02:02:26"/>
    <d v="2024-03-01T02:03:32"/>
    <d v="2024-03-01T02:09:50"/>
    <m/>
    <x v="0"/>
    <s v="GUSTAVO AVILA VERA"/>
    <s v="revisión de servidor de relay de correos 172.29.100.116"/>
    <s v="HOSTING VIRTUAL"/>
    <s v="tct_gavila"/>
    <x v="0"/>
    <m/>
    <x v="0"/>
    <d v="1899-12-30T00:06:18"/>
    <d v="1899-12-30T00:00:00"/>
    <d v="1899-12-30T00:07:24"/>
    <d v="1899-12-30T00:07:24"/>
    <x v="0"/>
    <x v="0"/>
    <m/>
    <m/>
    <s v=""/>
    <m/>
    <s v=""/>
  </r>
  <r>
    <s v="INC000002646127"/>
    <s v="4-Menor/Localizado"/>
    <x v="1"/>
    <x v="1"/>
    <s v="Resuelto"/>
    <s v="TELEFONICA EMPRESAS DE CHILE SA"/>
    <d v="2024-03-01T07:37:27"/>
    <d v="2024-03-01T07:39:54"/>
    <d v="2024-03-01T07:40:18"/>
    <m/>
    <x v="1"/>
    <s v="NICOLAS A SAAVEDRA EGUILUZ"/>
    <s v="Checklist Diario Clientes 01.03.24"/>
    <s v="SAP"/>
    <s v="tct_nsaave"/>
    <x v="0"/>
    <m/>
    <x v="0"/>
    <d v="1899-12-30T00:00:24"/>
    <d v="1899-12-30T00:00:00"/>
    <d v="1899-12-30T00:02:51"/>
    <d v="1899-12-30T00:02:51"/>
    <x v="0"/>
    <x v="0"/>
    <m/>
    <m/>
    <s v=""/>
    <s v=""/>
    <s v="Cumplido"/>
  </r>
  <r>
    <s v="INC000002646179"/>
    <s v="3-Moderado/Limitado"/>
    <x v="0"/>
    <x v="0"/>
    <s v="Resuelto"/>
    <s v="ACMA S.A."/>
    <d v="2024-03-01T08:38:46"/>
    <d v="2024-03-01T08:40:59"/>
    <d v="2024-03-01T10:18:48"/>
    <m/>
    <x v="1"/>
    <s v="EWALD R GALAZ MILLALEO"/>
    <s v="HD |  ACMA: Bloqueo masivo de usuarios por proceso de fin de mes"/>
    <s v="VPN IP - MPLS"/>
    <s v="frp_kefern"/>
    <x v="0"/>
    <m/>
    <x v="0"/>
    <d v="1899-12-30T01:37:49"/>
    <d v="1899-12-30T00:31:57"/>
    <d v="1899-12-30T01:40:02"/>
    <d v="1899-12-30T01:08:05"/>
    <x v="0"/>
    <x v="0"/>
    <m/>
    <m/>
    <s v=""/>
    <s v="Cumplido"/>
    <s v=""/>
  </r>
  <r>
    <s v="INC000002646327"/>
    <s v="4-Menor/Localizado"/>
    <x v="1"/>
    <x v="1"/>
    <s v="Resuelto"/>
    <s v="TELEFONICA GLOBAL TECHNOLOGY S.A.AGENCIA EN CHILE"/>
    <d v="2024-03-01T10:28:18"/>
    <d v="2024-03-01T10:31:21"/>
    <d v="2024-03-01T10:32:09"/>
    <m/>
    <x v="1"/>
    <s v="EWALD R GALAZ MILLALEO"/>
    <s v="Checklist diario clientes 17.02.2024"/>
    <s v="SAP"/>
    <s v="tct_egalaz"/>
    <x v="0"/>
    <m/>
    <x v="0"/>
    <d v="1899-12-30T00:00:48"/>
    <d v="1899-12-30T00:00:00"/>
    <d v="1899-12-30T00:03:51"/>
    <d v="1899-12-30T00:03:51"/>
    <x v="0"/>
    <x v="0"/>
    <m/>
    <s v=""/>
    <s v=""/>
    <s v=""/>
    <s v="Cumplido"/>
  </r>
  <r>
    <s v="INC000002646331"/>
    <s v="4-Menor/Localizado"/>
    <x v="1"/>
    <x v="1"/>
    <s v="Resuelto"/>
    <s v="TELEFONICA GLOBAL TECHNOLOGY S.A.AGENCIA EN CHILE"/>
    <d v="2024-03-01T10:33:22"/>
    <d v="2024-03-01T10:34:11"/>
    <d v="2024-03-01T10:35:21"/>
    <m/>
    <x v="1"/>
    <s v="EWALD R GALAZ MILLALEO"/>
    <s v="Checklist diario clientes 18.02.2024"/>
    <s v="SAP"/>
    <s v="tct_egalaz"/>
    <x v="0"/>
    <m/>
    <x v="0"/>
    <d v="1899-12-30T00:01:10"/>
    <d v="1899-12-30T00:00:00"/>
    <d v="1899-12-30T00:01:59"/>
    <d v="1899-12-30T00:01:59"/>
    <x v="0"/>
    <x v="0"/>
    <m/>
    <s v=""/>
    <s v=""/>
    <s v=""/>
    <s v="Cumplido"/>
  </r>
  <r>
    <s v="INC000002646388"/>
    <s v="4-Menor/Localizado"/>
    <x v="1"/>
    <x v="1"/>
    <s v="Resuelto"/>
    <s v="TELEFONICA GLOBAL TECHNOLOGY S.A.AGENCIA EN CHILE"/>
    <d v="2024-03-01T11:59:54"/>
    <d v="2024-03-01T12:00:06"/>
    <d v="2024-03-01T12:03:28"/>
    <m/>
    <x v="2"/>
    <s v="RICARDO R GALLEGOS OYANEDER"/>
    <s v="Asistencia técnica en escalado incidentes y requerimientos Rodrigo Olmos cliente DUOC."/>
    <s v="HOSTING VIRTUAL"/>
    <s v="tct_rgalle"/>
    <x v="0"/>
    <m/>
    <x v="0"/>
    <d v="1899-12-30T00:03:22"/>
    <d v="1899-12-30T00:00:00"/>
    <d v="1899-12-30T00:03:34"/>
    <d v="1899-12-30T00:03:34"/>
    <x v="0"/>
    <x v="0"/>
    <m/>
    <s v=""/>
    <s v=""/>
    <s v=""/>
    <s v="Cumplido"/>
  </r>
  <r>
    <s v="INC000002646389"/>
    <s v="4-Menor/Localizado"/>
    <x v="1"/>
    <x v="1"/>
    <s v="Resuelto"/>
    <s v="TELEFONICA GLOBAL TECHNOLOGY S.A.AGENCIA EN CHILE"/>
    <d v="2024-03-01T12:00:11"/>
    <d v="2024-03-01T12:00:28"/>
    <d v="2024-03-01T12:04:22"/>
    <m/>
    <x v="2"/>
    <s v="RICARDO R GALLEGOS OYANEDER"/>
    <s v="Asistencia técnica en funcionamiento custer SQL Manuel Benitez cliente eCert"/>
    <s v="HOSTING VIRTUAL"/>
    <s v="tct_rgalle"/>
    <x v="0"/>
    <m/>
    <x v="0"/>
    <d v="1899-12-30T00:03:54"/>
    <d v="1899-12-30T00:00:00"/>
    <d v="1899-12-30T00:04:11"/>
    <d v="1899-12-30T00:04:11"/>
    <x v="0"/>
    <x v="0"/>
    <m/>
    <s v=""/>
    <s v=""/>
    <s v=""/>
    <s v="Cumplido"/>
  </r>
  <r>
    <s v="INC000002646391"/>
    <s v="4-Menor/Localizado"/>
    <x v="1"/>
    <x v="1"/>
    <s v="Resuelto"/>
    <s v="TELEFONICA GLOBAL TECHNOLOGY S.A.AGENCIA EN CHILE"/>
    <d v="2024-03-01T12:00:40"/>
    <d v="2024-03-01T12:00:54"/>
    <d v="2024-03-01T12:05:27"/>
    <m/>
    <x v="2"/>
    <s v="RICARDO R GALLEGOS OYANEDER"/>
    <s v="Reunión de coordinación con CSIR/TECH por actualización agente Panda servidores Empresas"/>
    <s v="HOSTING VIRTUAL"/>
    <s v="tct_rgalle"/>
    <x v="0"/>
    <m/>
    <x v="0"/>
    <d v="1899-12-30T00:04:33"/>
    <d v="1899-12-30T00:00:00"/>
    <d v="1899-12-30T00:04:47"/>
    <d v="1899-12-30T00:04:47"/>
    <x v="0"/>
    <x v="0"/>
    <m/>
    <s v=""/>
    <s v=""/>
    <s v=""/>
    <s v="Cumplido"/>
  </r>
  <r>
    <s v="INC000002646544"/>
    <s v="1-Extenso/Generalizado"/>
    <x v="1"/>
    <x v="1"/>
    <s v="Resuelto"/>
    <s v="GPS CHILE SPA"/>
    <d v="2024-03-01T10:34:45"/>
    <d v="2024-03-01T10:34:45"/>
    <d v="2024-03-01T12:44:26"/>
    <m/>
    <x v="2"/>
    <s v="ALEJANDRO ACEVEDO VALENZUELA"/>
    <s v="gpschi01 - wnprap_cap02 TICKET AUTOMATICO"/>
    <s v="TICKET-INTELIGENTE"/>
    <s v="USR_TSIGHT"/>
    <x v="1"/>
    <m/>
    <x v="0"/>
    <d v="1899-12-30T02:09:41"/>
    <d v="1899-12-30T00:54:59"/>
    <d v="1899-12-30T02:09:41"/>
    <d v="1899-12-30T01:14:42"/>
    <x v="1"/>
    <x v="1"/>
    <m/>
    <s v=""/>
    <s v=""/>
    <s v=""/>
    <s v="Cumplido"/>
  </r>
  <r>
    <s v="INC000002646808"/>
    <s v="4-Menor/Localizado"/>
    <x v="1"/>
    <x v="1"/>
    <s v="Resuelto"/>
    <s v="TELEFONICA GLOBAL TECHNOLOGY S.A.AGENCIA EN CHILE"/>
    <d v="2024-03-01T12:42:19"/>
    <d v="2024-03-01T12:43:28"/>
    <d v="2024-03-01T12:44:29"/>
    <m/>
    <x v="1"/>
    <s v="EWALD R GALAZ MILLALEO"/>
    <s v="Checklist diario clientes 19.02.2024"/>
    <s v="SAP"/>
    <s v="tct_egalaz"/>
    <x v="0"/>
    <m/>
    <x v="0"/>
    <d v="1899-12-30T00:01:01"/>
    <d v="1899-12-30T00:00:00"/>
    <d v="1899-12-30T00:02:10"/>
    <d v="1899-12-30T00:02:10"/>
    <x v="0"/>
    <x v="0"/>
    <m/>
    <s v=""/>
    <s v=""/>
    <s v=""/>
    <s v="Cumplido"/>
  </r>
  <r>
    <s v="INC000002646811"/>
    <s v="4-Menor/Localizado"/>
    <x v="1"/>
    <x v="1"/>
    <s v="Resuelto"/>
    <s v="TELEFONICA GLOBAL TECHNOLOGY S.A.AGENCIA EN CHILE"/>
    <d v="2024-03-01T12:44:54"/>
    <d v="2024-03-01T12:45:45"/>
    <d v="2024-03-01T12:46:36"/>
    <m/>
    <x v="1"/>
    <s v="EWALD R GALAZ MILLALEO"/>
    <s v="Checklist diario clientes 20.02.2024"/>
    <s v="SAP"/>
    <s v="tct_egalaz"/>
    <x v="0"/>
    <m/>
    <x v="0"/>
    <d v="1899-12-30T00:00:51"/>
    <d v="1899-12-30T00:00:00"/>
    <d v="1899-12-30T00:01:42"/>
    <d v="1899-12-30T00:01:42"/>
    <x v="0"/>
    <x v="0"/>
    <m/>
    <s v=""/>
    <s v=""/>
    <s v=""/>
    <s v="Cumplido"/>
  </r>
  <r>
    <s v="INC000002646818"/>
    <s v="4-Menor/Localizado"/>
    <x v="1"/>
    <x v="1"/>
    <s v="Resuelto"/>
    <s v="TELEFONICA GLOBAL TECHNOLOGY S.A.AGENCIA EN CHILE"/>
    <d v="2024-03-01T13:03:49"/>
    <d v="2024-03-01T13:04:35"/>
    <d v="2024-03-01T13:05:36"/>
    <m/>
    <x v="1"/>
    <s v="EWALD R GALAZ MILLALEO"/>
    <s v="Checklist diario clientes 21.02.2024"/>
    <s v="SAP"/>
    <s v="tct_egalaz"/>
    <x v="0"/>
    <m/>
    <x v="0"/>
    <d v="1899-12-30T00:01:01"/>
    <d v="1899-12-30T00:00:00"/>
    <d v="1899-12-30T00:01:47"/>
    <d v="1899-12-30T00:01:47"/>
    <x v="0"/>
    <x v="0"/>
    <m/>
    <s v=""/>
    <s v=""/>
    <s v=""/>
    <s v="Cumplido"/>
  </r>
  <r>
    <s v="INC000002646566"/>
    <s v="1-Extenso/Generalizado"/>
    <x v="1"/>
    <x v="1"/>
    <s v="Resuelto"/>
    <s v="TELEFONICA EMPRESAS DE CHILE SA"/>
    <d v="2024-03-01T11:06:47"/>
    <d v="2024-03-01T11:06:47"/>
    <d v="2024-03-01T13:06:59"/>
    <m/>
    <x v="2"/>
    <s v="ALEJANDRO ACEVEDO VALENZUELA"/>
    <s v="tgestiona - tgestiona_bd TICKET AUTOMATICO"/>
    <s v="TICKET-INTELIGENTE"/>
    <s v="USR_TSIGHT"/>
    <x v="1"/>
    <m/>
    <x v="0"/>
    <d v="1899-12-30T02:00:12"/>
    <d v="1899-12-30T01:28:12"/>
    <d v="1899-12-30T02:00:12"/>
    <d v="1899-12-30T00:32:00"/>
    <x v="1"/>
    <x v="1"/>
    <m/>
    <s v=""/>
    <s v=""/>
    <s v=""/>
    <s v="Cumplido"/>
  </r>
  <r>
    <s v="INC000002646821"/>
    <s v="4-Menor/Localizado"/>
    <x v="1"/>
    <x v="1"/>
    <s v="Resuelto"/>
    <s v="TELEFONICA GLOBAL TECHNOLOGY S.A.AGENCIA EN CHILE"/>
    <d v="2024-03-01T13:06:44"/>
    <d v="2024-03-01T13:07:36"/>
    <d v="2024-03-01T13:08:30"/>
    <m/>
    <x v="1"/>
    <s v="EWALD R GALAZ MILLALEO"/>
    <s v="Checklist diario clientes 22.02.2024"/>
    <s v="SAP"/>
    <s v="tct_egalaz"/>
    <x v="0"/>
    <m/>
    <x v="0"/>
    <d v="1899-12-30T00:00:54"/>
    <d v="1899-12-30T00:00:00"/>
    <d v="1899-12-30T00:01:46"/>
    <d v="1899-12-30T00:01:46"/>
    <x v="0"/>
    <x v="0"/>
    <m/>
    <s v=""/>
    <s v=""/>
    <s v=""/>
    <s v="Cumplido"/>
  </r>
  <r>
    <s v="INC000002646816"/>
    <s v="3-Moderado/Limitado"/>
    <x v="1"/>
    <x v="1"/>
    <s v="Resuelto"/>
    <s v="TELEFONICA GLOBAL TECHNOLOGY S.A.AGENCIA EN CHILE"/>
    <d v="2024-03-01T13:01:23"/>
    <d v="2024-03-01T13:09:18"/>
    <d v="2024-03-01T13:12:22"/>
    <m/>
    <x v="1"/>
    <s v="OSCAR A GUZMAN MEDIC"/>
    <s v="Checklist Diarios 29.02.2024"/>
    <s v="SAP"/>
    <s v="tct_oguzma"/>
    <x v="0"/>
    <m/>
    <x v="0"/>
    <d v="1899-12-30T00:03:04"/>
    <d v="1899-12-30T00:00:00"/>
    <d v="1899-12-30T00:10:59"/>
    <d v="1899-12-30T00:10:59"/>
    <x v="0"/>
    <x v="0"/>
    <m/>
    <s v=""/>
    <s v=""/>
    <s v=""/>
    <s v="Cumplido"/>
  </r>
  <r>
    <s v="INC000002646826"/>
    <s v="4-Menor/Localizado"/>
    <x v="1"/>
    <x v="1"/>
    <s v="Resuelto"/>
    <s v="TELEFONICA GLOBAL TECHNOLOGY S.A.AGENCIA EN CHILE"/>
    <d v="2024-03-01T13:12:06"/>
    <d v="2024-03-01T13:12:51"/>
    <d v="2024-03-01T13:13:55"/>
    <m/>
    <x v="1"/>
    <s v="EWALD R GALAZ MILLALEO"/>
    <s v="Checklist diario clientes 23.02.2024"/>
    <s v="SAP"/>
    <s v="tct_egalaz"/>
    <x v="0"/>
    <m/>
    <x v="0"/>
    <d v="1899-12-30T00:01:04"/>
    <d v="1899-12-30T00:00:00"/>
    <d v="1899-12-30T00:01:49"/>
    <d v="1899-12-30T00:01:49"/>
    <x v="0"/>
    <x v="0"/>
    <m/>
    <s v=""/>
    <s v=""/>
    <s v=""/>
    <s v="Cumplido"/>
  </r>
  <r>
    <s v="INC000002646807"/>
    <s v="3-Moderado/Limitado"/>
    <x v="0"/>
    <x v="0"/>
    <s v="Resuelto"/>
    <s v="ACMA S.A."/>
    <d v="2024-03-01T12:44:35"/>
    <d v="2024-03-01T12:45:48"/>
    <d v="2024-03-01T13:23:30"/>
    <m/>
    <x v="1"/>
    <s v="EWALD R GALAZ MILLALEO"/>
    <s v="HD/RE: ACMA - RE: Clave de desarrollador"/>
    <s v="VPN IP - MPLS"/>
    <s v="frp_pcamay"/>
    <x v="0"/>
    <m/>
    <x v="0"/>
    <d v="1899-12-30T00:37:42"/>
    <d v="1899-12-30T00:00:00"/>
    <d v="1899-12-30T00:38:55"/>
    <d v="1899-12-30T00:38:55"/>
    <x v="0"/>
    <x v="0"/>
    <m/>
    <s v=""/>
    <s v=""/>
    <s v="Cumplido"/>
    <s v=""/>
  </r>
  <r>
    <s v="INC000002645101"/>
    <s v="3-Moderado/Limitado"/>
    <x v="1"/>
    <x v="1"/>
    <s v="Resuelto"/>
    <s v="FUNDACION INSTITUTO PROFESIONAL DUOC UC"/>
    <d v="2024-03-01T09:48:36"/>
    <d v="2024-03-01T09:51:10"/>
    <d v="2024-03-01T13:37:08"/>
    <m/>
    <x v="3"/>
    <s v="DAVID MATELUNA"/>
    <s v="DUOC|REQ| Integración Monitoreo"/>
    <s v="HOSTING VIRTUAL"/>
    <s v="frp_eavend"/>
    <x v="0"/>
    <m/>
    <x v="0"/>
    <d v="1899-12-30T03:45:58"/>
    <d v="1899-12-30T03:05:54"/>
    <d v="1899-12-30T03:48:32"/>
    <d v="1899-12-30T00:42:38"/>
    <x v="0"/>
    <x v="0"/>
    <m/>
    <s v=""/>
    <s v=""/>
    <s v=""/>
    <s v="Cumplido"/>
  </r>
  <r>
    <s v="INC000002646467"/>
    <s v="3-Moderado/Limitado"/>
    <x v="1"/>
    <x v="1"/>
    <s v="Resuelto"/>
    <s v="FUNDACION INSTITUTO PROFESIONAL DUOC UC"/>
    <d v="2024-03-01T13:06:37"/>
    <d v="2024-03-01T13:08:49"/>
    <d v="2024-03-01T13:41:07"/>
    <m/>
    <x v="2"/>
    <s v="RICARDO R GALLEGOS OYANEDER"/>
    <s v="DUOC|REQ| Solicitud cuentas VPN - Proyecto Observatorio"/>
    <s v="HOUSING"/>
    <s v="frp_eavend"/>
    <x v="0"/>
    <m/>
    <x v="0"/>
    <d v="1899-12-30T00:32:18"/>
    <d v="1899-12-30T00:14:01"/>
    <d v="1899-12-30T00:34:30"/>
    <d v="1899-12-30T00:20:29"/>
    <x v="0"/>
    <x v="0"/>
    <m/>
    <s v=""/>
    <s v=""/>
    <s v=""/>
    <s v="Cumplido"/>
  </r>
  <r>
    <s v="INC000002646434"/>
    <s v="3-Moderado/Limitado"/>
    <x v="1"/>
    <x v="1"/>
    <s v="Resuelto"/>
    <s v="FUNDACION INSTITUTO PROFESIONAL DUOC UC"/>
    <d v="2024-03-01T11:24:16"/>
    <d v="2024-03-01T11:25:53"/>
    <d v="2024-03-01T13:41:36"/>
    <m/>
    <x v="3"/>
    <s v="ALVARO ORTIZ"/>
    <s v="DUOC|REQ| Añadir segmentos nuevos a OCI"/>
    <s v="HOSTING VIRTUAL"/>
    <s v="frp_eavend"/>
    <x v="0"/>
    <m/>
    <x v="0"/>
    <d v="1899-12-30T02:15:43"/>
    <d v="1899-12-30T01:52:57"/>
    <d v="1899-12-30T02:17:20"/>
    <d v="1899-12-30T00:24:23"/>
    <x v="0"/>
    <x v="0"/>
    <m/>
    <s v=""/>
    <s v=""/>
    <s v=""/>
    <s v="Cumplido"/>
  </r>
  <r>
    <s v="INC000002646472"/>
    <s v="2-Significativo/Amplio"/>
    <x v="0"/>
    <x v="0"/>
    <s v="Resuelto"/>
    <s v="FUNDACION INSTITUTO PROFESIONAL DUOC UC"/>
    <d v="2024-03-01T13:43:47"/>
    <d v="2024-03-01T13:44:57"/>
    <d v="2024-03-01T13:45:59"/>
    <m/>
    <x v="3"/>
    <s v="ALVARO ORTIZ"/>
    <s v="realizar rebuild a indices en PRD"/>
    <s v="HOSTING VIRTUAL"/>
    <s v="tct_alorti"/>
    <x v="0"/>
    <m/>
    <x v="0"/>
    <d v="1899-12-30T00:01:02"/>
    <d v="1899-12-30T00:00:00"/>
    <d v="1899-12-30T00:02:12"/>
    <d v="1899-12-30T00:02:12"/>
    <x v="0"/>
    <x v="0"/>
    <m/>
    <s v=""/>
    <s v=""/>
    <s v="Cumplido"/>
    <s v=""/>
  </r>
  <r>
    <s v="INC000002646862"/>
    <s v="3-Moderado/Limitado"/>
    <x v="0"/>
    <x v="0"/>
    <s v="Cerrado"/>
    <s v="MUTUAL DE CARABINEROS"/>
    <s v="1/3/24 16:00:50"/>
    <s v="1/3/24 16:02:02"/>
    <s v="1/3/24 16:15:46"/>
    <s v="1/3/24 23:50:00"/>
    <x v="0"/>
    <s v="SEBASTIAN I ACUÑA GUZMAN"/>
    <s v="HD/Modificación de registros DNS - SICS por contingencia"/>
    <s v="VPN IP - MPLS"/>
    <s v="frp_pcamay"/>
    <x v="0"/>
    <m/>
    <x v="0"/>
    <d v="1899-12-30T00:13:44"/>
    <d v="1899-12-30T00:03:33"/>
    <d v="1899-12-30T00:14:56"/>
    <d v="1899-12-30T00:11:23"/>
    <x v="0"/>
    <x v="0"/>
    <m/>
    <s v=""/>
    <s v=""/>
    <s v="Cumplido"/>
    <s v=""/>
  </r>
  <r>
    <s v="INC000002647352"/>
    <s v="4-Menor/Localizado"/>
    <x v="1"/>
    <x v="1"/>
    <s v="Cerrado"/>
    <s v="TELEFONICA EMPRESAS DE CHILE SA"/>
    <s v="1/3/24 16:48:07"/>
    <s v="1/3/24 16:49:56"/>
    <s v="1/3/24 16:53:35"/>
    <s v="1/3/24 23:50:00"/>
    <x v="1"/>
    <s v="FREDDY O CORTES DIAZ"/>
    <s v="CHECKLIST SAP ECC PRD 27.02.2024"/>
    <s v="SAP"/>
    <s v="tct_fcorte"/>
    <x v="0"/>
    <m/>
    <x v="0"/>
    <d v="1899-12-30T00:03:39"/>
    <d v="1899-12-30T00:00:00"/>
    <d v="1899-12-30T00:00:00"/>
    <d v="1899-12-30T00:00:00"/>
    <x v="0"/>
    <x v="0"/>
    <m/>
    <s v=""/>
    <s v=""/>
    <s v=""/>
    <s v="Cumplido"/>
  </r>
  <r>
    <s v="INC000002647349"/>
    <s v="4-Menor/Localizado"/>
    <x v="1"/>
    <x v="1"/>
    <s v="Cerrado"/>
    <s v="TELEFONICA EMPRESAS DE CHILE SA"/>
    <s v="1/3/24 16:45:10"/>
    <s v="1/3/24 16:46:39"/>
    <s v="1/3/24 16:59:01"/>
    <s v="1/3/24 23:50:00"/>
    <x v="1"/>
    <s v="FREDDY O CORTES DIAZ"/>
    <s v="CHECKLIST SAP ECC PRD 28.02.2024"/>
    <s v="SAP"/>
    <s v="tct_fcorte"/>
    <x v="0"/>
    <m/>
    <x v="0"/>
    <d v="1899-12-30T00:12:22"/>
    <d v="1899-12-30T00:00:00"/>
    <d v="1899-12-30T00:00:00"/>
    <d v="1899-12-30T00:00:00"/>
    <x v="0"/>
    <x v="0"/>
    <m/>
    <s v=""/>
    <s v=""/>
    <s v=""/>
    <s v="Cumplido"/>
  </r>
  <r>
    <s v="INC000002645388"/>
    <s v="3-Moderado/Limitado"/>
    <x v="0"/>
    <x v="0"/>
    <s v="Cerrado"/>
    <s v="TELEFONICA GLOBAL TECHNOLOGY S.A.AGENCIA EN CHILE"/>
    <s v="1/3/24 08:40:16"/>
    <s v="1/3/24 08:44:26"/>
    <s v="1/3/24 16:59:06"/>
    <s v="1/3/24 23:50:00"/>
    <x v="4"/>
    <s v="JUAN CARLOS UZCATEGUI FUGUETT"/>
    <s v="HD/Acceso Vcloud ToD"/>
    <s v="VPN IP - MPLS"/>
    <s v="frp_pcamay"/>
    <x v="0"/>
    <m/>
    <x v="0"/>
    <d v="1899-12-30T08:14:40"/>
    <d v="1899-12-30T07:18:15"/>
    <d v="1899-12-30T08:18:50"/>
    <d v="1899-12-30T01:00:35"/>
    <x v="0"/>
    <x v="0"/>
    <m/>
    <s v=""/>
    <s v=""/>
    <s v="Cumplido"/>
    <s v=""/>
  </r>
  <r>
    <s v="INC000002647347"/>
    <s v="4-Menor/Localizado"/>
    <x v="1"/>
    <x v="1"/>
    <s v="Cerrado"/>
    <s v="TELEFONICA EMPRESAS DE CHILE SA"/>
    <s v="1/3/24 16:44:41"/>
    <s v="1/3/24 16:44:45"/>
    <s v="1/3/24 16:59:56"/>
    <s v="1/3/24 23:50:00"/>
    <x v="1"/>
    <s v="FREDDY O CORTES DIAZ"/>
    <s v="CHECKLIST SAP ECC PRD 29.02.2024"/>
    <s v="SAP"/>
    <s v="tct_fcorte"/>
    <x v="0"/>
    <m/>
    <x v="0"/>
    <d v="1899-12-30T00:15:11"/>
    <d v="1899-12-30T00:00:00"/>
    <d v="1899-12-30T00:00:00"/>
    <d v="1899-12-30T00:00:00"/>
    <x v="0"/>
    <x v="0"/>
    <m/>
    <s v=""/>
    <s v=""/>
    <s v=""/>
    <s v="Cumplido"/>
  </r>
  <r>
    <s v="INC000002647358"/>
    <s v="4-Menor/Localizado"/>
    <x v="1"/>
    <x v="1"/>
    <s v="Cerrado"/>
    <s v="TELEFONICA EMPRESAS DE CHILE SA"/>
    <s v="1/3/24 16:54:17"/>
    <s v="1/3/24 16:55:43"/>
    <s v="1/3/24 17:01:41"/>
    <s v="1/3/24 23:50:00"/>
    <x v="1"/>
    <s v="FREDDY O CORTES DIAZ"/>
    <s v="CHECKLIST SAP ECC PRD 19.02.2024"/>
    <s v="SAP"/>
    <s v="tct_fcorte"/>
    <x v="0"/>
    <m/>
    <x v="0"/>
    <d v="1899-12-30T00:05:58"/>
    <d v="1899-12-30T00:00:00"/>
    <d v="1899-12-30T00:00:00"/>
    <d v="1899-12-30T00:00:00"/>
    <x v="0"/>
    <x v="0"/>
    <m/>
    <s v=""/>
    <s v=""/>
    <s v=""/>
    <s v="Cumplido"/>
  </r>
  <r>
    <s v="INC000002647216"/>
    <s v="3-Moderado/Limitado"/>
    <x v="1"/>
    <x v="1"/>
    <s v="Cerrado"/>
    <s v="FUNDACION INSTITUTO PROFESIONAL DUOC UC"/>
    <s v="1/3/24 16:57:06"/>
    <s v="1/3/24 16:59:06"/>
    <s v="1/3/24 18:20:17"/>
    <s v="1/3/24 23:50:00"/>
    <x v="3"/>
    <s v="ALVARO ORTIZ"/>
    <s v="DUOC|REQ| revisión errores ADBPRD"/>
    <s v="HOSTING VIRTUAL"/>
    <s v="frp_eavend"/>
    <x v="0"/>
    <m/>
    <x v="0"/>
    <d v="1899-12-30T01:21:11"/>
    <d v="1899-12-30T00:26:39"/>
    <d v="1899-12-30T01:23:11"/>
    <d v="1899-12-30T00:56:32"/>
    <x v="0"/>
    <x v="0"/>
    <m/>
    <s v=""/>
    <s v=""/>
    <s v=""/>
    <s v="Cumplido"/>
  </r>
  <r>
    <s v="INC000002647548"/>
    <s v="1-Extenso/Generalizado"/>
    <x v="1"/>
    <x v="1"/>
    <s v="Cerrado"/>
    <s v="FUNDACION INSTITUTO PROFESIONAL DUOC UC"/>
    <s v="1/3/24 18:22:51"/>
    <s v="1/3/24 18:22:51"/>
    <s v="1/3/24 21:56:48"/>
    <s v="1/3/24 23:50:00"/>
    <x v="2"/>
    <s v="GIOVANNI D ROCCO VALENZUELA"/>
    <s v="fiprdu01 - dcadmvalpo1_duoc_cl TICKET AUTOMATICO"/>
    <s v="TICKET-INTELIGENTE"/>
    <s v="USR_TSIGHT"/>
    <x v="1"/>
    <m/>
    <x v="0"/>
    <d v="1899-12-30T03:33:57"/>
    <d v="1899-12-30T03:26:25"/>
    <d v="1899-12-30T03:33:57"/>
    <d v="1899-12-30T00:07:32"/>
    <x v="1"/>
    <x v="1"/>
    <m/>
    <s v=""/>
    <s v=""/>
    <s v=""/>
    <s v="Cumplido"/>
  </r>
  <r>
    <s v="INC000002647543"/>
    <s v="1-Extenso/Generalizado"/>
    <x v="1"/>
    <x v="1"/>
    <s v="Cerrado"/>
    <s v="FUNDACION INSTITUTO PROFESIONAL DUOC UC"/>
    <s v="1/3/24 18:20:38"/>
    <s v="1/3/24 18:20:38"/>
    <s v="1/3/24 21:57:08"/>
    <s v="1/3/24 23:50:00"/>
    <x v="2"/>
    <s v="GIOVANNI D ROCCO VALENZUELA"/>
    <s v="fiprdu01 - hyp_valpo1 TICKET AUTOMATICO"/>
    <s v="TICKET-INTELIGENTE"/>
    <s v="USR_TSIGHT"/>
    <x v="1"/>
    <m/>
    <x v="0"/>
    <d v="1899-12-30T03:36:30"/>
    <d v="1899-12-30T03:27:25"/>
    <d v="1899-12-30T03:36:30"/>
    <d v="1899-12-30T00:09:05"/>
    <x v="1"/>
    <x v="1"/>
    <m/>
    <s v=""/>
    <s v=""/>
    <s v=""/>
    <s v="Cumplido"/>
  </r>
  <r>
    <s v="INC000002647554"/>
    <s v="1-Extenso/Generalizado"/>
    <x v="1"/>
    <x v="1"/>
    <s v="Cerrado"/>
    <s v="FUNDACION INSTITUTO PROFESIONAL DUOC UC"/>
    <s v="1/3/24 18:23:55"/>
    <s v="1/3/24 18:23:55"/>
    <s v="1/3/24 21:57:28"/>
    <s v="1/3/24 23:50:00"/>
    <x v="2"/>
    <s v="GIOVANNI D ROCCO VALENZUELA"/>
    <s v="fiprdu01 - hyp_cousino TICKET AUTOMATICO"/>
    <s v="TICKET-INTELIGENTE"/>
    <s v="USR_TSIGHT"/>
    <x v="1"/>
    <m/>
    <x v="0"/>
    <d v="1899-12-30T03:33:33"/>
    <d v="1899-12-30T03:23:55"/>
    <d v="1899-12-30T03:33:33"/>
    <d v="1899-12-30T00:09:38"/>
    <x v="1"/>
    <x v="1"/>
    <m/>
    <s v=""/>
    <s v=""/>
    <s v=""/>
    <s v="Cumplido"/>
  </r>
  <r>
    <s v="INC000002647553"/>
    <s v="1-Extenso/Generalizado"/>
    <x v="1"/>
    <x v="1"/>
    <s v="Cerrado"/>
    <s v="FUNDACION INSTITUTO PROFESIONAL DUOC UC"/>
    <s v="1/3/24 18:23:54"/>
    <s v="1/3/24 18:23:54"/>
    <s v="1/3/24 21:57:48"/>
    <s v="1/3/24 23:50:00"/>
    <x v="2"/>
    <s v="GIOVANNI D ROCCO VALENZUELA"/>
    <s v="fiprdu01 - dcacd_cousino TICKET AUTOMATICO"/>
    <s v="TICKET-INTELIGENTE"/>
    <s v="USR_TSIGHT"/>
    <x v="1"/>
    <m/>
    <x v="0"/>
    <d v="1899-12-30T03:33:54"/>
    <d v="1899-12-30T03:25:31"/>
    <d v="1899-12-30T03:33:54"/>
    <d v="1899-12-30T00:08:23"/>
    <x v="1"/>
    <x v="1"/>
    <m/>
    <s v=""/>
    <s v=""/>
    <s v=""/>
    <s v="Cumplido"/>
  </r>
  <r>
    <s v="INC000002647552"/>
    <s v="1-Extenso/Generalizado"/>
    <x v="1"/>
    <x v="1"/>
    <s v="Cerrado"/>
    <s v="FUNDACION INSTITUTO PROFESIONAL DUOC UC"/>
    <s v="1/3/24 18:23:53"/>
    <s v="1/3/24 18:23:53"/>
    <s v="1/3/24 22:02:06"/>
    <s v="1/3/24 23:50:00"/>
    <x v="2"/>
    <s v="GIOVANNI D ROCCO VALENZUELA"/>
    <s v="fiprdu01 - dcadmcousino TICKET AUTOMATICO"/>
    <s v="TICKET-INTELIGENTE"/>
    <s v="USR_TSIGHT"/>
    <x v="1"/>
    <m/>
    <x v="0"/>
    <d v="1899-12-30T03:38:13"/>
    <d v="1899-12-30T03:30:28"/>
    <d v="1899-12-30T03:38:13"/>
    <d v="1899-12-30T00:07:45"/>
    <x v="1"/>
    <x v="1"/>
    <m/>
    <s v=""/>
    <s v=""/>
    <s v=""/>
    <s v="Cumplido"/>
  </r>
  <r>
    <s v="INC000002647709"/>
    <s v="3-Moderado/Limitado"/>
    <x v="0"/>
    <x v="0"/>
    <s v="Cerrado"/>
    <s v="TELEFONICA GLOBAL TECHNOLOGY S.A.AGENCIA EN CHILE"/>
    <s v="1/3/24 20:57:57"/>
    <s v="1/3/24 21:03:11"/>
    <s v="1/3/24 22:03:32"/>
    <s v="1/3/24 23:50:00"/>
    <x v="2"/>
    <s v="GIOVANNI D ROCCO VALENZUELA"/>
    <s v="GAMA / RE: Creación de Folio"/>
    <s v="VPN IP - MPLS"/>
    <s v="frp_kaldor"/>
    <x v="0"/>
    <m/>
    <x v="0"/>
    <d v="1899-12-30T01:00:21"/>
    <d v="1899-12-30T00:47:33"/>
    <d v="1899-12-30T01:05:35"/>
    <d v="1899-12-30T00:18:02"/>
    <x v="0"/>
    <x v="0"/>
    <m/>
    <s v=""/>
    <s v=""/>
    <s v="Cumplido"/>
    <s v=""/>
  </r>
  <r>
    <s v="INC000002647460"/>
    <s v="3-Moderado/Limitado"/>
    <x v="1"/>
    <x v="1"/>
    <s v="Cerrado"/>
    <s v="FUNDACION INSTITUTO PROFESIONAL DUOC UC"/>
    <s v="1/3/24 19:38:26"/>
    <s v="1/3/24 19:40:42"/>
    <s v="2/3/24 02:00:35"/>
    <s v="2/3/24 23:50:00"/>
    <x v="2"/>
    <s v="GIOVANNI D ROCCO VALENZUELA"/>
    <s v="URGENCIA Apoyo en revisión de Active Directory central DUOC UC"/>
    <s v="HOSTING VIRTUAL"/>
    <s v="frp_disilv"/>
    <x v="0"/>
    <m/>
    <x v="0"/>
    <d v="1899-12-30T06:19:53"/>
    <d v="1899-12-30T06:19:47"/>
    <d v="1899-12-30T06:22:09"/>
    <d v="1899-12-30T00:02:22"/>
    <x v="0"/>
    <x v="0"/>
    <m/>
    <s v=""/>
    <s v=""/>
    <s v=""/>
    <s v="Cumplido"/>
  </r>
  <r>
    <s v="INC000002648042"/>
    <s v="1-Extenso/Generalizado"/>
    <x v="1"/>
    <x v="1"/>
    <s v="Cerrado"/>
    <s v="GPS CHILE SPA"/>
    <s v="2/3/24 00:59:30"/>
    <s v="2/3/24 00:59:30"/>
    <s v="2/3/24 02:17:13"/>
    <s v="2/3/24 23:50:00"/>
    <x v="2"/>
    <s v="GIOVANNI D ROCCO VALENZUELA"/>
    <s v="gpschi01 - wnprap_gps09 TICKET AUTOMATICO"/>
    <s v="TICKET-INTELIGENTE"/>
    <s v="USR_TSIGHT"/>
    <x v="1"/>
    <m/>
    <x v="1"/>
    <d v="1899-12-30T01:17:43"/>
    <d v="1899-12-30T01:15:03"/>
    <d v="1899-12-30T01:17:43"/>
    <d v="1899-12-30T00:02:40"/>
    <x v="1"/>
    <x v="1"/>
    <m/>
    <s v=""/>
    <s v=""/>
    <s v=""/>
    <s v="Cumplido"/>
  </r>
  <r>
    <s v="INC000002648054"/>
    <s v="1-Extenso/Generalizado"/>
    <x v="1"/>
    <x v="1"/>
    <s v="Cerrado"/>
    <s v="FUNDACION INSTITUTO PROFESIONAL DUOC UC"/>
    <s v="2/3/24 01:12:36"/>
    <s v="2/3/24 01:12:36"/>
    <s v="2/3/24 04:01:58"/>
    <s v="2/3/24 23:50:00"/>
    <x v="0"/>
    <s v="VICTOR SEPULVEDA GAMARRA"/>
    <s v="fiprdu01 - ub16_test1 TICKET AUTOMATICO"/>
    <s v="TICKET-INTELIGENTE"/>
    <s v="USR_TSIGHT"/>
    <x v="1"/>
    <m/>
    <x v="1"/>
    <d v="1899-12-30T02:49:22"/>
    <d v="1899-12-30T02:46:52"/>
    <d v="1899-12-30T02:49:22"/>
    <d v="1899-12-30T00:02:30"/>
    <x v="1"/>
    <x v="1"/>
    <m/>
    <s v=""/>
    <s v=""/>
    <s v=""/>
    <s v="Cumplido"/>
  </r>
  <r>
    <s v="INC000002648562"/>
    <s v="4-Menor/Localizado"/>
    <x v="1"/>
    <x v="1"/>
    <s v="Cerrado"/>
    <s v="TELEFONICA GLOBAL TECHNOLOGY S.A.AGENCIA EN CHILE"/>
    <s v="2/3/24 08:32:23"/>
    <s v="2/3/24 08:34:05"/>
    <s v="2/3/24 08:35:01"/>
    <s v="2/3/24 23:50:00"/>
    <x v="2"/>
    <s v="GIOVANNI D ROCCO VALENZUELA"/>
    <s v="DESBLOQUEO CUENTA JUAN  PABLO VARGAS"/>
    <s v="HOSTING VIRTUAL"/>
    <s v="tct_grocco"/>
    <x v="0"/>
    <m/>
    <x v="1"/>
    <d v="1899-12-30T00:00:56"/>
    <d v="1899-12-30T00:00:00"/>
    <d v="1899-12-30T00:02:38"/>
    <d v="1899-12-30T00:02:38"/>
    <x v="0"/>
    <x v="0"/>
    <m/>
    <s v=""/>
    <s v=""/>
    <s v=""/>
    <s v="Cumplido"/>
  </r>
  <r>
    <s v="INC000002646368"/>
    <s v="3-Moderado/Limitado"/>
    <x v="0"/>
    <x v="0"/>
    <s v="Cerrado"/>
    <s v="ACMA S.A."/>
    <s v="1/3/24 11:40:02"/>
    <s v="1/3/24 11:48:06"/>
    <s v="2/3/24 09:33:11"/>
    <s v="2/3/24 23:50:00"/>
    <x v="5"/>
    <s v="RODRIGO VÁSQUEZ MUÑOZ"/>
    <s v="HD/ACMA - Ejecutar respaldo FULL servidor ACQ"/>
    <s v="VPN IP - MPLS"/>
    <s v="frp_jancha"/>
    <x v="0"/>
    <m/>
    <x v="0"/>
    <d v="1899-12-30T21:45:05"/>
    <d v="1899-12-30T21:05:11"/>
    <d v="1899-12-30T21:53:09"/>
    <d v="1899-12-30T00:47:58"/>
    <x v="0"/>
    <x v="0"/>
    <m/>
    <s v=""/>
    <s v=""/>
    <s v="Cumplido"/>
    <s v=""/>
  </r>
  <r>
    <s v="INC000002646860"/>
    <s v="3-Moderado/Limitado"/>
    <x v="0"/>
    <x v="0"/>
    <s v="Cerrado"/>
    <s v="TELEFONICA GLOBAL TECHNOLOGY S.A.AGENCIA EN CHILE"/>
    <s v="1/3/24 15:39:46"/>
    <s v="1/3/24 15:42:13"/>
    <s v="2/3/24 09:36:47"/>
    <s v="2/3/24 23:50:00"/>
    <x v="5"/>
    <s v="RODRIGO VÁSQUEZ MUÑOZ"/>
    <s v="HD/RE: FRUSAN | Problema al respaldar servidores"/>
    <s v="VPN IP - MPLS"/>
    <s v="frp_pcamay"/>
    <x v="0"/>
    <m/>
    <x v="0"/>
    <d v="1899-12-30T17:54:34"/>
    <d v="1899-12-30T12:21:16"/>
    <d v="1899-12-30T17:57:01"/>
    <d v="1899-12-30T05:35:45"/>
    <x v="0"/>
    <x v="0"/>
    <m/>
    <s v=""/>
    <s v=""/>
    <s v="Cumplido"/>
    <s v=""/>
  </r>
  <r>
    <s v="INC000002649225"/>
    <s v="1-Extenso/Generalizado"/>
    <x v="1"/>
    <x v="1"/>
    <s v="Cerrado"/>
    <s v="FUNDACION INSTITUTO PROFESIONAL DUOC UC"/>
    <s v="2/3/24 18:46:39"/>
    <s v="2/3/24 18:46:39"/>
    <s v="2/3/24 19:39:59"/>
    <s v="2/3/24 23:50:00"/>
    <x v="0"/>
    <s v="VICTOR SEPULVEDA GAMARRA"/>
    <s v="fiprdu01 - liceo_andes TICKET AUTOMATICO"/>
    <s v="TICKET-INTELIGENTE"/>
    <s v="USR_TSIGHT"/>
    <x v="1"/>
    <m/>
    <x v="1"/>
    <d v="1899-12-30T00:53:20"/>
    <d v="1899-12-30T00:51:42"/>
    <d v="1899-12-30T00:53:20"/>
    <d v="1899-12-30T00:01:38"/>
    <x v="1"/>
    <x v="1"/>
    <m/>
    <s v=""/>
    <s v=""/>
    <s v=""/>
    <s v="Cumplido"/>
  </r>
  <r>
    <s v="INC000002648992"/>
    <s v="1-Extenso/Generalizado"/>
    <x v="1"/>
    <x v="1"/>
    <s v="Cerrado"/>
    <s v="RABIE HNOSLTDA"/>
    <s v="2/3/24 11:04:49"/>
    <s v="2/3/24 11:04:49"/>
    <s v="3/3/24 00:11:57"/>
    <s v="3/3/24 23:50:00"/>
    <x v="2"/>
    <s v="GIOVANNI D ROCCO VALENZUELA"/>
    <s v="rabie001 - lonquimay TICKET AUTOMATICO"/>
    <s v="TICKET-INTELIGENTE"/>
    <s v="USR_TSIGHT"/>
    <x v="1"/>
    <m/>
    <x v="1"/>
    <d v="1899-12-30T13:07:08"/>
    <d v="1899-12-30T13:05:05"/>
    <d v="1899-12-30T13:07:08"/>
    <d v="1899-12-30T00:02:03"/>
    <x v="1"/>
    <x v="1"/>
    <m/>
    <s v=""/>
    <s v=""/>
    <s v=""/>
    <s v="Cumplido"/>
  </r>
  <r>
    <s v="INC000002649916"/>
    <s v="1-Extenso/Generalizado"/>
    <x v="1"/>
    <x v="1"/>
    <s v="Cerrado"/>
    <s v="GPS CHILE SPA"/>
    <s v="3/3/24 04:53:28"/>
    <s v="3/3/24 04:53:28"/>
    <s v="3/3/24 06:39:51"/>
    <s v="3/3/24 23:50:00"/>
    <x v="2"/>
    <s v="GIOVANNI D ROCCO VALENZUELA"/>
    <s v="gpschi01 - wnprdb_int01 TICKET AUTOMATICO"/>
    <s v="TICKET-INTELIGENTE"/>
    <s v="USR_TSIGHT"/>
    <x v="1"/>
    <m/>
    <x v="2"/>
    <d v="1899-12-30T01:46:23"/>
    <d v="1899-12-30T01:45:20"/>
    <d v="1899-12-30T01:46:23"/>
    <d v="1899-12-30T00:01:03"/>
    <x v="1"/>
    <x v="1"/>
    <m/>
    <s v=""/>
    <s v=""/>
    <s v=""/>
    <s v="Cumplido"/>
  </r>
  <r>
    <s v="INC000002649920"/>
    <s v="1-Extenso/Generalizado"/>
    <x v="1"/>
    <x v="1"/>
    <s v="Cerrado"/>
    <s v="GPS CHILE SPA"/>
    <s v="3/3/24 05:21:37"/>
    <s v="3/3/24 05:21:37"/>
    <s v="3/3/24 11:37:06"/>
    <s v="3/3/24 23:50:00"/>
    <x v="0"/>
    <s v="VICTOR SEPULVEDA GAMARRA"/>
    <s v="gpschi01 - lnprap_gps05 TICKET AUTOMATICO"/>
    <s v="TICKET-INTELIGENTE"/>
    <s v="USR_TSIGHT"/>
    <x v="1"/>
    <m/>
    <x v="2"/>
    <d v="1899-12-30T06:15:29"/>
    <d v="1899-12-30T06:03:29"/>
    <d v="1899-12-30T06:15:29"/>
    <d v="1899-12-30T00:12:00"/>
    <x v="1"/>
    <x v="1"/>
    <m/>
    <s v=""/>
    <s v=""/>
    <s v=""/>
    <s v="Cumplido"/>
  </r>
  <r>
    <s v="INC000002649983"/>
    <s v="1-Extenso/Generalizado"/>
    <x v="1"/>
    <x v="1"/>
    <s v="Cerrado"/>
    <s v="FUNDACION INSTITUTO PROFESIONAL DUOC UC"/>
    <s v="3/3/24 08:15:58"/>
    <s v="3/3/24 08:15:58"/>
    <s v="3/3/24 11:37:43"/>
    <s v="3/3/24 23:50:00"/>
    <x v="0"/>
    <s v="VICTOR SEPULVEDA GAMARRA"/>
    <s v="fiprdu01 - liceo_andes TICKET AUTOMATICO"/>
    <s v="TICKET-INTELIGENTE"/>
    <s v="USR_TSIGHT"/>
    <x v="1"/>
    <m/>
    <x v="2"/>
    <d v="1899-12-30T03:21:45"/>
    <d v="1899-12-30T03:16:40"/>
    <d v="1899-12-30T03:21:45"/>
    <d v="1899-12-30T00:05:05"/>
    <x v="1"/>
    <x v="1"/>
    <m/>
    <s v=""/>
    <s v=""/>
    <s v=""/>
    <s v="Cumplido"/>
  </r>
  <r>
    <s v="INC000002650581"/>
    <s v="1-Extenso/Generalizado"/>
    <x v="1"/>
    <x v="1"/>
    <s v="Cerrado"/>
    <s v="FUNDACION INSTITUTO PROFESIONAL DUOC UC"/>
    <s v="3/3/24 20:39:59"/>
    <s v="3/3/24 20:39:59"/>
    <s v="3/3/24 21:56:15"/>
    <s v="3/3/24 23:50:00"/>
    <x v="0"/>
    <s v="VICTOR SEPULVEDA GAMARRA"/>
    <s v="fiprdu01 - liceo_andes TICKET AUTOMATICO"/>
    <s v="TICKET-INTELIGENTE"/>
    <s v="USR_TSIGHT"/>
    <x v="1"/>
    <m/>
    <x v="2"/>
    <d v="1899-12-30T01:16:16"/>
    <d v="1899-12-30T01:14:26"/>
    <d v="1899-12-30T01:16:16"/>
    <d v="1899-12-30T00:01:50"/>
    <x v="1"/>
    <x v="1"/>
    <m/>
    <s v=""/>
    <s v=""/>
    <s v=""/>
    <s v="Cumplido"/>
  </r>
  <r>
    <s v="INC000002649297"/>
    <s v="1-Extenso/Generalizado"/>
    <x v="1"/>
    <x v="1"/>
    <s v="Cerrado"/>
    <s v="BLUMAR S.A."/>
    <s v="2/3/24 20:31:01"/>
    <s v="2/3/24 20:31:01"/>
    <s v="3/3/24 21:57:01"/>
    <s v="3/3/24 23:50:00"/>
    <x v="0"/>
    <s v="VICTOR SEPULVEDA GAMARRA"/>
    <s v="blumar01 - acq TICKET AUTOMATICO"/>
    <s v="TICKET-INTELIGENTE"/>
    <s v="USR_TSIGHT"/>
    <x v="1"/>
    <m/>
    <x v="1"/>
    <d v="1899-12-31T01:26:00"/>
    <d v="1899-12-31T01:25:07"/>
    <d v="1899-12-31T01:26:00"/>
    <d v="1899-12-30T00:00:53"/>
    <x v="1"/>
    <x v="1"/>
    <m/>
    <s v=""/>
    <s v=""/>
    <s v=""/>
    <s v="Cumplido"/>
  </r>
  <r>
    <s v="INC000002650754"/>
    <s v="1-Extenso/Generalizado"/>
    <x v="1"/>
    <x v="1"/>
    <s v="Resuelto"/>
    <s v="DK REAL ESTATE S.A"/>
    <s v="4/3/24 01:43:14"/>
    <s v="4/3/24 01:43:14"/>
    <s v="4/3/24 04:45:58"/>
    <m/>
    <x v="2"/>
    <s v="GIOVANNI D ROCCO VALENZUELA"/>
    <s v="dekich01 - fileserver_vm TICKET AUTOMATICO"/>
    <s v="TICKET-INTELIGENTE"/>
    <s v="USR_TSIGHT"/>
    <x v="1"/>
    <m/>
    <x v="3"/>
    <d v="1899-12-30T03:02:44"/>
    <d v="1899-12-30T03:01:51"/>
    <d v="1899-12-30T03:02:44"/>
    <d v="1899-12-30T00:00:53"/>
    <x v="1"/>
    <x v="1"/>
    <m/>
    <s v=""/>
    <s v=""/>
    <s v=""/>
    <s v="Cumplido"/>
  </r>
  <r>
    <s v="INC000002647156"/>
    <s v="3-Moderado/Limitado"/>
    <x v="1"/>
    <x v="1"/>
    <s v="Resuelto"/>
    <s v="FUNDACION INSTITUTO PROFESIONAL DUOC UC"/>
    <s v="1/3/24 15:29:09"/>
    <s v="1/3/24 15:31:21"/>
    <s v="4/3/24 09:13:13"/>
    <m/>
    <x v="3"/>
    <s v="ALVARO ORTIZ"/>
    <s v="REQ | DUOC | RE: [DUOC] Pruebas de rendimiento de JOBs Datawarehouse en QAS"/>
    <s v="HOSTING VIRTUAL"/>
    <s v="frp_disilv"/>
    <x v="0"/>
    <m/>
    <x v="0"/>
    <d v="1900-01-01T17:41:52"/>
    <d v="1900-01-01T17:34:34"/>
    <d v="1900-01-01T17:44:04"/>
    <d v="1899-12-30T00:09:30"/>
    <x v="0"/>
    <x v="0"/>
    <m/>
    <s v=""/>
    <s v=""/>
    <s v=""/>
    <s v="Cumplido"/>
  </r>
  <r>
    <s v="INC000002650775"/>
    <s v="1-Extenso/Generalizado"/>
    <x v="1"/>
    <x v="1"/>
    <s v="Resuelto"/>
    <s v="FUNDACION INSTITUTO PROFESIONAL DUOC UC"/>
    <s v="4/3/24 02:39:40"/>
    <s v="4/3/24 02:39:40"/>
    <s v="4/3/24 09:30:28"/>
    <m/>
    <x v="0"/>
    <s v="VICTOR SEPULVEDA GAMARRA"/>
    <s v="fiprdu01 - srvbackhomeprd01_vm TICKET AUTOMATICO"/>
    <s v="TICKET-INTELIGENTE"/>
    <s v="USR_TSIGHT"/>
    <x v="1"/>
    <m/>
    <x v="3"/>
    <d v="1899-12-30T06:50:48"/>
    <d v="1899-12-30T06:43:56"/>
    <d v="1899-12-30T06:50:48"/>
    <d v="1899-12-30T00:06:52"/>
    <x v="1"/>
    <x v="1"/>
    <m/>
    <s v=""/>
    <s v=""/>
    <s v=""/>
    <s v="Cumplido"/>
  </r>
  <r>
    <s v="INC000002651067"/>
    <s v="4-Menor/Localizado"/>
    <x v="1"/>
    <x v="1"/>
    <s v="Resuelto"/>
    <s v="TELEFONICA EMPRESAS DE CHILE SA"/>
    <s v="4/3/24 09:37:52"/>
    <s v="4/3/24 09:39:43"/>
    <s v="4/3/24 09:40:15"/>
    <m/>
    <x v="1"/>
    <s v="NICOLAS A SAAVEDRA EGUILUZ"/>
    <s v="Checklist Diario Clientes 04.03.24"/>
    <s v="SAP"/>
    <s v="tct_nsaave"/>
    <x v="0"/>
    <m/>
    <x v="3"/>
    <d v="1899-12-30T00:00:32"/>
    <d v="1899-12-30T00:00:00"/>
    <d v="1899-12-30T00:02:23"/>
    <d v="1899-12-30T00:02:23"/>
    <x v="0"/>
    <x v="0"/>
    <m/>
    <s v=""/>
    <s v=""/>
    <s v=""/>
    <s v="Cumplido"/>
  </r>
  <r>
    <s v="INC000002648420"/>
    <s v="4-Menor/Localizado"/>
    <x v="1"/>
    <x v="1"/>
    <s v="Resuelto"/>
    <s v="TELEFONICA GLOBAL TECHNOLOGY S.A.AGENCIA EN CHILE"/>
    <s v="2/3/24 09:27:59"/>
    <s v="2/3/24 09:29:23"/>
    <s v="4/3/24 10:08:32"/>
    <m/>
    <x v="5"/>
    <s v="RODRIGO VÁSQUEZ MUÑOZ"/>
    <s v="revision total de plataformas veritas (fin de semana)"/>
    <s v="BACKUP ON DEMAND"/>
    <s v="tct_rvasqu"/>
    <x v="0"/>
    <m/>
    <x v="1"/>
    <d v="1900-01-01T00:39:09"/>
    <d v="1900-01-01T00:39:09"/>
    <d v="1900-01-01T00:40:33"/>
    <d v="1899-12-30T00:01:24"/>
    <x v="0"/>
    <x v="0"/>
    <m/>
    <s v=""/>
    <s v=""/>
    <s v=""/>
    <s v="Cumplido"/>
  </r>
  <r>
    <s v="INC000002650989"/>
    <s v="1-Extenso/Generalizado"/>
    <x v="1"/>
    <x v="1"/>
    <s v="Resuelto"/>
    <s v="DK REAL ESTATE S.A"/>
    <s v="4/3/24 07:23:29"/>
    <s v="4/3/24 07:23:29"/>
    <s v="4/3/24 10:27:33"/>
    <m/>
    <x v="2"/>
    <s v="GIOVANNI D ROCCO VALENZUELA"/>
    <s v="dekich01 - fileserver_vm TICKET AUTOMATICO"/>
    <s v="TICKET-INTELIGENTE"/>
    <s v="USR_TSIGHT"/>
    <x v="1"/>
    <m/>
    <x v="3"/>
    <d v="1899-12-30T03:04:04"/>
    <d v="1899-12-30T03:02:49"/>
    <d v="1899-12-30T03:04:04"/>
    <d v="1899-12-30T00:01:15"/>
    <x v="1"/>
    <x v="1"/>
    <m/>
    <s v=""/>
    <s v=""/>
    <s v=""/>
    <s v="Cumplido"/>
  </r>
  <r>
    <s v="INC000002651129"/>
    <s v="3-Moderado/Limitado"/>
    <x v="0"/>
    <x v="0"/>
    <s v="Resuelto"/>
    <s v="SONACOL SA"/>
    <s v="4/3/24 08:59:30"/>
    <s v="4/3/24 09:02:27"/>
    <s v="4/3/24 10:42:05"/>
    <m/>
    <x v="5"/>
    <s v="AXEL ANDRADE"/>
    <s v="HD/Respaldo servidor ISONET"/>
    <s v="VPN IP - MPLS"/>
    <s v="frp_jancha"/>
    <x v="0"/>
    <m/>
    <x v="3"/>
    <d v="1899-12-30T01:39:38"/>
    <d v="1899-12-30T00:41:26"/>
    <d v="1899-12-30T01:42:35"/>
    <d v="1899-12-30T01:01:09"/>
    <x v="0"/>
    <x v="0"/>
    <m/>
    <s v=""/>
    <s v=""/>
    <s v="Cumplido"/>
    <s v=""/>
  </r>
  <r>
    <s v="INC000002651093"/>
    <s v="3-Moderado/Limitado"/>
    <x v="0"/>
    <x v="0"/>
    <s v="Resuelto"/>
    <s v="NUTRISCO CHILE SA"/>
    <s v="4/3/24 10:30:53"/>
    <s v="4/3/24 10:32:46"/>
    <s v="4/3/24 10:47:51"/>
    <m/>
    <x v="6"/>
    <s v="NICOLAS A SAAVEDRA EGUILUZ"/>
    <s v="HD |  Creación usuario SAP PRD"/>
    <s v="VPN IP - MPLS"/>
    <s v="frp_kefern"/>
    <x v="0"/>
    <m/>
    <x v="3"/>
    <d v="1899-12-30T00:15:05"/>
    <d v="1899-12-30T00:00:41"/>
    <d v="1899-12-30T00:16:58"/>
    <d v="1899-12-30T00:16:17"/>
    <x v="0"/>
    <x v="0"/>
    <m/>
    <s v=""/>
    <s v=""/>
    <s v="Cumplido"/>
    <s v=""/>
  </r>
  <r>
    <s v="INC000002651617"/>
    <s v="4-Menor/Localizado"/>
    <x v="1"/>
    <x v="1"/>
    <s v="Resuelto"/>
    <s v="TELEFONICA GLOBAL TECHNOLOGY S.A.AGENCIA EN CHILE"/>
    <s v="4/3/24 11:33:11"/>
    <s v="4/3/24 11:33:30"/>
    <s v="4/3/24 11:34:47"/>
    <m/>
    <x v="2"/>
    <s v="JAVIER CUEVAS"/>
    <s v="PARES Y ALVAREZ CHI OB CHI-OB 004189575/ CHI TCCT 0000149308"/>
    <s v="HOSTING VIRTUAL"/>
    <s v="tct_jacuev"/>
    <x v="0"/>
    <m/>
    <x v="3"/>
    <d v="1899-12-30T00:01:17"/>
    <d v="1899-12-30T00:00:00"/>
    <d v="1899-12-30T00:01:36"/>
    <d v="1899-12-30T00:01:36"/>
    <x v="0"/>
    <x v="0"/>
    <m/>
    <s v=""/>
    <s v=""/>
    <s v=""/>
    <s v="Cumplido"/>
  </r>
  <r>
    <s v="INC000002651616"/>
    <s v="4-Menor/Localizado"/>
    <x v="1"/>
    <x v="1"/>
    <s v="Resuelto"/>
    <s v="TELEFONICA GLOBAL TECHNOLOGY S.A.AGENCIA EN CHILE"/>
    <s v="4/3/24 11:32:41"/>
    <s v="4/3/24 11:33:04"/>
    <s v="4/3/24 11:35:43"/>
    <m/>
    <x v="2"/>
    <s v="JAVIER CUEVAS"/>
    <s v="- PARES Y ALVAREZ CHI OB CHI-OB 004193989/ CHI TCCT 0000149988"/>
    <s v="HOSTING VIRTUAL"/>
    <s v="tct_jacuev"/>
    <x v="0"/>
    <m/>
    <x v="3"/>
    <d v="1899-12-30T00:02:39"/>
    <d v="1899-12-30T00:00:00"/>
    <d v="1899-12-30T00:03:02"/>
    <d v="1899-12-30T00:03:02"/>
    <x v="0"/>
    <x v="0"/>
    <m/>
    <s v=""/>
    <s v=""/>
    <s v=""/>
    <s v="Cumplido"/>
  </r>
  <r>
    <s v="INC000002651615"/>
    <s v="4-Menor/Localizado"/>
    <x v="1"/>
    <x v="1"/>
    <s v="Resuelto"/>
    <s v="TELEFONICA GLOBAL TECHNOLOGY S.A.AGENCIA EN CHILE"/>
    <s v="4/3/24 11:32:18"/>
    <s v="4/3/24 11:32:34"/>
    <s v="4/3/24 11:36:45"/>
    <m/>
    <x v="2"/>
    <s v="JAVIER CUEVAS"/>
    <s v="VIAL Y COMPANIA LIMITADA // CHI-004182547 // BUSINESS STANDARD"/>
    <s v="HOSTING VIRTUAL"/>
    <s v="tct_jacuev"/>
    <x v="0"/>
    <m/>
    <x v="3"/>
    <d v="1899-12-30T00:04:11"/>
    <d v="1899-12-30T00:00:00"/>
    <d v="1899-12-30T00:04:27"/>
    <d v="1899-12-30T00:04:27"/>
    <x v="0"/>
    <x v="0"/>
    <m/>
    <s v=""/>
    <s v=""/>
    <s v=""/>
    <s v="Cumplido"/>
  </r>
  <r>
    <s v="INC000002651614"/>
    <s v="4-Menor/Localizado"/>
    <x v="1"/>
    <x v="1"/>
    <s v="Resuelto"/>
    <s v="TELEFONICA GLOBAL TECHNOLOGY S.A.AGENCIA EN CHILE"/>
    <s v="4/3/24 11:31:42"/>
    <s v="4/3/24 11:32:03"/>
    <s v="4/3/24 11:37:39"/>
    <m/>
    <x v="2"/>
    <s v="JAVIER CUEVAS"/>
    <s v="vación CHI-004163844 // CC-CHI-0000149643 // CARNES ÑUBLE"/>
    <s v="HOSTING VIRTUAL"/>
    <s v="tct_jacuev"/>
    <x v="0"/>
    <m/>
    <x v="3"/>
    <d v="1899-12-30T00:05:36"/>
    <d v="1899-12-30T00:00:00"/>
    <d v="1899-12-30T00:05:57"/>
    <d v="1899-12-30T00:05:57"/>
    <x v="0"/>
    <x v="0"/>
    <m/>
    <s v=""/>
    <s v=""/>
    <s v=""/>
    <s v="Cumplido"/>
  </r>
  <r>
    <s v="INC000002651613"/>
    <s v="4-Menor/Localizado"/>
    <x v="1"/>
    <x v="1"/>
    <s v="Resuelto"/>
    <s v="TELEFONICA GLOBAL TECHNOLOGY S.A.AGENCIA EN CHILE"/>
    <s v="4/3/24 11:31:03"/>
    <s v="4/3/24 11:31:34"/>
    <s v="4/3/24 11:38:42"/>
    <m/>
    <x v="2"/>
    <s v="JAVIER CUEVAS"/>
    <s v="GRANDE - BUSES HUALPEN CHI OB 004168436/ CHI TCCT 0000147500solicitado sin el flujo correspondiente"/>
    <s v="HOSTING VIRTUAL"/>
    <s v="tct_jacuev"/>
    <x v="0"/>
    <m/>
    <x v="3"/>
    <d v="1899-12-30T00:07:08"/>
    <d v="1899-12-30T00:00:00"/>
    <d v="1899-12-30T00:07:39"/>
    <d v="1899-12-30T00:07:39"/>
    <x v="0"/>
    <x v="0"/>
    <m/>
    <s v=""/>
    <s v=""/>
    <s v=""/>
    <s v="Cumplido"/>
  </r>
  <r>
    <s v="INC000002651612"/>
    <s v="4-Menor/Localizado"/>
    <x v="1"/>
    <x v="1"/>
    <s v="Resuelto"/>
    <s v="TELEFONICA GLOBAL TECHNOLOGY S.A.AGENCIA EN CHILE"/>
    <s v="4/3/24 11:30:33"/>
    <s v="4/3/24 11:30:56"/>
    <s v="4/3/24 11:39:32"/>
    <m/>
    <x v="2"/>
    <s v="JAVIER CUEVAS"/>
    <s v="ENVIO PREO ACTIVACION DE PROYECTO // RAICO S.A. // CHI-004199264 // CC-CHI-0000150344"/>
    <s v="HOSTING VIRTUAL"/>
    <s v="tct_jacuev"/>
    <x v="0"/>
    <m/>
    <x v="3"/>
    <d v="1899-12-30T00:08:36"/>
    <d v="1899-12-30T00:00:00"/>
    <d v="1899-12-30T00:08:59"/>
    <d v="1899-12-30T00:08:59"/>
    <x v="0"/>
    <x v="0"/>
    <m/>
    <s v=""/>
    <s v=""/>
    <s v=""/>
    <s v="Cumplido"/>
  </r>
  <r>
    <s v="INC000002651611"/>
    <s v="4-Menor/Localizado"/>
    <x v="1"/>
    <x v="1"/>
    <s v="Resuelto"/>
    <s v="TELEFONICA GLOBAL TECHNOLOGY S.A.AGENCIA EN CHILE"/>
    <s v="4/3/24 11:29:54"/>
    <s v="4/3/24 11:30:24"/>
    <s v="4/3/24 11:41:33"/>
    <m/>
    <x v="2"/>
    <s v="JAVIER CUEVAS"/>
    <s v="C-19872400088 // CLOUD  //  CC-CHI-0000143888  //  PARES Y ÁLVAREZ S.A.:"/>
    <s v="HOSTING VIRTUAL"/>
    <s v="tct_jacuev"/>
    <x v="0"/>
    <m/>
    <x v="3"/>
    <d v="1899-12-30T00:11:09"/>
    <d v="1899-12-30T00:00:00"/>
    <d v="1899-12-30T00:11:39"/>
    <d v="1899-12-30T00:11:39"/>
    <x v="0"/>
    <x v="0"/>
    <m/>
    <s v=""/>
    <s v=""/>
    <s v=""/>
    <s v="Cumplido"/>
  </r>
  <r>
    <s v="INC000002651369"/>
    <s v="1-Extenso/Generalizado"/>
    <x v="1"/>
    <x v="1"/>
    <s v="Resuelto"/>
    <s v="TELEFONICA EMPRESAS DE CHILE SA"/>
    <s v="4/3/24 10:38:23"/>
    <s v="4/3/24 10:38:23"/>
    <s v="4/3/24 11:42:25"/>
    <m/>
    <x v="2"/>
    <s v="ALEJANDRO ACEVEDO VALENZUELA"/>
    <s v="tgestiona - tgestiona_bd TICKET AUTOMATICO"/>
    <s v="TICKET-INTELIGENTE"/>
    <s v="USR_TSIGHT"/>
    <x v="1"/>
    <m/>
    <x v="3"/>
    <d v="1899-12-30T01:04:02"/>
    <d v="1899-12-30T00:35:30"/>
    <d v="1899-12-30T01:04:02"/>
    <d v="1899-12-30T00:28:32"/>
    <x v="1"/>
    <x v="1"/>
    <m/>
    <s v=""/>
    <s v=""/>
    <s v=""/>
    <s v="Cumplido"/>
  </r>
  <r>
    <s v="INC000002651623"/>
    <s v="4-Menor/Localizado"/>
    <x v="1"/>
    <x v="1"/>
    <s v="Resuelto"/>
    <s v="TELEFONICA GLOBAL TECHNOLOGY S.A.AGENCIA EN CHILE"/>
    <s v="4/3/24 11:42:21"/>
    <s v="4/3/24 11:42:50"/>
    <s v="4/3/24 11:46:30"/>
    <m/>
    <x v="2"/>
    <s v="JAVIER CUEVAS"/>
    <s v="SERVICIOS DE ASEO Y JARDINES MACLEAN LIMITADA // 01 Licencia Power BI"/>
    <s v="HOSTING VIRTUAL"/>
    <s v="tct_jacuev"/>
    <x v="0"/>
    <m/>
    <x v="3"/>
    <d v="1899-12-30T00:03:40"/>
    <d v="1899-12-30T00:00:00"/>
    <d v="1899-12-30T00:04:09"/>
    <d v="1899-12-30T00:04:09"/>
    <x v="0"/>
    <x v="0"/>
    <m/>
    <s v=""/>
    <s v=""/>
    <s v=""/>
    <s v="Cumplido"/>
  </r>
  <r>
    <s v="INC000002651624"/>
    <s v="4-Menor/Localizado"/>
    <x v="1"/>
    <x v="1"/>
    <s v="Resuelto"/>
    <s v="TELEFONICA GLOBAL TECHNOLOGY S.A.AGENCIA EN CHILE"/>
    <s v="4/3/24 11:43:18"/>
    <s v="4/3/24 11:43:39"/>
    <s v="4/3/24 11:47:04"/>
    <m/>
    <x v="2"/>
    <s v="JAVIER CUEVAS"/>
    <s v="CHI-004205647 // INVERSIONES ASPEN // Licencias O365"/>
    <s v="HOSTING VIRTUAL"/>
    <s v="tct_jacuev"/>
    <x v="0"/>
    <m/>
    <x v="3"/>
    <d v="1899-12-30T00:03:25"/>
    <d v="1899-12-30T00:00:00"/>
    <d v="1899-12-30T00:03:46"/>
    <d v="1899-12-30T00:03:46"/>
    <x v="0"/>
    <x v="0"/>
    <m/>
    <s v=""/>
    <s v=""/>
    <s v=""/>
    <s v="Cumplido"/>
  </r>
  <r>
    <s v="INC000002651625"/>
    <s v="4-Menor/Localizado"/>
    <x v="1"/>
    <x v="1"/>
    <s v="Resuelto"/>
    <s v="TELEFONICA GLOBAL TECHNOLOGY S.A.AGENCIA EN CHILE"/>
    <s v="4/3/24 11:44:02"/>
    <s v="4/3/24 11:44:23"/>
    <s v="4/3/24 11:47:33"/>
    <m/>
    <x v="2"/>
    <s v="JAVIER CUEVAS"/>
    <s v="LICENCIAS DE CORREO // ASESORIAS Y SERVICIOS INNOVAXXION SPA"/>
    <s v="HOSTING VIRTUAL"/>
    <s v="tct_jacuev"/>
    <x v="0"/>
    <m/>
    <x v="3"/>
    <d v="1899-12-30T00:03:10"/>
    <d v="1899-12-30T00:00:00"/>
    <d v="1899-12-30T00:03:31"/>
    <d v="1899-12-30T00:04:00"/>
    <x v="0"/>
    <x v="0"/>
    <m/>
    <s v=""/>
    <s v=""/>
    <s v=""/>
    <s v="Cumplido"/>
  </r>
  <r>
    <s v="INC000002651626"/>
    <s v="2-Significativo/Amplio"/>
    <x v="2"/>
    <x v="2"/>
    <s v="Resuelto"/>
    <s v="TELEFONICA GLOBAL TECHNOLOGY S.A.AGENCIA EN CHILE"/>
    <s v="4/3/24 11:44:44"/>
    <s v="4/3/24 11:45:17"/>
    <s v="4/3/24 11:48:09"/>
    <m/>
    <x v="2"/>
    <s v="JAVIER CUEVAS"/>
    <s v="CHI-004172087-1 COMERCIALIZADORA Y SERVICIOS DE CONSTRUCCIONES TERRAMAX SPA"/>
    <s v="HOSTING VIRTUAL"/>
    <s v="tct_jacuev"/>
    <x v="0"/>
    <m/>
    <x v="3"/>
    <d v="1899-12-30T00:02:52"/>
    <d v="1899-12-30T00:00:00"/>
    <d v="1899-12-30T00:03:25"/>
    <d v="1899-12-30T00:03:25"/>
    <x v="0"/>
    <x v="0"/>
    <m/>
    <s v=""/>
    <s v="Cumplido"/>
    <s v=""/>
    <s v=""/>
  </r>
  <r>
    <s v="INC000002651475"/>
    <s v="4-Menor/Localizado"/>
    <x v="1"/>
    <x v="1"/>
    <s v="Resuelto"/>
    <s v="TELEFONICA GLOBAL TECHNOLOGY S.A.AGENCIA EN CHILE"/>
    <s v="4/3/24 12:28:41"/>
    <s v="4/3/24 12:30:12"/>
    <s v="4/3/24 12:31:01"/>
    <m/>
    <x v="1"/>
    <s v="EWALD R GALAZ MILLALEO"/>
    <s v="Checklist diario clientes 26.02.2024"/>
    <s v="SAP"/>
    <s v="tct_egalaz"/>
    <x v="0"/>
    <m/>
    <x v="3"/>
    <d v="1899-12-30T00:00:49"/>
    <d v="1899-12-30T00:00:00"/>
    <d v="1899-12-30T00:02:20"/>
    <d v="1899-12-30T00:02:20"/>
    <x v="0"/>
    <x v="0"/>
    <m/>
    <s v=""/>
    <s v=""/>
    <s v=""/>
    <s v="Cumplido"/>
  </r>
  <r>
    <s v="INC000002651478"/>
    <s v="4-Menor/Localizado"/>
    <x v="1"/>
    <x v="1"/>
    <s v="Resuelto"/>
    <s v="TELEFONICA GLOBAL TECHNOLOGY S.A.AGENCIA EN CHILE"/>
    <s v="4/3/24 12:32:18"/>
    <s v="4/3/24 12:33:02"/>
    <s v="4/3/24 12:33:56"/>
    <m/>
    <x v="1"/>
    <s v="EWALD R GALAZ MILLALEO"/>
    <s v="Checklist diario clientes 27.02.2024"/>
    <s v="SAP"/>
    <s v="tct_egalaz"/>
    <x v="0"/>
    <m/>
    <x v="3"/>
    <d v="1899-12-30T00:00:54"/>
    <d v="1899-12-30T00:00:00"/>
    <d v="1899-12-30T00:01:38"/>
    <d v="1899-12-30T00:01:38"/>
    <x v="0"/>
    <x v="0"/>
    <m/>
    <s v=""/>
    <s v=""/>
    <s v=""/>
    <s v="Cumplido"/>
  </r>
  <r>
    <s v="INC000002651480"/>
    <s v="4-Menor/Localizado"/>
    <x v="1"/>
    <x v="1"/>
    <s v="Resuelto"/>
    <s v="TELEFONICA GLOBAL TECHNOLOGY S.A.AGENCIA EN CHILE"/>
    <s v="4/3/24 12:34:18"/>
    <s v="4/3/24 12:35:43"/>
    <s v="4/3/24 12:36:34"/>
    <m/>
    <x v="1"/>
    <s v="EWALD R GALAZ MILLALEO"/>
    <s v="Checklist diario clientes 28.02.2024"/>
    <s v="SAP"/>
    <s v="tct_egalaz"/>
    <x v="0"/>
    <m/>
    <x v="3"/>
    <d v="1899-12-30T00:00:51"/>
    <d v="1899-12-30T00:00:00"/>
    <d v="1899-12-30T00:02:16"/>
    <d v="1899-12-30T00:02:16"/>
    <x v="0"/>
    <x v="0"/>
    <m/>
    <s v=""/>
    <s v=""/>
    <s v=""/>
    <s v="Cumplido"/>
  </r>
  <r>
    <s v="INC000002651483"/>
    <s v="4-Menor/Localizado"/>
    <x v="1"/>
    <x v="1"/>
    <s v="Resuelto"/>
    <s v="TELEFONICA GLOBAL TECHNOLOGY S.A.AGENCIA EN CHILE"/>
    <s v="4/3/24 12:38:18"/>
    <s v="4/3/24 12:39:01"/>
    <s v="4/3/24 12:39:58"/>
    <m/>
    <x v="1"/>
    <s v="EWALD R GALAZ MILLALEO"/>
    <s v="Checklist diario clientes 29.02.2024"/>
    <s v="SAP"/>
    <s v="tct_egalaz"/>
    <x v="0"/>
    <m/>
    <x v="3"/>
    <d v="1899-12-30T00:00:57"/>
    <d v="1899-12-30T00:00:00"/>
    <d v="1899-12-30T00:01:40"/>
    <d v="1899-12-30T00:01:40"/>
    <x v="0"/>
    <x v="0"/>
    <m/>
    <s v=""/>
    <s v=""/>
    <s v=""/>
    <s v="Cumplido"/>
  </r>
  <r>
    <s v="INC000002651757"/>
    <s v="4-Menor/Localizado"/>
    <x v="1"/>
    <x v="1"/>
    <s v="Resuelto"/>
    <s v="TELEFONICA GLOBAL TECHNOLOGY S.A.AGENCIA EN CHILE"/>
    <s v="4/3/24 12:57:23"/>
    <s v="4/3/24 12:57:35"/>
    <s v="4/3/24 12:58:46"/>
    <m/>
    <x v="2"/>
    <s v="RICARDO R GALLEGOS OYANEDER"/>
    <s v="11:00 - Reunión interna grupo MS"/>
    <s v="HOSTING VIRTUAL"/>
    <s v="tct_rgalle"/>
    <x v="0"/>
    <m/>
    <x v="3"/>
    <d v="1899-12-30T00:01:11"/>
    <d v="1899-12-30T00:00:00"/>
    <d v="1899-12-30T00:01:23"/>
    <d v="1899-12-30T04:00:00"/>
    <x v="0"/>
    <x v="0"/>
    <m/>
    <s v=""/>
    <s v=""/>
    <s v=""/>
    <s v="Cumplido"/>
  </r>
  <r>
    <s v="INC000002651758"/>
    <s v="4-Menor/Localizado"/>
    <x v="1"/>
    <x v="1"/>
    <s v="Resuelto"/>
    <s v="TELEFONICA GLOBAL TECHNOLOGY S.A.AGENCIA EN CHILE"/>
    <s v="4/3/24 12:57:40"/>
    <s v="4/3/24 12:57:50"/>
    <s v="4/3/24 12:59:41"/>
    <m/>
    <x v="2"/>
    <s v="RICARDO R GALLEGOS OYANEDER"/>
    <s v="Capacitación remedy por reemplazo vacaciones Denise"/>
    <s v="HOSTING VIRTUAL"/>
    <s v="tct_rgalle"/>
    <x v="0"/>
    <m/>
    <x v="3"/>
    <d v="1899-12-30T00:01:51"/>
    <d v="1899-12-30T00:00:00"/>
    <d v="1899-12-30T00:02:01"/>
    <d v="1899-12-30T00:02:01"/>
    <x v="0"/>
    <x v="0"/>
    <m/>
    <s v=""/>
    <s v=""/>
    <s v=""/>
    <s v="Cumplido"/>
  </r>
  <r>
    <s v="INC000002651759"/>
    <s v="4-Menor/Localizado"/>
    <x v="1"/>
    <x v="1"/>
    <s v="Resuelto"/>
    <s v="TELEFONICA GLOBAL TECHNOLOGY S.A.AGENCIA EN CHILE"/>
    <s v="4/3/24 12:57:55"/>
    <s v="4/3/24 12:58:07"/>
    <s v="4/3/24 13:00:44"/>
    <m/>
    <x v="2"/>
    <s v="RICARDO R GALLEGOS OYANEDER"/>
    <s v="Sesion de apoyo técnico consultas cluster SQL cliente eCert por migración servicios"/>
    <s v="HOSTING VIRTUAL"/>
    <s v="tct_rgalle"/>
    <x v="0"/>
    <m/>
    <x v="3"/>
    <d v="1899-12-30T00:02:37"/>
    <d v="1899-12-30T00:00:00"/>
    <d v="1899-12-30T00:02:49"/>
    <d v="1899-12-30T00:02:49"/>
    <x v="0"/>
    <x v="0"/>
    <m/>
    <s v=""/>
    <s v=""/>
    <s v=""/>
    <s v="Cumplido"/>
  </r>
  <r>
    <s v="INC000002651048"/>
    <s v="4-Menor/Localizado"/>
    <x v="1"/>
    <x v="1"/>
    <s v="Resuelto"/>
    <s v="INSTITUTO PROFESIONAL DE CHILE SA"/>
    <s v="4/3/24 09:12:45"/>
    <s v="4/3/24 09:14:38"/>
    <s v="4/3/24 13:18:49"/>
    <m/>
    <x v="7"/>
    <s v="JOSE A SANTIS SERRANO"/>
    <s v="Requerimiento Políticas de Replicas Actualizada"/>
    <s v="VPN IP - MPLS"/>
    <s v="frp_joflor"/>
    <x v="0"/>
    <m/>
    <x v="3"/>
    <d v="1899-12-30T04:04:11"/>
    <d v="1899-12-30T03:18:05"/>
    <d v="1899-12-30T04:06:04"/>
    <d v="1899-12-30T00:47:59"/>
    <x v="0"/>
    <x v="0"/>
    <m/>
    <s v=""/>
    <s v=""/>
    <s v=""/>
    <s v="Cumplido"/>
  </r>
  <r>
    <s v="INC000002651708"/>
    <s v="3-Moderado/Limitado"/>
    <x v="0"/>
    <x v="0"/>
    <s v="Resuelto"/>
    <s v="CONYTEC PROYECTOS DE I"/>
    <s v="4/3/24 11:40:51"/>
    <s v="4/3/24 11:41:47"/>
    <s v="4/3/24 13:38:57"/>
    <m/>
    <x v="4"/>
    <s v="DEIBY Y SANTOYO MONTEROLA"/>
    <s v="HD/Cliente Mantos Copper - Requerimiento agregar entrada en archivo hosts - VDC Backup Avanzado"/>
    <s v="VPN IP - MPLS"/>
    <s v="frp_pcamay"/>
    <x v="0"/>
    <m/>
    <x v="3"/>
    <d v="1899-12-30T01:57:10"/>
    <d v="1899-12-30T01:30:34"/>
    <d v="1899-12-30T01:58:06"/>
    <d v="1899-12-30T00:27:32"/>
    <x v="0"/>
    <x v="0"/>
    <m/>
    <s v=""/>
    <s v=""/>
    <s v="Cumplido"/>
    <s v=""/>
  </r>
  <r>
    <s v="INC000002651652"/>
    <s v="3-Moderado/Limitado"/>
    <x v="0"/>
    <x v="0"/>
    <s v="Resuelto"/>
    <s v="MUTUAL DE CARABINEROS"/>
    <s v="4/3/24 13:03:43"/>
    <s v="4/3/24 13:08:52"/>
    <s v="4/3/24 13:58:36"/>
    <m/>
    <x v="0"/>
    <s v="SEBASTIAN I ACUÑA GUZMAN"/>
    <s v="HD/MRE: Modificación de registros DNS - SICS por contingencia| FOLIO INC000002646862 | APERTURA"/>
    <s v="VPN IP - MPLS"/>
    <s v="frp_jancha"/>
    <x v="0"/>
    <m/>
    <x v="3"/>
    <d v="1899-12-30T00:49:44"/>
    <d v="1899-12-30T00:00:00"/>
    <d v="1899-12-30T00:54:53"/>
    <d v="1899-12-30T00:54:53"/>
    <x v="0"/>
    <x v="0"/>
    <m/>
    <s v=""/>
    <s v=""/>
    <s v="Cumplido"/>
    <s v=""/>
  </r>
  <r>
    <s v="INC000002651493"/>
    <s v="4-Menor/Localizado"/>
    <x v="1"/>
    <x v="1"/>
    <s v="Cerrado"/>
    <s v="TELEFONICA GLOBAL TECHNOLOGY S.A.AGENCIA EN CHILE"/>
    <s v="4/3/24 13:16:59"/>
    <s v="4/3/24 13:17:01"/>
    <s v="4/3/24 17:20:31"/>
    <s v="4/3/24 23:50:00"/>
    <x v="8"/>
    <s v="JAVIERA A UMAÑA YEVENES"/>
    <s v="Validación de licencias Google Workspace"/>
    <s v="CORREO"/>
    <s v="tct_jumana"/>
    <x v="0"/>
    <s v="Dentro del Objetivo de servicio"/>
    <x v="3"/>
    <d v="1899-12-30T04:03:30"/>
    <d v="1899-12-30T00:00:00"/>
    <d v="1899-12-30T04:03:32"/>
    <d v="1899-12-30T04:03:32"/>
    <x v="0"/>
    <x v="0"/>
    <m/>
    <s v=""/>
    <s v=""/>
    <s v=""/>
    <s v="Cumplido"/>
  </r>
  <r>
    <s v="INC000002651200"/>
    <s v="4-Menor/Localizado"/>
    <x v="1"/>
    <x v="1"/>
    <s v="Cerrado"/>
    <s v="TELEFONICA GLOBAL TECHNOLOGY S.A.AGENCIA EN CHILE"/>
    <s v="4/3/24 11:12:51"/>
    <s v="4/3/24 11:13:27"/>
    <s v="4/3/24 17:55:11"/>
    <s v="4/3/24 23:50:00"/>
    <x v="2"/>
    <s v="PAUL A SEPULVEDA ALVAREZ"/>
    <s v="Zabbix revision servidor VEEAMONE-APP"/>
    <s v="HOSTING VIRTUAL"/>
    <s v="tct_psepul"/>
    <x v="0"/>
    <s v="Dentro del Objetivo de servicio"/>
    <x v="3"/>
    <d v="1899-12-30T06:41:44"/>
    <d v="1899-12-30T06:39:51"/>
    <d v="1899-12-30T06:42:20"/>
    <d v="1899-12-30T00:02:29"/>
    <x v="0"/>
    <x v="0"/>
    <m/>
    <s v=""/>
    <s v=""/>
    <s v=""/>
    <s v="Cumplido"/>
  </r>
  <r>
    <s v="INC000002651204"/>
    <s v="4-Menor/Localizado"/>
    <x v="1"/>
    <x v="1"/>
    <s v="Cerrado"/>
    <s v="TELEFONICA GLOBAL TECHNOLOGY S.A.AGENCIA EN CHILE"/>
    <s v="4/3/24 11:14:01"/>
    <s v="4/3/24 11:15:01"/>
    <s v="4/3/24 17:56:04"/>
    <s v="4/3/24 23:50:00"/>
    <x v="2"/>
    <s v="PAUL A SEPULVEDA ALVAREZ"/>
    <s v="ALFRESCO-BD revision de caso"/>
    <s v="HOSTING VIRTUAL"/>
    <s v="tct_psepul"/>
    <x v="0"/>
    <s v="Dentro del Objetivo de servicio"/>
    <x v="3"/>
    <d v="1899-12-30T06:41:03"/>
    <d v="1899-12-30T06:40:36"/>
    <d v="1899-12-30T06:42:03"/>
    <d v="1899-12-30T00:01:27"/>
    <x v="0"/>
    <x v="0"/>
    <m/>
    <s v=""/>
    <s v=""/>
    <s v=""/>
    <s v="Cumplido"/>
  </r>
  <r>
    <s v="INC000002651198"/>
    <s v="4-Menor/Localizado"/>
    <x v="1"/>
    <x v="1"/>
    <s v="Cerrado"/>
    <s v="TELEFONICA GLOBAL TECHNOLOGY S.A.AGENCIA EN CHILE"/>
    <s v="4/3/24 11:11:50"/>
    <s v="4/3/24 11:12:39"/>
    <s v="4/3/24 17:56:17"/>
    <s v="4/3/24 23:50:00"/>
    <x v="2"/>
    <s v="PAUL A SEPULVEDA ALVAREZ"/>
    <s v="Zabbix revision servidor ALFRESCO"/>
    <s v="HOSTING VIRTUAL"/>
    <s v="tct_psepul"/>
    <x v="0"/>
    <s v="Dentro del Objetivo de servicio"/>
    <x v="3"/>
    <d v="1899-12-30T06:43:38"/>
    <d v="1899-12-30T06:41:06"/>
    <d v="1899-12-30T06:44:27"/>
    <d v="1899-12-30T00:03:21"/>
    <x v="0"/>
    <x v="0"/>
    <m/>
    <s v=""/>
    <s v=""/>
    <s v=""/>
    <s v="Cumplido"/>
  </r>
  <r>
    <s v="INC000002652320"/>
    <s v="3-Moderado/Limitado"/>
    <x v="0"/>
    <x v="0"/>
    <s v="Cerrado"/>
    <s v="FUNDACION INSTITUTO PROFESIONAL DUOC UC"/>
    <s v="4/3/24 16:57:08"/>
    <s v="4/3/24 16:57:56"/>
    <s v="4/3/24 18:27:54"/>
    <s v="4/3/24 23:50:00"/>
    <x v="0"/>
    <s v="VICTOR SEPULVEDA GAMARRA"/>
    <s v="Revisión de requerimiento: Crear crontaab en servidor AWSFILESERVER"/>
    <s v="HOSTING VIRTUAL"/>
    <s v="tct_vsepul"/>
    <x v="0"/>
    <s v="Dentro del Objetivo de servicio"/>
    <x v="3"/>
    <d v="1899-12-30T01:29:58"/>
    <d v="1899-12-30T01:29:58"/>
    <d v="1899-12-30T01:30:46"/>
    <d v="1899-12-30T00:00:48"/>
    <x v="0"/>
    <x v="0"/>
    <m/>
    <s v=""/>
    <s v=""/>
    <s v="Cumplido"/>
    <s v=""/>
  </r>
  <r>
    <s v="INC000002652522"/>
    <s v="4-Menor/Localizado"/>
    <x v="1"/>
    <x v="1"/>
    <s v="Cerrado"/>
    <s v="FUNDACION INSTITUTO PROFESIONAL DUOC UC"/>
    <s v="4/3/24 17:02:08"/>
    <s v="4/3/24 17:03:46"/>
    <s v="4/3/24 22:42:19"/>
    <s v="4/3/24 23:50:00"/>
    <x v="9"/>
    <s v="ALVARO ORTIZ"/>
    <s v="DUOC | REQ |  RE: Acceso a DWH por VPN"/>
    <s v="HOSTING VIRTUAL"/>
    <s v="frp_lmosqu"/>
    <x v="0"/>
    <s v="Dentro del Objetivo de servicio"/>
    <x v="3"/>
    <d v="1899-12-30T05:38:33"/>
    <d v="1899-12-30T01:25:39"/>
    <d v="1899-12-30T05:40:11"/>
    <d v="1899-12-30T04:14:32"/>
    <x v="0"/>
    <x v="0"/>
    <m/>
    <s v=""/>
    <s v=""/>
    <s v=""/>
    <s v="Cumplido"/>
  </r>
  <r>
    <s v="INC000002651474"/>
    <s v="3-Moderado/Limitado"/>
    <x v="0"/>
    <x v="0"/>
    <s v="Cerrado"/>
    <s v="NUTRISCO CHILE SA"/>
    <s v="4/3/24 12:28:59"/>
    <s v="4/3/24 12:30:44"/>
    <s v="4/3/24 23:43:13"/>
    <s v="4/3/24 23:50:00"/>
    <x v="1"/>
    <s v="FREDDY O CORTES DIAZ"/>
    <s v="HD | RV: OT a transportar // 04 de Marzo // 23 horas"/>
    <s v="SAP"/>
    <s v="frp_kefern"/>
    <x v="0"/>
    <s v="Dentro del Objetivo de servicio"/>
    <x v="3"/>
    <d v="1899-12-30T11:12:29"/>
    <d v="1899-12-30T07:52:31"/>
    <d v="1899-12-30T11:14:14"/>
    <d v="1899-12-30T03:21:43"/>
    <x v="0"/>
    <x v="0"/>
    <m/>
    <s v=""/>
    <s v=""/>
    <s v="Cumplido"/>
    <s v=""/>
  </r>
  <r>
    <s v="INC000002652342"/>
    <s v="3-Moderado/Limitado"/>
    <x v="0"/>
    <x v="0"/>
    <s v="Cerrado"/>
    <s v="NUTRISCO CHILE SA"/>
    <s v="4/3/24 18:14:57"/>
    <s v="4/3/24 18:17:40"/>
    <s v="4/3/24 23:48:49"/>
    <s v="4/3/24 23:50:00"/>
    <x v="1"/>
    <s v="FREDDY O CORTES DIAZ"/>
    <s v="HD/RV: Transporte OT // Lunes 04 de Marzo a las 23 horas"/>
    <s v="SAP"/>
    <s v="frp_pcamay"/>
    <x v="0"/>
    <s v="Dentro del Objetivo de servicio"/>
    <x v="3"/>
    <d v="1899-12-30T05:31:09"/>
    <d v="1899-12-30T02:08:55"/>
    <d v="1899-12-30T05:33:52"/>
    <d v="1899-12-30T03:24:57"/>
    <x v="0"/>
    <x v="0"/>
    <m/>
    <s v=""/>
    <s v=""/>
    <s v="Cumplido"/>
    <s v=""/>
  </r>
  <r>
    <s v="INC000002652029"/>
    <s v="3-Moderado/Limitado"/>
    <x v="0"/>
    <x v="0"/>
    <s v="Cerrado"/>
    <s v="TELEFONICA GLOBAL TECHNOLOGY S.A.AGENCIA EN CHILE"/>
    <s v="4/3/24 15:09:11"/>
    <s v="4/3/24 15:09:46"/>
    <s v="5/3/24 00:58:28"/>
    <s v="5/3/24 23:50:00"/>
    <x v="2"/>
    <s v="CRISTOBAL I REYES DELGADO"/>
    <s v="HD | revisión permisos sobre SQL admres--desertking"/>
    <s v="VPN IP - MPLS"/>
    <s v="frp_kefern"/>
    <x v="0"/>
    <s v="Dentro del Objetivo de servicio"/>
    <x v="3"/>
    <d v="1899-12-30T09:48:42"/>
    <d v="1899-12-30T09:04:44"/>
    <d v="1899-12-30T09:49:17"/>
    <d v="1899-12-30T00:44:33"/>
    <x v="0"/>
    <x v="0"/>
    <m/>
    <s v=""/>
    <s v=""/>
    <s v="Cumplido"/>
    <s v=""/>
  </r>
  <r>
    <s v="INC000002651066"/>
    <s v="3-Moderado/Limitado"/>
    <x v="0"/>
    <x v="0"/>
    <s v="Cerrado"/>
    <s v="TELEFONICA GLOBAL TECHNOLOGY S.A.AGENCIA EN CHILE"/>
    <s v="4/3/24 09:54:47"/>
    <s v="4/3/24 09:58:38"/>
    <s v="5/3/24 01:01:19"/>
    <s v="5/3/24 23:50:00"/>
    <x v="9"/>
    <s v="CRISTOBAL I REYES DELGADO"/>
    <s v="HD | Lentitud Motor BD 10.233.49.6||INC000002641821|INC000002643551 | APERTURA"/>
    <s v="VPN IP - MPLS"/>
    <s v="frp_kefern"/>
    <x v="0"/>
    <s v="Objetivos de servicio incumplidos"/>
    <x v="4"/>
    <d v="1899-12-30T15:02:41"/>
    <d v="1899-12-30T14:29:37"/>
    <d v="1899-12-30T15:06:32"/>
    <d v="1899-12-30T00:36:55"/>
    <x v="0"/>
    <x v="0"/>
    <m/>
    <s v=""/>
    <s v=""/>
    <s v="Cumplido"/>
    <s v=""/>
  </r>
  <r>
    <s v="INC000002652589"/>
    <s v="4-Menor/Localizado"/>
    <x v="1"/>
    <x v="1"/>
    <s v="Cerrado"/>
    <s v="TELEFONICA EMPRESAS DE CHILE SA"/>
    <s v="5/3/24 06:55:55"/>
    <s v="5/3/24 06:57:25"/>
    <s v="5/3/24 06:57:52"/>
    <s v="5/3/24 23:50:00"/>
    <x v="1"/>
    <s v="NICOLAS A SAAVEDRA EGUILUZ"/>
    <s v="Checklist Diario clientes 05.03.24"/>
    <s v="SAP"/>
    <s v="tct_nsaave"/>
    <x v="0"/>
    <s v="Dentro del Objetivo de servicio"/>
    <x v="4"/>
    <d v="1899-12-30T00:00:27"/>
    <d v="1899-12-30T00:00:00"/>
    <d v="1899-12-30T00:01:57"/>
    <d v="1899-12-30T00:01:57"/>
    <x v="0"/>
    <x v="0"/>
    <m/>
    <s v=""/>
    <s v=""/>
    <s v=""/>
    <s v="Cumplido"/>
  </r>
  <r>
    <s v="INC000002652543"/>
    <s v="3-Moderado/Limitado"/>
    <x v="0"/>
    <x v="0"/>
    <s v="Cerrado"/>
    <s v="NUTRISCO CHILE SA"/>
    <s v="4/3/24 18:13:13"/>
    <s v="4/3/24 18:15:23"/>
    <s v="5/3/24 07:13:52"/>
    <s v="5/3/24 23:50:00"/>
    <x v="1"/>
    <s v="FREDDY O CORTES DIAZ"/>
    <s v="HD |  Transporte OT // Martes 05 de Marzo a las 07:00 horas"/>
    <s v="SAP"/>
    <s v="frp_kefern"/>
    <x v="0"/>
    <s v="Dentro del Objetivo de servicio"/>
    <x v="4"/>
    <d v="1899-12-30T12:58:29"/>
    <d v="1899-12-30T09:46:09"/>
    <d v="1899-12-30T13:00:39"/>
    <d v="1899-12-30T03:14:30"/>
    <x v="0"/>
    <x v="0"/>
    <m/>
    <s v=""/>
    <s v=""/>
    <s v="Cumplido"/>
    <s v=""/>
  </r>
  <r>
    <s v="INC000002651099"/>
    <s v="3-Moderado/Limitado"/>
    <x v="0"/>
    <x v="0"/>
    <s v="Cerrado"/>
    <s v="INSTITUTO PROFESIONAL DE CHILE SA"/>
    <s v="4/3/24 10:20:51"/>
    <s v="4/3/24 10:24:14"/>
    <s v="5/3/24 09:07:47"/>
    <s v="5/3/24 23:50:00"/>
    <x v="7"/>
    <s v="JOSE A SANTIS SERRANO"/>
    <s v="GAMA / Requerimiento Restauración Replicas Servidores IPCHILE"/>
    <s v="VPN IP - MPLS"/>
    <s v="frp_rreyes"/>
    <x v="0"/>
    <s v="Objetivos de servicio incumplidos"/>
    <x v="4"/>
    <d v="1899-12-30T22:43:33"/>
    <d v="1899-12-30T18:45:25"/>
    <d v="1899-12-30T22:46:56"/>
    <d v="1899-12-30T04:01:31"/>
    <x v="0"/>
    <x v="0"/>
    <m/>
    <s v=""/>
    <s v=""/>
    <s v="Cumplido"/>
    <s v=""/>
  </r>
  <r>
    <s v="INC000002652853"/>
    <s v="4-Menor/Localizado"/>
    <x v="1"/>
    <x v="1"/>
    <s v="Cerrado"/>
    <s v="TELEFONICA GLOBAL TECHNOLOGY S.A.AGENCIA EN CHILE"/>
    <s v="5/3/24 09:10:08"/>
    <s v="5/3/24 09:11:12"/>
    <s v="5/3/24 09:13:54"/>
    <s v="5/3/24 23:50:00"/>
    <x v="8"/>
    <s v="JAVIERA A UMAÑA YEVENES"/>
    <s v="Facturación Google / Consumo febrero 2024"/>
    <s v="CORREO"/>
    <s v="tct_jumana"/>
    <x v="0"/>
    <s v="Dentro del Objetivo de servicio"/>
    <x v="4"/>
    <d v="1899-12-30T00:02:42"/>
    <d v="1899-12-30T00:02:22"/>
    <d v="1899-12-30T00:03:46"/>
    <d v="1899-12-30T00:01:24"/>
    <x v="0"/>
    <x v="0"/>
    <m/>
    <s v=""/>
    <s v=""/>
    <s v=""/>
    <s v="Cumplido"/>
  </r>
  <r>
    <s v="INC000002652542"/>
    <s v="4-Menor/Localizado"/>
    <x v="1"/>
    <x v="1"/>
    <s v="Cerrado"/>
    <s v="TELEFONICA CYBERSECURITY TECH CHILE SPA"/>
    <s v="4/3/24 17:58:39"/>
    <s v="4/3/24 18:00:48"/>
    <s v="5/3/24 09:54:02"/>
    <s v="5/3/24 23:50:00"/>
    <x v="0"/>
    <s v="SEBASTIAN I ACUÑA GUZMAN"/>
    <s v="REQ /SOC/Análisis redes Soc-Febrero"/>
    <s v="VPN IP - MPLS"/>
    <s v="frp_jcarri"/>
    <x v="0"/>
    <s v="Dentro del Objetivo de servicio"/>
    <x v="4"/>
    <d v="1899-12-30T15:53:14"/>
    <d v="1899-12-30T15:41:20"/>
    <d v="1899-12-30T15:55:23"/>
    <d v="1899-12-30T00:14:03"/>
    <x v="0"/>
    <x v="0"/>
    <m/>
    <s v=""/>
    <s v=""/>
    <s v=""/>
    <s v="Cumplido"/>
  </r>
  <r>
    <s v="INC000002653512"/>
    <s v="3-Moderado/Limitado"/>
    <x v="0"/>
    <x v="0"/>
    <s v="Cerrado"/>
    <s v="INDUSTRIAS CHILENAS DE ALAMBRE INCHALAM S.A."/>
    <s v="5/3/24 09:46:41"/>
    <s v="5/3/24 09:48:34"/>
    <s v="5/3/24 10:28:18"/>
    <s v="5/3/24 23:50:00"/>
    <x v="1"/>
    <s v="FREDDY O CORTES DIAZ"/>
    <s v="HD/RV: Transporte a PRD mejoras Márgenes - Flete"/>
    <s v="SAP"/>
    <s v="frp_pcamay"/>
    <x v="0"/>
    <s v="Dentro del Objetivo de servicio"/>
    <x v="4"/>
    <d v="1899-12-30T00:39:44"/>
    <d v="1899-12-30T00:09:44"/>
    <d v="1899-12-30T00:41:37"/>
    <d v="1899-12-30T00:31:53"/>
    <x v="0"/>
    <x v="0"/>
    <m/>
    <s v=""/>
    <s v=""/>
    <s v="Cumplido"/>
    <s v=""/>
  </r>
  <r>
    <s v="INC000002651193"/>
    <s v="3-Moderado/Limitado"/>
    <x v="0"/>
    <x v="0"/>
    <s v="Cerrado"/>
    <s v="FORESTAL COIPSA SA"/>
    <s v="4/3/24 11:03:08"/>
    <s v="4/3/24 11:06:56"/>
    <s v="5/3/24 10:44:59"/>
    <s v="5/3/24 23:50:00"/>
    <x v="0"/>
    <s v="SEBASTIAN I ACUÑA GUZMAN"/>
    <s v="HD/RE: Adicionar registro DKIM y DMARK para dominio de correo @coipsa.cl"/>
    <s v="VPN IP - MPLS"/>
    <s v="frp_jancha"/>
    <x v="0"/>
    <s v="Objetivos de servicio incumplidos"/>
    <x v="4"/>
    <d v="1899-12-30T23:38:03"/>
    <d v="1899-12-30T23:00:54"/>
    <d v="1899-12-30T23:41:51"/>
    <d v="1899-12-30T00:40:57"/>
    <x v="0"/>
    <x v="0"/>
    <m/>
    <s v=""/>
    <s v=""/>
    <s v="Cumplido"/>
    <s v=""/>
  </r>
  <r>
    <s v="INC000002653742"/>
    <s v="3-Moderado/Limitado"/>
    <x v="0"/>
    <x v="0"/>
    <s v="Cerrado"/>
    <s v="NUTRISCO CHILE SA"/>
    <s v="5/3/24 11:28:38"/>
    <s v="5/3/24 11:30:57"/>
    <s v="5/3/24 11:46:21"/>
    <s v="5/3/24 23:50:00"/>
    <x v="1"/>
    <s v="NICOLAS A SAAVEDRA EGUILUZ"/>
    <s v="HD/RV: COAGRA: Bloqueos SM12"/>
    <s v="VPN IP - MPLS"/>
    <s v="frp_kefern"/>
    <x v="0"/>
    <s v="Dentro del Objetivo de servicio"/>
    <x v="4"/>
    <d v="1899-12-30T00:15:24"/>
    <d v="1899-12-30T00:06:13"/>
    <d v="1899-12-30T00:17:43"/>
    <d v="1899-12-30T00:11:30"/>
    <x v="0"/>
    <x v="0"/>
    <m/>
    <s v=""/>
    <s v=""/>
    <s v="Cumplido"/>
    <s v=""/>
  </r>
  <r>
    <s v="INC000002652856"/>
    <s v="3-Moderado/Limitado"/>
    <x v="0"/>
    <x v="0"/>
    <s v="Cerrado"/>
    <s v="INSTITUTO PROFESIONAL DE CHILE SA"/>
    <s v="5/3/24 09:15:34"/>
    <s v="5/3/24 09:19:13"/>
    <s v="5/3/24 11:57:32"/>
    <s v="5/3/24 23:50:00"/>
    <x v="7"/>
    <s v="JOSE A SANTIS SERRANO"/>
    <s v="GAMA | Requerimiento Políticas de Replicas Actualizada"/>
    <s v="VPN IP - MPLS"/>
    <s v="frp_joflor"/>
    <x v="0"/>
    <s v="Dentro del Objetivo de servicio"/>
    <x v="4"/>
    <d v="1899-12-30T02:38:19"/>
    <d v="1899-12-30T02:11:36"/>
    <d v="1899-12-30T02:41:58"/>
    <d v="1899-12-30T00:30:22"/>
    <x v="0"/>
    <x v="0"/>
    <m/>
    <s v=""/>
    <s v=""/>
    <s v="Cumplido"/>
    <s v=""/>
  </r>
  <r>
    <s v="INC000002653576"/>
    <s v="3-Moderado/Limitado"/>
    <x v="1"/>
    <x v="1"/>
    <s v="Cerrado"/>
    <s v="FUNDACION INSTITUTO PROFESIONAL DUOC UC"/>
    <s v="5/3/24 11:06:44"/>
    <s v="5/3/24 11:08:37"/>
    <s v="5/3/24 14:20:10"/>
    <s v="5/3/24 23:50:00"/>
    <x v="2"/>
    <s v="VICTOR SEPULVEDA GAMARRA"/>
    <s v="DUOC|REQ| Servidor SFTP para Progresión Estudiantil"/>
    <s v="HOSTING VIRTUAL"/>
    <s v="frp_eavend"/>
    <x v="0"/>
    <s v="Dentro del Objetivo de servicio"/>
    <x v="4"/>
    <d v="1899-12-30T03:11:33"/>
    <d v="1899-12-30T03:04:43"/>
    <d v="1899-12-30T03:13:26"/>
    <d v="1899-12-30T00:08:43"/>
    <x v="0"/>
    <x v="0"/>
    <m/>
    <s v=""/>
    <s v=""/>
    <s v=""/>
    <s v="Cumplido"/>
  </r>
  <r>
    <s v="INC000002651672"/>
    <s v="4-Menor/Localizado"/>
    <x v="1"/>
    <x v="1"/>
    <s v="Cerrado"/>
    <s v="FUNDACION INSTITUTO PROFESIONAL DUOC UC"/>
    <s v="4/3/24 14:00:58"/>
    <s v="4/3/24 14:03:19"/>
    <s v="5/3/24 14:22:12"/>
    <s v="5/3/24 23:50:00"/>
    <x v="2"/>
    <s v="RICARDO R GALLEGOS OYANEDER"/>
    <s v="DUOC  | REQ |  RV: Agregar usuarios masivamente a grupo solicitado"/>
    <s v="HOSTING VIRTUAL"/>
    <s v="frp_lmosqu"/>
    <x v="0"/>
    <s v="Objetivos de servicio incumplidos"/>
    <x v="4"/>
    <d v="1899-12-31T00:18:53"/>
    <d v="1899-12-30T22:28:12"/>
    <d v="1899-12-31T00:21:14"/>
    <d v="1899-12-30T04:00:00"/>
    <x v="0"/>
    <x v="0"/>
    <m/>
    <s v=""/>
    <s v=""/>
    <s v=""/>
    <s v="Cumplido"/>
  </r>
  <r>
    <s v="INC000002652348"/>
    <s v="3-Moderado/Limitado"/>
    <x v="0"/>
    <x v="0"/>
    <s v="Cerrado"/>
    <s v="EMPRESA DE TRANSPORTE DE PASAJEROS QUILICAL LIMITADA"/>
    <s v="4/3/24 18:56:58"/>
    <s v="4/3/24 19:00:23"/>
    <s v="5/3/24 14:31:44"/>
    <s v="5/3/24 23:50:00"/>
    <x v="4"/>
    <s v="ANGEL CASTRO CABRERA"/>
    <s v="HD/REQUERIMIENTO // CLIENTE QUILICAL // REVISIÓN DE CONFIGURACIONES EN VSHIELD ATOS APOQUINDO"/>
    <s v="VOZ"/>
    <s v="frp_pcamay"/>
    <x v="0"/>
    <s v="Objetivos de servicio incumplidos"/>
    <x v="4"/>
    <d v="1899-12-30T19:31:21"/>
    <d v="1899-12-30T17:17:59"/>
    <d v="1899-12-30T19:34:46"/>
    <d v="1899-12-30T02:16:47"/>
    <x v="0"/>
    <x v="0"/>
    <m/>
    <s v=""/>
    <s v=""/>
    <s v="Cumplido"/>
    <s v=""/>
  </r>
  <r>
    <s v="INC000002652664"/>
    <s v="4-Menor/Localizado"/>
    <x v="1"/>
    <x v="1"/>
    <s v="Cerrado"/>
    <s v="RED DE CLINICAS REGIONALES S.A."/>
    <s v="4/3/24 19:09:15"/>
    <s v="4/3/24 19:10:58"/>
    <s v="5/3/24 14:32:54"/>
    <s v="5/3/24 23:50:00"/>
    <x v="4"/>
    <s v="JUAN CARLOS UZCATEGUI FUGUETT"/>
    <s v="REQ / SOC / Desactivación temporal de cuentas administrativas | Confidencial"/>
    <s v="VPN IP - MPLS"/>
    <s v="frp_jolsso"/>
    <x v="0"/>
    <s v="Dentro del Objetivo de servicio"/>
    <x v="4"/>
    <d v="1899-12-30T19:21:56"/>
    <d v="1899-12-30T03:21:48"/>
    <d v="1899-12-30T19:23:39"/>
    <d v="1899-12-30T16:01:51"/>
    <x v="0"/>
    <x v="0"/>
    <m/>
    <s v=""/>
    <s v=""/>
    <s v=""/>
    <s v="Cumplido"/>
  </r>
  <r>
    <s v="INC000002653948"/>
    <s v="3-Moderado/Limitado"/>
    <x v="0"/>
    <x v="0"/>
    <s v="Cerrado"/>
    <s v="INSTITUTO PROFESIONAL DE CHILE SA"/>
    <s v="5/3/24 12:50:59"/>
    <s v="5/3/24 12:54:19"/>
    <s v="5/3/24 14:35:32"/>
    <s v="5/3/24 23:50:00"/>
    <x v="4"/>
    <s v="PABLO N OLIVA ALARCON"/>
    <s v="Requerimiento Revisión Error Cambio Política Almacenamiento Servidores Lota 1- 2 - 3 - VDC IPCHILE"/>
    <s v="VPN IP - MPLS"/>
    <s v="frp_joflor"/>
    <x v="0"/>
    <s v="Dentro del Objetivo de servicio"/>
    <x v="4"/>
    <d v="1899-12-30T01:41:13"/>
    <d v="1899-12-30T01:21:42"/>
    <d v="1899-12-30T01:44:33"/>
    <d v="1899-12-30T00:22:51"/>
    <x v="0"/>
    <x v="0"/>
    <m/>
    <s v=""/>
    <s v=""/>
    <s v="Cumplido"/>
    <s v=""/>
  </r>
  <r>
    <s v="INC000002653503"/>
    <s v="3-Moderado/Limitado"/>
    <x v="0"/>
    <x v="0"/>
    <s v="Cerrado"/>
    <s v="ARTIKOS CHILE S A"/>
    <s v="5/3/24 13:01:13"/>
    <s v="5/3/24 13:04:17"/>
    <s v="5/3/24 15:30:40"/>
    <s v="5/3/24 23:50:00"/>
    <x v="10"/>
    <s v="LUIS RODRIGO ACEVEDO COLLIPAL"/>
    <s v="HD/Solicitud Artikos Chile // Habilitación politica FW San Martin"/>
    <s v="VPN IP - MPLS"/>
    <s v="frp_jancha"/>
    <x v="0"/>
    <s v="Dentro del Objetivo de servicio"/>
    <x v="4"/>
    <d v="1899-12-30T02:26:23"/>
    <d v="1899-12-30T01:26:09"/>
    <d v="1899-12-30T02:29:27"/>
    <d v="1899-12-30T01:03:18"/>
    <x v="0"/>
    <x v="0"/>
    <m/>
    <s v=""/>
    <s v=""/>
    <s v="Cumplido"/>
    <s v=""/>
  </r>
  <r>
    <s v="INC000002653520"/>
    <s v="3-Moderado/Limitado"/>
    <x v="1"/>
    <x v="1"/>
    <s v="Cerrado"/>
    <s v="FUNDACION INSTITUTO PROFESIONAL DUOC UC"/>
    <s v="5/3/24 09:55:05"/>
    <s v="5/3/24 09:57:06"/>
    <s v="5/3/24 16:24:01"/>
    <s v="5/3/24 23:50:00"/>
    <x v="2"/>
    <s v="GIOVANNI D ROCCO VALENZUELA"/>
    <s v="DUOC|REQ| Listado de usuarios AD con permisos"/>
    <s v="HOUSING"/>
    <s v="frp_eavend"/>
    <x v="0"/>
    <s v="Dentro del Objetivo de servicio"/>
    <x v="4"/>
    <d v="1899-12-30T06:26:55"/>
    <d v="1899-12-30T06:19:40"/>
    <d v="1899-12-30T06:28:56"/>
    <d v="1899-12-30T00:09:16"/>
    <x v="0"/>
    <x v="0"/>
    <m/>
    <s v=""/>
    <s v=""/>
    <s v=""/>
    <s v="Cumplido"/>
  </r>
  <r>
    <s v="INC000002654474"/>
    <s v="4-Menor/Localizado"/>
    <x v="1"/>
    <x v="1"/>
    <s v="Cerrado"/>
    <s v="TELEFONICA GLOBAL TECHNOLOGY S.A.AGENCIA EN CHILE"/>
    <s v="5/3/24 16:34:15"/>
    <s v="5/3/24 16:36:17"/>
    <s v="5/3/24 16:45:21"/>
    <s v="5/3/24 23:50:00"/>
    <x v="2"/>
    <s v="ALEJANDRO ACEVEDO VALENZUELA"/>
    <s v="ACTUALIZACION USUARIO ADMINISTRADOR GPS"/>
    <s v="HOSTING VIRTUAL"/>
    <s v="tct_aaceve"/>
    <x v="0"/>
    <s v="Dentro del Objetivo de servicio"/>
    <x v="4"/>
    <d v="1899-12-30T00:09:04"/>
    <d v="1899-12-30T00:00:00"/>
    <d v="1899-12-30T00:11:06"/>
    <d v="1899-12-30T00:11:06"/>
    <x v="0"/>
    <x v="0"/>
    <m/>
    <s v=""/>
    <s v=""/>
    <s v=""/>
    <s v="Cumplido"/>
  </r>
  <r>
    <s v="INC000002654476"/>
    <s v="4-Menor/Localizado"/>
    <x v="1"/>
    <x v="1"/>
    <s v="Cerrado"/>
    <s v="TELEFONICA GLOBAL TECHNOLOGY S.A.AGENCIA EN CHILE"/>
    <s v="5/3/24 16:37:14"/>
    <s v="5/3/24 16:40:35"/>
    <s v="5/3/24 16:45:52"/>
    <s v="5/3/24 23:50:00"/>
    <x v="2"/>
    <s v="ALEJANDRO ACEVEDO VALENZUELA"/>
    <s v="Alarma Monitoreo | G.P.S. CHILE S.A (GPSCHI01) | GestionEventos_AlertaCPU_max|  wnprap_cap02|"/>
    <s v="HOSTING VIRTUAL"/>
    <s v="tct_aaceve"/>
    <x v="0"/>
    <s v="Dentro del Objetivo de servicio"/>
    <x v="4"/>
    <d v="1899-12-30T00:05:17"/>
    <d v="1899-12-30T00:00:00"/>
    <d v="1899-12-30T00:08:38"/>
    <d v="1899-12-30T00:08:38"/>
    <x v="0"/>
    <x v="0"/>
    <m/>
    <s v=""/>
    <s v=""/>
    <s v=""/>
    <s v="Cumplido"/>
  </r>
  <r>
    <s v="INC000002654479"/>
    <s v="4-Menor/Localizado"/>
    <x v="1"/>
    <x v="1"/>
    <s v="Cerrado"/>
    <s v="TELEFONICA GLOBAL TECHNOLOGY S.A.AGENCIA EN CHILE"/>
    <s v="5/3/24 16:43:05"/>
    <s v="5/3/24 16:43:53"/>
    <s v="5/3/24 16:46:52"/>
    <s v="5/3/24 23:50:00"/>
    <x v="2"/>
    <s v="ALEJANDRO ACEVEDO VALENZUELA"/>
    <s v="Av Offline Deep Security"/>
    <s v="HOSTING VIRTUAL"/>
    <s v="tct_aaceve"/>
    <x v="0"/>
    <s v="Dentro del Objetivo de servicio"/>
    <x v="4"/>
    <d v="1899-12-30T00:02:59"/>
    <d v="1899-12-30T00:00:00"/>
    <d v="1899-12-30T00:03:47"/>
    <d v="1899-12-30T00:03:47"/>
    <x v="0"/>
    <x v="0"/>
    <m/>
    <s v=""/>
    <s v=""/>
    <s v=""/>
    <s v="Cumplido"/>
  </r>
  <r>
    <s v="INC000002652541"/>
    <s v="3-Moderado/Limitado"/>
    <x v="0"/>
    <x v="0"/>
    <s v="Cerrado"/>
    <s v="TELEFONICA GLOBAL TECHNOLOGY S.A.AGENCIA EN CHILE"/>
    <s v="4/3/24 17:51:17"/>
    <s v="4/3/24 17:53:28"/>
    <s v="5/3/24 16:53:30"/>
    <s v="5/3/24 23:50:00"/>
    <x v="10"/>
    <s v="OSCAR A RAMIREZ SOTO"/>
    <s v="HD | Segmento Disponible"/>
    <s v="VPN IP - MPLS"/>
    <s v="frp_kefern"/>
    <x v="0"/>
    <s v="Objetivos de servicio incumplidos"/>
    <x v="4"/>
    <d v="1899-12-30T23:00:02"/>
    <d v="1899-12-30T19:21:52"/>
    <d v="1899-12-30T23:02:13"/>
    <d v="1899-12-30T03:40:21"/>
    <x v="0"/>
    <x v="0"/>
    <m/>
    <s v=""/>
    <s v=""/>
    <s v="Cumplido"/>
    <s v=""/>
  </r>
  <r>
    <s v="INC000002652604"/>
    <s v="3-Moderado/Limitado"/>
    <x v="0"/>
    <x v="0"/>
    <s v="Cerrado"/>
    <s v="TELEFONICA GLOBAL TECHNOLOGY S.A.AGENCIA EN CHILE"/>
    <s v="5/3/24 09:20:31"/>
    <s v="5/3/24 09:22:42"/>
    <s v="5/3/24 16:55:29"/>
    <s v="5/3/24 23:50:00"/>
    <x v="2"/>
    <s v="JAVIER CUEVAS"/>
    <s v="HD/RV: Apoyo migración contexto TIC hacia VDOM Fortinet"/>
    <s v="VPN IP - MPLS"/>
    <s v="frp_jancha"/>
    <x v="0"/>
    <s v="Dentro del Objetivo de servicio"/>
    <x v="4"/>
    <d v="1899-12-30T07:32:47"/>
    <d v="1899-12-30T07:29:20"/>
    <d v="1899-12-30T07:34:58"/>
    <d v="1899-12-30T00:05:38"/>
    <x v="0"/>
    <x v="0"/>
    <m/>
    <s v=""/>
    <s v=""/>
    <s v="Cumplido"/>
    <s v=""/>
  </r>
  <r>
    <s v="INC000002652611"/>
    <s v="4-Menor/Localizado"/>
    <x v="1"/>
    <x v="1"/>
    <s v="Cerrado"/>
    <s v="TELEFONICA CYBERSECURITY TECH CHILE SPA"/>
    <s v="4/3/24 18:14:10"/>
    <s v="4/3/24 18:15:47"/>
    <s v="5/3/24 17:06:05"/>
    <s v="5/3/24 23:50:00"/>
    <x v="2"/>
    <s v="JAVIER CUEVAS"/>
    <s v="REQ / SOC / IMPORTANTE: Baja de Servidor MDM"/>
    <s v="VPN IP - MPLS"/>
    <s v="frp_jolsso"/>
    <x v="0"/>
    <s v="Dentro del Objetivo de servicio"/>
    <x v="4"/>
    <d v="1899-12-30T22:50:18"/>
    <d v="1899-12-30T19:25:46"/>
    <d v="1899-12-30T22:51:55"/>
    <d v="1899-12-30T03:26:09"/>
    <x v="0"/>
    <x v="0"/>
    <m/>
    <s v=""/>
    <s v=""/>
    <s v=""/>
    <s v="Cumplido"/>
  </r>
  <r>
    <s v="INC000002654806"/>
    <s v="4-Menor/Localizado"/>
    <x v="1"/>
    <x v="1"/>
    <s v="Cerrado"/>
    <s v="TELEFONICA GLOBAL TECHNOLOGY S.A.AGENCIA EN CHILE"/>
    <s v="5/3/24 17:08:00"/>
    <s v="5/3/24 17:08:16"/>
    <s v="5/3/24 17:08:58"/>
    <s v="5/3/24 23:50:00"/>
    <x v="2"/>
    <s v="JAVIER CUEVAS"/>
    <s v="REUNIÓN COORDINACIÓN"/>
    <s v="HOSTING VIRTUAL"/>
    <s v="tct_jacuev"/>
    <x v="0"/>
    <s v="Dentro del Objetivo de servicio"/>
    <x v="4"/>
    <d v="1899-12-30T00:00:42"/>
    <d v="1899-12-30T00:00:00"/>
    <d v="1899-12-30T00:00:58"/>
    <d v="1899-12-30T00:00:58"/>
    <x v="0"/>
    <x v="0"/>
    <m/>
    <s v=""/>
    <s v=""/>
    <s v=""/>
    <s v="Cumplido"/>
  </r>
  <r>
    <s v="INC000002654207"/>
    <s v="3-Moderado/Limitado"/>
    <x v="0"/>
    <x v="0"/>
    <s v="Cerrado"/>
    <s v="CONYTEC PROYECTOS DE I"/>
    <s v="5/3/24 13:11:40"/>
    <s v="5/3/24 13:16:12"/>
    <s v="5/3/24 17:17:05"/>
    <s v="5/3/24 23:50:00"/>
    <x v="4"/>
    <s v="JOSE A SANTIS SERRANO"/>
    <s v="HD/Servidor MCMBLGEO01 en VDC."/>
    <s v="VPN IP - MPLS"/>
    <s v="frp_jancha"/>
    <x v="0"/>
    <s v="Dentro del Objetivo de servicio"/>
    <x v="4"/>
    <d v="1899-12-30T04:00:53"/>
    <d v="1899-12-30T03:15:36"/>
    <d v="1899-12-30T04:05:25"/>
    <d v="1899-12-30T00:49:49"/>
    <x v="0"/>
    <x v="0"/>
    <m/>
    <s v=""/>
    <s v=""/>
    <s v="Cumplido"/>
    <s v=""/>
  </r>
  <r>
    <s v="INC000002654438"/>
    <s v="4-Menor/Localizado"/>
    <x v="1"/>
    <x v="1"/>
    <s v="Cerrado"/>
    <s v="TELEFONICA EMPRESAS DE CHILE SA"/>
    <s v="5/3/24 15:24:45"/>
    <s v="5/3/24 15:27:31"/>
    <s v="5/3/24 17:17:55"/>
    <s v="5/3/24 23:50:00"/>
    <x v="5"/>
    <s v="AXEL ANDRADE"/>
    <s v="Solicitud de evidencia de respaldos de base de datos SolarWinds (SW-DB01)"/>
    <s v="HOSTING VIRTUAL"/>
    <s v="vos_eperez"/>
    <x v="0"/>
    <s v="Dentro del Objetivo de servicio"/>
    <x v="4"/>
    <d v="1899-12-30T01:50:24"/>
    <d v="1899-12-30T01:33:12"/>
    <d v="1899-12-30T01:53:10"/>
    <d v="1899-12-30T00:19:58"/>
    <x v="0"/>
    <x v="0"/>
    <m/>
    <s v=""/>
    <s v=""/>
    <s v=""/>
    <s v="Cumplido"/>
  </r>
  <r>
    <s v="INC000002654492"/>
    <s v="3-Moderado/Limitado"/>
    <x v="0"/>
    <x v="0"/>
    <s v="Cerrado"/>
    <s v="ASF LOGISTICA SPA"/>
    <s v="5/3/24 17:14:13"/>
    <s v="5/3/24 17:15:41"/>
    <s v="5/3/24 17:50:51"/>
    <s v="5/3/24 23:50:00"/>
    <x v="4"/>
    <s v="ANGEL CASTRO CABRERA"/>
    <s v="HD/no podemos acceder VDC 150.14.100.177"/>
    <s v="VPN IP - MPLS"/>
    <s v="frp_pcamay"/>
    <x v="1"/>
    <s v="Dentro del Objetivo de servicio"/>
    <x v="4"/>
    <d v="1899-12-30T00:35:10"/>
    <d v="1899-12-30T00:05:21"/>
    <d v="1899-12-30T00:36:38"/>
    <d v="1899-12-30T00:31:17"/>
    <x v="1"/>
    <x v="1"/>
    <m/>
    <s v=""/>
    <s v=""/>
    <s v="Cumplido"/>
    <s v=""/>
  </r>
  <r>
    <s v="INC000002654805"/>
    <s v="4-Menor/Localizado"/>
    <x v="1"/>
    <x v="1"/>
    <s v="Cerrado"/>
    <s v="TELEFONICA GLOBAL TECHNOLOGY S.A.AGENCIA EN CHILE"/>
    <s v="5/3/24 17:07:38"/>
    <s v="5/3/24 17:07:52"/>
    <s v="5/3/24 17:58:19"/>
    <s v="5/3/24 23:50:00"/>
    <x v="2"/>
    <s v="JAVIER CUEVAS"/>
    <s v="HOSPITAL DR. GUSTAVO FRICKE DE VIA DEL MAR // CHI-004095577-1"/>
    <s v="HOSTING VIRTUAL"/>
    <s v="tct_jacuev"/>
    <x v="0"/>
    <s v="Dentro del Objetivo de servicio"/>
    <x v="4"/>
    <d v="1899-12-30T00:50:27"/>
    <d v="1899-12-30T00:00:00"/>
    <d v="1899-12-30T00:50:41"/>
    <d v="1899-12-30T00:50:41"/>
    <x v="0"/>
    <x v="0"/>
    <m/>
    <s v=""/>
    <s v=""/>
    <s v=""/>
    <s v="Cumplido"/>
  </r>
  <r>
    <s v="INC000002653490"/>
    <s v="3-Moderado/Limitado"/>
    <x v="0"/>
    <x v="0"/>
    <s v="Cerrado"/>
    <s v="TELEFONICA GLOBAL TECHNOLOGY S.A.AGENCIA EN CHILE"/>
    <s v="5/3/24 12:16:45"/>
    <s v="5/3/24 12:18:36"/>
    <s v="5/3/24 17:58:31"/>
    <s v="5/3/24 23:50:00"/>
    <x v="2"/>
    <s v="GIOVANNI D ROCCO VALENZUELA"/>
    <s v="HD/TCCT - Requerimiento - Usuarios VPN Ingenieria VDC"/>
    <s v="VPN IP - MPLS"/>
    <s v="frp_jancha"/>
    <x v="0"/>
    <s v="Dentro del Objetivo de servicio"/>
    <x v="4"/>
    <d v="1899-12-30T05:39:55"/>
    <d v="1899-12-30T05:25:14"/>
    <d v="1899-12-30T05:41:46"/>
    <d v="1899-12-30T00:16:32"/>
    <x v="0"/>
    <x v="0"/>
    <m/>
    <s v=""/>
    <s v=""/>
    <s v="Cumplido"/>
    <s v=""/>
  </r>
  <r>
    <s v="INC000002654304"/>
    <s v="4-Menor/Localizado"/>
    <x v="1"/>
    <x v="1"/>
    <s v="Cerrado"/>
    <s v="TELEFONICA GLOBAL TECHNOLOGY S.A.AGENCIA EN CHILE"/>
    <s v="5/3/24 17:07:14"/>
    <s v="5/3/24 17:07:28"/>
    <s v="5/3/24 17:59:54"/>
    <s v="5/3/24 23:50:00"/>
    <x v="2"/>
    <s v="JAVIER CUEVAS"/>
    <s v="apolo rabie"/>
    <s v="HOSTING VIRTUAL"/>
    <s v="tct_jacuev"/>
    <x v="0"/>
    <s v="Dentro del Objetivo de servicio"/>
    <x v="4"/>
    <d v="1899-12-30T00:52:26"/>
    <d v="1899-12-30T00:00:00"/>
    <d v="1899-12-30T00:52:40"/>
    <d v="1899-12-30T00:52:40"/>
    <x v="0"/>
    <x v="0"/>
    <m/>
    <s v=""/>
    <s v=""/>
    <s v=""/>
    <s v="Cumplido"/>
  </r>
  <r>
    <s v="INC000002654303"/>
    <s v="4-Menor/Localizado"/>
    <x v="1"/>
    <x v="1"/>
    <s v="Cerrado"/>
    <s v="TELEFONICA GLOBAL TECHNOLOGY S.A.AGENCIA EN CHILE"/>
    <s v="5/3/24 17:06:52"/>
    <s v="5/3/24 17:07:06"/>
    <s v="5/3/24 18:00:35"/>
    <s v="5/3/24 23:50:00"/>
    <x v="2"/>
    <s v="JAVIER CUEVAS"/>
    <s v="Scoping call Rap as a Service AD Security"/>
    <s v="HOSTING VIRTUAL"/>
    <s v="tct_jacuev"/>
    <x v="0"/>
    <s v="Dentro del Objetivo de servicio"/>
    <x v="4"/>
    <d v="1899-12-30T00:53:29"/>
    <d v="1899-12-30T00:00:00"/>
    <d v="1899-12-30T00:53:43"/>
    <d v="1899-12-30T00:53:43"/>
    <x v="0"/>
    <x v="0"/>
    <m/>
    <s v=""/>
    <s v=""/>
    <s v=""/>
    <s v="Cumplido"/>
  </r>
  <r>
    <s v="INC000002654302"/>
    <s v="4-Menor/Localizado"/>
    <x v="1"/>
    <x v="1"/>
    <s v="Cerrado"/>
    <s v="TELEFONICA GLOBAL TECHNOLOGY S.A.AGENCIA EN CHILE"/>
    <s v="5/3/24 17:06:25"/>
    <s v="5/3/24 17:06:45"/>
    <s v="5/3/24 18:01:47"/>
    <s v="5/3/24 23:50:00"/>
    <x v="2"/>
    <s v="JAVIER CUEVAS"/>
    <s v="poyo migración contexto TIC hacia VDOM Fortinet"/>
    <s v="HOSTING VIRTUAL"/>
    <s v="tct_jacuev"/>
    <x v="0"/>
    <s v="Dentro del Objetivo de servicio"/>
    <x v="4"/>
    <d v="1899-12-30T00:55:02"/>
    <d v="1899-12-30T00:00:00"/>
    <d v="1899-12-30T00:55:22"/>
    <d v="1899-12-30T00:55:22"/>
    <x v="0"/>
    <x v="0"/>
    <m/>
    <s v=""/>
    <s v=""/>
    <s v=""/>
    <s v="Cumplido"/>
  </r>
  <r>
    <s v="INC000002652533"/>
    <s v="4-Menor/Localizado"/>
    <x v="1"/>
    <x v="1"/>
    <s v="Cerrado"/>
    <s v="TELEFONICA CYBERSECURITY TECH CHILE SPA"/>
    <s v="4/3/24 17:43:11"/>
    <s v="4/3/24 17:44:22"/>
    <s v="5/3/24 18:02:48"/>
    <s v="5/3/24 23:50:00"/>
    <x v="1"/>
    <s v="ANGEL CASTRO CABRERA"/>
    <s v="REQ /SOC/ INC000002177910| Desconectar Servidores de la Red 100.64.1.0/24"/>
    <s v="VPN IP - MPLS"/>
    <s v="frp_jcarri"/>
    <x v="0"/>
    <s v="Dentro del Objetivo de servicio"/>
    <x v="4"/>
    <d v="1899-12-31T00:18:26"/>
    <d v="1899-12-30T20:39:37"/>
    <d v="1899-12-31T00:19:37"/>
    <d v="1899-12-30T03:40:00"/>
    <x v="0"/>
    <x v="0"/>
    <m/>
    <s v=""/>
    <s v=""/>
    <s v=""/>
    <s v="Cumplido"/>
  </r>
  <r>
    <s v="INC000002654283"/>
    <s v="3-Moderado/Limitado"/>
    <x v="1"/>
    <x v="1"/>
    <s v="Cerrado"/>
    <s v="FUNDACION INSTITUTO PROFESIONAL DUOC UC"/>
    <s v="5/3/24 16:34:27"/>
    <s v="5/3/24 16:38:26"/>
    <s v="5/3/24 18:20:49"/>
    <s v="5/3/24 23:50:00"/>
    <x v="2"/>
    <s v="GIOVANNI D ROCCO VALENZUELA"/>
    <s v="DUOC|REQ| Revision conectividad DUOC UC"/>
    <s v="HOSTING VIRTUAL"/>
    <s v="frp_eavend"/>
    <x v="1"/>
    <s v="Dentro del Objetivo de servicio"/>
    <x v="4"/>
    <d v="1899-12-30T01:42:23"/>
    <d v="1899-12-30T01:33:50"/>
    <d v="1899-12-30T01:46:22"/>
    <d v="1899-12-30T00:12:32"/>
    <x v="1"/>
    <x v="1"/>
    <m/>
    <s v=""/>
    <s v=""/>
    <s v=""/>
    <s v="Cumplido"/>
  </r>
  <r>
    <s v="INC000002654699"/>
    <s v="2-Significativo/Amplio"/>
    <x v="0"/>
    <x v="0"/>
    <s v="Cerrado"/>
    <s v="TELEFONICA GLOBAL TECHNOLOGY S.A.AGENCIA EN CHILE"/>
    <s v="5/3/24 18:57:44"/>
    <s v="5/3/24 18:59:39"/>
    <s v="5/3/24 19:00:56"/>
    <s v="5/3/24 23:50:00"/>
    <x v="3"/>
    <s v="DAVID MATELUNA"/>
    <s v="Listado de tiket de Acceso a BD de ene a jul 2023"/>
    <s v="HOSTING VIRTUAL"/>
    <s v="tct_lumate"/>
    <x v="0"/>
    <s v="Dentro del Objetivo de servicio"/>
    <x v="4"/>
    <d v="1899-12-30T00:01:17"/>
    <d v="1899-12-30T00:00:00"/>
    <d v="1899-12-30T00:03:12"/>
    <d v="1899-12-30T00:03:12"/>
    <x v="0"/>
    <x v="0"/>
    <m/>
    <s v=""/>
    <s v=""/>
    <s v="Cumplido"/>
    <s v=""/>
  </r>
  <r>
    <s v="INC000002651089"/>
    <s v="3-Moderado/Limitado"/>
    <x v="0"/>
    <x v="0"/>
    <s v="Cerrado"/>
    <s v="TELEFONICA GLOBAL TECHNOLOGY S.A.AGENCIA EN CHILE"/>
    <s v="4/3/24 10:09:58"/>
    <s v="4/3/24 10:11:38"/>
    <s v="5/3/24 20:40:16"/>
    <s v="5/3/24 23:50:00"/>
    <x v="0"/>
    <s v="GUSTAVO AVILA VERA"/>
    <s v="HD |  Cadena SSL *.abarlovento.cl"/>
    <s v="VPN IP - MPLS"/>
    <s v="frp_kefern"/>
    <x v="0"/>
    <s v="Objetivos de servicio incumplidos"/>
    <x v="4"/>
    <d v="1899-12-31T10:28:38"/>
    <d v="1899-12-31T10:18:14"/>
    <d v="1899-12-31T10:30:18"/>
    <d v="1899-12-30T00:12:04"/>
    <x v="0"/>
    <x v="0"/>
    <m/>
    <s v=""/>
    <s v=""/>
    <s v="Cumplido"/>
    <s v=""/>
  </r>
  <r>
    <s v="INC000002655034"/>
    <s v="4-Menor/Localizado"/>
    <x v="1"/>
    <x v="1"/>
    <s v="Cerrado"/>
    <s v="TELEFONICA EMPRESAS DE CHILE SA"/>
    <s v="6/3/24 07:45:55"/>
    <s v="6/3/24 07:47:26"/>
    <s v="6/3/24 07:47:52"/>
    <s v="6/3/24 23:50:00"/>
    <x v="1"/>
    <s v="NICOLAS A SAAVEDRA EGUILUZ"/>
    <s v="Checklist Diario Clientes 06.03.24"/>
    <s v="SAP"/>
    <s v="tct_nsaave"/>
    <x v="0"/>
    <s v="Dentro del Objetivo de servicio"/>
    <x v="5"/>
    <d v="1899-12-30T00:00:26"/>
    <d v="1899-12-30T00:00:00"/>
    <d v="1899-12-30T00:01:57"/>
    <d v="1899-12-30T00:01:57"/>
    <x v="0"/>
    <x v="0"/>
    <m/>
    <s v=""/>
    <s v=""/>
    <s v=""/>
    <s v="Cumplido"/>
  </r>
  <r>
    <s v="INC000002651632"/>
    <s v="3-Moderado/Limitado"/>
    <x v="0"/>
    <x v="0"/>
    <s v="Cerrado"/>
    <s v="CONYTEC PROYECTOS DE I"/>
    <s v="4/3/24 12:06:29"/>
    <s v="4/3/24 12:14:27"/>
    <s v="6/3/24 09:20:17"/>
    <s v="6/3/24 23:50:00"/>
    <x v="5"/>
    <s v="AXEL ANDRADE"/>
    <s v="HD/Bajas de respaldos VDC."/>
    <s v="VPN IP - MPLS"/>
    <s v="frp_jancha"/>
    <x v="0"/>
    <s v="Objetivos de servicio incumplidos"/>
    <x v="5"/>
    <d v="1899-12-31T21:05:50"/>
    <d v="1899-12-31T12:03:27"/>
    <d v="1899-12-31T21:13:48"/>
    <d v="1899-12-30T09:10:21"/>
    <x v="0"/>
    <x v="0"/>
    <m/>
    <s v=""/>
    <s v=""/>
    <s v="Cumplido"/>
    <s v=""/>
  </r>
  <r>
    <s v="INC000002654267"/>
    <s v="3-Moderado/Limitado"/>
    <x v="0"/>
    <x v="0"/>
    <s v="Cerrado"/>
    <s v="FUNDACION INSTITUTO PROFESIONAL DUOC UC"/>
    <s v="5/3/24 15:46:46"/>
    <s v="5/3/24 15:49:42"/>
    <s v="6/3/24 09:58:40"/>
    <s v="6/3/24 23:50:00"/>
    <x v="3"/>
    <s v="CLAUDIO A GAJARDO GARRIDO"/>
    <s v="DUOC|REQ| Clonar Esquema Staging en DEV"/>
    <s v="HOSTING VIRTUAL"/>
    <s v="frp_eavend"/>
    <x v="0"/>
    <s v="Dentro del Objetivo de servicio"/>
    <x v="5"/>
    <d v="1899-12-30T18:08:58"/>
    <d v="1899-12-30T17:48:39"/>
    <d v="1899-12-30T18:11:54"/>
    <d v="1899-12-30T00:23:15"/>
    <x v="0"/>
    <x v="0"/>
    <m/>
    <s v=""/>
    <s v=""/>
    <s v="Cumplido"/>
    <s v=""/>
  </r>
  <r>
    <s v="INC000002655663"/>
    <s v="1-Extenso/Generalizado"/>
    <x v="1"/>
    <x v="1"/>
    <s v="Cerrado"/>
    <s v="FUNDACION INSTITUTO PROFESIONAL DUOC UC"/>
    <s v="6/3/24 07:17:00"/>
    <s v="6/3/24 07:17:00"/>
    <s v="6/3/24 10:14:03"/>
    <s v="6/3/24 23:50:00"/>
    <x v="2"/>
    <s v="GIOVANNI D ROCCO VALENZUELA"/>
    <s v="fiprdu01 - hyp_conce TICKET AUTOMATICO"/>
    <s v="TICKET-INTELIGENTE"/>
    <s v="USR_TSIGHT"/>
    <x v="1"/>
    <s v="Dentro del Objetivo de servicio"/>
    <x v="5"/>
    <d v="1899-12-30T02:57:03"/>
    <d v="1899-12-30T02:52:41"/>
    <d v="1899-12-30T02:57:03"/>
    <d v="1899-12-30T00:04:22"/>
    <x v="1"/>
    <x v="1"/>
    <m/>
    <s v=""/>
    <s v=""/>
    <s v=""/>
    <s v="Cumplido"/>
  </r>
  <r>
    <s v="INC000002655664"/>
    <s v="1-Extenso/Generalizado"/>
    <x v="1"/>
    <x v="1"/>
    <s v="Cerrado"/>
    <s v="FUNDACION INSTITUTO PROFESIONAL DUOC UC"/>
    <s v="6/3/24 07:17:01"/>
    <s v="6/3/24 07:17:01"/>
    <s v="6/3/24 10:14:32"/>
    <s v="6/3/24 23:50:00"/>
    <x v="2"/>
    <s v="GIOVANNI D ROCCO VALENZUELA"/>
    <s v="fiprdu01 - ilo_conce TICKET AUTOMATICO"/>
    <s v="TICKET-INTELIGENTE"/>
    <s v="USR_TSIGHT"/>
    <x v="1"/>
    <s v="Dentro del Objetivo de servicio"/>
    <x v="5"/>
    <d v="1899-12-30T02:57:31"/>
    <d v="1899-12-30T02:53:12"/>
    <d v="1899-12-30T02:57:31"/>
    <d v="1899-12-30T00:04:19"/>
    <x v="1"/>
    <x v="1"/>
    <m/>
    <s v=""/>
    <s v=""/>
    <s v=""/>
    <s v="Cumplido"/>
  </r>
  <r>
    <s v="INC000002655080"/>
    <s v="3-Moderado/Limitado"/>
    <x v="0"/>
    <x v="0"/>
    <s v="Cerrado"/>
    <s v="TELEFONICA GLOBAL TECHNOLOGY S.A.AGENCIA EN CHILE"/>
    <s v="6/3/24 10:34:41"/>
    <s v="6/3/24 10:36:20"/>
    <s v="6/3/24 10:47:46"/>
    <s v="6/3/24 23:50:00"/>
    <x v="1"/>
    <s v="NICOLAS A SAAVEDRA EGUILUZ"/>
    <s v="HD/RV: Informe Mensual SAP Febrero 2024"/>
    <s v="VPN IP - MPLS"/>
    <s v="frp_pcamay"/>
    <x v="0"/>
    <s v="Dentro del Objetivo de servicio"/>
    <x v="5"/>
    <d v="1899-12-30T00:11:26"/>
    <d v="1899-12-30T00:00:00"/>
    <d v="1899-12-30T00:13:05"/>
    <d v="1899-12-30T00:13:05"/>
    <x v="0"/>
    <x v="0"/>
    <m/>
    <s v=""/>
    <s v=""/>
    <s v="Cumplido"/>
    <s v=""/>
  </r>
  <r>
    <s v="INC000002655019"/>
    <s v="3-Moderado/Limitado"/>
    <x v="0"/>
    <x v="0"/>
    <s v="Cerrado"/>
    <s v="TELEFONICA GLOBAL TECHNOLOGY S.A.AGENCIA EN CHILE"/>
    <s v="5/3/24 18:42:02"/>
    <s v="5/3/24 18:44:15"/>
    <s v="6/3/24 11:20:23"/>
    <s v="6/3/24 23:50:00"/>
    <x v="10"/>
    <s v="LUIS RODRIGO ACEVEDO COLLIPAL"/>
    <s v="HD/RE: Incidencia sin comunicación servidores wirin y ferenen desde plataforma de respaldos."/>
    <s v="VPN IP - MPLS"/>
    <s v="frp_pcamay"/>
    <x v="0"/>
    <s v="Objetivos de servicio incumplidos"/>
    <x v="5"/>
    <d v="1899-12-30T16:36:08"/>
    <d v="1899-12-30T15:23:21"/>
    <d v="1899-12-30T16:38:21"/>
    <d v="1899-12-30T01:15:00"/>
    <x v="0"/>
    <x v="0"/>
    <m/>
    <s v=""/>
    <s v=""/>
    <s v="Cumplido"/>
    <s v=""/>
  </r>
  <r>
    <s v="INC000002656216"/>
    <s v="1-Extenso/Generalizado"/>
    <x v="1"/>
    <x v="1"/>
    <s v="Cerrado"/>
    <s v="FUNDACION INSTITUTO PROFESIONAL DUOC UC"/>
    <s v="6/3/24 11:33:29"/>
    <s v="6/3/24 11:33:29"/>
    <s v="6/3/24 12:29:29"/>
    <s v="6/3/24 23:50:00"/>
    <x v="2"/>
    <s v="ALEJANDRO ACEVEDO VALENZUELA"/>
    <s v="fiprdu01 - 172_16_200_100 TICKET AUTOMATICO"/>
    <s v="TICKET-INTELIGENTE"/>
    <s v="USR_TSIGHT"/>
    <x v="1"/>
    <s v="Dentro del Objetivo de servicio"/>
    <x v="5"/>
    <d v="1899-12-30T00:56:00"/>
    <d v="1899-12-30T00:48:37"/>
    <d v="1899-12-30T00:56:00"/>
    <d v="1899-12-30T00:07:23"/>
    <x v="1"/>
    <x v="1"/>
    <m/>
    <s v=""/>
    <s v=""/>
    <s v=""/>
    <s v="Cumplido"/>
  </r>
  <r>
    <s v="INC000002655210"/>
    <s v="3-Moderado/Limitado"/>
    <x v="0"/>
    <x v="0"/>
    <s v="Cerrado"/>
    <s v="CEPECH S.A."/>
    <s v="5/3/24 20:38:34"/>
    <s v="5/3/24 20:46:04"/>
    <s v="6/3/24 15:09:17"/>
    <s v="6/3/24 23:50:00"/>
    <x v="10"/>
    <s v="LUIS A VILLASMIL CASTILLO"/>
    <s v="GAMA / VPN STS / VPF1875607/ Pendiente derivar a CONTROLLER en horario habil"/>
    <s v="VPN IP - MPLS"/>
    <s v="frp_kaldor"/>
    <x v="1"/>
    <s v="Objetivos de servicio incumplidos"/>
    <x v="5"/>
    <d v="1899-12-30T18:23:13"/>
    <d v="1899-12-30T11:48:43"/>
    <d v="1899-12-30T18:30:43"/>
    <d v="1899-12-30T06:42:00"/>
    <x v="2"/>
    <x v="1"/>
    <m/>
    <s v=""/>
    <s v=""/>
    <s v="Cumplido"/>
    <s v=""/>
  </r>
  <r>
    <s v="INC000002655015"/>
    <s v="3-Moderado/Limitado"/>
    <x v="0"/>
    <x v="0"/>
    <s v="Cerrado"/>
    <s v="TELEFONICA GLOBAL TECHNOLOGY S.A.AGENCIA EN CHILE"/>
    <s v="5/3/24 18:39:39"/>
    <s v="5/3/24 18:39:40"/>
    <s v="6/3/24 15:30:07"/>
    <s v="6/3/24 23:50:00"/>
    <x v="2"/>
    <s v="CRISTOBAL I REYES DELGADO"/>
    <s v="HD/REGISTRO CIVIL - Instalación motor SQL Server 2019"/>
    <s v="VPN IP - MPLS"/>
    <s v="frp_pcamay"/>
    <x v="0"/>
    <s v="Objetivos de servicio incumplidos"/>
    <x v="5"/>
    <d v="1899-12-30T20:50:27"/>
    <d v="1899-12-30T19:32:13"/>
    <d v="1899-12-30T20:50:28"/>
    <d v="1899-12-30T01:18:15"/>
    <x v="0"/>
    <x v="0"/>
    <m/>
    <s v=""/>
    <s v=""/>
    <s v="Cumplido"/>
    <s v=""/>
  </r>
  <r>
    <s v="INC000002655077"/>
    <s v="4-Menor/Localizado"/>
    <x v="1"/>
    <x v="1"/>
    <s v="Cerrado"/>
    <s v="TELEFONICA EMPRESAS DE CHILE SA"/>
    <s v="6/3/24 10:31:59"/>
    <s v="6/3/24 10:34:39"/>
    <s v="6/3/24 15:58:48"/>
    <s v="6/3/24 23:50:00"/>
    <x v="0"/>
    <s v="SEBASTIAN I ACUÑA GUZMAN"/>
    <s v="Habilitación de puertos en firewall servidor TESTOSBWEB"/>
    <s v="HOSTING VIRTUAL"/>
    <s v="tct_sacuna"/>
    <x v="0"/>
    <s v="Dentro del Objetivo de servicio"/>
    <x v="5"/>
    <d v="1899-12-30T05:24:09"/>
    <d v="1899-12-30T05:24:09"/>
    <d v="1899-12-30T05:26:49"/>
    <d v="1899-12-30T00:02:40"/>
    <x v="0"/>
    <x v="0"/>
    <m/>
    <s v=""/>
    <s v=""/>
    <s v=""/>
    <s v="Cumplido"/>
  </r>
  <r>
    <s v="INC000002654816"/>
    <s v="3-Moderado/Limitado"/>
    <x v="0"/>
    <x v="0"/>
    <s v="Cerrado"/>
    <s v="TELEFONICA GLOBAL TECHNOLOGY S.A.AGENCIA EN CHILE"/>
    <s v="5/3/24 17:38:11"/>
    <s v="5/3/24 17:41:25"/>
    <s v="6/3/24 16:10:55"/>
    <s v="6/3/24 23:50:00"/>
    <x v="5"/>
    <s v="SEBASTIAN VILLENA"/>
    <s v="HD/Respaldos MV"/>
    <s v="VPN IP - MPLS"/>
    <s v="frp_jancha"/>
    <x v="0"/>
    <s v="Objetivos de servicio incumplidos"/>
    <x v="5"/>
    <d v="1899-12-30T22:29:30"/>
    <d v="1899-12-30T22:12:21"/>
    <d v="1899-12-30T22:32:44"/>
    <d v="1899-12-30T00:20:23"/>
    <x v="0"/>
    <x v="0"/>
    <m/>
    <s v=""/>
    <s v=""/>
    <s v="Cumplido"/>
    <s v=""/>
  </r>
  <r>
    <s v="INC000002656313"/>
    <s v="4-Menor/Localizado"/>
    <x v="1"/>
    <x v="1"/>
    <s v="Cerrado"/>
    <s v="TELEFONICA CYBERSECURITY TECH CHILE SPA"/>
    <s v="6/3/24 11:41:03"/>
    <s v="6/3/24 11:42:06"/>
    <s v="6/3/24 16:51:39"/>
    <s v="6/3/24 23:50:00"/>
    <x v="2"/>
    <s v="GIOVANNI D ROCCO VALENZUELA"/>
    <s v="REQ / SOC/Encender Equipo - Analyzer SOC 4 (Sonicwall) - 100.64.21.73"/>
    <s v="VPN IP - MPLS"/>
    <s v="frp_dvilca"/>
    <x v="0"/>
    <s v="Dentro del Objetivo de servicio"/>
    <x v="5"/>
    <d v="1899-12-30T05:09:33"/>
    <d v="1899-12-30T00:00:00"/>
    <d v="1899-12-30T05:10:36"/>
    <d v="1899-12-30T05:10:36"/>
    <x v="0"/>
    <x v="0"/>
    <m/>
    <s v=""/>
    <s v=""/>
    <s v=""/>
    <s v="Cumplido"/>
  </r>
  <r>
    <s v="INC000002655891"/>
    <s v="3-Moderado/Limitado"/>
    <x v="0"/>
    <x v="0"/>
    <s v="Cerrado"/>
    <s v="INSTITUTO PROFESIONAL DE CHILE SA"/>
    <s v="6/3/24 13:34:54"/>
    <s v="6/3/24 13:38:11"/>
    <s v="6/3/24 17:02:55"/>
    <s v="6/3/24 23:50:00"/>
    <x v="2"/>
    <s v="GIOVANNI D ROCCO VALENZUELA"/>
    <s v="GAMA / Aumento Disco - Servidor AYSEN"/>
    <s v="VPN IP - MPLS"/>
    <s v="frp_kaldor"/>
    <x v="0"/>
    <s v="Dentro del Objetivo de servicio"/>
    <x v="5"/>
    <d v="1899-12-30T03:24:44"/>
    <d v="1899-12-30T00:00:00"/>
    <d v="1899-12-30T03:28:01"/>
    <d v="1899-12-30T03:28:01"/>
    <x v="0"/>
    <x v="0"/>
    <m/>
    <s v=""/>
    <s v=""/>
    <s v="Cumplido"/>
    <s v=""/>
  </r>
  <r>
    <s v="INC000002656927"/>
    <s v="3-Moderado/Limitado"/>
    <x v="0"/>
    <x v="0"/>
    <s v="Cerrado"/>
    <s v="COLEGIO TERRAUSTRAL DEL SOL S.A."/>
    <s v="6/3/24 17:05:32"/>
    <s v="6/3/24 17:08:25"/>
    <s v="6/3/24 18:11:19"/>
    <s v="6/3/24 23:50:00"/>
    <x v="10"/>
    <s v="LUIS A VILLASMIL CASTILLO"/>
    <s v="GAMA/ Permitir los siguientes dominios en Firewall"/>
    <s v="VPN IP - MPLS"/>
    <s v="frp_cnavar"/>
    <x v="0"/>
    <s v="Dentro del Objetivo de servicio"/>
    <x v="5"/>
    <d v="1899-12-30T01:02:54"/>
    <d v="1899-12-30T00:11:32"/>
    <d v="1899-12-30T01:05:47"/>
    <d v="1899-12-30T00:54:15"/>
    <x v="0"/>
    <x v="0"/>
    <m/>
    <s v=""/>
    <s v=""/>
    <s v="Cumplido"/>
    <s v=""/>
  </r>
  <r>
    <s v="INC000002656047"/>
    <s v="4-Menor/Localizado"/>
    <x v="1"/>
    <x v="1"/>
    <s v="Cerrado"/>
    <s v="TELEFONICA GLOBAL TECHNOLOGY S.A.AGENCIA EN CHILE"/>
    <s v="6/3/24 10:42:28"/>
    <s v="6/3/24 10:42:55"/>
    <s v="6/3/24 18:35:11"/>
    <s v="6/3/24 23:50:00"/>
    <x v="2"/>
    <s v="JAVIER CUEVAS"/>
    <s v="RE: LABORATORIOS RAFFO S A  //  CHI-004220450"/>
    <s v="HOSTING VIRTUAL"/>
    <s v="tct_jacuev"/>
    <x v="0"/>
    <s v="Dentro del Objetivo de servicio"/>
    <x v="5"/>
    <d v="1899-12-30T07:52:16"/>
    <d v="1899-12-30T00:00:00"/>
    <d v="1899-12-30T07:52:43"/>
    <d v="1899-12-30T07:52:43"/>
    <x v="0"/>
    <x v="0"/>
    <m/>
    <s v=""/>
    <s v=""/>
    <s v=""/>
    <s v="Cumplido"/>
  </r>
  <r>
    <s v="INC000002656048"/>
    <s v="4-Menor/Localizado"/>
    <x v="1"/>
    <x v="1"/>
    <s v="Cerrado"/>
    <s v="TELEFONICA GLOBAL TECHNOLOGY S.A.AGENCIA EN CHILE"/>
    <s v="6/3/24 10:44:09"/>
    <s v="6/3/24 10:44:27"/>
    <s v="6/3/24 18:35:47"/>
    <s v="6/3/24 23:50:00"/>
    <x v="2"/>
    <s v="JAVIER CUEVAS"/>
    <s v="Seguimiento cambio PWD"/>
    <s v="HOSTING VIRTUAL"/>
    <s v="tct_jacuev"/>
    <x v="0"/>
    <s v="Dentro del Objetivo de servicio"/>
    <x v="5"/>
    <d v="1899-12-30T07:51:20"/>
    <d v="1899-12-30T00:00:00"/>
    <d v="1899-12-30T07:51:38"/>
    <d v="1899-12-30T07:51:38"/>
    <x v="0"/>
    <x v="0"/>
    <m/>
    <s v=""/>
    <s v=""/>
    <s v=""/>
    <s v="Cumplido"/>
  </r>
  <r>
    <s v="INC000002656051"/>
    <s v="4-Menor/Localizado"/>
    <x v="1"/>
    <x v="1"/>
    <s v="Cerrado"/>
    <s v="TELEFONICA GLOBAL TECHNOLOGY S.A.AGENCIA EN CHILE"/>
    <s v="6/3/24 10:44:37"/>
    <s v="6/3/24 10:45:04"/>
    <s v="6/3/24 18:36:29"/>
    <s v="6/3/24 23:50:00"/>
    <x v="2"/>
    <s v="JAVIER CUEVAS"/>
    <s v="coordinación oficina"/>
    <s v="HOSTING VIRTUAL"/>
    <s v="tct_jacuev"/>
    <x v="0"/>
    <s v="Dentro del Objetivo de servicio"/>
    <x v="5"/>
    <d v="1899-12-30T07:51:25"/>
    <d v="1899-12-30T00:00:00"/>
    <d v="1899-12-30T07:51:52"/>
    <d v="1899-12-30T07:51:52"/>
    <x v="0"/>
    <x v="0"/>
    <m/>
    <s v=""/>
    <s v=""/>
    <s v=""/>
    <s v="Cumplido"/>
  </r>
  <r>
    <s v="INC000002656055"/>
    <s v="4-Menor/Localizado"/>
    <x v="1"/>
    <x v="1"/>
    <s v="Cerrado"/>
    <s v="TELEFONICA GLOBAL TECHNOLOGY S.A.AGENCIA EN CHILE"/>
    <s v="6/3/24 10:45:17"/>
    <s v="6/3/24 10:45:31"/>
    <s v="6/3/24 18:37:20"/>
    <s v="6/3/24 23:50:00"/>
    <x v="2"/>
    <s v="JAVIER CUEVAS"/>
    <s v="licencia gendarmeria"/>
    <s v="HOSTING VIRTUAL"/>
    <s v="tct_jacuev"/>
    <x v="0"/>
    <s v="Dentro del Objetivo de servicio"/>
    <x v="5"/>
    <d v="1899-12-30T07:51:49"/>
    <d v="1899-12-30T00:00:00"/>
    <d v="1899-12-30T07:52:03"/>
    <d v="1899-12-30T07:52:03"/>
    <x v="0"/>
    <x v="0"/>
    <m/>
    <s v=""/>
    <s v=""/>
    <s v=""/>
    <s v="Cumplido"/>
  </r>
  <r>
    <s v="INC000002656057"/>
    <s v="4-Menor/Localizado"/>
    <x v="1"/>
    <x v="1"/>
    <s v="Cerrado"/>
    <s v="TELEFONICA GLOBAL TECHNOLOGY S.A.AGENCIA EN CHILE"/>
    <s v="6/3/24 10:45:40"/>
    <s v="6/3/24 10:45:56"/>
    <s v="6/3/24 18:38:06"/>
    <s v="6/3/24 23:50:00"/>
    <x v="2"/>
    <s v="JAVIER CUEVAS"/>
    <s v="[ALERTA-TEMPRANA][WMWARE] CVE-2024-22252"/>
    <s v="HOSTING VIRTUAL"/>
    <s v="tct_jacuev"/>
    <x v="0"/>
    <s v="Dentro del Objetivo de servicio"/>
    <x v="5"/>
    <d v="1899-12-30T07:52:10"/>
    <d v="1899-12-30T00:00:00"/>
    <d v="1899-12-30T07:52:26"/>
    <d v="1899-12-30T07:52:26"/>
    <x v="0"/>
    <x v="0"/>
    <m/>
    <s v=""/>
    <s v=""/>
    <s v=""/>
    <s v="Cumplido"/>
  </r>
  <r>
    <s v="INC000002656059"/>
    <s v="4-Menor/Localizado"/>
    <x v="1"/>
    <x v="1"/>
    <s v="Cerrado"/>
    <s v="TELEFONICA GLOBAL TECHNOLOGY S.A.AGENCIA EN CHILE"/>
    <s v="6/3/24 10:46:04"/>
    <s v="6/3/24 10:46:19"/>
    <s v="6/3/24 18:38:40"/>
    <s v="6/3/24 23:50:00"/>
    <x v="2"/>
    <s v="JAVIER CUEVAS"/>
    <s v="TIC hacia VDOM"/>
    <s v="HOSTING VIRTUAL"/>
    <s v="tct_jacuev"/>
    <x v="0"/>
    <s v="Dentro del Objetivo de servicio"/>
    <x v="5"/>
    <d v="1899-12-30T07:52:21"/>
    <d v="1899-12-30T00:00:00"/>
    <d v="1899-12-30T07:52:36"/>
    <d v="1899-12-30T07:52:36"/>
    <x v="0"/>
    <x v="0"/>
    <m/>
    <s v=""/>
    <s v=""/>
    <s v=""/>
    <s v="Cumplido"/>
  </r>
  <r>
    <s v="INC000002653475"/>
    <s v="3-Moderado/Limitado"/>
    <x v="0"/>
    <x v="0"/>
    <s v="Cerrado"/>
    <s v="EMPRESA NACIONAL DE CERTIFICACIONES"/>
    <s v="5/3/24 11:46:48"/>
    <s v="5/3/24 11:50:48"/>
    <s v="6/3/24 18:44:35"/>
    <s v="6/3/24 23:50:00"/>
    <x v="7"/>
    <s v="MOISES E MONTERO RAMOS"/>
    <s v="HD/[ECERT] Baja de replicas inactivas en ZERTO"/>
    <s v="VPN IP - MPLS"/>
    <s v="frp_jancha"/>
    <x v="0"/>
    <s v="Objetivos de servicio incumplidos"/>
    <x v="5"/>
    <d v="1899-12-31T06:53:47"/>
    <d v="1899-12-31T06:33:37"/>
    <d v="1899-12-31T06:57:47"/>
    <d v="1899-12-30T00:24:10"/>
    <x v="0"/>
    <x v="0"/>
    <m/>
    <s v=""/>
    <s v=""/>
    <s v="Cumplido"/>
    <s v=""/>
  </r>
  <r>
    <s v="INC000002657036"/>
    <s v="4-Menor/Localizado"/>
    <x v="1"/>
    <x v="1"/>
    <s v="Cerrado"/>
    <s v="TELEFONICA GLOBAL TECHNOLOGY S.A.AGENCIA EN CHILE"/>
    <s v="6/3/24 18:46:35"/>
    <s v="6/3/24 18:48:00"/>
    <s v="6/3/24 18:51:07"/>
    <s v="6/3/24 23:50:00"/>
    <x v="11"/>
    <s v="JAVIERA A UMAÑA YEVENES"/>
    <s v="Reporte mensual Microsoft / Declaración consumo SPLA febrero 2024"/>
    <s v="CORREO"/>
    <s v="tct_jumana"/>
    <x v="0"/>
    <s v="Dentro del Objetivo de servicio"/>
    <x v="5"/>
    <d v="1899-12-30T00:03:07"/>
    <d v="1899-12-30T00:03:07"/>
    <d v="1899-12-30T00:04:32"/>
    <d v="1899-12-30T00:01:25"/>
    <x v="0"/>
    <x v="0"/>
    <m/>
    <s v=""/>
    <s v=""/>
    <s v=""/>
    <s v="Cumplido"/>
  </r>
  <r>
    <s v="INC000002657037"/>
    <s v="4-Menor/Localizado"/>
    <x v="1"/>
    <x v="1"/>
    <s v="Cerrado"/>
    <s v="TELEFONICA GLOBAL TECHNOLOGY S.A.AGENCIA EN CHILE"/>
    <s v="6/3/24 18:48:19"/>
    <s v="6/3/24 18:49:03"/>
    <s v="6/3/24 18:51:48"/>
    <s v="6/3/24 23:50:00"/>
    <x v="11"/>
    <s v="JAVIERA A UMAÑA YEVENES"/>
    <s v="Reporte mensual Microsoft / FEBRERO 2024 Consumo Suscripciones O365 y Microsoft Azure"/>
    <s v="OFFICE365"/>
    <s v="tct_jumana"/>
    <x v="0"/>
    <s v="Dentro del Objetivo de servicio"/>
    <x v="5"/>
    <d v="1899-12-30T00:02:45"/>
    <d v="1899-12-30T00:02:45"/>
    <d v="1899-12-30T00:03:29"/>
    <d v="1899-12-30T00:00:44"/>
    <x v="0"/>
    <x v="0"/>
    <m/>
    <s v=""/>
    <s v=""/>
    <s v=""/>
    <s v="Cumplido"/>
  </r>
  <r>
    <s v="INC000002657039"/>
    <s v="4-Menor/Localizado"/>
    <x v="1"/>
    <x v="1"/>
    <s v="Cerrado"/>
    <s v="TELEFONICA GLOBAL TECHNOLOGY S.A.AGENCIA EN CHILE"/>
    <s v="6/3/24 18:49:17"/>
    <s v="6/3/24 18:50:28"/>
    <s v="6/3/24 18:52:15"/>
    <s v="6/3/24 23:50:00"/>
    <x v="11"/>
    <s v="JAVIERA A UMAÑA YEVENES"/>
    <s v="Reporte mensual Microsoft / FEBRERO 2024 Consumo Suscripciones M365 y Microsoft Azure"/>
    <s v="OFFICE365"/>
    <s v="tct_jumana"/>
    <x v="0"/>
    <s v="Dentro del Objetivo de servicio"/>
    <x v="5"/>
    <d v="1899-12-30T00:01:47"/>
    <d v="1899-12-30T00:00:00"/>
    <d v="1899-12-30T00:02:58"/>
    <d v="1899-12-30T00:02:58"/>
    <x v="0"/>
    <x v="0"/>
    <m/>
    <s v=""/>
    <s v=""/>
    <s v=""/>
    <s v="Cumplido"/>
  </r>
  <r>
    <s v="INC000002656888"/>
    <s v="4-Menor/Localizado"/>
    <x v="1"/>
    <x v="1"/>
    <s v="Cerrado"/>
    <s v="TELEFONICA EMPRESAS DE CHILE SA"/>
    <s v="7/3/24 06:57:59"/>
    <s v="7/3/24 06:58:58"/>
    <s v="7/3/24 06:59:19"/>
    <s v="7/3/24 23:50:00"/>
    <x v="1"/>
    <s v="NICOLAS A SAAVEDRA EGUILUZ"/>
    <s v="Checklist Diario Clientes 07.03.24"/>
    <s v="SAP"/>
    <s v="tct_nsaave"/>
    <x v="0"/>
    <s v="Dentro del Objetivo de servicio"/>
    <x v="6"/>
    <d v="1899-12-30T00:00:21"/>
    <d v="1899-12-30T00:00:00"/>
    <d v="1899-12-30T00:01:20"/>
    <d v="1899-12-30T00:01:20"/>
    <x v="0"/>
    <x v="0"/>
    <m/>
    <s v=""/>
    <s v=""/>
    <s v=""/>
    <s v="Cumplido"/>
  </r>
  <r>
    <s v="INC000002656398"/>
    <s v="3-Moderado/Limitado"/>
    <x v="0"/>
    <x v="0"/>
    <s v="Cerrado"/>
    <s v="FUNDACION INSTITUTO PROFESIONAL DUOC UC"/>
    <s v="6/3/24 16:36:22"/>
    <s v="6/3/24 16:36:43"/>
    <s v="7/3/24 10:28:22"/>
    <s v="7/3/24 23:50:00"/>
    <x v="0"/>
    <s v="VICTOR SEPULVEDA GAMARRA"/>
    <s v="Revisión de requerimiento: Relación de confianza"/>
    <s v="HOSTING VIRTUAL"/>
    <s v="tct_vsepul"/>
    <x v="0"/>
    <s v="Objetivos de servicio incumplidos"/>
    <x v="6"/>
    <d v="1899-12-30T17:51:39"/>
    <d v="1899-12-30T17:49:26"/>
    <d v="1899-12-30T17:52:00"/>
    <d v="1899-12-30T00:02:34"/>
    <x v="0"/>
    <x v="0"/>
    <m/>
    <s v=""/>
    <s v=""/>
    <s v="Cumplido"/>
    <s v=""/>
  </r>
  <r>
    <s v="INC000002658900"/>
    <s v="3-Moderado/Limitado"/>
    <x v="0"/>
    <x v="0"/>
    <s v="Cerrado"/>
    <s v="CONYTEC PROYECTOS DE I"/>
    <s v="7/3/24 11:05:41"/>
    <s v="7/3/24 11:07:20"/>
    <s v="7/3/24 11:19:54"/>
    <s v="7/3/24 23:50:00"/>
    <x v="5"/>
    <s v="AXEL ANDRADE"/>
    <s v="HD/Cliente Mantos Copper - Requerimiento de revision de vm CCPortalPro-4ty9"/>
    <s v="VPN IP - MPLS"/>
    <s v="frp_pcamay"/>
    <x v="0"/>
    <s v="Dentro del Objetivo de servicio"/>
    <x v="6"/>
    <d v="1899-12-30T00:12:34"/>
    <d v="1899-12-30T00:07:35"/>
    <d v="1899-12-30T00:14:13"/>
    <d v="1899-12-30T00:06:38"/>
    <x v="0"/>
    <x v="0"/>
    <m/>
    <s v=""/>
    <s v=""/>
    <s v="Cumplido"/>
    <s v=""/>
  </r>
  <r>
    <s v="INC000002656460"/>
    <s v="3-Moderado/Limitado"/>
    <x v="0"/>
    <x v="0"/>
    <s v="Cerrado"/>
    <s v="TELEFONICA GLOBAL TECHNOLOGY S.A.AGENCIA EN CHILE"/>
    <s v="6/3/24 14:39:40"/>
    <s v="6/3/24 14:40:43"/>
    <s v="7/3/24 11:40:48"/>
    <s v="7/3/24 23:50:00"/>
    <x v="2"/>
    <s v="PAUL A SEPULVEDA ALVAREZ"/>
    <s v="HD/Solicitud de nuevo Token para VPN"/>
    <s v="VPN IP - MPLS"/>
    <s v="frp_pcamay"/>
    <x v="0"/>
    <s v="Objetivos de servicio incumplidos"/>
    <x v="6"/>
    <d v="1899-12-30T21:00:05"/>
    <d v="1899-12-30T20:35:37"/>
    <d v="1899-12-30T21:01:08"/>
    <d v="1899-12-30T00:25:31"/>
    <x v="0"/>
    <x v="0"/>
    <m/>
    <s v=""/>
    <s v=""/>
    <s v="Cumplido"/>
    <s v=""/>
  </r>
  <r>
    <s v="INC000002651609"/>
    <s v="4-Menor/Localizado"/>
    <x v="1"/>
    <x v="1"/>
    <s v="Cerrado"/>
    <s v="TELEFONICA GLOBAL TECHNOLOGY S.A.AGENCIA EN CHILE"/>
    <s v="4/3/24 11:20:34"/>
    <s v="4/3/24 11:21:17"/>
    <s v="7/3/24 11:55:08"/>
    <s v="7/3/24 23:50:00"/>
    <x v="2"/>
    <s v="PAUL A SEPULVEDA ALVAREZ"/>
    <s v="Deshabilitar cuentas CLOUDTIC-CL , TIC.CL PA, TIC.CL APQ"/>
    <s v="HOSTING VIRTUAL"/>
    <s v="tct_psepul"/>
    <x v="0"/>
    <s v="Objetivos de servicio incumplidos"/>
    <x v="6"/>
    <d v="1900-01-02T00:33:51"/>
    <d v="1900-01-02T00:33:38"/>
    <d v="1900-01-02T00:34:34"/>
    <d v="1899-12-30T00:00:56"/>
    <x v="0"/>
    <x v="0"/>
    <m/>
    <s v=""/>
    <s v=""/>
    <s v=""/>
    <s v="Cumplido"/>
  </r>
  <r>
    <s v="INC000002658639"/>
    <s v="3-Moderado/Limitado"/>
    <x v="0"/>
    <x v="0"/>
    <s v="Cerrado"/>
    <s v="TELEFONICA GLOBAL TECHNOLOGY S.A.AGENCIA EN CHILE"/>
    <s v="7/3/24 11:56:31"/>
    <s v="7/3/24 11:58:29"/>
    <s v="7/3/24 12:00:53"/>
    <s v="7/3/24 23:50:00"/>
    <x v="10"/>
    <s v="OSCAR A RAMIREZ SOTO"/>
    <s v="Giovanni solicita apoyo en modificacion de politica para Wazuh"/>
    <s v="COMUNICACIONES"/>
    <s v="tct_oramir"/>
    <x v="0"/>
    <s v="Dentro del Objetivo de servicio"/>
    <x v="6"/>
    <d v="1899-12-30T00:02:24"/>
    <d v="1899-12-30T00:00:00"/>
    <d v="1899-12-30T00:04:22"/>
    <d v="1899-12-30T00:04:22"/>
    <x v="0"/>
    <x v="0"/>
    <m/>
    <s v=""/>
    <s v=""/>
    <s v="Cumplido"/>
    <s v=""/>
  </r>
  <r>
    <s v="INC000002654292"/>
    <s v="3-Moderado/Limitado"/>
    <x v="0"/>
    <x v="0"/>
    <s v="Cerrado"/>
    <s v="CEPECH S.A."/>
    <s v="5/3/24 16:55:13"/>
    <s v="5/3/24 16:57:00"/>
    <s v="7/3/24 12:26:08"/>
    <s v="7/3/24 23:50:00"/>
    <x v="2"/>
    <s v="ALEJANDRO ACEVEDO VALENZUELA"/>
    <s v="GAMA/ consulta nombre de dominio"/>
    <s v="VPN IP - MPLS"/>
    <s v="frp_cnavar"/>
    <x v="0"/>
    <s v="Objetivos de servicio incumplidos"/>
    <x v="6"/>
    <d v="1899-12-31T19:29:08"/>
    <d v="1899-12-31T17:33:45"/>
    <d v="1899-12-31T19:30:55"/>
    <d v="1899-12-30T01:57:10"/>
    <x v="0"/>
    <x v="0"/>
    <m/>
    <s v=""/>
    <s v=""/>
    <s v="Cumplido"/>
    <s v=""/>
  </r>
  <r>
    <s v="INC000002659205"/>
    <s v="4-Menor/Localizado"/>
    <x v="1"/>
    <x v="1"/>
    <s v="Cerrado"/>
    <s v="TELEFONICA GLOBAL TECHNOLOGY S.A.AGENCIA EN CHILE"/>
    <s v="7/3/24 12:28:21"/>
    <s v="7/3/24 12:30:21"/>
    <s v="7/3/24 12:30:47"/>
    <s v="7/3/24 23:50:00"/>
    <x v="2"/>
    <s v="ALEJANDRO ACEVEDO VALENZUELA"/>
    <s v="REEMPLAZO BANDEJA CONTROLLER 06.03.2024 ALL DAY"/>
    <s v="HOSTING VIRTUAL"/>
    <s v="tct_aaceve"/>
    <x v="0"/>
    <s v="Dentro del Objetivo de servicio"/>
    <x v="6"/>
    <d v="1899-12-30T00:00:26"/>
    <d v="1899-12-30T00:00:00"/>
    <d v="1899-12-30T00:02:26"/>
    <d v="1899-12-30T00:02:26"/>
    <x v="0"/>
    <x v="0"/>
    <m/>
    <s v=""/>
    <s v=""/>
    <s v=""/>
    <s v="Cumplido"/>
  </r>
  <r>
    <s v="INC000002659211"/>
    <s v="4-Menor/Localizado"/>
    <x v="1"/>
    <x v="1"/>
    <s v="Cerrado"/>
    <s v="TELEFONICA GLOBAL TECHNOLOGY S.A.AGENCIA EN CHILE"/>
    <s v="7/3/24 12:31:29"/>
    <s v="7/3/24 12:32:40"/>
    <s v="7/3/24 12:33:10"/>
    <s v="7/3/24 23:50:00"/>
    <x v="2"/>
    <s v="ALEJANDRO ACEVEDO VALENZUELA"/>
    <s v="Requerimiento solicitado sin el flujo correspondiente"/>
    <s v="HOSTING VIRTUAL"/>
    <s v="tct_aaceve"/>
    <x v="0"/>
    <s v="Dentro del Objetivo de servicio"/>
    <x v="6"/>
    <d v="1899-12-30T00:00:30"/>
    <d v="1899-12-30T00:00:00"/>
    <d v="1899-12-30T00:01:41"/>
    <d v="1899-12-30T00:01:41"/>
    <x v="0"/>
    <x v="0"/>
    <m/>
    <s v=""/>
    <s v=""/>
    <s v=""/>
    <s v="Cumplido"/>
  </r>
  <r>
    <s v="INC000002659116"/>
    <s v="3-Moderado/Limitado"/>
    <x v="0"/>
    <x v="0"/>
    <s v="Cerrado"/>
    <s v="TELEFONICA GLOBAL TECHNOLOGY S.A.AGENCIA EN CHILE"/>
    <s v="7/3/24 12:04:11"/>
    <s v="7/3/24 12:07:23"/>
    <s v="7/3/24 13:01:26"/>
    <s v="7/3/24 23:50:00"/>
    <x v="3"/>
    <s v="CRISTOBAL I REYES DELGADO"/>
    <s v="HD / Disponibilidad Base de Datos"/>
    <s v="VPN IP - MPLS"/>
    <s v="frp_rreyes"/>
    <x v="0"/>
    <s v="Dentro del Objetivo de servicio"/>
    <x v="6"/>
    <d v="1899-12-30T00:54:03"/>
    <d v="1899-12-30T00:37:13"/>
    <d v="1899-12-30T00:57:15"/>
    <d v="1899-12-30T00:20:02"/>
    <x v="0"/>
    <x v="0"/>
    <m/>
    <s v=""/>
    <s v=""/>
    <s v="Cumplido"/>
    <s v=""/>
  </r>
  <r>
    <s v="INC000002658909"/>
    <s v="1-Extenso/Generalizado"/>
    <x v="1"/>
    <x v="1"/>
    <s v="Cerrado"/>
    <s v="EMPRESA NACIONAL DE CERTIFICACIONES"/>
    <s v="7/3/24 11:10:46"/>
    <s v="7/3/24 11:10:46"/>
    <s v="7/3/24 14:58:25"/>
    <s v="7/3/24 23:50:00"/>
    <x v="2"/>
    <s v="ALEJANDRO ACEVEDO VALENZUELA"/>
    <s v="emnace01 - srv_file01_vm TICKET AUTOMATICO"/>
    <s v="TICKET-INTELIGENTE"/>
    <s v="USR_TSIGHT"/>
    <x v="1"/>
    <s v="Dentro del Objetivo de servicio"/>
    <x v="6"/>
    <d v="1899-12-30T03:47:39"/>
    <d v="1899-12-30T03:34:08"/>
    <d v="1899-12-30T03:47:39"/>
    <d v="1899-12-30T00:13:31"/>
    <x v="1"/>
    <x v="1"/>
    <m/>
    <s v=""/>
    <s v=""/>
    <s v=""/>
    <s v="Cumplido"/>
  </r>
  <r>
    <s v="INC000002658985"/>
    <s v="1-Extenso/Generalizado"/>
    <x v="1"/>
    <x v="1"/>
    <s v="Cerrado"/>
    <s v="TELEFONICA EMPRESAS DE CHILE SA"/>
    <s v="7/3/24 12:13:26"/>
    <s v="7/3/24 12:13:26"/>
    <s v="7/3/24 14:59:05"/>
    <s v="7/3/24 23:50:00"/>
    <x v="2"/>
    <s v="ALEJANDRO ACEVEDO VALENZUELA"/>
    <s v="telefonicainf - telefonicam04 TICKET AUTOMATICO"/>
    <s v="TICKET-INTELIGENTE"/>
    <s v="USR_TSIGHT"/>
    <x v="1"/>
    <s v="Dentro del Objetivo de servicio"/>
    <x v="6"/>
    <d v="1899-12-30T02:45:39"/>
    <d v="1899-12-30T00:44:15"/>
    <d v="1899-12-30T02:45:39"/>
    <d v="1899-12-30T02:01:24"/>
    <x v="1"/>
    <x v="1"/>
    <m/>
    <s v=""/>
    <s v=""/>
    <s v=""/>
    <s v="Cumplido"/>
  </r>
  <r>
    <s v="INC000002658282"/>
    <s v="4-Menor/Localizado"/>
    <x v="1"/>
    <x v="1"/>
    <s v="Cerrado"/>
    <s v="INSTITUTO PROFESIONAL DE CHILE SA"/>
    <s v="7/3/24 11:12:44"/>
    <s v="7/3/24 11:14:10"/>
    <s v="7/3/24 15:20:10"/>
    <s v="7/3/24 23:50:00"/>
    <x v="4"/>
    <s v="ANGEL CASTRO CABRERA"/>
    <s v="GAMA | Clon MV - Aysen"/>
    <s v="VPN IP - MPLS"/>
    <s v="frp_joflor"/>
    <x v="0"/>
    <s v="Dentro del Objetivo de servicio"/>
    <x v="6"/>
    <d v="1899-12-30T04:06:00"/>
    <d v="1899-12-30T03:13:57"/>
    <d v="1899-12-30T04:07:26"/>
    <d v="1899-12-30T00:53:29"/>
    <x v="0"/>
    <x v="0"/>
    <m/>
    <s v=""/>
    <s v=""/>
    <s v=""/>
    <s v="Cumplido"/>
  </r>
  <r>
    <s v="INC000002659442"/>
    <s v="3-Moderado/Limitado"/>
    <x v="0"/>
    <x v="0"/>
    <s v="Cerrado"/>
    <s v="TELEFONICA GLOBAL TECHNOLOGY S.A.AGENCIA EN CHILE"/>
    <s v="7/3/24 15:13:58"/>
    <s v="7/3/24 15:16:21"/>
    <s v="7/3/24 15:22:36"/>
    <s v="7/3/24 23:50:00"/>
    <x v="6"/>
    <s v="AXEL ANDRADE"/>
    <s v="HD/RE: INC000002658681 - Agregar registro DNS en servidores SOC"/>
    <s v="VPN IP - MPLS"/>
    <s v="frp_pcamay"/>
    <x v="0"/>
    <s v="Dentro del Objetivo de servicio"/>
    <x v="6"/>
    <d v="1899-12-30T00:06:15"/>
    <d v="1899-12-30T00:00:00"/>
    <d v="1899-12-30T00:08:38"/>
    <d v="1899-12-30T00:08:38"/>
    <x v="0"/>
    <x v="0"/>
    <m/>
    <s v=""/>
    <s v=""/>
    <s v="Cumplido"/>
    <s v=""/>
  </r>
  <r>
    <s v="INC000002657001"/>
    <s v="4-Menor/Localizado"/>
    <x v="1"/>
    <x v="1"/>
    <s v="Cerrado"/>
    <s v="TELEFONICA GLOBAL TECHNOLOGY S.A.AGENCIA EN CHILE"/>
    <s v="7/3/24 01:00:00"/>
    <s v="7/3/24 01:09:43"/>
    <s v="7/3/24 15:22:42"/>
    <s v="7/3/24 23:50:00"/>
    <x v="4"/>
    <s v="ANGEL CASTRO CABRERA"/>
    <s v="Problemas para respaldar vm Mantos Copper - CCPortalPro-4ty9"/>
    <s v="BACKUP ON DEMAND"/>
    <s v="tct_jsegur"/>
    <x v="1"/>
    <s v="Dentro del Objetivo de servicio"/>
    <x v="6"/>
    <d v="1899-12-30T14:12:59"/>
    <d v="1899-12-30T14:12:42"/>
    <d v="1899-12-30T14:22:42"/>
    <d v="1899-12-30T00:10:00"/>
    <x v="1"/>
    <x v="1"/>
    <m/>
    <s v=""/>
    <s v=""/>
    <s v=""/>
    <s v="Cumplido"/>
  </r>
  <r>
    <s v="INC000002656728"/>
    <s v="3-Moderado/Limitado"/>
    <x v="0"/>
    <x v="0"/>
    <s v="Cerrado"/>
    <s v="TELEFONICA GLOBAL TECHNOLOGY S.A.AGENCIA EN CHILE"/>
    <s v="6/3/24 16:21:20"/>
    <s v="6/3/24 16:22:34"/>
    <s v="7/3/24 15:28:17"/>
    <s v="7/3/24 23:50:00"/>
    <x v="10"/>
    <s v="LUIS RODRIGO ACEVEDO COLLIPAL"/>
    <s v="HD/Problemas de comunicación con API de SPLUNK"/>
    <s v="VPN IP - MPLS"/>
    <s v="frp_pcamay"/>
    <x v="0"/>
    <s v="Objetivos de servicio incumplidos"/>
    <x v="6"/>
    <d v="1899-12-30T23:05:43"/>
    <d v="1899-12-30T21:44:54"/>
    <d v="1899-12-30T23:06:57"/>
    <d v="1899-12-30T01:22:03"/>
    <x v="0"/>
    <x v="0"/>
    <m/>
    <s v=""/>
    <s v=""/>
    <s v="Cumplido"/>
    <s v=""/>
  </r>
  <r>
    <s v="INC000002659449"/>
    <s v="3-Moderado/Limitado"/>
    <x v="0"/>
    <x v="0"/>
    <s v="Cerrado"/>
    <s v="COAGRA S A"/>
    <s v="7/3/24 15:24:49"/>
    <s v="7/3/24 15:26:11"/>
    <s v="7/3/24 15:55:44"/>
    <s v="7/3/24 23:50:00"/>
    <x v="1"/>
    <s v="NICOLAS A SAAVEDRA EGUILUZ"/>
    <s v="HD/RV: COAGRA: EWA"/>
    <s v="VPN IP - MPLS"/>
    <s v="frp_pcamay"/>
    <x v="0"/>
    <s v="Dentro del Objetivo de servicio"/>
    <x v="6"/>
    <d v="1899-12-30T00:29:33"/>
    <d v="1899-12-30T00:00:00"/>
    <d v="1899-12-30T00:30:55"/>
    <d v="1899-12-30T00:30:55"/>
    <x v="0"/>
    <x v="0"/>
    <m/>
    <s v=""/>
    <s v=""/>
    <s v="Cumplido"/>
    <s v=""/>
  </r>
  <r>
    <s v="INC000002659460"/>
    <s v="4-Menor/Localizado"/>
    <x v="1"/>
    <x v="1"/>
    <s v="Cerrado"/>
    <s v="TELEFONICA GLOBAL TECHNOLOGY S.A.AGENCIA EN CHILE"/>
    <s v="7/3/24 16:06:29"/>
    <s v="7/3/24 16:06:44"/>
    <s v="7/3/24 16:09:13"/>
    <s v="7/3/24 23:50:00"/>
    <x v="2"/>
    <s v="JAVIER CUEVAS"/>
    <s v="CONTRATO DUOC"/>
    <s v="HOSTING VIRTUAL"/>
    <s v="tct_jacuev"/>
    <x v="0"/>
    <s v="Dentro del Objetivo de servicio"/>
    <x v="6"/>
    <d v="1899-12-30T00:02:29"/>
    <d v="1899-12-30T00:00:00"/>
    <d v="1899-12-30T00:02:44"/>
    <d v="1899-12-30T00:02:44"/>
    <x v="0"/>
    <x v="0"/>
    <m/>
    <s v=""/>
    <s v=""/>
    <s v=""/>
    <s v="Cumplido"/>
  </r>
  <r>
    <s v="INC000002659464"/>
    <s v="4-Menor/Localizado"/>
    <x v="1"/>
    <x v="1"/>
    <s v="Cerrado"/>
    <s v="TELEFONICA GLOBAL TECHNOLOGY S.A.AGENCIA EN CHILE"/>
    <s v="7/3/24 16:07:56"/>
    <s v="7/3/24 16:08:09"/>
    <s v="7/3/24 16:10:05"/>
    <s v="7/3/24 23:50:00"/>
    <x v="2"/>
    <s v="JAVIER CUEVAS"/>
    <s v="Vulnerabilidad CVE-2024-22252"/>
    <s v="HOSTING VIRTUAL"/>
    <s v="tct_jacuev"/>
    <x v="0"/>
    <s v="Dentro del Objetivo de servicio"/>
    <x v="6"/>
    <d v="1899-12-30T00:01:56"/>
    <d v="1899-12-30T00:00:00"/>
    <d v="1899-12-30T00:02:09"/>
    <d v="1899-12-30T00:02:09"/>
    <x v="0"/>
    <x v="0"/>
    <m/>
    <s v=""/>
    <s v=""/>
    <s v=""/>
    <s v="Cumplido"/>
  </r>
  <r>
    <s v="INC000002659463"/>
    <s v="4-Menor/Localizado"/>
    <x v="1"/>
    <x v="1"/>
    <s v="Cerrado"/>
    <s v="TELEFONICA GLOBAL TECHNOLOGY S.A.AGENCIA EN CHILE"/>
    <s v="7/3/24 16:07:34"/>
    <s v="7/3/24 16:07:47"/>
    <s v="7/3/24 16:10:45"/>
    <s v="7/3/24 23:50:00"/>
    <x v="2"/>
    <s v="JAVIER CUEVAS"/>
    <s v="REUNION CORDINACION"/>
    <s v="HOSTING VIRTUAL"/>
    <s v="tct_jacuev"/>
    <x v="0"/>
    <s v="Dentro del Objetivo de servicio"/>
    <x v="6"/>
    <d v="1899-12-30T00:02:58"/>
    <d v="1899-12-30T00:00:00"/>
    <d v="1899-12-30T00:03:11"/>
    <d v="1899-12-30T00:03:11"/>
    <x v="0"/>
    <x v="0"/>
    <m/>
    <s v=""/>
    <s v=""/>
    <s v=""/>
    <s v="Cumplido"/>
  </r>
  <r>
    <s v="INC000002659462"/>
    <s v="4-Menor/Localizado"/>
    <x v="1"/>
    <x v="1"/>
    <s v="Cerrado"/>
    <s v="TELEFONICA GLOBAL TECHNOLOGY S.A.AGENCIA EN CHILE"/>
    <s v="7/3/24 16:07:12"/>
    <s v="7/3/24 16:07:27"/>
    <s v="7/3/24 16:11:29"/>
    <s v="7/3/24 23:50:00"/>
    <x v="2"/>
    <s v="JAVIER CUEVAS"/>
    <s v="REV 365"/>
    <s v="HOSTING VIRTUAL"/>
    <s v="tct_jacuev"/>
    <x v="0"/>
    <s v="Dentro del Objetivo de servicio"/>
    <x v="6"/>
    <d v="1899-12-30T00:04:02"/>
    <d v="1899-12-30T00:00:00"/>
    <d v="1899-12-30T00:04:17"/>
    <d v="1899-12-30T00:04:17"/>
    <x v="0"/>
    <x v="0"/>
    <m/>
    <s v=""/>
    <s v=""/>
    <s v=""/>
    <s v="Cumplido"/>
  </r>
  <r>
    <s v="INC000002659461"/>
    <s v="4-Menor/Localizado"/>
    <x v="1"/>
    <x v="1"/>
    <s v="Cerrado"/>
    <s v="TELEFONICA GLOBAL TECHNOLOGY S.A.AGENCIA EN CHILE"/>
    <s v="7/3/24 16:06:53"/>
    <s v="7/3/24 16:07:05"/>
    <s v="7/3/24 16:12:13"/>
    <s v="7/3/24 23:50:00"/>
    <x v="2"/>
    <s v="JAVIER CUEVAS"/>
    <s v="REV LICENCIAS"/>
    <s v="HOSTING VIRTUAL"/>
    <s v="tct_jacuev"/>
    <x v="0"/>
    <s v="Dentro del Objetivo de servicio"/>
    <x v="6"/>
    <d v="1899-12-30T00:05:08"/>
    <d v="1899-12-30T00:00:00"/>
    <d v="1899-12-30T00:05:20"/>
    <d v="1899-12-30T00:05:20"/>
    <x v="0"/>
    <x v="0"/>
    <m/>
    <s v=""/>
    <s v=""/>
    <s v=""/>
    <s v="Cumplido"/>
  </r>
  <r>
    <s v="INC000002658885"/>
    <s v="3-Moderado/Limitado"/>
    <x v="0"/>
    <x v="0"/>
    <s v="Cerrado"/>
    <s v="TELEFONICA GLOBAL TECHNOLOGY S.A.AGENCIA EN CHILE"/>
    <s v="7/3/24 10:54:56"/>
    <s v="7/3/24 10:56:44"/>
    <s v="7/3/24 16:26:49"/>
    <s v="7/3/24 23:50:00"/>
    <x v="2"/>
    <s v="GIOVANNI D ROCCO VALENZUELA"/>
    <s v="HD/Problema con acceso VPN"/>
    <s v="VPN IP - MPLS"/>
    <s v="frp_pcamay"/>
    <x v="1"/>
    <s v="Dentro del Objetivo de servicio"/>
    <x v="6"/>
    <d v="1899-12-30T05:30:05"/>
    <d v="1899-12-30T05:23:24"/>
    <d v="1899-12-30T05:31:53"/>
    <d v="1899-12-30T00:08:29"/>
    <x v="1"/>
    <x v="1"/>
    <m/>
    <s v=""/>
    <s v=""/>
    <s v="Cumplido"/>
    <s v=""/>
  </r>
  <r>
    <s v="INC000002656443"/>
    <s v="3-Moderado/Limitado"/>
    <x v="0"/>
    <x v="0"/>
    <s v="Cerrado"/>
    <s v="CONYTEC PROYECTOS DE I"/>
    <s v="6/3/24 13:26:21"/>
    <s v="6/3/24 13:27:21"/>
    <s v="7/3/24 16:32:12"/>
    <s v="7/3/24 23:50:00"/>
    <x v="5"/>
    <s v="SEBASTIAN VILLENA"/>
    <s v="HD/Bajas de respaldos VDC"/>
    <s v="VPN IP - MPLS"/>
    <s v="frp_pcamay"/>
    <x v="0"/>
    <s v="Objetivos de servicio incumplidos"/>
    <x v="6"/>
    <d v="1899-12-31T03:04:51"/>
    <d v="1899-12-31T01:16:25"/>
    <d v="1899-12-31T03:05:51"/>
    <d v="1899-12-30T01:49:26"/>
    <x v="0"/>
    <x v="0"/>
    <m/>
    <s v=""/>
    <s v=""/>
    <s v="Cumplido"/>
    <s v=""/>
  </r>
  <r>
    <s v="INC000002659446"/>
    <s v="3-Moderado/Limitado"/>
    <x v="0"/>
    <x v="0"/>
    <s v="Cerrado"/>
    <s v="TELEFONICA GLOBAL TECHNOLOGY S.A.AGENCIA EN CHILE"/>
    <s v="7/3/24 15:19:40"/>
    <s v="7/3/24 15:21:22"/>
    <s v="7/3/24 16:54:25"/>
    <s v="7/3/24 23:50:00"/>
    <x v="1"/>
    <s v="EWALD R GALAZ MILLALEO"/>
    <s v="HD/RE: Apertura ambiente QAS"/>
    <s v="VPN IP - MPLS"/>
    <s v="frp_pcamay"/>
    <x v="0"/>
    <s v="Dentro del Objetivo de servicio"/>
    <x v="6"/>
    <d v="1899-12-30T01:33:03"/>
    <d v="1899-12-30T00:00:00"/>
    <d v="1899-12-30T01:34:45"/>
    <d v="1899-12-30T01:34:45"/>
    <x v="0"/>
    <x v="0"/>
    <m/>
    <s v=""/>
    <s v=""/>
    <s v="Cumplido"/>
    <s v=""/>
  </r>
  <r>
    <s v="INC000002659009"/>
    <s v="3-Moderado/Limitado"/>
    <x v="1"/>
    <x v="1"/>
    <s v="Cerrado"/>
    <s v="FUNDACION INSTITUTO PROFESIONAL DUOC UC"/>
    <s v="7/3/24 11:46:02"/>
    <s v="7/3/24 11:54:32"/>
    <s v="7/3/24 17:21:44"/>
    <s v="7/3/24 23:50:00"/>
    <x v="9"/>
    <s v="CRISTOBAL I REYES DELGADO"/>
    <s v="DUOC|REQ| Añadir segmentos nuevos a OCI"/>
    <s v="HOSTING VIRTUAL"/>
    <s v="frp_eavend"/>
    <x v="0"/>
    <s v="Dentro del Objetivo de servicio"/>
    <x v="6"/>
    <d v="1899-12-30T05:27:12"/>
    <d v="1899-12-30T05:15:12"/>
    <d v="1899-12-30T05:35:42"/>
    <d v="1899-12-30T00:20:30"/>
    <x v="0"/>
    <x v="0"/>
    <m/>
    <s v=""/>
    <s v=""/>
    <s v=""/>
    <s v="Cumplido"/>
  </r>
  <r>
    <s v="INC000002654615"/>
    <s v="4-Menor/Localizado"/>
    <x v="1"/>
    <x v="1"/>
    <s v="Cerrado"/>
    <s v="FUNDACION INSTITUTO PROFESIONAL DUOC UC"/>
    <s v="5/3/24 16:19:56"/>
    <s v="5/3/24 16:21:45"/>
    <s v="7/3/24 17:29:17"/>
    <s v="7/3/24 23:50:00"/>
    <x v="2"/>
    <s v="RICARDO R GALLEGOS OYANEDER"/>
    <s v="DUOC | REQ |  Integridad del servidor DC-ADM-CENTRAL"/>
    <s v="HOSTING VIRTUAL"/>
    <s v="frp_lmosqu"/>
    <x v="0"/>
    <s v="Objetivos de servicio incumplidos"/>
    <x v="6"/>
    <d v="1900-01-01T01:07:32"/>
    <d v="1900-01-01T00:35:19"/>
    <d v="1900-01-01T01:09:21"/>
    <d v="1899-12-30T00:34:02"/>
    <x v="0"/>
    <x v="0"/>
    <m/>
    <s v=""/>
    <s v=""/>
    <s v=""/>
    <s v="Cumplido"/>
  </r>
  <r>
    <s v="INC000002659570"/>
    <s v="1-Extenso/Generalizado"/>
    <x v="1"/>
    <x v="1"/>
    <s v="Cerrado"/>
    <s v="CAMARA DE COMERCIO DE SANTIAGO A G"/>
    <s v="7/3/24 15:32:47"/>
    <s v="7/3/24 15:32:47"/>
    <s v="7/3/24 17:33:35"/>
    <s v="7/3/24 23:50:00"/>
    <x v="0"/>
    <s v="GUSTAVO AVILA VERA"/>
    <s v="cacost01 - testosbweb TICKET AUTOMATICO"/>
    <s v="TICKET-INTELIGENTE"/>
    <s v="USR_TSIGHT"/>
    <x v="1"/>
    <s v="Dentro del Objetivo de servicio"/>
    <x v="6"/>
    <d v="1899-12-30T02:00:48"/>
    <d v="1899-12-30T00:56:03"/>
    <d v="1899-12-30T02:00:48"/>
    <d v="1899-12-30T01:04:45"/>
    <x v="1"/>
    <x v="1"/>
    <m/>
    <s v=""/>
    <s v=""/>
    <s v=""/>
    <s v="Cumplido"/>
  </r>
  <r>
    <s v="INC000002658774"/>
    <s v="3-Moderado/Limitado"/>
    <x v="0"/>
    <x v="0"/>
    <s v="Cerrado"/>
    <s v="CONYTEC PROYECTOS DE I"/>
    <s v="7/3/24 11:06:35"/>
    <s v="7/3/24 11:08:53"/>
    <s v="7/3/24 18:15:40"/>
    <s v="7/3/24 23:50:00"/>
    <x v="5"/>
    <s v="AXEL ANDRADE"/>
    <s v="HD / Alta de Respaldos VDC CC-PORTALPRO-01"/>
    <s v="VPN IP - MPLS"/>
    <s v="frp_rreyes"/>
    <x v="0"/>
    <s v="Dentro del Objetivo de servicio"/>
    <x v="6"/>
    <d v="1899-12-30T07:06:47"/>
    <d v="1899-12-30T07:02:44"/>
    <d v="1899-12-30T07:09:05"/>
    <d v="1899-12-30T00:06:21"/>
    <x v="0"/>
    <x v="0"/>
    <m/>
    <s v=""/>
    <s v=""/>
    <s v="Cumplido"/>
    <s v=""/>
  </r>
  <r>
    <s v="INC000002658399"/>
    <s v="4-Menor/Localizado"/>
    <x v="1"/>
    <x v="1"/>
    <s v="Cerrado"/>
    <s v="TELEFONICA GLOBAL TECHNOLOGY S.A.AGENCIA EN CHILE"/>
    <s v="7/3/24 05:21:45"/>
    <s v="7/3/24 05:24:09"/>
    <s v="7/3/24 18:29:42"/>
    <s v="7/3/24 23:50:00"/>
    <x v="12"/>
    <s v="JUAN P SEGURA VARGAS"/>
    <s v="Clon CCS Febrero 2024"/>
    <s v="BACKUP ON DEMAND"/>
    <s v="tct_jsegur"/>
    <x v="1"/>
    <s v="Dentro del Objetivo de servicio"/>
    <x v="6"/>
    <d v="1899-12-30T13:05:33"/>
    <d v="1899-12-30T11:40:40"/>
    <d v="1899-12-30T13:07:57"/>
    <d v="1899-12-30T01:27:17"/>
    <x v="1"/>
    <x v="1"/>
    <m/>
    <s v=""/>
    <s v=""/>
    <s v=""/>
    <s v="Cumplido"/>
  </r>
  <r>
    <s v="INC000002660021"/>
    <s v="1-Extenso/Generalizado"/>
    <x v="1"/>
    <x v="1"/>
    <s v="Cerrado"/>
    <s v="TELEFONICA EMPRESAS DE CHILE SA"/>
    <s v="7/3/24 17:55:35"/>
    <s v="7/3/24 17:55:35"/>
    <s v="7/3/24 19:41:20"/>
    <s v="7/3/24 23:50:00"/>
    <x v="0"/>
    <s v="VICTOR SEPULVEDA GAMARRA"/>
    <s v="prod-ar-apirest02 TICKET AUTOMATICO"/>
    <s v="TICKET-INTELIGENTE"/>
    <s v="USR_TSIGHT"/>
    <x v="1"/>
    <s v="Dentro del Objetivo de servicio"/>
    <x v="6"/>
    <d v="1899-12-30T01:45:45"/>
    <d v="1899-12-30T01:42:26"/>
    <d v="1899-12-30T01:45:45"/>
    <d v="1899-12-30T00:03:19"/>
    <x v="1"/>
    <x v="1"/>
    <m/>
    <s v=""/>
    <s v=""/>
    <s v=""/>
    <s v="Cumplido"/>
  </r>
  <r>
    <s v="INC000002659926"/>
    <s v="3-Moderado/Limitado"/>
    <x v="0"/>
    <x v="0"/>
    <s v="Cerrado"/>
    <s v="FORESTAL COIPSA SA"/>
    <s v="7/3/24 17:53:01"/>
    <s v="7/3/24 17:55:01"/>
    <s v="7/3/24 19:43:33"/>
    <s v="7/3/24 23:50:00"/>
    <x v="0"/>
    <s v="VICTOR SEPULVEDA GAMARRA"/>
    <s v="HD/RE: Adicionar registro DKIM y DMARK para dominio de correo @coipsa.c"/>
    <s v="VPN IP - MPLS"/>
    <s v="frp_pcamay"/>
    <x v="0"/>
    <s v="Dentro del Objetivo de servicio"/>
    <x v="6"/>
    <d v="1899-12-30T01:48:32"/>
    <d v="1899-12-30T01:26:52"/>
    <d v="1899-12-30T01:50:32"/>
    <d v="1899-12-30T00:23:40"/>
    <x v="0"/>
    <x v="0"/>
    <m/>
    <s v=""/>
    <s v=""/>
    <s v="Cumplido"/>
    <s v=""/>
  </r>
  <r>
    <s v="INC000002658681"/>
    <s v="2-Significativo/Amplio"/>
    <x v="2"/>
    <x v="2"/>
    <s v="Cerrado"/>
    <s v="TELEFONICA CYBERSECURITY TECH CHILE SPA"/>
    <s v="7/3/24 14:33:10"/>
    <s v="7/3/24 14:35:55"/>
    <s v="7/3/24 20:32:47"/>
    <s v="7/3/24 23:50:00"/>
    <x v="2"/>
    <s v="GIOVANNI D ROCCO VALENZUELA"/>
    <s v="Agregar registro DNS en Servidores SOC"/>
    <s v="SEGURIDAD"/>
    <s v="tct_lfrome"/>
    <x v="0"/>
    <s v="Dentro del Objetivo de servicio"/>
    <x v="6"/>
    <d v="1899-12-30T05:56:52"/>
    <d v="1899-12-30T00:00:00"/>
    <d v="1899-12-30T05:59:37"/>
    <d v="1899-12-30T05:59:37"/>
    <x v="0"/>
    <x v="0"/>
    <m/>
    <s v=""/>
    <s v="Cumplido"/>
    <s v=""/>
    <s v=""/>
  </r>
  <r>
    <s v="INC000002660039"/>
    <s v="1-Extenso/Generalizado"/>
    <x v="1"/>
    <x v="1"/>
    <s v="Cerrado"/>
    <s v="RABIE HNOSLTDA"/>
    <s v="7/3/24 18:20:05"/>
    <s v="7/3/24 18:20:05"/>
    <s v="7/3/24 20:46:41"/>
    <s v="7/3/24 23:50:00"/>
    <x v="2"/>
    <s v="GIOVANNI D ROCCO VALENZUELA"/>
    <s v="rabie001 - aranda_sql TICKET AUTOMATICO"/>
    <s v="TICKET-INTELIGENTE"/>
    <s v="USR_TSIGHT"/>
    <x v="1"/>
    <s v="Dentro del Objetivo de servicio"/>
    <x v="6"/>
    <d v="1899-12-30T02:26:36"/>
    <d v="1899-12-30T02:24:39"/>
    <d v="1899-12-30T02:26:36"/>
    <d v="1899-12-30T00:01:57"/>
    <x v="1"/>
    <x v="1"/>
    <m/>
    <s v=""/>
    <s v=""/>
    <s v=""/>
    <s v="Cumplido"/>
  </r>
  <r>
    <s v="INC000002659259"/>
    <s v="1-Extenso/Generalizado"/>
    <x v="1"/>
    <x v="1"/>
    <s v="Cerrado"/>
    <s v="CEPECH S.A."/>
    <s v="7/3/24 13:11:55"/>
    <s v="7/3/24 13:11:55"/>
    <s v="7/3/24 22:22:04"/>
    <s v="7/3/24 23:50:00"/>
    <x v="10"/>
    <s v="LUIS RODRIGO ACEVEDO COLLIPAL"/>
    <s v="cepech01 - servidor lime peru TICKET AUTOMATICO"/>
    <s v="TICKET-INTELIGENTE"/>
    <s v="USR_TSIGHT"/>
    <x v="1"/>
    <s v="Objetivos de servicio incumplidos"/>
    <x v="6"/>
    <d v="1899-12-30T09:10:09"/>
    <d v="1899-12-30T05:08:33"/>
    <d v="1899-12-30T09:10:09"/>
    <d v="1899-12-30T04:01:36"/>
    <x v="2"/>
    <x v="1"/>
    <m/>
    <s v=""/>
    <s v=""/>
    <s v=""/>
    <s v="Cumplido"/>
  </r>
  <r>
    <s v="INC000002660186"/>
    <s v="1-Extenso/Generalizado"/>
    <x v="1"/>
    <x v="1"/>
    <s v="Cerrado"/>
    <s v="GPS CHILE SPA"/>
    <s v="7/3/24 21:56:11"/>
    <s v="7/3/24 21:56:11"/>
    <s v="7/3/24 23:40:39"/>
    <s v="7/3/24 23:50:00"/>
    <x v="2"/>
    <s v="GIOVANNI D ROCCO VALENZUELA"/>
    <s v="gpschi01 - wnprap_cap02 TICKET AUTOMATICO"/>
    <s v="TICKET-INTELIGENTE"/>
    <s v="USR_TSIGHT"/>
    <x v="1"/>
    <s v="Dentro del Objetivo de servicio"/>
    <x v="6"/>
    <d v="1899-12-30T01:44:28"/>
    <d v="1899-12-30T01:43:32"/>
    <d v="1899-12-30T01:44:28"/>
    <d v="1899-12-30T00:00:56"/>
    <x v="1"/>
    <x v="1"/>
    <m/>
    <s v=""/>
    <s v=""/>
    <s v=""/>
    <s v="Cumplido"/>
  </r>
  <r>
    <s v="INC000002660244"/>
    <s v="4-Menor/Localizado"/>
    <x v="1"/>
    <x v="1"/>
    <s v="Cerrado"/>
    <s v="TELEFONICA EMPRESAS DE CHILE SA"/>
    <s v="8/3/24 07:31:45"/>
    <s v="8/3/24 07:33:15"/>
    <s v="8/3/24 07:33:38"/>
    <s v="8/3/24 23:50:00"/>
    <x v="1"/>
    <s v="NICOLAS A SAAVEDRA EGUILUZ"/>
    <s v="Checklist Diario Clientes 08.03.24"/>
    <s v="SAP"/>
    <s v="tct_nsaave"/>
    <x v="0"/>
    <s v="Dentro del Objetivo de servicio"/>
    <x v="7"/>
    <d v="1899-12-30T00:00:23"/>
    <d v="1899-12-30T00:00:00"/>
    <d v="1899-12-30T00:01:53"/>
    <d v="1899-12-30T00:01:53"/>
    <x v="0"/>
    <x v="0"/>
    <m/>
    <s v=""/>
    <s v=""/>
    <s v=""/>
    <s v="Cumplido"/>
  </r>
  <r>
    <s v="INC000002660740"/>
    <s v="3-Moderado/Limitado"/>
    <x v="0"/>
    <x v="0"/>
    <s v="Cerrado"/>
    <s v="CAMARA DE COMERCIO DE SANTIAGO A G"/>
    <s v="8/3/24 02:58:44"/>
    <s v="8/3/24 03:02:36"/>
    <s v="8/3/24 09:40:32"/>
    <s v="8/3/24 23:50:00"/>
    <x v="12"/>
    <s v="GONZALO MENDOZA MARTINEZ"/>
    <s v="P.CLIENTE| HD | RESPALDO DE CINTAS DC SM | Febrero 2024 | CINTAS CLONES SAN MARTIN"/>
    <s v="VPN IP - MPLS"/>
    <s v="frp_carqui"/>
    <x v="0"/>
    <s v="Dentro del Objetivo de servicio"/>
    <x v="7"/>
    <d v="1899-12-30T06:37:56"/>
    <d v="1899-12-30T05:47:33"/>
    <d v="1899-12-30T06:41:48"/>
    <d v="1899-12-30T00:54:15"/>
    <x v="0"/>
    <x v="0"/>
    <m/>
    <s v=""/>
    <s v=""/>
    <s v="Cumplido"/>
    <s v=""/>
  </r>
  <r>
    <s v="INC000002656191"/>
    <s v="3-Moderado/Limitado"/>
    <x v="1"/>
    <x v="1"/>
    <s v="Cerrado"/>
    <s v="FUNDACION INSTITUTO PROFESIONAL DUOC UC"/>
    <s v="6/3/24 15:21:41"/>
    <s v="6/3/24 15:23:39"/>
    <s v="8/3/24 09:51:14"/>
    <s v="8/3/24 23:50:00"/>
    <x v="2"/>
    <s v="PAUL A SEPULVEDA ALVAREZ"/>
    <s v="DUOC|REQ | Eliminacion de registro Triple A"/>
    <s v="HOSTING VIRTUAL"/>
    <s v="frp_eavend"/>
    <x v="0"/>
    <s v="Objetivos de servicio incumplidos"/>
    <x v="7"/>
    <d v="1899-12-31T18:27:35"/>
    <d v="1899-12-31T18:11:47"/>
    <d v="1899-12-31T18:29:33"/>
    <d v="1899-12-30T00:17:46"/>
    <x v="0"/>
    <x v="0"/>
    <m/>
    <s v=""/>
    <s v=""/>
    <s v=""/>
    <s v="Cumplido"/>
  </r>
  <r>
    <s v="INC000002659370"/>
    <s v="4-Menor/Localizado"/>
    <x v="1"/>
    <x v="1"/>
    <s v="Cerrado"/>
    <s v="TELEFONICA GLOBAL TECHNOLOGY S.A.AGENCIA EN CHILE"/>
    <s v="7/3/24 14:22:48"/>
    <s v="7/3/24 14:23:27"/>
    <s v="8/3/24 10:09:22"/>
    <s v="8/3/24 23:50:00"/>
    <x v="11"/>
    <s v="JAVIERA A UMAÑA YEVENES"/>
    <s v="Baja de licencias CLIENTE SERVICIOS FINANCIEROS MUNDO CREDITO S.A. SISON: 202400266"/>
    <s v="CORREO"/>
    <s v="tct_jumana"/>
    <x v="0"/>
    <s v="Dentro del Objetivo de servicio"/>
    <x v="7"/>
    <d v="1899-12-30T19:45:55"/>
    <d v="1899-12-30T19:45:55"/>
    <d v="1899-12-30T19:46:34"/>
    <d v="1899-12-30T00:00:39"/>
    <x v="0"/>
    <x v="0"/>
    <m/>
    <s v=""/>
    <s v=""/>
    <s v=""/>
    <s v="Cumplido"/>
  </r>
  <r>
    <s v="INC000002659588"/>
    <s v="4-Menor/Localizado"/>
    <x v="1"/>
    <x v="1"/>
    <s v="Cerrado"/>
    <s v="TELEFONICA GLOBAL TECHNOLOGY S.A.AGENCIA EN CHILE"/>
    <s v="7/3/24 15:54:03"/>
    <s v="7/3/24 15:54:32"/>
    <s v="8/3/24 10:11:00"/>
    <s v="8/3/24 23:50:00"/>
    <x v="11"/>
    <s v="JAVIERA A UMAÑA YEVENES"/>
    <s v="Validación licencias M365 SOC DE INGENIERIA Y MOVIMIENTOS DE TIERRA DEL PACIFICO LTDA"/>
    <s v="OFFICE365"/>
    <s v="tct_jumana"/>
    <x v="0"/>
    <s v="Dentro del Objetivo de servicio"/>
    <x v="7"/>
    <d v="1899-12-30T18:16:28"/>
    <d v="1899-12-30T18:16:28"/>
    <d v="1899-12-30T18:16:57"/>
    <d v="1899-12-30T00:00:29"/>
    <x v="0"/>
    <x v="0"/>
    <m/>
    <s v=""/>
    <s v=""/>
    <s v=""/>
    <s v="Cumplido"/>
  </r>
  <r>
    <s v="INC000002659340"/>
    <s v="1-Extenso/Generalizado"/>
    <x v="1"/>
    <x v="1"/>
    <s v="Cerrado"/>
    <s v="COCA COLA EMBONOR S A"/>
    <s v="7/3/24 13:56:44"/>
    <s v="7/3/24 13:56:44"/>
    <s v="8/3/24 10:31:54"/>
    <s v="8/3/24 23:50:00"/>
    <x v="2"/>
    <s v="ALEJANDRO ACEVEDO VALENZUELA"/>
    <s v="cocoem01 - srv_koe_dmz TICKET AUTOMATICO"/>
    <s v="TICKET-INTELIGENTE"/>
    <s v="USR_TSIGHT"/>
    <x v="1"/>
    <s v="Dentro del Objetivo de servicio"/>
    <x v="7"/>
    <d v="1899-12-30T20:35:10"/>
    <d v="1899-12-30T18:52:02"/>
    <d v="1899-12-30T20:35:10"/>
    <d v="1899-12-30T01:43:08"/>
    <x v="1"/>
    <x v="1"/>
    <m/>
    <s v=""/>
    <s v=""/>
    <s v=""/>
    <s v="Cumplido"/>
  </r>
  <r>
    <s v="INC000002659341"/>
    <s v="1-Extenso/Generalizado"/>
    <x v="1"/>
    <x v="1"/>
    <s v="Cerrado"/>
    <s v="COCA COLA EMBONOR S A"/>
    <s v="7/3/24 13:56:57"/>
    <s v="7/3/24 13:56:57"/>
    <s v="8/3/24 10:32:23"/>
    <s v="8/3/24 23:50:00"/>
    <x v="2"/>
    <s v="ALEJANDRO ACEVEDO VALENZUELA"/>
    <s v="cocoem01 - srv_koe_appdmz TICKET AUTOMATICO"/>
    <s v="TICKET-INTELIGENTE"/>
    <s v="USR_TSIGHT"/>
    <x v="1"/>
    <s v="Dentro del Objetivo de servicio"/>
    <x v="7"/>
    <d v="1899-12-30T20:35:26"/>
    <d v="1899-12-30T19:01:31"/>
    <d v="1899-12-30T20:35:26"/>
    <d v="1899-12-30T01:33:55"/>
    <x v="1"/>
    <x v="1"/>
    <m/>
    <s v=""/>
    <s v=""/>
    <s v=""/>
    <s v="Cumplido"/>
  </r>
  <r>
    <s v="INC000002659336"/>
    <s v="1-Extenso/Generalizado"/>
    <x v="1"/>
    <x v="1"/>
    <s v="Cerrado"/>
    <s v="TELEFONICA EMPRESAS DE CHILE SA"/>
    <s v="7/3/24 13:53:11"/>
    <s v="7/3/24 13:53:11"/>
    <s v="8/3/24 10:45:39"/>
    <s v="8/3/24 23:50:00"/>
    <x v="2"/>
    <s v="PAUL A SEPULVEDA ALVAREZ"/>
    <s v="tgestiona - t_gestiona_vm TICKET AUTOMATICO"/>
    <s v="TICKET-INTELIGENTE"/>
    <s v="USR_TSIGHT"/>
    <x v="1"/>
    <s v="Dentro del Objetivo de servicio"/>
    <x v="7"/>
    <d v="1899-12-30T20:52:28"/>
    <d v="1899-12-30T20:07:18"/>
    <d v="1899-12-30T20:52:28"/>
    <d v="1899-12-30T00:45:10"/>
    <x v="1"/>
    <x v="1"/>
    <m/>
    <s v=""/>
    <s v=""/>
    <s v=""/>
    <s v="Cumplido"/>
  </r>
  <r>
    <s v="INC000002661038"/>
    <s v="4-Menor/Localizado"/>
    <x v="1"/>
    <x v="1"/>
    <s v="Cerrado"/>
    <s v="TELEFONICA GLOBAL TECHNOLOGY S.A.AGENCIA EN CHILE"/>
    <s v="8/3/24 11:07:26"/>
    <s v="8/3/24 11:07:53"/>
    <s v="8/3/24 11:12:03"/>
    <s v="8/3/24 23:50:00"/>
    <x v="2"/>
    <s v="JAVIER CUEVAS"/>
    <s v="David del Curto CC-CHI-0000150865 // CHI-004204257"/>
    <s v="HOSTING VIRTUAL"/>
    <s v="tct_jacuev"/>
    <x v="0"/>
    <s v="Dentro del Objetivo de servicio"/>
    <x v="7"/>
    <d v="1899-12-30T00:04:10"/>
    <d v="1899-12-30T00:00:00"/>
    <d v="1899-12-30T00:04:37"/>
    <d v="1899-12-30T00:04:37"/>
    <x v="0"/>
    <x v="0"/>
    <m/>
    <s v=""/>
    <s v=""/>
    <s v=""/>
    <s v="Cumplido"/>
  </r>
  <r>
    <s v="INC000002661044"/>
    <s v="4-Menor/Localizado"/>
    <x v="1"/>
    <x v="1"/>
    <s v="Cerrado"/>
    <s v="TELEFONICA GLOBAL TECHNOLOGY S.A.AGENCIA EN CHILE"/>
    <s v="8/3/24 11:09:23"/>
    <s v="8/3/24 11:09:39"/>
    <s v="8/3/24 11:36:32"/>
    <s v="8/3/24 23:50:00"/>
    <x v="2"/>
    <s v="JAVIER CUEVAS"/>
    <s v="SERVIDORES EMPRESAS SIN CONEXIÓN A LA CONSOLA PANDA"/>
    <s v="HOSTING VIRTUAL"/>
    <s v="tct_jacuev"/>
    <x v="0"/>
    <s v="Dentro del Objetivo de servicio"/>
    <x v="7"/>
    <d v="1899-12-30T00:26:53"/>
    <d v="1899-12-30T00:00:00"/>
    <d v="1899-12-30T00:27:09"/>
    <d v="1899-12-30T00:27:09"/>
    <x v="0"/>
    <x v="0"/>
    <m/>
    <s v=""/>
    <s v=""/>
    <s v=""/>
    <s v="Cumplido"/>
  </r>
  <r>
    <s v="INC000002660973"/>
    <s v="3-Moderado/Limitado"/>
    <x v="0"/>
    <x v="0"/>
    <s v="Cerrado"/>
    <s v="TELEFONICA EMPRESAS DE CHILE SA"/>
    <s v="8/3/24 10:41:18"/>
    <s v="8/3/24 10:41:18"/>
    <s v="8/3/24 11:36:39"/>
    <s v="8/3/24 23:50:00"/>
    <x v="2"/>
    <s v="ALEJANDRO ACEVEDO VALENZUELA"/>
    <s v="REINICIO PASSWORD - CUENTA VPN FORTICLIENT (DC)"/>
    <s v="COMUNICACIONES"/>
    <s v="lmolcont"/>
    <x v="0"/>
    <s v="Dentro del Objetivo de servicio"/>
    <x v="7"/>
    <d v="1899-12-30T00:55:21"/>
    <d v="1899-12-30T00:00:00"/>
    <d v="1899-12-30T00:55:21"/>
    <d v="1899-12-30T00:55:21"/>
    <x v="0"/>
    <x v="0"/>
    <m/>
    <s v=""/>
    <s v=""/>
    <s v="Cumplido"/>
    <s v=""/>
  </r>
  <r>
    <s v="INC000002661024"/>
    <s v="3-Moderado/Limitado"/>
    <x v="0"/>
    <x v="0"/>
    <s v="Cerrado"/>
    <s v="TELEFONICA GLOBAL TECHNOLOGY S.A.AGENCIA EN CHILE"/>
    <s v="8/3/24 10:27:27"/>
    <s v="8/3/24 10:30:08"/>
    <s v="8/3/24 11:37:50"/>
    <s v="8/3/24 23:50:00"/>
    <x v="4"/>
    <s v="DEIBY Y SANTOYO MONTEROLA"/>
    <s v="HD/RE: aumento temporal de recursos--desertking"/>
    <s v="VPN IP - MPLS"/>
    <s v="frp_jancha"/>
    <x v="0"/>
    <s v="Dentro del Objetivo de servicio"/>
    <x v="7"/>
    <d v="1899-12-30T01:07:42"/>
    <d v="1899-12-30T00:00:00"/>
    <d v="1899-12-30T01:10:23"/>
    <d v="1899-12-30T01:10:23"/>
    <x v="0"/>
    <x v="0"/>
    <m/>
    <s v=""/>
    <s v=""/>
    <s v="Cumplido"/>
    <s v=""/>
  </r>
  <r>
    <s v="INC000002659224"/>
    <s v="3-Moderado/Limitado"/>
    <x v="0"/>
    <x v="0"/>
    <s v="Cerrado"/>
    <s v="TELEFONICA GLOBAL TECHNOLOGY S.A.AGENCIA EN CHILE"/>
    <s v="7/3/24 12:44:00"/>
    <s v="7/3/24 12:44:58"/>
    <s v="8/3/24 11:38:39"/>
    <s v="8/3/24 23:50:00"/>
    <x v="4"/>
    <s v="DEIBY Y SANTOYO MONTEROLA"/>
    <s v="HD/aumento temporal de recursos--desertking"/>
    <s v="VPN IP - MPLS"/>
    <s v="frp_pcamay"/>
    <x v="0"/>
    <s v="Objetivos de servicio incumplidos"/>
    <x v="7"/>
    <d v="1899-12-30T22:53:41"/>
    <d v="1899-12-30T22:46:02"/>
    <d v="1899-12-30T22:54:39"/>
    <d v="1899-12-30T00:08:37"/>
    <x v="0"/>
    <x v="0"/>
    <m/>
    <s v=""/>
    <s v=""/>
    <s v="Cumplido"/>
    <s v=""/>
  </r>
  <r>
    <s v="INC000002661039"/>
    <s v="4-Menor/Localizado"/>
    <x v="1"/>
    <x v="1"/>
    <s v="Cerrado"/>
    <s v="TELEFONICA GLOBAL TECHNOLOGY S.A.AGENCIA EN CHILE"/>
    <s v="8/3/24 11:08:03"/>
    <s v="8/3/24 11:08:17"/>
    <s v="8/3/24 12:44:26"/>
    <s v="8/3/24 23:50:00"/>
    <x v="2"/>
    <s v="JAVIER CUEVAS"/>
    <s v="Baja licencias M365 - TERMOMIN"/>
    <s v="HOSTING VIRTUAL"/>
    <s v="tct_jacuev"/>
    <x v="0"/>
    <s v="Dentro del Objetivo de servicio"/>
    <x v="7"/>
    <d v="1899-12-30T01:36:09"/>
    <d v="1899-12-30T00:00:00"/>
    <d v="1899-12-30T01:36:23"/>
    <d v="1899-12-30T01:36:23"/>
    <x v="0"/>
    <x v="0"/>
    <m/>
    <s v=""/>
    <s v=""/>
    <s v=""/>
    <s v="Cumplido"/>
  </r>
  <r>
    <s v="INC000002658640"/>
    <s v="4-Menor/Localizado"/>
    <x v="1"/>
    <x v="1"/>
    <s v="Cerrado"/>
    <s v="INVERTEC PESQUERA MAR DE CHILOE SA"/>
    <s v="7/3/24 12:15:00"/>
    <s v="7/3/24 12:17:37"/>
    <s v="8/3/24 12:52:19"/>
    <s v="8/3/24 23:50:00"/>
    <x v="4"/>
    <s v="ANGEL CASTRO CABRERA"/>
    <s v="MESA/CALL CENTER/PROBLEMA DATA CENTER"/>
    <s v="VPN IP - MPLS"/>
    <s v="frp_driosr"/>
    <x v="1"/>
    <s v="Objetivos de servicio incumplidos"/>
    <x v="7"/>
    <d v="1899-12-31T00:34:42"/>
    <d v="1899-12-30T23:51:03"/>
    <d v="1899-12-31T00:37:19"/>
    <d v="1899-12-30T00:46:16"/>
    <x v="1"/>
    <x v="1"/>
    <m/>
    <s v=""/>
    <s v=""/>
    <s v=""/>
    <s v="Cumplido"/>
  </r>
  <r>
    <s v="INC000002657119"/>
    <s v="3-Moderado/Limitado"/>
    <x v="0"/>
    <x v="0"/>
    <s v="Cerrado"/>
    <s v="EMPRESA NACIONAL DE CERTIFICACIONES"/>
    <s v="6/3/24 17:57:23"/>
    <s v="6/3/24 18:00:18"/>
    <s v="8/3/24 12:54:40"/>
    <s v="8/3/24 23:50:00"/>
    <x v="10"/>
    <s v="OSCAR A RAMIREZ SOTO"/>
    <s v="HD/RE: Eliminar VPN SLL"/>
    <s v="VPN IP - MPLS"/>
    <s v="frp_jancha"/>
    <x v="0"/>
    <s v="Objetivos de servicio incumplidos"/>
    <x v="7"/>
    <d v="1899-12-31T18:54:22"/>
    <d v="1899-12-31T17:13:18"/>
    <d v="1899-12-31T18:57:17"/>
    <d v="1899-12-30T01:43:59"/>
    <x v="0"/>
    <x v="0"/>
    <m/>
    <s v=""/>
    <s v=""/>
    <s v="Cumplido"/>
    <s v=""/>
  </r>
  <r>
    <s v="INC000002661139"/>
    <s v="3-Moderado/Limitado"/>
    <x v="0"/>
    <x v="0"/>
    <s v="Cerrado"/>
    <s v="PALUMBO S.A."/>
    <s v="8/3/24 12:04:12"/>
    <s v="8/3/24 12:13:31"/>
    <s v="8/3/24 13:23:15"/>
    <s v="8/3/24 23:50:00"/>
    <x v="10"/>
    <s v="OSCAR A RAMIREZ SOTO"/>
    <s v="HD | Creación de Cuentas VPN usarios"/>
    <s v="VPN IP - MPLS"/>
    <s v="frp_kefern"/>
    <x v="0"/>
    <s v="Dentro del Objetivo de servicio"/>
    <x v="7"/>
    <d v="1899-12-30T01:09:44"/>
    <d v="1899-12-30T00:00:00"/>
    <d v="1899-12-30T01:19:03"/>
    <d v="1899-12-30T01:19:03"/>
    <x v="0"/>
    <x v="0"/>
    <m/>
    <s v=""/>
    <s v=""/>
    <s v="Cumplido"/>
    <s v=""/>
  </r>
  <r>
    <s v="INC000002661417"/>
    <s v="4-Menor/Localizado"/>
    <x v="1"/>
    <x v="1"/>
    <s v="Cerrado"/>
    <s v="TELEFONICA GLOBAL TECHNOLOGY S.A.AGENCIA EN CHILE"/>
    <s v="8/3/24 13:23:46"/>
    <s v="8/3/24 13:23:57"/>
    <s v="8/3/24 13:28:52"/>
    <s v="8/3/24 23:50:00"/>
    <x v="2"/>
    <s v="RICARDO R GALLEGOS OYANEDER"/>
    <s v="Extracción listado IP permitidas en relay correo Duoc 2007"/>
    <s v="HOSTING VIRTUAL"/>
    <s v="tct_rgalle"/>
    <x v="0"/>
    <s v="Dentro del Objetivo de servicio"/>
    <x v="7"/>
    <d v="1899-12-30T00:04:55"/>
    <d v="1899-12-30T00:00:00"/>
    <d v="1899-12-30T00:05:06"/>
    <d v="1899-12-30T00:05:06"/>
    <x v="0"/>
    <x v="0"/>
    <m/>
    <s v=""/>
    <s v=""/>
    <s v=""/>
    <s v="Cumplido"/>
  </r>
  <r>
    <s v="INC000002661418"/>
    <s v="4-Menor/Localizado"/>
    <x v="1"/>
    <x v="1"/>
    <s v="Cerrado"/>
    <s v="TELEFONICA GLOBAL TECHNOLOGY S.A.AGENCIA EN CHILE"/>
    <s v="8/3/24 13:24:03"/>
    <s v="8/3/24 13:24:15"/>
    <s v="8/3/24 13:30:12"/>
    <s v="8/3/24 23:50:00"/>
    <x v="2"/>
    <s v="RICARDO R GALLEGOS OYANEDER"/>
    <s v="Reunión capacitación proceso bandeja remedy para reemplazo Denise."/>
    <s v="HOSTING VIRTUAL"/>
    <s v="tct_rgalle"/>
    <x v="0"/>
    <s v="Dentro del Objetivo de servicio"/>
    <x v="7"/>
    <d v="1899-12-30T00:05:57"/>
    <d v="1899-12-30T00:00:00"/>
    <d v="1899-12-30T00:06:09"/>
    <d v="1899-12-30T00:06:09"/>
    <x v="0"/>
    <x v="0"/>
    <m/>
    <s v=""/>
    <s v=""/>
    <s v=""/>
    <s v="Cumplido"/>
  </r>
  <r>
    <s v="INC000002661419"/>
    <s v="4-Menor/Localizado"/>
    <x v="1"/>
    <x v="1"/>
    <s v="Cerrado"/>
    <s v="TELEFONICA GLOBAL TECHNOLOGY S.A.AGENCIA EN CHILE"/>
    <s v="8/3/24 13:24:21"/>
    <s v="8/3/24 13:24:35"/>
    <s v="8/3/24 13:31:04"/>
    <s v="8/3/24 23:50:00"/>
    <x v="2"/>
    <s v="RICARDO R GALLEGOS OYANEDER"/>
    <s v="Revision y correccion guardias Marzo 2024 grupo MS junto a Controller."/>
    <s v="HOSTING VIRTUAL"/>
    <s v="tct_rgalle"/>
    <x v="0"/>
    <s v="Dentro del Objetivo de servicio"/>
    <x v="7"/>
    <d v="1899-12-30T00:06:29"/>
    <d v="1899-12-30T00:00:00"/>
    <d v="1899-12-30T00:06:43"/>
    <d v="1899-12-30T00:06:43"/>
    <x v="0"/>
    <x v="0"/>
    <m/>
    <s v=""/>
    <s v=""/>
    <s v=""/>
    <s v="Cumplido"/>
  </r>
  <r>
    <s v="INC000002661421"/>
    <s v="4-Menor/Localizado"/>
    <x v="1"/>
    <x v="1"/>
    <s v="Cerrado"/>
    <s v="TELEFONICA GLOBAL TECHNOLOGY S.A.AGENCIA EN CHILE"/>
    <s v="8/3/24 13:24:41"/>
    <s v="8/3/24 13:24:54"/>
    <s v="8/3/24 13:32:49"/>
    <s v="8/3/24 23:50:00"/>
    <x v="2"/>
    <s v="RICARDO R GALLEGOS OYANEDER"/>
    <s v="Reunión eliminación servidores Exchange 2007 junto a cliente DUOC"/>
    <s v="HOSTING VIRTUAL"/>
    <s v="tct_rgalle"/>
    <x v="0"/>
    <s v="Dentro del Objetivo de servicio"/>
    <x v="7"/>
    <d v="1899-12-30T00:07:55"/>
    <d v="1899-12-30T00:00:00"/>
    <d v="1899-12-30T00:08:08"/>
    <d v="1899-12-30T00:08:08"/>
    <x v="0"/>
    <x v="0"/>
    <m/>
    <s v=""/>
    <s v=""/>
    <s v=""/>
    <s v="Cumplido"/>
  </r>
  <r>
    <s v="INC000002661422"/>
    <s v="4-Menor/Localizado"/>
    <x v="1"/>
    <x v="1"/>
    <s v="Cerrado"/>
    <s v="TELEFONICA GLOBAL TECHNOLOGY S.A.AGENCIA EN CHILE"/>
    <s v="8/3/24 13:25:00"/>
    <s v="8/3/24 13:25:10"/>
    <s v="8/3/24 13:33:51"/>
    <s v="8/3/24 23:50:00"/>
    <x v="2"/>
    <s v="RICARDO R GALLEGOS OYANEDER"/>
    <s v="Reemplazo a Denise en bandeja Remedy por sus vacaciones"/>
    <s v="HOSTING VIRTUAL"/>
    <s v="tct_rgalle"/>
    <x v="0"/>
    <s v="Dentro del Objetivo de servicio"/>
    <x v="7"/>
    <d v="1899-12-30T00:08:41"/>
    <d v="1899-12-30T00:00:00"/>
    <d v="1899-12-30T00:08:51"/>
    <d v="1899-12-30T00:08:51"/>
    <x v="0"/>
    <x v="0"/>
    <m/>
    <s v=""/>
    <s v=""/>
    <s v=""/>
    <s v="Cumplido"/>
  </r>
  <r>
    <s v="INC000002660247"/>
    <s v="4-Menor/Localizado"/>
    <x v="1"/>
    <x v="1"/>
    <s v="Cerrado"/>
    <s v="FUNDACION INSTITUTO PROFESIONAL DUOC UC"/>
    <s v="8/3/24 08:29:20"/>
    <s v="8/3/24 08:32:46"/>
    <s v="8/3/24 13:38:09"/>
    <s v="8/3/24 23:50:00"/>
    <x v="9"/>
    <s v="DAVID MATELUNA"/>
    <s v="DUOC | REQ |  Creacion de usuario en instancia ADBDWHBIPRD"/>
    <s v="HOSTING VIRTUAL"/>
    <s v="frp_lmosqu"/>
    <x v="0"/>
    <s v="Dentro del Objetivo de servicio"/>
    <x v="7"/>
    <d v="1899-12-30T05:05:23"/>
    <d v="1899-12-30T01:00:42"/>
    <d v="1899-12-30T05:08:49"/>
    <d v="1899-12-30T04:08:07"/>
    <x v="0"/>
    <x v="0"/>
    <m/>
    <s v=""/>
    <s v=""/>
    <s v=""/>
    <s v="Cumplido"/>
  </r>
  <r>
    <s v="INC000002661425"/>
    <s v="4-Menor/Localizado"/>
    <x v="1"/>
    <x v="1"/>
    <s v="Cerrado"/>
    <s v="TELEFONICA GLOBAL TECHNOLOGY S.A.AGENCIA EN CHILE"/>
    <s v="8/3/24 13:25:47"/>
    <s v="8/3/24 13:26:06"/>
    <s v="8/3/24 13:38:47"/>
    <s v="8/3/24 23:50:00"/>
    <x v="2"/>
    <s v="RICARDO R GALLEGOS OYANEDER"/>
    <s v="Duoc - Reunión semanal servidores deprecados"/>
    <s v="HOSTING VIRTUAL"/>
    <s v="tct_rgalle"/>
    <x v="0"/>
    <s v="Dentro del Objetivo de servicio"/>
    <x v="7"/>
    <d v="1899-12-30T00:12:41"/>
    <d v="1899-12-30T00:00:00"/>
    <d v="1899-12-30T00:13:00"/>
    <d v="1899-12-30T00:13:00"/>
    <x v="0"/>
    <x v="0"/>
    <m/>
    <s v=""/>
    <s v=""/>
    <s v=""/>
    <s v="Cumplido"/>
  </r>
  <r>
    <s v="INC000002661427"/>
    <s v="4-Menor/Localizado"/>
    <x v="1"/>
    <x v="1"/>
    <s v="Cerrado"/>
    <s v="TELEFONICA GLOBAL TECHNOLOGY S.A.AGENCIA EN CHILE"/>
    <s v="8/3/24 13:26:22"/>
    <s v="8/3/24 13:26:35"/>
    <s v="8/3/24 13:39:26"/>
    <s v="8/3/24 23:50:00"/>
    <x v="2"/>
    <s v="RICARDO R GALLEGOS OYANEDER"/>
    <s v="Sesión de trabajo para resolucion error actualizacion servidor AlfrescoDB"/>
    <s v="HOSTING VIRTUAL"/>
    <s v="tct_rgalle"/>
    <x v="0"/>
    <s v="Dentro del Objetivo de servicio"/>
    <x v="7"/>
    <d v="1899-12-30T00:12:51"/>
    <d v="1899-12-30T00:00:00"/>
    <d v="1899-12-30T00:13:04"/>
    <d v="1899-12-30T00:13:04"/>
    <x v="0"/>
    <x v="0"/>
    <m/>
    <s v=""/>
    <s v=""/>
    <s v=""/>
    <s v="Cumplido"/>
  </r>
  <r>
    <s v="INC000002661428"/>
    <s v="4-Menor/Localizado"/>
    <x v="1"/>
    <x v="1"/>
    <s v="Cerrado"/>
    <s v="TELEFONICA GLOBAL TECHNOLOGY S.A.AGENCIA EN CHILE"/>
    <s v="8/3/24 13:26:42"/>
    <s v="8/3/24 13:27:01"/>
    <s v="8/3/24 13:40:30"/>
    <s v="8/3/24 23:50:00"/>
    <x v="2"/>
    <s v="RICARDO R GALLEGOS OYANEDER"/>
    <s v="Reunión interna grupo MS con TeamLeader"/>
    <s v="HOSTING VIRTUAL"/>
    <s v="tct_rgalle"/>
    <x v="0"/>
    <s v="Dentro del Objetivo de servicio"/>
    <x v="7"/>
    <d v="1899-12-30T00:13:29"/>
    <d v="1899-12-30T00:00:00"/>
    <d v="1899-12-30T00:13:48"/>
    <d v="1899-12-30T00:13:48"/>
    <x v="0"/>
    <x v="0"/>
    <m/>
    <s v=""/>
    <s v=""/>
    <s v=""/>
    <s v="Cumplido"/>
  </r>
  <r>
    <s v="INC000002661430"/>
    <s v="4-Menor/Localizado"/>
    <x v="1"/>
    <x v="1"/>
    <s v="Cerrado"/>
    <s v="TELEFONICA GLOBAL TECHNOLOGY S.A.AGENCIA EN CHILE"/>
    <s v="8/3/24 13:27:23"/>
    <s v="8/3/24 13:27:38"/>
    <s v="8/3/24 13:42:07"/>
    <s v="8/3/24 23:50:00"/>
    <x v="2"/>
    <s v="RICARDO R GALLEGOS OYANEDER"/>
    <s v="Duoc - Gestión con TAM y JP por requerimiento servidor proyecto observatorio"/>
    <s v="HOSTING VIRTUAL"/>
    <s v="tct_rgalle"/>
    <x v="0"/>
    <s v="Dentro del Objetivo de servicio"/>
    <x v="7"/>
    <d v="1899-12-30T00:14:29"/>
    <d v="1899-12-30T00:00:00"/>
    <d v="1899-12-30T00:14:44"/>
    <d v="1899-12-30T00:14:44"/>
    <x v="0"/>
    <x v="0"/>
    <m/>
    <s v=""/>
    <s v=""/>
    <s v=""/>
    <s v="Cumplido"/>
  </r>
  <r>
    <s v="INC000002655832"/>
    <s v="3-Moderado/Limitado"/>
    <x v="0"/>
    <x v="0"/>
    <s v="Cerrado"/>
    <s v="CONYTEC PROYECTOS DE I"/>
    <s v="6/3/24 10:49:12"/>
    <s v="6/3/24 10:49:51"/>
    <s v="8/3/24 14:26:57"/>
    <s v="8/3/24 23:50:00"/>
    <x v="5"/>
    <s v="AXEL ANDRADE"/>
    <s v="HD | Baja de respaldo servidor MCMBLGEO01"/>
    <s v="VPN IP - MPLS"/>
    <s v="frp_kefern"/>
    <x v="0"/>
    <s v="Objetivos de servicio incumplidos"/>
    <x v="7"/>
    <d v="1900-01-01T03:37:06"/>
    <d v="1899-12-31T18:47:19"/>
    <d v="1900-01-01T03:37:45"/>
    <d v="1899-12-30T08:50:26"/>
    <x v="0"/>
    <x v="0"/>
    <m/>
    <s v=""/>
    <s v=""/>
    <s v="Cumplido"/>
    <s v=""/>
  </r>
  <r>
    <s v="INC000002659955"/>
    <s v="3-Moderado/Limitado"/>
    <x v="0"/>
    <x v="0"/>
    <s v="Cerrado"/>
    <s v="CEPECH S.A."/>
    <s v="7/3/24 18:28:29"/>
    <s v="7/3/24 18:30:31"/>
    <s v="8/3/24 15:30:47"/>
    <s v="8/3/24 23:50:00"/>
    <x v="5"/>
    <s v="AXEL ANDRADE"/>
    <s v="P.Cliente |GAMA | solicitud restauración - Taltal y Guayacán"/>
    <s v="VPN IP - MPLS"/>
    <s v="frp_joflor"/>
    <x v="0"/>
    <s v="Objetivos de servicio incumplidos"/>
    <x v="7"/>
    <d v="1899-12-30T21:00:16"/>
    <d v="1899-12-30T20:31:27"/>
    <d v="1899-12-30T21:02:18"/>
    <d v="1899-12-30T00:30:51"/>
    <x v="0"/>
    <x v="0"/>
    <m/>
    <s v=""/>
    <s v=""/>
    <s v="Cumplido"/>
    <s v=""/>
  </r>
  <r>
    <s v="INC000002661043"/>
    <s v="4-Menor/Localizado"/>
    <x v="1"/>
    <x v="1"/>
    <s v="Cerrado"/>
    <s v="TELEFONICA GLOBAL TECHNOLOGY S.A.AGENCIA EN CHILE"/>
    <s v="8/3/24 11:08:54"/>
    <s v="8/3/24 11:09:14"/>
    <s v="8/3/24 15:54:07"/>
    <s v="8/3/24 23:50:00"/>
    <x v="2"/>
    <s v="JAVIER CUEVAS"/>
    <s v="ALERTA-TEMPRANA][VERITAS] CVE-2024-28222"/>
    <s v="HOSTING VIRTUAL"/>
    <s v="tct_jacuev"/>
    <x v="0"/>
    <s v="Dentro del Objetivo de servicio"/>
    <x v="7"/>
    <d v="1899-12-30T04:44:53"/>
    <d v="1899-12-30T00:00:00"/>
    <d v="1899-12-30T04:45:13"/>
    <d v="1899-12-30T04:45:13"/>
    <x v="0"/>
    <x v="0"/>
    <m/>
    <s v=""/>
    <s v=""/>
    <s v=""/>
    <s v="Cumplido"/>
  </r>
  <r>
    <s v="INC000002659131"/>
    <s v="4-Menor/Localizado"/>
    <x v="1"/>
    <x v="1"/>
    <s v="Cerrado"/>
    <s v="LOUISIANA PACIFIC CHILE S A"/>
    <s v="7/3/24 12:25:47"/>
    <s v="7/3/24 12:26:50"/>
    <s v="8/3/24 16:02:22"/>
    <s v="8/3/24 23:50:00"/>
    <x v="2"/>
    <s v="JAVIERA A UMAÑA YEVENES"/>
    <s v="HD/Problemas con Microsoft 365"/>
    <s v="OFFICE365"/>
    <s v="frp_yynfan"/>
    <x v="1"/>
    <s v="Objetivos de servicio incumplidos"/>
    <x v="7"/>
    <d v="1899-12-31T03:35:32"/>
    <d v="1899-12-31T02:44:54"/>
    <d v="1899-12-31T03:36:35"/>
    <d v="1899-12-30T00:51:41"/>
    <x v="1"/>
    <x v="1"/>
    <m/>
    <s v=""/>
    <s v=""/>
    <s v=""/>
    <s v="Cumplido"/>
  </r>
  <r>
    <s v="INC000002661636"/>
    <s v="3-Moderado/Limitado"/>
    <x v="0"/>
    <x v="0"/>
    <s v="Cerrado"/>
    <s v="CONSTRUCTORA DE PAVIMENTOS ASFALTICOS BITUMIX S.A"/>
    <s v="8/3/24 15:29:23"/>
    <s v="8/3/24 15:31:16"/>
    <s v="8/3/24 16:06:53"/>
    <s v="8/3/24 23:50:00"/>
    <x v="0"/>
    <s v="SEBASTIAN I ACUÑA GUZMAN"/>
    <s v="HD | Eliminar registros DNS"/>
    <s v="VPN IP - MPLS"/>
    <s v="frp_kefern"/>
    <x v="0"/>
    <s v="Dentro del Objetivo de servicio"/>
    <x v="7"/>
    <d v="1899-12-30T00:35:37"/>
    <d v="1899-12-30T00:00:00"/>
    <d v="1899-12-30T00:37:30"/>
    <d v="1899-12-30T00:37:30"/>
    <x v="0"/>
    <x v="0"/>
    <m/>
    <s v=""/>
    <s v=""/>
    <s v="Cumplido"/>
    <s v=""/>
  </r>
  <r>
    <s v="INC000002661040"/>
    <s v="4-Menor/Localizado"/>
    <x v="1"/>
    <x v="1"/>
    <s v="Cerrado"/>
    <s v="TELEFONICA GLOBAL TECHNOLOGY S.A.AGENCIA EN CHILE"/>
    <s v="8/3/24 11:08:24"/>
    <s v="8/3/24 11:08:43"/>
    <s v="8/3/24 16:16:11"/>
    <s v="8/3/24 23:50:00"/>
    <x v="2"/>
    <s v="JAVIER CUEVAS"/>
    <s v="ROLES  DE ADMINITRADOR"/>
    <s v="HOSTING VIRTUAL"/>
    <s v="tct_jacuev"/>
    <x v="0"/>
    <s v="Dentro del Objetivo de servicio"/>
    <x v="7"/>
    <d v="1899-12-30T05:07:28"/>
    <d v="1899-12-30T00:00:00"/>
    <d v="1899-12-30T05:07:47"/>
    <d v="1899-12-30T05:07:47"/>
    <x v="0"/>
    <x v="0"/>
    <m/>
    <s v=""/>
    <s v=""/>
    <s v=""/>
    <s v="Cumplido"/>
  </r>
  <r>
    <s v="INC000002659953"/>
    <s v="3-Moderado/Limitado"/>
    <x v="0"/>
    <x v="0"/>
    <s v="Cerrado"/>
    <s v="TELEFONICA GLOBAL TECHNOLOGY S.A.AGENCIA EN CHILE"/>
    <s v="7/3/24 18:29:54"/>
    <s v="7/3/24 18:32:37"/>
    <s v="8/3/24 16:58:17"/>
    <s v="8/3/24 23:50:00"/>
    <x v="4"/>
    <s v="MOISES E MONTERO RAMOS"/>
    <s v="HD/Requerimiento: Cloud - VDC - Reinicio de host clap7h3proesx y redeploy de ZVRA"/>
    <s v="VPN IP - MPLS"/>
    <s v="frp_pcamay"/>
    <x v="0"/>
    <s v="Objetivos de servicio incumplidos"/>
    <x v="7"/>
    <d v="1899-12-30T22:25:40"/>
    <d v="1899-12-30T21:59:31"/>
    <d v="1899-12-30T22:28:23"/>
    <d v="1899-12-30T00:28:52"/>
    <x v="0"/>
    <x v="0"/>
    <m/>
    <s v=""/>
    <s v=""/>
    <s v="Cumplido"/>
    <s v=""/>
  </r>
  <r>
    <s v="INC000002661690"/>
    <s v="3-Moderado/Limitado"/>
    <x v="0"/>
    <x v="0"/>
    <s v="Cerrado"/>
    <s v="ELECNOR CHILE S A"/>
    <s v="8/3/24 16:05:43"/>
    <s v="8/3/24 16:06:56"/>
    <s v="8/3/24 17:00:24"/>
    <s v="8/3/24 23:50:00"/>
    <x v="10"/>
    <s v="JUAN PABLO PAZ GOMPERTZ"/>
    <s v="HD | Solicitud de IP Monitoreo - Cliente ELECNOR CHILE S. A."/>
    <s v="VPN IP - MPLS"/>
    <s v="frp_kefern"/>
    <x v="0"/>
    <s v="Dentro del Objetivo de servicio"/>
    <x v="7"/>
    <d v="1899-12-30T00:53:28"/>
    <d v="1899-12-30T00:17:42"/>
    <d v="1899-12-30T00:54:41"/>
    <d v="1899-12-30T00:36:59"/>
    <x v="0"/>
    <x v="0"/>
    <m/>
    <s v=""/>
    <s v=""/>
    <s v="Cumplido"/>
    <s v=""/>
  </r>
  <r>
    <s v="INC000002654853"/>
    <s v="4-Menor/Localizado"/>
    <x v="1"/>
    <x v="1"/>
    <s v="Cerrado"/>
    <s v="TELEFONICA CYBERSECURITY TECH CHILE SPA"/>
    <s v="6/3/24 01:27:55"/>
    <s v="6/3/24 01:29:17"/>
    <s v="8/3/24 17:07:01"/>
    <s v="8/3/24 23:50:00"/>
    <x v="4"/>
    <s v="MOISES E MONTERO RAMOS"/>
    <s v="REQ / SOC / New Vulnerabilities Found"/>
    <s v="VPN IP - MPLS"/>
    <s v="frp_jcruzy"/>
    <x v="0"/>
    <s v="Objetivos de servicio incumplidos"/>
    <x v="7"/>
    <d v="1900-01-01T15:37:44"/>
    <d v="1900-01-01T01:25:29"/>
    <d v="1900-01-01T15:39:06"/>
    <d v="1899-12-30T14:13:37"/>
    <x v="0"/>
    <x v="0"/>
    <m/>
    <s v=""/>
    <s v=""/>
    <s v=""/>
    <s v="Cumplido"/>
  </r>
  <r>
    <s v="INC000002661156"/>
    <s v="4-Menor/Localizado"/>
    <x v="1"/>
    <x v="1"/>
    <s v="Cerrado"/>
    <s v="TELEFONICA GLOBAL TECHNOLOGY S.A.AGENCIA EN CHILE"/>
    <s v="8/3/24 11:49:04"/>
    <s v="8/3/24 11:49:21"/>
    <s v="8/3/24 17:24:57"/>
    <s v="8/3/24 23:50:00"/>
    <x v="8"/>
    <s v="JAVIERA A UMAÑA YEVENES"/>
    <s v="Configuración migración BitTitan // CHI-003784374  TRANSCOM WORLDWIDE CHILE LIMITADA"/>
    <s v="CORREO"/>
    <s v="tct_jumana"/>
    <x v="0"/>
    <s v="Dentro del Objetivo de servicio"/>
    <x v="7"/>
    <d v="1899-12-30T05:35:36"/>
    <d v="1899-12-30T05:35:36"/>
    <d v="1899-12-30T05:35:53"/>
    <d v="1899-12-30T00:00:17"/>
    <x v="0"/>
    <x v="0"/>
    <m/>
    <s v=""/>
    <s v=""/>
    <s v=""/>
    <s v="Cumplido"/>
  </r>
  <r>
    <s v="INC000002661561"/>
    <s v="4-Menor/Localizado"/>
    <x v="1"/>
    <x v="1"/>
    <s v="Cerrado"/>
    <s v="TELEFONICA GLOBAL TECHNOLOGY S.A.AGENCIA EN CHILE"/>
    <s v="8/3/24 15:54:56"/>
    <s v="8/3/24 15:55:29"/>
    <s v="8/3/24 17:32:34"/>
    <s v="8/3/24 23:50:00"/>
    <x v="11"/>
    <s v="JAVIERA A UMAÑA YEVENES"/>
    <s v="Información sobre bloqueo de tenant tic.cl"/>
    <s v="OFFICE365"/>
    <s v="tct_jumana"/>
    <x v="0"/>
    <s v="Dentro del Objetivo de servicio"/>
    <x v="7"/>
    <d v="1899-12-30T01:37:05"/>
    <d v="1899-12-30T01:37:05"/>
    <d v="1899-12-30T01:37:38"/>
    <d v="1899-12-30T00:00:33"/>
    <x v="0"/>
    <x v="0"/>
    <m/>
    <s v=""/>
    <s v=""/>
    <s v=""/>
    <s v="Cumplido"/>
  </r>
  <r>
    <s v="INC000002661556"/>
    <s v="4-Menor/Localizado"/>
    <x v="1"/>
    <x v="1"/>
    <s v="Cerrado"/>
    <s v="INSTITUTO PROFESIONAL DE CHILE SA"/>
    <s v="8/3/24 15:49:21"/>
    <s v="8/3/24 15:52:56"/>
    <s v="8/3/24 17:39:13"/>
    <s v="8/3/24 23:50:00"/>
    <x v="4"/>
    <s v="ANGEL CASTRO CABRERA"/>
    <s v="GAMA | Eliminar MV - AYSEN-CLON"/>
    <s v="VPN IP - MPLS"/>
    <s v="frp_joflor"/>
    <x v="0"/>
    <s v="Dentro del Objetivo de servicio"/>
    <x v="7"/>
    <d v="1899-12-30T01:46:17"/>
    <d v="1899-12-30T00:06:13"/>
    <d v="1899-12-30T01:49:52"/>
    <d v="1899-12-30T01:43:39"/>
    <x v="0"/>
    <x v="0"/>
    <m/>
    <s v=""/>
    <s v=""/>
    <s v=""/>
    <s v="Cumplido"/>
  </r>
  <r>
    <s v="INC000002662039"/>
    <s v="4-Menor/Localizado"/>
    <x v="1"/>
    <x v="1"/>
    <s v="Cerrado"/>
    <s v="TELEFONICA GLOBAL TECHNOLOGY S.A.AGENCIA EN CHILE"/>
    <s v="8/3/24 18:44:57"/>
    <s v="8/3/24 18:48:15"/>
    <s v="8/3/24 18:52:23"/>
    <s v="8/3/24 23:50:00"/>
    <x v="11"/>
    <s v="EDUARDO J CAMACHO URDANETA"/>
    <s v="SE SOLICITA HABILITACIÓN DE PARÁMETROS DE SEGURIDAD EN TENANT @TIC.CL"/>
    <s v="OFFICE365"/>
    <s v="tct_edcaur"/>
    <x v="0"/>
    <s v="Dentro del Objetivo de servicio"/>
    <x v="7"/>
    <d v="1899-12-30T00:04:08"/>
    <d v="1899-12-30T00:00:00"/>
    <d v="1899-12-30T00:07:26"/>
    <d v="1899-12-30T00:07:26"/>
    <x v="0"/>
    <x v="0"/>
    <m/>
    <s v=""/>
    <s v=""/>
    <s v=""/>
    <s v="Cumplido"/>
  </r>
  <r>
    <s v="INC000002662518"/>
    <s v="4-Menor/Localizado"/>
    <x v="1"/>
    <x v="1"/>
    <s v="Cerrado"/>
    <s v="TELEFONICA EMPRESAS DE CHILE SA"/>
    <s v="9/3/24 08:42:51"/>
    <s v="9/3/24 08:44:07"/>
    <s v="9/3/24 08:44:35"/>
    <s v="9/3/24 23:50:00"/>
    <x v="1"/>
    <s v="NICOLAS A SAAVEDRA EGUILUZ"/>
    <s v="Checklist Diario Clientes 09.03.24"/>
    <s v="SAP"/>
    <s v="tct_nsaave"/>
    <x v="0"/>
    <s v="Dentro del Objetivo de servicio"/>
    <x v="7"/>
    <d v="1899-12-30T00:00:28"/>
    <d v="1899-12-30T00:00:00"/>
    <d v="1899-12-30T00:01:44"/>
    <d v="1899-12-30T00:01:44"/>
    <x v="0"/>
    <x v="0"/>
    <m/>
    <s v=""/>
    <s v=""/>
    <s v=""/>
    <s v="Cumplido"/>
  </r>
  <r>
    <s v="INC000002662522"/>
    <s v="3-Moderado/Limitado"/>
    <x v="0"/>
    <x v="0"/>
    <s v="Cerrado"/>
    <s v="NUTRISCO CHILE SA"/>
    <s v="9/3/24 09:17:20"/>
    <s v="9/3/24 09:19:30"/>
    <s v="10/3/24 10:00:24"/>
    <s v="10/3/24 23:50:00"/>
    <x v="1"/>
    <s v="NICOLAS A SAAVEDRA EGUILUZ"/>
    <s v="HD/RV: Revisión cuenta de comunicaciones"/>
    <s v="VPN IP - MPLS"/>
    <s v="frp_pcamay"/>
    <x v="0"/>
    <s v="Dentro del Objetivo de servicio"/>
    <x v="8"/>
    <d v="1899-12-31T00:40:54"/>
    <d v="1899-12-30T19:02:50"/>
    <d v="1899-12-31T00:43:04"/>
    <d v="1899-12-30T05:40:14"/>
    <x v="0"/>
    <x v="0"/>
    <m/>
    <s v=""/>
    <s v=""/>
    <s v="Cumplido"/>
    <s v=""/>
  </r>
  <r>
    <s v="INC000002663264"/>
    <s v="4-Menor/Localizado"/>
    <x v="1"/>
    <x v="1"/>
    <s v="Cerrado"/>
    <s v="TELEFONICA EMPRESAS DE CHILE SA"/>
    <s v="10/3/24 10:01:26"/>
    <s v="10/3/24 10:02:31"/>
    <s v="10/3/24 10:02:54"/>
    <s v="10/3/24 23:50:00"/>
    <x v="1"/>
    <s v="NICOLAS A SAAVEDRA EGUILUZ"/>
    <s v="Çhecklist Diario Clientes 10.03.24"/>
    <s v="SAP"/>
    <s v="tct_nsaave"/>
    <x v="0"/>
    <s v="Dentro del Objetivo de servicio"/>
    <x v="9"/>
    <d v="1899-12-30T00:00:23"/>
    <d v="1899-12-30T00:00:00"/>
    <d v="1899-12-30T00:01:28"/>
    <d v="1899-12-30T00:01:28"/>
    <x v="0"/>
    <x v="0"/>
    <m/>
    <s v=""/>
    <s v=""/>
    <s v=""/>
    <s v="Cumplido"/>
  </r>
  <r>
    <s v="INC000002656911"/>
    <s v="3-Moderado/Limitado"/>
    <x v="1"/>
    <x v="1"/>
    <s v="Cerrado"/>
    <s v="FUNDACION INSTITUTO PROFESIONAL DUOC UC"/>
    <s v="6/3/24 16:57:04"/>
    <s v="6/3/24 16:59:48"/>
    <s v="10/3/24 18:07:12"/>
    <s v="10/3/24 23:50:00"/>
    <x v="9"/>
    <s v="ALVARO ORTIZ"/>
    <s v="DUOC|REQ| Homologación bdd desde PRD hacia QA"/>
    <s v="HOSTING VIRTUAL"/>
    <s v="frp_eavend"/>
    <x v="0"/>
    <s v="Objetivos de servicio incumplidos"/>
    <x v="9"/>
    <d v="1900-01-03T01:07:24"/>
    <d v="1900-01-03T00:09:07"/>
    <d v="1900-01-03T01:10:08"/>
    <d v="1899-12-30T01:01:01"/>
    <x v="0"/>
    <x v="0"/>
    <m/>
    <s v=""/>
    <s v=""/>
    <s v=""/>
    <s v="Cumplido"/>
  </r>
  <r>
    <s v="INC000002662875"/>
    <s v="3-Moderado/Limitado"/>
    <x v="0"/>
    <x v="0"/>
    <s v="Cerrado"/>
    <s v="TELEFONICA GLOBAL TECHNOLOGY S.A.AGENCIA EN CHILE"/>
    <s v="10/3/24 10:10:55"/>
    <s v="10/3/24 10:13:20"/>
    <s v="10/3/24 21:14:11"/>
    <s v="10/3/24 23:50:00"/>
    <x v="2"/>
    <s v="ALEJANDRO ACEVEDO VALENZUELA"/>
    <s v="HD/Restablecer contraseña Ismael Cabrerizo Martinez"/>
    <s v="VPN IP - MPLS"/>
    <s v="frp_jancha"/>
    <x v="0"/>
    <s v="Dentro del Objetivo de servicio"/>
    <x v="9"/>
    <d v="1899-12-30T11:00:51"/>
    <d v="1899-12-30T10:24:41"/>
    <d v="1899-12-30T11:03:16"/>
    <d v="1899-12-30T00:38:35"/>
    <x v="0"/>
    <x v="0"/>
    <m/>
    <s v=""/>
    <s v=""/>
    <s v="Cumplido"/>
    <s v=""/>
  </r>
  <r>
    <s v="INC000002663765"/>
    <s v="3-Moderado/Limitado"/>
    <x v="1"/>
    <x v="1"/>
    <s v="Cerrado"/>
    <s v="FUNDACION INSTITUTO PROFESIONAL DUOC UC"/>
    <s v="10/3/24 20:48:02"/>
    <s v="10/3/24 20:51:37"/>
    <s v="10/3/24 22:56:21"/>
    <s v="10/3/24 23:50:00"/>
    <x v="3"/>
    <s v="CLAUDIO A GAJARDO GARRIDO"/>
    <s v="DUOC | Incidente revisión índices BD"/>
    <s v="VPN IP - MPLS"/>
    <s v="frp_disilv"/>
    <x v="1"/>
    <s v="Dentro del Objetivo de servicio"/>
    <x v="9"/>
    <d v="1899-12-30T02:04:44"/>
    <d v="1899-12-30T02:04:39"/>
    <d v="1899-12-30T02:08:19"/>
    <d v="1899-12-30T00:03:40"/>
    <x v="1"/>
    <x v="1"/>
    <m/>
    <s v=""/>
    <s v=""/>
    <s v=""/>
    <s v="Cumplido"/>
  </r>
  <r>
    <s v="INC000002663386"/>
    <s v="4-Menor/Localizado"/>
    <x v="1"/>
    <x v="1"/>
    <s v="Cerrado"/>
    <s v="TELEFONICA EMPRESAS DE CHILE SA"/>
    <s v="11/3/24 07:49:22"/>
    <s v="11/3/24 07:50:38"/>
    <s v="11/3/24 07:51:04"/>
    <s v="11/3/24 23:50:00"/>
    <x v="1"/>
    <s v="NICOLAS A SAAVEDRA EGUILUZ"/>
    <s v="Checlist Diario Clientes 11.0324"/>
    <s v="SAP"/>
    <s v="tct_nsaave"/>
    <x v="0"/>
    <s v="Dentro del Objetivo de servicio"/>
    <x v="10"/>
    <d v="1899-12-30T00:00:26"/>
    <d v="1899-12-30T00:00:00"/>
    <d v="1899-12-30T00:01:42"/>
    <d v="1899-12-30T00:01:42"/>
    <x v="0"/>
    <x v="0"/>
    <m/>
    <s v=""/>
    <s v=""/>
    <s v=""/>
    <s v="Cumplido"/>
  </r>
  <r>
    <s v="INC000002662218"/>
    <s v="4-Menor/Localizado"/>
    <x v="1"/>
    <x v="1"/>
    <s v="Cerrado"/>
    <s v="TELEFONICA GLOBAL TECHNOLOGY S.A.AGENCIA EN CHILE"/>
    <s v="8/3/24 19:09:48"/>
    <s v="8/3/24 19:10:56"/>
    <s v="11/3/24 07:53:48"/>
    <s v="11/3/24 23:50:00"/>
    <x v="2"/>
    <s v="ALEJANDRO ACEVEDO VALENZUELA"/>
    <s v="PROCEDIMIENTO DE  BLOQUEO  / DESBLOQUEO VPN"/>
    <s v="HOSTING VIRTUAL"/>
    <s v="tct_aaceve"/>
    <x v="0"/>
    <s v="Objetivos de servicio incumplidos"/>
    <x v="10"/>
    <d v="1900-01-01T12:42:52"/>
    <d v="1900-01-01T12:42:16"/>
    <d v="1900-01-01T12:44:00"/>
    <d v="1899-12-30T00:01:44"/>
    <x v="0"/>
    <x v="0"/>
    <m/>
    <s v=""/>
    <s v=""/>
    <s v=""/>
    <s v="Cumplido"/>
  </r>
  <r>
    <s v="INC000002663568"/>
    <s v="3-Moderado/Limitado"/>
    <x v="0"/>
    <x v="0"/>
    <s v="Cerrado"/>
    <s v="TELEFONICA GLOBAL TECHNOLOGY S.A.AGENCIA EN CHILE"/>
    <s v="10/3/24 17:56:25"/>
    <s v="10/3/24 17:57:56"/>
    <s v="11/3/24 07:54:04"/>
    <s v="11/3/24 23:50:00"/>
    <x v="2"/>
    <s v="ALEJANDRO ACEVEDO VALENZUELA"/>
    <s v="HD/Favor habilitar y restablecer acceso a mi cuenta cloudCO.cl"/>
    <s v="VPN IP - MPLS"/>
    <s v="frp_jancha"/>
    <x v="0"/>
    <s v="Objetivos de servicio incumplidos"/>
    <x v="10"/>
    <d v="1899-12-30T13:56:08"/>
    <d v="1899-12-30T08:52:52"/>
    <d v="1899-12-30T13:57:39"/>
    <d v="1899-12-30T05:04:47"/>
    <x v="0"/>
    <x v="0"/>
    <m/>
    <s v=""/>
    <s v=""/>
    <s v="Cumplido"/>
    <s v=""/>
  </r>
  <r>
    <s v="INC000002658233"/>
    <s v="4-Menor/Localizado"/>
    <x v="1"/>
    <x v="1"/>
    <s v="Cerrado"/>
    <s v="SOC PUNTA DEL COBRE S A"/>
    <s v="7/3/24 08:53:50"/>
    <s v="7/3/24 08:59:29"/>
    <s v="11/3/24 09:11:39"/>
    <s v="11/3/24 23:50:00"/>
    <x v="5"/>
    <s v="RODRIGO VÁSQUEZ MUÑOZ"/>
    <s v="HD | Solicitud Estado Respaldos ( informe)"/>
    <s v="VPN IP - MPLS"/>
    <s v="frp_carqui"/>
    <x v="0"/>
    <s v="Objetivos de servicio incumplidos"/>
    <x v="10"/>
    <d v="1900-01-03T00:12:10"/>
    <d v="1900-01-02T22:26:15"/>
    <d v="1900-01-03T00:17:49"/>
    <d v="1899-12-30T01:51:34"/>
    <x v="0"/>
    <x v="0"/>
    <m/>
    <s v=""/>
    <s v=""/>
    <s v=""/>
    <s v="Cumplido"/>
  </r>
  <r>
    <s v="INC000002661474"/>
    <s v="3-Moderado/Limitado"/>
    <x v="0"/>
    <x v="0"/>
    <s v="Cerrado"/>
    <s v="TRANSBANK S.A."/>
    <s v="8/3/24 17:02:24"/>
    <s v="8/3/24 17:04:24"/>
    <s v="11/3/24 09:47:14"/>
    <s v="11/3/24 23:50:00"/>
    <x v="0"/>
    <s v="SEBASTIAN I ACUÑA GUZMAN"/>
    <s v="P.CLIENTE | HORARIO HÁBIL | HD / Actualización de CNAME Transbank"/>
    <s v="VPN IP - MPLS"/>
    <s v="frp_rreyes"/>
    <x v="0"/>
    <s v="Dentro del Objetivo de servicio"/>
    <x v="10"/>
    <d v="1900-01-01T16:42:50"/>
    <d v="1900-01-01T14:33:05"/>
    <d v="1900-01-01T16:44:50"/>
    <d v="1899-12-30T02:11:45"/>
    <x v="0"/>
    <x v="0"/>
    <m/>
    <s v=""/>
    <s v=""/>
    <s v="Cumplido"/>
    <s v=""/>
  </r>
  <r>
    <s v="INC000002664549"/>
    <s v="4-Menor/Localizado"/>
    <x v="1"/>
    <x v="1"/>
    <s v="Cerrado"/>
    <s v="TELEFONICA GLOBAL TECHNOLOGY S.A.AGENCIA EN CHILE"/>
    <s v="11/3/24 10:44:13"/>
    <s v="11/3/24 10:44:57"/>
    <s v="11/3/24 10:54:35"/>
    <s v="11/3/24 23:50:00"/>
    <x v="2"/>
    <s v="JAVIER CUEVAS"/>
    <s v="Gestión Integral de Residuos Geobarra Exins Ltda //  CHI-004217906"/>
    <s v="HOSTING VIRTUAL"/>
    <s v="tct_jacuev"/>
    <x v="0"/>
    <s v="Dentro del Objetivo de servicio"/>
    <x v="10"/>
    <d v="1899-12-30T00:09:38"/>
    <d v="1899-12-30T00:00:00"/>
    <d v="1899-12-30T00:10:22"/>
    <d v="1899-12-30T00:10:22"/>
    <x v="0"/>
    <x v="0"/>
    <m/>
    <s v=""/>
    <s v=""/>
    <s v=""/>
    <s v="Cumplido"/>
  </r>
  <r>
    <s v="INC000002662888"/>
    <s v="3-Moderado/Limitado"/>
    <x v="0"/>
    <x v="0"/>
    <s v="Cerrado"/>
    <s v="TELEFONICA GLOBAL TECHNOLOGY S.A.AGENCIA EN CHILE"/>
    <s v="10/3/24 11:03:47"/>
    <s v="10/3/24 11:07:59"/>
    <s v="11/3/24 10:54:54"/>
    <s v="11/3/24 23:50:00"/>
    <x v="2"/>
    <s v="RICARDO R GALLEGOS OYANEDER"/>
    <s v="HD/RE: TCCT - Requerimiento - Usuarios VPN Ingenieria VDC"/>
    <s v="VPN IP - MPLS"/>
    <s v="frp_jancha"/>
    <x v="0"/>
    <s v="Objetivos de servicio incumplidos"/>
    <x v="10"/>
    <d v="1899-12-30T23:46:55"/>
    <d v="1899-12-30T22:39:43"/>
    <d v="1899-12-30T23:51:07"/>
    <d v="1899-12-30T01:11:24"/>
    <x v="0"/>
    <x v="0"/>
    <m/>
    <s v=""/>
    <s v=""/>
    <s v="Cumplido"/>
    <s v=""/>
  </r>
  <r>
    <s v="INC000002664550"/>
    <s v="4-Menor/Localizado"/>
    <x v="1"/>
    <x v="1"/>
    <s v="Cerrado"/>
    <s v="TELEFONICA GLOBAL TECHNOLOGY S.A.AGENCIA EN CHILE"/>
    <s v="11/3/24 10:45:04"/>
    <s v="11/3/24 10:45:29"/>
    <s v="11/3/24 10:55:02"/>
    <s v="11/3/24 23:50:00"/>
    <x v="2"/>
    <s v="JAVIER CUEVAS"/>
    <s v="D PACK DISTRIBUCIÓN Y LOGÍSTICA SPA  //  CHI OB-004202872"/>
    <s v="HOSTING VIRTUAL"/>
    <s v="tct_jacuev"/>
    <x v="0"/>
    <s v="Dentro del Objetivo de servicio"/>
    <x v="10"/>
    <d v="1899-12-30T00:09:33"/>
    <d v="1899-12-30T00:00:00"/>
    <d v="1899-12-30T00:09:58"/>
    <d v="1899-12-30T00:09:58"/>
    <x v="0"/>
    <x v="0"/>
    <m/>
    <s v=""/>
    <s v=""/>
    <s v=""/>
    <s v="Cumplido"/>
  </r>
  <r>
    <s v="INC000002664348"/>
    <s v="1-Extenso/Generalizado"/>
    <x v="1"/>
    <x v="1"/>
    <s v="Cerrado"/>
    <s v="CAMARA DE COMERCIO DE SANTIAGO A G"/>
    <s v="11/3/24 09:45:12"/>
    <s v="11/3/24 09:45:12"/>
    <s v="11/3/24 11:22:03"/>
    <s v="11/3/24 23:50:00"/>
    <x v="0"/>
    <s v="GUSTAVO AVILA VERA"/>
    <s v="cacost01 - testosbweb TICKET AUTOMATICO"/>
    <s v="TICKET-INTELIGENTE"/>
    <s v="USR_TSIGHT"/>
    <x v="1"/>
    <s v="Dentro del Objetivo de servicio"/>
    <x v="10"/>
    <d v="1899-12-30T01:36:51"/>
    <d v="1899-12-30T00:38:34"/>
    <d v="1899-12-30T01:36:51"/>
    <d v="1899-12-30T00:58:17"/>
    <x v="1"/>
    <x v="1"/>
    <m/>
    <s v=""/>
    <s v=""/>
    <s v=""/>
    <s v="Cumplido"/>
  </r>
  <r>
    <s v="INC000002664359"/>
    <s v="1-Extenso/Generalizado"/>
    <x v="1"/>
    <x v="1"/>
    <s v="Cerrado"/>
    <s v="TELEFONICA EMPRESAS DE CHILE SA"/>
    <s v="11/3/24 09:50:13"/>
    <s v="11/3/24 09:50:13"/>
    <s v="11/3/24 11:28:39"/>
    <s v="11/3/24 23:50:00"/>
    <x v="0"/>
    <s v="SEBASTIAN I ACUÑA GUZMAN"/>
    <s v="prod-ar-apirest02 TICKET AUTOMATICO"/>
    <s v="TICKET-INTELIGENTE"/>
    <s v="USR_TSIGHT"/>
    <x v="1"/>
    <s v="Dentro del Objetivo de servicio"/>
    <x v="10"/>
    <d v="1899-12-30T01:38:26"/>
    <d v="1899-12-30T00:36:29"/>
    <d v="1899-12-30T01:38:26"/>
    <d v="1899-12-30T01:01:57"/>
    <x v="1"/>
    <x v="1"/>
    <m/>
    <s v=""/>
    <s v=""/>
    <s v=""/>
    <s v="Cumplido"/>
  </r>
  <r>
    <s v="INC000002661730"/>
    <s v="3-Moderado/Limitado"/>
    <x v="0"/>
    <x v="0"/>
    <s v="Cerrado"/>
    <s v="NUTRISCO CHILE SA"/>
    <s v="8/3/24 16:31:21"/>
    <s v="8/3/24 16:33:34"/>
    <s v="11/3/24 11:36:50"/>
    <s v="11/3/24 23:50:00"/>
    <x v="1"/>
    <s v="NICOLAS A SAAVEDRA EGUILUZ"/>
    <s v="HD/RV: Revisión uso máquina"/>
    <s v="VPN IP - MPLS"/>
    <s v="frp_jancha"/>
    <x v="0"/>
    <s v="Dentro del Objetivo de servicio"/>
    <x v="10"/>
    <d v="1900-01-01T19:03:16"/>
    <d v="1900-01-01T11:12:35"/>
    <d v="1900-01-01T19:05:29"/>
    <d v="1899-12-30T07:52:54"/>
    <x v="0"/>
    <x v="0"/>
    <m/>
    <s v=""/>
    <s v=""/>
    <s v="Cumplido"/>
    <s v=""/>
  </r>
  <r>
    <s v="INC000002664244"/>
    <s v="3-Moderado/Limitado"/>
    <x v="0"/>
    <x v="0"/>
    <s v="Cerrado"/>
    <s v="ARTIKOS CHILE S A"/>
    <s v="11/3/24 10:36:19"/>
    <s v="11/3/24 10:36:38"/>
    <s v="11/3/24 11:37:08"/>
    <s v="11/3/24 23:50:00"/>
    <x v="5"/>
    <s v="SEBASTIAN VILLENA"/>
    <s v="HD/Solicitud Artikos Chile // Consulta parche Veritas"/>
    <s v="VPN IP - MPLS"/>
    <s v="frp_pcamay"/>
    <x v="0"/>
    <s v="Dentro del Objetivo de servicio"/>
    <x v="10"/>
    <d v="1899-12-30T01:00:30"/>
    <d v="1899-12-30T00:48:49"/>
    <d v="1899-12-30T01:00:49"/>
    <d v="1899-12-30T00:12:00"/>
    <x v="0"/>
    <x v="0"/>
    <m/>
    <s v=""/>
    <s v=""/>
    <s v="Cumplido"/>
    <s v=""/>
  </r>
  <r>
    <s v="INC000002664290"/>
    <s v="2-Significativo/Amplio"/>
    <x v="0"/>
    <x v="0"/>
    <s v="Cerrado"/>
    <s v="FUNDACION INSTITUTO PROFESIONAL DUOC UC"/>
    <s v="11/3/24 11:48:05"/>
    <s v="11/3/24 11:49:35"/>
    <s v="11/3/24 11:56:05"/>
    <s v="11/3/24 23:50:00"/>
    <x v="3"/>
    <s v="CLAUDIO A GAJARDO GARRIDO"/>
    <s v="Incidencia de bases de datos reportada sin el flujo correspondiente."/>
    <s v="HOSTING VIRTUAL"/>
    <s v="tct_cgajar"/>
    <x v="1"/>
    <s v="Dentro del Objetivo de servicio"/>
    <x v="10"/>
    <d v="1899-12-30T00:06:30"/>
    <d v="1899-12-30T00:05:32"/>
    <d v="1899-12-30T00:08:00"/>
    <d v="1899-12-30T00:02:28"/>
    <x v="1"/>
    <x v="1"/>
    <m/>
    <s v=""/>
    <s v=""/>
    <s v="Cumplido"/>
    <s v=""/>
  </r>
  <r>
    <s v="INC000002656585"/>
    <s v="4-Menor/Localizado"/>
    <x v="1"/>
    <x v="1"/>
    <s v="Cerrado"/>
    <s v="EMPRESA NACIONAL DE CERTIFICACIONES"/>
    <s v="6/3/24 15:46:30"/>
    <s v="6/3/24 15:47:15"/>
    <s v="11/3/24 12:33:51"/>
    <s v="11/3/24 23:50:00"/>
    <x v="10"/>
    <s v="OSCAR A RAMIREZ SOTO"/>
    <s v="REQ / SOC / Agregar Nuevo Proxy ID"/>
    <s v="VPN IP - MPLS"/>
    <s v="frp_jugonz"/>
    <x v="0"/>
    <s v="Objetivos de servicio incumplidos"/>
    <x v="10"/>
    <d v="1900-01-03T20:46:36"/>
    <d v="1900-01-03T16:35:39"/>
    <d v="1900-01-03T20:47:21"/>
    <d v="1899-12-30T04:11:42"/>
    <x v="0"/>
    <x v="0"/>
    <m/>
    <s v=""/>
    <s v=""/>
    <s v=""/>
    <s v="Cumplido"/>
  </r>
  <r>
    <s v="INC000002664906"/>
    <s v="4-Menor/Localizado"/>
    <x v="1"/>
    <x v="1"/>
    <s v="Cerrado"/>
    <s v="CEPECH S.A."/>
    <s v="11/3/24 11:30:20"/>
    <s v="11/3/24 11:31:08"/>
    <s v="11/3/24 12:38:52"/>
    <s v="11/3/24 23:50:00"/>
    <x v="2"/>
    <s v="GIOVANNI D ROCCO VALENZUELA"/>
    <s v="REQ / SOC / RE: SOC/REQ CEPECH S.A. /INC000002664534"/>
    <s v="VPN IP - MPLS"/>
    <s v="frp_jugonz"/>
    <x v="0"/>
    <s v="Dentro del Objetivo de servicio"/>
    <x v="10"/>
    <d v="1899-12-30T01:07:44"/>
    <d v="1899-12-30T00:00:00"/>
    <d v="1899-12-30T01:08:32"/>
    <d v="1899-12-30T01:08:32"/>
    <x v="0"/>
    <x v="0"/>
    <m/>
    <s v=""/>
    <s v=""/>
    <s v=""/>
    <s v="Cumplido"/>
  </r>
  <r>
    <s v="INC000002665131"/>
    <s v="4-Menor/Localizado"/>
    <x v="1"/>
    <x v="1"/>
    <s v="Cerrado"/>
    <s v="TELEFONICA GLOBAL TECHNOLOGY S.A.AGENCIA EN CHILE"/>
    <s v="11/3/24 12:42:00"/>
    <s v="11/3/24 12:42:10"/>
    <s v="11/3/24 12:44:11"/>
    <s v="11/3/24 23:50:00"/>
    <x v="2"/>
    <s v="RICARDO R GALLEGOS OYANEDER"/>
    <s v="Reemplazo bandeja remedy controller"/>
    <s v="HOSTING VIRTUAL"/>
    <s v="tct_rgalle"/>
    <x v="0"/>
    <s v="Dentro del Objetivo de servicio"/>
    <x v="10"/>
    <d v="1899-12-30T00:02:01"/>
    <d v="1899-12-30T00:00:00"/>
    <d v="1899-12-30T00:02:11"/>
    <d v="1899-12-30T00:02:11"/>
    <x v="0"/>
    <x v="0"/>
    <m/>
    <s v=""/>
    <s v=""/>
    <s v=""/>
    <s v="Cumplido"/>
  </r>
  <r>
    <s v="INC000002665132"/>
    <s v="4-Menor/Localizado"/>
    <x v="1"/>
    <x v="1"/>
    <s v="Cerrado"/>
    <s v="TELEFONICA GLOBAL TECHNOLOGY S.A.AGENCIA EN CHILE"/>
    <s v="11/3/24 12:42:15"/>
    <s v="11/3/24 12:42:30"/>
    <s v="11/3/24 12:45:26"/>
    <s v="11/3/24 23:50:00"/>
    <x v="2"/>
    <s v="RICARDO R GALLEGOS OYANEDER"/>
    <s v="Gestión ticket cliente Mantos Cooper con VDC por configuraciones servicio de respaldo."/>
    <s v="HOSTING VIRTUAL"/>
    <s v="tct_rgalle"/>
    <x v="0"/>
    <s v="Dentro del Objetivo de servicio"/>
    <x v="10"/>
    <d v="1899-12-30T00:02:56"/>
    <d v="1899-12-30T00:00:00"/>
    <d v="1899-12-30T00:03:11"/>
    <d v="1899-12-30T00:03:11"/>
    <x v="0"/>
    <x v="0"/>
    <m/>
    <s v=""/>
    <s v=""/>
    <s v=""/>
    <s v="Cumplido"/>
  </r>
  <r>
    <s v="INC000002661083"/>
    <s v="3-Moderado/Limitado"/>
    <x v="0"/>
    <x v="0"/>
    <s v="Cerrado"/>
    <s v="MEGASALUD SPA"/>
    <s v="8/3/24 12:58:06"/>
    <s v="8/3/24 13:00:27"/>
    <s v="11/3/24 12:45:37"/>
    <s v="11/3/24 23:50:00"/>
    <x v="4"/>
    <s v="ANGEL CASTRO CABRERA"/>
    <s v="HD/[REDSALUD] Agregar y eliminar cuentas portal vdc"/>
    <s v="VPN IP - MPLS"/>
    <s v="frp_jancha"/>
    <x v="0"/>
    <s v="Objetivos de servicio incumplidos"/>
    <x v="10"/>
    <d v="1900-01-01T23:45:10"/>
    <d v="1900-01-01T22:36:31"/>
    <d v="1900-01-01T23:47:31"/>
    <d v="1899-12-30T01:11:00"/>
    <x v="0"/>
    <x v="0"/>
    <m/>
    <s v=""/>
    <s v=""/>
    <s v="Cumplido"/>
    <s v=""/>
  </r>
  <r>
    <s v="INC000002665135"/>
    <s v="4-Menor/Localizado"/>
    <x v="1"/>
    <x v="1"/>
    <s v="Cerrado"/>
    <s v="TELEFONICA GLOBAL TECHNOLOGY S.A.AGENCIA EN CHILE"/>
    <s v="11/3/24 12:42:49"/>
    <s v="11/3/24 12:43:01"/>
    <s v="11/3/24 12:46:27"/>
    <s v="11/3/24 23:50:00"/>
    <x v="2"/>
    <s v="RICARDO R GALLEGOS OYANEDER"/>
    <s v="Revisión plataforma VDC  junto a especialista virtualización para carga ISO SQL SolarWinds"/>
    <s v="HOSTING VIRTUAL"/>
    <s v="tct_rgalle"/>
    <x v="0"/>
    <s v="Dentro del Objetivo de servicio"/>
    <x v="10"/>
    <d v="1899-12-30T00:03:26"/>
    <d v="1899-12-30T00:00:00"/>
    <d v="1899-12-30T00:03:38"/>
    <d v="1899-12-30T00:03:38"/>
    <x v="0"/>
    <x v="0"/>
    <m/>
    <s v=""/>
    <s v=""/>
    <s v=""/>
    <s v="Cumplido"/>
  </r>
  <r>
    <s v="INC000002661534"/>
    <s v="3-Moderado/Limitado"/>
    <x v="0"/>
    <x v="0"/>
    <s v="Cerrado"/>
    <s v="INSTITUTO PROFESIONAL DE CHILE SA"/>
    <s v="8/3/24 14:57:03"/>
    <s v="8/3/24 15:01:38"/>
    <s v="11/3/24 13:12:15"/>
    <s v="11/3/24 23:50:00"/>
    <x v="5"/>
    <s v="AXEL ANDRADE"/>
    <s v="GAMA / Agregar nuevo Respaldo MYSQL - Magallanes"/>
    <s v="VPN IP - MPLS"/>
    <s v="frp_kaldor"/>
    <x v="0"/>
    <s v="Objetivos de servicio incumplidos"/>
    <x v="10"/>
    <d v="1900-01-01T22:10:37"/>
    <d v="1900-01-01T21:40:22"/>
    <d v="1900-01-01T22:15:12"/>
    <d v="1899-12-30T00:34:50"/>
    <x v="0"/>
    <x v="0"/>
    <m/>
    <s v=""/>
    <s v=""/>
    <s v="Cumplido"/>
    <s v=""/>
  </r>
  <r>
    <s v="INC000002664414"/>
    <s v="3-Moderado/Limitado"/>
    <x v="0"/>
    <x v="0"/>
    <s v="Cerrado"/>
    <s v="TELEFONICA EMPRESAS DE CHILE SA"/>
    <s v="11/3/24 10:08:13"/>
    <s v="11/3/24 10:08:13"/>
    <s v="11/3/24 13:13:47"/>
    <s v="11/3/24 23:50:00"/>
    <x v="2"/>
    <s v="PAUL A SEPULVEDA ALVAREZ"/>
    <s v="REINICIO PASSWORD VPN"/>
    <s v="COMUNICACIONES"/>
    <s v="lmolcont"/>
    <x v="0"/>
    <s v="Dentro del Objetivo de servicio"/>
    <x v="10"/>
    <d v="1899-12-30T03:05:34"/>
    <d v="1899-12-30T00:08:53"/>
    <d v="1899-12-30T03:05:34"/>
    <d v="1899-12-30T02:56:41"/>
    <x v="0"/>
    <x v="0"/>
    <m/>
    <s v=""/>
    <s v=""/>
    <s v="Cumplido"/>
    <s v=""/>
  </r>
  <r>
    <s v="INC000002665139"/>
    <s v="3-Moderado/Limitado"/>
    <x v="0"/>
    <x v="0"/>
    <s v="Cerrado"/>
    <s v="TELEFONICA GLOBAL TECHNOLOGY S.A.AGENCIA EN CHILE"/>
    <s v="11/3/24 13:10:14"/>
    <s v="11/3/24 13:11:10"/>
    <s v="11/3/24 13:29:13"/>
    <s v="11/3/24 23:50:00"/>
    <x v="2"/>
    <s v="RICARDO R GALLEGOS OYANEDER"/>
    <s v="HD/Recuperacion de clave de correo TIC.CL"/>
    <s v="VPN IP - MPLS"/>
    <s v="frp_pcamay"/>
    <x v="0"/>
    <s v="Dentro del Objetivo de servicio"/>
    <x v="10"/>
    <d v="1899-12-30T00:18:03"/>
    <d v="1899-12-30T00:02:20"/>
    <d v="1899-12-30T00:18:59"/>
    <d v="1899-12-30T00:16:39"/>
    <x v="0"/>
    <x v="0"/>
    <m/>
    <s v=""/>
    <s v=""/>
    <s v="Cumplido"/>
    <s v=""/>
  </r>
  <r>
    <s v="INC000002665413"/>
    <s v="3-Moderado/Limitado"/>
    <x v="0"/>
    <x v="0"/>
    <s v="Cerrado"/>
    <s v="TELEFONICA GLOBAL TECHNOLOGY S.A.AGENCIA EN CHILE"/>
    <s v="11/3/24 13:21:14"/>
    <s v="11/3/24 13:23:22"/>
    <s v="11/3/24 15:47:28"/>
    <s v="11/3/24 23:50:00"/>
    <x v="4"/>
    <s v="JOSE A SANTIS SERRANO"/>
    <s v="HD/LUN de cluster VNX5600_APQ_SILVER_DR con ALARMA Storage FULL"/>
    <s v="VPN IP - MPLS"/>
    <s v="frp_jancha"/>
    <x v="0"/>
    <s v="Dentro del Objetivo de servicio"/>
    <x v="10"/>
    <d v="1899-12-30T02:24:06"/>
    <d v="1899-12-30T02:08:02"/>
    <d v="1899-12-30T02:26:14"/>
    <d v="1899-12-30T00:18:12"/>
    <x v="0"/>
    <x v="0"/>
    <m/>
    <s v=""/>
    <s v=""/>
    <s v="Cumplido"/>
    <s v=""/>
  </r>
  <r>
    <s v="INC000002664915"/>
    <s v="3-Moderado/Limitado"/>
    <x v="0"/>
    <x v="0"/>
    <s v="Cerrado"/>
    <s v="FRUTICOLA Y EXPORTADORA ATACAMA LTDA"/>
    <s v="11/3/24 11:35:45"/>
    <s v="11/3/24 11:37:57"/>
    <s v="11/3/24 15:58:45"/>
    <s v="11/3/24 23:50:00"/>
    <x v="4"/>
    <s v="ANGEL CASTRO CABRERA"/>
    <s v="HD/FRUTICOLA Y EXPORTADORA ATACAMA C-19872300325 // CC-CHI-0000068474"/>
    <s v="VPN IP - MPLS"/>
    <s v="frp_jancha"/>
    <x v="0"/>
    <s v="Dentro del Objetivo de servicio"/>
    <x v="10"/>
    <d v="1899-12-30T04:20:48"/>
    <d v="1899-12-30T03:12:52"/>
    <d v="1899-12-30T04:23:00"/>
    <d v="1899-12-30T01:10:08"/>
    <x v="0"/>
    <x v="0"/>
    <m/>
    <s v=""/>
    <s v=""/>
    <s v="Cumplido"/>
    <s v=""/>
  </r>
  <r>
    <s v="INC000002664997"/>
    <s v="3-Moderado/Limitado"/>
    <x v="1"/>
    <x v="1"/>
    <s v="Cerrado"/>
    <s v="FUNDACION INSTITUTO PROFESIONAL DUOC UC"/>
    <s v="11/3/24 13:01:10"/>
    <s v="11/3/24 13:02:50"/>
    <s v="11/3/24 16:10:46"/>
    <s v="11/3/24 23:50:00"/>
    <x v="2"/>
    <s v="ALEJANDRO ACEVEDO VALENZUELA"/>
    <s v="REQ | DUOC | Apagar servidores ACAD y ADMIN"/>
    <s v="VPN IP - MPLS"/>
    <s v="frp_disilv"/>
    <x v="0"/>
    <s v="Dentro del Objetivo de servicio"/>
    <x v="10"/>
    <d v="1899-12-30T03:07:56"/>
    <d v="1899-12-30T00:02:52"/>
    <d v="1899-12-30T03:09:36"/>
    <d v="1899-12-30T03:06:44"/>
    <x v="0"/>
    <x v="0"/>
    <m/>
    <s v=""/>
    <s v=""/>
    <s v=""/>
    <s v="Cumplido"/>
  </r>
  <r>
    <s v="INC000002665294"/>
    <s v="1-Extenso/Generalizado"/>
    <x v="1"/>
    <x v="1"/>
    <s v="Cerrado"/>
    <s v="FUNDACION INSTITUTO PROFESIONAL DUOC UC"/>
    <s v="11/3/24 12:58:06"/>
    <s v="11/3/24 12:58:06"/>
    <s v="11/3/24 16:11:16"/>
    <s v="11/3/24 23:50:00"/>
    <x v="2"/>
    <s v="ALEJANDRO ACEVEDO VALENZUELA"/>
    <s v="fiprdu01 - dcacdalameda TICKET AUTOMATICO"/>
    <s v="TICKET-INTELIGENTE"/>
    <s v="USR_TSIGHT"/>
    <x v="1"/>
    <s v="Dentro del Objetivo de servicio"/>
    <x v="10"/>
    <d v="1899-12-30T03:13:10"/>
    <d v="1899-12-30T00:41:30"/>
    <d v="1899-12-30T03:13:10"/>
    <d v="1899-12-30T02:31:40"/>
    <x v="1"/>
    <x v="1"/>
    <m/>
    <s v=""/>
    <s v=""/>
    <s v=""/>
    <s v="Cumplido"/>
  </r>
  <r>
    <s v="INC000002664680"/>
    <s v="1-Extenso/Generalizado"/>
    <x v="1"/>
    <x v="1"/>
    <s v="Cerrado"/>
    <s v="FUNDACION INSTITUTO PROFESIONAL DUOC UC"/>
    <s v="11/3/24 11:11:46"/>
    <s v="11/3/24 11:11:46"/>
    <s v="11/3/24 16:11:42"/>
    <s v="11/3/24 23:50:00"/>
    <x v="2"/>
    <s v="ALEJANDRO ACEVEDO VALENZUELA"/>
    <s v="fiprdu01 - dcacdvina TICKET AUTOMATICO"/>
    <s v="TICKET-INTELIGENTE"/>
    <s v="USR_TSIGHT"/>
    <x v="1"/>
    <s v="Dentro del Objetivo de servicio"/>
    <x v="10"/>
    <d v="1899-12-30T04:59:56"/>
    <d v="1899-12-30T04:35:46"/>
    <d v="1899-12-30T05:59:56"/>
    <d v="1899-12-30T00:24:10"/>
    <x v="1"/>
    <x v="1"/>
    <m/>
    <s v=""/>
    <s v=""/>
    <s v=""/>
    <s v="Cumplido"/>
  </r>
  <r>
    <s v="INC000002664674"/>
    <s v="1-Extenso/Generalizado"/>
    <x v="1"/>
    <x v="1"/>
    <s v="Cerrado"/>
    <s v="FUNDACION INSTITUTO PROFESIONAL DUOC UC"/>
    <s v="11/3/24 11:08:31"/>
    <s v="11/3/24 11:08:31"/>
    <s v="11/3/24 16:12:53"/>
    <s v="11/3/24 23:50:00"/>
    <x v="2"/>
    <s v="ALEJANDRO ACEVEDO VALENZUELA"/>
    <s v="fiprdu01 - dcacdmaipu TICKET AUTOMATICO"/>
    <s v="TICKET-INTELIGENTE"/>
    <s v="USR_TSIGHT"/>
    <x v="1"/>
    <s v="Dentro del Objetivo de servicio"/>
    <x v="10"/>
    <d v="1899-12-30T05:04:22"/>
    <d v="1899-12-30T04:31:59"/>
    <d v="1899-12-30T05:04:22"/>
    <d v="1899-12-30T00:32:23"/>
    <x v="1"/>
    <x v="1"/>
    <m/>
    <s v=""/>
    <s v=""/>
    <s v=""/>
    <s v="Cumplido"/>
  </r>
  <r>
    <s v="INC000002665502"/>
    <s v="3-Moderado/Limitado"/>
    <x v="0"/>
    <x v="0"/>
    <s v="Cerrado"/>
    <s v="TELEFONICA GLOBAL TECHNOLOGY S.A.AGENCIA EN CHILE"/>
    <s v="11/3/24 15:32:07"/>
    <s v="11/3/24 15:34:26"/>
    <s v="11/3/24 16:13:34"/>
    <s v="11/3/24 23:50:00"/>
    <x v="0"/>
    <s v="GUSTAVO AVILA VERA"/>
    <s v="HD/Carga Dump_ Emisión Facturas Electrónicas 11.03.2024"/>
    <s v="VPN IP - MPLS"/>
    <s v="frp_jancha"/>
    <x v="0"/>
    <s v="Dentro del Objetivo de servicio"/>
    <x v="10"/>
    <d v="1899-12-30T00:39:08"/>
    <d v="1899-12-30T00:00:00"/>
    <d v="1899-12-30T00:41:27"/>
    <d v="1899-12-30T00:41:27"/>
    <x v="0"/>
    <x v="0"/>
    <m/>
    <s v=""/>
    <s v=""/>
    <s v="Cumplido"/>
    <s v=""/>
  </r>
  <r>
    <s v="INC000002665165"/>
    <s v="3-Moderado/Limitado"/>
    <x v="0"/>
    <x v="0"/>
    <s v="Cerrado"/>
    <s v="TELEFONICA GLOBAL TECHNOLOGY S.A.AGENCIA EN CHILE"/>
    <s v="11/3/24 14:00:40"/>
    <s v="11/3/24 14:01:16"/>
    <s v="11/3/24 16:35:19"/>
    <s v="11/3/24 23:50:00"/>
    <x v="4"/>
    <s v="ANGEL CASTRO CABRERA"/>
    <s v="HD/Urgente!!! Ministerio del deporte mpls th"/>
    <s v="VPN IP - MPLS"/>
    <s v="frp_pcamay"/>
    <x v="0"/>
    <s v="Dentro del Objetivo de servicio"/>
    <x v="10"/>
    <d v="1899-12-30T02:34:03"/>
    <d v="1899-12-30T00:00:00"/>
    <d v="1899-12-30T02:34:39"/>
    <d v="1899-12-30T02:34:39"/>
    <x v="0"/>
    <x v="0"/>
    <m/>
    <s v=""/>
    <s v=""/>
    <s v="Cumplido"/>
    <s v=""/>
  </r>
  <r>
    <s v="INC000002665833"/>
    <s v="1-Extenso/Generalizado"/>
    <x v="1"/>
    <x v="1"/>
    <s v="Cerrado"/>
    <s v="FUNDACION INSTITUTO PROFESIONAL DUOC UC"/>
    <s v="11/3/24 16:04:37"/>
    <s v="11/3/24 16:04:37"/>
    <s v="11/3/24 16:38:15"/>
    <s v="11/3/24 23:50:00"/>
    <x v="2"/>
    <s v="ALEJANDRO ACEVEDO VALENZUELA"/>
    <s v="fiprdu01 - dcacdsnjoaquin TICKET AUTOMATICO"/>
    <s v="TICKET-INTELIGENTE"/>
    <s v="USR_TSIGHT"/>
    <x v="1"/>
    <s v="Dentro del Objetivo de servicio"/>
    <x v="10"/>
    <d v="1899-12-30T00:33:38"/>
    <d v="1899-12-30T00:11:46"/>
    <d v="1899-12-30T00:33:38"/>
    <d v="1899-12-30T00:21:52"/>
    <x v="1"/>
    <x v="1"/>
    <m/>
    <s v=""/>
    <s v=""/>
    <s v=""/>
    <s v="Cumplido"/>
  </r>
  <r>
    <s v="INC000002665451"/>
    <s v="3-Moderado/Limitado"/>
    <x v="0"/>
    <x v="0"/>
    <s v="Cerrado"/>
    <s v="TELEFONICA GLOBAL TECHNOLOGY S.A.AGENCIA EN CHILE"/>
    <s v="11/3/24 14:17:30"/>
    <s v="11/3/24 14:19:40"/>
    <s v="11/3/24 17:00:50"/>
    <s v="11/3/24 23:50:00"/>
    <x v="7"/>
    <s v="JOSE A SANTIS SERRANO"/>
    <s v="HD/C-19872300193 // FUND INSTITUTO PROFESIONAL DUOC UC // Migración de maquinas uso Telefonica"/>
    <s v="VPN IP - MPLS"/>
    <s v="frp_jancha"/>
    <x v="0"/>
    <s v="Dentro del Objetivo de servicio"/>
    <x v="10"/>
    <d v="1899-12-30T02:41:10"/>
    <d v="1899-12-30T00:00:00"/>
    <d v="1899-12-30T02:43:20"/>
    <d v="1899-12-30T02:43:20"/>
    <x v="0"/>
    <x v="0"/>
    <m/>
    <s v=""/>
    <s v=""/>
    <s v="Cumplido"/>
    <s v=""/>
  </r>
  <r>
    <s v="INC000002665467"/>
    <s v="3-Moderado/Limitado"/>
    <x v="0"/>
    <x v="0"/>
    <s v="Cerrado"/>
    <s v="TRANSBANK S.A."/>
    <s v="11/3/24 14:58:19"/>
    <s v="11/3/24 15:02:37"/>
    <s v="11/3/24 17:15:16"/>
    <s v="11/3/24 23:50:00"/>
    <x v="4"/>
    <s v="DEIBY Y SANTOYO MONTEROLA"/>
    <s v="HD/corrección port Group vlan 1171 y 1172 // transbank"/>
    <s v="VPN IP - MPLS"/>
    <s v="frp_jancha"/>
    <x v="0"/>
    <s v="Dentro del Objetivo de servicio"/>
    <x v="10"/>
    <d v="1899-12-30T02:12:39"/>
    <d v="1899-12-30T00:51:41"/>
    <d v="1899-12-30T02:16:57"/>
    <d v="1899-12-30T01:25:16"/>
    <x v="0"/>
    <x v="0"/>
    <m/>
    <s v=""/>
    <s v=""/>
    <s v="Cumplido"/>
    <s v=""/>
  </r>
  <r>
    <s v="INC000002664558"/>
    <s v="4-Menor/Localizado"/>
    <x v="1"/>
    <x v="1"/>
    <s v="Cerrado"/>
    <s v="TELEFONICA GLOBAL TECHNOLOGY S.A.AGENCIA EN CHILE"/>
    <s v="11/3/24 10:47:45"/>
    <s v="11/3/24 10:48:07"/>
    <s v="11/3/24 17:38:08"/>
    <s v="11/3/24 23:50:00"/>
    <x v="2"/>
    <s v="JAVIER CUEVAS"/>
    <s v="LERTA-TEMPRANA][WMWARE] CVE-2024-22252 |"/>
    <s v="HOSTING VIRTUAL"/>
    <s v="tct_jacuev"/>
    <x v="0"/>
    <s v="Dentro del Objetivo de servicio"/>
    <x v="10"/>
    <d v="1899-12-30T06:50:01"/>
    <d v="1899-12-30T00:00:00"/>
    <d v="1899-12-30T06:50:23"/>
    <d v="1899-12-30T06:50:23"/>
    <x v="0"/>
    <x v="0"/>
    <m/>
    <s v=""/>
    <s v=""/>
    <s v=""/>
    <s v="Cumplido"/>
  </r>
  <r>
    <s v="INC000002665810"/>
    <s v="1-Extenso/Generalizado"/>
    <x v="1"/>
    <x v="1"/>
    <s v="Cerrado"/>
    <s v="GPS CHILE SPA"/>
    <s v="11/3/24 15:49:45"/>
    <s v="11/3/24 15:49:45"/>
    <s v="11/3/24 17:38:41"/>
    <s v="11/3/24 23:50:00"/>
    <x v="12"/>
    <s v="JUAN P SEGURA VARGAS"/>
    <s v="gpschi01 - wnprws_gps01 TICKET AUTOMATICO"/>
    <s v="TICKET-INTELIGENTE"/>
    <s v="USR_TSIGHT"/>
    <x v="1"/>
    <s v="Dentro del Objetivo de servicio"/>
    <x v="10"/>
    <d v="1899-12-30T01:48:56"/>
    <d v="1899-12-30T00:36:56"/>
    <d v="1899-12-30T01:48:56"/>
    <d v="1899-12-30T01:12:00"/>
    <x v="1"/>
    <x v="1"/>
    <m/>
    <s v=""/>
    <s v=""/>
    <s v=""/>
    <s v="Cumplido"/>
  </r>
  <r>
    <s v="INC000002665857"/>
    <s v="3-Moderado/Limitado"/>
    <x v="0"/>
    <x v="0"/>
    <s v="Cerrado"/>
    <s v="ACADEMIA POLITECNICA NAVAL"/>
    <s v="11/3/24 16:26:07"/>
    <s v="11/3/24 16:28:24"/>
    <s v="11/3/24 17:44:56"/>
    <s v="11/3/24 23:50:00"/>
    <x v="0"/>
    <s v="SEBASTIAN I ACUÑA GUZMAN"/>
    <s v="HD / SOLICITUD DE FOLIO DE REQUERIMIENTO"/>
    <s v="VPN IP - MPLS"/>
    <s v="frp_rreyes"/>
    <x v="0"/>
    <s v="Dentro del Objetivo de servicio"/>
    <x v="10"/>
    <d v="1899-12-30T01:16:32"/>
    <d v="1899-12-30T00:00:00"/>
    <d v="1899-12-30T01:18:49"/>
    <d v="1899-12-30T01:18:49"/>
    <x v="0"/>
    <x v="0"/>
    <m/>
    <s v=""/>
    <s v=""/>
    <s v="Cumplido"/>
    <s v=""/>
  </r>
  <r>
    <s v="INC000002666105"/>
    <s v="3-Moderado/Limitado"/>
    <x v="0"/>
    <x v="0"/>
    <s v="Cerrado"/>
    <s v="TELEFONICA GLOBAL TECHNOLOGY S.A.AGENCIA EN CHILE"/>
    <s v="11/3/24 16:55:34"/>
    <s v="11/3/24 16:58:17"/>
    <s v="11/3/24 17:48:57"/>
    <s v="11/3/24 23:50:00"/>
    <x v="2"/>
    <s v="RICARDO R GALLEGOS OYANEDER"/>
    <s v="HD / Recuperacion de clave de correo TIC.CL"/>
    <s v="VPN IP - MPLS"/>
    <s v="frp_rreyes"/>
    <x v="0"/>
    <s v="Dentro del Objetivo de servicio"/>
    <x v="10"/>
    <d v="1899-12-30T00:50:40"/>
    <d v="1899-12-30T00:02:17"/>
    <d v="1899-12-30T00:53:23"/>
    <d v="1899-12-30T00:51:06"/>
    <x v="0"/>
    <x v="0"/>
    <m/>
    <s v=""/>
    <s v=""/>
    <s v="Cumplido"/>
    <s v=""/>
  </r>
  <r>
    <s v="INC000002664692"/>
    <s v="1-Extenso/Generalizado"/>
    <x v="1"/>
    <x v="1"/>
    <s v="Cerrado"/>
    <s v="FUNDACION INSTITUTO PROFESIONAL DUOC UC"/>
    <s v="11/3/24 11:17:12"/>
    <s v="11/3/24 11:17:12"/>
    <s v="11/3/24 17:50:26"/>
    <s v="11/3/24 23:50:00"/>
    <x v="2"/>
    <s v="GIOVANNI D ROCCO VALENZUELA"/>
    <s v="fiprdu01 - hyp_maipu TICKET AUTOMATICO"/>
    <s v="TICKET-INTELIGENTE"/>
    <s v="USR_TSIGHT"/>
    <x v="1"/>
    <s v="Objetivos de servicio incumplidos"/>
    <x v="10"/>
    <d v="1899-12-30T06:33:14"/>
    <d v="1899-12-30T00:20:27"/>
    <d v="1899-12-30T06:33:14"/>
    <d v="1899-12-30T06:12:47"/>
    <x v="2"/>
    <x v="1"/>
    <m/>
    <s v=""/>
    <s v=""/>
    <s v=""/>
    <s v="Cumplido"/>
  </r>
  <r>
    <s v="INC000002664600"/>
    <s v="3-Moderado/Limitado"/>
    <x v="0"/>
    <x v="0"/>
    <s v="Cerrado"/>
    <s v="TELEFONICA GLOBAL TECHNOLOGY S.A.AGENCIA EN CHILE"/>
    <s v="11/3/24 11:29:19"/>
    <s v="11/3/24 11:32:41"/>
    <s v="11/3/24 17:51:59"/>
    <s v="11/3/24 23:50:00"/>
    <x v="4"/>
    <s v="DEIBY Y SANTOYO MONTEROLA"/>
    <s v="HD/Revisión Backups vCenter H10apq VDC"/>
    <s v="VPN IP - MPLS"/>
    <s v="frp_jancha"/>
    <x v="0"/>
    <s v="Dentro del Objetivo de servicio"/>
    <x v="10"/>
    <d v="1899-12-30T06:19:18"/>
    <d v="1899-12-30T00:08:32"/>
    <d v="1899-12-30T06:22:40"/>
    <d v="1899-12-30T06:14:08"/>
    <x v="0"/>
    <x v="0"/>
    <m/>
    <s v=""/>
    <s v=""/>
    <s v="Cumplido"/>
    <s v=""/>
  </r>
  <r>
    <s v="INC000002664530"/>
    <s v="3-Moderado/Limitado"/>
    <x v="0"/>
    <x v="0"/>
    <s v="Cerrado"/>
    <s v="NUTRISCO CHILE SA"/>
    <s v="11/3/24 10:31:10"/>
    <s v="11/3/24 10:33:38"/>
    <s v="11/3/24 17:53:36"/>
    <s v="11/3/24 23:50:00"/>
    <x v="1"/>
    <s v="NICOLAS A SAAVEDRA EGUILUZ"/>
    <s v="HD/RE: Homologar Usuario QAS al de PRD"/>
    <s v="VPN IP - MPLS"/>
    <s v="frp_jancha"/>
    <x v="0"/>
    <s v="Dentro del Objetivo de servicio"/>
    <x v="10"/>
    <d v="1899-12-30T07:19:58"/>
    <d v="1899-12-30T00:12:00"/>
    <d v="1899-12-30T07:22:26"/>
    <d v="1899-12-30T07:10:26"/>
    <x v="0"/>
    <x v="0"/>
    <m/>
    <s v=""/>
    <s v=""/>
    <s v="Cumplido"/>
    <s v=""/>
  </r>
  <r>
    <s v="INC000002666201"/>
    <s v="4-Menor/Localizado"/>
    <x v="1"/>
    <x v="1"/>
    <s v="Cerrado"/>
    <s v="TELEFONICA EMPRESAS DE CHILE SA"/>
    <s v="11/3/24 17:53:25"/>
    <s v="11/3/24 17:54:33"/>
    <s v="11/3/24 17:58:39"/>
    <s v="11/3/24 23:50:00"/>
    <x v="1"/>
    <s v="FREDDY O CORTES DIAZ"/>
    <s v="CHECKLIST SAP ECC PRD 04.03.2024"/>
    <s v="SAP"/>
    <s v="tct_fcorte"/>
    <x v="0"/>
    <m/>
    <x v="10"/>
    <d v="1899-12-30T00:04:06"/>
    <d v="1899-12-30T00:00:00"/>
    <d v="1899-12-30T00:00:00"/>
    <d v="1899-12-30T00:00:00"/>
    <x v="0"/>
    <x v="0"/>
    <m/>
    <s v=""/>
    <s v=""/>
    <s v=""/>
    <s v="Cumplido"/>
  </r>
  <r>
    <s v="INC000002665919"/>
    <s v="3-Moderado/Limitado"/>
    <x v="0"/>
    <x v="0"/>
    <s v="Cerrado"/>
    <s v="EMPRESA NACIONAL DE CERTIFICACIONES"/>
    <s v="11/3/24 16:14:39"/>
    <s v="11/3/24 16:16:03"/>
    <s v="11/3/24 18:00:48"/>
    <s v="11/3/24 23:50:00"/>
    <x v="10"/>
    <s v="OSCAR A RAMIREZ SOTO"/>
    <s v="HD/RE: Informe de status servidor 192.168.1.78| FOLIO INC000002665916 | APERTURA"/>
    <s v="VPN IP - MPLS"/>
    <s v="frp_pcamay"/>
    <x v="0"/>
    <s v="Dentro del Objetivo de servicio"/>
    <x v="10"/>
    <d v="1899-12-30T01:44:45"/>
    <d v="1899-12-30T00:03:56"/>
    <d v="1899-12-30T01:46:09"/>
    <d v="1899-12-30T01:42:13"/>
    <x v="0"/>
    <x v="0"/>
    <m/>
    <s v=""/>
    <s v=""/>
    <s v="Cumplido"/>
    <s v=""/>
  </r>
  <r>
    <s v="INC000002666193"/>
    <s v="4-Menor/Localizado"/>
    <x v="1"/>
    <x v="1"/>
    <s v="Cerrado"/>
    <s v="TELEFONICA EMPRESAS DE CHILE SA"/>
    <s v="11/3/24 17:51:32"/>
    <s v="11/3/24 17:52:18"/>
    <s v="11/3/24 18:02:50"/>
    <s v="11/3/24 23:50:00"/>
    <x v="1"/>
    <s v="FREDDY O CORTES DIAZ"/>
    <s v="CHECKLIST SAP ECC PRD 01.03.2024"/>
    <s v="SAP"/>
    <s v="tct_fcorte"/>
    <x v="0"/>
    <m/>
    <x v="10"/>
    <d v="1899-12-30T00:10:32"/>
    <d v="1899-12-30T00:00:00"/>
    <d v="1899-12-30T00:00:00"/>
    <d v="1899-12-30T00:00:00"/>
    <x v="0"/>
    <x v="0"/>
    <m/>
    <s v=""/>
    <s v=""/>
    <s v=""/>
    <s v="Cumplido"/>
  </r>
  <r>
    <s v="INC000002666209"/>
    <s v="4-Menor/Localizado"/>
    <x v="1"/>
    <x v="1"/>
    <s v="Cerrado"/>
    <s v="TELEFONICA EMPRESAS DE CHILE SA"/>
    <s v="11/3/24 17:55:16"/>
    <s v="11/3/24 17:56:32"/>
    <s v="11/3/24 18:04:43"/>
    <s v="11/3/24 23:50:00"/>
    <x v="1"/>
    <s v="FREDDY O CORTES DIAZ"/>
    <s v="CHECKLIST SAP ECC PRD 05.03.2024"/>
    <s v="SAP"/>
    <s v="tct_fcorte"/>
    <x v="0"/>
    <m/>
    <x v="10"/>
    <d v="1899-12-30T00:08:11"/>
    <d v="1899-12-30T00:00:00"/>
    <d v="1899-12-30T00:00:00"/>
    <d v="1899-12-30T00:00:00"/>
    <x v="0"/>
    <x v="0"/>
    <m/>
    <s v=""/>
    <s v=""/>
    <s v=""/>
    <s v="Cumplido"/>
  </r>
  <r>
    <s v="INC000002666224"/>
    <s v="4-Menor/Localizado"/>
    <x v="1"/>
    <x v="1"/>
    <s v="Cerrado"/>
    <s v="TELEFONICA EMPRESAS DE CHILE SA"/>
    <s v="11/3/24 18:06:59"/>
    <s v="11/3/24 18:08:04"/>
    <s v="11/3/24 18:11:53"/>
    <s v="11/3/24 23:50:00"/>
    <x v="1"/>
    <s v="FREDDY O CORTES DIAZ"/>
    <s v="CHECKLIST SAP ECC PRD 03.03.2024"/>
    <s v="SAP"/>
    <s v="tct_fcorte"/>
    <x v="0"/>
    <m/>
    <x v="10"/>
    <d v="1899-12-30T00:03:49"/>
    <d v="1899-12-30T00:00:00"/>
    <d v="1899-12-30T00:00:00"/>
    <d v="1899-12-30T00:00:00"/>
    <x v="0"/>
    <x v="0"/>
    <m/>
    <s v=""/>
    <s v=""/>
    <s v=""/>
    <s v="Cumplido"/>
  </r>
  <r>
    <s v="INC000002666220"/>
    <s v="4-Menor/Localizado"/>
    <x v="1"/>
    <x v="1"/>
    <s v="Cerrado"/>
    <s v="TELEFONICA EMPRESAS DE CHILE SA"/>
    <s v="11/3/24 18:05:14"/>
    <s v="11/3/24 18:06:37"/>
    <s v="11/3/24 18:12:48"/>
    <s v="11/3/24 23:50:00"/>
    <x v="1"/>
    <s v="FREDDY O CORTES DIAZ"/>
    <s v="CHECKLIST SAP ECC PRD 02.03.2024"/>
    <s v="SAP"/>
    <s v="tct_fcorte"/>
    <x v="0"/>
    <m/>
    <x v="10"/>
    <d v="1899-12-30T00:06:11"/>
    <d v="1899-12-30T00:00:00"/>
    <d v="1899-12-30T00:00:00"/>
    <d v="1899-12-30T00:00:00"/>
    <x v="0"/>
    <x v="0"/>
    <m/>
    <s v=""/>
    <s v=""/>
    <s v=""/>
    <s v="Cumplido"/>
  </r>
  <r>
    <s v="INC000002653599"/>
    <s v="3-Moderado/Limitado"/>
    <x v="0"/>
    <x v="0"/>
    <s v="Cerrado"/>
    <s v="TELEFONICA GLOBAL TECHNOLOGY S.A.AGENCIA EN CHILE"/>
    <s v="5/3/24 11:47:11"/>
    <s v="5/3/24 11:54:33"/>
    <s v="11/3/24 18:26:01"/>
    <s v="11/3/24 23:50:00"/>
    <x v="2"/>
    <s v="RICARDO R GALLEGOS OYANEDER"/>
    <s v="HD/TCCT - Requerimiento - Altas de usuarios grupo VDC Ingenieria Global - AD Cloudtic, Clou"/>
    <s v="VPN IP - MPLS"/>
    <s v="frp_pcamay"/>
    <x v="0"/>
    <s v="Objetivos de servicio incumplidos"/>
    <x v="10"/>
    <d v="1900-01-05T06:31:28"/>
    <d v="1900-01-05T06:22:16"/>
    <d v="1900-01-05T06:38:50"/>
    <d v="1899-12-30T00:16:34"/>
    <x v="0"/>
    <x v="0"/>
    <m/>
    <s v=""/>
    <s v=""/>
    <s v="Cumplido"/>
    <s v=""/>
  </r>
  <r>
    <s v="INC000002666222"/>
    <s v="4-Menor/Localizado"/>
    <x v="1"/>
    <x v="1"/>
    <s v="Cerrado"/>
    <s v="FUNDACION INSTITUTO PROFESIONAL DUOC UC"/>
    <s v="11/3/24 18:06:49"/>
    <s v="11/3/24 18:07:46"/>
    <s v="11/3/24 18:37:15"/>
    <s v="11/3/24 23:50:00"/>
    <x v="2"/>
    <s v="ALEJANDRO ACEVEDO VALENZUELA"/>
    <s v="REQ / SOC/RE: INC000002345377 Revisión Servidor DC-ACAD-CENTRAL"/>
    <s v="VPN IP - MPLS"/>
    <s v="frp_dvilca"/>
    <x v="0"/>
    <s v="Dentro del Objetivo de servicio"/>
    <x v="10"/>
    <d v="1899-12-30T00:29:29"/>
    <d v="1899-12-30T00:00:00"/>
    <d v="1899-12-30T00:30:26"/>
    <d v="1899-12-30T00:30:26"/>
    <x v="0"/>
    <x v="0"/>
    <m/>
    <s v=""/>
    <s v=""/>
    <s v=""/>
    <s v="Cumplido"/>
  </r>
  <r>
    <s v="INC000002666437"/>
    <s v="1-Extenso/Generalizado"/>
    <x v="1"/>
    <x v="1"/>
    <s v="Cerrado"/>
    <s v="TELEFONICA EMPRESAS DE CHILE SA"/>
    <s v="11/3/24 20:15:04"/>
    <s v="11/3/24 20:15:04"/>
    <s v="11/3/24 20:57:33"/>
    <s v="11/3/24 23:50:00"/>
    <x v="2"/>
    <s v="ALEJANDRO ACEVEDO VALENZUELA"/>
    <s v="gda - bda_gda50 TICKET AUTOMATICO"/>
    <s v="TICKET-INTELIGENTE"/>
    <s v="USR_TSIGHT"/>
    <x v="1"/>
    <s v="Dentro del Objetivo de servicio"/>
    <x v="10"/>
    <d v="1899-12-30T00:42:29"/>
    <d v="1899-12-30T00:36:12"/>
    <d v="1899-12-30T00:42:29"/>
    <d v="1899-12-30T00:06:17"/>
    <x v="1"/>
    <x v="1"/>
    <m/>
    <s v=""/>
    <s v=""/>
    <s v=""/>
    <s v="Cumplido"/>
  </r>
  <r>
    <s v="INC000002666438"/>
    <s v="1-Extenso/Generalizado"/>
    <x v="1"/>
    <x v="1"/>
    <s v="Cerrado"/>
    <s v="FUNDACION INSTITUTO PROFESIONAL DUOC UC"/>
    <s v="11/3/24 20:15:41"/>
    <s v="11/3/24 20:15:41"/>
    <s v="11/3/24 21:07:06"/>
    <s v="11/3/24 23:50:00"/>
    <x v="0"/>
    <s v="SEBASTIAN I ACUÑA GUZMAN"/>
    <s v="fiprdu01 - liceo_andes TICKET AUTOMATICO"/>
    <s v="TICKET-INTELIGENTE"/>
    <s v="USR_TSIGHT"/>
    <x v="1"/>
    <s v="Dentro del Objetivo de servicio"/>
    <x v="10"/>
    <d v="1899-12-30T00:51:25"/>
    <d v="1899-12-30T00:46:15"/>
    <d v="1899-12-30T00:51:25"/>
    <d v="1899-12-30T00:05:10"/>
    <x v="1"/>
    <x v="1"/>
    <m/>
    <s v=""/>
    <s v=""/>
    <s v=""/>
    <s v="Cumplido"/>
  </r>
  <r>
    <s v="INC000002666296"/>
    <s v="1-Extenso/Generalizado"/>
    <x v="1"/>
    <x v="1"/>
    <s v="Cerrado"/>
    <s v="GPS CHILE SPA"/>
    <s v="11/3/24 19:18:54"/>
    <s v="11/3/24 19:18:54"/>
    <s v="11/3/24 21:26:38"/>
    <s v="11/3/24 23:50:00"/>
    <x v="2"/>
    <s v="ALEJANDRO ACEVEDO VALENZUELA"/>
    <s v="gpschi01 - wnprap_cap04 TICKET AUTOMATICO"/>
    <s v="TICKET-INTELIGENTE"/>
    <s v="USR_TSIGHT"/>
    <x v="1"/>
    <s v="Dentro del Objetivo de servicio"/>
    <x v="10"/>
    <d v="1899-12-30T02:07:44"/>
    <d v="1899-12-30T02:04:45"/>
    <d v="1899-12-30T02:07:44"/>
    <d v="1899-12-30T00:02:59"/>
    <x v="1"/>
    <x v="1"/>
    <m/>
    <s v=""/>
    <s v=""/>
    <s v=""/>
    <s v="Cumplido"/>
  </r>
  <r>
    <s v="INC000002666326"/>
    <s v="3-Moderado/Limitado"/>
    <x v="0"/>
    <x v="0"/>
    <s v="Cerrado"/>
    <s v="NUTRISCO CHILE SA"/>
    <s v="11/3/24 21:17:49"/>
    <s v="11/3/24 21:23:02"/>
    <s v="12/3/24 07:40:05"/>
    <s v="12/3/24 23:50:00"/>
    <x v="1"/>
    <s v="NICOLAS A SAAVEDRA EGUILUZ"/>
    <s v="HD / RV: Revisión cuenta de comunicaciones"/>
    <s v="VPN IP - MPLS"/>
    <s v="frp_kaldor"/>
    <x v="0"/>
    <s v="Dentro del Objetivo de servicio"/>
    <x v="11"/>
    <d v="1899-12-30T10:17:03"/>
    <d v="1899-12-30T09:26:05"/>
    <d v="1899-12-30T10:22:16"/>
    <d v="1899-12-30T00:56:11"/>
    <x v="0"/>
    <x v="0"/>
    <m/>
    <s v=""/>
    <s v=""/>
    <s v="Cumplido"/>
    <s v=""/>
  </r>
  <r>
    <s v="INC000002665787"/>
    <s v="4-Menor/Localizado"/>
    <x v="1"/>
    <x v="1"/>
    <s v="Cerrado"/>
    <s v="TELEFONICA EMPRESAS DE CHILE SA"/>
    <s v="12/3/24 07:40:30"/>
    <s v="12/3/24 07:41:41"/>
    <s v="12/3/24 07:42:06"/>
    <s v="12/3/24 23:50:00"/>
    <x v="1"/>
    <s v="NICOLAS A SAAVEDRA EGUILUZ"/>
    <s v="Checklist diario clientes 12.03.24"/>
    <s v="SAP"/>
    <s v="tct_nsaave"/>
    <x v="0"/>
    <s v="Dentro del Objetivo de servicio"/>
    <x v="11"/>
    <d v="1899-12-30T00:00:25"/>
    <d v="1899-12-30T00:00:00"/>
    <d v="1899-12-30T00:01:36"/>
    <d v="1899-12-30T00:01:36"/>
    <x v="0"/>
    <x v="0"/>
    <m/>
    <s v=""/>
    <s v=""/>
    <s v=""/>
    <s v="Cumplido"/>
  </r>
  <r>
    <s v="INC000002651647"/>
    <s v="3-Moderado/Limitado"/>
    <x v="0"/>
    <x v="0"/>
    <s v="Cerrado"/>
    <s v="CONYTEC PROYECTOS DE I"/>
    <s v="4/3/24 12:54:42"/>
    <s v="4/3/24 12:57:43"/>
    <s v="12/3/24 08:58:46"/>
    <s v="12/3/24 23:50:00"/>
    <x v="5"/>
    <s v="RODRIGO VÁSQUEZ MUÑOZ"/>
    <s v="HD/Alta de Respaldos VDC."/>
    <s v="VPN IP - MPLS"/>
    <s v="frp_jancha"/>
    <x v="0"/>
    <s v="Objetivos de servicio incumplidos"/>
    <x v="11"/>
    <d v="1900-01-06T20:01:03"/>
    <d v="1900-01-06T19:53:34"/>
    <d v="1900-01-06T20:04:04"/>
    <d v="1899-12-30T04:00:00"/>
    <x v="0"/>
    <x v="0"/>
    <s v="este problema se atendión con el ticket   INC000002605090"/>
    <s v=""/>
    <s v=""/>
    <s v="Cumplido"/>
    <s v=""/>
  </r>
  <r>
    <s v="INC000002667607"/>
    <s v="4-Menor/Localizado"/>
    <x v="1"/>
    <x v="1"/>
    <s v="Cerrado"/>
    <s v="TELEFONICA GLOBAL TECHNOLOGY S.A.AGENCIA EN CHILE"/>
    <s v="12/3/24 10:03:09"/>
    <s v="12/3/24 10:03:26"/>
    <s v="12/3/24 10:05:47"/>
    <s v="12/3/24 23:50:00"/>
    <x v="2"/>
    <s v="JAVIER CUEVAS"/>
    <s v="RV: Otero Y Dominguez Ltda - Empresas Otero //  CHI-004224508"/>
    <s v="HOSTING VIRTUAL"/>
    <s v="tct_jacuev"/>
    <x v="0"/>
    <s v="Dentro del Objetivo de servicio"/>
    <x v="11"/>
    <d v="1899-12-30T00:02:21"/>
    <d v="1899-12-30T00:00:00"/>
    <d v="1899-12-30T00:02:38"/>
    <d v="1899-12-30T00:02:38"/>
    <x v="0"/>
    <x v="0"/>
    <m/>
    <s v=""/>
    <s v=""/>
    <s v=""/>
    <s v="Cumplido"/>
  </r>
  <r>
    <s v="INC000002667615"/>
    <s v="4-Menor/Localizado"/>
    <x v="1"/>
    <x v="1"/>
    <s v="Cerrado"/>
    <s v="TELEFONICA GLOBAL TECHNOLOGY S.A.AGENCIA EN CHILE"/>
    <s v="12/3/24 10:04:59"/>
    <s v="12/3/24 10:05:13"/>
    <s v="12/3/24 10:07:36"/>
    <s v="12/3/24 23:50:00"/>
    <x v="2"/>
    <s v="JAVIER CUEVAS"/>
    <s v="duocProblema por enlace con GTD y finalmente activaron un enlace de respaldo"/>
    <s v="HOSTING VIRTUAL"/>
    <s v="tct_jacuev"/>
    <x v="0"/>
    <s v="Dentro del Objetivo de servicio"/>
    <x v="11"/>
    <d v="1899-12-30T00:02:23"/>
    <d v="1899-12-30T00:00:00"/>
    <d v="1899-12-30T00:02:37"/>
    <d v="1899-12-30T00:02:37"/>
    <x v="0"/>
    <x v="0"/>
    <m/>
    <s v=""/>
    <s v=""/>
    <s v=""/>
    <s v="Cumplido"/>
  </r>
  <r>
    <s v="INC000002660896"/>
    <s v="3-Moderado/Limitado"/>
    <x v="0"/>
    <x v="0"/>
    <s v="Cerrado"/>
    <s v="CEPECH S.A."/>
    <s v="8/3/24 09:21:36"/>
    <s v="8/3/24 09:27:08"/>
    <s v="12/3/24 10:19:51"/>
    <s v="12/3/24 23:50:00"/>
    <x v="4"/>
    <s v="ANGEL CASTRO CABRERA"/>
    <s v="HD |VM Q-radar - Cliente CEPECH"/>
    <s v="VPN IP - MPLS"/>
    <s v="frp_kefern"/>
    <x v="0"/>
    <s v="Objetivos de servicio incumplidos"/>
    <x v="11"/>
    <d v="1900-01-03T00:52:43"/>
    <d v="1900-01-02T21:26:28"/>
    <d v="1900-01-03T00:58:15"/>
    <d v="1899-12-30T03:31:47"/>
    <x v="0"/>
    <x v="0"/>
    <m/>
    <s v=""/>
    <s v=""/>
    <s v="Cumplido"/>
    <s v=""/>
  </r>
  <r>
    <s v="INC000002667627"/>
    <s v="4-Menor/Localizado"/>
    <x v="1"/>
    <x v="1"/>
    <s v="Cerrado"/>
    <s v="TELEFONICA GLOBAL TECHNOLOGY S.A.AGENCIA EN CHILE"/>
    <s v="12/3/24 10:10:33"/>
    <s v="12/3/24 10:11:49"/>
    <s v="12/3/24 10:28:00"/>
    <s v="12/3/24 23:50:00"/>
    <x v="2"/>
    <s v="ALEJANDRO ACEVEDO VALENZUELA"/>
    <s v="INFORME DSM CLIENTE AUDIOMUSICA"/>
    <s v="HOSTING VIRTUAL"/>
    <s v="tct_aaceve"/>
    <x v="0"/>
    <s v="Dentro del Objetivo de servicio"/>
    <x v="11"/>
    <d v="1899-12-30T00:16:11"/>
    <d v="1899-12-30T00:15:27"/>
    <d v="1899-12-30T00:17:27"/>
    <d v="1899-12-30T00:02:00"/>
    <x v="0"/>
    <x v="0"/>
    <m/>
    <s v=""/>
    <s v=""/>
    <s v=""/>
    <s v="Cumplido"/>
  </r>
  <r>
    <s v="INC000002667614"/>
    <s v="4-Menor/Localizado"/>
    <x v="1"/>
    <x v="1"/>
    <s v="Cerrado"/>
    <s v="TELEFONICA GLOBAL TECHNOLOGY S.A.AGENCIA EN CHILE"/>
    <s v="12/3/24 10:04:37"/>
    <s v="12/3/24 10:04:51"/>
    <s v="12/3/24 10:44:17"/>
    <s v="12/3/24 23:50:00"/>
    <x v="2"/>
    <s v="JAVIER CUEVAS"/>
    <s v="reunion coordinacion SD MS"/>
    <s v="HOSTING VIRTUAL"/>
    <s v="tct_jacuev"/>
    <x v="0"/>
    <s v="Dentro del Objetivo de servicio"/>
    <x v="11"/>
    <d v="1899-12-30T00:39:26"/>
    <d v="1899-12-30T00:00:00"/>
    <d v="1899-12-30T00:39:40"/>
    <d v="1899-12-30T00:39:40"/>
    <x v="0"/>
    <x v="0"/>
    <m/>
    <s v=""/>
    <s v=""/>
    <s v=""/>
    <s v="Cumplido"/>
  </r>
  <r>
    <s v="INC000002664688"/>
    <s v="1-Extenso/Generalizado"/>
    <x v="1"/>
    <x v="1"/>
    <s v="Cerrado"/>
    <s v="FUNDACION INSTITUTO PROFESIONAL DUOC UC"/>
    <s v="11/3/24 11:15:57"/>
    <s v="11/3/24 11:15:57"/>
    <s v="12/3/24 10:56:38"/>
    <s v="12/3/24 23:50:00"/>
    <x v="2"/>
    <s v="GIOVANNI D ROCCO VALENZUELA"/>
    <s v="fiprdu01- ilo_maipu TICKET AUTOMATICO"/>
    <s v="TICKET-INTELIGENTE"/>
    <s v="USR_TSIGHT"/>
    <x v="1"/>
    <s v="Dentro del Objetivo de servicio"/>
    <x v="11"/>
    <d v="1899-12-30T23:40:41"/>
    <d v="1899-12-30T22:37:22"/>
    <d v="1899-12-30T23:40:41"/>
    <d v="1899-12-30T01:03:19"/>
    <x v="1"/>
    <x v="1"/>
    <m/>
    <s v=""/>
    <s v=""/>
    <s v=""/>
    <s v="Cumplido"/>
  </r>
  <r>
    <s v="INC000002663823"/>
    <s v="3-Moderado/Limitado"/>
    <x v="0"/>
    <x v="0"/>
    <s v="Cerrado"/>
    <s v="TELEFONICA GLOBAL TECHNOLOGY S.A.AGENCIA EN CHILE"/>
    <s v="10/3/24 22:42:40"/>
    <s v="10/3/24 22:52:43"/>
    <s v="12/3/24 11:04:08"/>
    <s v="12/3/24 23:50:00"/>
    <x v="4"/>
    <s v="PABLO N OLIVA ALARCON"/>
    <s v="HD / Incidencia respaldo en servidores cliente Mantos Copper"/>
    <s v="VPN IP - MPLS"/>
    <s v="frp_kaldor"/>
    <x v="0"/>
    <s v="Objetivos de servicio incumplidos"/>
    <x v="11"/>
    <d v="1899-12-31T12:11:25"/>
    <d v="1899-12-31T11:54:57"/>
    <d v="1899-12-31T12:21:28"/>
    <d v="1899-12-30T00:26:31"/>
    <x v="0"/>
    <x v="0"/>
    <m/>
    <s v=""/>
    <s v=""/>
    <s v="Cumplido"/>
    <s v=""/>
  </r>
  <r>
    <s v="INC000002666660"/>
    <s v="3-Moderado/Limitado"/>
    <x v="0"/>
    <x v="0"/>
    <s v="Cerrado"/>
    <s v="FORESTAL COIPSA SA"/>
    <s v="12/3/24 09:58:41"/>
    <s v="12/3/24 10:03:18"/>
    <s v="12/3/24 11:07:12"/>
    <s v="12/3/24 23:50:00"/>
    <x v="0"/>
    <s v="SEBASTIAN I ACUÑA GUZMAN"/>
    <s v="HD | Adicionar registro DKIM y DMARK para dominio de correo @coipsa.c"/>
    <s v="VPN IP - MPLS"/>
    <s v="frp_kefern"/>
    <x v="0"/>
    <s v="Dentro del Objetivo de servicio"/>
    <x v="11"/>
    <d v="1899-12-30T01:03:54"/>
    <d v="1899-12-30T00:00:00"/>
    <d v="1899-12-30T01:08:31"/>
    <d v="1899-12-30T01:08:31"/>
    <x v="0"/>
    <x v="0"/>
    <m/>
    <s v=""/>
    <s v=""/>
    <s v="Cumplido"/>
    <s v=""/>
  </r>
  <r>
    <s v="INC000002665196"/>
    <s v="3-Moderado/Limitado"/>
    <x v="1"/>
    <x v="1"/>
    <s v="Cerrado"/>
    <s v="FUNDACION INSTITUTO PROFESIONAL DUOC UC"/>
    <s v="11/3/24 15:43:56"/>
    <s v="11/3/24 15:47:03"/>
    <s v="12/3/24 12:30:29"/>
    <s v="12/3/24 23:50:00"/>
    <x v="2"/>
    <s v="RICARDO R GALLEGOS OYANEDER"/>
    <s v="REQ| DUOC | Revision de DNS SPF DMARC"/>
    <s v="VPN IP - MPLS"/>
    <s v="frp_disilv"/>
    <x v="1"/>
    <s v="Dentro del Objetivo de servicio"/>
    <x v="11"/>
    <d v="1899-12-30T20:43:26"/>
    <d v="1899-12-30T19:56:03"/>
    <d v="1899-12-30T20:46:33"/>
    <d v="1899-12-30T00:50:30"/>
    <x v="1"/>
    <x v="1"/>
    <m/>
    <s v=""/>
    <s v=""/>
    <s v=""/>
    <s v="Cumplido"/>
  </r>
  <r>
    <s v="INC000002667612"/>
    <s v="4-Menor/Localizado"/>
    <x v="1"/>
    <x v="1"/>
    <s v="Cerrado"/>
    <s v="TELEFONICA GLOBAL TECHNOLOGY S.A.AGENCIA EN CHILE"/>
    <s v="12/3/24 10:04:15"/>
    <s v="12/3/24 10:04:31"/>
    <s v="12/3/24 12:35:41"/>
    <s v="12/3/24 23:50:00"/>
    <x v="2"/>
    <s v="JAVIER CUEVAS"/>
    <s v="Seguimiento Vulnerabilidades Cves Espa"/>
    <s v="HOSTING VIRTUAL"/>
    <s v="tct_jacuev"/>
    <x v="0"/>
    <s v="Dentro del Objetivo de servicio"/>
    <x v="11"/>
    <d v="1899-12-30T02:31:10"/>
    <d v="1899-12-30T00:00:00"/>
    <d v="1899-12-30T02:31:26"/>
    <d v="1899-12-30T02:31:26"/>
    <x v="0"/>
    <x v="0"/>
    <m/>
    <s v=""/>
    <s v=""/>
    <s v=""/>
    <s v="Cumplido"/>
  </r>
  <r>
    <s v="INC000002667767"/>
    <s v="4-Menor/Localizado"/>
    <x v="1"/>
    <x v="1"/>
    <s v="Cerrado"/>
    <s v="TELEFONICA GLOBAL TECHNOLOGY S.A.AGENCIA EN CHILE"/>
    <s v="12/3/24 12:36:19"/>
    <s v="12/3/24 12:38:16"/>
    <s v="12/3/24 13:02:53"/>
    <s v="12/3/24 23:50:00"/>
    <x v="2"/>
    <s v="ALEJANDRO ACEVEDO VALENZUELA"/>
    <s v="PLANIFICACIÒN APAGADO Y DESPROMOCION AD ADM /ACAD SEDES DUOC"/>
    <s v="HOSTING VIRTUAL"/>
    <s v="tct_aaceve"/>
    <x v="0"/>
    <s v="Dentro del Objetivo de servicio"/>
    <x v="11"/>
    <d v="1899-12-30T00:24:37"/>
    <d v="1899-12-30T00:00:00"/>
    <d v="1899-12-30T00:26:34"/>
    <d v="1899-12-30T00:26:34"/>
    <x v="0"/>
    <x v="0"/>
    <m/>
    <s v=""/>
    <s v=""/>
    <s v=""/>
    <s v="Cumplido"/>
  </r>
  <r>
    <s v="INC000002667768"/>
    <s v="4-Menor/Localizado"/>
    <x v="1"/>
    <x v="1"/>
    <s v="Cerrado"/>
    <s v="TELEFONICA GLOBAL TECHNOLOGY S.A.AGENCIA EN CHILE"/>
    <s v="12/3/24 12:39:10"/>
    <s v="12/3/24 13:02:24"/>
    <s v="12/3/24 13:04:21"/>
    <s v="12/3/24 23:50:00"/>
    <x v="2"/>
    <s v="ALEJANDRO ACEVEDO VALENZUELA"/>
    <s v="REUNION SEMANAL MS - Coordinación interna"/>
    <s v="HOSTING VIRTUAL"/>
    <s v="tct_aaceve"/>
    <x v="0"/>
    <s v="Dentro del Objetivo de servicio"/>
    <x v="11"/>
    <d v="1899-12-30T00:01:57"/>
    <d v="1899-12-30T00:00:00"/>
    <d v="1899-12-30T00:25:11"/>
    <d v="1899-12-30T00:25:11"/>
    <x v="0"/>
    <x v="0"/>
    <m/>
    <s v=""/>
    <s v=""/>
    <s v=""/>
    <s v="Cumplido"/>
  </r>
  <r>
    <s v="INC000002661063"/>
    <s v="3-Moderado/Limitado"/>
    <x v="0"/>
    <x v="0"/>
    <s v="Cerrado"/>
    <s v="TELEFONICA GLOBAL TECHNOLOGY S.A.AGENCIA EN CHILE"/>
    <s v="8/3/24 12:03:59"/>
    <s v="8/3/24 12:13:04"/>
    <s v="12/3/24 13:34:24"/>
    <s v="12/3/24 23:50:00"/>
    <x v="2"/>
    <s v="RICARDO R GALLEGOS OYANEDER"/>
    <s v="HD/- [CSIRT CL] SERVIDORES EMPRESAS SIN CONEXIÓN A LA CONSOLA PANDA +30 DÍAS"/>
    <s v="VPN IP - MPLS"/>
    <s v="frp_jancha"/>
    <x v="1"/>
    <s v="Objetivos de servicio incumplidos"/>
    <x v="11"/>
    <d v="1900-01-03T01:21:20"/>
    <d v="1900-01-03T01:01:14"/>
    <d v="1900-01-03T01:30:25"/>
    <d v="1899-12-30T00:29:11"/>
    <x v="1"/>
    <x v="1"/>
    <m/>
    <s v=""/>
    <s v=""/>
    <s v="Cumplido"/>
    <s v=""/>
  </r>
  <r>
    <s v="INC000002659035"/>
    <s v="3-Moderado/Limitado"/>
    <x v="1"/>
    <x v="1"/>
    <s v="Cerrado"/>
    <s v="FUNDACION INSTITUTO PROFESIONAL DUOC UC"/>
    <s v="7/3/24 12:24:06"/>
    <s v="7/3/24 12:27:15"/>
    <s v="12/3/24 14:02:01"/>
    <s v="12/3/24 23:50:00"/>
    <x v="2"/>
    <s v="RICARDO R GALLEGOS OYANEDER"/>
    <s v="DUOC|REQ| Bloqueo cuenta acarrascoz"/>
    <s v="HOSTING VIRTUAL"/>
    <s v="frp_eavend"/>
    <x v="0"/>
    <s v="Objetivos de servicio incumplidos"/>
    <x v="11"/>
    <d v="1900-01-04T01:34:46"/>
    <d v="1900-01-04T01:08:01"/>
    <d v="1900-01-04T01:37:55"/>
    <d v="1899-12-30T00:29:54"/>
    <x v="0"/>
    <x v="0"/>
    <m/>
    <s v=""/>
    <s v=""/>
    <s v=""/>
    <s v="Cumplido"/>
  </r>
  <r>
    <s v="INC000002668345"/>
    <s v="1-Extenso/Generalizado"/>
    <x v="1"/>
    <x v="1"/>
    <s v="Cerrado"/>
    <s v="TELEFONICA EMPRESAS DE CHILE SA"/>
    <s v="12/3/24 12:54:51"/>
    <s v="12/3/24 12:54:51"/>
    <s v="12/3/24 14:09:12"/>
    <s v="12/3/24 23:50:00"/>
    <x v="12"/>
    <s v="GONZALO MENDOZA MARTINEZ"/>
    <s v="prod-ar-apirest02 TICKET AUTOMATICO"/>
    <s v="TICKET-INTELIGENTE"/>
    <s v="USR_TSIGHT"/>
    <x v="1"/>
    <s v="Dentro del Objetivo de servicio"/>
    <x v="11"/>
    <d v="1899-12-30T01:14:21"/>
    <d v="1899-12-30T00:33:21"/>
    <d v="1899-12-30T01:14:21"/>
    <d v="1899-12-30T00:41:00"/>
    <x v="1"/>
    <x v="1"/>
    <m/>
    <s v=""/>
    <s v=""/>
    <s v=""/>
    <s v="Cumplido"/>
  </r>
  <r>
    <s v="INC000002667702"/>
    <s v="4-Menor/Localizado"/>
    <x v="1"/>
    <x v="1"/>
    <s v="Cerrado"/>
    <s v="CELMEDIA S A"/>
    <s v="12/3/24 11:46:21"/>
    <s v="12/3/24 11:49:42"/>
    <s v="12/3/24 15:19:59"/>
    <s v="12/3/24 23:50:00"/>
    <x v="10"/>
    <s v="LUIS A VILLASMIL CASTILLO"/>
    <s v="CALL CENTER / LISTA DE ACCESOS"/>
    <s v="VPN IP - MPLS"/>
    <s v="frp_kjoopl"/>
    <x v="0"/>
    <s v="Dentro del Objetivo de servicio"/>
    <x v="11"/>
    <d v="1899-12-30T03:30:17"/>
    <d v="1899-12-30T00:00:25"/>
    <d v="1899-12-30T03:33:38"/>
    <d v="1899-12-30T03:33:13"/>
    <x v="0"/>
    <x v="0"/>
    <m/>
    <s v=""/>
    <s v=""/>
    <s v=""/>
    <s v="Cumplido"/>
  </r>
  <r>
    <s v="INC000002667629"/>
    <s v="4-Menor/Localizado"/>
    <x v="1"/>
    <x v="1"/>
    <s v="Cerrado"/>
    <s v="TELEFONICA GLOBAL TECHNOLOGY S.A.AGENCIA EN CHILE"/>
    <s v="12/3/24 10:29:12"/>
    <s v="12/3/24 10:30:42"/>
    <s v="12/3/24 16:02:21"/>
    <s v="12/3/24 23:50:00"/>
    <x v="2"/>
    <s v="PAUL A SEPULVEDA ALVAREZ"/>
    <s v="REQ / SOC / VPN"/>
    <s v="VPN IP - MPLS"/>
    <s v="frp_jugonz"/>
    <x v="0"/>
    <s v="Dentro del Objetivo de servicio"/>
    <x v="11"/>
    <d v="1899-12-30T05:31:39"/>
    <d v="1899-12-30T05:12:33"/>
    <d v="1899-12-30T05:33:09"/>
    <d v="1899-12-30T00:20:36"/>
    <x v="0"/>
    <x v="0"/>
    <m/>
    <s v=""/>
    <s v=""/>
    <s v=""/>
    <s v="Cumplido"/>
  </r>
  <r>
    <s v="INC000002665217"/>
    <s v="4-Menor/Localizado"/>
    <x v="1"/>
    <x v="1"/>
    <s v="Cerrado"/>
    <s v="CEPECH S.A."/>
    <s v="11/3/24 12:25:06"/>
    <s v="11/3/24 12:26:01"/>
    <s v="12/3/24 16:24:38"/>
    <s v="12/3/24 23:50:00"/>
    <x v="10"/>
    <s v="OSCAR A RAMIREZ SOTO"/>
    <s v="REQ / SOC/RE: solicitud de publicacion en F5 // INC000002660694"/>
    <s v="VPN IP - MPLS"/>
    <s v="frp_dvilca"/>
    <x v="0"/>
    <s v="Objetivos de servicio incumplidos"/>
    <x v="11"/>
    <d v="1899-12-31T03:58:37"/>
    <d v="1899-12-31T03:17:29"/>
    <d v="1899-12-31T03:59:32"/>
    <d v="1899-12-30T00:42:03"/>
    <x v="0"/>
    <x v="0"/>
    <m/>
    <s v=""/>
    <s v=""/>
    <s v=""/>
    <s v="Cumplido"/>
  </r>
  <r>
    <s v="INC000002668199"/>
    <s v="3-Moderado/Limitado"/>
    <x v="0"/>
    <x v="0"/>
    <s v="Cerrado"/>
    <s v="TELEFONICA GLOBAL TECHNOLOGY S.A.AGENCIA EN CHILE"/>
    <s v="12/3/24 14:26:37"/>
    <s v="12/3/24 14:28:05"/>
    <s v="12/3/24 16:39:21"/>
    <s v="12/3/24 23:50:00"/>
    <x v="2"/>
    <s v="GIOVANNI D ROCCO VALENZUELA"/>
    <s v="HD | Acceso a internet desde ServerTools 172.31.235.100"/>
    <s v="VPN IP - MPLS"/>
    <s v="frp_kefern"/>
    <x v="0"/>
    <s v="Dentro del Objetivo de servicio"/>
    <x v="11"/>
    <d v="1899-12-30T02:11:16"/>
    <d v="1899-12-30T00:00:00"/>
    <d v="1899-12-30T02:12:44"/>
    <d v="1899-12-30T02:12:44"/>
    <x v="0"/>
    <x v="0"/>
    <m/>
    <s v=""/>
    <s v=""/>
    <s v="Cumplido"/>
    <s v=""/>
  </r>
  <r>
    <s v="INC000002668191"/>
    <s v="3-Moderado/Limitado"/>
    <x v="0"/>
    <x v="0"/>
    <s v="Cerrado"/>
    <s v="ARTIKOS CHILE S A"/>
    <s v="12/3/24 13:43:10"/>
    <s v="12/3/24 13:44:35"/>
    <s v="12/3/24 16:52:11"/>
    <s v="12/3/24 23:50:00"/>
    <x v="0"/>
    <s v="GUSTAVO AVILA VERA"/>
    <s v="HD | Solicitud Artikos Chile // Agregar registros DNS"/>
    <s v="VPN IP - MPLS"/>
    <s v="frp_kefern"/>
    <x v="0"/>
    <s v="Dentro del Objetivo de servicio"/>
    <x v="11"/>
    <d v="1899-12-30T03:07:36"/>
    <d v="1899-12-30T02:37:59"/>
    <d v="1899-12-30T03:09:01"/>
    <d v="1899-12-30T00:31:02"/>
    <x v="0"/>
    <x v="0"/>
    <m/>
    <s v=""/>
    <s v=""/>
    <s v="Cumplido"/>
    <s v=""/>
  </r>
  <r>
    <s v="INC000002664553"/>
    <s v="4-Menor/Localizado"/>
    <x v="1"/>
    <x v="1"/>
    <s v="Cerrado"/>
    <s v="TELEFONICA GLOBAL TECHNOLOGY S.A.AGENCIA EN CHILE"/>
    <s v="11/3/24 10:47:04"/>
    <s v="11/3/24 10:47:19"/>
    <s v="12/3/24 17:08:20"/>
    <s v="12/3/24 23:50:00"/>
    <x v="2"/>
    <s v="JAVIER CUEVAS"/>
    <s v="Otero y Dominguez Ltda - Titan America  //   CHI-004225510"/>
    <s v="HOSTING VIRTUAL"/>
    <s v="tct_jacuev"/>
    <x v="0"/>
    <s v="Objetivos de servicio incumplidos"/>
    <x v="11"/>
    <d v="1899-12-31T06:21:01"/>
    <d v="1899-12-30T00:00:00"/>
    <d v="1899-12-31T06:21:16"/>
    <d v="1899-12-31T06:21:16"/>
    <x v="0"/>
    <x v="0"/>
    <m/>
    <s v=""/>
    <s v=""/>
    <s v=""/>
    <s v="Incumplido"/>
  </r>
  <r>
    <s v="INC000002667611"/>
    <s v="4-Menor/Localizado"/>
    <x v="1"/>
    <x v="1"/>
    <s v="Cerrado"/>
    <s v="TELEFONICA GLOBAL TECHNOLOGY S.A.AGENCIA EN CHILE"/>
    <s v="12/3/24 10:03:53"/>
    <s v="12/3/24 10:04:08"/>
    <s v="12/3/24 17:55:08"/>
    <s v="12/3/24 23:50:00"/>
    <x v="2"/>
    <s v="JAVIER CUEVAS"/>
    <s v="Logística (Rabie)  // CHI-0000152813 //  CHI-004224741"/>
    <s v="HOSTING VIRTUAL"/>
    <s v="tct_jacuev"/>
    <x v="0"/>
    <s v="Dentro del Objetivo de servicio"/>
    <x v="11"/>
    <d v="1899-12-30T07:51:00"/>
    <d v="1899-12-30T00:00:00"/>
    <d v="1899-12-30T07:51:15"/>
    <d v="1899-12-30T07:51:15"/>
    <x v="0"/>
    <x v="0"/>
    <m/>
    <s v=""/>
    <s v=""/>
    <s v=""/>
    <s v="Cumplido"/>
  </r>
  <r>
    <s v="INC000002664557"/>
    <s v="4-Menor/Localizado"/>
    <x v="1"/>
    <x v="1"/>
    <s v="Cerrado"/>
    <s v="TELEFONICA GLOBAL TECHNOLOGY S.A.AGENCIA EN CHILE"/>
    <s v="11/3/24 10:47:26"/>
    <s v="11/3/24 10:47:37"/>
    <s v="12/3/24 18:02:52"/>
    <s v="12/3/24 23:50:00"/>
    <x v="2"/>
    <s v="JAVIER CUEVAS"/>
    <s v="Licencias 365"/>
    <s v="HOSTING VIRTUAL"/>
    <s v="tct_jacuev"/>
    <x v="0"/>
    <s v="Objetivos de servicio incumplidos"/>
    <x v="11"/>
    <d v="1899-12-31T07:15:15"/>
    <d v="1899-12-30T00:00:00"/>
    <d v="1899-12-31T07:15:26"/>
    <d v="1899-12-31T07:15:26"/>
    <x v="0"/>
    <x v="0"/>
    <m/>
    <s v=""/>
    <s v=""/>
    <s v=""/>
    <s v="Incumplido"/>
  </r>
  <r>
    <s v="INC000002667609"/>
    <s v="4-Menor/Localizado"/>
    <x v="1"/>
    <x v="1"/>
    <s v="Cerrado"/>
    <s v="TELEFONICA GLOBAL TECHNOLOGY S.A.AGENCIA EN CHILE"/>
    <s v="12/3/24 10:03:33"/>
    <s v="12/3/24 10:03:46"/>
    <s v="12/3/24 18:03:46"/>
    <s v="12/3/24 23:50:00"/>
    <x v="2"/>
    <s v="JAVIER CUEVAS"/>
    <s v="Server desarrollo"/>
    <s v="HOSTING VIRTUAL"/>
    <s v="tct_jacuev"/>
    <x v="0"/>
    <s v="Dentro del Objetivo de servicio"/>
    <x v="11"/>
    <d v="1899-12-30T08:00:00"/>
    <d v="1899-12-30T00:00:00"/>
    <d v="1899-12-30T08:00:13"/>
    <d v="1899-12-30T08:00:13"/>
    <x v="0"/>
    <x v="0"/>
    <m/>
    <s v=""/>
    <s v=""/>
    <s v=""/>
    <s v="Cumplido"/>
  </r>
  <r>
    <s v="INC000002667685"/>
    <s v="3-Moderado/Limitado"/>
    <x v="0"/>
    <x v="0"/>
    <s v="Cerrado"/>
    <s v="TELEFONICA GLOBAL TECHNOLOGY S.A.AGENCIA EN CHILE"/>
    <s v="12/3/24 11:17:21"/>
    <s v="12/3/24 11:19:30"/>
    <s v="12/3/24 18:10:13"/>
    <s v="12/3/24 23:50:00"/>
    <x v="2"/>
    <s v="RICARDO R GALLEGOS OYANEDER"/>
    <s v="HD |  igualar los accesos"/>
    <s v="VPN IP - MPLS"/>
    <s v="frp_kefern"/>
    <x v="0"/>
    <s v="Dentro del Objetivo de servicio"/>
    <x v="11"/>
    <d v="1899-12-30T06:50:43"/>
    <d v="1899-12-30T05:39:25"/>
    <d v="1899-12-30T06:52:52"/>
    <d v="1899-12-30T01:13:27"/>
    <x v="0"/>
    <x v="0"/>
    <m/>
    <s v=""/>
    <s v=""/>
    <s v="Cumplido"/>
    <s v=""/>
  </r>
  <r>
    <s v="INC000002667810"/>
    <s v="3-Moderado/Limitado"/>
    <x v="0"/>
    <x v="0"/>
    <s v="Cerrado"/>
    <s v="TELEFONICA GLOBAL TECHNOLOGY S.A.AGENCIA EN CHILE"/>
    <s v="12/3/24 10:19:48"/>
    <s v="12/3/24 10:22:05"/>
    <s v="12/3/24 18:18:08"/>
    <s v="12/3/24 23:50:00"/>
    <x v="4"/>
    <s v="ANGEL CASTRO CABRERA"/>
    <s v="HD/[CCS] REQ | REUNION TECNICA CLOUD - LINUX | Solicitud de Creación Maquinas Virtuales"/>
    <s v="VPN IP - MPLS"/>
    <s v="frp_jancha"/>
    <x v="0"/>
    <s v="Dentro del Objetivo de servicio"/>
    <x v="11"/>
    <d v="1899-12-30T07:56:03"/>
    <d v="1899-12-30T00:00:08"/>
    <d v="1899-12-30T07:58:20"/>
    <d v="1899-12-30T07:58:12"/>
    <x v="0"/>
    <x v="0"/>
    <m/>
    <s v=""/>
    <s v=""/>
    <s v="Cumplido"/>
    <s v=""/>
  </r>
  <r>
    <s v="INC000002664985"/>
    <s v="3-Moderado/Limitado"/>
    <x v="0"/>
    <x v="0"/>
    <s v="Cerrado"/>
    <s v="TELEFONICA GLOBAL TECHNOLOGY S.A.AGENCIA EN CHILE"/>
    <s v="11/3/24 12:48:58"/>
    <s v="11/3/24 12:51:16"/>
    <s v="12/3/24 18:22:24"/>
    <s v="12/3/24 23:50:00"/>
    <x v="3"/>
    <s v="CRISTOBAL I REYES DELGADO"/>
    <s v="HD/Respaldo Base de Datos"/>
    <s v="VPN IP - MPLS"/>
    <s v="frp_jancha"/>
    <x v="0"/>
    <s v="Dentro del Objetivo de servicio"/>
    <x v="11"/>
    <d v="1899-12-31T05:31:08"/>
    <d v="1899-12-31T01:17:26"/>
    <d v="1899-12-31T05:33:26"/>
    <d v="1899-12-30T04:16:00"/>
    <x v="0"/>
    <x v="0"/>
    <m/>
    <s v=""/>
    <s v=""/>
    <s v="Cumplido"/>
    <s v=""/>
  </r>
  <r>
    <s v="INC000002669613"/>
    <s v="4-Menor/Localizado"/>
    <x v="1"/>
    <x v="1"/>
    <s v="Cerrado"/>
    <s v="TELEFONICA GLOBAL TECHNOLOGY S.A.AGENCIA EN CHILE"/>
    <s v="12/3/24 18:19:59"/>
    <s v="12/3/24 18:20:14"/>
    <s v="12/3/24 18:22:39"/>
    <s v="12/3/24 23:50:00"/>
    <x v="2"/>
    <s v="RICARDO R GALLEGOS OYANEDER"/>
    <s v="Sesión técnica revisión servidor DB plataforma SolarWinds junto a especialista SQL"/>
    <s v="HOSTING VIRTUAL"/>
    <s v="tct_rgalle"/>
    <x v="0"/>
    <s v="Dentro del Objetivo de servicio"/>
    <x v="11"/>
    <d v="1899-12-30T00:02:25"/>
    <d v="1899-12-30T00:00:00"/>
    <d v="1899-12-30T00:02:40"/>
    <d v="1899-12-30T00:02:40"/>
    <x v="0"/>
    <x v="0"/>
    <m/>
    <s v=""/>
    <s v=""/>
    <s v=""/>
    <s v="Cumplido"/>
  </r>
  <r>
    <s v="INC000002669614"/>
    <s v="4-Menor/Localizado"/>
    <x v="1"/>
    <x v="1"/>
    <s v="Cerrado"/>
    <s v="TELEFONICA GLOBAL TECHNOLOGY S.A.AGENCIA EN CHILE"/>
    <s v="12/3/24 18:20:20"/>
    <s v="12/3/24 18:20:31"/>
    <s v="12/3/24 18:23:28"/>
    <s v="12/3/24 23:50:00"/>
    <x v="2"/>
    <s v="RICARDO R GALLEGOS OYANEDER"/>
    <s v="Descarga y carga ISO SQL a servidor SolarWinds por proyecto migracion."/>
    <s v="HOSTING VIRTUAL"/>
    <s v="tct_rgalle"/>
    <x v="0"/>
    <s v="Dentro del Objetivo de servicio"/>
    <x v="11"/>
    <d v="1899-12-30T00:02:57"/>
    <d v="1899-12-30T00:00:00"/>
    <d v="1899-12-30T00:03:08"/>
    <d v="1899-12-30T00:03:08"/>
    <x v="0"/>
    <x v="0"/>
    <m/>
    <s v=""/>
    <s v=""/>
    <s v=""/>
    <s v="Cumplido"/>
  </r>
  <r>
    <s v="INC000002669615"/>
    <s v="4-Menor/Localizado"/>
    <x v="1"/>
    <x v="1"/>
    <s v="Cerrado"/>
    <s v="TELEFONICA GLOBAL TECHNOLOGY S.A.AGENCIA EN CHILE"/>
    <s v="12/3/24 18:20:37"/>
    <s v="12/3/24 18:20:49"/>
    <s v="12/3/24 18:24:08"/>
    <s v="12/3/24 23:50:00"/>
    <x v="2"/>
    <s v="RICARDO R GALLEGOS OYANEDER"/>
    <s v="Reunión interna grupo MS"/>
    <s v="HOSTING VIRTUAL"/>
    <s v="tct_rgalle"/>
    <x v="0"/>
    <s v="Dentro del Objetivo de servicio"/>
    <x v="11"/>
    <d v="1899-12-30T00:03:19"/>
    <d v="1899-12-30T00:00:00"/>
    <d v="1899-12-30T00:03:31"/>
    <d v="1899-12-30T00:03:31"/>
    <x v="0"/>
    <x v="0"/>
    <m/>
    <s v=""/>
    <s v=""/>
    <s v=""/>
    <s v="Cumplido"/>
  </r>
  <r>
    <s v="INC000002668786"/>
    <s v="4-Menor/Localizado"/>
    <x v="1"/>
    <x v="1"/>
    <s v="Cerrado"/>
    <s v="TELEFONICA GLOBAL TECHNOLOGY S.A.AGENCIA EN CHILE"/>
    <s v="12/3/24 18:24:10"/>
    <s v="12/3/24 18:24:36"/>
    <s v="12/3/24 18:25:56"/>
    <s v="12/3/24 23:50:00"/>
    <x v="2"/>
    <s v="JAVIER CUEVAS"/>
    <s v="RE: Apertura - [TCCT-CHILE-CLOUD][AC]TCCT-CHILE-CLOUD-EX-AD-003"/>
    <s v="HOSTING VIRTUAL"/>
    <s v="tct_jacuev"/>
    <x v="0"/>
    <s v="Dentro del Objetivo de servicio"/>
    <x v="11"/>
    <d v="1899-12-30T00:01:20"/>
    <d v="1899-12-30T00:00:00"/>
    <d v="1899-12-30T00:01:46"/>
    <d v="1899-12-30T00:01:46"/>
    <x v="0"/>
    <x v="0"/>
    <m/>
    <s v=""/>
    <s v=""/>
    <s v=""/>
    <s v="Cumplido"/>
  </r>
  <r>
    <s v="INC000002668767"/>
    <s v="3-Moderado/Limitado"/>
    <x v="1"/>
    <x v="1"/>
    <s v="Cerrado"/>
    <s v="FUNDACION INSTITUTO PROFESIONAL DUOC UC"/>
    <s v="12/3/24 17:02:26"/>
    <s v="12/3/24 17:05:03"/>
    <s v="12/3/24 18:40:52"/>
    <s v="12/3/24 23:50:00"/>
    <x v="9"/>
    <s v="ALVARO ORTIZ"/>
    <s v="REQ | DUOC | Job pegado ETL"/>
    <s v="HOSTING VIRTUAL"/>
    <s v="frp_disilv"/>
    <x v="0"/>
    <s v="Dentro del Objetivo de servicio"/>
    <x v="11"/>
    <d v="1899-12-30T01:35:49"/>
    <d v="1899-12-30T00:01:11"/>
    <d v="1899-12-30T01:38:26"/>
    <d v="1899-12-30T01:37:15"/>
    <x v="0"/>
    <x v="0"/>
    <m/>
    <s v=""/>
    <s v=""/>
    <s v=""/>
    <s v="Cumplido"/>
  </r>
  <r>
    <s v="INC000002668777"/>
    <s v="3-Moderado/Limitado"/>
    <x v="1"/>
    <x v="1"/>
    <s v="Cerrado"/>
    <s v="FUNDACION INSTITUTO PROFESIONAL DUOC UC"/>
    <s v="12/3/24 17:11:31"/>
    <s v="12/3/24 17:12:55"/>
    <s v="12/3/24 18:41:43"/>
    <s v="12/3/24 23:50:00"/>
    <x v="9"/>
    <s v="ALVARO ORTIZ"/>
    <s v="REQ | DUOC | Job pegado ETL"/>
    <s v="HOSTING VIRTUAL"/>
    <s v="frp_disilv"/>
    <x v="0"/>
    <s v="Dentro del Objetivo de servicio"/>
    <x v="11"/>
    <d v="1899-12-30T01:28:48"/>
    <d v="1899-12-30T00:00:38"/>
    <d v="1899-12-30T01:30:12"/>
    <d v="1899-12-30T01:29:34"/>
    <x v="0"/>
    <x v="0"/>
    <m/>
    <s v=""/>
    <s v=""/>
    <s v=""/>
    <s v="Cumplido"/>
  </r>
  <r>
    <s v="INC000002669389"/>
    <s v="1-Extenso/Generalizado"/>
    <x v="1"/>
    <x v="1"/>
    <s v="Cerrado"/>
    <s v="CAMARA DE COMERCIO DE SANTIAGO A G"/>
    <s v="12/3/24 17:11:58"/>
    <s v="12/3/24 17:11:58"/>
    <s v="12/3/24 21:32:06"/>
    <s v="12/3/24 23:50:00"/>
    <x v="12"/>
    <s v="JUAN P SEGURA VARGAS"/>
    <s v="cacost01 - testosbweb TICKET AUTOMATICO"/>
    <s v="TICKET-INTELIGENTE"/>
    <s v="USR_TSIGHT"/>
    <x v="1"/>
    <s v="Dentro del Objetivo de servicio"/>
    <x v="11"/>
    <d v="1899-12-30T04:20:08"/>
    <d v="1899-12-30T03:53:04"/>
    <d v="1899-12-30T04:20:08"/>
    <d v="1899-12-30T00:27:04"/>
    <x v="1"/>
    <x v="1"/>
    <m/>
    <s v=""/>
    <s v=""/>
    <s v=""/>
    <s v="Cumplido"/>
  </r>
  <r>
    <s v="INC000002669711"/>
    <s v="3-Moderado/Limitado"/>
    <x v="0"/>
    <x v="0"/>
    <s v="Cerrado"/>
    <s v="FUND DE BENEFICENCIA HOGAR DE CRISTO"/>
    <s v="12/3/24 18:30:29"/>
    <s v="12/3/24 18:32:14"/>
    <s v="13/3/24 07:04:46"/>
    <s v="13/3/24 23:50:00"/>
    <x v="1"/>
    <s v="NICOLAS A SAAVEDRA EGUILUZ"/>
    <s v="HD | RV: Consulta"/>
    <s v="VPN IP - MPLS"/>
    <s v="frp_kefern"/>
    <x v="0"/>
    <s v="Dentro del Objetivo de servicio"/>
    <x v="12"/>
    <d v="1899-12-30T12:32:32"/>
    <d v="1899-12-30T12:20:55"/>
    <d v="1899-12-30T12:34:17"/>
    <d v="1899-12-30T00:13:22"/>
    <x v="0"/>
    <x v="0"/>
    <m/>
    <s v=""/>
    <s v=""/>
    <s v="Cumplido"/>
    <s v=""/>
  </r>
  <r>
    <s v="INC000002670585"/>
    <s v="4-Menor/Localizado"/>
    <x v="1"/>
    <x v="1"/>
    <s v="Cerrado"/>
    <s v="TELEFONICA EMPRESAS DE CHILE SA"/>
    <s v="13/3/24 07:05:05"/>
    <s v="13/3/24 07:06:12"/>
    <s v="13/3/24 07:06:33"/>
    <s v="13/3/24 23:50:00"/>
    <x v="1"/>
    <s v="NICOLAS A SAAVEDRA EGUILUZ"/>
    <s v="Checklist Diario Clientes 13.03.24"/>
    <s v="SAP"/>
    <s v="tct_nsaave"/>
    <x v="0"/>
    <s v="Dentro del Objetivo de servicio"/>
    <x v="12"/>
    <d v="1899-12-30T00:00:21"/>
    <d v="1899-12-30T00:00:00"/>
    <d v="1899-12-30T00:01:28"/>
    <d v="1899-12-30T00:01:28"/>
    <x v="0"/>
    <x v="0"/>
    <m/>
    <s v=""/>
    <s v=""/>
    <s v=""/>
    <s v="Cumplido"/>
  </r>
  <r>
    <s v="INC000002669612"/>
    <s v="3-Moderado/Limitado"/>
    <x v="0"/>
    <x v="0"/>
    <s v="Cerrado"/>
    <s v="TELEFONICA GLOBAL TECHNOLOGY S.A.AGENCIA EN CHILE"/>
    <s v="12/3/24 18:17:57"/>
    <s v="12/3/24 18:20:51"/>
    <s v="13/3/24 09:36:48"/>
    <s v="13/3/24 23:50:00"/>
    <x v="0"/>
    <s v="GUSTAVO AVILA VERA"/>
    <s v="HD/Acceso SFTP Compartir OVF Registro Civil"/>
    <s v="VPN IP - MPLS"/>
    <s v="frp_jancha"/>
    <x v="0"/>
    <s v="Objetivos de servicio incumplidos"/>
    <x v="12"/>
    <d v="1899-12-30T15:15:57"/>
    <d v="1899-12-30T12:50:08"/>
    <d v="1899-12-30T15:18:51"/>
    <d v="1899-12-30T02:28:43"/>
    <x v="0"/>
    <x v="0"/>
    <m/>
    <s v=""/>
    <s v=""/>
    <s v="Cumplido"/>
    <s v=""/>
  </r>
  <r>
    <s v="INC000002655849"/>
    <s v="3-Moderado/Limitado"/>
    <x v="0"/>
    <x v="0"/>
    <s v="Cerrado"/>
    <s v="TELEFONICA GLOBAL TECHNOLOGY S.A.AGENCIA EN CHILE"/>
    <s v="6/3/24 11:31:09"/>
    <s v="6/3/24 11:33:09"/>
    <s v="13/3/24 10:41:18"/>
    <s v="13/3/24 23:50:00"/>
    <x v="10"/>
    <s v="LUIS RODRIGO ACEVEDO COLLIPAL"/>
    <s v="HD | TCCT: PoC InfoScale"/>
    <s v="VPN IP - MPLS"/>
    <s v="frp_kefern"/>
    <x v="0"/>
    <s v="Objetivos de servicio incumplidos"/>
    <x v="12"/>
    <d v="1900-01-05T23:08:09"/>
    <d v="1900-01-05T17:26:28"/>
    <d v="1900-01-05T23:10:09"/>
    <d v="1899-12-30T05:43:41"/>
    <x v="0"/>
    <x v="0"/>
    <m/>
    <s v=""/>
    <s v=""/>
    <s v="Cumplido"/>
    <s v=""/>
  </r>
  <r>
    <s v="INC000002667775"/>
    <s v="4-Menor/Localizado"/>
    <x v="1"/>
    <x v="1"/>
    <s v="Cerrado"/>
    <s v="FUNDACION INSTITUTO PROFESIONAL DUOC UC"/>
    <s v="12/3/24 13:02:30"/>
    <s v="12/3/24 13:06:08"/>
    <s v="13/3/24 11:36:49"/>
    <s v="13/3/24 23:50:00"/>
    <x v="0"/>
    <s v="VICTOR SEPULVEDA GAMARRA"/>
    <s v="REQ | DUOC |  RE: [Ambiente DEV] https://cakeocidev.duoc.cl/cape_publisher"/>
    <s v="HOSTING VIRTUAL"/>
    <s v="frp_lmosqu"/>
    <x v="0"/>
    <s v="Dentro del Objetivo de servicio"/>
    <x v="12"/>
    <d v="1899-12-30T22:30:41"/>
    <d v="1899-12-30T22:24:20"/>
    <d v="1899-12-30T22:34:19"/>
    <d v="1899-12-30T00:09:59"/>
    <x v="0"/>
    <x v="0"/>
    <m/>
    <s v=""/>
    <s v=""/>
    <s v=""/>
    <s v="Cumplido"/>
  </r>
  <r>
    <s v="INC000002671257"/>
    <s v="4-Menor/Localizado"/>
    <x v="1"/>
    <x v="1"/>
    <s v="Cerrado"/>
    <s v="NUTRISCO CHILE SA"/>
    <s v="13/3/24 11:30:58"/>
    <s v="13/3/24 11:32:34"/>
    <s v="13/3/24 11:39:15"/>
    <s v="13/3/24 23:50:00"/>
    <x v="1"/>
    <s v="FREDDY O CORTES DIAZ"/>
    <s v="Transporte a PRD"/>
    <s v="SAP"/>
    <s v="tct_fcorte"/>
    <x v="0"/>
    <s v="Dentro del Objetivo de servicio"/>
    <x v="12"/>
    <d v="1899-12-30T00:06:41"/>
    <d v="1899-12-30T00:00:00"/>
    <d v="1899-12-30T00:08:17"/>
    <d v="1899-12-30T00:08:17"/>
    <x v="0"/>
    <x v="0"/>
    <m/>
    <s v=""/>
    <s v=""/>
    <s v=""/>
    <s v="Cumplido"/>
  </r>
  <r>
    <s v="INC000002671628"/>
    <s v="4-Menor/Localizado"/>
    <x v="1"/>
    <x v="1"/>
    <s v="Cerrado"/>
    <s v="TELEFONICA GLOBAL TECHNOLOGY S.A.AGENCIA EN CHILE"/>
    <s v="13/3/24 11:51:29"/>
    <s v="13/3/24 11:51:42"/>
    <s v="13/3/24 11:55:03"/>
    <s v="13/3/24 23:50:00"/>
    <x v="2"/>
    <s v="JAVIER CUEVAS"/>
    <s v="PANDA DEVO] Grandes volúmenes de datos salientes"/>
    <s v="HOSTING VIRTUAL"/>
    <s v="tct_jacuev"/>
    <x v="0"/>
    <s v="Dentro del Objetivo de servicio"/>
    <x v="12"/>
    <d v="1899-12-30T00:03:21"/>
    <d v="1899-12-30T00:00:00"/>
    <d v="1899-12-30T00:03:34"/>
    <d v="1899-12-30T00:03:34"/>
    <x v="0"/>
    <x v="0"/>
    <m/>
    <s v=""/>
    <s v=""/>
    <s v=""/>
    <s v="Cumplido"/>
  </r>
  <r>
    <s v="INC000002671251"/>
    <s v="4-Menor/Localizado"/>
    <x v="1"/>
    <x v="1"/>
    <s v="Cerrado"/>
    <s v="TELEFONICA EMPRESAS DE CHILE SA"/>
    <s v="13/3/24 11:24:57"/>
    <s v="13/3/24 11:28:02"/>
    <s v="13/3/24 11:57:11"/>
    <s v="13/3/24 23:50:00"/>
    <x v="1"/>
    <s v="FREDDY O CORTES DIAZ"/>
    <s v="CHECKLIST SAP ECC PRD 06.03.2024"/>
    <s v="SAP"/>
    <s v="tct_fcorte"/>
    <x v="0"/>
    <m/>
    <x v="12"/>
    <d v="1899-12-30T00:29:09"/>
    <d v="1899-12-30T00:00:00"/>
    <d v="1899-12-30T00:00:00"/>
    <d v="1899-12-30T00:00:00"/>
    <x v="0"/>
    <x v="0"/>
    <m/>
    <s v=""/>
    <s v=""/>
    <s v=""/>
    <s v="Cumplido"/>
  </r>
  <r>
    <s v="INC000002671273"/>
    <s v="4-Menor/Localizado"/>
    <x v="1"/>
    <x v="1"/>
    <s v="Cerrado"/>
    <s v="TELEFONICA EMPRESAS DE CHILE SA"/>
    <s v="13/3/24 11:59:37"/>
    <s v="13/3/24 12:01:51"/>
    <s v="13/3/24 12:18:40"/>
    <s v="13/3/24 23:50:00"/>
    <x v="1"/>
    <s v="FREDDY O CORTES DIAZ"/>
    <s v="CHECKLIST SAP ECC PRD 07.03.2024"/>
    <s v="SAP"/>
    <s v="tct_fcorte"/>
    <x v="0"/>
    <m/>
    <x v="12"/>
    <d v="1899-12-30T00:16:49"/>
    <d v="1899-12-30T00:00:00"/>
    <d v="1899-12-30T00:00:00"/>
    <d v="1899-12-30T00:00:00"/>
    <x v="0"/>
    <x v="0"/>
    <m/>
    <s v=""/>
    <s v=""/>
    <s v=""/>
    <s v="Cumplido"/>
  </r>
  <r>
    <s v="INC000002671343"/>
    <s v="3-Moderado/Limitado"/>
    <x v="1"/>
    <x v="1"/>
    <s v="Cerrado"/>
    <s v="FUNDACION INSTITUTO PROFESIONAL DUOC UC"/>
    <s v="13/3/24 11:27:33"/>
    <s v="13/3/24 11:30:32"/>
    <s v="13/3/24 12:19:52"/>
    <s v="13/3/24 23:50:00"/>
    <x v="0"/>
    <s v="VICTOR SEPULVEDA GAMARRA"/>
    <s v="REQ | DUOC | Activar VPN Corporativa"/>
    <s v="HOSTING VIRTUAL"/>
    <s v="frp_disilv"/>
    <x v="0"/>
    <s v="Dentro del Objetivo de servicio"/>
    <x v="12"/>
    <d v="1899-12-30T00:49:20"/>
    <d v="1899-12-30T00:42:35"/>
    <d v="1899-12-30T00:52:19"/>
    <d v="1899-12-30T00:09:44"/>
    <x v="0"/>
    <x v="0"/>
    <m/>
    <s v=""/>
    <s v=""/>
    <s v=""/>
    <s v="Cumplido"/>
  </r>
  <r>
    <s v="INC000002671278"/>
    <s v="4-Menor/Localizado"/>
    <x v="1"/>
    <x v="1"/>
    <s v="Cerrado"/>
    <s v="TELEFONICA EMPRESAS DE CHILE SA"/>
    <s v="13/3/24 12:02:46"/>
    <s v="13/3/24 12:03:54"/>
    <s v="13/3/24 12:21:48"/>
    <s v="13/3/24 23:50:00"/>
    <x v="1"/>
    <s v="FREDDY O CORTES DIAZ"/>
    <s v="CHECKLIST SAP ECC PRD 08.03.2024"/>
    <s v="SAP"/>
    <s v="tct_fcorte"/>
    <x v="0"/>
    <m/>
    <x v="12"/>
    <d v="1899-12-30T00:17:54"/>
    <d v="1899-12-30T00:00:00"/>
    <d v="1899-12-30T00:00:00"/>
    <d v="1899-12-30T00:00:00"/>
    <x v="0"/>
    <x v="0"/>
    <m/>
    <s v=""/>
    <s v=""/>
    <s v=""/>
    <s v="Cumplido"/>
  </r>
  <r>
    <s v="INC000002670802"/>
    <s v="3-Moderado/Limitado"/>
    <x v="0"/>
    <x v="0"/>
    <s v="Cerrado"/>
    <s v="TELEFONICA GLOBAL TECHNOLOGY S.A.AGENCIA EN CHILE"/>
    <s v="13/3/24 12:10:41"/>
    <s v="13/3/24 12:12:47"/>
    <s v="13/3/24 12:25:23"/>
    <s v="13/3/24 23:50:00"/>
    <x v="0"/>
    <s v="GUSTAVO AVILA VERA"/>
    <s v="HD/RV: [solicitud] validar licenciamiento cliente CORP NORT GRANDE - UNIVERSIDAD ANTOFAGASTA"/>
    <s v="VPN IP - MPLS"/>
    <s v="frp_pcamay"/>
    <x v="0"/>
    <s v="Dentro del Objetivo de servicio"/>
    <x v="12"/>
    <d v="1899-12-30T00:12:36"/>
    <d v="1899-12-30T00:07:06"/>
    <d v="1899-12-30T00:14:42"/>
    <d v="1899-12-30T00:07:36"/>
    <x v="0"/>
    <x v="0"/>
    <m/>
    <s v=""/>
    <s v=""/>
    <s v="Cumplido"/>
    <s v=""/>
  </r>
  <r>
    <s v="INC000002668893"/>
    <s v="3-Moderado/Limitado"/>
    <x v="0"/>
    <x v="0"/>
    <s v="Cerrado"/>
    <s v="XINERGIA LABORAL S A"/>
    <s v="12/3/24 17:35:36"/>
    <s v="12/3/24 17:40:11"/>
    <s v="13/3/24 12:26:19"/>
    <s v="13/3/24 23:50:00"/>
    <x v="4"/>
    <s v="ANGEL CASTRO CABRERA"/>
    <s v="HD / Eliminar VM 192.168.190.20."/>
    <s v="VPN IP - MPLS"/>
    <s v="frp_rreyes"/>
    <x v="0"/>
    <s v="Objetivos de servicio incumplidos"/>
    <x v="12"/>
    <d v="1899-12-30T18:46:08"/>
    <d v="1899-12-30T18:09:56"/>
    <d v="1899-12-30T18:50:43"/>
    <d v="1899-12-30T00:40:47"/>
    <x v="0"/>
    <x v="0"/>
    <m/>
    <s v=""/>
    <s v=""/>
    <s v="Cumplido"/>
    <s v=""/>
  </r>
  <r>
    <s v="INC000002671472"/>
    <s v="4-Menor/Localizado"/>
    <x v="1"/>
    <x v="1"/>
    <s v="Cerrado"/>
    <s v="TELEFONICA GLOBAL TECHNOLOGY S.A.AGENCIA EN CHILE"/>
    <s v="13/3/24 12:39:36"/>
    <s v="13/3/24 12:40:52"/>
    <s v="13/3/24 12:42:58"/>
    <s v="13/3/24 23:50:00"/>
    <x v="1"/>
    <s v="EWALD R GALAZ MILLALEO"/>
    <s v="Checklist diario clientes 01.03.2024"/>
    <s v="SAP"/>
    <s v="tct_egalaz"/>
    <x v="0"/>
    <s v="Dentro del Objetivo de servicio"/>
    <x v="12"/>
    <d v="1899-12-30T00:02:06"/>
    <d v="1899-12-30T00:00:00"/>
    <d v="1899-12-30T00:03:22"/>
    <d v="1899-12-30T00:03:22"/>
    <x v="0"/>
    <x v="0"/>
    <m/>
    <s v=""/>
    <s v=""/>
    <s v=""/>
    <s v="Cumplido"/>
  </r>
  <r>
    <s v="INC000002665755"/>
    <s v="3-Moderado/Limitado"/>
    <x v="1"/>
    <x v="1"/>
    <s v="Cerrado"/>
    <s v="FUNDACION INSTITUTO PROFESIONAL DUOC UC"/>
    <s v="11/3/24 18:04:12"/>
    <s v="11/3/24 18:06:28"/>
    <s v="13/3/24 12:44:47"/>
    <s v="13/3/24 23:50:00"/>
    <x v="2"/>
    <s v="ALEJANDRO ACEVEDO VALENZUELA"/>
    <s v="DUOC|REQ|[DUOC] Actualizaciones MS período Marzo 2024"/>
    <s v="HOSTING VIRTUAL"/>
    <s v="frp_eavend"/>
    <x v="0"/>
    <s v="Objetivos de servicio incumplidos"/>
    <x v="12"/>
    <d v="1899-12-31T18:38:19"/>
    <d v="1899-12-31T18:31:14"/>
    <d v="1899-12-31T18:40:35"/>
    <d v="1899-12-30T00:09:21"/>
    <x v="0"/>
    <x v="0"/>
    <m/>
    <s v=""/>
    <s v=""/>
    <s v=""/>
    <s v="Cumplido"/>
  </r>
  <r>
    <s v="INC000002671355"/>
    <s v="3-Moderado/Limitado"/>
    <x v="1"/>
    <x v="1"/>
    <s v="Cerrado"/>
    <s v="FUNDACION INSTITUTO PROFESIONAL DUOC UC"/>
    <s v="13/3/24 11:35:25"/>
    <s v="13/3/24 11:37:16"/>
    <s v="13/3/24 12:59:48"/>
    <s v="13/3/24 23:50:00"/>
    <x v="0"/>
    <s v="VICTOR SEPULVEDA GAMARRA"/>
    <s v="REQ | DUOC | RE: Notificaciones y permisos"/>
    <s v="HOSTING VIRTUAL"/>
    <s v="frp_disilv"/>
    <x v="0"/>
    <s v="Dentro del Objetivo de servicio"/>
    <x v="12"/>
    <d v="1899-12-30T01:22:32"/>
    <d v="1899-12-30T00:46:35"/>
    <d v="1899-12-30T01:24:23"/>
    <d v="1899-12-30T00:37:48"/>
    <x v="0"/>
    <x v="0"/>
    <m/>
    <s v=""/>
    <s v=""/>
    <s v=""/>
    <s v="Cumplido"/>
  </r>
  <r>
    <s v="INC000002668901"/>
    <s v="3-Moderado/Limitado"/>
    <x v="0"/>
    <x v="0"/>
    <s v="Cerrado"/>
    <s v="INGENIERIA SERVICIOS Y COMUNICACIONES S A"/>
    <s v="12/3/24 17:55:02"/>
    <s v="12/3/24 17:56:44"/>
    <s v="13/3/24 13:40:39"/>
    <s v="13/3/24 23:50:00"/>
    <x v="0"/>
    <s v="SEBASTIAN I ACUÑA GUZMAN"/>
    <s v="HD/Generar registros MX dominio jeria.cl y modificación de prioridad"/>
    <s v="VPN IP - MPLS"/>
    <s v="frp_jancha"/>
    <x v="0"/>
    <s v="Objetivos de servicio incumplidos"/>
    <x v="12"/>
    <d v="1899-12-30T19:43:55"/>
    <d v="1899-12-30T18:33:48"/>
    <d v="1899-12-30T19:45:37"/>
    <d v="1899-12-30T01:11:49"/>
    <x v="0"/>
    <x v="0"/>
    <m/>
    <s v=""/>
    <s v=""/>
    <s v="Cumplido"/>
    <s v=""/>
  </r>
  <r>
    <s v="INC000002668124"/>
    <s v="3-Moderado/Limitado"/>
    <x v="0"/>
    <x v="0"/>
    <s v="Cerrado"/>
    <s v="TELEFONICA GLOBAL TECHNOLOGY S.A.AGENCIA EN CHILE"/>
    <s v="12/3/24 12:38:06"/>
    <s v="12/3/24 12:40:20"/>
    <s v="13/3/24 13:52:36"/>
    <s v="13/3/24 23:50:00"/>
    <x v="10"/>
    <s v="OSCAR A RAMIREZ SOTO"/>
    <s v="HD | Requerimiento: Validar extensión de VLAN 3600 a 3602 en HANA H10 APQ"/>
    <s v="VPN IP - MPLS"/>
    <s v="frp_kefern"/>
    <x v="0"/>
    <s v="Objetivos de servicio incumplidos"/>
    <x v="12"/>
    <d v="1899-12-31T01:12:16"/>
    <d v="1899-12-30T20:06:42"/>
    <d v="1899-12-31T01:14:30"/>
    <d v="1899-12-30T05:07:48"/>
    <x v="0"/>
    <x v="0"/>
    <m/>
    <s v=""/>
    <s v=""/>
    <s v="Cumplido"/>
    <s v=""/>
  </r>
  <r>
    <s v="INC000002671858"/>
    <s v="1-Extenso/Generalizado"/>
    <x v="1"/>
    <x v="1"/>
    <s v="Cerrado"/>
    <s v="COMERCIAL E IMPORTADORA AUDIOMUSICA SPA"/>
    <s v="13/3/24 13:24:34"/>
    <s v="13/3/24 13:24:34"/>
    <s v="13/3/24 14:59:38"/>
    <s v="13/3/24 23:50:00"/>
    <x v="12"/>
    <s v="MICHAEL H GONZALEZ OLIVARES"/>
    <s v="ciausp01 - m_audiobk02 TICKET AUTOMATICO"/>
    <s v="TICKET-INTELIGENTE"/>
    <s v="USR_TSIGHT"/>
    <x v="1"/>
    <s v="Dentro del Objetivo de servicio"/>
    <x v="12"/>
    <d v="1899-12-30T01:35:04"/>
    <d v="1899-12-30T01:02:07"/>
    <d v="1899-12-30T01:35:04"/>
    <d v="1899-12-30T00:32:57"/>
    <x v="1"/>
    <x v="1"/>
    <m/>
    <s v=""/>
    <s v=""/>
    <s v=""/>
    <s v="Cumplido"/>
  </r>
  <r>
    <s v="INC000002672023"/>
    <s v="3-Moderado/Limitado"/>
    <x v="0"/>
    <x v="0"/>
    <s v="Cerrado"/>
    <s v="INGENIERIA SERVICIOS Y COMUNICACIONES S A"/>
    <s v="13/3/24 14:10:34"/>
    <s v="13/3/24 14:12:22"/>
    <s v="13/3/24 15:09:05"/>
    <s v="13/3/24 23:50:00"/>
    <x v="0"/>
    <s v="GUSTAVO AVILA VERA"/>
    <s v="HD/Creación de registro SPF - lizama.cl"/>
    <s v="VPN IP - MPLS"/>
    <s v="frp_pcamay"/>
    <x v="0"/>
    <s v="Dentro del Objetivo de servicio"/>
    <x v="12"/>
    <d v="1899-12-30T00:56:43"/>
    <d v="1899-12-30T00:08:57"/>
    <d v="1899-12-30T00:58:31"/>
    <d v="1899-12-30T00:49:34"/>
    <x v="0"/>
    <x v="0"/>
    <m/>
    <s v=""/>
    <s v=""/>
    <s v="Cumplido"/>
    <s v=""/>
  </r>
  <r>
    <s v="INC000002669287"/>
    <s v="4-Menor/Localizado"/>
    <x v="1"/>
    <x v="1"/>
    <s v="Cerrado"/>
    <s v="TELEFONICA GLOBAL TECHNOLOGY S.A.AGENCIA EN CHILE"/>
    <s v="12/3/24 16:49:49"/>
    <s v="12/3/24 16:50:39"/>
    <s v="13/3/24 15:30:42"/>
    <s v="13/3/24 23:50:00"/>
    <x v="2"/>
    <s v="PAUL A SEPULVEDA ALVAREZ"/>
    <s v="SOCEMPRESAS - reestablecer password"/>
    <s v="HOSTING VIRTUAL"/>
    <s v="tct_psepul"/>
    <x v="0"/>
    <s v="Dentro del Objetivo de servicio"/>
    <x v="12"/>
    <d v="1899-12-30T22:40:03"/>
    <d v="1899-12-30T22:39:48"/>
    <d v="1899-12-30T22:40:53"/>
    <d v="1899-12-30T00:01:05"/>
    <x v="0"/>
    <x v="0"/>
    <m/>
    <s v=""/>
    <s v=""/>
    <s v=""/>
    <s v="Cumplido"/>
  </r>
  <r>
    <s v="INC000002669275"/>
    <s v="4-Menor/Localizado"/>
    <x v="1"/>
    <x v="1"/>
    <s v="Cerrado"/>
    <s v="TELEFONICA GLOBAL TECHNOLOGY S.A.AGENCIA EN CHILE"/>
    <s v="12/3/24 16:45:48"/>
    <s v="12/3/24 16:46:20"/>
    <s v="13/3/24 15:31:09"/>
    <s v="13/3/24 23:50:00"/>
    <x v="2"/>
    <s v="PAUL A SEPULVEDA ALVAREZ"/>
    <s v="TCCT - Coordinacion interna microsoft"/>
    <s v="HOSTING VIRTUAL"/>
    <s v="tct_psepul"/>
    <x v="0"/>
    <s v="Dentro del Objetivo de servicio"/>
    <x v="12"/>
    <d v="1899-12-30T22:44:49"/>
    <d v="1899-12-30T22:42:54"/>
    <d v="1899-12-30T22:45:21"/>
    <d v="1899-12-30T00:02:27"/>
    <x v="0"/>
    <x v="0"/>
    <m/>
    <s v=""/>
    <s v=""/>
    <s v=""/>
    <s v="Cumplido"/>
  </r>
  <r>
    <s v="INC000002669255"/>
    <s v="4-Menor/Localizado"/>
    <x v="1"/>
    <x v="1"/>
    <s v="Cerrado"/>
    <s v="TELEFONICA GLOBAL TECHNOLOGY S.A.AGENCIA EN CHILE"/>
    <s v="12/3/24 16:42:33"/>
    <s v="12/3/24 16:43:26"/>
    <s v="13/3/24 15:31:59"/>
    <s v="13/3/24 23:50:00"/>
    <x v="2"/>
    <s v="PAUL A SEPULVEDA ALVAREZ"/>
    <s v="ALFRESCO-BD revision caso MS"/>
    <s v="HOSTING VIRTUAL"/>
    <s v="tct_psepul"/>
    <x v="0"/>
    <s v="Dentro del Objetivo de servicio"/>
    <x v="12"/>
    <d v="1899-12-30T22:48:33"/>
    <d v="1899-12-30T22:44:24"/>
    <d v="1899-12-30T22:49:26"/>
    <d v="1899-12-30T00:05:02"/>
    <x v="0"/>
    <x v="0"/>
    <m/>
    <s v=""/>
    <s v=""/>
    <s v=""/>
    <s v="Cumplido"/>
  </r>
  <r>
    <s v="INC000002668783"/>
    <s v="4-Menor/Localizado"/>
    <x v="1"/>
    <x v="1"/>
    <s v="Cerrado"/>
    <s v="TELEFONICA GLOBAL TECHNOLOGY S.A.AGENCIA EN CHILE"/>
    <s v="12/3/24 17:57:32"/>
    <s v="12/3/24 17:58:24"/>
    <s v="13/3/24 15:32:25"/>
    <s v="13/3/24 23:50:00"/>
    <x v="2"/>
    <s v="PAUL A SEPULVEDA ALVAREZ"/>
    <s v="CLOUDTIC cambio clave cuenta"/>
    <s v="HOSTING VIRTUAL"/>
    <s v="tct_psepul"/>
    <x v="0"/>
    <s v="Dentro del Objetivo de servicio"/>
    <x v="12"/>
    <d v="1899-12-30T21:34:01"/>
    <d v="1899-12-30T21:33:49"/>
    <d v="1899-12-30T21:34:53"/>
    <d v="1899-12-30T00:01:04"/>
    <x v="0"/>
    <x v="0"/>
    <m/>
    <s v=""/>
    <s v=""/>
    <s v=""/>
    <s v="Cumplido"/>
  </r>
  <r>
    <s v="INC000002669270"/>
    <s v="4-Menor/Localizado"/>
    <x v="1"/>
    <x v="1"/>
    <s v="Cerrado"/>
    <s v="TELEFONICA GLOBAL TECHNOLOGY S.A.AGENCIA EN CHILE"/>
    <s v="12/3/24 16:44:41"/>
    <s v="12/3/24 16:45:29"/>
    <s v="13/3/24 15:33:20"/>
    <s v="13/3/24 23:50:00"/>
    <x v="2"/>
    <s v="PAUL A SEPULVEDA ALVAREZ"/>
    <s v="WIZARD - coordinacion parches criticos seguridad"/>
    <s v="HOSTING VIRTUAL"/>
    <s v="tct_psepul"/>
    <x v="0"/>
    <s v="Dentro del Objetivo de servicio"/>
    <x v="12"/>
    <d v="1899-12-30T22:47:51"/>
    <d v="1899-12-30T22:45:18"/>
    <d v="1899-12-30T22:48:39"/>
    <d v="1899-12-30T00:03:21"/>
    <x v="0"/>
    <x v="0"/>
    <m/>
    <s v=""/>
    <s v=""/>
    <s v=""/>
    <s v="Cumplido"/>
  </r>
  <r>
    <s v="INC000002672061"/>
    <s v="3-Moderado/Limitado"/>
    <x v="0"/>
    <x v="0"/>
    <s v="Cerrado"/>
    <s v="INGENIERIA SERVICIOS Y COMUNICACIONES S A"/>
    <s v="13/3/24 15:17:27"/>
    <s v="13/3/24 15:19:37"/>
    <s v="13/3/24 15:46:10"/>
    <s v="13/3/24 23:50:00"/>
    <x v="0"/>
    <s v="GUSTAVO AVILA VERA"/>
    <s v="HD | RE: Creación de registro SPF - lizama.cl| FOLIO INC000002672023 |"/>
    <s v="VPN IP - MPLS"/>
    <s v="frp_kefern"/>
    <x v="0"/>
    <s v="Dentro del Objetivo de servicio"/>
    <x v="12"/>
    <d v="1899-12-30T00:26:33"/>
    <d v="1899-12-30T00:03:21"/>
    <d v="1899-12-30T00:28:43"/>
    <d v="1899-12-30T00:25:22"/>
    <x v="0"/>
    <x v="0"/>
    <m/>
    <s v=""/>
    <s v=""/>
    <s v="Cumplido"/>
    <s v=""/>
  </r>
  <r>
    <s v="INC000002672321"/>
    <s v="4-Menor/Localizado"/>
    <x v="1"/>
    <x v="1"/>
    <s v="Cerrado"/>
    <s v="TELEFONICA GLOBAL TECHNOLOGY S.A.AGENCIA EN CHILE"/>
    <s v="13/3/24 15:51:08"/>
    <s v="13/3/24 15:52:18"/>
    <s v="13/3/24 15:54:39"/>
    <s v="13/3/24 23:50:00"/>
    <x v="1"/>
    <s v="EWALD R GALAZ MILLALEO"/>
    <s v="Checklist diario clientes 04.03.2024"/>
    <s v="SAP"/>
    <s v="tct_egalaz"/>
    <x v="0"/>
    <s v="Dentro del Objetivo de servicio"/>
    <x v="12"/>
    <d v="1899-12-30T00:02:21"/>
    <d v="1899-12-30T00:00:00"/>
    <d v="1899-12-30T00:03:31"/>
    <d v="1899-12-30T00:03:31"/>
    <x v="0"/>
    <x v="0"/>
    <m/>
    <s v=""/>
    <s v=""/>
    <s v=""/>
    <s v="Cumplido"/>
  </r>
  <r>
    <s v="INC000002672324"/>
    <s v="4-Menor/Localizado"/>
    <x v="0"/>
    <x v="0"/>
    <s v="Cerrado"/>
    <s v="TELEFONICA GLOBAL TECHNOLOGY S.A.AGENCIA EN CHILE"/>
    <s v="13/3/24 15:56:01"/>
    <s v="13/3/24 15:57:25"/>
    <s v="13/3/24 16:00:13"/>
    <s v="13/3/24 23:50:00"/>
    <x v="1"/>
    <s v="EWALD R GALAZ MILLALEO"/>
    <s v="Checklist diario clientes 05.03.2024"/>
    <s v="SAP"/>
    <s v="tct_egalaz"/>
    <x v="1"/>
    <s v="Dentro del Objetivo de servicio"/>
    <x v="12"/>
    <d v="1899-12-30T00:02:48"/>
    <d v="1899-12-30T00:00:00"/>
    <d v="1899-12-30T00:04:12"/>
    <d v="1899-12-30T00:04:12"/>
    <x v="1"/>
    <x v="1"/>
    <m/>
    <s v=""/>
    <s v=""/>
    <s v="Cumplido"/>
    <s v=""/>
  </r>
  <r>
    <s v="INC000002672328"/>
    <s v="4-Menor/Localizado"/>
    <x v="1"/>
    <x v="1"/>
    <s v="Cerrado"/>
    <s v="TELEFONICA GLOBAL TECHNOLOGY S.A.AGENCIA EN CHILE"/>
    <s v="13/3/24 16:01:50"/>
    <s v="13/3/24 16:03:19"/>
    <s v="13/3/24 16:06:10"/>
    <s v="13/3/24 23:50:00"/>
    <x v="1"/>
    <s v="EWALD R GALAZ MILLALEO"/>
    <s v="Informe Mensual clientes Mes de Febrero 2024"/>
    <s v="SAP"/>
    <s v="tct_egalaz"/>
    <x v="0"/>
    <s v="Dentro del Objetivo de servicio"/>
    <x v="12"/>
    <d v="1899-12-30T00:02:51"/>
    <d v="1899-12-30T00:00:00"/>
    <d v="1899-12-30T00:04:20"/>
    <d v="1899-12-30T00:04:20"/>
    <x v="0"/>
    <x v="0"/>
    <m/>
    <s v=""/>
    <s v=""/>
    <s v=""/>
    <s v="Cumplido"/>
  </r>
  <r>
    <s v="INC000002665123"/>
    <s v="3-Moderado/Limitado"/>
    <x v="0"/>
    <x v="0"/>
    <s v="Cerrado"/>
    <s v="TELEFONICA GLOBAL TECHNOLOGY S.A.AGENCIA EN CHILE"/>
    <s v="11/3/24 12:27:51"/>
    <s v="11/3/24 12:29:13"/>
    <s v="13/3/24 16:14:24"/>
    <s v="13/3/24 23:50:00"/>
    <x v="2"/>
    <s v="RICARDO R GALLEGOS OYANEDER"/>
    <s v="HD/RE: Cliente SOC PESCADORES S A Rut  99.556.760-1 Sison 202400284"/>
    <s v="VPN IP - MPLS"/>
    <s v="frp_pcamay"/>
    <x v="0"/>
    <s v="Objetivos de servicio incumplidos"/>
    <x v="12"/>
    <d v="1900-01-01T03:45:11"/>
    <d v="1900-01-01T03:35:00"/>
    <d v="1900-01-01T03:46:33"/>
    <d v="1899-12-30T00:11:33"/>
    <x v="0"/>
    <x v="0"/>
    <m/>
    <s v=""/>
    <s v=""/>
    <s v="Cumplido"/>
    <s v=""/>
  </r>
  <r>
    <s v="INC000002671456"/>
    <s v="3-Moderado/Limitado"/>
    <x v="0"/>
    <x v="0"/>
    <s v="Cerrado"/>
    <s v="FUND DE BENEFICENCIA HOGAR DE CRISTO"/>
    <s v="13/3/24 12:40:13"/>
    <s v="13/3/24 12:42:10"/>
    <s v="13/3/24 16:39:19"/>
    <s v="13/3/24 23:50:00"/>
    <x v="1"/>
    <s v="NICOLAS A SAAVEDRA EGUILUZ"/>
    <s v="HD | RV: HOGAR DE CRISTO: EWA"/>
    <s v="VPN IP - MPLS"/>
    <s v="frp_kefern"/>
    <x v="0"/>
    <s v="Dentro del Objetivo de servicio"/>
    <x v="12"/>
    <d v="1899-12-30T03:57:09"/>
    <d v="1899-12-30T00:02:17"/>
    <d v="1899-12-30T03:59:06"/>
    <d v="1899-12-30T03:56:49"/>
    <x v="0"/>
    <x v="0"/>
    <m/>
    <s v=""/>
    <s v=""/>
    <s v="Cumplido"/>
    <s v=""/>
  </r>
  <r>
    <s v="INC000002671425"/>
    <s v="3-Moderado/Limitado"/>
    <x v="0"/>
    <x v="0"/>
    <s v="Cerrado"/>
    <s v="TELEFONICA GLOBAL TECHNOLOGY S.A.AGENCIA EN CHILE"/>
    <s v="13/3/24 11:51:55"/>
    <s v="13/3/24 11:54:50"/>
    <s v="13/3/24 16:42:13"/>
    <s v="13/3/24 23:50:00"/>
    <x v="2"/>
    <s v="RICARDO R GALLEGOS OYANEDER"/>
    <s v="HD | contraseña correo"/>
    <s v="VPN IP - MPLS"/>
    <s v="frp_kefern"/>
    <x v="0"/>
    <s v="Dentro del Objetivo de servicio"/>
    <x v="12"/>
    <d v="1899-12-30T04:47:23"/>
    <d v="1899-12-30T04:21:50"/>
    <d v="1899-12-30T04:50:18"/>
    <d v="1899-12-30T00:28:28"/>
    <x v="0"/>
    <x v="0"/>
    <m/>
    <s v=""/>
    <s v=""/>
    <s v="Cumplido"/>
    <s v=""/>
  </r>
  <r>
    <s v="INC000002668705"/>
    <s v="3-Moderado/Limitado"/>
    <x v="0"/>
    <x v="0"/>
    <s v="Cerrado"/>
    <s v="TELEFONICA GLOBAL TECHNOLOGY S.A.AGENCIA EN CHILE"/>
    <s v="12/3/24 14:20:22"/>
    <s v="12/3/24 14:22:38"/>
    <s v="13/3/24 17:00:30"/>
    <s v="13/3/24 23:50:00"/>
    <x v="2"/>
    <s v="RICARDO R GALLEGOS OYANEDER"/>
    <s v="HD/Acceso ServerTools 172.31.235.100 a Server Desarrollo 10.67.128.98"/>
    <s v="VPN IP - MPLS"/>
    <s v="frp_jancha"/>
    <x v="0"/>
    <s v="Objetivos de servicio incumplidos"/>
    <x v="12"/>
    <d v="1899-12-31T02:37:52"/>
    <d v="1899-12-30T23:28:24"/>
    <d v="1899-12-31T02:40:08"/>
    <d v="1899-12-30T03:11:44"/>
    <x v="0"/>
    <x v="0"/>
    <m/>
    <s v=""/>
    <s v=""/>
    <s v="Cumplido"/>
    <s v=""/>
  </r>
  <r>
    <s v="INC000002672358"/>
    <s v="4-Menor/Localizado"/>
    <x v="1"/>
    <x v="1"/>
    <s v="Cerrado"/>
    <s v="TELEFONICA GLOBAL TECHNOLOGY S.A.AGENCIA EN CHILE"/>
    <s v="13/3/24 17:00:49"/>
    <s v="13/3/24 17:01:01"/>
    <s v="13/3/24 17:04:42"/>
    <s v="13/3/24 23:50:00"/>
    <x v="2"/>
    <s v="RICARDO R GALLEGOS OYANEDER"/>
    <s v="Reu interna SD por temas de área e indicaciones vuelta a la oficina"/>
    <s v="HOSTING VIRTUAL"/>
    <s v="tct_rgalle"/>
    <x v="0"/>
    <s v="Dentro del Objetivo de servicio"/>
    <x v="12"/>
    <d v="1899-12-30T00:03:41"/>
    <d v="1899-12-30T00:00:00"/>
    <d v="1899-12-30T00:03:53"/>
    <d v="1899-12-30T00:03:53"/>
    <x v="0"/>
    <x v="0"/>
    <m/>
    <s v=""/>
    <s v=""/>
    <s v=""/>
    <s v="Cumplido"/>
  </r>
  <r>
    <s v="INC000002668174"/>
    <s v="3-Moderado/Limitado"/>
    <x v="0"/>
    <x v="0"/>
    <s v="Cerrado"/>
    <s v="TELEFONICA GLOBAL TECHNOLOGY S.A.AGENCIA EN CHILE"/>
    <s v="12/3/24 13:01:05"/>
    <s v="12/3/24 13:02:44"/>
    <s v="13/3/24 17:04:51"/>
    <s v="13/3/24 23:50:00"/>
    <x v="4"/>
    <s v="MOISES E MONTERO RAMOS"/>
    <s v="HD / Solicitud de MV"/>
    <s v="VPN IP - MPLS"/>
    <s v="frp_rreyes"/>
    <x v="0"/>
    <s v="Objetivos de servicio incumplidos"/>
    <x v="12"/>
    <d v="1899-12-31T04:02:07"/>
    <d v="1899-12-31T02:56:20"/>
    <d v="1899-12-31T04:03:46"/>
    <d v="1899-12-30T01:07:26"/>
    <x v="0"/>
    <x v="0"/>
    <m/>
    <s v=""/>
    <s v=""/>
    <s v="Cumplido"/>
    <s v=""/>
  </r>
  <r>
    <s v="INC000002672359"/>
    <s v="4-Menor/Localizado"/>
    <x v="1"/>
    <x v="1"/>
    <s v="Cerrado"/>
    <s v="TELEFONICA GLOBAL TECHNOLOGY S.A.AGENCIA EN CHILE"/>
    <s v="13/3/24 17:01:07"/>
    <s v="13/3/24 17:01:18"/>
    <s v="13/3/24 17:05:53"/>
    <s v="13/3/24 23:50:00"/>
    <x v="2"/>
    <s v="RICARDO R GALLEGOS OYANEDER"/>
    <s v="Reunión grupo MS junto a Team Leader"/>
    <s v="HOSTING VIRTUAL"/>
    <s v="tct_rgalle"/>
    <x v="0"/>
    <s v="Dentro del Objetivo de servicio"/>
    <x v="12"/>
    <d v="1899-12-30T00:04:35"/>
    <d v="1899-12-30T00:00:00"/>
    <d v="1899-12-30T00:04:46"/>
    <d v="1899-12-30T00:04:46"/>
    <x v="0"/>
    <x v="0"/>
    <m/>
    <s v=""/>
    <s v=""/>
    <s v=""/>
    <s v="Cumplido"/>
  </r>
  <r>
    <s v="INC000002672014"/>
    <s v="3-Moderado/Limitado"/>
    <x v="0"/>
    <x v="0"/>
    <s v="Cerrado"/>
    <s v="TELEFONICA GLOBAL TECHNOLOGY S.A.AGENCIA EN CHILE"/>
    <s v="13/3/24 13:57:01"/>
    <s v="13/3/24 14:00:11"/>
    <s v="13/3/24 17:08:22"/>
    <s v="13/3/24 23:50:00"/>
    <x v="0"/>
    <s v="CLAUDIO A GAJARDO GARRIDO"/>
    <s v="HD | Consulta por compatibilidad de base de datos/sistema operativo Oracle Linux."/>
    <s v="VPN IP - MPLS"/>
    <s v="frp_kefern"/>
    <x v="0"/>
    <s v="Dentro del Objetivo de servicio"/>
    <x v="12"/>
    <d v="1899-12-30T03:08:11"/>
    <d v="1899-12-30T02:25:25"/>
    <d v="1899-12-30T03:11:21"/>
    <d v="1899-12-30T00:45:56"/>
    <x v="0"/>
    <x v="0"/>
    <m/>
    <s v=""/>
    <s v=""/>
    <s v="Cumplido"/>
    <s v=""/>
  </r>
  <r>
    <s v="INC000002672361"/>
    <s v="4-Menor/Localizado"/>
    <x v="1"/>
    <x v="1"/>
    <s v="Cerrado"/>
    <s v="TELEFONICA GLOBAL TECHNOLOGY S.A.AGENCIA EN CHILE"/>
    <s v="13/3/24 17:01:24"/>
    <s v="13/3/24 17:01:36"/>
    <s v="13/3/24 17:11:13"/>
    <s v="13/3/24 23:50:00"/>
    <x v="2"/>
    <s v="RICARDO R GALLEGOS OYANEDER"/>
    <s v="Requerimiento solicitado sin el flujo correspondiente"/>
    <s v="HOSTING VIRTUAL"/>
    <s v="tct_rgalle"/>
    <x v="0"/>
    <s v="Dentro del Objetivo de servicio"/>
    <x v="12"/>
    <d v="1899-12-30T00:09:37"/>
    <d v="1899-12-30T00:00:00"/>
    <d v="1899-12-30T00:09:49"/>
    <d v="1899-12-30T00:09:49"/>
    <x v="0"/>
    <x v="0"/>
    <m/>
    <s v=""/>
    <s v=""/>
    <s v=""/>
    <s v="Cumplido"/>
  </r>
  <r>
    <s v="INC000002672366"/>
    <s v="4-Menor/Localizado"/>
    <x v="1"/>
    <x v="1"/>
    <s v="Cerrado"/>
    <s v="TELEFONICA GLOBAL TECHNOLOGY S.A.AGENCIA EN CHILE"/>
    <s v="13/3/24 17:08:41"/>
    <s v="13/3/24 17:09:52"/>
    <s v="13/3/24 17:11:47"/>
    <s v="13/3/24 23:50:00"/>
    <x v="1"/>
    <s v="EWALD R GALAZ MILLALEO"/>
    <s v="Checklist diario clientes 06.03.2024"/>
    <s v="SAP"/>
    <s v="tct_egalaz"/>
    <x v="0"/>
    <s v="Dentro del Objetivo de servicio"/>
    <x v="12"/>
    <d v="1899-12-30T00:01:55"/>
    <d v="1899-12-30T00:00:00"/>
    <d v="1899-12-30T00:03:06"/>
    <d v="1899-12-30T00:03:06"/>
    <x v="0"/>
    <x v="0"/>
    <m/>
    <s v=""/>
    <s v=""/>
    <s v=""/>
    <s v="Cumplido"/>
  </r>
  <r>
    <s v="INC000002671613"/>
    <s v="4-Menor/Localizado"/>
    <x v="1"/>
    <x v="1"/>
    <s v="Cerrado"/>
    <s v="TELEFONICA GLOBAL TECHNOLOGY S.A.AGENCIA EN CHILE"/>
    <s v="13/3/24 11:51:08"/>
    <s v="13/3/24 11:51:22"/>
    <s v="13/3/24 17:14:02"/>
    <s v="13/3/24 23:50:00"/>
    <x v="2"/>
    <s v="JAVIER CUEVAS"/>
    <s v="E-CLOUD][AC]TCCT-CHILE-CLOUD-CA-AD-041-T1003.006"/>
    <s v="HOSTING VIRTUAL"/>
    <s v="tct_jacuev"/>
    <x v="0"/>
    <s v="Dentro del Objetivo de servicio"/>
    <x v="12"/>
    <d v="1899-12-30T05:22:40"/>
    <d v="1899-12-30T00:00:00"/>
    <d v="1899-12-30T05:22:54"/>
    <d v="1899-12-30T05:22:54"/>
    <x v="0"/>
    <x v="0"/>
    <m/>
    <s v=""/>
    <s v=""/>
    <s v=""/>
    <s v="Cumplido"/>
  </r>
  <r>
    <s v="INC000002672369"/>
    <s v="4-Menor/Localizado"/>
    <x v="1"/>
    <x v="1"/>
    <s v="Cerrado"/>
    <s v="TELEFONICA GLOBAL TECHNOLOGY S.A.AGENCIA EN CHILE"/>
    <s v="13/3/24 17:12:11"/>
    <s v="13/3/24 17:13:14"/>
    <s v="13/3/24 17:19:58"/>
    <s v="13/3/24 23:50:00"/>
    <x v="1"/>
    <s v="EWALD R GALAZ MILLALEO"/>
    <s v="Checklist diario clientes 07.03.2024"/>
    <s v="SAP"/>
    <s v="tct_egalaz"/>
    <x v="0"/>
    <s v="Dentro del Objetivo de servicio"/>
    <x v="12"/>
    <d v="1899-12-30T00:06:44"/>
    <d v="1899-12-30T00:00:00"/>
    <d v="1899-12-30T00:07:47"/>
    <d v="1899-12-30T00:07:47"/>
    <x v="0"/>
    <x v="0"/>
    <m/>
    <s v=""/>
    <s v=""/>
    <s v=""/>
    <s v="Cumplido"/>
  </r>
  <r>
    <s v="INC000002671861"/>
    <s v="1-Extenso/Generalizado"/>
    <x v="1"/>
    <x v="1"/>
    <s v="Cerrado"/>
    <s v="TELEFONICA EMPRESAS DE CHILE SA"/>
    <s v="13/3/24 13:28:17"/>
    <s v="13/3/24 13:28:17"/>
    <s v="13/3/24 17:22:14"/>
    <s v="13/3/24 23:50:00"/>
    <x v="12"/>
    <s v="JUAN P SEGURA VARGAS"/>
    <s v="telefonicainf - telefonicam04 TICKET AUTOMATICO"/>
    <s v="TICKET-INTELIGENTE"/>
    <s v="USR_TSIGHT"/>
    <x v="1"/>
    <s v="Dentro del Objetivo de servicio"/>
    <x v="12"/>
    <d v="1899-12-30T03:53:57"/>
    <d v="1899-12-30T03:24:02"/>
    <d v="1899-12-30T03:53:57"/>
    <d v="1899-12-30T00:29:55"/>
    <x v="1"/>
    <x v="1"/>
    <m/>
    <s v=""/>
    <s v=""/>
    <s v=""/>
    <s v="Cumplido"/>
  </r>
  <r>
    <s v="INC000002672375"/>
    <s v="4-Menor/Localizado"/>
    <x v="1"/>
    <x v="1"/>
    <s v="Cerrado"/>
    <s v="TELEFONICA GLOBAL TECHNOLOGY S.A.AGENCIA EN CHILE"/>
    <s v="13/3/24 17:20:21"/>
    <s v="13/3/24 17:23:14"/>
    <s v="13/3/24 17:24:38"/>
    <s v="13/3/24 23:50:00"/>
    <x v="1"/>
    <s v="EWALD R GALAZ MILLALEO"/>
    <s v="Checklist diario clientes 08.03.2024"/>
    <s v="SAP"/>
    <s v="tct_egalaz"/>
    <x v="0"/>
    <s v="Dentro del Objetivo de servicio"/>
    <x v="12"/>
    <d v="1899-12-30T00:01:24"/>
    <d v="1899-12-30T00:00:00"/>
    <d v="1899-12-30T00:04:17"/>
    <d v="1899-12-30T00:04:17"/>
    <x v="0"/>
    <x v="0"/>
    <m/>
    <s v=""/>
    <s v=""/>
    <s v=""/>
    <s v="Cumplido"/>
  </r>
  <r>
    <s v="INC000002672377"/>
    <s v="4-Menor/Localizado"/>
    <x v="1"/>
    <x v="1"/>
    <s v="Cerrado"/>
    <s v="TELEFONICA GLOBAL TECHNOLOGY S.A.AGENCIA EN CHILE"/>
    <s v="13/3/24 17:25:16"/>
    <s v="13/3/24 17:28:42"/>
    <s v="13/3/24 17:29:32"/>
    <s v="13/3/24 23:50:00"/>
    <x v="1"/>
    <s v="EWALD R GALAZ MILLALEO"/>
    <s v="Checklist diario clientes 11.03.2024"/>
    <s v="SAP"/>
    <s v="tct_egalaz"/>
    <x v="0"/>
    <s v="Dentro del Objetivo de servicio"/>
    <x v="12"/>
    <d v="1899-12-30T00:00:50"/>
    <d v="1899-12-30T00:00:00"/>
    <d v="1899-12-30T00:04:16"/>
    <d v="1899-12-30T00:04:16"/>
    <x v="0"/>
    <x v="0"/>
    <m/>
    <s v=""/>
    <s v=""/>
    <s v=""/>
    <s v="Cumplido"/>
  </r>
  <r>
    <s v="INC000002671395"/>
    <s v="4-Menor/Localizado"/>
    <x v="1"/>
    <x v="1"/>
    <s v="Cerrado"/>
    <s v="TELEFONICA GLOBAL TECHNOLOGY S.A.AGENCIA EN CHILE"/>
    <s v="13/3/24 11:50:31"/>
    <s v="13/3/24 11:50:42"/>
    <s v="13/3/24 17:38:20"/>
    <s v="13/3/24 23:50:00"/>
    <x v="2"/>
    <s v="JAVIER CUEVAS"/>
    <s v="ULTRAPORT (SERVICIOS M) ARITIMOS Y TRANSPORTES LTDA /  CHI-004215151"/>
    <s v="HOSTING VIRTUAL"/>
    <s v="tct_jacuev"/>
    <x v="0"/>
    <s v="Dentro del Objetivo de servicio"/>
    <x v="12"/>
    <d v="1899-12-30T05:47:38"/>
    <d v="1899-12-30T00:00:00"/>
    <d v="1899-12-30T05:47:49"/>
    <d v="1899-12-30T05:47:49"/>
    <x v="0"/>
    <x v="0"/>
    <m/>
    <s v=""/>
    <s v=""/>
    <s v=""/>
    <s v="Cumplido"/>
  </r>
  <r>
    <s v="INC000002672387"/>
    <s v="4-Menor/Localizado"/>
    <x v="1"/>
    <x v="1"/>
    <s v="Cerrado"/>
    <s v="TELEFONICA GLOBAL TECHNOLOGY S.A.AGENCIA EN CHILE"/>
    <s v="13/3/24 17:42:53"/>
    <s v="13/3/24 17:43:48"/>
    <s v="13/3/24 17:45:13"/>
    <s v="13/3/24 23:50:00"/>
    <x v="1"/>
    <s v="EWALD R GALAZ MILLALEO"/>
    <s v="Checklist diario clientes 12.03.2024"/>
    <s v="SAP"/>
    <s v="tct_egalaz"/>
    <x v="0"/>
    <s v="Dentro del Objetivo de servicio"/>
    <x v="12"/>
    <d v="1899-12-30T00:01:25"/>
    <d v="1899-12-30T00:00:00"/>
    <d v="1899-12-30T00:02:20"/>
    <d v="1899-12-30T00:02:20"/>
    <x v="0"/>
    <x v="0"/>
    <m/>
    <s v=""/>
    <s v=""/>
    <s v=""/>
    <s v="Cumplido"/>
  </r>
  <r>
    <s v="INC000002671404"/>
    <s v="4-Menor/Localizado"/>
    <x v="1"/>
    <x v="1"/>
    <s v="Cerrado"/>
    <s v="TELEFONICA GLOBAL TECHNOLOGY S.A.AGENCIA EN CHILE"/>
    <s v="13/3/24 11:50:50"/>
    <s v="13/3/24 11:51:01"/>
    <s v="13/3/24 17:46:00"/>
    <s v="13/3/24 23:50:00"/>
    <x v="2"/>
    <s v="JAVIER CUEVAS"/>
    <s v="FORESTAL MAXCON  //  CHI-004158619-1"/>
    <s v="HOSTING VIRTUAL"/>
    <s v="tct_jacuev"/>
    <x v="0"/>
    <s v="Dentro del Objetivo de servicio"/>
    <x v="12"/>
    <d v="1899-12-30T05:54:59"/>
    <d v="1899-12-30T00:00:00"/>
    <d v="1899-12-30T05:55:10"/>
    <d v="1899-12-30T05:55:10"/>
    <x v="0"/>
    <x v="0"/>
    <m/>
    <s v=""/>
    <s v=""/>
    <s v=""/>
    <s v="Cumplido"/>
  </r>
  <r>
    <s v="INC000002672391"/>
    <s v="4-Menor/Localizado"/>
    <x v="1"/>
    <x v="1"/>
    <s v="Cerrado"/>
    <s v="TELEFONICA GLOBAL TECHNOLOGY S.A.AGENCIA EN CHILE"/>
    <s v="13/3/24 17:45:51"/>
    <s v="13/3/24 17:46:59"/>
    <s v="13/3/24 17:48:00"/>
    <s v="13/3/24 23:50:00"/>
    <x v="1"/>
    <s v="EWALD R GALAZ MILLALEO"/>
    <s v="Checklist diario clientes 13.03.2024"/>
    <s v="SAP"/>
    <s v="tct_egalaz"/>
    <x v="0"/>
    <s v="Dentro del Objetivo de servicio"/>
    <x v="12"/>
    <d v="1899-12-30T00:01:01"/>
    <d v="1899-12-30T00:00:00"/>
    <d v="1899-12-30T00:02:09"/>
    <d v="1899-12-30T00:02:09"/>
    <x v="0"/>
    <x v="0"/>
    <m/>
    <s v=""/>
    <s v=""/>
    <s v=""/>
    <s v="Cumplido"/>
  </r>
  <r>
    <s v="INC000002672094"/>
    <s v="3-Moderado/Limitado"/>
    <x v="0"/>
    <x v="0"/>
    <s v="Cerrado"/>
    <s v="TELEFONICA GLOBAL TECHNOLOGY S.A.AGENCIA EN CHILE"/>
    <s v="13/3/24 16:53:26"/>
    <s v="13/3/24 16:54:07"/>
    <s v="13/3/24 17:57:05"/>
    <s v="13/3/24 23:50:00"/>
    <x v="10"/>
    <s v="JUAN PABLO PAZ GOMPERTZ"/>
    <s v="HD/SOLICITUD DE IP PVLAN APQ"/>
    <s v="VPN IP - MPLS"/>
    <s v="frp_pcamay"/>
    <x v="0"/>
    <s v="Dentro del Objetivo de servicio"/>
    <x v="12"/>
    <d v="1899-12-30T01:02:58"/>
    <d v="1899-12-30T00:47:47"/>
    <d v="1899-12-30T01:03:39"/>
    <d v="1899-12-30T00:15:52"/>
    <x v="0"/>
    <x v="0"/>
    <m/>
    <s v=""/>
    <s v=""/>
    <s v="Cumplido"/>
    <s v=""/>
  </r>
  <r>
    <s v="INC000002672103"/>
    <s v="3-Moderado/Limitado"/>
    <x v="0"/>
    <x v="0"/>
    <s v="Cerrado"/>
    <s v="TELEFONICA GLOBAL TECHNOLOGY S.A.AGENCIA EN CHILE"/>
    <s v="13/3/24 17:06:40"/>
    <s v="13/3/24 17:07:32"/>
    <s v="13/3/24 18:02:18"/>
    <s v="13/3/24 23:50:00"/>
    <x v="10"/>
    <s v="LUIS RODRIGO ACEVEDO COLLIPAL"/>
    <s v="HD/SOLICITUD DE IP PVLAN SM"/>
    <s v="VPN IP - MPLS"/>
    <s v="frp_pcamay"/>
    <x v="0"/>
    <s v="Dentro del Objetivo de servicio"/>
    <x v="12"/>
    <d v="1899-12-30T00:54:46"/>
    <d v="1899-12-30T00:51:47"/>
    <d v="1899-12-30T00:55:38"/>
    <d v="1899-12-30T00:03:51"/>
    <x v="0"/>
    <x v="0"/>
    <m/>
    <s v=""/>
    <s v=""/>
    <s v="Cumplido"/>
    <s v=""/>
  </r>
  <r>
    <s v="INC000002672547"/>
    <s v="4-Menor/Localizado"/>
    <x v="1"/>
    <x v="1"/>
    <s v="Cerrado"/>
    <s v="TELEFONICA GLOBAL TECHNOLOGY S.A.AGENCIA EN CHILE"/>
    <s v="13/3/24 18:11:54"/>
    <s v="13/3/24 18:13:11"/>
    <s v="13/3/24 18:13:46"/>
    <s v="13/3/24 23:50:00"/>
    <x v="2"/>
    <s v="ALEJANDRO ACEVEDO VALENZUELA"/>
    <s v="REUNION DE PLANIFICACION CLIENTE DUOC TRABAJOS PROGRAMADOS ACTULIZACIONES MS"/>
    <s v="HOSTING VIRTUAL"/>
    <s v="tct_aaceve"/>
    <x v="0"/>
    <s v="Dentro del Objetivo de servicio"/>
    <x v="12"/>
    <d v="1899-12-30T00:00:35"/>
    <d v="1899-12-30T00:00:00"/>
    <d v="1899-12-30T00:01:52"/>
    <d v="1899-12-30T00:01:52"/>
    <x v="0"/>
    <x v="0"/>
    <m/>
    <s v=""/>
    <s v=""/>
    <s v=""/>
    <s v="Cumplido"/>
  </r>
  <r>
    <s v="INC000002672062"/>
    <s v="3-Moderado/Limitado"/>
    <x v="1"/>
    <x v="1"/>
    <s v="Cerrado"/>
    <s v="FUNDACION INSTITUTO PROFESIONAL DUOC UC"/>
    <s v="13/3/24 15:18:36"/>
    <s v="13/3/24 15:21:57"/>
    <s v="13/3/24 18:21:45"/>
    <s v="13/3/24 23:50:00"/>
    <x v="3"/>
    <s v="ALVARO ORTIZ"/>
    <s v="DUOC | REQ| Clave de usuarios DGDAI"/>
    <s v="HOUSING"/>
    <s v="frp_eavend"/>
    <x v="0"/>
    <s v="Dentro del Objetivo de servicio"/>
    <x v="12"/>
    <d v="1899-12-30T02:59:48"/>
    <d v="1899-12-30T01:46:22"/>
    <d v="1899-12-30T03:03:09"/>
    <d v="1899-12-30T01:16:47"/>
    <x v="0"/>
    <x v="0"/>
    <m/>
    <s v=""/>
    <s v=""/>
    <s v=""/>
    <s v="Cumplido"/>
  </r>
  <r>
    <s v="INC000002672667"/>
    <s v="1-Extenso/Generalizado"/>
    <x v="1"/>
    <x v="1"/>
    <s v="Cerrado"/>
    <s v="RABIE HNOSLTDA"/>
    <s v="13/3/24 19:14:08"/>
    <s v="13/3/24 19:14:08"/>
    <s v="13/3/24 19:32:20"/>
    <s v="13/3/24 23:50:00"/>
    <x v="2"/>
    <s v="ALEJANDRO ACEVEDO VALENZUELA"/>
    <s v="rabie001 - aconcagua_vm TICKET AUTOMATICO"/>
    <s v="TICKET-INTELIGENTE"/>
    <s v="USR_TSIGHT"/>
    <x v="1"/>
    <s v="Dentro del Objetivo de servicio"/>
    <x v="12"/>
    <d v="1899-12-30T00:18:12"/>
    <d v="1899-12-30T00:16:38"/>
    <d v="1899-12-30T00:18:12"/>
    <d v="1899-12-30T00:01:34"/>
    <x v="1"/>
    <x v="1"/>
    <m/>
    <s v=""/>
    <s v=""/>
    <s v=""/>
    <s v="Cumplido"/>
  </r>
  <r>
    <s v="INC000002672245"/>
    <s v="1-Extenso/Generalizado"/>
    <x v="1"/>
    <x v="1"/>
    <s v="Cerrado"/>
    <s v="COMERCIAL E IMPORTADORA AUDIOMUSICA SPA"/>
    <s v="13/3/24 15:53:31"/>
    <s v="13/3/24 15:53:31"/>
    <s v="13/3/24 20:33:10"/>
    <s v="13/3/24 23:50:00"/>
    <x v="2"/>
    <s v="ALEJANDRO ACEVEDO VALENZUELA"/>
    <s v="ciausp01 - m_audioapps01 TICKET AUTOMATICO"/>
    <s v="TICKET-INTELIGENTE"/>
    <s v="USR_TSIGHT"/>
    <x v="1"/>
    <s v="Dentro del Objetivo de servicio"/>
    <x v="12"/>
    <d v="1899-12-30T04:39:39"/>
    <d v="1899-12-30T03:01:54"/>
    <d v="1899-12-30T04:39:39"/>
    <d v="1899-12-30T01:37:45"/>
    <x v="1"/>
    <x v="1"/>
    <m/>
    <s v=""/>
    <s v=""/>
    <s v=""/>
    <s v="Cumplido"/>
  </r>
  <r>
    <s v="INC000002672742"/>
    <s v="2-Significativo/Amplio"/>
    <x v="0"/>
    <x v="0"/>
    <s v="Cerrado"/>
    <s v="FUNDACION INSTITUTO PROFESIONAL DUOC UC"/>
    <s v="13/3/24 20:32:06"/>
    <s v="13/3/24 20:34:03"/>
    <s v="13/3/24 20:38:06"/>
    <s v="13/3/24 23:50:00"/>
    <x v="3"/>
    <s v="ALVARO ORTIZ"/>
    <s v="reunion entre Telefonica, Duoc y Oracle"/>
    <s v="HOSTING VIRTUAL"/>
    <s v="tct_alorti"/>
    <x v="0"/>
    <s v="Dentro del Objetivo de servicio"/>
    <x v="12"/>
    <d v="1899-12-30T00:04:03"/>
    <d v="1899-12-30T00:00:00"/>
    <d v="1899-12-30T00:06:00"/>
    <d v="1899-12-30T00:06:00"/>
    <x v="0"/>
    <x v="0"/>
    <m/>
    <s v=""/>
    <s v=""/>
    <s v="Cumplido"/>
    <s v=""/>
  </r>
  <r>
    <s v="INC000002672559"/>
    <s v="3-Moderado/Limitado"/>
    <x v="1"/>
    <x v="1"/>
    <s v="Cerrado"/>
    <s v="FUNDACION INSTITUTO PROFESIONAL DUOC UC"/>
    <s v="13/3/24 18:30:03"/>
    <s v="13/3/24 18:31:54"/>
    <s v="14/3/24 10:21:44"/>
    <s v="14/3/24 23:50:00"/>
    <x v="3"/>
    <s v="CRISTOBAL I REYES DELGADO"/>
    <s v="DUOC | REQ | Añadir segmento nuevo a OCI"/>
    <s v="HOUSING"/>
    <s v="frp_eavend"/>
    <x v="0"/>
    <s v="Dentro del Objetivo de servicio"/>
    <x v="13"/>
    <d v="1899-12-30T15:49:50"/>
    <d v="1899-12-30T14:38:53"/>
    <d v="1899-12-30T15:51:41"/>
    <d v="1899-12-30T01:12:48"/>
    <x v="0"/>
    <x v="0"/>
    <m/>
    <s v=""/>
    <s v=""/>
    <s v=""/>
    <s v="Cumplido"/>
  </r>
  <r>
    <s v="INC000002673998"/>
    <s v="1-Extenso/Generalizado"/>
    <x v="1"/>
    <x v="1"/>
    <s v="Cerrado"/>
    <s v="FUNDACION INSTITUTO PROFESIONAL DUOC UC"/>
    <s v="14/3/24 08:11:14"/>
    <s v="14/3/24 08:11:14"/>
    <s v="14/3/24 10:32:00"/>
    <s v="14/3/24 23:50:00"/>
    <x v="2"/>
    <s v="ALEJANDRO ACEVEDO VALENZUELA"/>
    <s v="fiprdu01 - hyp_snbdo TICKET AUTOMATICO"/>
    <s v="TICKET-INTELIGENTE"/>
    <s v="USR_TSIGHT"/>
    <x v="1"/>
    <s v="Dentro del Objetivo de servicio"/>
    <x v="13"/>
    <d v="1899-12-30T02:20:46"/>
    <d v="1899-12-30T02:18:31"/>
    <d v="1899-12-30T02:20:46"/>
    <d v="1899-12-30T00:02:15"/>
    <x v="1"/>
    <x v="1"/>
    <m/>
    <s v=""/>
    <s v=""/>
    <s v=""/>
    <s v="Cumplido"/>
  </r>
  <r>
    <s v="INC000002671948"/>
    <s v="3-Moderado/Limitado"/>
    <x v="0"/>
    <x v="0"/>
    <s v="Cerrado"/>
    <s v="TELEFONICA EMPRESAS DE CHILE SA"/>
    <s v="13/3/24 15:23:10"/>
    <s v="13/3/24 15:23:12"/>
    <s v="14/3/24 10:43:24"/>
    <s v="14/3/24 23:50:00"/>
    <x v="0"/>
    <s v="GUSTAVO AVILA VERA"/>
    <s v="[Requerimiento sin flujo correspondiente] Cambio de contraseña CCS rene.oyarzun"/>
    <s v="HOSTING VIRTUAL"/>
    <s v="tct_sacuna"/>
    <x v="0"/>
    <s v="Objetivos de servicio incumplidos"/>
    <x v="13"/>
    <d v="1899-12-30T19:20:12"/>
    <d v="1899-12-30T19:20:06"/>
    <d v="1899-12-30T19:20:14"/>
    <d v="1899-12-30T00:00:08"/>
    <x v="0"/>
    <x v="0"/>
    <m/>
    <s v=""/>
    <s v=""/>
    <s v="Cumplido"/>
    <s v=""/>
  </r>
  <r>
    <s v="INC000002673958"/>
    <s v="1-Extenso/Generalizado"/>
    <x v="1"/>
    <x v="1"/>
    <s v="Cerrado"/>
    <s v="RABIE HNOSLTDA"/>
    <s v="14/3/24 07:30:21"/>
    <s v="14/3/24 07:30:21"/>
    <s v="14/3/24 10:51:05"/>
    <s v="14/3/24 23:50:00"/>
    <x v="2"/>
    <s v="ALEJANDRO ACEVEDO VALENZUELA"/>
    <s v="rabie001 - lonquimay TICKET AUTOMATICO"/>
    <s v="TICKET-INTELIGENTE"/>
    <s v="USR_TSIGHT"/>
    <x v="1"/>
    <s v="Dentro del Objetivo de servicio"/>
    <x v="13"/>
    <d v="1899-12-30T03:20:44"/>
    <d v="1899-12-30T03:18:45"/>
    <d v="1899-12-30T03:20:44"/>
    <d v="1899-12-30T00:01:59"/>
    <x v="1"/>
    <x v="1"/>
    <m/>
    <s v=""/>
    <s v=""/>
    <s v=""/>
    <s v="Cumplido"/>
  </r>
  <r>
    <s v="INC000002673551"/>
    <s v="4-Menor/Localizado"/>
    <x v="1"/>
    <x v="1"/>
    <s v="Cerrado"/>
    <s v="TELEFONICA GLOBAL TECHNOLOGY S.A.AGENCIA EN CHILE"/>
    <s v="14/3/24 10:49:10"/>
    <s v="14/3/24 10:51:02"/>
    <s v="14/3/24 10:53:54"/>
    <s v="14/3/24 23:50:00"/>
    <x v="2"/>
    <s v="GIOVANNI D ROCCO VALENZUELA"/>
    <s v="BLOQUEO VPN USUARIOS TCCT"/>
    <s v="COMUNICACIONES"/>
    <s v="tct_grocco"/>
    <x v="0"/>
    <s v="Dentro del Objetivo de servicio"/>
    <x v="13"/>
    <d v="1899-12-30T00:02:52"/>
    <d v="1899-12-30T00:00:00"/>
    <d v="1899-12-30T00:04:44"/>
    <d v="1899-12-30T00:04:44"/>
    <x v="0"/>
    <x v="0"/>
    <m/>
    <s v=""/>
    <s v=""/>
    <s v=""/>
    <s v="Cumplido"/>
  </r>
  <r>
    <s v="INC000002673997"/>
    <s v="1-Extenso/Generalizado"/>
    <x v="1"/>
    <x v="1"/>
    <s v="Cerrado"/>
    <s v="FUNDACION INSTITUTO PROFESIONAL DUOC UC"/>
    <s v="14/3/24 08:10:12"/>
    <s v="14/3/24 08:10:12"/>
    <s v="14/3/24 10:55:20"/>
    <s v="14/3/24 23:50:00"/>
    <x v="2"/>
    <s v="ALEJANDRO ACEVEDO VALENZUELA"/>
    <s v="fiprdu01 - dcacdsnbdo TICKET AUTOMATICO"/>
    <s v="TICKET-INTELIGENTE"/>
    <s v="USR_TSIGHT"/>
    <x v="1"/>
    <s v="Dentro del Objetivo de servicio"/>
    <x v="13"/>
    <d v="1899-12-30T02:45:08"/>
    <d v="1899-12-30T02:41:50"/>
    <d v="1899-12-30T02:45:08"/>
    <d v="1899-12-30T00:03:18"/>
    <x v="1"/>
    <x v="1"/>
    <m/>
    <s v=""/>
    <s v=""/>
    <s v=""/>
    <s v="Cumplido"/>
  </r>
  <r>
    <s v="INC000002673555"/>
    <s v="2-Significativo/Amplio"/>
    <x v="0"/>
    <x v="0"/>
    <s v="Cerrado"/>
    <s v="TELEFONICA GLOBAL TECHNOLOGY S.A.AGENCIA EN CHILE"/>
    <s v="14/3/24 10:54:27"/>
    <s v="14/3/24 10:58:48"/>
    <s v="14/3/24 10:58:48"/>
    <s v="14/3/24 23:50:00"/>
    <x v="2"/>
    <s v="GIOVANNI D ROCCO VALENZUELA"/>
    <s v="BLOQUEO DE TENANT TIC.CL"/>
    <s v="COMUNICACIONES"/>
    <s v="tct_grocco"/>
    <x v="0"/>
    <s v="Dentro del Objetivo de servicio"/>
    <x v="13"/>
    <d v="1899-12-30T00:00:00"/>
    <d v="1899-12-30T00:00:00"/>
    <d v="1899-12-30T00:04:21"/>
    <d v="1899-12-30T00:04:21"/>
    <x v="0"/>
    <x v="0"/>
    <m/>
    <s v=""/>
    <s v=""/>
    <s v="Cumplido"/>
    <s v=""/>
  </r>
  <r>
    <s v="INC000002673559"/>
    <s v="3-Moderado/Limitado"/>
    <x v="0"/>
    <x v="0"/>
    <s v="Cerrado"/>
    <s v="TELEFONICA GLOBAL TECHNOLOGY S.A.AGENCIA EN CHILE"/>
    <s v="14/3/24 10:59:23"/>
    <s v="14/3/24 11:01:15"/>
    <s v="14/3/24 11:03:59"/>
    <s v="14/3/24 23:50:00"/>
    <x v="2"/>
    <s v="GIOVANNI D ROCCO VALENZUELA"/>
    <s v="Desbloqueo de usuarios TCCT CLOUDCO"/>
    <s v="COMUNICACIONES"/>
    <s v="tct_grocco"/>
    <x v="0"/>
    <s v="Dentro del Objetivo de servicio"/>
    <x v="13"/>
    <d v="1899-12-30T00:02:44"/>
    <d v="1899-12-30T00:00:00"/>
    <d v="1899-12-30T00:04:36"/>
    <d v="1899-12-30T00:04:36"/>
    <x v="0"/>
    <x v="0"/>
    <m/>
    <s v=""/>
    <s v=""/>
    <s v="Cumplido"/>
    <s v=""/>
  </r>
  <r>
    <s v="INC000002672567"/>
    <s v="3-Moderado/Limitado"/>
    <x v="1"/>
    <x v="1"/>
    <s v="Cerrado"/>
    <s v="FUNDACION INSTITUTO PROFESIONAL DUOC UC"/>
    <s v="13/3/24 18:52:24"/>
    <s v="13/3/24 18:57:58"/>
    <s v="14/3/24 11:54:22"/>
    <s v="14/3/24 23:50:00"/>
    <x v="2"/>
    <s v="ALEJANDRO ACEVEDO VALENZUELA"/>
    <s v="DUOC| REQ | Creación de nueva Cuenta Administrativa en Dominio DUOCUC.cl"/>
    <s v="HOUSING"/>
    <s v="frp_eavend"/>
    <x v="0"/>
    <s v="Dentro del Objetivo de servicio"/>
    <x v="13"/>
    <d v="1899-12-30T16:56:24"/>
    <d v="1899-12-30T16:53:46"/>
    <d v="1899-12-30T17:01:58"/>
    <d v="1899-12-30T00:08:12"/>
    <x v="0"/>
    <x v="0"/>
    <m/>
    <s v=""/>
    <s v=""/>
    <s v=""/>
    <s v="Cumplido"/>
  </r>
  <r>
    <s v="INC000002674282"/>
    <s v="4-Menor/Localizado"/>
    <x v="1"/>
    <x v="1"/>
    <s v="Cerrado"/>
    <s v="TELEFONICA GLOBAL TECHNOLOGY S.A.AGENCIA EN CHILE"/>
    <s v="14/3/24 11:46:29"/>
    <s v="14/3/24 11:46:43"/>
    <s v="14/3/24 12:09:13"/>
    <s v="14/3/24 23:50:00"/>
    <x v="2"/>
    <s v="RICARDO R GALLEGOS OYANEDER"/>
    <s v="Sesión técnica revision acceso dominio ticempresas junto a Arquitecto MS"/>
    <s v="HOSTING VIRTUAL"/>
    <s v="tct_rgalle"/>
    <x v="0"/>
    <s v="Dentro del Objetivo de servicio"/>
    <x v="13"/>
    <d v="1899-12-30T00:22:30"/>
    <d v="1899-12-30T00:00:00"/>
    <d v="1899-12-30T00:22:44"/>
    <d v="1899-12-30T00:22:44"/>
    <x v="0"/>
    <x v="0"/>
    <m/>
    <s v=""/>
    <s v=""/>
    <s v=""/>
    <s v="Cumplido"/>
  </r>
  <r>
    <s v="INC000002674283"/>
    <s v="4-Menor/Localizado"/>
    <x v="1"/>
    <x v="1"/>
    <s v="Cerrado"/>
    <s v="TELEFONICA GLOBAL TECHNOLOGY S.A.AGENCIA EN CHILE"/>
    <s v="14/3/24 11:46:50"/>
    <s v="14/3/24 11:47:08"/>
    <s v="14/3/24 12:10:04"/>
    <s v="14/3/24 23:50:00"/>
    <x v="2"/>
    <s v="RICARDO R GALLEGOS OYANEDER"/>
    <s v="Gestion con Rene Villegas supervisor técnicos Data SM por reseteo clave cuenta Jonathan.manrriquez"/>
    <s v="HOSTING VIRTUAL"/>
    <s v="tct_rgalle"/>
    <x v="0"/>
    <s v="Dentro del Objetivo de servicio"/>
    <x v="13"/>
    <d v="1899-12-30T00:22:56"/>
    <d v="1899-12-30T00:00:00"/>
    <d v="1899-12-30T00:23:14"/>
    <d v="1899-12-30T00:23:14"/>
    <x v="0"/>
    <x v="0"/>
    <m/>
    <s v=""/>
    <s v=""/>
    <s v=""/>
    <s v="Cumplido"/>
  </r>
  <r>
    <s v="INC000002674284"/>
    <s v="4-Menor/Localizado"/>
    <x v="1"/>
    <x v="1"/>
    <s v="Cerrado"/>
    <s v="TELEFONICA GLOBAL TECHNOLOGY S.A.AGENCIA EN CHILE"/>
    <s v="14/3/24 11:47:14"/>
    <s v="14/3/24 11:47:26"/>
    <s v="14/3/24 12:13:39"/>
    <s v="14/3/24 23:50:00"/>
    <x v="2"/>
    <s v="RICARDO R GALLEGOS OYANEDER"/>
    <s v="Requerimiento solicitado sin el flujo correspondiente"/>
    <s v="HOSTING VIRTUAL"/>
    <s v="tct_rgalle"/>
    <x v="0"/>
    <s v="Dentro del Objetivo de servicio"/>
    <x v="13"/>
    <d v="1899-12-30T00:26:13"/>
    <d v="1899-12-30T00:00:00"/>
    <d v="1899-12-30T00:26:25"/>
    <d v="1899-12-30T00:26:25"/>
    <x v="0"/>
    <x v="0"/>
    <m/>
    <s v=""/>
    <s v=""/>
    <s v=""/>
    <s v="Cumplido"/>
  </r>
  <r>
    <s v="INC000002674160"/>
    <s v="3-Moderado/Limitado"/>
    <x v="0"/>
    <x v="0"/>
    <s v="Cerrado"/>
    <s v="NUTRISCO CHILE SA"/>
    <s v="14/3/24 10:54:54"/>
    <s v="14/3/24 10:55:52"/>
    <s v="14/3/24 12:16:14"/>
    <s v="14/3/24 23:50:00"/>
    <x v="1"/>
    <s v="EWALD R GALAZ MILLALEO"/>
    <s v="HD/RE: Cambiar perfil homólogo AJORDAN // De HMANZANILLA a LHENRIQUEZ"/>
    <s v="VPN IP - MPLS"/>
    <s v="frp_pcamay"/>
    <x v="0"/>
    <s v="Dentro del Objetivo de servicio"/>
    <x v="13"/>
    <d v="1899-12-30T01:20:22"/>
    <d v="1899-12-30T00:00:00"/>
    <d v="1899-12-30T01:21:20"/>
    <d v="1899-12-30T01:21:20"/>
    <x v="0"/>
    <x v="0"/>
    <m/>
    <s v=""/>
    <s v=""/>
    <s v="Cumplido"/>
    <s v=""/>
  </r>
  <r>
    <s v="INC000002674812"/>
    <s v="4-Menor/Localizado"/>
    <x v="1"/>
    <x v="1"/>
    <s v="Cerrado"/>
    <s v="TELEFONICA GLOBAL TECHNOLOGY S.A.AGENCIA EN CHILE"/>
    <s v="14/3/24 12:21:07"/>
    <s v="14/3/24 12:21:27"/>
    <s v="14/3/24 12:24:23"/>
    <s v="14/3/24 23:50:00"/>
    <x v="2"/>
    <s v="JAVIER CUEVAS"/>
    <s v="Activación parcial Pedido 6 proyecto CC-CHI-0000135403 (OB CHI-004027327) - S"/>
    <s v="HOSTING VIRTUAL"/>
    <s v="tct_jacuev"/>
    <x v="0"/>
    <s v="Dentro del Objetivo de servicio"/>
    <x v="13"/>
    <d v="1899-12-30T00:02:56"/>
    <d v="1899-12-30T00:00:00"/>
    <d v="1899-12-30T00:03:16"/>
    <d v="1899-12-30T00:03:16"/>
    <x v="0"/>
    <x v="0"/>
    <m/>
    <s v=""/>
    <s v=""/>
    <s v=""/>
    <s v="Cumplido"/>
  </r>
  <r>
    <s v="INC000002671392"/>
    <s v="4-Menor/Localizado"/>
    <x v="1"/>
    <x v="1"/>
    <s v="Cerrado"/>
    <s v="TELEFONICA GLOBAL TECHNOLOGY S.A.AGENCIA EN CHILE"/>
    <s v="13/3/24 11:50:10"/>
    <s v="13/3/24 11:50:24"/>
    <s v="14/3/24 12:25:17"/>
    <s v="14/3/24 23:50:00"/>
    <x v="2"/>
    <s v="JAVIER CUEVAS"/>
    <s v="Consumo Suscripciones O365 y Microsoft Azure"/>
    <s v="HOSTING VIRTUAL"/>
    <s v="tct_jacuev"/>
    <x v="0"/>
    <s v="Objetivos de servicio incumplidos"/>
    <x v="13"/>
    <d v="1899-12-31T00:34:53"/>
    <d v="1899-12-30T02:43:12"/>
    <d v="1899-12-31T00:35:07"/>
    <d v="1899-12-30T21:51:55"/>
    <x v="0"/>
    <x v="0"/>
    <m/>
    <s v=""/>
    <s v=""/>
    <s v=""/>
    <s v="Cumplido"/>
  </r>
  <r>
    <s v="INC000002674211"/>
    <s v="3-Moderado/Limitado"/>
    <x v="1"/>
    <x v="1"/>
    <s v="Cerrado"/>
    <s v="FUNDACION INSTITUTO PROFESIONAL DUOC UC"/>
    <s v="14/3/24 09:58:12"/>
    <s v="14/3/24 10:00:17"/>
    <s v="14/3/24 12:41:10"/>
    <s v="14/3/24 23:50:00"/>
    <x v="4"/>
    <s v="DEIBY Y SANTOYO MONTEROLA"/>
    <s v="DUOC | REQ | Clonado de máquinas observatorio"/>
    <s v="HOUSING"/>
    <s v="frp_eavend"/>
    <x v="0"/>
    <s v="Dentro del Objetivo de servicio"/>
    <x v="13"/>
    <d v="1899-12-30T02:40:53"/>
    <d v="1899-12-30T00:00:00"/>
    <d v="1899-12-30T02:42:58"/>
    <d v="1899-12-30T02:42:58"/>
    <x v="0"/>
    <x v="0"/>
    <m/>
    <s v=""/>
    <s v=""/>
    <s v=""/>
    <s v="Cumplido"/>
  </r>
  <r>
    <s v="INC000002674818"/>
    <s v="4-Menor/Localizado"/>
    <x v="1"/>
    <x v="1"/>
    <s v="Cerrado"/>
    <s v="TELEFONICA GLOBAL TECHNOLOGY S.A.AGENCIA EN CHILE"/>
    <s v="14/3/24 12:22:31"/>
    <s v="14/3/24 12:22:42"/>
    <s v="14/3/24 15:21:18"/>
    <s v="14/3/24 23:50:00"/>
    <x v="2"/>
    <s v="JAVIER CUEVAS"/>
    <s v="Reu Cord"/>
    <s v="HOSTING VIRTUAL"/>
    <s v="tct_jacuev"/>
    <x v="0"/>
    <s v="Dentro del Objetivo de servicio"/>
    <x v="13"/>
    <d v="1899-12-30T02:58:36"/>
    <d v="1899-12-30T00:00:00"/>
    <d v="1899-12-30T02:58:47"/>
    <d v="1899-12-30T02:58:47"/>
    <x v="0"/>
    <x v="0"/>
    <m/>
    <s v=""/>
    <s v=""/>
    <s v=""/>
    <s v="Cumplido"/>
  </r>
  <r>
    <s v="INC000002674351"/>
    <s v="3-Moderado/Limitado"/>
    <x v="0"/>
    <x v="0"/>
    <s v="Cerrado"/>
    <s v="TELEFONICA GLOBAL TECHNOLOGY S.A.AGENCIA EN CHILE"/>
    <s v="14/3/24 12:04:41"/>
    <s v="14/3/24 12:08:00"/>
    <s v="14/3/24 15:59:21"/>
    <s v="14/3/24 23:50:00"/>
    <x v="2"/>
    <s v="PAUL A SEPULVEDA ALVAREZ"/>
    <s v="HD/Gestión clave y usuario de gestor documental"/>
    <s v="VPN IP - MPLS"/>
    <s v="frp_jancha"/>
    <x v="0"/>
    <s v="Dentro del Objetivo de servicio"/>
    <x v="13"/>
    <d v="1899-12-30T03:51:21"/>
    <d v="1899-12-30T02:57:32"/>
    <d v="1899-12-30T03:54:40"/>
    <d v="1899-12-30T00:57:08"/>
    <x v="0"/>
    <x v="0"/>
    <m/>
    <s v=""/>
    <s v=""/>
    <s v="Cumplido"/>
    <s v=""/>
  </r>
  <r>
    <s v="INC000002672083"/>
    <s v="3-Moderado/Limitado"/>
    <x v="0"/>
    <x v="0"/>
    <s v="Cerrado"/>
    <s v="TELEFONICA GLOBAL TECHNOLOGY S.A.AGENCIA EN CHILE"/>
    <s v="13/3/24 16:10:32"/>
    <s v="13/3/24 16:11:38"/>
    <s v="14/3/24 16:00:03"/>
    <s v="14/3/24 23:50:00"/>
    <x v="2"/>
    <s v="PAUL A SEPULVEDA ALVAREZ"/>
    <s v="HD/RV: 2 parte - Servidores para Desarrollo/QA/PRO - Dev Interno Tech"/>
    <s v="VPN IP - MPLS"/>
    <s v="frp_pcamay"/>
    <x v="0"/>
    <s v="Objetivos de servicio incumplidos"/>
    <x v="13"/>
    <d v="1899-12-30T23:48:25"/>
    <d v="1899-12-30T23:44:21"/>
    <d v="1899-12-30T23:49:31"/>
    <d v="1899-12-30T00:05:10"/>
    <x v="0"/>
    <x v="0"/>
    <m/>
    <s v=""/>
    <s v=""/>
    <s v="Cumplido"/>
    <s v=""/>
  </r>
  <r>
    <s v="INC000002675451"/>
    <s v="4-Menor/Localizado"/>
    <x v="1"/>
    <x v="1"/>
    <s v="Cerrado"/>
    <s v="TELEFONICA GLOBAL TECHNOLOGY S.A.AGENCIA EN CHILE"/>
    <s v="14/3/24 16:00:24"/>
    <s v="14/3/24 16:01:14"/>
    <s v="14/3/24 16:01:34"/>
    <s v="14/3/24 23:50:00"/>
    <x v="2"/>
    <s v="PAUL A SEPULVEDA ALVAREZ"/>
    <s v="ALFRESCO-BD excepciones AV"/>
    <s v="HOSTING VIRTUAL"/>
    <s v="tct_psepul"/>
    <x v="0"/>
    <s v="Dentro del Objetivo de servicio"/>
    <x v="13"/>
    <d v="1899-12-30T00:00:20"/>
    <d v="1899-12-30T00:00:20"/>
    <d v="1899-12-30T00:01:10"/>
    <d v="1899-12-30T00:00:50"/>
    <x v="0"/>
    <x v="0"/>
    <m/>
    <s v=""/>
    <s v=""/>
    <s v=""/>
    <s v="Cumplido"/>
  </r>
  <r>
    <s v="INC000002674751"/>
    <s v="1-Extenso/Generalizado"/>
    <x v="1"/>
    <x v="1"/>
    <s v="Cerrado"/>
    <s v="FUNDACION INSTITUTO PROFESIONAL DUOC UC"/>
    <s v="14/3/24 12:16:46"/>
    <s v="14/3/24 12:16:46"/>
    <s v="14/3/24 16:03:30"/>
    <s v="14/3/24 23:50:00"/>
    <x v="0"/>
    <s v="VICTOR SEPULVEDA GAMARRA"/>
    <s v="fiprdu01 - prd_fuse_02 TICKET AUTOMATICO"/>
    <s v="TICKET-INTELIGENTE"/>
    <s v="USR_TSIGHT"/>
    <x v="1"/>
    <s v="Dentro del Objetivo de servicio"/>
    <x v="13"/>
    <d v="1899-12-30T03:46:44"/>
    <d v="1899-12-30T03:35:34"/>
    <d v="1899-12-30T03:46:44"/>
    <d v="1899-12-30T00:11:10"/>
    <x v="1"/>
    <x v="1"/>
    <m/>
    <s v=""/>
    <s v=""/>
    <s v=""/>
    <s v="Cumplido"/>
  </r>
  <r>
    <s v="INC000002674237"/>
    <s v="2-Significativo/Amplio"/>
    <x v="2"/>
    <x v="2"/>
    <s v="Cerrado"/>
    <s v="TELEFONICA EMPRESAS DE CHILE SA"/>
    <s v="14/3/24 10:46:07"/>
    <s v="14/3/24 10:50:06"/>
    <s v="14/3/24 16:05:35"/>
    <s v="14/3/24 23:50:00"/>
    <x v="2"/>
    <s v="RICARDO R GALLEGOS OYANEDER"/>
    <s v="Problemas de acceso a plataforma Sharepoint"/>
    <s v="HOUSING"/>
    <s v="tct_ebusto"/>
    <x v="0"/>
    <s v="Dentro del Objetivo de servicio"/>
    <x v="13"/>
    <d v="1899-12-30T05:15:29"/>
    <d v="1899-12-30T00:00:00"/>
    <d v="1899-12-30T00:00:00"/>
    <d v="1899-12-30T00:00:00"/>
    <x v="0"/>
    <x v="0"/>
    <m/>
    <s v=""/>
    <s v="Cumplido"/>
    <s v=""/>
    <s v=""/>
  </r>
  <r>
    <s v="INC000002674813"/>
    <s v="4-Menor/Localizado"/>
    <x v="1"/>
    <x v="1"/>
    <s v="Cerrado"/>
    <s v="TELEFONICA GLOBAL TECHNOLOGY S.A.AGENCIA EN CHILE"/>
    <s v="14/3/24 12:21:34"/>
    <s v="14/3/24 12:21:49"/>
    <s v="14/3/24 16:23:23"/>
    <s v="14/3/24 23:50:00"/>
    <x v="2"/>
    <s v="JAVIER CUEVAS"/>
    <s v="PAM Conf Server"/>
    <s v="HOSTING VIRTUAL"/>
    <s v="tct_jacuev"/>
    <x v="0"/>
    <s v="Dentro del Objetivo de servicio"/>
    <x v="13"/>
    <d v="1899-12-30T04:01:34"/>
    <d v="1899-12-30T00:00:00"/>
    <d v="1899-12-30T04:01:49"/>
    <d v="1899-12-30T04:01:49"/>
    <x v="0"/>
    <x v="0"/>
    <m/>
    <s v=""/>
    <s v=""/>
    <s v=""/>
    <s v="Cumplido"/>
  </r>
  <r>
    <s v="INC000002675391"/>
    <s v="3-Moderado/Limitado"/>
    <x v="0"/>
    <x v="0"/>
    <s v="Cerrado"/>
    <s v="XINERGIA LABORAL S A"/>
    <s v="14/3/24 15:29:10"/>
    <s v="14/3/24 15:31:02"/>
    <s v="14/3/24 17:01:02"/>
    <s v="14/3/24 23:50:00"/>
    <x v="5"/>
    <s v="AXEL ANDRADE"/>
    <s v="HD | Método de respaldos y evidencia de su ejecución."/>
    <s v="VPN IP - MPLS"/>
    <s v="frp_kefern"/>
    <x v="0"/>
    <s v="Dentro del Objetivo de servicio"/>
    <x v="13"/>
    <d v="1899-12-30T01:30:00"/>
    <d v="1899-12-30T01:09:10"/>
    <d v="1899-12-30T01:31:52"/>
    <d v="1899-12-30T00:22:42"/>
    <x v="0"/>
    <x v="0"/>
    <m/>
    <s v=""/>
    <s v=""/>
    <s v="Cumplido"/>
    <s v=""/>
  </r>
  <r>
    <s v="INC000002675510"/>
    <s v="4-Menor/Localizado"/>
    <x v="1"/>
    <x v="1"/>
    <s v="Cerrado"/>
    <s v="TELEFONICA GLOBAL TECHNOLOGY S.A.AGENCIA EN CHILE"/>
    <s v="14/3/24 16:36:05"/>
    <s v="14/3/24 16:36:32"/>
    <s v="14/3/24 17:02:33"/>
    <s v="14/3/24 23:50:00"/>
    <x v="2"/>
    <s v="PAUL A SEPULVEDA ALVAREZ"/>
    <s v="SW-POLL09 Zabbix agent is not available (for 3m)"/>
    <s v="HOSTING VIRTUAL"/>
    <s v="tct_psepul"/>
    <x v="0"/>
    <s v="Dentro del Objetivo de servicio"/>
    <x v="13"/>
    <d v="1899-12-30T00:26:01"/>
    <d v="1899-12-30T00:25:50"/>
    <d v="1899-12-30T00:26:28"/>
    <d v="1899-12-30T00:00:38"/>
    <x v="0"/>
    <x v="0"/>
    <m/>
    <s v=""/>
    <s v=""/>
    <s v=""/>
    <s v="Cumplido"/>
  </r>
  <r>
    <s v="INC000002674901"/>
    <s v="3-Moderado/Limitado"/>
    <x v="1"/>
    <x v="1"/>
    <s v="Cerrado"/>
    <s v="FUNDACION INSTITUTO PROFESIONAL DUOC UC"/>
    <s v="14/3/24 16:54:10"/>
    <s v="14/3/24 16:55:39"/>
    <s v="14/3/24 17:49:57"/>
    <s v="14/3/24 23:50:00"/>
    <x v="0"/>
    <s v="VICTOR SEPULVEDA GAMARRA"/>
    <s v="REQ | DUOC | Proyecto migración de Aplicaciones para Grupo Sentte a Datacenter Telefónica"/>
    <s v="HOSTING VIRTUAL"/>
    <s v="frp_disilv"/>
    <x v="0"/>
    <s v="Dentro del Objetivo de servicio"/>
    <x v="13"/>
    <d v="1899-12-30T00:54:18"/>
    <d v="1899-12-30T00:46:31"/>
    <d v="1899-12-30T00:55:47"/>
    <d v="1899-12-30T00:09:16"/>
    <x v="0"/>
    <x v="0"/>
    <m/>
    <s v=""/>
    <s v=""/>
    <s v=""/>
    <s v="Cumplido"/>
  </r>
  <r>
    <s v="INC000002674814"/>
    <s v="4-Menor/Localizado"/>
    <x v="1"/>
    <x v="1"/>
    <s v="Cerrado"/>
    <s v="TELEFONICA GLOBAL TECHNOLOGY S.A.AGENCIA EN CHILE"/>
    <s v="14/3/24 12:21:56"/>
    <s v="14/3/24 12:22:06"/>
    <s v="14/3/24 18:07:03"/>
    <s v="14/3/24 23:50:00"/>
    <x v="2"/>
    <s v="JAVIER CUEVAS"/>
    <s v="rev licencias Bruno F"/>
    <s v="HOSTING VIRTUAL"/>
    <s v="tct_jacuev"/>
    <x v="0"/>
    <s v="Dentro del Objetivo de servicio"/>
    <x v="13"/>
    <d v="1899-12-30T05:44:57"/>
    <d v="1899-12-30T00:00:00"/>
    <d v="1899-12-30T05:45:07"/>
    <d v="1899-12-30T05:45:07"/>
    <x v="0"/>
    <x v="0"/>
    <m/>
    <s v=""/>
    <s v=""/>
    <s v=""/>
    <s v="Cumplido"/>
  </r>
  <r>
    <s v="INC000002674816"/>
    <s v="4-Menor/Localizado"/>
    <x v="1"/>
    <x v="1"/>
    <s v="Cerrado"/>
    <s v="TELEFONICA GLOBAL TECHNOLOGY S.A.AGENCIA EN CHILE"/>
    <s v="14/3/24 12:22:12"/>
    <s v="14/3/24 12:22:23"/>
    <s v="14/3/24 18:51:56"/>
    <s v="14/3/24 23:50:00"/>
    <x v="2"/>
    <s v="JAVIER CUEVAS"/>
    <s v="FRUTICOLA Y EXPORTADORA"/>
    <s v="HOSTING VIRTUAL"/>
    <s v="tct_jacuev"/>
    <x v="0"/>
    <s v="Dentro del Objetivo de servicio"/>
    <x v="13"/>
    <d v="1899-12-30T06:29:33"/>
    <d v="1899-12-30T00:00:00"/>
    <d v="1899-12-30T06:29:44"/>
    <d v="1899-12-30T06:29:44"/>
    <x v="0"/>
    <x v="0"/>
    <m/>
    <s v=""/>
    <s v=""/>
    <s v=""/>
    <s v="Cumplido"/>
  </r>
  <r>
    <s v="INC000002670766"/>
    <s v="3-Moderado/Limitado"/>
    <x v="0"/>
    <x v="0"/>
    <s v="Cerrado"/>
    <s v="CONYTEC PROYECTOS DE I"/>
    <s v="13/3/24 10:58:14"/>
    <s v="13/3/24 11:02:37"/>
    <s v="14/3/24 19:55:04"/>
    <s v="14/3/24 23:50:00"/>
    <x v="5"/>
    <s v="AXEL ANDRADE"/>
    <s v="HD/: Bajas de respaldos VDC"/>
    <s v="VPN IP - MPLS"/>
    <s v="frp_jancha"/>
    <x v="0"/>
    <s v="Objetivos de servicio incumplidos"/>
    <x v="13"/>
    <d v="1899-12-31T08:52:27"/>
    <d v="1899-12-31T08:49:06"/>
    <d v="1899-12-31T08:56:50"/>
    <d v="1899-12-30T00:07:44"/>
    <x v="0"/>
    <x v="0"/>
    <m/>
    <s v=""/>
    <s v=""/>
    <s v="Cumplido"/>
    <s v=""/>
  </r>
  <r>
    <s v="INC000002675876"/>
    <s v="1-Extenso/Generalizado"/>
    <x v="1"/>
    <x v="1"/>
    <s v="Cerrado"/>
    <s v="FUNDACION INSTITUTO PROFESIONAL DUOC UC"/>
    <s v="14/3/24 18:28:22"/>
    <s v="14/3/24 18:28:22"/>
    <s v="14/3/24 23:09:32"/>
    <s v="14/3/24 23:50:00"/>
    <x v="2"/>
    <s v="ALEJANDRO ACEVEDO VALENZUELA"/>
    <s v="fiprdu01 - dcadmcousino TICKET AUTOMATICO"/>
    <s v="TICKET-INTELIGENTE"/>
    <s v="USR_TSIGHT"/>
    <x v="1"/>
    <s v="Dentro del Objetivo de servicio"/>
    <x v="13"/>
    <d v="1899-12-30T04:41:10"/>
    <d v="1899-12-30T04:38:14"/>
    <d v="1899-12-30T04:41:10"/>
    <d v="1899-12-30T00:02:56"/>
    <x v="1"/>
    <x v="1"/>
    <m/>
    <s v=""/>
    <s v=""/>
    <s v=""/>
    <s v="Cumplido"/>
  </r>
  <r>
    <s v="INC000002675637"/>
    <s v="4-Menor/Localizado"/>
    <x v="1"/>
    <x v="1"/>
    <s v="Cerrado"/>
    <s v="NUTRISCO CHILE SA"/>
    <s v="14/3/24 23:20:47"/>
    <s v="14/3/24 23:23:28"/>
    <s v="15/3/24 07:37:08"/>
    <s v="15/3/24 23:50:00"/>
    <x v="1"/>
    <s v="NICOLAS A SAAVEDRA EGUILUZ"/>
    <s v="HD/RV: Transporte OT // Martes 27 de Febrero a las 23 horas"/>
    <s v="VPN IP - MPLS"/>
    <s v="frp_jesanc"/>
    <x v="0"/>
    <s v="Dentro del Objetivo de servicio"/>
    <x v="14"/>
    <d v="1899-12-30T08:13:40"/>
    <d v="1899-12-30T00:51:46"/>
    <d v="1899-12-30T08:16:21"/>
    <d v="1899-12-30T07:24:35"/>
    <x v="0"/>
    <x v="0"/>
    <m/>
    <s v=""/>
    <s v=""/>
    <s v=""/>
    <s v="Cumplido"/>
  </r>
  <r>
    <s v="INC000002677007"/>
    <s v="4-Menor/Localizado"/>
    <x v="1"/>
    <x v="1"/>
    <s v="Cerrado"/>
    <s v="TELEFONICA EMPRESAS DE CHILE SA"/>
    <s v="15/3/24 07:37:45"/>
    <s v="15/3/24 07:38:45"/>
    <s v="15/3/24 07:39:09"/>
    <s v="15/3/24 23:50:00"/>
    <x v="1"/>
    <s v="NICOLAS A SAAVEDRA EGUILUZ"/>
    <s v="Checklist Diario Clientes 15.03.24"/>
    <s v="SAP"/>
    <s v="tct_nsaave"/>
    <x v="0"/>
    <s v="Dentro del Objetivo de servicio"/>
    <x v="14"/>
    <d v="1899-12-30T00:00:24"/>
    <d v="1899-12-30T00:00:00"/>
    <d v="1899-12-30T00:01:24"/>
    <d v="1899-12-30T00:01:24"/>
    <x v="0"/>
    <x v="0"/>
    <m/>
    <s v=""/>
    <s v=""/>
    <s v=""/>
    <s v="Cumplido"/>
  </r>
  <r>
    <s v="INC000002675888"/>
    <s v="3-Moderado/Limitado"/>
    <x v="0"/>
    <x v="0"/>
    <s v="Cerrado"/>
    <s v="COMERCIAL E IMPORTADORA AUDIOMUSICA SPA"/>
    <s v="14/3/24 18:47:38"/>
    <s v="14/3/24 18:48:01"/>
    <s v="15/3/24 08:24:01"/>
    <s v="15/3/24 23:50:00"/>
    <x v="0"/>
    <s v="ALEJANDRO ACEVEDO VALENZUELA"/>
    <s v="HD/Re: Reinicio de servidores."/>
    <s v="VPN IP - MPLS"/>
    <s v="frp_pcamay"/>
    <x v="0"/>
    <s v="Objetivos de servicio incumplidos"/>
    <x v="14"/>
    <d v="1899-12-30T13:36:00"/>
    <d v="1899-12-30T13:20:01"/>
    <d v="1899-12-30T13:36:23"/>
    <d v="1899-12-30T00:16:22"/>
    <x v="0"/>
    <x v="0"/>
    <m/>
    <s v=""/>
    <s v=""/>
    <s v="Cumplido"/>
    <s v=""/>
  </r>
  <r>
    <s v="INC000002674280"/>
    <s v="4-Menor/Localizado"/>
    <x v="1"/>
    <x v="1"/>
    <s v="Cerrado"/>
    <s v="TELEFONICA GLOBAL TECHNOLOGY S.A.AGENCIA EN CHILE"/>
    <s v="14/3/24 11:46:08"/>
    <s v="14/3/24 11:46:22"/>
    <s v="15/3/24 10:09:04"/>
    <s v="15/3/24 23:50:00"/>
    <x v="3"/>
    <s v="CRISTOBAL I REYES DELGADO"/>
    <s v="Requerimiento solicitado sin el flujo correspondiente"/>
    <s v="HOSTING VIRTUAL"/>
    <s v="tct_rgalle"/>
    <x v="0"/>
    <s v="Dentro del Objetivo de servicio"/>
    <x v="14"/>
    <d v="1899-12-30T22:22:42"/>
    <d v="1899-12-30T22:16:10"/>
    <d v="1899-12-30T22:22:56"/>
    <d v="1899-12-30T00:06:46"/>
    <x v="0"/>
    <x v="0"/>
    <m/>
    <s v=""/>
    <s v=""/>
    <s v=""/>
    <s v="Cumplido"/>
  </r>
  <r>
    <s v="INC000002677323"/>
    <s v="3-Moderado/Limitado"/>
    <x v="1"/>
    <x v="1"/>
    <s v="Cerrado"/>
    <s v="FUNDACION INSTITUTO PROFESIONAL DUOC UC"/>
    <s v="15/3/24 09:36:10"/>
    <s v="15/3/24 09:44:08"/>
    <s v="15/3/24 10:13:33"/>
    <s v="15/3/24 23:50:00"/>
    <x v="3"/>
    <s v="ALVARO ORTIZ"/>
    <s v="DUOC| REQ | Clave de usuarios DGDAI"/>
    <s v="HOSTING VIRTUAL"/>
    <s v="frp_eavend"/>
    <x v="0"/>
    <s v="Dentro del Objetivo de servicio"/>
    <x v="14"/>
    <d v="1899-12-30T00:29:25"/>
    <d v="1899-12-30T00:00:00"/>
    <d v="1899-12-30T00:37:23"/>
    <d v="1899-12-30T00:37:23"/>
    <x v="0"/>
    <x v="0"/>
    <m/>
    <s v=""/>
    <s v=""/>
    <s v=""/>
    <s v="Cumplido"/>
  </r>
  <r>
    <s v="INC000002677202"/>
    <s v="3-Moderado/Limitado"/>
    <x v="0"/>
    <x v="0"/>
    <s v="Cerrado"/>
    <s v="TELEFONICA GLOBAL TECHNOLOGY S.A.AGENCIA EN CHILE"/>
    <s v="15/3/24 09:47:07"/>
    <s v="15/3/24 09:49:39"/>
    <s v="15/3/24 10:13:45"/>
    <s v="15/3/24 23:50:00"/>
    <x v="13"/>
    <s v="MANUEL MAITA"/>
    <s v="HD/RE: Problema en VDC"/>
    <s v="VPN IP - MPLS"/>
    <s v="frp_jancha"/>
    <x v="0"/>
    <s v="Dentro del Objetivo de servicio"/>
    <x v="14"/>
    <d v="1899-12-30T00:24:06"/>
    <d v="1899-12-30T00:00:00"/>
    <d v="1899-12-30T00:26:38"/>
    <d v="1899-12-30T00:26:38"/>
    <x v="0"/>
    <x v="0"/>
    <m/>
    <s v=""/>
    <s v=""/>
    <s v="Cumplido"/>
    <s v=""/>
  </r>
  <r>
    <s v="INC000002675496"/>
    <s v="3-Moderado/Limitado"/>
    <x v="0"/>
    <x v="0"/>
    <s v="Cerrado"/>
    <s v="EUROCAPITAL SERVICIOS CHILE S.A."/>
    <s v="14/3/24 16:38:13"/>
    <s v="14/3/24 16:39:40"/>
    <s v="15/3/24 10:27:30"/>
    <s v="15/3/24 23:50:00"/>
    <x v="11"/>
    <s v="ALEJANDRO ACEVEDO VALENZUELA"/>
    <s v="HD | Consulta Licencias o365 - Power Bi Free // Eurocapital"/>
    <s v="VPN IP - MPLS"/>
    <s v="frp_kefern"/>
    <x v="1"/>
    <s v="Dentro del Objetivo de servicio"/>
    <x v="14"/>
    <d v="1899-12-30T17:47:50"/>
    <d v="1899-12-30T16:32:54"/>
    <d v="1899-12-30T17:49:17"/>
    <d v="1899-12-30T01:16:23"/>
    <x v="1"/>
    <x v="1"/>
    <m/>
    <s v=""/>
    <s v=""/>
    <s v="Cumplido"/>
    <s v=""/>
  </r>
  <r>
    <s v="INC000002676964"/>
    <s v="4-Menor/Localizado"/>
    <x v="1"/>
    <x v="1"/>
    <s v="Cerrado"/>
    <s v="INMOBILIARIA FRUSAN S.A."/>
    <s v="15/3/24 07:08:12"/>
    <s v="15/3/24 07:11:13"/>
    <s v="15/3/24 11:04:35"/>
    <s v="15/3/24 23:50:00"/>
    <x v="5"/>
    <s v="AXEL ANDRADE"/>
    <s v="REQ / Error en respaldo de servidor fru-sql-2.frusanc.lan | HD"/>
    <s v="HOSTING VIRTUAL"/>
    <s v="frp_lmosqu"/>
    <x v="0"/>
    <s v="Dentro del Objetivo de servicio"/>
    <x v="14"/>
    <d v="1899-12-30T03:53:22"/>
    <d v="1899-12-30T03:51:18"/>
    <d v="1899-12-30T03:56:23"/>
    <d v="1899-12-30T00:05:05"/>
    <x v="0"/>
    <x v="0"/>
    <m/>
    <s v=""/>
    <s v=""/>
    <s v=""/>
    <s v="Cumplido"/>
  </r>
  <r>
    <s v="INC000002675405"/>
    <s v="4-Menor/Localizado"/>
    <x v="1"/>
    <x v="1"/>
    <s v="Cerrado"/>
    <s v="TELEFONICA GLOBAL TECHNOLOGY S.A.AGENCIA EN CHILE"/>
    <s v="14/3/24 15:31:11"/>
    <s v="14/3/24 15:33:26"/>
    <s v="15/3/24 11:17:19"/>
    <s v="15/3/24 23:50:00"/>
    <x v="10"/>
    <s v="OSCAR A RAMIREZ SOTO"/>
    <s v="NUEVO SERVIDOR - Habilitar comunicacion PANDA"/>
    <s v="HOSTING VIRTUAL"/>
    <s v="tct_psepul"/>
    <x v="0"/>
    <s v="Dentro del Objetivo de servicio"/>
    <x v="14"/>
    <d v="1899-12-30T19:43:53"/>
    <d v="1899-12-30T19:43:29"/>
    <d v="1899-12-30T19:46:08"/>
    <d v="1899-12-30T00:02:39"/>
    <x v="0"/>
    <x v="0"/>
    <m/>
    <s v=""/>
    <s v=""/>
    <s v=""/>
    <s v="Cumplido"/>
  </r>
  <r>
    <s v="INC000002677584"/>
    <s v="1-Extenso/Generalizado"/>
    <x v="1"/>
    <x v="1"/>
    <s v="Cerrado"/>
    <s v="CAMARA DE COMERCIO DE SANTIAGO A G"/>
    <s v="15/3/24 10:36:42"/>
    <s v="15/3/24 10:36:42"/>
    <s v="15/3/24 13:05:41"/>
    <s v="15/3/24 23:50:00"/>
    <x v="0"/>
    <s v="SEBASTIAN I ACUÑA GUZMAN"/>
    <s v="cacost01 - contwlssiac TICKET AUTOMATICO"/>
    <s v="TICKET-INTELIGENTE"/>
    <s v="USR_TSIGHT"/>
    <x v="1"/>
    <s v="Dentro del Objetivo de servicio"/>
    <x v="14"/>
    <d v="1899-12-30T02:28:59"/>
    <d v="1899-12-30T00:36:52"/>
    <d v="1899-12-30T02:28:59"/>
    <d v="1899-12-30T01:52:07"/>
    <x v="1"/>
    <x v="1"/>
    <m/>
    <s v=""/>
    <s v=""/>
    <s v=""/>
    <s v="Cumplido"/>
  </r>
  <r>
    <s v="INC000002677585"/>
    <s v="1-Extenso/Generalizado"/>
    <x v="1"/>
    <x v="1"/>
    <s v="Cerrado"/>
    <s v="CAMARA DE COMERCIO DE SANTIAGO A G"/>
    <s v="15/3/24 10:36:43"/>
    <s v="15/3/24 10:36:43"/>
    <s v="15/3/24 13:06:54"/>
    <s v="15/3/24 23:50:00"/>
    <x v="0"/>
    <s v="SEBASTIAN I ACUÑA GUZMAN"/>
    <s v="cacost01 - contosbneg TICKET AUTOMATICO"/>
    <s v="TICKET-INTELIGENTE"/>
    <s v="USR_TSIGHT"/>
    <x v="1"/>
    <s v="Dentro del Objetivo de servicio"/>
    <x v="14"/>
    <d v="1899-12-30T02:30:11"/>
    <d v="1899-12-30T00:35:40"/>
    <d v="1899-12-30T02:30:11"/>
    <d v="1899-12-30T01:54:31"/>
    <x v="1"/>
    <x v="1"/>
    <m/>
    <s v=""/>
    <s v=""/>
    <s v=""/>
    <s v="Cumplido"/>
  </r>
  <r>
    <s v="INC000002675345"/>
    <s v="3-Moderado/Limitado"/>
    <x v="0"/>
    <x v="0"/>
    <s v="Cerrado"/>
    <s v="FRUTICOLA Y EXPORTADORA ATACAMA LTDA"/>
    <s v="14/3/24 15:17:04"/>
    <s v="14/3/24 15:20:06"/>
    <s v="15/3/24 13:50:19"/>
    <s v="15/3/24 23:50:00"/>
    <x v="4"/>
    <s v="ANGEL CASTRO CABRERA"/>
    <s v="HD | FRUTICOLA Y EXPORTADORA ATACAMA C-19872300325 // CC-CHI-0000068474 |"/>
    <s v="VPN IP - MPLS"/>
    <s v="frp_kefern"/>
    <x v="0"/>
    <s v="Objetivos de servicio incumplidos"/>
    <x v="14"/>
    <d v="1899-12-30T22:30:13"/>
    <d v="1899-12-30T21:07:47"/>
    <d v="1899-12-30T22:33:15"/>
    <d v="1899-12-30T01:25:28"/>
    <x v="0"/>
    <x v="0"/>
    <m/>
    <s v=""/>
    <s v=""/>
    <s v="Cumplido"/>
    <s v=""/>
  </r>
  <r>
    <s v="INC000002677748"/>
    <s v="3-Moderado/Limitado"/>
    <x v="0"/>
    <x v="0"/>
    <s v="Cerrado"/>
    <s v="TELEFONICA GLOBAL TECHNOLOGY S.A.AGENCIA EN CHILE"/>
    <s v="15/3/24 13:22:22"/>
    <s v="15/3/24 13:23:48"/>
    <s v="15/3/24 13:55:25"/>
    <s v="15/3/24 23:50:00"/>
    <x v="4"/>
    <s v="JOSE A SANTIS SERRANO"/>
    <s v="HD/Migración VM VDC Sonacol"/>
    <s v="VPN IP - MPLS"/>
    <s v="frp_pcamay"/>
    <x v="0"/>
    <s v="Dentro del Objetivo de servicio"/>
    <x v="14"/>
    <d v="1899-12-30T00:31:37"/>
    <d v="1899-12-30T00:00:00"/>
    <d v="1899-12-30T00:33:03"/>
    <d v="1899-12-30T00:33:03"/>
    <x v="0"/>
    <x v="0"/>
    <m/>
    <s v=""/>
    <s v=""/>
    <s v="Cumplido"/>
    <s v=""/>
  </r>
  <r>
    <s v="INC000002677305"/>
    <s v="3-Moderado/Limitado"/>
    <x v="0"/>
    <x v="0"/>
    <s v="Cerrado"/>
    <s v="SONACOL SA"/>
    <s v="15/3/24 09:05:47"/>
    <s v="15/3/24 09:07:22"/>
    <s v="15/3/24 15:04:15"/>
    <s v="15/3/24 23:50:00"/>
    <x v="5"/>
    <s v="AXEL ANDRADE"/>
    <s v="HD/Restauración respaldo servidor Socolnt98"/>
    <s v="VPN IP - MPLS"/>
    <s v="frp_pcamay"/>
    <x v="0"/>
    <s v="Dentro del Objetivo de servicio"/>
    <x v="14"/>
    <d v="1899-12-30T05:56:53"/>
    <d v="1899-12-30T04:49:10"/>
    <d v="1899-12-30T05:58:28"/>
    <d v="1899-12-30T01:09:18"/>
    <x v="0"/>
    <x v="0"/>
    <m/>
    <s v=""/>
    <s v=""/>
    <s v="Cumplido"/>
    <s v=""/>
  </r>
  <r>
    <s v="INC000002676904"/>
    <s v="3-Moderado/Limitado"/>
    <x v="0"/>
    <x v="0"/>
    <s v="Cerrado"/>
    <s v="FUNDACION INSTITUTO PROFESIONAL DUOC UC"/>
    <s v="15/3/24 12:02:37"/>
    <s v="15/3/24 12:03:17"/>
    <s v="15/3/24 15:12:39"/>
    <s v="15/3/24 23:50:00"/>
    <x v="0"/>
    <s v="VICTOR SEPULVEDA GAMARRA"/>
    <s v="Revisión de requerimiento: Revisión filesystem / de servidores FUSE"/>
    <s v="HOSTING VIRTUAL"/>
    <s v="tct_vsepul"/>
    <x v="0"/>
    <s v="Dentro del Objetivo de servicio"/>
    <x v="14"/>
    <d v="1899-12-30T03:09:22"/>
    <d v="1899-12-30T03:09:22"/>
    <d v="1899-12-30T03:10:02"/>
    <d v="1899-12-30T00:00:40"/>
    <x v="0"/>
    <x v="0"/>
    <m/>
    <s v=""/>
    <s v=""/>
    <s v="Cumplido"/>
    <s v=""/>
  </r>
  <r>
    <s v="INC000002677782"/>
    <s v="3-Moderado/Limitado"/>
    <x v="0"/>
    <x v="0"/>
    <s v="Cerrado"/>
    <s v="EMPRESA NACIONAL DE CERTIFICACIONES"/>
    <s v="15/3/24 15:00:37"/>
    <s v="15/3/24 15:02:42"/>
    <s v="15/3/24 15:27:48"/>
    <s v="15/3/24 23:50:00"/>
    <x v="3"/>
    <s v="CRISTOBAL I REYES DELGADO"/>
    <s v="HD/[ECERT] INVENTARIO DE SERVICIOS BASE DATOS SQL"/>
    <s v="VPN IP - MPLS"/>
    <s v="frp_pcamay"/>
    <x v="0"/>
    <s v="Dentro del Objetivo de servicio"/>
    <x v="14"/>
    <d v="1899-12-30T00:25:06"/>
    <d v="1899-12-30T00:00:00"/>
    <d v="1899-12-30T00:27:11"/>
    <d v="1899-12-30T00:27:11"/>
    <x v="0"/>
    <x v="0"/>
    <m/>
    <s v=""/>
    <s v=""/>
    <s v="Cumplido"/>
    <s v=""/>
  </r>
  <r>
    <s v="INC000002677735"/>
    <s v="3-Moderado/Limitado"/>
    <x v="0"/>
    <x v="0"/>
    <s v="Cerrado"/>
    <s v="CAMARA DE COMERCIO DE SANTIAGO A G"/>
    <s v="15/3/24 12:37:48"/>
    <s v="15/3/24 12:38:21"/>
    <s v="15/3/24 15:31:45"/>
    <s v="15/3/24 23:50:00"/>
    <x v="6"/>
    <s v="DAVID MATELUNA"/>
    <s v="HD/[CAMARA DE COMERCIO] CAMBIO DE HORA | 6 ABRIL | SO Microsoft | GNU Linux"/>
    <s v="VPN IP - MPLS"/>
    <s v="frp_pcamay"/>
    <x v="0"/>
    <s v="Dentro del Objetivo de servicio"/>
    <x v="14"/>
    <d v="1899-12-30T02:53:24"/>
    <d v="1899-12-30T00:00:00"/>
    <d v="1899-12-30T02:53:57"/>
    <d v="1899-12-30T02:53:57"/>
    <x v="0"/>
    <x v="0"/>
    <m/>
    <s v=""/>
    <s v=""/>
    <s v="Cumplido"/>
    <s v=""/>
  </r>
  <r>
    <s v="INC000002677873"/>
    <s v="3-Moderado/Limitado"/>
    <x v="0"/>
    <x v="0"/>
    <s v="Cerrado"/>
    <s v="TELEFONICA GLOBAL TECHNOLOGY S.A.AGENCIA EN CHILE"/>
    <s v="15/3/24 12:41:08"/>
    <s v="15/3/24 12:43:31"/>
    <s v="15/3/24 15:32:42"/>
    <s v="15/3/24 23:50:00"/>
    <x v="6"/>
    <s v="DAVID MATELUNA"/>
    <s v="HD/[ECERT] CAMBIO DE HORA | 6 ABRIL | SO Microsoft"/>
    <s v="VPN IP - MPLS"/>
    <s v="frp_jancha"/>
    <x v="0"/>
    <s v="Dentro del Objetivo de servicio"/>
    <x v="14"/>
    <d v="1899-12-30T02:49:11"/>
    <d v="1899-12-30T00:00:00"/>
    <d v="1899-12-30T02:51:34"/>
    <d v="1899-12-30T02:51:34"/>
    <x v="0"/>
    <x v="0"/>
    <m/>
    <s v=""/>
    <s v=""/>
    <s v="Cumplido"/>
    <s v=""/>
  </r>
  <r>
    <s v="INC000002677495"/>
    <s v="4-Menor/Localizado"/>
    <x v="1"/>
    <x v="1"/>
    <s v="Cerrado"/>
    <s v="TELEFONICA GLOBAL TECHNOLOGY S.A.AGENCIA EN CHILE"/>
    <s v="15/3/24 15:31:53"/>
    <s v="15/3/24 15:32:08"/>
    <s v="15/3/24 15:34:00"/>
    <s v="15/3/24 23:50:00"/>
    <x v="2"/>
    <s v="JAVIER CUEVAS"/>
    <s v="Caja los andes avtividad Google"/>
    <s v="HOSTING VIRTUAL"/>
    <s v="tct_jacuev"/>
    <x v="0"/>
    <s v="Dentro del Objetivo de servicio"/>
    <x v="14"/>
    <d v="1899-12-30T00:01:52"/>
    <d v="1899-12-30T00:00:00"/>
    <d v="1899-12-30T00:02:07"/>
    <d v="1899-12-30T00:02:07"/>
    <x v="0"/>
    <x v="0"/>
    <m/>
    <s v=""/>
    <s v=""/>
    <s v=""/>
    <s v="Cumplido"/>
  </r>
  <r>
    <s v="INC000002677496"/>
    <s v="4-Menor/Localizado"/>
    <x v="1"/>
    <x v="1"/>
    <s v="Cerrado"/>
    <s v="TELEFONICA GLOBAL TECHNOLOGY S.A.AGENCIA EN CHILE"/>
    <s v="15/3/24 15:32:17"/>
    <s v="15/3/24 15:32:33"/>
    <s v="15/3/24 15:34:43"/>
    <s v="15/3/24 23:50:00"/>
    <x v="2"/>
    <s v="JAVIER CUEVAS"/>
    <s v="FEBRERO 2024 Consumo Suscripciones O365 y Microsoft Azure"/>
    <s v="HOSTING VIRTUAL"/>
    <s v="tct_jacuev"/>
    <x v="0"/>
    <s v="Dentro del Objetivo de servicio"/>
    <x v="14"/>
    <d v="1899-12-30T00:02:10"/>
    <d v="1899-12-30T00:00:00"/>
    <d v="1899-12-30T00:02:26"/>
    <d v="1899-12-30T00:02:26"/>
    <x v="0"/>
    <x v="0"/>
    <m/>
    <s v=""/>
    <s v=""/>
    <s v=""/>
    <s v="Cumplido"/>
  </r>
  <r>
    <s v="INC000002677497"/>
    <s v="2-Significativo/Amplio"/>
    <x v="2"/>
    <x v="2"/>
    <s v="Cerrado"/>
    <s v="TELEFONICA GLOBAL TECHNOLOGY S.A.AGENCIA EN CHILE"/>
    <s v="15/3/24 15:32:39"/>
    <s v="15/3/24 15:32:56"/>
    <s v="15/3/24 15:35:24"/>
    <s v="15/3/24 23:50:00"/>
    <x v="2"/>
    <s v="JAVIER CUEVAS"/>
    <s v="EVENTO ORION][SERVIDOR] Alerta MDM-AIRW-AP01 | MDM-AIRW-APP02 | MDM-AIRW-FE0"/>
    <s v="HOSTING VIRTUAL"/>
    <s v="tct_jacuev"/>
    <x v="1"/>
    <s v="Dentro del Objetivo de servicio"/>
    <x v="14"/>
    <d v="1899-12-30T00:02:28"/>
    <d v="1899-12-30T00:00:00"/>
    <d v="1899-12-30T00:02:45"/>
    <d v="1899-12-30T00:02:45"/>
    <x v="1"/>
    <x v="1"/>
    <m/>
    <s v=""/>
    <s v="Cumplido"/>
    <s v=""/>
    <s v=""/>
  </r>
  <r>
    <s v="INC000002677498"/>
    <s v="4-Menor/Localizado"/>
    <x v="1"/>
    <x v="1"/>
    <s v="Cerrado"/>
    <s v="TELEFONICA GLOBAL TECHNOLOGY S.A.AGENCIA EN CHILE"/>
    <s v="15/3/24 15:33:03"/>
    <s v="15/3/24 15:33:14"/>
    <s v="15/3/24 15:36:15"/>
    <s v="15/3/24 23:50:00"/>
    <x v="2"/>
    <s v="JAVIER CUEVAS"/>
    <s v="FEBRERO 2024 Consumo Suscripciones O365 y"/>
    <s v="HOSTING VIRTUAL"/>
    <s v="tct_jacuev"/>
    <x v="0"/>
    <s v="Dentro del Objetivo de servicio"/>
    <x v="14"/>
    <d v="1899-12-30T00:03:01"/>
    <d v="1899-12-30T00:00:00"/>
    <d v="1899-12-30T00:03:12"/>
    <d v="1899-12-30T00:03:12"/>
    <x v="0"/>
    <x v="0"/>
    <m/>
    <s v=""/>
    <s v=""/>
    <s v=""/>
    <s v="Cumplido"/>
  </r>
  <r>
    <s v="INC000002677772"/>
    <s v="3-Moderado/Limitado"/>
    <x v="0"/>
    <x v="0"/>
    <s v="Cerrado"/>
    <s v="TELEFONICA GLOBAL TECHNOLOGY S.A.AGENCIA EN CHILE"/>
    <s v="15/3/24 14:22:24"/>
    <s v="15/3/24 14:23:44"/>
    <s v="15/3/24 15:38:13"/>
    <s v="15/3/24 23:50:00"/>
    <x v="4"/>
    <s v="JOSE A SANTIS SERRANO"/>
    <s v="HD/Importar a VDC de CLIENTE Mantos copper vm restaurada."/>
    <s v="VPN IP - MPLS"/>
    <s v="frp_pcamay"/>
    <x v="0"/>
    <s v="Dentro del Objetivo de servicio"/>
    <x v="14"/>
    <d v="1899-12-30T01:14:29"/>
    <d v="1899-12-30T00:00:00"/>
    <d v="1899-12-30T01:15:49"/>
    <d v="1899-12-30T01:15:49"/>
    <x v="0"/>
    <x v="0"/>
    <m/>
    <s v=""/>
    <s v=""/>
    <s v="Cumplido"/>
    <s v=""/>
  </r>
  <r>
    <s v="INC000002675008"/>
    <s v="3-Moderado/Limitado"/>
    <x v="0"/>
    <x v="0"/>
    <s v="Cerrado"/>
    <s v="GIBRALTAR S A"/>
    <s v="14/3/24 13:02:55"/>
    <s v="14/3/24 13:10:57"/>
    <s v="15/3/24 15:47:45"/>
    <s v="15/3/24 23:50:00"/>
    <x v="4"/>
    <s v="ANGEL CASTRO CABRERA"/>
    <s v="HD | Ruta firewall VDC Garmendia"/>
    <s v="VPN IP - MPLS"/>
    <s v="frp_kefern"/>
    <x v="0"/>
    <s v="Objetivos de servicio incumplidos"/>
    <x v="14"/>
    <d v="1899-12-31T02:36:48"/>
    <d v="1899-12-30T22:47:56"/>
    <d v="1899-12-31T02:44:50"/>
    <d v="1899-12-30T03:56:54"/>
    <x v="0"/>
    <x v="0"/>
    <m/>
    <s v=""/>
    <s v=""/>
    <s v="Cumplido"/>
    <s v=""/>
  </r>
  <r>
    <s v="INC000002671826"/>
    <s v="3-Moderado/Limitado"/>
    <x v="0"/>
    <x v="0"/>
    <s v="Cerrado"/>
    <s v="FARMACIAS AHUMADA S.A."/>
    <s v="13/3/24 12:57:21"/>
    <s v="13/3/24 12:58:03"/>
    <s v="15/3/24 16:04:35"/>
    <s v="15/3/24 23:50:00"/>
    <x v="5"/>
    <s v="RODRIGO VÁSQUEZ MUÑOZ"/>
    <s v="GAMA/ Respaldo Baseprod"/>
    <s v="VPN IP - MPLS"/>
    <s v="frp_cnavar"/>
    <x v="0"/>
    <s v="Objetivos de servicio incumplidos"/>
    <x v="14"/>
    <d v="1900-01-01T03:06:32"/>
    <d v="1900-01-01T02:24:14"/>
    <d v="1900-01-01T03:07:14"/>
    <d v="1899-12-30T00:43:00"/>
    <x v="0"/>
    <x v="0"/>
    <m/>
    <s v=""/>
    <s v=""/>
    <s v="Cumplido"/>
    <s v=""/>
  </r>
  <r>
    <s v="INC000002677732"/>
    <s v="3-Moderado/Limitado"/>
    <x v="0"/>
    <x v="0"/>
    <s v="Cerrado"/>
    <s v="CONYTEC PROYECTOS DE I"/>
    <s v="15/3/24 12:27:03"/>
    <s v="15/3/24 12:28:00"/>
    <s v="15/3/24 16:06:07"/>
    <s v="15/3/24 23:50:00"/>
    <x v="5"/>
    <s v="RODRIGO VÁSQUEZ MUÑOZ"/>
    <s v="HD/Baja de respaldo VDC MCROUTERACP"/>
    <s v="VPN IP - MPLS"/>
    <s v="frp_pcamay"/>
    <x v="0"/>
    <s v="Dentro del Objetivo de servicio"/>
    <x v="14"/>
    <d v="1899-12-30T03:38:07"/>
    <d v="1899-12-30T03:23:56"/>
    <d v="1899-12-30T03:39:04"/>
    <d v="1899-12-30T00:15:08"/>
    <x v="0"/>
    <x v="0"/>
    <m/>
    <s v=""/>
    <s v=""/>
    <s v="Cumplido"/>
    <s v=""/>
  </r>
  <r>
    <s v="INC000002678152"/>
    <s v="3-Moderado/Limitado"/>
    <x v="0"/>
    <x v="0"/>
    <s v="Cerrado"/>
    <s v="TELEFONICA GLOBAL TECHNOLOGY S.A.AGENCIA EN CHILE"/>
    <s v="15/3/24 14:47:48"/>
    <s v="15/3/24 14:49:45"/>
    <s v="15/3/24 16:17:51"/>
    <s v="15/3/24 23:50:00"/>
    <x v="13"/>
    <s v="MANUEL MAITA"/>
    <s v="HD/[ECERT] INVENTARIO DE SERVIDORES VIRTUALES | Rv Tools"/>
    <s v="VPN IP - MPLS"/>
    <s v="frp_jancha"/>
    <x v="0"/>
    <s v="Dentro del Objetivo de servicio"/>
    <x v="14"/>
    <d v="1899-12-30T01:28:06"/>
    <d v="1899-12-30T00:23:58"/>
    <d v="1899-12-30T01:30:03"/>
    <d v="1899-12-30T01:06:05"/>
    <x v="0"/>
    <x v="0"/>
    <m/>
    <s v=""/>
    <s v=""/>
    <s v="Cumplido"/>
    <s v=""/>
  </r>
  <r>
    <s v="INC000002678181"/>
    <s v="3-Moderado/Limitado"/>
    <x v="0"/>
    <x v="0"/>
    <s v="Cerrado"/>
    <s v="TELEFONICA GLOBAL TECHNOLOGY S.A.AGENCIA EN CHILE"/>
    <s v="15/3/24 15:03:26"/>
    <s v="15/3/24 15:04:50"/>
    <s v="15/3/24 16:18:37"/>
    <s v="15/3/24 23:50:00"/>
    <x v="4"/>
    <s v="MOISES E MONTERO RAMOS"/>
    <s v="HD/[ECERT] INVENTARIO DE MAQUINAS VIRTUALES CON SERVICIO DE REPLICA ZERTO"/>
    <s v="VPN IP - MPLS"/>
    <s v="frp_jancha"/>
    <x v="0"/>
    <s v="Dentro del Objetivo de servicio"/>
    <x v="14"/>
    <d v="1899-12-30T01:13:47"/>
    <d v="1899-12-30T00:00:00"/>
    <d v="1899-12-30T01:15:11"/>
    <d v="1899-12-30T01:15:11"/>
    <x v="0"/>
    <x v="0"/>
    <m/>
    <s v=""/>
    <s v=""/>
    <s v="Cumplido"/>
    <s v=""/>
  </r>
  <r>
    <s v="INC000002677797"/>
    <s v="3-Moderado/Limitado"/>
    <x v="0"/>
    <x v="0"/>
    <s v="Cerrado"/>
    <s v="TELEFONICA CYBERSECURITY TECH CHILE SPA"/>
    <s v="15/3/24 15:26:11"/>
    <s v="15/3/24 15:28:08"/>
    <s v="15/3/24 16:18:57"/>
    <s v="15/3/24 23:50:00"/>
    <x v="2"/>
    <s v="JAVIER CUEVAS"/>
    <s v="SOC/ REVISIÓN DE LD/ SOC"/>
    <s v="SEGURIDAD"/>
    <s v="tct_justlo"/>
    <x v="0"/>
    <s v="Dentro del Objetivo de servicio"/>
    <x v="14"/>
    <d v="1899-12-30T00:50:49"/>
    <d v="1899-12-30T00:00:00"/>
    <d v="1899-12-30T00:52:46"/>
    <d v="1899-12-30T00:52:46"/>
    <x v="0"/>
    <x v="0"/>
    <m/>
    <s v=""/>
    <s v=""/>
    <s v="Cumplido"/>
    <s v=""/>
  </r>
  <r>
    <s v="INC000002678046"/>
    <s v="3-Moderado/Limitado"/>
    <x v="0"/>
    <x v="0"/>
    <s v="Cerrado"/>
    <s v="CONYTEC PROYECTOS DE I"/>
    <s v="15/3/24 13:20:47"/>
    <s v="15/3/24 13:22:09"/>
    <s v="15/3/24 16:26:16"/>
    <s v="15/3/24 23:50:00"/>
    <x v="5"/>
    <s v="SEBASTIAN VILLENA"/>
    <s v="HD/Solicitud de restauración maquina virtual VDC."/>
    <s v="VPN IP - MPLS"/>
    <s v="frp_jancha"/>
    <x v="0"/>
    <s v="Dentro del Objetivo de servicio"/>
    <x v="14"/>
    <d v="1899-12-30T03:04:07"/>
    <d v="1899-12-30T02:41:23"/>
    <d v="1899-12-30T03:05:29"/>
    <d v="1899-12-30T00:24:06"/>
    <x v="0"/>
    <x v="0"/>
    <m/>
    <s v=""/>
    <s v=""/>
    <s v="Cumplido"/>
    <s v=""/>
  </r>
  <r>
    <s v="INC000002678153"/>
    <s v="4-Menor/Localizado"/>
    <x v="1"/>
    <x v="1"/>
    <s v="Cerrado"/>
    <s v="CELMEDIA S A"/>
    <s v="15/3/24 15:03:21"/>
    <s v="15/3/24 15:08:27"/>
    <s v="15/3/24 16:57:28"/>
    <s v="15/3/24 23:50:00"/>
    <x v="10"/>
    <s v="JUAN PABLO PAZ GOMPERTZ"/>
    <s v="CALL CENTER / Solicita versión FIRMWARE"/>
    <s v="VPN IP - MPLS"/>
    <s v="frp_ybenit"/>
    <x v="0"/>
    <s v="Dentro del Objetivo de servicio"/>
    <x v="14"/>
    <d v="1899-12-30T01:49:01"/>
    <d v="1899-12-30T00:00:00"/>
    <d v="1899-12-30T01:54:07"/>
    <d v="1899-12-30T01:54:07"/>
    <x v="0"/>
    <x v="0"/>
    <m/>
    <s v=""/>
    <s v=""/>
    <s v=""/>
    <s v="Cumplido"/>
  </r>
  <r>
    <s v="INC000002678329"/>
    <s v="3-Moderado/Limitado"/>
    <x v="1"/>
    <x v="1"/>
    <s v="Cerrado"/>
    <s v="FUNDACION INSTITUTO PROFESIONAL DUOC UC"/>
    <s v="15/3/24 16:22:09"/>
    <s v="15/3/24 16:32:22"/>
    <s v="15/3/24 17:01:50"/>
    <s v="15/3/24 23:50:00"/>
    <x v="2"/>
    <s v="RICARDO R GALLEGOS OYANEDER"/>
    <s v="DUOC| REQ | Servidor Configuración Manager sin Acceso a Internet"/>
    <s v="HOSTING VIRTUAL"/>
    <s v="frp_eavend"/>
    <x v="1"/>
    <s v="Dentro del Objetivo de servicio"/>
    <x v="14"/>
    <d v="1899-12-30T00:29:28"/>
    <d v="1899-12-30T00:00:00"/>
    <d v="1899-12-30T00:39:41"/>
    <d v="1899-12-30T00:39:41"/>
    <x v="1"/>
    <x v="1"/>
    <m/>
    <s v=""/>
    <s v=""/>
    <s v=""/>
    <s v="Cumplido"/>
  </r>
  <r>
    <s v="INC000002677488"/>
    <s v="3-Moderado/Limitado"/>
    <x v="0"/>
    <x v="0"/>
    <s v="Cerrado"/>
    <s v="FUNDACION INSTITUTO PROFESIONAL DUOC UC"/>
    <s v="15/3/24 15:13:14"/>
    <s v="15/3/24 15:18:00"/>
    <s v="15/3/24 17:17:25"/>
    <s v="15/3/24 23:50:00"/>
    <x v="0"/>
    <s v="VICTOR SEPULVEDA GAMARRA"/>
    <s v="Revisión de requerimiento:Coonfiguración usuario para SFTP"/>
    <s v="HOSTING VIRTUAL"/>
    <s v="tct_vsepul"/>
    <x v="0"/>
    <s v="Dentro del Objetivo de servicio"/>
    <x v="14"/>
    <d v="1899-12-30T01:59:25"/>
    <d v="1899-12-30T01:59:25"/>
    <d v="1899-12-30T02:04:11"/>
    <d v="1899-12-30T00:04:46"/>
    <x v="0"/>
    <x v="0"/>
    <m/>
    <s v=""/>
    <s v=""/>
    <s v="Cumplido"/>
    <s v=""/>
  </r>
  <r>
    <s v="INC000002678449"/>
    <s v="3-Moderado/Limitado"/>
    <x v="0"/>
    <x v="0"/>
    <s v="Cerrado"/>
    <s v="FUNDACION INSTITUTO PROFESIONAL DUOC UC"/>
    <s v="15/3/24 19:00:36"/>
    <s v="15/3/24 19:02:03"/>
    <s v="15/3/24 19:23:41"/>
    <s v="15/3/24 23:50:00"/>
    <x v="3"/>
    <s v="CRISTOBAL I REYES DELGADO"/>
    <s v="HD/RV: Clave de usuarios DGDAI"/>
    <s v="VPN IP - MPLS"/>
    <s v="frp_pcamay"/>
    <x v="0"/>
    <s v="Dentro del Objetivo de servicio"/>
    <x v="14"/>
    <d v="1899-12-30T00:21:38"/>
    <d v="1899-12-30T00:15:36"/>
    <d v="1899-12-30T00:23:05"/>
    <d v="1899-12-30T00:07:29"/>
    <x v="0"/>
    <x v="0"/>
    <m/>
    <s v=""/>
    <s v=""/>
    <s v="Cumplido"/>
    <s v=""/>
  </r>
  <r>
    <s v="INC000002679566"/>
    <s v="3-Moderado/Limitado"/>
    <x v="0"/>
    <x v="0"/>
    <s v="Cerrado"/>
    <s v="NUTRISCO CHILE SA"/>
    <s v="16/3/24 11:27:35"/>
    <s v="16/3/24 11:30:28"/>
    <s v="16/3/24 13:20:35"/>
    <s v="16/3/24 23:50:00"/>
    <x v="1"/>
    <s v="EWALD R GALAZ MILLALEO"/>
    <s v="HD |  Transporte a PRD // OT Roll Back caso Sala Venta // OEDK925716 // Inmediatamente"/>
    <s v="VPN IP - MPLS"/>
    <s v="frp_kefern"/>
    <x v="0"/>
    <s v="Dentro del Objetivo de servicio"/>
    <x v="15"/>
    <d v="1899-12-30T01:50:07"/>
    <d v="1899-12-30T00:17:06"/>
    <d v="1899-12-30T01:53:00"/>
    <d v="1899-12-30T01:35:54"/>
    <x v="0"/>
    <x v="0"/>
    <m/>
    <s v=""/>
    <s v=""/>
    <s v="Cumplido"/>
    <s v=""/>
  </r>
  <r>
    <s v="INC000002679920"/>
    <s v="3-Moderado/Limitado"/>
    <x v="0"/>
    <x v="0"/>
    <s v="Cerrado"/>
    <s v="TELEFONICA GLOBAL TECHNOLOGY S.A.AGENCIA EN CHILE"/>
    <s v="16/3/24 14:39:19"/>
    <s v="16/3/24 14:44:11"/>
    <s v="16/3/24 15:12:05"/>
    <s v="16/3/24 23:50:00"/>
    <x v="12"/>
    <s v="MICHAEL H GONZALEZ OLIVARES"/>
    <s v="HD | Cliente DUOC -| Respaldo fallido HYP-SNBDO"/>
    <s v="VPN IP - MPLS"/>
    <s v="frp_kefern"/>
    <x v="1"/>
    <s v="Dentro del Objetivo de servicio"/>
    <x v="15"/>
    <d v="1899-12-30T00:27:54"/>
    <d v="1899-12-30T00:00:00"/>
    <d v="1899-12-30T00:32:46"/>
    <d v="1899-12-30T00:32:46"/>
    <x v="1"/>
    <x v="1"/>
    <m/>
    <s v=""/>
    <s v=""/>
    <s v="Cumplido"/>
    <s v=""/>
  </r>
  <r>
    <s v="INC000002679728"/>
    <s v="1-Extenso/Generalizado"/>
    <x v="1"/>
    <x v="1"/>
    <s v="Cerrado"/>
    <s v="GPS CHILE SPA"/>
    <s v="16/3/24 12:43:37"/>
    <s v="16/3/24 12:43:37"/>
    <s v="17/3/24 20:19:40"/>
    <s v="17/3/24 23:50:00"/>
    <x v="2"/>
    <s v="RICARDO R GALLEGOS OYANEDER"/>
    <s v="gpschi01 - wnprap_gps10 TICKET AUTOMATICO"/>
    <s v="TICKET-INTELIGENTE"/>
    <s v="USR_TSIGHT"/>
    <x v="1"/>
    <s v="Objetivos de servicio incumplidos"/>
    <x v="16"/>
    <d v="1899-12-31T07:36:03"/>
    <d v="1899-12-31T07:33:04"/>
    <d v="1899-12-31T07:36:03"/>
    <d v="1899-12-30T00:02:59"/>
    <x v="1"/>
    <x v="1"/>
    <m/>
    <s v=""/>
    <s v=""/>
    <s v=""/>
    <s v="Cumplido"/>
  </r>
  <r>
    <s v="INC000002679458"/>
    <s v="3-Moderado/Limitado"/>
    <x v="0"/>
    <x v="0"/>
    <s v="Cerrado"/>
    <s v="TELEFONICA GLOBAL TECHNOLOGY S.A.AGENCIA EN CHILE"/>
    <s v="16/3/24 09:19:53"/>
    <s v="16/3/24 09:21:28"/>
    <s v="17/3/24 20:26:00"/>
    <s v="17/3/24 23:50:00"/>
    <x v="2"/>
    <s v="RICARDO R GALLEGOS OYANEDER"/>
    <s v="HD/Acceso VPN: no se puede ingresar"/>
    <s v="VPN IP - MPLS"/>
    <s v="frp_jancha"/>
    <x v="0"/>
    <s v="Objetivos de servicio incumplidos"/>
    <x v="16"/>
    <d v="1899-12-31T11:04:32"/>
    <d v="1899-12-31T07:26:58"/>
    <d v="1899-12-31T11:06:07"/>
    <d v="1899-12-30T03:39:09"/>
    <x v="0"/>
    <x v="0"/>
    <m/>
    <s v=""/>
    <s v=""/>
    <s v="Cumplido"/>
    <s v=""/>
  </r>
  <r>
    <s v="INC000002678076"/>
    <s v="3-Moderado/Limitado"/>
    <x v="0"/>
    <x v="0"/>
    <s v="Cerrado"/>
    <s v="TELEFONICA GLOBAL TECHNOLOGY S.A.AGENCIA EN CHILE"/>
    <s v="15/3/24 13:42:51"/>
    <s v="15/3/24 13:43:57"/>
    <s v="17/3/24 22:21:14"/>
    <s v="17/3/24 23:50:00"/>
    <x v="3"/>
    <s v="CRISTOBAL I REYES DELGADO"/>
    <s v="HD/RV: Solicitud de Mantenimiento SQL Server GDA-BD"/>
    <s v="VPN IP - MPLS"/>
    <s v="frp_jancha"/>
    <x v="0"/>
    <s v="Dentro del Objetivo de servicio"/>
    <x v="16"/>
    <d v="1900-01-01T08:37:17"/>
    <d v="1900-01-01T06:57:57"/>
    <d v="1900-01-01T08:38:23"/>
    <d v="1899-12-30T01:40:26"/>
    <x v="0"/>
    <x v="0"/>
    <m/>
    <s v=""/>
    <s v=""/>
    <s v="Cumplido"/>
    <s v=""/>
  </r>
  <r>
    <s v="INC000002678626"/>
    <s v="3-Moderado/Limitado"/>
    <x v="0"/>
    <x v="0"/>
    <s v="Resuelto"/>
    <s v="TELEFONICA GLOBAL TECHNOLOGY S.A.AGENCIA EN CHILE"/>
    <s v="15/3/24 17:27:41"/>
    <s v="15/3/24 17:29:08"/>
    <s v="18/3/24 12:21:22"/>
    <m/>
    <x v="13"/>
    <s v="MANUEL MAITA"/>
    <s v="HD/[ECERT] SERVICIO DE STORAGE ACTUAL"/>
    <s v="VPN IP - MPLS"/>
    <s v="frp_jancha"/>
    <x v="0"/>
    <s v="Objetivos de servicio incumplidos"/>
    <x v="17"/>
    <d v="1900-01-01T18:52:14"/>
    <e v="#N/A"/>
    <e v="#N/A"/>
    <e v="#N/A"/>
    <x v="0"/>
    <x v="2"/>
    <m/>
    <s v=""/>
    <s v=""/>
    <e v="#N/A"/>
    <s v=""/>
  </r>
  <r>
    <s v="INC000002678429"/>
    <s v="3-Moderado/Limitado"/>
    <x v="1"/>
    <x v="1"/>
    <s v="Resuelto"/>
    <s v="SERVICIOS EXTERNOS SAN CRISTOBAL LIMITADA"/>
    <s v="15/3/24 17:24:14"/>
    <s v="15/3/24 17:40:24"/>
    <s v="18/3/24 12:38:40"/>
    <m/>
    <x v="0"/>
    <s v="GUSTAVO AVILA VERA"/>
    <s v="CTC | Favor cambiar puntero inverso 190.4.216.146"/>
    <s v="VPN IP - MPLS"/>
    <s v="frp_rinfan"/>
    <x v="0"/>
    <s v="Objetivos de servicio incumplidos"/>
    <x v="17"/>
    <d v="1900-01-01T18:58:16"/>
    <e v="#N/A"/>
    <e v="#N/A"/>
    <e v="#N/A"/>
    <x v="0"/>
    <x v="2"/>
    <m/>
    <s v=""/>
    <s v=""/>
    <s v=""/>
    <e v="#N/A"/>
  </r>
  <r>
    <s v="INC000002678796"/>
    <s v="1-Extenso/Generalizado"/>
    <x v="1"/>
    <x v="1"/>
    <s v="Resuelto"/>
    <s v="TELEFONICA EMPRESAS DE CHILE SA"/>
    <s v="15/3/24 21:35:39"/>
    <s v="15/3/24 21:35:39"/>
    <s v="18/3/24 13:46:07"/>
    <m/>
    <x v="2"/>
    <s v="RICARDO R GALLEGOS OYANEDER"/>
    <s v="gda - bdb_gda50 TICKET AUTOMATICO"/>
    <s v="TICKET-INTELIGENTE"/>
    <s v="USR_TSIGHT"/>
    <x v="1"/>
    <s v="Objetivos de servicio incumplidos"/>
    <x v="17"/>
    <d v="1900-01-01T16:10:28"/>
    <e v="#N/A"/>
    <e v="#N/A"/>
    <e v="#N/A"/>
    <x v="3"/>
    <x v="1"/>
    <m/>
    <s v=""/>
    <s v=""/>
    <s v=""/>
    <e v="#N/A"/>
  </r>
  <r>
    <s v="INC000002671213"/>
    <s v="3-Moderado/Limitado"/>
    <x v="0"/>
    <x v="0"/>
    <s v="Resuelto"/>
    <s v="GPS CHILE SPA"/>
    <s v="13/3/24 10:31:52"/>
    <s v="13/3/24 10:33:30"/>
    <s v="18/3/24 14:09:13"/>
    <m/>
    <x v="5"/>
    <s v="RODRIGO VÁSQUEZ MUÑOZ"/>
    <s v="GAMA / agregar a politica de respaldo"/>
    <s v="VPN IP - MPLS"/>
    <s v="frp_rreyes"/>
    <x v="0"/>
    <s v="Objetivos de servicio incumplidos"/>
    <x v="17"/>
    <d v="1900-01-04T03:35:43"/>
    <e v="#N/A"/>
    <e v="#N/A"/>
    <e v="#N/A"/>
    <x v="0"/>
    <x v="2"/>
    <m/>
    <s v=""/>
    <s v=""/>
    <e v="#N/A"/>
    <s v=""/>
  </r>
  <r>
    <s v="INC000002675565"/>
    <s v="3-Moderado/Limitado"/>
    <x v="0"/>
    <x v="0"/>
    <s v="Resuelto"/>
    <s v="CONYTEC PROYECTOS DE I"/>
    <s v="14/3/24 17:12:44"/>
    <s v="14/3/24 17:18:32"/>
    <s v="18/3/24 15:01:26"/>
    <m/>
    <x v="4"/>
    <s v="MOISES E MONTERO RAMOS"/>
    <s v="HD/Cambio de contraseña y 2fa"/>
    <s v="VPN IP - MPLS"/>
    <s v="frp_pcamay"/>
    <x v="0"/>
    <s v="Objetivos de servicio incumplidos"/>
    <x v="17"/>
    <d v="1900-01-02T21:42:54"/>
    <e v="#N/A"/>
    <e v="#N/A"/>
    <e v="#N/A"/>
    <x v="0"/>
    <x v="2"/>
    <m/>
    <s v=""/>
    <s v=""/>
    <e v="#N/A"/>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d v="1899-12-30T04:00:00"/>
    <x v="0"/>
    <x v="1"/>
    <s v="especialista responde en tiempo y forma por correo, no así en sistema"/>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d v="1900-01-01T00:00:00"/>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e v="#N/A"/>
    <x v="0"/>
    <x v="1"/>
    <m/>
    <s v=""/>
    <s v=""/>
    <s v=""/>
    <s v=""/>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e v="#N/A"/>
    <e v="#N/A"/>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d v="1899-12-30T00:00:00"/>
    <m/>
    <m/>
    <d v="1899-12-30T00:00:00"/>
    <x v="4"/>
    <x v="3"/>
    <m/>
    <m/>
    <m/>
    <m/>
    <m/>
  </r>
  <r>
    <m/>
    <m/>
    <x v="3"/>
    <x v="3"/>
    <m/>
    <m/>
    <m/>
    <m/>
    <m/>
    <m/>
    <x v="14"/>
    <m/>
    <m/>
    <m/>
    <m/>
    <x v="2"/>
    <m/>
    <x v="17"/>
    <m/>
    <m/>
    <m/>
    <d v="1899-12-30T00:00:00"/>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r>
    <m/>
    <m/>
    <x v="3"/>
    <x v="3"/>
    <m/>
    <m/>
    <m/>
    <m/>
    <m/>
    <m/>
    <x v="14"/>
    <m/>
    <m/>
    <m/>
    <m/>
    <x v="2"/>
    <m/>
    <x v="17"/>
    <m/>
    <m/>
    <m/>
    <m/>
    <x v="4"/>
    <x v="3"/>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5">
  <r>
    <s v="INC000002645760"/>
    <s v="3-Moderado/Limitado"/>
    <s v="3-Medio"/>
    <s v="Media"/>
    <s v="Resuelto"/>
    <s v="TELEFONICA GLOBAL TECHNOLOGY S.A.AGENCIA EN CHILE"/>
    <d v="2024-03-01T02:02:26"/>
    <d v="2024-03-01T02:03:32"/>
    <d v="2024-03-01T02:09:50"/>
    <m/>
    <x v="0"/>
    <x v="0"/>
    <s v="revisión de servidor de relay de correos 172.29.100.116"/>
    <s v="HOSTING VIRTUAL"/>
    <s v="tct_gavila"/>
    <x v="0"/>
    <m/>
    <d v="2024-03-01T00:00:00"/>
    <d v="1899-12-30T00:06:18"/>
    <d v="1899-12-30T00:00:00"/>
    <d v="1899-12-30T00:07:24"/>
    <d v="1899-12-30T00:07:24"/>
    <s v=""/>
    <s v="Cumplido"/>
    <m/>
    <m/>
    <s v=""/>
    <m/>
    <s v=""/>
  </r>
  <r>
    <s v="INC000002646127"/>
    <s v="4-Menor/Localizado"/>
    <s v="4-Baja"/>
    <s v="Baja"/>
    <s v="Resuelto"/>
    <s v="TELEFONICA EMPRESAS DE CHILE SA"/>
    <d v="2024-03-01T07:37:27"/>
    <d v="2024-03-01T07:39:54"/>
    <d v="2024-03-01T07:40:18"/>
    <m/>
    <x v="1"/>
    <x v="1"/>
    <s v="Checklist Diario Clientes 01.03.24"/>
    <s v="SAP"/>
    <s v="tct_nsaave"/>
    <x v="0"/>
    <m/>
    <d v="2024-03-01T00:00:00"/>
    <d v="1899-12-30T00:00:24"/>
    <d v="1899-12-30T00:00:00"/>
    <d v="1899-12-30T00:02:51"/>
    <d v="1899-12-30T00:02:51"/>
    <s v=""/>
    <s v="Cumplido"/>
    <m/>
    <m/>
    <s v=""/>
    <s v=""/>
    <s v="Cumplido"/>
  </r>
  <r>
    <s v="INC000002646179"/>
    <s v="3-Moderado/Limitado"/>
    <s v="3-Medio"/>
    <s v="Media"/>
    <s v="Resuelto"/>
    <s v="ACMA S.A."/>
    <d v="2024-03-01T08:38:46"/>
    <d v="2024-03-01T08:40:59"/>
    <d v="2024-03-01T10:18:48"/>
    <m/>
    <x v="1"/>
    <x v="2"/>
    <s v="HD |  ACMA: Bloqueo masivo de usuarios por proceso de fin de mes"/>
    <s v="VPN IP - MPLS"/>
    <s v="frp_kefern"/>
    <x v="0"/>
    <m/>
    <d v="2024-03-01T00:00:00"/>
    <d v="1899-12-30T01:37:49"/>
    <d v="1899-12-30T00:31:57"/>
    <d v="1899-12-30T01:40:02"/>
    <d v="1899-12-30T01:08:05"/>
    <s v=""/>
    <s v="Cumplido"/>
    <m/>
    <m/>
    <s v=""/>
    <s v="Cumplido"/>
    <s v=""/>
  </r>
  <r>
    <s v="INC000002646327"/>
    <s v="4-Menor/Localizado"/>
    <s v="4-Baja"/>
    <s v="Baja"/>
    <s v="Resuelto"/>
    <s v="TELEFONICA GLOBAL TECHNOLOGY S.A.AGENCIA EN CHILE"/>
    <d v="2024-03-01T10:28:18"/>
    <d v="2024-03-01T10:31:21"/>
    <d v="2024-03-01T10:32:09"/>
    <m/>
    <x v="1"/>
    <x v="2"/>
    <s v="Checklist diario clientes 17.02.2024"/>
    <s v="SAP"/>
    <s v="tct_egalaz"/>
    <x v="0"/>
    <m/>
    <d v="2024-03-01T00:00:00"/>
    <d v="1899-12-30T00:00:48"/>
    <d v="1899-12-30T00:00:00"/>
    <d v="1899-12-30T00:03:51"/>
    <d v="1899-12-30T00:03:51"/>
    <s v=""/>
    <s v="Cumplido"/>
    <m/>
    <s v=""/>
    <s v=""/>
    <s v=""/>
    <s v="Cumplido"/>
  </r>
  <r>
    <s v="INC000002646331"/>
    <s v="4-Menor/Localizado"/>
    <s v="4-Baja"/>
    <s v="Baja"/>
    <s v="Resuelto"/>
    <s v="TELEFONICA GLOBAL TECHNOLOGY S.A.AGENCIA EN CHILE"/>
    <d v="2024-03-01T10:33:22"/>
    <d v="2024-03-01T10:34:11"/>
    <d v="2024-03-01T10:35:21"/>
    <m/>
    <x v="1"/>
    <x v="2"/>
    <s v="Checklist diario clientes 18.02.2024"/>
    <s v="SAP"/>
    <s v="tct_egalaz"/>
    <x v="0"/>
    <m/>
    <d v="2024-03-01T00:00:00"/>
    <d v="1899-12-30T00:01:10"/>
    <d v="1899-12-30T00:00:00"/>
    <d v="1899-12-30T00:01:59"/>
    <d v="1899-12-30T00:01:59"/>
    <s v=""/>
    <s v="Cumplido"/>
    <m/>
    <s v=""/>
    <s v=""/>
    <s v=""/>
    <s v="Cumplido"/>
  </r>
  <r>
    <s v="INC000002646388"/>
    <s v="4-Menor/Localizado"/>
    <s v="4-Baja"/>
    <s v="Baja"/>
    <s v="Resuelto"/>
    <s v="TELEFONICA GLOBAL TECHNOLOGY S.A.AGENCIA EN CHILE"/>
    <d v="2024-03-01T11:59:54"/>
    <d v="2024-03-01T12:00:06"/>
    <d v="2024-03-01T12:03:28"/>
    <m/>
    <x v="2"/>
    <x v="3"/>
    <s v="Asistencia técnica en escalado incidentes y requerimientos Rodrigo Olmos cliente DUOC."/>
    <s v="HOSTING VIRTUAL"/>
    <s v="tct_rgalle"/>
    <x v="0"/>
    <m/>
    <d v="2024-03-01T00:00:00"/>
    <d v="1899-12-30T00:03:22"/>
    <d v="1899-12-30T00:00:00"/>
    <d v="1899-12-30T00:03:34"/>
    <d v="1899-12-30T00:03:34"/>
    <s v=""/>
    <s v="Cumplido"/>
    <m/>
    <s v=""/>
    <s v=""/>
    <s v=""/>
    <s v="Cumplido"/>
  </r>
  <r>
    <s v="INC000002646389"/>
    <s v="4-Menor/Localizado"/>
    <s v="4-Baja"/>
    <s v="Baja"/>
    <s v="Resuelto"/>
    <s v="TELEFONICA GLOBAL TECHNOLOGY S.A.AGENCIA EN CHILE"/>
    <d v="2024-03-01T12:00:11"/>
    <d v="2024-03-01T12:00:28"/>
    <d v="2024-03-01T12:04:22"/>
    <m/>
    <x v="2"/>
    <x v="3"/>
    <s v="Asistencia técnica en funcionamiento custer SQL Manuel Benitez cliente eCert"/>
    <s v="HOSTING VIRTUAL"/>
    <s v="tct_rgalle"/>
    <x v="0"/>
    <m/>
    <d v="2024-03-01T00:00:00"/>
    <d v="1899-12-30T00:03:54"/>
    <d v="1899-12-30T00:00:00"/>
    <d v="1899-12-30T00:04:11"/>
    <d v="1899-12-30T00:04:11"/>
    <s v=""/>
    <s v="Cumplido"/>
    <m/>
    <s v=""/>
    <s v=""/>
    <s v=""/>
    <s v="Cumplido"/>
  </r>
  <r>
    <s v="INC000002646391"/>
    <s v="4-Menor/Localizado"/>
    <s v="4-Baja"/>
    <s v="Baja"/>
    <s v="Resuelto"/>
    <s v="TELEFONICA GLOBAL TECHNOLOGY S.A.AGENCIA EN CHILE"/>
    <d v="2024-03-01T12:00:40"/>
    <d v="2024-03-01T12:00:54"/>
    <d v="2024-03-01T12:05:27"/>
    <m/>
    <x v="2"/>
    <x v="3"/>
    <s v="Reunión de coordinación con CSIR/TECH por actualización agente Panda servidores Empresas"/>
    <s v="HOSTING VIRTUAL"/>
    <s v="tct_rgalle"/>
    <x v="0"/>
    <m/>
    <d v="2024-03-01T00:00:00"/>
    <d v="1899-12-30T00:04:33"/>
    <d v="1899-12-30T00:00:00"/>
    <d v="1899-12-30T00:04:47"/>
    <d v="1899-12-30T00:04:47"/>
    <s v=""/>
    <s v="Cumplido"/>
    <m/>
    <s v=""/>
    <s v=""/>
    <s v=""/>
    <s v="Cumplido"/>
  </r>
  <r>
    <s v="INC000002646544"/>
    <s v="1-Extenso/Generalizado"/>
    <s v="4-Baja"/>
    <s v="Baja"/>
    <s v="Resuelto"/>
    <s v="GPS CHILE SPA"/>
    <d v="2024-03-01T10:34:45"/>
    <d v="2024-03-01T10:34:45"/>
    <d v="2024-03-01T12:44:26"/>
    <m/>
    <x v="2"/>
    <x v="4"/>
    <s v="gpschi01 - wnprap_cap02 TICKET AUTOMATICO"/>
    <s v="TICKET-INTELIGENTE"/>
    <s v="USR_TSIGHT"/>
    <x v="1"/>
    <m/>
    <d v="2024-03-01T00:00:00"/>
    <d v="1899-12-30T02:09:41"/>
    <d v="1899-12-30T00:54:59"/>
    <d v="1899-12-30T02:09:41"/>
    <d v="1899-12-30T01:14:42"/>
    <s v="Cumplido"/>
    <s v=" "/>
    <m/>
    <s v=""/>
    <s v=""/>
    <s v=""/>
    <s v="Cumplido"/>
  </r>
  <r>
    <s v="INC000002646808"/>
    <s v="4-Menor/Localizado"/>
    <s v="4-Baja"/>
    <s v="Baja"/>
    <s v="Resuelto"/>
    <s v="TELEFONICA GLOBAL TECHNOLOGY S.A.AGENCIA EN CHILE"/>
    <d v="2024-03-01T12:42:19"/>
    <d v="2024-03-01T12:43:28"/>
    <d v="2024-03-01T12:44:29"/>
    <m/>
    <x v="1"/>
    <x v="2"/>
    <s v="Checklist diario clientes 19.02.2024"/>
    <s v="SAP"/>
    <s v="tct_egalaz"/>
    <x v="0"/>
    <m/>
    <d v="2024-03-01T00:00:00"/>
    <d v="1899-12-30T00:01:01"/>
    <d v="1899-12-30T00:00:00"/>
    <d v="1899-12-30T00:02:10"/>
    <d v="1899-12-30T00:02:10"/>
    <s v=""/>
    <s v="Cumplido"/>
    <m/>
    <s v=""/>
    <s v=""/>
    <s v=""/>
    <s v="Cumplido"/>
  </r>
  <r>
    <s v="INC000002646811"/>
    <s v="4-Menor/Localizado"/>
    <s v="4-Baja"/>
    <s v="Baja"/>
    <s v="Resuelto"/>
    <s v="TELEFONICA GLOBAL TECHNOLOGY S.A.AGENCIA EN CHILE"/>
    <d v="2024-03-01T12:44:54"/>
    <d v="2024-03-01T12:45:45"/>
    <d v="2024-03-01T12:46:36"/>
    <m/>
    <x v="1"/>
    <x v="2"/>
    <s v="Checklist diario clientes 20.02.2024"/>
    <s v="SAP"/>
    <s v="tct_egalaz"/>
    <x v="0"/>
    <m/>
    <d v="2024-03-01T00:00:00"/>
    <d v="1899-12-30T00:00:51"/>
    <d v="1899-12-30T00:00:00"/>
    <d v="1899-12-30T00:01:42"/>
    <d v="1899-12-30T00:01:42"/>
    <s v=""/>
    <s v="Cumplido"/>
    <m/>
    <s v=""/>
    <s v=""/>
    <s v=""/>
    <s v="Cumplido"/>
  </r>
  <r>
    <s v="INC000002646818"/>
    <s v="4-Menor/Localizado"/>
    <s v="4-Baja"/>
    <s v="Baja"/>
    <s v="Resuelto"/>
    <s v="TELEFONICA GLOBAL TECHNOLOGY S.A.AGENCIA EN CHILE"/>
    <d v="2024-03-01T13:03:49"/>
    <d v="2024-03-01T13:04:35"/>
    <d v="2024-03-01T13:05:36"/>
    <m/>
    <x v="1"/>
    <x v="2"/>
    <s v="Checklist diario clientes 21.02.2024"/>
    <s v="SAP"/>
    <s v="tct_egalaz"/>
    <x v="0"/>
    <m/>
    <d v="2024-03-01T00:00:00"/>
    <d v="1899-12-30T00:01:01"/>
    <d v="1899-12-30T00:00:00"/>
    <d v="1899-12-30T00:01:47"/>
    <d v="1899-12-30T00:01:47"/>
    <s v=""/>
    <s v="Cumplido"/>
    <m/>
    <s v=""/>
    <s v=""/>
    <s v=""/>
    <s v="Cumplido"/>
  </r>
  <r>
    <s v="INC000002646566"/>
    <s v="1-Extenso/Generalizado"/>
    <s v="4-Baja"/>
    <s v="Baja"/>
    <s v="Resuelto"/>
    <s v="TELEFONICA EMPRESAS DE CHILE SA"/>
    <d v="2024-03-01T11:06:47"/>
    <d v="2024-03-01T11:06:47"/>
    <d v="2024-03-01T13:06:59"/>
    <m/>
    <x v="2"/>
    <x v="4"/>
    <s v="tgestiona - tgestiona_bd TICKET AUTOMATICO"/>
    <s v="TICKET-INTELIGENTE"/>
    <s v="USR_TSIGHT"/>
    <x v="1"/>
    <m/>
    <d v="2024-03-01T00:00:00"/>
    <d v="1899-12-30T02:00:12"/>
    <d v="1899-12-30T01:28:12"/>
    <d v="1899-12-30T02:00:12"/>
    <d v="1899-12-30T00:32:00"/>
    <s v="Cumplido"/>
    <s v=" "/>
    <m/>
    <s v=""/>
    <s v=""/>
    <s v=""/>
    <s v="Cumplido"/>
  </r>
  <r>
    <s v="INC000002646821"/>
    <s v="4-Menor/Localizado"/>
    <s v="4-Baja"/>
    <s v="Baja"/>
    <s v="Resuelto"/>
    <s v="TELEFONICA GLOBAL TECHNOLOGY S.A.AGENCIA EN CHILE"/>
    <d v="2024-03-01T13:06:44"/>
    <d v="2024-03-01T13:07:36"/>
    <d v="2024-03-01T13:08:30"/>
    <m/>
    <x v="1"/>
    <x v="2"/>
    <s v="Checklist diario clientes 22.02.2024"/>
    <s v="SAP"/>
    <s v="tct_egalaz"/>
    <x v="0"/>
    <m/>
    <d v="2024-03-01T00:00:00"/>
    <d v="1899-12-30T00:00:54"/>
    <d v="1899-12-30T00:00:00"/>
    <d v="1899-12-30T00:01:46"/>
    <d v="1899-12-30T00:01:46"/>
    <s v=""/>
    <s v="Cumplido"/>
    <m/>
    <s v=""/>
    <s v=""/>
    <s v=""/>
    <s v="Cumplido"/>
  </r>
  <r>
    <s v="INC000002646816"/>
    <s v="3-Moderado/Limitado"/>
    <s v="4-Baja"/>
    <s v="Baja"/>
    <s v="Resuelto"/>
    <s v="TELEFONICA GLOBAL TECHNOLOGY S.A.AGENCIA EN CHILE"/>
    <d v="2024-03-01T13:01:23"/>
    <d v="2024-03-01T13:09:18"/>
    <d v="2024-03-01T13:12:22"/>
    <m/>
    <x v="1"/>
    <x v="5"/>
    <s v="Checklist Diarios 29.02.2024"/>
    <s v="SAP"/>
    <s v="tct_oguzma"/>
    <x v="0"/>
    <m/>
    <d v="2024-03-01T00:00:00"/>
    <d v="1899-12-30T00:03:04"/>
    <d v="1899-12-30T00:00:00"/>
    <d v="1899-12-30T00:10:59"/>
    <d v="1899-12-30T00:10:59"/>
    <s v=""/>
    <s v="Cumplido"/>
    <m/>
    <s v=""/>
    <s v=""/>
    <s v=""/>
    <s v="Cumplido"/>
  </r>
  <r>
    <s v="INC000002646826"/>
    <s v="4-Menor/Localizado"/>
    <s v="4-Baja"/>
    <s v="Baja"/>
    <s v="Resuelto"/>
    <s v="TELEFONICA GLOBAL TECHNOLOGY S.A.AGENCIA EN CHILE"/>
    <d v="2024-03-01T13:12:06"/>
    <d v="2024-03-01T13:12:51"/>
    <d v="2024-03-01T13:13:55"/>
    <m/>
    <x v="1"/>
    <x v="2"/>
    <s v="Checklist diario clientes 23.02.2024"/>
    <s v="SAP"/>
    <s v="tct_egalaz"/>
    <x v="0"/>
    <m/>
    <d v="2024-03-01T00:00:00"/>
    <d v="1899-12-30T00:01:04"/>
    <d v="1899-12-30T00:00:00"/>
    <d v="1899-12-30T00:01:49"/>
    <d v="1899-12-30T00:01:49"/>
    <s v=""/>
    <s v="Cumplido"/>
    <m/>
    <s v=""/>
    <s v=""/>
    <s v=""/>
    <s v="Cumplido"/>
  </r>
  <r>
    <s v="INC000002646807"/>
    <s v="3-Moderado/Limitado"/>
    <s v="3-Medio"/>
    <s v="Media"/>
    <s v="Resuelto"/>
    <s v="ACMA S.A."/>
    <d v="2024-03-01T12:44:35"/>
    <d v="2024-03-01T12:45:48"/>
    <d v="2024-03-01T13:23:30"/>
    <m/>
    <x v="1"/>
    <x v="2"/>
    <s v="HD/RE: ACMA - RE: Clave de desarrollador"/>
    <s v="VPN IP - MPLS"/>
    <s v="frp_pcamay"/>
    <x v="0"/>
    <m/>
    <d v="2024-03-01T00:00:00"/>
    <d v="1899-12-30T00:37:42"/>
    <d v="1899-12-30T00:00:00"/>
    <d v="1899-12-30T00:38:55"/>
    <d v="1899-12-30T00:38:55"/>
    <s v=""/>
    <s v="Cumplido"/>
    <m/>
    <s v=""/>
    <s v=""/>
    <s v="Cumplido"/>
    <s v=""/>
  </r>
  <r>
    <s v="INC000002645101"/>
    <s v="3-Moderado/Limitado"/>
    <s v="4-Baja"/>
    <s v="Baja"/>
    <s v="Resuelto"/>
    <s v="FUNDACION INSTITUTO PROFESIONAL DUOC UC"/>
    <d v="2024-03-01T09:48:36"/>
    <d v="2024-03-01T09:51:10"/>
    <d v="2024-03-01T13:37:08"/>
    <m/>
    <x v="3"/>
    <x v="6"/>
    <s v="DUOC|REQ| Integración Monitoreo"/>
    <s v="HOSTING VIRTUAL"/>
    <s v="frp_eavend"/>
    <x v="0"/>
    <m/>
    <d v="2024-03-01T00:00:00"/>
    <d v="1899-12-30T03:45:58"/>
    <d v="1899-12-30T03:05:54"/>
    <d v="1899-12-30T03:48:32"/>
    <d v="1899-12-30T00:42:38"/>
    <s v=""/>
    <s v="Cumplido"/>
    <m/>
    <s v=""/>
    <s v=""/>
    <s v=""/>
    <s v="Cumplido"/>
  </r>
  <r>
    <s v="INC000002646467"/>
    <s v="3-Moderado/Limitado"/>
    <s v="4-Baja"/>
    <s v="Baja"/>
    <s v="Resuelto"/>
    <s v="FUNDACION INSTITUTO PROFESIONAL DUOC UC"/>
    <d v="2024-03-01T13:06:37"/>
    <d v="2024-03-01T13:08:49"/>
    <d v="2024-03-01T13:41:07"/>
    <m/>
    <x v="2"/>
    <x v="3"/>
    <s v="DUOC|REQ| Solicitud cuentas VPN - Proyecto Observatorio"/>
    <s v="HOUSING"/>
    <s v="frp_eavend"/>
    <x v="0"/>
    <m/>
    <d v="2024-03-01T00:00:00"/>
    <d v="1899-12-30T00:32:18"/>
    <d v="1899-12-30T00:14:01"/>
    <d v="1899-12-30T00:34:30"/>
    <d v="1899-12-30T00:20:29"/>
    <s v=""/>
    <s v="Cumplido"/>
    <m/>
    <s v=""/>
    <s v=""/>
    <s v=""/>
    <s v="Cumplido"/>
  </r>
  <r>
    <s v="INC000002646434"/>
    <s v="3-Moderado/Limitado"/>
    <s v="4-Baja"/>
    <s v="Baja"/>
    <s v="Resuelto"/>
    <s v="FUNDACION INSTITUTO PROFESIONAL DUOC UC"/>
    <d v="2024-03-01T11:24:16"/>
    <d v="2024-03-01T11:25:53"/>
    <d v="2024-03-01T13:41:36"/>
    <m/>
    <x v="3"/>
    <x v="7"/>
    <s v="DUOC|REQ| Añadir segmentos nuevos a OCI"/>
    <s v="HOSTING VIRTUAL"/>
    <s v="frp_eavend"/>
    <x v="0"/>
    <m/>
    <d v="2024-03-01T00:00:00"/>
    <d v="1899-12-30T02:15:43"/>
    <d v="1899-12-30T01:52:57"/>
    <d v="1899-12-30T02:17:20"/>
    <d v="1899-12-30T00:24:23"/>
    <s v=""/>
    <s v="Cumplido"/>
    <m/>
    <s v=""/>
    <s v=""/>
    <s v=""/>
    <s v="Cumplido"/>
  </r>
  <r>
    <s v="INC000002646472"/>
    <s v="2-Significativo/Amplio"/>
    <s v="3-Medio"/>
    <s v="Media"/>
    <s v="Resuelto"/>
    <s v="FUNDACION INSTITUTO PROFESIONAL DUOC UC"/>
    <d v="2024-03-01T13:43:47"/>
    <d v="2024-03-01T13:44:57"/>
    <d v="2024-03-01T13:45:59"/>
    <m/>
    <x v="3"/>
    <x v="7"/>
    <s v="realizar rebuild a indices en PRD"/>
    <s v="HOSTING VIRTUAL"/>
    <s v="tct_alorti"/>
    <x v="0"/>
    <m/>
    <d v="2024-03-01T00:00:00"/>
    <d v="1899-12-30T00:01:02"/>
    <d v="1899-12-30T00:00:00"/>
    <d v="1899-12-30T00:02:12"/>
    <d v="1899-12-30T00:02:12"/>
    <s v=""/>
    <s v="Cumplido"/>
    <m/>
    <s v=""/>
    <s v=""/>
    <s v="Cumplido"/>
    <s v=""/>
  </r>
  <r>
    <s v="INC000002646862"/>
    <s v="3-Moderado/Limitado"/>
    <s v="3-Medio"/>
    <s v="Media"/>
    <s v="Cerrado"/>
    <s v="MUTUAL DE CARABINEROS"/>
    <s v="1/3/24 16:00:50"/>
    <s v="1/3/24 16:02:02"/>
    <s v="1/3/24 16:15:46"/>
    <s v="1/3/24 23:50:00"/>
    <x v="0"/>
    <x v="8"/>
    <s v="HD/Modificación de registros DNS - SICS por contingencia"/>
    <s v="VPN IP - MPLS"/>
    <s v="frp_pcamay"/>
    <x v="0"/>
    <m/>
    <d v="2024-03-01T00:00:00"/>
    <d v="1899-12-30T00:13:44"/>
    <d v="1899-12-30T00:03:33"/>
    <d v="1899-12-30T00:14:56"/>
    <d v="1899-12-30T00:11:23"/>
    <s v=""/>
    <s v="Cumplido"/>
    <m/>
    <s v=""/>
    <s v=""/>
    <s v="Cumplido"/>
    <s v=""/>
  </r>
  <r>
    <s v="INC000002647352"/>
    <s v="4-Menor/Localizado"/>
    <s v="4-Baja"/>
    <s v="Baja"/>
    <s v="Cerrado"/>
    <s v="TELEFONICA EMPRESAS DE CHILE SA"/>
    <s v="1/3/24 16:48:07"/>
    <s v="1/3/24 16:49:56"/>
    <s v="1/3/24 16:53:35"/>
    <s v="1/3/24 23:50:00"/>
    <x v="1"/>
    <x v="9"/>
    <s v="CHECKLIST SAP ECC PRD 27.02.2024"/>
    <s v="SAP"/>
    <s v="tct_fcorte"/>
    <x v="0"/>
    <m/>
    <d v="2024-03-01T00:00:00"/>
    <d v="1899-12-30T00:03:39"/>
    <d v="1899-12-30T00:00:00"/>
    <d v="1899-12-30T00:00:00"/>
    <d v="1899-12-30T00:00:00"/>
    <s v=""/>
    <s v="Cumplido"/>
    <m/>
    <s v=""/>
    <s v=""/>
    <s v=""/>
    <s v="Cumplido"/>
  </r>
  <r>
    <s v="INC000002647349"/>
    <s v="4-Menor/Localizado"/>
    <s v="4-Baja"/>
    <s v="Baja"/>
    <s v="Cerrado"/>
    <s v="TELEFONICA EMPRESAS DE CHILE SA"/>
    <s v="1/3/24 16:45:10"/>
    <s v="1/3/24 16:46:39"/>
    <s v="1/3/24 16:59:01"/>
    <s v="1/3/24 23:50:00"/>
    <x v="1"/>
    <x v="9"/>
    <s v="CHECKLIST SAP ECC PRD 28.02.2024"/>
    <s v="SAP"/>
    <s v="tct_fcorte"/>
    <x v="0"/>
    <m/>
    <d v="2024-03-01T00:00:00"/>
    <d v="1899-12-30T00:12:22"/>
    <d v="1899-12-30T00:00:00"/>
    <d v="1899-12-30T00:00:00"/>
    <d v="1899-12-30T00:00:00"/>
    <s v=""/>
    <s v="Cumplido"/>
    <m/>
    <s v=""/>
    <s v=""/>
    <s v=""/>
    <s v="Cumplido"/>
  </r>
  <r>
    <s v="INC000002645388"/>
    <s v="3-Moderado/Limitado"/>
    <s v="3-Medio"/>
    <s v="Media"/>
    <s v="Cerrado"/>
    <s v="TELEFONICA GLOBAL TECHNOLOGY S.A.AGENCIA EN CHILE"/>
    <s v="1/3/24 08:40:16"/>
    <s v="1/3/24 08:44:26"/>
    <s v="1/3/24 16:59:06"/>
    <s v="1/3/24 23:50:00"/>
    <x v="4"/>
    <x v="10"/>
    <s v="HD/Acceso Vcloud ToD"/>
    <s v="VPN IP - MPLS"/>
    <s v="frp_pcamay"/>
    <x v="0"/>
    <m/>
    <d v="2024-03-01T00:00:00"/>
    <d v="1899-12-30T08:14:40"/>
    <d v="1899-12-30T07:18:15"/>
    <d v="1899-12-30T08:18:50"/>
    <d v="1899-12-30T01:00:35"/>
    <s v=""/>
    <s v="Cumplido"/>
    <m/>
    <s v=""/>
    <s v=""/>
    <s v="Cumplido"/>
    <s v=""/>
  </r>
  <r>
    <s v="INC000002647347"/>
    <s v="4-Menor/Localizado"/>
    <s v="4-Baja"/>
    <s v="Baja"/>
    <s v="Cerrado"/>
    <s v="TELEFONICA EMPRESAS DE CHILE SA"/>
    <s v="1/3/24 16:44:41"/>
    <s v="1/3/24 16:44:45"/>
    <s v="1/3/24 16:59:56"/>
    <s v="1/3/24 23:50:00"/>
    <x v="1"/>
    <x v="9"/>
    <s v="CHECKLIST SAP ECC PRD 29.02.2024"/>
    <s v="SAP"/>
    <s v="tct_fcorte"/>
    <x v="0"/>
    <m/>
    <d v="2024-03-01T00:00:00"/>
    <d v="1899-12-30T00:15:11"/>
    <d v="1899-12-30T00:00:00"/>
    <d v="1899-12-30T00:00:00"/>
    <d v="1899-12-30T00:00:00"/>
    <s v=""/>
    <s v="Cumplido"/>
    <m/>
    <s v=""/>
    <s v=""/>
    <s v=""/>
    <s v="Cumplido"/>
  </r>
  <r>
    <s v="INC000002647358"/>
    <s v="4-Menor/Localizado"/>
    <s v="4-Baja"/>
    <s v="Baja"/>
    <s v="Cerrado"/>
    <s v="TELEFONICA EMPRESAS DE CHILE SA"/>
    <s v="1/3/24 16:54:17"/>
    <s v="1/3/24 16:55:43"/>
    <s v="1/3/24 17:01:41"/>
    <s v="1/3/24 23:50:00"/>
    <x v="1"/>
    <x v="9"/>
    <s v="CHECKLIST SAP ECC PRD 19.02.2024"/>
    <s v="SAP"/>
    <s v="tct_fcorte"/>
    <x v="0"/>
    <m/>
    <d v="2024-03-01T00:00:00"/>
    <d v="1899-12-30T00:05:58"/>
    <d v="1899-12-30T00:00:00"/>
    <d v="1899-12-30T00:00:00"/>
    <d v="1899-12-30T00:00:00"/>
    <s v=""/>
    <s v="Cumplido"/>
    <m/>
    <s v=""/>
    <s v=""/>
    <s v=""/>
    <s v="Cumplido"/>
  </r>
  <r>
    <s v="INC000002647216"/>
    <s v="3-Moderado/Limitado"/>
    <s v="4-Baja"/>
    <s v="Baja"/>
    <s v="Cerrado"/>
    <s v="FUNDACION INSTITUTO PROFESIONAL DUOC UC"/>
    <s v="1/3/24 16:57:06"/>
    <s v="1/3/24 16:59:06"/>
    <s v="1/3/24 18:20:17"/>
    <s v="1/3/24 23:50:00"/>
    <x v="3"/>
    <x v="7"/>
    <s v="DUOC|REQ| revisión errores ADBPRD"/>
    <s v="HOSTING VIRTUAL"/>
    <s v="frp_eavend"/>
    <x v="0"/>
    <m/>
    <d v="2024-03-01T00:00:00"/>
    <d v="1899-12-30T01:21:11"/>
    <d v="1899-12-30T00:26:39"/>
    <d v="1899-12-30T01:23:11"/>
    <d v="1899-12-30T00:56:32"/>
    <s v=""/>
    <s v="Cumplido"/>
    <m/>
    <s v=""/>
    <s v=""/>
    <s v=""/>
    <s v="Cumplido"/>
  </r>
  <r>
    <s v="INC000002647548"/>
    <s v="1-Extenso/Generalizado"/>
    <s v="4-Baja"/>
    <s v="Baja"/>
    <s v="Cerrado"/>
    <s v="FUNDACION INSTITUTO PROFESIONAL DUOC UC"/>
    <s v="1/3/24 18:22:51"/>
    <s v="1/3/24 18:22:51"/>
    <s v="1/3/24 21:56:48"/>
    <s v="1/3/24 23:50:00"/>
    <x v="2"/>
    <x v="11"/>
    <s v="fiprdu01 - dcadmvalpo1_duoc_cl TICKET AUTOMATICO"/>
    <s v="TICKET-INTELIGENTE"/>
    <s v="USR_TSIGHT"/>
    <x v="1"/>
    <m/>
    <d v="2024-03-01T00:00:00"/>
    <d v="1899-12-30T03:33:57"/>
    <d v="1899-12-30T03:26:25"/>
    <d v="1899-12-30T03:33:57"/>
    <d v="1899-12-30T00:07:32"/>
    <s v="Cumplido"/>
    <s v=" "/>
    <m/>
    <s v=""/>
    <s v=""/>
    <s v=""/>
    <s v="Cumplido"/>
  </r>
  <r>
    <s v="INC000002647543"/>
    <s v="1-Extenso/Generalizado"/>
    <s v="4-Baja"/>
    <s v="Baja"/>
    <s v="Cerrado"/>
    <s v="FUNDACION INSTITUTO PROFESIONAL DUOC UC"/>
    <s v="1/3/24 18:20:38"/>
    <s v="1/3/24 18:20:38"/>
    <s v="1/3/24 21:57:08"/>
    <s v="1/3/24 23:50:00"/>
    <x v="2"/>
    <x v="11"/>
    <s v="fiprdu01 - hyp_valpo1 TICKET AUTOMATICO"/>
    <s v="TICKET-INTELIGENTE"/>
    <s v="USR_TSIGHT"/>
    <x v="1"/>
    <m/>
    <d v="2024-03-01T00:00:00"/>
    <d v="1899-12-30T03:36:30"/>
    <d v="1899-12-30T03:27:25"/>
    <d v="1899-12-30T03:36:30"/>
    <d v="1899-12-30T00:09:05"/>
    <s v="Cumplido"/>
    <s v=" "/>
    <m/>
    <s v=""/>
    <s v=""/>
    <s v=""/>
    <s v="Cumplido"/>
  </r>
  <r>
    <s v="INC000002647554"/>
    <s v="1-Extenso/Generalizado"/>
    <s v="4-Baja"/>
    <s v="Baja"/>
    <s v="Cerrado"/>
    <s v="FUNDACION INSTITUTO PROFESIONAL DUOC UC"/>
    <s v="1/3/24 18:23:55"/>
    <s v="1/3/24 18:23:55"/>
    <s v="1/3/24 21:57:28"/>
    <s v="1/3/24 23:50:00"/>
    <x v="2"/>
    <x v="11"/>
    <s v="fiprdu01 - hyp_cousino TICKET AUTOMATICO"/>
    <s v="TICKET-INTELIGENTE"/>
    <s v="USR_TSIGHT"/>
    <x v="1"/>
    <m/>
    <d v="2024-03-01T00:00:00"/>
    <d v="1899-12-30T03:33:33"/>
    <d v="1899-12-30T03:23:55"/>
    <d v="1899-12-30T03:33:33"/>
    <d v="1899-12-30T00:09:38"/>
    <s v="Cumplido"/>
    <s v=" "/>
    <m/>
    <s v=""/>
    <s v=""/>
    <s v=""/>
    <s v="Cumplido"/>
  </r>
  <r>
    <s v="INC000002647553"/>
    <s v="1-Extenso/Generalizado"/>
    <s v="4-Baja"/>
    <s v="Baja"/>
    <s v="Cerrado"/>
    <s v="FUNDACION INSTITUTO PROFESIONAL DUOC UC"/>
    <s v="1/3/24 18:23:54"/>
    <s v="1/3/24 18:23:54"/>
    <s v="1/3/24 21:57:48"/>
    <s v="1/3/24 23:50:00"/>
    <x v="2"/>
    <x v="11"/>
    <s v="fiprdu01 - dcacd_cousino TICKET AUTOMATICO"/>
    <s v="TICKET-INTELIGENTE"/>
    <s v="USR_TSIGHT"/>
    <x v="1"/>
    <m/>
    <d v="2024-03-01T00:00:00"/>
    <d v="1899-12-30T03:33:54"/>
    <d v="1899-12-30T03:25:31"/>
    <d v="1899-12-30T03:33:54"/>
    <d v="1899-12-30T00:08:23"/>
    <s v="Cumplido"/>
    <s v=" "/>
    <m/>
    <s v=""/>
    <s v=""/>
    <s v=""/>
    <s v="Cumplido"/>
  </r>
  <r>
    <s v="INC000002647552"/>
    <s v="1-Extenso/Generalizado"/>
    <s v="4-Baja"/>
    <s v="Baja"/>
    <s v="Cerrado"/>
    <s v="FUNDACION INSTITUTO PROFESIONAL DUOC UC"/>
    <s v="1/3/24 18:23:53"/>
    <s v="1/3/24 18:23:53"/>
    <s v="1/3/24 22:02:06"/>
    <s v="1/3/24 23:50:00"/>
    <x v="2"/>
    <x v="11"/>
    <s v="fiprdu01 - dcadmcousino TICKET AUTOMATICO"/>
    <s v="TICKET-INTELIGENTE"/>
    <s v="USR_TSIGHT"/>
    <x v="1"/>
    <m/>
    <d v="2024-03-01T00:00:00"/>
    <d v="1899-12-30T03:38:13"/>
    <d v="1899-12-30T03:30:28"/>
    <d v="1899-12-30T03:38:13"/>
    <d v="1899-12-30T00:07:45"/>
    <s v="Cumplido"/>
    <s v=" "/>
    <m/>
    <s v=""/>
    <s v=""/>
    <s v=""/>
    <s v="Cumplido"/>
  </r>
  <r>
    <s v="INC000002647709"/>
    <s v="3-Moderado/Limitado"/>
    <s v="3-Medio"/>
    <s v="Media"/>
    <s v="Cerrado"/>
    <s v="TELEFONICA GLOBAL TECHNOLOGY S.A.AGENCIA EN CHILE"/>
    <s v="1/3/24 20:57:57"/>
    <s v="1/3/24 21:03:11"/>
    <s v="1/3/24 22:03:32"/>
    <s v="1/3/24 23:50:00"/>
    <x v="2"/>
    <x v="11"/>
    <s v="GAMA / RE: Creación de Folio"/>
    <s v="VPN IP - MPLS"/>
    <s v="frp_kaldor"/>
    <x v="0"/>
    <m/>
    <d v="2024-03-01T00:00:00"/>
    <d v="1899-12-30T01:00:21"/>
    <d v="1899-12-30T00:47:33"/>
    <d v="1899-12-30T01:05:35"/>
    <d v="1899-12-30T00:18:02"/>
    <s v=""/>
    <s v="Cumplido"/>
    <m/>
    <s v=""/>
    <s v=""/>
    <s v="Cumplido"/>
    <s v=""/>
  </r>
  <r>
    <s v="INC000002647460"/>
    <s v="3-Moderado/Limitado"/>
    <s v="4-Baja"/>
    <s v="Baja"/>
    <s v="Cerrado"/>
    <s v="FUNDACION INSTITUTO PROFESIONAL DUOC UC"/>
    <s v="1/3/24 19:38:26"/>
    <s v="1/3/24 19:40:42"/>
    <s v="2/3/24 02:00:35"/>
    <s v="2/3/24 23:50:00"/>
    <x v="2"/>
    <x v="11"/>
    <s v="URGENCIA Apoyo en revisión de Active Directory central DUOC UC"/>
    <s v="HOSTING VIRTUAL"/>
    <s v="frp_disilv"/>
    <x v="0"/>
    <m/>
    <d v="2024-03-01T00:00:00"/>
    <d v="1899-12-30T06:19:53"/>
    <d v="1899-12-30T06:19:47"/>
    <d v="1899-12-30T06:22:09"/>
    <d v="1899-12-30T00:02:22"/>
    <s v=""/>
    <s v="Cumplido"/>
    <m/>
    <s v=""/>
    <s v=""/>
    <s v=""/>
    <s v="Cumplido"/>
  </r>
  <r>
    <s v="INC000002648042"/>
    <s v="1-Extenso/Generalizado"/>
    <s v="4-Baja"/>
    <s v="Baja"/>
    <s v="Cerrado"/>
    <s v="GPS CHILE SPA"/>
    <s v="2/3/24 00:59:30"/>
    <s v="2/3/24 00:59:30"/>
    <s v="2/3/24 02:17:13"/>
    <s v="2/3/24 23:50:00"/>
    <x v="2"/>
    <x v="11"/>
    <s v="gpschi01 - wnprap_gps09 TICKET AUTOMATICO"/>
    <s v="TICKET-INTELIGENTE"/>
    <s v="USR_TSIGHT"/>
    <x v="1"/>
    <m/>
    <d v="2024-03-02T00:00:00"/>
    <d v="1899-12-30T01:17:43"/>
    <d v="1899-12-30T01:15:03"/>
    <d v="1899-12-30T01:17:43"/>
    <d v="1899-12-30T00:02:40"/>
    <s v="Cumplido"/>
    <s v=" "/>
    <m/>
    <s v=""/>
    <s v=""/>
    <s v=""/>
    <s v="Cumplido"/>
  </r>
  <r>
    <s v="INC000002648054"/>
    <s v="1-Extenso/Generalizado"/>
    <s v="4-Baja"/>
    <s v="Baja"/>
    <s v="Cerrado"/>
    <s v="FUNDACION INSTITUTO PROFESIONAL DUOC UC"/>
    <s v="2/3/24 01:12:36"/>
    <s v="2/3/24 01:12:36"/>
    <s v="2/3/24 04:01:58"/>
    <s v="2/3/24 23:50:00"/>
    <x v="0"/>
    <x v="12"/>
    <s v="fiprdu01 - ub16_test1 TICKET AUTOMATICO"/>
    <s v="TICKET-INTELIGENTE"/>
    <s v="USR_TSIGHT"/>
    <x v="1"/>
    <m/>
    <d v="2024-03-02T00:00:00"/>
    <d v="1899-12-30T02:49:22"/>
    <d v="1899-12-30T02:46:52"/>
    <d v="1899-12-30T02:49:22"/>
    <d v="1899-12-30T00:02:30"/>
    <s v="Cumplido"/>
    <s v=" "/>
    <m/>
    <s v=""/>
    <s v=""/>
    <s v=""/>
    <s v="Cumplido"/>
  </r>
  <r>
    <s v="INC000002648562"/>
    <s v="4-Menor/Localizado"/>
    <s v="4-Baja"/>
    <s v="Baja"/>
    <s v="Cerrado"/>
    <s v="TELEFONICA GLOBAL TECHNOLOGY S.A.AGENCIA EN CHILE"/>
    <s v="2/3/24 08:32:23"/>
    <s v="2/3/24 08:34:05"/>
    <s v="2/3/24 08:35:01"/>
    <s v="2/3/24 23:50:00"/>
    <x v="2"/>
    <x v="11"/>
    <s v="DESBLOQUEO CUENTA JUAN  PABLO VARGAS"/>
    <s v="HOSTING VIRTUAL"/>
    <s v="tct_grocco"/>
    <x v="0"/>
    <m/>
    <d v="2024-03-02T00:00:00"/>
    <d v="1899-12-30T00:00:56"/>
    <d v="1899-12-30T00:00:00"/>
    <d v="1899-12-30T00:02:38"/>
    <d v="1899-12-30T00:02:38"/>
    <s v=""/>
    <s v="Cumplido"/>
    <m/>
    <s v=""/>
    <s v=""/>
    <s v=""/>
    <s v="Cumplido"/>
  </r>
  <r>
    <s v="INC000002646368"/>
    <s v="3-Moderado/Limitado"/>
    <s v="3-Medio"/>
    <s v="Media"/>
    <s v="Cerrado"/>
    <s v="ACMA S.A."/>
    <s v="1/3/24 11:40:02"/>
    <s v="1/3/24 11:48:06"/>
    <s v="2/3/24 09:33:11"/>
    <s v="2/3/24 23:50:00"/>
    <x v="5"/>
    <x v="13"/>
    <s v="HD/ACMA - Ejecutar respaldo FULL servidor ACQ"/>
    <s v="VPN IP - MPLS"/>
    <s v="frp_jancha"/>
    <x v="0"/>
    <m/>
    <d v="2024-03-01T00:00:00"/>
    <d v="1899-12-30T21:45:05"/>
    <d v="1899-12-30T21:05:11"/>
    <d v="1899-12-30T21:53:09"/>
    <d v="1899-12-30T00:47:58"/>
    <s v=""/>
    <s v="Cumplido"/>
    <m/>
    <s v=""/>
    <s v=""/>
    <s v="Cumplido"/>
    <s v=""/>
  </r>
  <r>
    <s v="INC000002646860"/>
    <s v="3-Moderado/Limitado"/>
    <s v="3-Medio"/>
    <s v="Media"/>
    <s v="Cerrado"/>
    <s v="TELEFONICA GLOBAL TECHNOLOGY S.A.AGENCIA EN CHILE"/>
    <s v="1/3/24 15:39:46"/>
    <s v="1/3/24 15:42:13"/>
    <s v="2/3/24 09:36:47"/>
    <s v="2/3/24 23:50:00"/>
    <x v="5"/>
    <x v="13"/>
    <s v="HD/RE: FRUSAN | Problema al respaldar servidores"/>
    <s v="VPN IP - MPLS"/>
    <s v="frp_pcamay"/>
    <x v="0"/>
    <m/>
    <d v="2024-03-01T00:00:00"/>
    <d v="1899-12-30T17:54:34"/>
    <d v="1899-12-30T12:21:16"/>
    <d v="1899-12-30T17:57:01"/>
    <d v="1899-12-30T05:35:45"/>
    <s v=""/>
    <s v="Cumplido"/>
    <m/>
    <s v=""/>
    <s v=""/>
    <s v="Cumplido"/>
    <s v=""/>
  </r>
  <r>
    <s v="INC000002649225"/>
    <s v="1-Extenso/Generalizado"/>
    <s v="4-Baja"/>
    <s v="Baja"/>
    <s v="Cerrado"/>
    <s v="FUNDACION INSTITUTO PROFESIONAL DUOC UC"/>
    <s v="2/3/24 18:46:39"/>
    <s v="2/3/24 18:46:39"/>
    <s v="2/3/24 19:39:59"/>
    <s v="2/3/24 23:50:00"/>
    <x v="0"/>
    <x v="12"/>
    <s v="fiprdu01 - liceo_andes TICKET AUTOMATICO"/>
    <s v="TICKET-INTELIGENTE"/>
    <s v="USR_TSIGHT"/>
    <x v="1"/>
    <m/>
    <d v="2024-03-02T00:00:00"/>
    <d v="1899-12-30T00:53:20"/>
    <d v="1899-12-30T00:51:42"/>
    <d v="1899-12-30T00:53:20"/>
    <d v="1899-12-30T00:01:38"/>
    <s v="Cumplido"/>
    <s v=" "/>
    <m/>
    <s v=""/>
    <s v=""/>
    <s v=""/>
    <s v="Cumplido"/>
  </r>
  <r>
    <s v="INC000002648992"/>
    <s v="1-Extenso/Generalizado"/>
    <s v="4-Baja"/>
    <s v="Baja"/>
    <s v="Cerrado"/>
    <s v="RABIE HNOSLTDA"/>
    <s v="2/3/24 11:04:49"/>
    <s v="2/3/24 11:04:49"/>
    <s v="3/3/24 00:11:57"/>
    <s v="3/3/24 23:50:00"/>
    <x v="2"/>
    <x v="11"/>
    <s v="rabie001 - lonquimay TICKET AUTOMATICO"/>
    <s v="TICKET-INTELIGENTE"/>
    <s v="USR_TSIGHT"/>
    <x v="1"/>
    <m/>
    <d v="2024-03-02T00:00:00"/>
    <d v="1899-12-30T13:07:08"/>
    <d v="1899-12-30T13:05:05"/>
    <d v="1899-12-30T13:07:08"/>
    <d v="1899-12-30T00:02:03"/>
    <s v="Cumplido"/>
    <s v=" "/>
    <m/>
    <s v=""/>
    <s v=""/>
    <s v=""/>
    <s v="Cumplido"/>
  </r>
  <r>
    <s v="INC000002649916"/>
    <s v="1-Extenso/Generalizado"/>
    <s v="4-Baja"/>
    <s v="Baja"/>
    <s v="Cerrado"/>
    <s v="GPS CHILE SPA"/>
    <s v="3/3/24 04:53:28"/>
    <s v="3/3/24 04:53:28"/>
    <s v="3/3/24 06:39:51"/>
    <s v="3/3/24 23:50:00"/>
    <x v="2"/>
    <x v="11"/>
    <s v="gpschi01 - wnprdb_int01 TICKET AUTOMATICO"/>
    <s v="TICKET-INTELIGENTE"/>
    <s v="USR_TSIGHT"/>
    <x v="1"/>
    <m/>
    <d v="2024-03-03T00:00:00"/>
    <d v="1899-12-30T01:46:23"/>
    <d v="1899-12-30T01:45:20"/>
    <d v="1899-12-30T01:46:23"/>
    <d v="1899-12-30T00:01:03"/>
    <s v="Cumplido"/>
    <s v=" "/>
    <m/>
    <s v=""/>
    <s v=""/>
    <s v=""/>
    <s v="Cumplido"/>
  </r>
  <r>
    <s v="INC000002649920"/>
    <s v="1-Extenso/Generalizado"/>
    <s v="4-Baja"/>
    <s v="Baja"/>
    <s v="Cerrado"/>
    <s v="GPS CHILE SPA"/>
    <s v="3/3/24 05:21:37"/>
    <s v="3/3/24 05:21:37"/>
    <s v="3/3/24 11:37:06"/>
    <s v="3/3/24 23:50:00"/>
    <x v="0"/>
    <x v="12"/>
    <s v="gpschi01 - lnprap_gps05 TICKET AUTOMATICO"/>
    <s v="TICKET-INTELIGENTE"/>
    <s v="USR_TSIGHT"/>
    <x v="1"/>
    <m/>
    <d v="2024-03-03T00:00:00"/>
    <d v="1899-12-30T06:15:29"/>
    <d v="1899-12-30T06:03:29"/>
    <d v="1899-12-30T06:15:29"/>
    <d v="1899-12-30T00:12:00"/>
    <s v="Cumplido"/>
    <s v=" "/>
    <m/>
    <s v=""/>
    <s v=""/>
    <s v=""/>
    <s v="Cumplido"/>
  </r>
  <r>
    <s v="INC000002649983"/>
    <s v="1-Extenso/Generalizado"/>
    <s v="4-Baja"/>
    <s v="Baja"/>
    <s v="Cerrado"/>
    <s v="FUNDACION INSTITUTO PROFESIONAL DUOC UC"/>
    <s v="3/3/24 08:15:58"/>
    <s v="3/3/24 08:15:58"/>
    <s v="3/3/24 11:37:43"/>
    <s v="3/3/24 23:50:00"/>
    <x v="0"/>
    <x v="12"/>
    <s v="fiprdu01 - liceo_andes TICKET AUTOMATICO"/>
    <s v="TICKET-INTELIGENTE"/>
    <s v="USR_TSIGHT"/>
    <x v="1"/>
    <m/>
    <d v="2024-03-03T00:00:00"/>
    <d v="1899-12-30T03:21:45"/>
    <d v="1899-12-30T03:16:40"/>
    <d v="1899-12-30T03:21:45"/>
    <d v="1899-12-30T00:05:05"/>
    <s v="Cumplido"/>
    <s v=" "/>
    <m/>
    <s v=""/>
    <s v=""/>
    <s v=""/>
    <s v="Cumplido"/>
  </r>
  <r>
    <s v="INC000002650581"/>
    <s v="1-Extenso/Generalizado"/>
    <s v="4-Baja"/>
    <s v="Baja"/>
    <s v="Cerrado"/>
    <s v="FUNDACION INSTITUTO PROFESIONAL DUOC UC"/>
    <s v="3/3/24 20:39:59"/>
    <s v="3/3/24 20:39:59"/>
    <s v="3/3/24 21:56:15"/>
    <s v="3/3/24 23:50:00"/>
    <x v="0"/>
    <x v="12"/>
    <s v="fiprdu01 - liceo_andes TICKET AUTOMATICO"/>
    <s v="TICKET-INTELIGENTE"/>
    <s v="USR_TSIGHT"/>
    <x v="1"/>
    <m/>
    <d v="2024-03-03T00:00:00"/>
    <d v="1899-12-30T01:16:16"/>
    <d v="1899-12-30T01:14:26"/>
    <d v="1899-12-30T01:16:16"/>
    <d v="1899-12-30T00:01:50"/>
    <s v="Cumplido"/>
    <s v=" "/>
    <m/>
    <s v=""/>
    <s v=""/>
    <s v=""/>
    <s v="Cumplido"/>
  </r>
  <r>
    <s v="INC000002649297"/>
    <s v="1-Extenso/Generalizado"/>
    <s v="4-Baja"/>
    <s v="Baja"/>
    <s v="Cerrado"/>
    <s v="BLUMAR S.A."/>
    <s v="2/3/24 20:31:01"/>
    <s v="2/3/24 20:31:01"/>
    <s v="3/3/24 21:57:01"/>
    <s v="3/3/24 23:50:00"/>
    <x v="0"/>
    <x v="12"/>
    <s v="blumar01 - acq TICKET AUTOMATICO"/>
    <s v="TICKET-INTELIGENTE"/>
    <s v="USR_TSIGHT"/>
    <x v="1"/>
    <m/>
    <d v="2024-03-02T00:00:00"/>
    <d v="1899-12-31T01:26:00"/>
    <d v="1899-12-31T01:25:07"/>
    <d v="1899-12-31T01:26:00"/>
    <d v="1899-12-30T00:00:53"/>
    <s v="Cumplido"/>
    <s v=" "/>
    <m/>
    <s v=""/>
    <s v=""/>
    <s v=""/>
    <s v="Cumplido"/>
  </r>
  <r>
    <s v="INC000002650754"/>
    <s v="1-Extenso/Generalizado"/>
    <s v="4-Baja"/>
    <s v="Baja"/>
    <s v="Resuelto"/>
    <s v="DK REAL ESTATE S.A"/>
    <s v="4/3/24 01:43:14"/>
    <s v="4/3/24 01:43:14"/>
    <s v="4/3/24 04:45:58"/>
    <m/>
    <x v="2"/>
    <x v="11"/>
    <s v="dekich01 - fileserver_vm TICKET AUTOMATICO"/>
    <s v="TICKET-INTELIGENTE"/>
    <s v="USR_TSIGHT"/>
    <x v="1"/>
    <m/>
    <d v="2024-03-04T00:00:00"/>
    <d v="1899-12-30T03:02:44"/>
    <d v="1899-12-30T03:01:51"/>
    <d v="1899-12-30T03:02:44"/>
    <d v="1899-12-30T00:00:53"/>
    <s v="Cumplido"/>
    <s v=" "/>
    <m/>
    <s v=""/>
    <s v=""/>
    <s v=""/>
    <s v="Cumplido"/>
  </r>
  <r>
    <s v="INC000002647156"/>
    <s v="3-Moderado/Limitado"/>
    <s v="4-Baja"/>
    <s v="Baja"/>
    <s v="Resuelto"/>
    <s v="FUNDACION INSTITUTO PROFESIONAL DUOC UC"/>
    <s v="1/3/24 15:29:09"/>
    <s v="1/3/24 15:31:21"/>
    <s v="4/3/24 09:13:13"/>
    <m/>
    <x v="3"/>
    <x v="7"/>
    <s v="REQ | DUOC | RE: [DUOC] Pruebas de rendimiento de JOBs Datawarehouse en QAS"/>
    <s v="HOSTING VIRTUAL"/>
    <s v="frp_disilv"/>
    <x v="0"/>
    <m/>
    <d v="2024-03-01T00:00:00"/>
    <d v="1900-01-01T17:41:52"/>
    <d v="1900-01-01T17:34:34"/>
    <d v="1900-01-01T17:44:04"/>
    <d v="1899-12-30T00:09:30"/>
    <s v=""/>
    <s v="Cumplido"/>
    <m/>
    <s v=""/>
    <s v=""/>
    <s v=""/>
    <s v="Cumplido"/>
  </r>
  <r>
    <s v="INC000002650775"/>
    <s v="1-Extenso/Generalizado"/>
    <s v="4-Baja"/>
    <s v="Baja"/>
    <s v="Resuelto"/>
    <s v="FUNDACION INSTITUTO PROFESIONAL DUOC UC"/>
    <s v="4/3/24 02:39:40"/>
    <s v="4/3/24 02:39:40"/>
    <s v="4/3/24 09:30:28"/>
    <m/>
    <x v="0"/>
    <x v="12"/>
    <s v="fiprdu01 - srvbackhomeprd01_vm TICKET AUTOMATICO"/>
    <s v="TICKET-INTELIGENTE"/>
    <s v="USR_TSIGHT"/>
    <x v="1"/>
    <m/>
    <d v="2024-03-04T00:00:00"/>
    <d v="1899-12-30T06:50:48"/>
    <d v="1899-12-30T06:43:56"/>
    <d v="1899-12-30T06:50:48"/>
    <d v="1899-12-30T00:06:52"/>
    <s v="Cumplido"/>
    <s v=" "/>
    <m/>
    <s v=""/>
    <s v=""/>
    <s v=""/>
    <s v="Cumplido"/>
  </r>
  <r>
    <s v="INC000002651067"/>
    <s v="4-Menor/Localizado"/>
    <s v="4-Baja"/>
    <s v="Baja"/>
    <s v="Resuelto"/>
    <s v="TELEFONICA EMPRESAS DE CHILE SA"/>
    <s v="4/3/24 09:37:52"/>
    <s v="4/3/24 09:39:43"/>
    <s v="4/3/24 09:40:15"/>
    <m/>
    <x v="1"/>
    <x v="1"/>
    <s v="Checklist Diario Clientes 04.03.24"/>
    <s v="SAP"/>
    <s v="tct_nsaave"/>
    <x v="0"/>
    <m/>
    <d v="2024-03-04T00:00:00"/>
    <d v="1899-12-30T00:00:32"/>
    <d v="1899-12-30T00:00:00"/>
    <d v="1899-12-30T00:02:23"/>
    <d v="1899-12-30T00:02:23"/>
    <s v=""/>
    <s v="Cumplido"/>
    <m/>
    <s v=""/>
    <s v=""/>
    <s v=""/>
    <s v="Cumplido"/>
  </r>
  <r>
    <s v="INC000002648420"/>
    <s v="4-Menor/Localizado"/>
    <s v="4-Baja"/>
    <s v="Baja"/>
    <s v="Resuelto"/>
    <s v="TELEFONICA GLOBAL TECHNOLOGY S.A.AGENCIA EN CHILE"/>
    <s v="2/3/24 09:27:59"/>
    <s v="2/3/24 09:29:23"/>
    <s v="4/3/24 10:08:32"/>
    <m/>
    <x v="5"/>
    <x v="13"/>
    <s v="revision total de plataformas veritas (fin de semana)"/>
    <s v="BACKUP ON DEMAND"/>
    <s v="tct_rvasqu"/>
    <x v="0"/>
    <m/>
    <d v="2024-03-02T00:00:00"/>
    <d v="1900-01-01T00:39:09"/>
    <d v="1900-01-01T00:39:09"/>
    <d v="1900-01-01T00:40:33"/>
    <d v="1899-12-30T00:01:24"/>
    <s v=""/>
    <s v="Cumplido"/>
    <m/>
    <s v=""/>
    <s v=""/>
    <s v=""/>
    <s v="Cumplido"/>
  </r>
  <r>
    <s v="INC000002650989"/>
    <s v="1-Extenso/Generalizado"/>
    <s v="4-Baja"/>
    <s v="Baja"/>
    <s v="Resuelto"/>
    <s v="DK REAL ESTATE S.A"/>
    <s v="4/3/24 07:23:29"/>
    <s v="4/3/24 07:23:29"/>
    <s v="4/3/24 10:27:33"/>
    <m/>
    <x v="2"/>
    <x v="11"/>
    <s v="dekich01 - fileserver_vm TICKET AUTOMATICO"/>
    <s v="TICKET-INTELIGENTE"/>
    <s v="USR_TSIGHT"/>
    <x v="1"/>
    <m/>
    <d v="2024-03-04T00:00:00"/>
    <d v="1899-12-30T03:04:04"/>
    <d v="1899-12-30T03:02:49"/>
    <d v="1899-12-30T03:04:04"/>
    <d v="1899-12-30T00:01:15"/>
    <s v="Cumplido"/>
    <s v=" "/>
    <m/>
    <s v=""/>
    <s v=""/>
    <s v=""/>
    <s v="Cumplido"/>
  </r>
  <r>
    <s v="INC000002651129"/>
    <s v="3-Moderado/Limitado"/>
    <s v="3-Medio"/>
    <s v="Media"/>
    <s v="Resuelto"/>
    <s v="SONACOL SA"/>
    <s v="4/3/24 08:59:30"/>
    <s v="4/3/24 09:02:27"/>
    <s v="4/3/24 10:42:05"/>
    <m/>
    <x v="5"/>
    <x v="14"/>
    <s v="HD/Respaldo servidor ISONET"/>
    <s v="VPN IP - MPLS"/>
    <s v="frp_jancha"/>
    <x v="0"/>
    <m/>
    <d v="2024-03-04T00:00:00"/>
    <d v="1899-12-30T01:39:38"/>
    <d v="1899-12-30T00:41:26"/>
    <d v="1899-12-30T01:42:35"/>
    <d v="1899-12-30T01:01:09"/>
    <s v=""/>
    <s v="Cumplido"/>
    <m/>
    <s v=""/>
    <s v=""/>
    <s v="Cumplido"/>
    <s v=""/>
  </r>
  <r>
    <s v="INC000002651093"/>
    <s v="3-Moderado/Limitado"/>
    <s v="3-Medio"/>
    <s v="Media"/>
    <s v="Resuelto"/>
    <s v="NUTRISCO CHILE SA"/>
    <s v="4/3/24 10:30:53"/>
    <s v="4/3/24 10:32:46"/>
    <s v="4/3/24 10:47:51"/>
    <m/>
    <x v="6"/>
    <x v="1"/>
    <s v="HD |  Creación usuario SAP PRD"/>
    <s v="VPN IP - MPLS"/>
    <s v="frp_kefern"/>
    <x v="0"/>
    <m/>
    <d v="2024-03-04T00:00:00"/>
    <d v="1899-12-30T00:15:05"/>
    <d v="1899-12-30T00:00:41"/>
    <d v="1899-12-30T00:16:58"/>
    <d v="1899-12-30T00:16:17"/>
    <s v=""/>
    <s v="Cumplido"/>
    <m/>
    <s v=""/>
    <s v=""/>
    <s v="Cumplido"/>
    <s v=""/>
  </r>
  <r>
    <s v="INC000002651617"/>
    <s v="4-Menor/Localizado"/>
    <s v="4-Baja"/>
    <s v="Baja"/>
    <s v="Resuelto"/>
    <s v="TELEFONICA GLOBAL TECHNOLOGY S.A.AGENCIA EN CHILE"/>
    <s v="4/3/24 11:33:11"/>
    <s v="4/3/24 11:33:30"/>
    <s v="4/3/24 11:34:47"/>
    <m/>
    <x v="2"/>
    <x v="15"/>
    <s v="PARES Y ALVAREZ CHI OB CHI-OB 004189575/ CHI TCCT 0000149308"/>
    <s v="HOSTING VIRTUAL"/>
    <s v="tct_jacuev"/>
    <x v="0"/>
    <m/>
    <d v="2024-03-04T00:00:00"/>
    <d v="1899-12-30T00:01:17"/>
    <d v="1899-12-30T00:00:00"/>
    <d v="1899-12-30T00:01:36"/>
    <d v="1899-12-30T00:01:36"/>
    <s v=""/>
    <s v="Cumplido"/>
    <m/>
    <s v=""/>
    <s v=""/>
    <s v=""/>
    <s v="Cumplido"/>
  </r>
  <r>
    <s v="INC000002651616"/>
    <s v="4-Menor/Localizado"/>
    <s v="4-Baja"/>
    <s v="Baja"/>
    <s v="Resuelto"/>
    <s v="TELEFONICA GLOBAL TECHNOLOGY S.A.AGENCIA EN CHILE"/>
    <s v="4/3/24 11:32:41"/>
    <s v="4/3/24 11:33:04"/>
    <s v="4/3/24 11:35:43"/>
    <m/>
    <x v="2"/>
    <x v="15"/>
    <s v="- PARES Y ALVAREZ CHI OB CHI-OB 004193989/ CHI TCCT 0000149988"/>
    <s v="HOSTING VIRTUAL"/>
    <s v="tct_jacuev"/>
    <x v="0"/>
    <m/>
    <d v="2024-03-04T00:00:00"/>
    <d v="1899-12-30T00:02:39"/>
    <d v="1899-12-30T00:00:00"/>
    <d v="1899-12-30T00:03:02"/>
    <d v="1899-12-30T00:03:02"/>
    <s v=""/>
    <s v="Cumplido"/>
    <m/>
    <s v=""/>
    <s v=""/>
    <s v=""/>
    <s v="Cumplido"/>
  </r>
  <r>
    <s v="INC000002651615"/>
    <s v="4-Menor/Localizado"/>
    <s v="4-Baja"/>
    <s v="Baja"/>
    <s v="Resuelto"/>
    <s v="TELEFONICA GLOBAL TECHNOLOGY S.A.AGENCIA EN CHILE"/>
    <s v="4/3/24 11:32:18"/>
    <s v="4/3/24 11:32:34"/>
    <s v="4/3/24 11:36:45"/>
    <m/>
    <x v="2"/>
    <x v="15"/>
    <s v="VIAL Y COMPANIA LIMITADA // CHI-004182547 // BUSINESS STANDARD"/>
    <s v="HOSTING VIRTUAL"/>
    <s v="tct_jacuev"/>
    <x v="0"/>
    <m/>
    <d v="2024-03-04T00:00:00"/>
    <d v="1899-12-30T00:04:11"/>
    <d v="1899-12-30T00:00:00"/>
    <d v="1899-12-30T00:04:27"/>
    <d v="1899-12-30T00:04:27"/>
    <s v=""/>
    <s v="Cumplido"/>
    <m/>
    <s v=""/>
    <s v=""/>
    <s v=""/>
    <s v="Cumplido"/>
  </r>
  <r>
    <s v="INC000002651614"/>
    <s v="4-Menor/Localizado"/>
    <s v="4-Baja"/>
    <s v="Baja"/>
    <s v="Resuelto"/>
    <s v="TELEFONICA GLOBAL TECHNOLOGY S.A.AGENCIA EN CHILE"/>
    <s v="4/3/24 11:31:42"/>
    <s v="4/3/24 11:32:03"/>
    <s v="4/3/24 11:37:39"/>
    <m/>
    <x v="2"/>
    <x v="15"/>
    <s v="vación CHI-004163844 // CC-CHI-0000149643 // CARNES ÑUBLE"/>
    <s v="HOSTING VIRTUAL"/>
    <s v="tct_jacuev"/>
    <x v="0"/>
    <m/>
    <d v="2024-03-04T00:00:00"/>
    <d v="1899-12-30T00:05:36"/>
    <d v="1899-12-30T00:00:00"/>
    <d v="1899-12-30T00:05:57"/>
    <d v="1899-12-30T00:05:57"/>
    <s v=""/>
    <s v="Cumplido"/>
    <m/>
    <s v=""/>
    <s v=""/>
    <s v=""/>
    <s v="Cumplido"/>
  </r>
  <r>
    <s v="INC000002651613"/>
    <s v="4-Menor/Localizado"/>
    <s v="4-Baja"/>
    <s v="Baja"/>
    <s v="Resuelto"/>
    <s v="TELEFONICA GLOBAL TECHNOLOGY S.A.AGENCIA EN CHILE"/>
    <s v="4/3/24 11:31:03"/>
    <s v="4/3/24 11:31:34"/>
    <s v="4/3/24 11:38:42"/>
    <m/>
    <x v="2"/>
    <x v="15"/>
    <s v="GRANDE - BUSES HUALPEN CHI OB 004168436/ CHI TCCT 0000147500solicitado sin el flujo correspondiente"/>
    <s v="HOSTING VIRTUAL"/>
    <s v="tct_jacuev"/>
    <x v="0"/>
    <m/>
    <d v="2024-03-04T00:00:00"/>
    <d v="1899-12-30T00:07:08"/>
    <d v="1899-12-30T00:00:00"/>
    <d v="1899-12-30T00:07:39"/>
    <d v="1899-12-30T00:07:39"/>
    <s v=""/>
    <s v="Cumplido"/>
    <m/>
    <s v=""/>
    <s v=""/>
    <s v=""/>
    <s v="Cumplido"/>
  </r>
  <r>
    <s v="INC000002651612"/>
    <s v="4-Menor/Localizado"/>
    <s v="4-Baja"/>
    <s v="Baja"/>
    <s v="Resuelto"/>
    <s v="TELEFONICA GLOBAL TECHNOLOGY S.A.AGENCIA EN CHILE"/>
    <s v="4/3/24 11:30:33"/>
    <s v="4/3/24 11:30:56"/>
    <s v="4/3/24 11:39:32"/>
    <m/>
    <x v="2"/>
    <x v="15"/>
    <s v="ENVIO PREO ACTIVACION DE PROYECTO // RAICO S.A. // CHI-004199264 // CC-CHI-0000150344"/>
    <s v="HOSTING VIRTUAL"/>
    <s v="tct_jacuev"/>
    <x v="0"/>
    <m/>
    <d v="2024-03-04T00:00:00"/>
    <d v="1899-12-30T00:08:36"/>
    <d v="1899-12-30T00:00:00"/>
    <d v="1899-12-30T00:08:59"/>
    <d v="1899-12-30T00:08:59"/>
    <s v=""/>
    <s v="Cumplido"/>
    <m/>
    <s v=""/>
    <s v=""/>
    <s v=""/>
    <s v="Cumplido"/>
  </r>
  <r>
    <s v="INC000002651611"/>
    <s v="4-Menor/Localizado"/>
    <s v="4-Baja"/>
    <s v="Baja"/>
    <s v="Resuelto"/>
    <s v="TELEFONICA GLOBAL TECHNOLOGY S.A.AGENCIA EN CHILE"/>
    <s v="4/3/24 11:29:54"/>
    <s v="4/3/24 11:30:24"/>
    <s v="4/3/24 11:41:33"/>
    <m/>
    <x v="2"/>
    <x v="15"/>
    <s v="C-19872400088 // CLOUD  //  CC-CHI-0000143888  //  PARES Y ÁLVAREZ S.A.:"/>
    <s v="HOSTING VIRTUAL"/>
    <s v="tct_jacuev"/>
    <x v="0"/>
    <m/>
    <d v="2024-03-04T00:00:00"/>
    <d v="1899-12-30T00:11:09"/>
    <d v="1899-12-30T00:00:00"/>
    <d v="1899-12-30T00:11:39"/>
    <d v="1899-12-30T00:11:39"/>
    <s v=""/>
    <s v="Cumplido"/>
    <m/>
    <s v=""/>
    <s v=""/>
    <s v=""/>
    <s v="Cumplido"/>
  </r>
  <r>
    <s v="INC000002651369"/>
    <s v="1-Extenso/Generalizado"/>
    <s v="4-Baja"/>
    <s v="Baja"/>
    <s v="Resuelto"/>
    <s v="TELEFONICA EMPRESAS DE CHILE SA"/>
    <s v="4/3/24 10:38:23"/>
    <s v="4/3/24 10:38:23"/>
    <s v="4/3/24 11:42:25"/>
    <m/>
    <x v="2"/>
    <x v="4"/>
    <s v="tgestiona - tgestiona_bd TICKET AUTOMATICO"/>
    <s v="TICKET-INTELIGENTE"/>
    <s v="USR_TSIGHT"/>
    <x v="1"/>
    <m/>
    <d v="2024-03-04T00:00:00"/>
    <d v="1899-12-30T01:04:02"/>
    <d v="1899-12-30T00:35:30"/>
    <d v="1899-12-30T01:04:02"/>
    <d v="1899-12-30T00:28:32"/>
    <s v="Cumplido"/>
    <s v=" "/>
    <m/>
    <s v=""/>
    <s v=""/>
    <s v=""/>
    <s v="Cumplido"/>
  </r>
  <r>
    <s v="INC000002651623"/>
    <s v="4-Menor/Localizado"/>
    <s v="4-Baja"/>
    <s v="Baja"/>
    <s v="Resuelto"/>
    <s v="TELEFONICA GLOBAL TECHNOLOGY S.A.AGENCIA EN CHILE"/>
    <s v="4/3/24 11:42:21"/>
    <s v="4/3/24 11:42:50"/>
    <s v="4/3/24 11:46:30"/>
    <m/>
    <x v="2"/>
    <x v="15"/>
    <s v="SERVICIOS DE ASEO Y JARDINES MACLEAN LIMITADA // 01 Licencia Power BI"/>
    <s v="HOSTING VIRTUAL"/>
    <s v="tct_jacuev"/>
    <x v="0"/>
    <m/>
    <d v="2024-03-04T00:00:00"/>
    <d v="1899-12-30T00:03:40"/>
    <d v="1899-12-30T00:00:00"/>
    <d v="1899-12-30T00:04:09"/>
    <d v="1899-12-30T00:04:09"/>
    <s v=""/>
    <s v="Cumplido"/>
    <m/>
    <s v=""/>
    <s v=""/>
    <s v=""/>
    <s v="Cumplido"/>
  </r>
  <r>
    <s v="INC000002651624"/>
    <s v="4-Menor/Localizado"/>
    <s v="4-Baja"/>
    <s v="Baja"/>
    <s v="Resuelto"/>
    <s v="TELEFONICA GLOBAL TECHNOLOGY S.A.AGENCIA EN CHILE"/>
    <s v="4/3/24 11:43:18"/>
    <s v="4/3/24 11:43:39"/>
    <s v="4/3/24 11:47:04"/>
    <m/>
    <x v="2"/>
    <x v="15"/>
    <s v="CHI-004205647 // INVERSIONES ASPEN // Licencias O365"/>
    <s v="HOSTING VIRTUAL"/>
    <s v="tct_jacuev"/>
    <x v="0"/>
    <m/>
    <d v="2024-03-04T00:00:00"/>
    <d v="1899-12-30T00:03:25"/>
    <d v="1899-12-30T00:00:00"/>
    <d v="1899-12-30T00:03:46"/>
    <d v="1899-12-30T00:03:46"/>
    <s v=""/>
    <s v="Cumplido"/>
    <m/>
    <s v=""/>
    <s v=""/>
    <s v=""/>
    <s v="Cumplido"/>
  </r>
  <r>
    <s v="INC000002651625"/>
    <s v="4-Menor/Localizado"/>
    <s v="4-Baja"/>
    <s v="Baja"/>
    <s v="Resuelto"/>
    <s v="TELEFONICA GLOBAL TECHNOLOGY S.A.AGENCIA EN CHILE"/>
    <s v="4/3/24 11:44:02"/>
    <s v="4/3/24 11:44:23"/>
    <s v="4/3/24 11:47:33"/>
    <m/>
    <x v="2"/>
    <x v="15"/>
    <s v="LICENCIAS DE CORREO // ASESORIAS Y SERVICIOS INNOVAXXION SPA"/>
    <s v="HOSTING VIRTUAL"/>
    <s v="tct_jacuev"/>
    <x v="0"/>
    <m/>
    <d v="2024-03-04T00:00:00"/>
    <d v="1899-12-30T00:03:10"/>
    <d v="1899-12-30T00:00:00"/>
    <d v="1899-12-30T00:03:31"/>
    <d v="1899-12-30T00:04:00"/>
    <s v=""/>
    <s v="Cumplido"/>
    <m/>
    <s v=""/>
    <s v=""/>
    <s v=""/>
    <s v="Cumplido"/>
  </r>
  <r>
    <s v="INC000002651626"/>
    <s v="2-Significativo/Amplio"/>
    <s v="2-Alta"/>
    <s v="Alta"/>
    <s v="Resuelto"/>
    <s v="TELEFONICA GLOBAL TECHNOLOGY S.A.AGENCIA EN CHILE"/>
    <s v="4/3/24 11:44:44"/>
    <s v="4/3/24 11:45:17"/>
    <s v="4/3/24 11:48:09"/>
    <m/>
    <x v="2"/>
    <x v="15"/>
    <s v="CHI-004172087-1 COMERCIALIZADORA Y SERVICIOS DE CONSTRUCCIONES TERRAMAX SPA"/>
    <s v="HOSTING VIRTUAL"/>
    <s v="tct_jacuev"/>
    <x v="0"/>
    <m/>
    <d v="2024-03-04T00:00:00"/>
    <d v="1899-12-30T00:02:52"/>
    <d v="1899-12-30T00:00:00"/>
    <d v="1899-12-30T00:03:25"/>
    <d v="1899-12-30T00:03:25"/>
    <s v=""/>
    <s v="Cumplido"/>
    <m/>
    <s v=""/>
    <s v="Cumplido"/>
    <s v=""/>
    <s v=""/>
  </r>
  <r>
    <s v="INC000002651475"/>
    <s v="4-Menor/Localizado"/>
    <s v="4-Baja"/>
    <s v="Baja"/>
    <s v="Resuelto"/>
    <s v="TELEFONICA GLOBAL TECHNOLOGY S.A.AGENCIA EN CHILE"/>
    <s v="4/3/24 12:28:41"/>
    <s v="4/3/24 12:30:12"/>
    <s v="4/3/24 12:31:01"/>
    <m/>
    <x v="1"/>
    <x v="2"/>
    <s v="Checklist diario clientes 26.02.2024"/>
    <s v="SAP"/>
    <s v="tct_egalaz"/>
    <x v="0"/>
    <m/>
    <d v="2024-03-04T00:00:00"/>
    <d v="1899-12-30T00:00:49"/>
    <d v="1899-12-30T00:00:00"/>
    <d v="1899-12-30T00:02:20"/>
    <d v="1899-12-30T00:02:20"/>
    <s v=""/>
    <s v="Cumplido"/>
    <m/>
    <s v=""/>
    <s v=""/>
    <s v=""/>
    <s v="Cumplido"/>
  </r>
  <r>
    <s v="INC000002651478"/>
    <s v="4-Menor/Localizado"/>
    <s v="4-Baja"/>
    <s v="Baja"/>
    <s v="Resuelto"/>
    <s v="TELEFONICA GLOBAL TECHNOLOGY S.A.AGENCIA EN CHILE"/>
    <s v="4/3/24 12:32:18"/>
    <s v="4/3/24 12:33:02"/>
    <s v="4/3/24 12:33:56"/>
    <m/>
    <x v="1"/>
    <x v="2"/>
    <s v="Checklist diario clientes 27.02.2024"/>
    <s v="SAP"/>
    <s v="tct_egalaz"/>
    <x v="0"/>
    <m/>
    <d v="2024-03-04T00:00:00"/>
    <d v="1899-12-30T00:00:54"/>
    <d v="1899-12-30T00:00:00"/>
    <d v="1899-12-30T00:01:38"/>
    <d v="1899-12-30T00:01:38"/>
    <s v=""/>
    <s v="Cumplido"/>
    <m/>
    <s v=""/>
    <s v=""/>
    <s v=""/>
    <s v="Cumplido"/>
  </r>
  <r>
    <s v="INC000002651480"/>
    <s v="4-Menor/Localizado"/>
    <s v="4-Baja"/>
    <s v="Baja"/>
    <s v="Resuelto"/>
    <s v="TELEFONICA GLOBAL TECHNOLOGY S.A.AGENCIA EN CHILE"/>
    <s v="4/3/24 12:34:18"/>
    <s v="4/3/24 12:35:43"/>
    <s v="4/3/24 12:36:34"/>
    <m/>
    <x v="1"/>
    <x v="2"/>
    <s v="Checklist diario clientes 28.02.2024"/>
    <s v="SAP"/>
    <s v="tct_egalaz"/>
    <x v="0"/>
    <m/>
    <d v="2024-03-04T00:00:00"/>
    <d v="1899-12-30T00:00:51"/>
    <d v="1899-12-30T00:00:00"/>
    <d v="1899-12-30T00:02:16"/>
    <d v="1899-12-30T00:02:16"/>
    <s v=""/>
    <s v="Cumplido"/>
    <m/>
    <s v=""/>
    <s v=""/>
    <s v=""/>
    <s v="Cumplido"/>
  </r>
  <r>
    <s v="INC000002651483"/>
    <s v="4-Menor/Localizado"/>
    <s v="4-Baja"/>
    <s v="Baja"/>
    <s v="Resuelto"/>
    <s v="TELEFONICA GLOBAL TECHNOLOGY S.A.AGENCIA EN CHILE"/>
    <s v="4/3/24 12:38:18"/>
    <s v="4/3/24 12:39:01"/>
    <s v="4/3/24 12:39:58"/>
    <m/>
    <x v="1"/>
    <x v="2"/>
    <s v="Checklist diario clientes 29.02.2024"/>
    <s v="SAP"/>
    <s v="tct_egalaz"/>
    <x v="0"/>
    <m/>
    <d v="2024-03-04T00:00:00"/>
    <d v="1899-12-30T00:00:57"/>
    <d v="1899-12-30T00:00:00"/>
    <d v="1899-12-30T00:01:40"/>
    <d v="1899-12-30T00:01:40"/>
    <s v=""/>
    <s v="Cumplido"/>
    <m/>
    <s v=""/>
    <s v=""/>
    <s v=""/>
    <s v="Cumplido"/>
  </r>
  <r>
    <s v="INC000002651757"/>
    <s v="4-Menor/Localizado"/>
    <s v="4-Baja"/>
    <s v="Baja"/>
    <s v="Resuelto"/>
    <s v="TELEFONICA GLOBAL TECHNOLOGY S.A.AGENCIA EN CHILE"/>
    <s v="4/3/24 12:57:23"/>
    <s v="4/3/24 12:57:35"/>
    <s v="4/3/24 12:58:46"/>
    <m/>
    <x v="2"/>
    <x v="3"/>
    <s v="11:00 - Reunión interna grupo MS"/>
    <s v="HOSTING VIRTUAL"/>
    <s v="tct_rgalle"/>
    <x v="0"/>
    <m/>
    <d v="2024-03-04T00:00:00"/>
    <d v="1899-12-30T00:01:11"/>
    <d v="1899-12-30T00:00:00"/>
    <d v="1899-12-30T00:01:23"/>
    <d v="1899-12-30T04:00:00"/>
    <s v=""/>
    <s v="Cumplido"/>
    <m/>
    <s v=""/>
    <s v=""/>
    <s v=""/>
    <s v="Cumplido"/>
  </r>
  <r>
    <s v="INC000002651758"/>
    <s v="4-Menor/Localizado"/>
    <s v="4-Baja"/>
    <s v="Baja"/>
    <s v="Resuelto"/>
    <s v="TELEFONICA GLOBAL TECHNOLOGY S.A.AGENCIA EN CHILE"/>
    <s v="4/3/24 12:57:40"/>
    <s v="4/3/24 12:57:50"/>
    <s v="4/3/24 12:59:41"/>
    <m/>
    <x v="2"/>
    <x v="3"/>
    <s v="Capacitación remedy por reemplazo vacaciones Denise"/>
    <s v="HOSTING VIRTUAL"/>
    <s v="tct_rgalle"/>
    <x v="0"/>
    <m/>
    <d v="2024-03-04T00:00:00"/>
    <d v="1899-12-30T00:01:51"/>
    <d v="1899-12-30T00:00:00"/>
    <d v="1899-12-30T00:02:01"/>
    <d v="1899-12-30T00:02:01"/>
    <s v=""/>
    <s v="Cumplido"/>
    <m/>
    <s v=""/>
    <s v=""/>
    <s v=""/>
    <s v="Cumplido"/>
  </r>
  <r>
    <s v="INC000002651759"/>
    <s v="4-Menor/Localizado"/>
    <s v="4-Baja"/>
    <s v="Baja"/>
    <s v="Resuelto"/>
    <s v="TELEFONICA GLOBAL TECHNOLOGY S.A.AGENCIA EN CHILE"/>
    <s v="4/3/24 12:57:55"/>
    <s v="4/3/24 12:58:07"/>
    <s v="4/3/24 13:00:44"/>
    <m/>
    <x v="2"/>
    <x v="3"/>
    <s v="Sesion de apoyo técnico consultas cluster SQL cliente eCert por migración servicios"/>
    <s v="HOSTING VIRTUAL"/>
    <s v="tct_rgalle"/>
    <x v="0"/>
    <m/>
    <d v="2024-03-04T00:00:00"/>
    <d v="1899-12-30T00:02:37"/>
    <d v="1899-12-30T00:00:00"/>
    <d v="1899-12-30T00:02:49"/>
    <d v="1899-12-30T00:02:49"/>
    <s v=""/>
    <s v="Cumplido"/>
    <m/>
    <s v=""/>
    <s v=""/>
    <s v=""/>
    <s v="Cumplido"/>
  </r>
  <r>
    <s v="INC000002651048"/>
    <s v="4-Menor/Localizado"/>
    <s v="4-Baja"/>
    <s v="Baja"/>
    <s v="Resuelto"/>
    <s v="INSTITUTO PROFESIONAL DE CHILE SA"/>
    <s v="4/3/24 09:12:45"/>
    <s v="4/3/24 09:14:38"/>
    <s v="4/3/24 13:18:49"/>
    <m/>
    <x v="7"/>
    <x v="16"/>
    <s v="Requerimiento Políticas de Replicas Actualizada"/>
    <s v="VPN IP - MPLS"/>
    <s v="frp_joflor"/>
    <x v="0"/>
    <m/>
    <d v="2024-03-04T00:00:00"/>
    <d v="1899-12-30T04:04:11"/>
    <d v="1899-12-30T03:18:05"/>
    <d v="1899-12-30T04:06:04"/>
    <d v="1899-12-30T00:47:59"/>
    <s v=""/>
    <s v="Cumplido"/>
    <m/>
    <s v=""/>
    <s v=""/>
    <s v=""/>
    <s v="Cumplido"/>
  </r>
  <r>
    <s v="INC000002651708"/>
    <s v="3-Moderado/Limitado"/>
    <s v="3-Medio"/>
    <s v="Media"/>
    <s v="Resuelto"/>
    <s v="CONYTEC PROYECTOS DE I"/>
    <s v="4/3/24 11:40:51"/>
    <s v="4/3/24 11:41:47"/>
    <s v="4/3/24 13:38:57"/>
    <m/>
    <x v="4"/>
    <x v="17"/>
    <s v="HD/Cliente Mantos Copper - Requerimiento agregar entrada en archivo hosts - VDC Backup Avanzado"/>
    <s v="VPN IP - MPLS"/>
    <s v="frp_pcamay"/>
    <x v="0"/>
    <m/>
    <d v="2024-03-04T00:00:00"/>
    <d v="1899-12-30T01:57:10"/>
    <d v="1899-12-30T01:30:34"/>
    <d v="1899-12-30T01:58:06"/>
    <d v="1899-12-30T00:27:32"/>
    <s v=""/>
    <s v="Cumplido"/>
    <m/>
    <s v=""/>
    <s v=""/>
    <s v="Cumplido"/>
    <s v=""/>
  </r>
  <r>
    <s v="INC000002651652"/>
    <s v="3-Moderado/Limitado"/>
    <s v="3-Medio"/>
    <s v="Media"/>
    <s v="Resuelto"/>
    <s v="MUTUAL DE CARABINEROS"/>
    <s v="4/3/24 13:03:43"/>
    <s v="4/3/24 13:08:52"/>
    <s v="4/3/24 13:58:36"/>
    <m/>
    <x v="0"/>
    <x v="8"/>
    <s v="HD/MRE: Modificación de registros DNS - SICS por contingencia| FOLIO INC000002646862 | APERTURA"/>
    <s v="VPN IP - MPLS"/>
    <s v="frp_jancha"/>
    <x v="0"/>
    <m/>
    <d v="2024-03-04T00:00:00"/>
    <d v="1899-12-30T00:49:44"/>
    <d v="1899-12-30T00:00:00"/>
    <d v="1899-12-30T00:54:53"/>
    <d v="1899-12-30T00:54:53"/>
    <s v=""/>
    <s v="Cumplido"/>
    <m/>
    <s v=""/>
    <s v=""/>
    <s v="Cumplido"/>
    <s v=""/>
  </r>
  <r>
    <s v="INC000002651493"/>
    <s v="4-Menor/Localizado"/>
    <s v="4-Baja"/>
    <s v="Baja"/>
    <s v="Cerrado"/>
    <s v="TELEFONICA GLOBAL TECHNOLOGY S.A.AGENCIA EN CHILE"/>
    <s v="4/3/24 13:16:59"/>
    <s v="4/3/24 13:17:01"/>
    <s v="4/3/24 17:20:31"/>
    <s v="4/3/24 23:50:00"/>
    <x v="8"/>
    <x v="18"/>
    <s v="Validación de licencias Google Workspace"/>
    <s v="CORREO"/>
    <s v="tct_jumana"/>
    <x v="0"/>
    <s v="Dentro del Objetivo de servicio"/>
    <d v="2024-03-04T00:00:00"/>
    <d v="1899-12-30T04:03:30"/>
    <d v="1899-12-30T00:00:00"/>
    <d v="1899-12-30T04:03:32"/>
    <d v="1899-12-30T04:03:32"/>
    <s v=""/>
    <s v="Cumplido"/>
    <m/>
    <s v=""/>
    <s v=""/>
    <s v=""/>
    <s v="Cumplido"/>
  </r>
  <r>
    <s v="INC000002651200"/>
    <s v="4-Menor/Localizado"/>
    <s v="4-Baja"/>
    <s v="Baja"/>
    <s v="Cerrado"/>
    <s v="TELEFONICA GLOBAL TECHNOLOGY S.A.AGENCIA EN CHILE"/>
    <s v="4/3/24 11:12:51"/>
    <s v="4/3/24 11:13:27"/>
    <s v="4/3/24 17:55:11"/>
    <s v="4/3/24 23:50:00"/>
    <x v="2"/>
    <x v="19"/>
    <s v="Zabbix revision servidor VEEAMONE-APP"/>
    <s v="HOSTING VIRTUAL"/>
    <s v="tct_psepul"/>
    <x v="0"/>
    <s v="Dentro del Objetivo de servicio"/>
    <d v="2024-03-04T00:00:00"/>
    <d v="1899-12-30T06:41:44"/>
    <d v="1899-12-30T06:39:51"/>
    <d v="1899-12-30T06:42:20"/>
    <d v="1899-12-30T00:02:29"/>
    <s v=""/>
    <s v="Cumplido"/>
    <m/>
    <s v=""/>
    <s v=""/>
    <s v=""/>
    <s v="Cumplido"/>
  </r>
  <r>
    <s v="INC000002651204"/>
    <s v="4-Menor/Localizado"/>
    <s v="4-Baja"/>
    <s v="Baja"/>
    <s v="Cerrado"/>
    <s v="TELEFONICA GLOBAL TECHNOLOGY S.A.AGENCIA EN CHILE"/>
    <s v="4/3/24 11:14:01"/>
    <s v="4/3/24 11:15:01"/>
    <s v="4/3/24 17:56:04"/>
    <s v="4/3/24 23:50:00"/>
    <x v="2"/>
    <x v="19"/>
    <s v="ALFRESCO-BD revision de caso"/>
    <s v="HOSTING VIRTUAL"/>
    <s v="tct_psepul"/>
    <x v="0"/>
    <s v="Dentro del Objetivo de servicio"/>
    <d v="2024-03-04T00:00:00"/>
    <d v="1899-12-30T06:41:03"/>
    <d v="1899-12-30T06:40:36"/>
    <d v="1899-12-30T06:42:03"/>
    <d v="1899-12-30T00:01:27"/>
    <s v=""/>
    <s v="Cumplido"/>
    <m/>
    <s v=""/>
    <s v=""/>
    <s v=""/>
    <s v="Cumplido"/>
  </r>
  <r>
    <s v="INC000002651198"/>
    <s v="4-Menor/Localizado"/>
    <s v="4-Baja"/>
    <s v="Baja"/>
    <s v="Cerrado"/>
    <s v="TELEFONICA GLOBAL TECHNOLOGY S.A.AGENCIA EN CHILE"/>
    <s v="4/3/24 11:11:50"/>
    <s v="4/3/24 11:12:39"/>
    <s v="4/3/24 17:56:17"/>
    <s v="4/3/24 23:50:00"/>
    <x v="2"/>
    <x v="19"/>
    <s v="Zabbix revision servidor ALFRESCO"/>
    <s v="HOSTING VIRTUAL"/>
    <s v="tct_psepul"/>
    <x v="0"/>
    <s v="Dentro del Objetivo de servicio"/>
    <d v="2024-03-04T00:00:00"/>
    <d v="1899-12-30T06:43:38"/>
    <d v="1899-12-30T06:41:06"/>
    <d v="1899-12-30T06:44:27"/>
    <d v="1899-12-30T00:03:21"/>
    <s v=""/>
    <s v="Cumplido"/>
    <m/>
    <s v=""/>
    <s v=""/>
    <s v=""/>
    <s v="Cumplido"/>
  </r>
  <r>
    <s v="INC000002652320"/>
    <s v="3-Moderado/Limitado"/>
    <s v="3-Medio"/>
    <s v="Media"/>
    <s v="Cerrado"/>
    <s v="FUNDACION INSTITUTO PROFESIONAL DUOC UC"/>
    <s v="4/3/24 16:57:08"/>
    <s v="4/3/24 16:57:56"/>
    <s v="4/3/24 18:27:54"/>
    <s v="4/3/24 23:50:00"/>
    <x v="0"/>
    <x v="12"/>
    <s v="Revisión de requerimiento: Crear crontaab en servidor AWSFILESERVER"/>
    <s v="HOSTING VIRTUAL"/>
    <s v="tct_vsepul"/>
    <x v="0"/>
    <s v="Dentro del Objetivo de servicio"/>
    <d v="2024-03-04T00:00:00"/>
    <d v="1899-12-30T01:29:58"/>
    <d v="1899-12-30T01:29:58"/>
    <d v="1899-12-30T01:30:46"/>
    <d v="1899-12-30T00:00:48"/>
    <s v=""/>
    <s v="Cumplido"/>
    <m/>
    <s v=""/>
    <s v=""/>
    <s v="Cumplido"/>
    <s v=""/>
  </r>
  <r>
    <s v="INC000002652522"/>
    <s v="4-Menor/Localizado"/>
    <s v="4-Baja"/>
    <s v="Baja"/>
    <s v="Cerrado"/>
    <s v="FUNDACION INSTITUTO PROFESIONAL DUOC UC"/>
    <s v="4/3/24 17:02:08"/>
    <s v="4/3/24 17:03:46"/>
    <s v="4/3/24 22:42:19"/>
    <s v="4/3/24 23:50:00"/>
    <x v="9"/>
    <x v="7"/>
    <s v="DUOC | REQ |  RE: Acceso a DWH por VPN"/>
    <s v="HOSTING VIRTUAL"/>
    <s v="frp_lmosqu"/>
    <x v="0"/>
    <s v="Dentro del Objetivo de servicio"/>
    <d v="2024-03-04T00:00:00"/>
    <d v="1899-12-30T05:38:33"/>
    <d v="1899-12-30T01:25:39"/>
    <d v="1899-12-30T05:40:11"/>
    <d v="1899-12-30T04:14:32"/>
    <s v=""/>
    <s v="Cumplido"/>
    <m/>
    <s v=""/>
    <s v=""/>
    <s v=""/>
    <s v="Cumplido"/>
  </r>
  <r>
    <s v="INC000002651474"/>
    <s v="3-Moderado/Limitado"/>
    <s v="3-Medio"/>
    <s v="Media"/>
    <s v="Cerrado"/>
    <s v="NUTRISCO CHILE SA"/>
    <s v="4/3/24 12:28:59"/>
    <s v="4/3/24 12:30:44"/>
    <s v="4/3/24 23:43:13"/>
    <s v="4/3/24 23:50:00"/>
    <x v="1"/>
    <x v="9"/>
    <s v="HD | RV: OT a transportar // 04 de Marzo // 23 horas"/>
    <s v="SAP"/>
    <s v="frp_kefern"/>
    <x v="0"/>
    <s v="Dentro del Objetivo de servicio"/>
    <d v="2024-03-04T00:00:00"/>
    <d v="1899-12-30T11:12:29"/>
    <d v="1899-12-30T07:52:31"/>
    <d v="1899-12-30T11:14:14"/>
    <d v="1899-12-30T03:21:43"/>
    <s v=""/>
    <s v="Cumplido"/>
    <m/>
    <s v=""/>
    <s v=""/>
    <s v="Cumplido"/>
    <s v=""/>
  </r>
  <r>
    <s v="INC000002652342"/>
    <s v="3-Moderado/Limitado"/>
    <s v="3-Medio"/>
    <s v="Media"/>
    <s v="Cerrado"/>
    <s v="NUTRISCO CHILE SA"/>
    <s v="4/3/24 18:14:57"/>
    <s v="4/3/24 18:17:40"/>
    <s v="4/3/24 23:48:49"/>
    <s v="4/3/24 23:50:00"/>
    <x v="1"/>
    <x v="9"/>
    <s v="HD/RV: Transporte OT // Lunes 04 de Marzo a las 23 horas"/>
    <s v="SAP"/>
    <s v="frp_pcamay"/>
    <x v="0"/>
    <s v="Dentro del Objetivo de servicio"/>
    <d v="2024-03-04T00:00:00"/>
    <d v="1899-12-30T05:31:09"/>
    <d v="1899-12-30T02:08:55"/>
    <d v="1899-12-30T05:33:52"/>
    <d v="1899-12-30T03:24:57"/>
    <s v=""/>
    <s v="Cumplido"/>
    <m/>
    <s v=""/>
    <s v=""/>
    <s v="Cumplido"/>
    <s v=""/>
  </r>
  <r>
    <s v="INC000002652029"/>
    <s v="3-Moderado/Limitado"/>
    <s v="3-Medio"/>
    <s v="Media"/>
    <s v="Cerrado"/>
    <s v="TELEFONICA GLOBAL TECHNOLOGY S.A.AGENCIA EN CHILE"/>
    <s v="4/3/24 15:09:11"/>
    <s v="4/3/24 15:09:46"/>
    <s v="5/3/24 00:58:28"/>
    <s v="5/3/24 23:50:00"/>
    <x v="2"/>
    <x v="20"/>
    <s v="HD | revisión permisos sobre SQL admres--desertking"/>
    <s v="VPN IP - MPLS"/>
    <s v="frp_kefern"/>
    <x v="0"/>
    <s v="Dentro del Objetivo de servicio"/>
    <d v="2024-03-04T00:00:00"/>
    <d v="1899-12-30T09:48:42"/>
    <d v="1899-12-30T09:04:44"/>
    <d v="1899-12-30T09:49:17"/>
    <d v="1899-12-30T00:44:33"/>
    <s v=""/>
    <s v="Cumplido"/>
    <m/>
    <s v=""/>
    <s v=""/>
    <s v="Cumplido"/>
    <s v=""/>
  </r>
  <r>
    <s v="INC000002651066"/>
    <s v="3-Moderado/Limitado"/>
    <s v="3-Medio"/>
    <s v="Media"/>
    <s v="Cerrado"/>
    <s v="TELEFONICA GLOBAL TECHNOLOGY S.A.AGENCIA EN CHILE"/>
    <s v="4/3/24 09:54:47"/>
    <s v="4/3/24 09:58:38"/>
    <s v="5/3/24 01:01:19"/>
    <s v="5/3/24 23:50:00"/>
    <x v="9"/>
    <x v="20"/>
    <s v="HD | Lentitud Motor BD 10.233.49.6||INC000002641821|INC000002643551 | APERTURA"/>
    <s v="VPN IP - MPLS"/>
    <s v="frp_kefern"/>
    <x v="0"/>
    <s v="Objetivos de servicio incumplidos"/>
    <d v="2024-03-05T00:00:00"/>
    <d v="1899-12-30T15:02:41"/>
    <d v="1899-12-30T14:29:37"/>
    <d v="1899-12-30T15:06:32"/>
    <d v="1899-12-30T00:36:55"/>
    <s v=""/>
    <s v="Cumplido"/>
    <m/>
    <s v=""/>
    <s v=""/>
    <s v="Cumplido"/>
    <s v=""/>
  </r>
  <r>
    <s v="INC000002652589"/>
    <s v="4-Menor/Localizado"/>
    <s v="4-Baja"/>
    <s v="Baja"/>
    <s v="Cerrado"/>
    <s v="TELEFONICA EMPRESAS DE CHILE SA"/>
    <s v="5/3/24 06:55:55"/>
    <s v="5/3/24 06:57:25"/>
    <s v="5/3/24 06:57:52"/>
    <s v="5/3/24 23:50:00"/>
    <x v="1"/>
    <x v="1"/>
    <s v="Checklist Diario clientes 05.03.24"/>
    <s v="SAP"/>
    <s v="tct_nsaave"/>
    <x v="0"/>
    <s v="Dentro del Objetivo de servicio"/>
    <d v="2024-03-05T00:00:00"/>
    <d v="1899-12-30T00:00:27"/>
    <d v="1899-12-30T00:00:00"/>
    <d v="1899-12-30T00:01:57"/>
    <d v="1899-12-30T00:01:57"/>
    <s v=""/>
    <s v="Cumplido"/>
    <m/>
    <s v=""/>
    <s v=""/>
    <s v=""/>
    <s v="Cumplido"/>
  </r>
  <r>
    <s v="INC000002652543"/>
    <s v="3-Moderado/Limitado"/>
    <s v="3-Medio"/>
    <s v="Media"/>
    <s v="Cerrado"/>
    <s v="NUTRISCO CHILE SA"/>
    <s v="4/3/24 18:13:13"/>
    <s v="4/3/24 18:15:23"/>
    <s v="5/3/24 07:13:52"/>
    <s v="5/3/24 23:50:00"/>
    <x v="1"/>
    <x v="9"/>
    <s v="HD |  Transporte OT // Martes 05 de Marzo a las 07:00 horas"/>
    <s v="SAP"/>
    <s v="frp_kefern"/>
    <x v="0"/>
    <s v="Dentro del Objetivo de servicio"/>
    <d v="2024-03-05T00:00:00"/>
    <d v="1899-12-30T12:58:29"/>
    <d v="1899-12-30T09:46:09"/>
    <d v="1899-12-30T13:00:39"/>
    <d v="1899-12-30T03:14:30"/>
    <s v=""/>
    <s v="Cumplido"/>
    <m/>
    <s v=""/>
    <s v=""/>
    <s v="Cumplido"/>
    <s v=""/>
  </r>
  <r>
    <s v="INC000002651099"/>
    <s v="3-Moderado/Limitado"/>
    <s v="3-Medio"/>
    <s v="Media"/>
    <s v="Cerrado"/>
    <s v="INSTITUTO PROFESIONAL DE CHILE SA"/>
    <s v="4/3/24 10:20:51"/>
    <s v="4/3/24 10:24:14"/>
    <s v="5/3/24 09:07:47"/>
    <s v="5/3/24 23:50:00"/>
    <x v="7"/>
    <x v="16"/>
    <s v="GAMA / Requerimiento Restauración Replicas Servidores IPCHILE"/>
    <s v="VPN IP - MPLS"/>
    <s v="frp_rreyes"/>
    <x v="0"/>
    <s v="Objetivos de servicio incumplidos"/>
    <d v="2024-03-05T00:00:00"/>
    <d v="1899-12-30T22:43:33"/>
    <d v="1899-12-30T18:45:25"/>
    <d v="1899-12-30T22:46:56"/>
    <d v="1899-12-30T04:01:31"/>
    <s v=""/>
    <s v="Cumplido"/>
    <m/>
    <s v=""/>
    <s v=""/>
    <s v="Cumplido"/>
    <s v=""/>
  </r>
  <r>
    <s v="INC000002652853"/>
    <s v="4-Menor/Localizado"/>
    <s v="4-Baja"/>
    <s v="Baja"/>
    <s v="Cerrado"/>
    <s v="TELEFONICA GLOBAL TECHNOLOGY S.A.AGENCIA EN CHILE"/>
    <s v="5/3/24 09:10:08"/>
    <s v="5/3/24 09:11:12"/>
    <s v="5/3/24 09:13:54"/>
    <s v="5/3/24 23:50:00"/>
    <x v="8"/>
    <x v="18"/>
    <s v="Facturación Google / Consumo febrero 2024"/>
    <s v="CORREO"/>
    <s v="tct_jumana"/>
    <x v="0"/>
    <s v="Dentro del Objetivo de servicio"/>
    <d v="2024-03-05T00:00:00"/>
    <d v="1899-12-30T00:02:42"/>
    <d v="1899-12-30T00:02:22"/>
    <d v="1899-12-30T00:03:46"/>
    <d v="1899-12-30T00:01:24"/>
    <s v=""/>
    <s v="Cumplido"/>
    <m/>
    <s v=""/>
    <s v=""/>
    <s v=""/>
    <s v="Cumplido"/>
  </r>
  <r>
    <s v="INC000002652542"/>
    <s v="4-Menor/Localizado"/>
    <s v="4-Baja"/>
    <s v="Baja"/>
    <s v="Cerrado"/>
    <s v="TELEFONICA CYBERSECURITY TECH CHILE SPA"/>
    <s v="4/3/24 17:58:39"/>
    <s v="4/3/24 18:00:48"/>
    <s v="5/3/24 09:54:02"/>
    <s v="5/3/24 23:50:00"/>
    <x v="0"/>
    <x v="8"/>
    <s v="REQ /SOC/Análisis redes Soc-Febrero"/>
    <s v="VPN IP - MPLS"/>
    <s v="frp_jcarri"/>
    <x v="0"/>
    <s v="Dentro del Objetivo de servicio"/>
    <d v="2024-03-05T00:00:00"/>
    <d v="1899-12-30T15:53:14"/>
    <d v="1899-12-30T15:41:20"/>
    <d v="1899-12-30T15:55:23"/>
    <d v="1899-12-30T00:14:03"/>
    <s v=""/>
    <s v="Cumplido"/>
    <m/>
    <s v=""/>
    <s v=""/>
    <s v=""/>
    <s v="Cumplido"/>
  </r>
  <r>
    <s v="INC000002653512"/>
    <s v="3-Moderado/Limitado"/>
    <s v="3-Medio"/>
    <s v="Media"/>
    <s v="Cerrado"/>
    <s v="INDUSTRIAS CHILENAS DE ALAMBRE INCHALAM S.A."/>
    <s v="5/3/24 09:46:41"/>
    <s v="5/3/24 09:48:34"/>
    <s v="5/3/24 10:28:18"/>
    <s v="5/3/24 23:50:00"/>
    <x v="1"/>
    <x v="9"/>
    <s v="HD/RV: Transporte a PRD mejoras Márgenes - Flete"/>
    <s v="SAP"/>
    <s v="frp_pcamay"/>
    <x v="0"/>
    <s v="Dentro del Objetivo de servicio"/>
    <d v="2024-03-05T00:00:00"/>
    <d v="1899-12-30T00:39:44"/>
    <d v="1899-12-30T00:09:44"/>
    <d v="1899-12-30T00:41:37"/>
    <d v="1899-12-30T00:31:53"/>
    <s v=""/>
    <s v="Cumplido"/>
    <m/>
    <s v=""/>
    <s v=""/>
    <s v="Cumplido"/>
    <s v=""/>
  </r>
  <r>
    <s v="INC000002651193"/>
    <s v="3-Moderado/Limitado"/>
    <s v="3-Medio"/>
    <s v="Media"/>
    <s v="Cerrado"/>
    <s v="FORESTAL COIPSA SA"/>
    <s v="4/3/24 11:03:08"/>
    <s v="4/3/24 11:06:56"/>
    <s v="5/3/24 10:44:59"/>
    <s v="5/3/24 23:50:00"/>
    <x v="0"/>
    <x v="8"/>
    <s v="HD/RE: Adicionar registro DKIM y DMARK para dominio de correo @coipsa.cl"/>
    <s v="VPN IP - MPLS"/>
    <s v="frp_jancha"/>
    <x v="0"/>
    <s v="Objetivos de servicio incumplidos"/>
    <d v="2024-03-05T00:00:00"/>
    <d v="1899-12-30T23:38:03"/>
    <d v="1899-12-30T23:00:54"/>
    <d v="1899-12-30T23:41:51"/>
    <d v="1899-12-30T00:40:57"/>
    <s v=""/>
    <s v="Cumplido"/>
    <m/>
    <s v=""/>
    <s v=""/>
    <s v="Cumplido"/>
    <s v=""/>
  </r>
  <r>
    <s v="INC000002653742"/>
    <s v="3-Moderado/Limitado"/>
    <s v="3-Medio"/>
    <s v="Media"/>
    <s v="Cerrado"/>
    <s v="NUTRISCO CHILE SA"/>
    <s v="5/3/24 11:28:38"/>
    <s v="5/3/24 11:30:57"/>
    <s v="5/3/24 11:46:21"/>
    <s v="5/3/24 23:50:00"/>
    <x v="1"/>
    <x v="1"/>
    <s v="HD/RV: COAGRA: Bloqueos SM12"/>
    <s v="VPN IP - MPLS"/>
    <s v="frp_kefern"/>
    <x v="0"/>
    <s v="Dentro del Objetivo de servicio"/>
    <d v="2024-03-05T00:00:00"/>
    <d v="1899-12-30T00:15:24"/>
    <d v="1899-12-30T00:06:13"/>
    <d v="1899-12-30T00:17:43"/>
    <d v="1899-12-30T00:11:30"/>
    <s v=""/>
    <s v="Cumplido"/>
    <m/>
    <s v=""/>
    <s v=""/>
    <s v="Cumplido"/>
    <s v=""/>
  </r>
  <r>
    <s v="INC000002652856"/>
    <s v="3-Moderado/Limitado"/>
    <s v="3-Medio"/>
    <s v="Media"/>
    <s v="Cerrado"/>
    <s v="INSTITUTO PROFESIONAL DE CHILE SA"/>
    <s v="5/3/24 09:15:34"/>
    <s v="5/3/24 09:19:13"/>
    <s v="5/3/24 11:57:32"/>
    <s v="5/3/24 23:50:00"/>
    <x v="7"/>
    <x v="16"/>
    <s v="GAMA | Requerimiento Políticas de Replicas Actualizada"/>
    <s v="VPN IP - MPLS"/>
    <s v="frp_joflor"/>
    <x v="0"/>
    <s v="Dentro del Objetivo de servicio"/>
    <d v="2024-03-05T00:00:00"/>
    <d v="1899-12-30T02:38:19"/>
    <d v="1899-12-30T02:11:36"/>
    <d v="1899-12-30T02:41:58"/>
    <d v="1899-12-30T00:30:22"/>
    <s v=""/>
    <s v="Cumplido"/>
    <m/>
    <s v=""/>
    <s v=""/>
    <s v="Cumplido"/>
    <s v=""/>
  </r>
  <r>
    <s v="INC000002653576"/>
    <s v="3-Moderado/Limitado"/>
    <s v="4-Baja"/>
    <s v="Baja"/>
    <s v="Cerrado"/>
    <s v="FUNDACION INSTITUTO PROFESIONAL DUOC UC"/>
    <s v="5/3/24 11:06:44"/>
    <s v="5/3/24 11:08:37"/>
    <s v="5/3/24 14:20:10"/>
    <s v="5/3/24 23:50:00"/>
    <x v="2"/>
    <x v="12"/>
    <s v="DUOC|REQ| Servidor SFTP para Progresión Estudiantil"/>
    <s v="HOSTING VIRTUAL"/>
    <s v="frp_eavend"/>
    <x v="0"/>
    <s v="Dentro del Objetivo de servicio"/>
    <d v="2024-03-05T00:00:00"/>
    <d v="1899-12-30T03:11:33"/>
    <d v="1899-12-30T03:04:43"/>
    <d v="1899-12-30T03:13:26"/>
    <d v="1899-12-30T00:08:43"/>
    <s v=""/>
    <s v="Cumplido"/>
    <m/>
    <s v=""/>
    <s v=""/>
    <s v=""/>
    <s v="Cumplido"/>
  </r>
  <r>
    <s v="INC000002651672"/>
    <s v="4-Menor/Localizado"/>
    <s v="4-Baja"/>
    <s v="Baja"/>
    <s v="Cerrado"/>
    <s v="FUNDACION INSTITUTO PROFESIONAL DUOC UC"/>
    <s v="4/3/24 14:00:58"/>
    <s v="4/3/24 14:03:19"/>
    <s v="5/3/24 14:22:12"/>
    <s v="5/3/24 23:50:00"/>
    <x v="2"/>
    <x v="3"/>
    <s v="DUOC  | REQ |  RV: Agregar usuarios masivamente a grupo solicitado"/>
    <s v="HOSTING VIRTUAL"/>
    <s v="frp_lmosqu"/>
    <x v="0"/>
    <s v="Objetivos de servicio incumplidos"/>
    <d v="2024-03-05T00:00:00"/>
    <d v="1899-12-31T00:18:53"/>
    <d v="1899-12-30T22:28:12"/>
    <d v="1899-12-31T00:21:14"/>
    <d v="1899-12-30T04:00:00"/>
    <s v=""/>
    <s v="Cumplido"/>
    <m/>
    <s v=""/>
    <s v=""/>
    <s v=""/>
    <s v="Cumplido"/>
  </r>
  <r>
    <s v="INC000002652348"/>
    <s v="3-Moderado/Limitado"/>
    <s v="3-Medio"/>
    <s v="Media"/>
    <s v="Cerrado"/>
    <s v="EMPRESA DE TRANSPORTE DE PASAJEROS QUILICAL LIMITADA"/>
    <s v="4/3/24 18:56:58"/>
    <s v="4/3/24 19:00:23"/>
    <s v="5/3/24 14:31:44"/>
    <s v="5/3/24 23:50:00"/>
    <x v="4"/>
    <x v="21"/>
    <s v="HD/REQUERIMIENTO // CLIENTE QUILICAL // REVISIÓN DE CONFIGURACIONES EN VSHIELD ATOS APOQUINDO"/>
    <s v="VOZ"/>
    <s v="frp_pcamay"/>
    <x v="0"/>
    <s v="Objetivos de servicio incumplidos"/>
    <d v="2024-03-05T00:00:00"/>
    <d v="1899-12-30T19:31:21"/>
    <d v="1899-12-30T17:17:59"/>
    <d v="1899-12-30T19:34:46"/>
    <d v="1899-12-30T02:16:47"/>
    <s v=""/>
    <s v="Cumplido"/>
    <m/>
    <s v=""/>
    <s v=""/>
    <s v="Cumplido"/>
    <s v=""/>
  </r>
  <r>
    <s v="INC000002652664"/>
    <s v="4-Menor/Localizado"/>
    <s v="4-Baja"/>
    <s v="Baja"/>
    <s v="Cerrado"/>
    <s v="RED DE CLINICAS REGIONALES S.A."/>
    <s v="4/3/24 19:09:15"/>
    <s v="4/3/24 19:10:58"/>
    <s v="5/3/24 14:32:54"/>
    <s v="5/3/24 23:50:00"/>
    <x v="4"/>
    <x v="10"/>
    <s v="REQ / SOC / Desactivación temporal de cuentas administrativas | Confidencial"/>
    <s v="VPN IP - MPLS"/>
    <s v="frp_jolsso"/>
    <x v="0"/>
    <s v="Dentro del Objetivo de servicio"/>
    <d v="2024-03-05T00:00:00"/>
    <d v="1899-12-30T19:21:56"/>
    <d v="1899-12-30T03:21:48"/>
    <d v="1899-12-30T19:23:39"/>
    <d v="1899-12-30T16:01:51"/>
    <s v=""/>
    <s v="Cumplido"/>
    <m/>
    <s v=""/>
    <s v=""/>
    <s v=""/>
    <s v="Cumplido"/>
  </r>
  <r>
    <s v="INC000002653948"/>
    <s v="3-Moderado/Limitado"/>
    <s v="3-Medio"/>
    <s v="Media"/>
    <s v="Cerrado"/>
    <s v="INSTITUTO PROFESIONAL DE CHILE SA"/>
    <s v="5/3/24 12:50:59"/>
    <s v="5/3/24 12:54:19"/>
    <s v="5/3/24 14:35:32"/>
    <s v="5/3/24 23:50:00"/>
    <x v="4"/>
    <x v="22"/>
    <s v="Requerimiento Revisión Error Cambio Política Almacenamiento Servidores Lota 1- 2 - 3 - VDC IPCHILE"/>
    <s v="VPN IP - MPLS"/>
    <s v="frp_joflor"/>
    <x v="0"/>
    <s v="Dentro del Objetivo de servicio"/>
    <d v="2024-03-05T00:00:00"/>
    <d v="1899-12-30T01:41:13"/>
    <d v="1899-12-30T01:21:42"/>
    <d v="1899-12-30T01:44:33"/>
    <d v="1899-12-30T00:22:51"/>
    <s v=""/>
    <s v="Cumplido"/>
    <m/>
    <s v=""/>
    <s v=""/>
    <s v="Cumplido"/>
    <s v=""/>
  </r>
  <r>
    <s v="INC000002653503"/>
    <s v="3-Moderado/Limitado"/>
    <s v="3-Medio"/>
    <s v="Media"/>
    <s v="Cerrado"/>
    <s v="ARTIKOS CHILE S A"/>
    <s v="5/3/24 13:01:13"/>
    <s v="5/3/24 13:04:17"/>
    <s v="5/3/24 15:30:40"/>
    <s v="5/3/24 23:50:00"/>
    <x v="10"/>
    <x v="23"/>
    <s v="HD/Solicitud Artikos Chile // Habilitación politica FW San Martin"/>
    <s v="VPN IP - MPLS"/>
    <s v="frp_jancha"/>
    <x v="0"/>
    <s v="Dentro del Objetivo de servicio"/>
    <d v="2024-03-05T00:00:00"/>
    <d v="1899-12-30T02:26:23"/>
    <d v="1899-12-30T01:26:09"/>
    <d v="1899-12-30T02:29:27"/>
    <d v="1899-12-30T01:03:18"/>
    <s v=""/>
    <s v="Cumplido"/>
    <m/>
    <s v=""/>
    <s v=""/>
    <s v="Cumplido"/>
    <s v=""/>
  </r>
  <r>
    <s v="INC000002653520"/>
    <s v="3-Moderado/Limitado"/>
    <s v="4-Baja"/>
    <s v="Baja"/>
    <s v="Cerrado"/>
    <s v="FUNDACION INSTITUTO PROFESIONAL DUOC UC"/>
    <s v="5/3/24 09:55:05"/>
    <s v="5/3/24 09:57:06"/>
    <s v="5/3/24 16:24:01"/>
    <s v="5/3/24 23:50:00"/>
    <x v="2"/>
    <x v="11"/>
    <s v="DUOC|REQ| Listado de usuarios AD con permisos"/>
    <s v="HOUSING"/>
    <s v="frp_eavend"/>
    <x v="0"/>
    <s v="Dentro del Objetivo de servicio"/>
    <d v="2024-03-05T00:00:00"/>
    <d v="1899-12-30T06:26:55"/>
    <d v="1899-12-30T06:19:40"/>
    <d v="1899-12-30T06:28:56"/>
    <d v="1899-12-30T00:09:16"/>
    <s v=""/>
    <s v="Cumplido"/>
    <m/>
    <s v=""/>
    <s v=""/>
    <s v=""/>
    <s v="Cumplido"/>
  </r>
  <r>
    <s v="INC000002654474"/>
    <s v="4-Menor/Localizado"/>
    <s v="4-Baja"/>
    <s v="Baja"/>
    <s v="Cerrado"/>
    <s v="TELEFONICA GLOBAL TECHNOLOGY S.A.AGENCIA EN CHILE"/>
    <s v="5/3/24 16:34:15"/>
    <s v="5/3/24 16:36:17"/>
    <s v="5/3/24 16:45:21"/>
    <s v="5/3/24 23:50:00"/>
    <x v="2"/>
    <x v="4"/>
    <s v="ACTUALIZACION USUARIO ADMINISTRADOR GPS"/>
    <s v="HOSTING VIRTUAL"/>
    <s v="tct_aaceve"/>
    <x v="0"/>
    <s v="Dentro del Objetivo de servicio"/>
    <d v="2024-03-05T00:00:00"/>
    <d v="1899-12-30T00:09:04"/>
    <d v="1899-12-30T00:00:00"/>
    <d v="1899-12-30T00:11:06"/>
    <d v="1899-12-30T00:11:06"/>
    <s v=""/>
    <s v="Cumplido"/>
    <m/>
    <s v=""/>
    <s v=""/>
    <s v=""/>
    <s v="Cumplido"/>
  </r>
  <r>
    <s v="INC000002654476"/>
    <s v="4-Menor/Localizado"/>
    <s v="4-Baja"/>
    <s v="Baja"/>
    <s v="Cerrado"/>
    <s v="TELEFONICA GLOBAL TECHNOLOGY S.A.AGENCIA EN CHILE"/>
    <s v="5/3/24 16:37:14"/>
    <s v="5/3/24 16:40:35"/>
    <s v="5/3/24 16:45:52"/>
    <s v="5/3/24 23:50:00"/>
    <x v="2"/>
    <x v="4"/>
    <s v="Alarma Monitoreo | G.P.S. CHILE S.A (GPSCHI01) | GestionEventos_AlertaCPU_max|  wnprap_cap02|"/>
    <s v="HOSTING VIRTUAL"/>
    <s v="tct_aaceve"/>
    <x v="0"/>
    <s v="Dentro del Objetivo de servicio"/>
    <d v="2024-03-05T00:00:00"/>
    <d v="1899-12-30T00:05:17"/>
    <d v="1899-12-30T00:00:00"/>
    <d v="1899-12-30T00:08:38"/>
    <d v="1899-12-30T00:08:38"/>
    <s v=""/>
    <s v="Cumplido"/>
    <m/>
    <s v=""/>
    <s v=""/>
    <s v=""/>
    <s v="Cumplido"/>
  </r>
  <r>
    <s v="INC000002654479"/>
    <s v="4-Menor/Localizado"/>
    <s v="4-Baja"/>
    <s v="Baja"/>
    <s v="Cerrado"/>
    <s v="TELEFONICA GLOBAL TECHNOLOGY S.A.AGENCIA EN CHILE"/>
    <s v="5/3/24 16:43:05"/>
    <s v="5/3/24 16:43:53"/>
    <s v="5/3/24 16:46:52"/>
    <s v="5/3/24 23:50:00"/>
    <x v="2"/>
    <x v="4"/>
    <s v="Av Offline Deep Security"/>
    <s v="HOSTING VIRTUAL"/>
    <s v="tct_aaceve"/>
    <x v="0"/>
    <s v="Dentro del Objetivo de servicio"/>
    <d v="2024-03-05T00:00:00"/>
    <d v="1899-12-30T00:02:59"/>
    <d v="1899-12-30T00:00:00"/>
    <d v="1899-12-30T00:03:47"/>
    <d v="1899-12-30T00:03:47"/>
    <s v=""/>
    <s v="Cumplido"/>
    <m/>
    <s v=""/>
    <s v=""/>
    <s v=""/>
    <s v="Cumplido"/>
  </r>
  <r>
    <s v="INC000002652541"/>
    <s v="3-Moderado/Limitado"/>
    <s v="3-Medio"/>
    <s v="Media"/>
    <s v="Cerrado"/>
    <s v="TELEFONICA GLOBAL TECHNOLOGY S.A.AGENCIA EN CHILE"/>
    <s v="4/3/24 17:51:17"/>
    <s v="4/3/24 17:53:28"/>
    <s v="5/3/24 16:53:30"/>
    <s v="5/3/24 23:50:00"/>
    <x v="10"/>
    <x v="24"/>
    <s v="HD | Segmento Disponible"/>
    <s v="VPN IP - MPLS"/>
    <s v="frp_kefern"/>
    <x v="0"/>
    <s v="Objetivos de servicio incumplidos"/>
    <d v="2024-03-05T00:00:00"/>
    <d v="1899-12-30T23:00:02"/>
    <d v="1899-12-30T19:21:52"/>
    <d v="1899-12-30T23:02:13"/>
    <d v="1899-12-30T03:40:21"/>
    <s v=""/>
    <s v="Cumplido"/>
    <m/>
    <s v=""/>
    <s v=""/>
    <s v="Cumplido"/>
    <s v=""/>
  </r>
  <r>
    <s v="INC000002652604"/>
    <s v="3-Moderado/Limitado"/>
    <s v="3-Medio"/>
    <s v="Media"/>
    <s v="Cerrado"/>
    <s v="TELEFONICA GLOBAL TECHNOLOGY S.A.AGENCIA EN CHILE"/>
    <s v="5/3/24 09:20:31"/>
    <s v="5/3/24 09:22:42"/>
    <s v="5/3/24 16:55:29"/>
    <s v="5/3/24 23:50:00"/>
    <x v="2"/>
    <x v="15"/>
    <s v="HD/RV: Apoyo migración contexto TIC hacia VDOM Fortinet"/>
    <s v="VPN IP - MPLS"/>
    <s v="frp_jancha"/>
    <x v="0"/>
    <s v="Dentro del Objetivo de servicio"/>
    <d v="2024-03-05T00:00:00"/>
    <d v="1899-12-30T07:32:47"/>
    <d v="1899-12-30T07:29:20"/>
    <d v="1899-12-30T07:34:58"/>
    <d v="1899-12-30T00:05:38"/>
    <s v=""/>
    <s v="Cumplido"/>
    <m/>
    <s v=""/>
    <s v=""/>
    <s v="Cumplido"/>
    <s v=""/>
  </r>
  <r>
    <s v="INC000002652611"/>
    <s v="4-Menor/Localizado"/>
    <s v="4-Baja"/>
    <s v="Baja"/>
    <s v="Cerrado"/>
    <s v="TELEFONICA CYBERSECURITY TECH CHILE SPA"/>
    <s v="4/3/24 18:14:10"/>
    <s v="4/3/24 18:15:47"/>
    <s v="5/3/24 17:06:05"/>
    <s v="5/3/24 23:50:00"/>
    <x v="2"/>
    <x v="15"/>
    <s v="REQ / SOC / IMPORTANTE: Baja de Servidor MDM"/>
    <s v="VPN IP - MPLS"/>
    <s v="frp_jolsso"/>
    <x v="0"/>
    <s v="Dentro del Objetivo de servicio"/>
    <d v="2024-03-05T00:00:00"/>
    <d v="1899-12-30T22:50:18"/>
    <d v="1899-12-30T19:25:46"/>
    <d v="1899-12-30T22:51:55"/>
    <d v="1899-12-30T03:26:09"/>
    <s v=""/>
    <s v="Cumplido"/>
    <m/>
    <s v=""/>
    <s v=""/>
    <s v=""/>
    <s v="Cumplido"/>
  </r>
  <r>
    <s v="INC000002654806"/>
    <s v="4-Menor/Localizado"/>
    <s v="4-Baja"/>
    <s v="Baja"/>
    <s v="Cerrado"/>
    <s v="TELEFONICA GLOBAL TECHNOLOGY S.A.AGENCIA EN CHILE"/>
    <s v="5/3/24 17:08:00"/>
    <s v="5/3/24 17:08:16"/>
    <s v="5/3/24 17:08:58"/>
    <s v="5/3/24 23:50:00"/>
    <x v="2"/>
    <x v="15"/>
    <s v="REUNIÓN COORDINACIÓN"/>
    <s v="HOSTING VIRTUAL"/>
    <s v="tct_jacuev"/>
    <x v="0"/>
    <s v="Dentro del Objetivo de servicio"/>
    <d v="2024-03-05T00:00:00"/>
    <d v="1899-12-30T00:00:42"/>
    <d v="1899-12-30T00:00:00"/>
    <d v="1899-12-30T00:00:58"/>
    <d v="1899-12-30T00:00:58"/>
    <s v=""/>
    <s v="Cumplido"/>
    <m/>
    <s v=""/>
    <s v=""/>
    <s v=""/>
    <s v="Cumplido"/>
  </r>
  <r>
    <s v="INC000002654207"/>
    <s v="3-Moderado/Limitado"/>
    <s v="3-Medio"/>
    <s v="Media"/>
    <s v="Cerrado"/>
    <s v="CONYTEC PROYECTOS DE I"/>
    <s v="5/3/24 13:11:40"/>
    <s v="5/3/24 13:16:12"/>
    <s v="5/3/24 17:17:05"/>
    <s v="5/3/24 23:50:00"/>
    <x v="4"/>
    <x v="16"/>
    <s v="HD/Servidor MCMBLGEO01 en VDC."/>
    <s v="VPN IP - MPLS"/>
    <s v="frp_jancha"/>
    <x v="0"/>
    <s v="Dentro del Objetivo de servicio"/>
    <d v="2024-03-05T00:00:00"/>
    <d v="1899-12-30T04:00:53"/>
    <d v="1899-12-30T03:15:36"/>
    <d v="1899-12-30T04:05:25"/>
    <d v="1899-12-30T00:49:49"/>
    <s v=""/>
    <s v="Cumplido"/>
    <m/>
    <s v=""/>
    <s v=""/>
    <s v="Cumplido"/>
    <s v=""/>
  </r>
  <r>
    <s v="INC000002654438"/>
    <s v="4-Menor/Localizado"/>
    <s v="4-Baja"/>
    <s v="Baja"/>
    <s v="Cerrado"/>
    <s v="TELEFONICA EMPRESAS DE CHILE SA"/>
    <s v="5/3/24 15:24:45"/>
    <s v="5/3/24 15:27:31"/>
    <s v="5/3/24 17:17:55"/>
    <s v="5/3/24 23:50:00"/>
    <x v="5"/>
    <x v="14"/>
    <s v="Solicitud de evidencia de respaldos de base de datos SolarWinds (SW-DB01)"/>
    <s v="HOSTING VIRTUAL"/>
    <s v="vos_eperez"/>
    <x v="0"/>
    <s v="Dentro del Objetivo de servicio"/>
    <d v="2024-03-05T00:00:00"/>
    <d v="1899-12-30T01:50:24"/>
    <d v="1899-12-30T01:33:12"/>
    <d v="1899-12-30T01:53:10"/>
    <d v="1899-12-30T00:19:58"/>
    <s v=""/>
    <s v="Cumplido"/>
    <m/>
    <s v=""/>
    <s v=""/>
    <s v=""/>
    <s v="Cumplido"/>
  </r>
  <r>
    <s v="INC000002654492"/>
    <s v="3-Moderado/Limitado"/>
    <s v="3-Medio"/>
    <s v="Media"/>
    <s v="Cerrado"/>
    <s v="ASF LOGISTICA SPA"/>
    <s v="5/3/24 17:14:13"/>
    <s v="5/3/24 17:15:41"/>
    <s v="5/3/24 17:50:51"/>
    <s v="5/3/24 23:50:00"/>
    <x v="4"/>
    <x v="21"/>
    <s v="HD/no podemos acceder VDC 150.14.100.177"/>
    <s v="VPN IP - MPLS"/>
    <s v="frp_pcamay"/>
    <x v="1"/>
    <s v="Dentro del Objetivo de servicio"/>
    <d v="2024-03-05T00:00:00"/>
    <d v="1899-12-30T00:35:10"/>
    <d v="1899-12-30T00:05:21"/>
    <d v="1899-12-30T00:36:38"/>
    <d v="1899-12-30T00:31:17"/>
    <s v="Cumplido"/>
    <s v=" "/>
    <m/>
    <s v=""/>
    <s v=""/>
    <s v="Cumplido"/>
    <s v=""/>
  </r>
  <r>
    <s v="INC000002654805"/>
    <s v="4-Menor/Localizado"/>
    <s v="4-Baja"/>
    <s v="Baja"/>
    <s v="Cerrado"/>
    <s v="TELEFONICA GLOBAL TECHNOLOGY S.A.AGENCIA EN CHILE"/>
    <s v="5/3/24 17:07:38"/>
    <s v="5/3/24 17:07:52"/>
    <s v="5/3/24 17:58:19"/>
    <s v="5/3/24 23:50:00"/>
    <x v="2"/>
    <x v="15"/>
    <s v="HOSPITAL DR. GUSTAVO FRICKE DE VIA DEL MAR // CHI-004095577-1"/>
    <s v="HOSTING VIRTUAL"/>
    <s v="tct_jacuev"/>
    <x v="0"/>
    <s v="Dentro del Objetivo de servicio"/>
    <d v="2024-03-05T00:00:00"/>
    <d v="1899-12-30T00:50:27"/>
    <d v="1899-12-30T00:00:00"/>
    <d v="1899-12-30T00:50:41"/>
    <d v="1899-12-30T00:50:41"/>
    <s v=""/>
    <s v="Cumplido"/>
    <m/>
    <s v=""/>
    <s v=""/>
    <s v=""/>
    <s v="Cumplido"/>
  </r>
  <r>
    <s v="INC000002653490"/>
    <s v="3-Moderado/Limitado"/>
    <s v="3-Medio"/>
    <s v="Media"/>
    <s v="Cerrado"/>
    <s v="TELEFONICA GLOBAL TECHNOLOGY S.A.AGENCIA EN CHILE"/>
    <s v="5/3/24 12:16:45"/>
    <s v="5/3/24 12:18:36"/>
    <s v="5/3/24 17:58:31"/>
    <s v="5/3/24 23:50:00"/>
    <x v="2"/>
    <x v="11"/>
    <s v="HD/TCCT - Requerimiento - Usuarios VPN Ingenieria VDC"/>
    <s v="VPN IP - MPLS"/>
    <s v="frp_jancha"/>
    <x v="0"/>
    <s v="Dentro del Objetivo de servicio"/>
    <d v="2024-03-05T00:00:00"/>
    <d v="1899-12-30T05:39:55"/>
    <d v="1899-12-30T05:25:14"/>
    <d v="1899-12-30T05:41:46"/>
    <d v="1899-12-30T00:16:32"/>
    <s v=""/>
    <s v="Cumplido"/>
    <m/>
    <s v=""/>
    <s v=""/>
    <s v="Cumplido"/>
    <s v=""/>
  </r>
  <r>
    <s v="INC000002654304"/>
    <s v="4-Menor/Localizado"/>
    <s v="4-Baja"/>
    <s v="Baja"/>
    <s v="Cerrado"/>
    <s v="TELEFONICA GLOBAL TECHNOLOGY S.A.AGENCIA EN CHILE"/>
    <s v="5/3/24 17:07:14"/>
    <s v="5/3/24 17:07:28"/>
    <s v="5/3/24 17:59:54"/>
    <s v="5/3/24 23:50:00"/>
    <x v="2"/>
    <x v="15"/>
    <s v="apolo rabie"/>
    <s v="HOSTING VIRTUAL"/>
    <s v="tct_jacuev"/>
    <x v="0"/>
    <s v="Dentro del Objetivo de servicio"/>
    <d v="2024-03-05T00:00:00"/>
    <d v="1899-12-30T00:52:26"/>
    <d v="1899-12-30T00:00:00"/>
    <d v="1899-12-30T00:52:40"/>
    <d v="1899-12-30T00:52:40"/>
    <s v=""/>
    <s v="Cumplido"/>
    <m/>
    <s v=""/>
    <s v=""/>
    <s v=""/>
    <s v="Cumplido"/>
  </r>
  <r>
    <s v="INC000002654303"/>
    <s v="4-Menor/Localizado"/>
    <s v="4-Baja"/>
    <s v="Baja"/>
    <s v="Cerrado"/>
    <s v="TELEFONICA GLOBAL TECHNOLOGY S.A.AGENCIA EN CHILE"/>
    <s v="5/3/24 17:06:52"/>
    <s v="5/3/24 17:07:06"/>
    <s v="5/3/24 18:00:35"/>
    <s v="5/3/24 23:50:00"/>
    <x v="2"/>
    <x v="15"/>
    <s v="Scoping call Rap as a Service AD Security"/>
    <s v="HOSTING VIRTUAL"/>
    <s v="tct_jacuev"/>
    <x v="0"/>
    <s v="Dentro del Objetivo de servicio"/>
    <d v="2024-03-05T00:00:00"/>
    <d v="1899-12-30T00:53:29"/>
    <d v="1899-12-30T00:00:00"/>
    <d v="1899-12-30T00:53:43"/>
    <d v="1899-12-30T00:53:43"/>
    <s v=""/>
    <s v="Cumplido"/>
    <m/>
    <s v=""/>
    <s v=""/>
    <s v=""/>
    <s v="Cumplido"/>
  </r>
  <r>
    <s v="INC000002654302"/>
    <s v="4-Menor/Localizado"/>
    <s v="4-Baja"/>
    <s v="Baja"/>
    <s v="Cerrado"/>
    <s v="TELEFONICA GLOBAL TECHNOLOGY S.A.AGENCIA EN CHILE"/>
    <s v="5/3/24 17:06:25"/>
    <s v="5/3/24 17:06:45"/>
    <s v="5/3/24 18:01:47"/>
    <s v="5/3/24 23:50:00"/>
    <x v="2"/>
    <x v="15"/>
    <s v="poyo migración contexto TIC hacia VDOM Fortinet"/>
    <s v="HOSTING VIRTUAL"/>
    <s v="tct_jacuev"/>
    <x v="0"/>
    <s v="Dentro del Objetivo de servicio"/>
    <d v="2024-03-05T00:00:00"/>
    <d v="1899-12-30T00:55:02"/>
    <d v="1899-12-30T00:00:00"/>
    <d v="1899-12-30T00:55:22"/>
    <d v="1899-12-30T00:55:22"/>
    <s v=""/>
    <s v="Cumplido"/>
    <m/>
    <s v=""/>
    <s v=""/>
    <s v=""/>
    <s v="Cumplido"/>
  </r>
  <r>
    <s v="INC000002652533"/>
    <s v="4-Menor/Localizado"/>
    <s v="4-Baja"/>
    <s v="Baja"/>
    <s v="Cerrado"/>
    <s v="TELEFONICA CYBERSECURITY TECH CHILE SPA"/>
    <s v="4/3/24 17:43:11"/>
    <s v="4/3/24 17:44:22"/>
    <s v="5/3/24 18:02:48"/>
    <s v="5/3/24 23:50:00"/>
    <x v="1"/>
    <x v="21"/>
    <s v="REQ /SOC/ INC000002177910| Desconectar Servidores de la Red 100.64.1.0/24"/>
    <s v="VPN IP - MPLS"/>
    <s v="frp_jcarri"/>
    <x v="0"/>
    <s v="Dentro del Objetivo de servicio"/>
    <d v="2024-03-05T00:00:00"/>
    <d v="1899-12-31T00:18:26"/>
    <d v="1899-12-30T20:39:37"/>
    <d v="1899-12-31T00:19:37"/>
    <d v="1899-12-30T03:40:00"/>
    <s v=""/>
    <s v="Cumplido"/>
    <m/>
    <s v=""/>
    <s v=""/>
    <s v=""/>
    <s v="Cumplido"/>
  </r>
  <r>
    <s v="INC000002654283"/>
    <s v="3-Moderado/Limitado"/>
    <s v="4-Baja"/>
    <s v="Baja"/>
    <s v="Cerrado"/>
    <s v="FUNDACION INSTITUTO PROFESIONAL DUOC UC"/>
    <s v="5/3/24 16:34:27"/>
    <s v="5/3/24 16:38:26"/>
    <s v="5/3/24 18:20:49"/>
    <s v="5/3/24 23:50:00"/>
    <x v="2"/>
    <x v="11"/>
    <s v="DUOC|REQ| Revision conectividad DUOC UC"/>
    <s v="HOSTING VIRTUAL"/>
    <s v="frp_eavend"/>
    <x v="1"/>
    <s v="Dentro del Objetivo de servicio"/>
    <d v="2024-03-05T00:00:00"/>
    <d v="1899-12-30T01:42:23"/>
    <d v="1899-12-30T01:33:50"/>
    <d v="1899-12-30T01:46:22"/>
    <d v="1899-12-30T00:12:32"/>
    <s v="Cumplido"/>
    <s v=" "/>
    <m/>
    <s v=""/>
    <s v=""/>
    <s v=""/>
    <s v="Cumplido"/>
  </r>
  <r>
    <s v="INC000002654699"/>
    <s v="2-Significativo/Amplio"/>
    <s v="3-Medio"/>
    <s v="Media"/>
    <s v="Cerrado"/>
    <s v="TELEFONICA GLOBAL TECHNOLOGY S.A.AGENCIA EN CHILE"/>
    <s v="5/3/24 18:57:44"/>
    <s v="5/3/24 18:59:39"/>
    <s v="5/3/24 19:00:56"/>
    <s v="5/3/24 23:50:00"/>
    <x v="3"/>
    <x v="6"/>
    <s v="Listado de tiket de Acceso a BD de ene a jul 2023"/>
    <s v="HOSTING VIRTUAL"/>
    <s v="tct_lumate"/>
    <x v="0"/>
    <s v="Dentro del Objetivo de servicio"/>
    <d v="2024-03-05T00:00:00"/>
    <d v="1899-12-30T00:01:17"/>
    <d v="1899-12-30T00:00:00"/>
    <d v="1899-12-30T00:03:12"/>
    <d v="1899-12-30T00:03:12"/>
    <s v=""/>
    <s v="Cumplido"/>
    <m/>
    <s v=""/>
    <s v=""/>
    <s v="Cumplido"/>
    <s v=""/>
  </r>
  <r>
    <s v="INC000002651089"/>
    <s v="3-Moderado/Limitado"/>
    <s v="3-Medio"/>
    <s v="Media"/>
    <s v="Cerrado"/>
    <s v="TELEFONICA GLOBAL TECHNOLOGY S.A.AGENCIA EN CHILE"/>
    <s v="4/3/24 10:09:58"/>
    <s v="4/3/24 10:11:38"/>
    <s v="5/3/24 20:40:16"/>
    <s v="5/3/24 23:50:00"/>
    <x v="0"/>
    <x v="0"/>
    <s v="HD |  Cadena SSL *.abarlovento.cl"/>
    <s v="VPN IP - MPLS"/>
    <s v="frp_kefern"/>
    <x v="0"/>
    <s v="Objetivos de servicio incumplidos"/>
    <d v="2024-03-05T00:00:00"/>
    <d v="1899-12-31T10:28:38"/>
    <d v="1899-12-31T10:18:14"/>
    <d v="1899-12-31T10:30:18"/>
    <d v="1899-12-30T00:12:04"/>
    <s v=""/>
    <s v="Cumplido"/>
    <m/>
    <s v=""/>
    <s v=""/>
    <s v="Cumplido"/>
    <s v=""/>
  </r>
  <r>
    <s v="INC000002655034"/>
    <s v="4-Menor/Localizado"/>
    <s v="4-Baja"/>
    <s v="Baja"/>
    <s v="Cerrado"/>
    <s v="TELEFONICA EMPRESAS DE CHILE SA"/>
    <s v="6/3/24 07:45:55"/>
    <s v="6/3/24 07:47:26"/>
    <s v="6/3/24 07:47:52"/>
    <s v="6/3/24 23:50:00"/>
    <x v="1"/>
    <x v="1"/>
    <s v="Checklist Diario Clientes 06.03.24"/>
    <s v="SAP"/>
    <s v="tct_nsaave"/>
    <x v="0"/>
    <s v="Dentro del Objetivo de servicio"/>
    <d v="2024-03-06T00:00:00"/>
    <d v="1899-12-30T00:00:26"/>
    <d v="1899-12-30T00:00:00"/>
    <d v="1899-12-30T00:01:57"/>
    <d v="1899-12-30T00:01:57"/>
    <s v=""/>
    <s v="Cumplido"/>
    <m/>
    <s v=""/>
    <s v=""/>
    <s v=""/>
    <s v="Cumplido"/>
  </r>
  <r>
    <s v="INC000002651632"/>
    <s v="3-Moderado/Limitado"/>
    <s v="3-Medio"/>
    <s v="Media"/>
    <s v="Cerrado"/>
    <s v="CONYTEC PROYECTOS DE I"/>
    <s v="4/3/24 12:06:29"/>
    <s v="4/3/24 12:14:27"/>
    <s v="6/3/24 09:20:17"/>
    <s v="6/3/24 23:50:00"/>
    <x v="5"/>
    <x v="14"/>
    <s v="HD/Bajas de respaldos VDC."/>
    <s v="VPN IP - MPLS"/>
    <s v="frp_jancha"/>
    <x v="0"/>
    <s v="Objetivos de servicio incumplidos"/>
    <d v="2024-03-06T00:00:00"/>
    <d v="1899-12-31T21:05:50"/>
    <d v="1899-12-31T12:03:27"/>
    <d v="1899-12-31T21:13:48"/>
    <d v="1899-12-30T09:10:21"/>
    <s v=""/>
    <s v="Cumplido"/>
    <m/>
    <s v=""/>
    <s v=""/>
    <s v="Cumplido"/>
    <s v=""/>
  </r>
  <r>
    <s v="INC000002654267"/>
    <s v="3-Moderado/Limitado"/>
    <s v="3-Medio"/>
    <s v="Media"/>
    <s v="Cerrado"/>
    <s v="FUNDACION INSTITUTO PROFESIONAL DUOC UC"/>
    <s v="5/3/24 15:46:46"/>
    <s v="5/3/24 15:49:42"/>
    <s v="6/3/24 09:58:40"/>
    <s v="6/3/24 23:50:00"/>
    <x v="3"/>
    <x v="25"/>
    <s v="DUOC|REQ| Clonar Esquema Staging en DEV"/>
    <s v="HOSTING VIRTUAL"/>
    <s v="frp_eavend"/>
    <x v="0"/>
    <s v="Dentro del Objetivo de servicio"/>
    <d v="2024-03-06T00:00:00"/>
    <d v="1899-12-30T18:08:58"/>
    <d v="1899-12-30T17:48:39"/>
    <d v="1899-12-30T18:11:54"/>
    <d v="1899-12-30T00:23:15"/>
    <s v=""/>
    <s v="Cumplido"/>
    <m/>
    <s v=""/>
    <s v=""/>
    <s v="Cumplido"/>
    <s v=""/>
  </r>
  <r>
    <s v="INC000002655663"/>
    <s v="1-Extenso/Generalizado"/>
    <s v="4-Baja"/>
    <s v="Baja"/>
    <s v="Cerrado"/>
    <s v="FUNDACION INSTITUTO PROFESIONAL DUOC UC"/>
    <s v="6/3/24 07:17:00"/>
    <s v="6/3/24 07:17:00"/>
    <s v="6/3/24 10:14:03"/>
    <s v="6/3/24 23:50:00"/>
    <x v="2"/>
    <x v="11"/>
    <s v="fiprdu01 - hyp_conce TICKET AUTOMATICO"/>
    <s v="TICKET-INTELIGENTE"/>
    <s v="USR_TSIGHT"/>
    <x v="1"/>
    <s v="Dentro del Objetivo de servicio"/>
    <d v="2024-03-06T00:00:00"/>
    <d v="1899-12-30T02:57:03"/>
    <d v="1899-12-30T02:52:41"/>
    <d v="1899-12-30T02:57:03"/>
    <d v="1899-12-30T00:04:22"/>
    <s v="Cumplido"/>
    <s v=" "/>
    <m/>
    <s v=""/>
    <s v=""/>
    <s v=""/>
    <s v="Cumplido"/>
  </r>
  <r>
    <s v="INC000002655664"/>
    <s v="1-Extenso/Generalizado"/>
    <s v="4-Baja"/>
    <s v="Baja"/>
    <s v="Cerrado"/>
    <s v="FUNDACION INSTITUTO PROFESIONAL DUOC UC"/>
    <s v="6/3/24 07:17:01"/>
    <s v="6/3/24 07:17:01"/>
    <s v="6/3/24 10:14:32"/>
    <s v="6/3/24 23:50:00"/>
    <x v="2"/>
    <x v="11"/>
    <s v="fiprdu01 - ilo_conce TICKET AUTOMATICO"/>
    <s v="TICKET-INTELIGENTE"/>
    <s v="USR_TSIGHT"/>
    <x v="1"/>
    <s v="Dentro del Objetivo de servicio"/>
    <d v="2024-03-06T00:00:00"/>
    <d v="1899-12-30T02:57:31"/>
    <d v="1899-12-30T02:53:12"/>
    <d v="1899-12-30T02:57:31"/>
    <d v="1899-12-30T00:04:19"/>
    <s v="Cumplido"/>
    <s v=" "/>
    <m/>
    <s v=""/>
    <s v=""/>
    <s v=""/>
    <s v="Cumplido"/>
  </r>
  <r>
    <s v="INC000002655080"/>
    <s v="3-Moderado/Limitado"/>
    <s v="3-Medio"/>
    <s v="Media"/>
    <s v="Cerrado"/>
    <s v="TELEFONICA GLOBAL TECHNOLOGY S.A.AGENCIA EN CHILE"/>
    <s v="6/3/24 10:34:41"/>
    <s v="6/3/24 10:36:20"/>
    <s v="6/3/24 10:47:46"/>
    <s v="6/3/24 23:50:00"/>
    <x v="1"/>
    <x v="1"/>
    <s v="HD/RV: Informe Mensual SAP Febrero 2024"/>
    <s v="VPN IP - MPLS"/>
    <s v="frp_pcamay"/>
    <x v="0"/>
    <s v="Dentro del Objetivo de servicio"/>
    <d v="2024-03-06T00:00:00"/>
    <d v="1899-12-30T00:11:26"/>
    <d v="1899-12-30T00:00:00"/>
    <d v="1899-12-30T00:13:05"/>
    <d v="1899-12-30T00:13:05"/>
    <s v=""/>
    <s v="Cumplido"/>
    <m/>
    <s v=""/>
    <s v=""/>
    <s v="Cumplido"/>
    <s v=""/>
  </r>
  <r>
    <s v="INC000002655019"/>
    <s v="3-Moderado/Limitado"/>
    <s v="3-Medio"/>
    <s v="Media"/>
    <s v="Cerrado"/>
    <s v="TELEFONICA GLOBAL TECHNOLOGY S.A.AGENCIA EN CHILE"/>
    <s v="5/3/24 18:42:02"/>
    <s v="5/3/24 18:44:15"/>
    <s v="6/3/24 11:20:23"/>
    <s v="6/3/24 23:50:00"/>
    <x v="10"/>
    <x v="23"/>
    <s v="HD/RE: Incidencia sin comunicación servidores wirin y ferenen desde plataforma de respaldos."/>
    <s v="VPN IP - MPLS"/>
    <s v="frp_pcamay"/>
    <x v="0"/>
    <s v="Objetivos de servicio incumplidos"/>
    <d v="2024-03-06T00:00:00"/>
    <d v="1899-12-30T16:36:08"/>
    <d v="1899-12-30T15:23:21"/>
    <d v="1899-12-30T16:38:21"/>
    <d v="1899-12-30T01:15:00"/>
    <s v=""/>
    <s v="Cumplido"/>
    <m/>
    <s v=""/>
    <s v=""/>
    <s v="Cumplido"/>
    <s v=""/>
  </r>
  <r>
    <s v="INC000002656216"/>
    <s v="1-Extenso/Generalizado"/>
    <s v="4-Baja"/>
    <s v="Baja"/>
    <s v="Cerrado"/>
    <s v="FUNDACION INSTITUTO PROFESIONAL DUOC UC"/>
    <s v="6/3/24 11:33:29"/>
    <s v="6/3/24 11:33:29"/>
    <s v="6/3/24 12:29:29"/>
    <s v="6/3/24 23:50:00"/>
    <x v="2"/>
    <x v="4"/>
    <s v="fiprdu01 - 172_16_200_100 TICKET AUTOMATICO"/>
    <s v="TICKET-INTELIGENTE"/>
    <s v="USR_TSIGHT"/>
    <x v="1"/>
    <s v="Dentro del Objetivo de servicio"/>
    <d v="2024-03-06T00:00:00"/>
    <d v="1899-12-30T00:56:00"/>
    <d v="1899-12-30T00:48:37"/>
    <d v="1899-12-30T00:56:00"/>
    <d v="1899-12-30T00:07:23"/>
    <s v="Cumplido"/>
    <s v=" "/>
    <m/>
    <s v=""/>
    <s v=""/>
    <s v=""/>
    <s v="Cumplido"/>
  </r>
  <r>
    <s v="INC000002655210"/>
    <s v="3-Moderado/Limitado"/>
    <s v="3-Medio"/>
    <s v="Media"/>
    <s v="Cerrado"/>
    <s v="CEPECH S.A."/>
    <s v="5/3/24 20:38:34"/>
    <s v="5/3/24 20:46:04"/>
    <s v="6/3/24 15:09:17"/>
    <s v="6/3/24 23:50:00"/>
    <x v="10"/>
    <x v="26"/>
    <s v="GAMA / VPN STS / VPF1875607/ Pendiente derivar a CONTROLLER en horario habil"/>
    <s v="VPN IP - MPLS"/>
    <s v="frp_kaldor"/>
    <x v="1"/>
    <s v="Objetivos de servicio incumplidos"/>
    <d v="2024-03-06T00:00:00"/>
    <d v="1899-12-30T18:23:13"/>
    <d v="1899-12-30T11:48:43"/>
    <d v="1899-12-30T18:30:43"/>
    <d v="1899-12-30T06:42:00"/>
    <s v="Incumplido"/>
    <s v=" "/>
    <m/>
    <s v=""/>
    <s v=""/>
    <s v="Cumplido"/>
    <s v=""/>
  </r>
  <r>
    <s v="INC000002655015"/>
    <s v="3-Moderado/Limitado"/>
    <s v="3-Medio"/>
    <s v="Media"/>
    <s v="Cerrado"/>
    <s v="TELEFONICA GLOBAL TECHNOLOGY S.A.AGENCIA EN CHILE"/>
    <s v="5/3/24 18:39:39"/>
    <s v="5/3/24 18:39:40"/>
    <s v="6/3/24 15:30:07"/>
    <s v="6/3/24 23:50:00"/>
    <x v="2"/>
    <x v="20"/>
    <s v="HD/REGISTRO CIVIL - Instalación motor SQL Server 2019"/>
    <s v="VPN IP - MPLS"/>
    <s v="frp_pcamay"/>
    <x v="0"/>
    <s v="Objetivos de servicio incumplidos"/>
    <d v="2024-03-06T00:00:00"/>
    <d v="1899-12-30T20:50:27"/>
    <d v="1899-12-30T19:32:13"/>
    <d v="1899-12-30T20:50:28"/>
    <d v="1899-12-30T01:18:15"/>
    <s v=""/>
    <s v="Cumplido"/>
    <m/>
    <s v=""/>
    <s v=""/>
    <s v="Cumplido"/>
    <s v=""/>
  </r>
  <r>
    <s v="INC000002655077"/>
    <s v="4-Menor/Localizado"/>
    <s v="4-Baja"/>
    <s v="Baja"/>
    <s v="Cerrado"/>
    <s v="TELEFONICA EMPRESAS DE CHILE SA"/>
    <s v="6/3/24 10:31:59"/>
    <s v="6/3/24 10:34:39"/>
    <s v="6/3/24 15:58:48"/>
    <s v="6/3/24 23:50:00"/>
    <x v="0"/>
    <x v="8"/>
    <s v="Habilitación de puertos en firewall servidor TESTOSBWEB"/>
    <s v="HOSTING VIRTUAL"/>
    <s v="tct_sacuna"/>
    <x v="0"/>
    <s v="Dentro del Objetivo de servicio"/>
    <d v="2024-03-06T00:00:00"/>
    <d v="1899-12-30T05:24:09"/>
    <d v="1899-12-30T05:24:09"/>
    <d v="1899-12-30T05:26:49"/>
    <d v="1899-12-30T00:02:40"/>
    <s v=""/>
    <s v="Cumplido"/>
    <m/>
    <s v=""/>
    <s v=""/>
    <s v=""/>
    <s v="Cumplido"/>
  </r>
  <r>
    <s v="INC000002654816"/>
    <s v="3-Moderado/Limitado"/>
    <s v="3-Medio"/>
    <s v="Media"/>
    <s v="Cerrado"/>
    <s v="TELEFONICA GLOBAL TECHNOLOGY S.A.AGENCIA EN CHILE"/>
    <s v="5/3/24 17:38:11"/>
    <s v="5/3/24 17:41:25"/>
    <s v="6/3/24 16:10:55"/>
    <s v="6/3/24 23:50:00"/>
    <x v="5"/>
    <x v="27"/>
    <s v="HD/Respaldos MV"/>
    <s v="VPN IP - MPLS"/>
    <s v="frp_jancha"/>
    <x v="0"/>
    <s v="Objetivos de servicio incumplidos"/>
    <d v="2024-03-06T00:00:00"/>
    <d v="1899-12-30T22:29:30"/>
    <d v="1899-12-30T22:12:21"/>
    <d v="1899-12-30T22:32:44"/>
    <d v="1899-12-30T00:20:23"/>
    <s v=""/>
    <s v="Cumplido"/>
    <m/>
    <s v=""/>
    <s v=""/>
    <s v="Cumplido"/>
    <s v=""/>
  </r>
  <r>
    <s v="INC000002656313"/>
    <s v="4-Menor/Localizado"/>
    <s v="4-Baja"/>
    <s v="Baja"/>
    <s v="Cerrado"/>
    <s v="TELEFONICA CYBERSECURITY TECH CHILE SPA"/>
    <s v="6/3/24 11:41:03"/>
    <s v="6/3/24 11:42:06"/>
    <s v="6/3/24 16:51:39"/>
    <s v="6/3/24 23:50:00"/>
    <x v="2"/>
    <x v="11"/>
    <s v="REQ / SOC/Encender Equipo - Analyzer SOC 4 (Sonicwall) - 100.64.21.73"/>
    <s v="VPN IP - MPLS"/>
    <s v="frp_dvilca"/>
    <x v="0"/>
    <s v="Dentro del Objetivo de servicio"/>
    <d v="2024-03-06T00:00:00"/>
    <d v="1899-12-30T05:09:33"/>
    <d v="1899-12-30T00:00:00"/>
    <d v="1899-12-30T05:10:36"/>
    <d v="1899-12-30T05:10:36"/>
    <s v=""/>
    <s v="Cumplido"/>
    <m/>
    <s v=""/>
    <s v=""/>
    <s v=""/>
    <s v="Cumplido"/>
  </r>
  <r>
    <s v="INC000002655891"/>
    <s v="3-Moderado/Limitado"/>
    <s v="3-Medio"/>
    <s v="Media"/>
    <s v="Cerrado"/>
    <s v="INSTITUTO PROFESIONAL DE CHILE SA"/>
    <s v="6/3/24 13:34:54"/>
    <s v="6/3/24 13:38:11"/>
    <s v="6/3/24 17:02:55"/>
    <s v="6/3/24 23:50:00"/>
    <x v="2"/>
    <x v="11"/>
    <s v="GAMA / Aumento Disco - Servidor AYSEN"/>
    <s v="VPN IP - MPLS"/>
    <s v="frp_kaldor"/>
    <x v="0"/>
    <s v="Dentro del Objetivo de servicio"/>
    <d v="2024-03-06T00:00:00"/>
    <d v="1899-12-30T03:24:44"/>
    <d v="1899-12-30T00:00:00"/>
    <d v="1899-12-30T03:28:01"/>
    <d v="1899-12-30T03:28:01"/>
    <s v=""/>
    <s v="Cumplido"/>
    <m/>
    <s v=""/>
    <s v=""/>
    <s v="Cumplido"/>
    <s v=""/>
  </r>
  <r>
    <s v="INC000002656927"/>
    <s v="3-Moderado/Limitado"/>
    <s v="3-Medio"/>
    <s v="Media"/>
    <s v="Cerrado"/>
    <s v="COLEGIO TERRAUSTRAL DEL SOL S.A."/>
    <s v="6/3/24 17:05:32"/>
    <s v="6/3/24 17:08:25"/>
    <s v="6/3/24 18:11:19"/>
    <s v="6/3/24 23:50:00"/>
    <x v="10"/>
    <x v="26"/>
    <s v="GAMA/ Permitir los siguientes dominios en Firewall"/>
    <s v="VPN IP - MPLS"/>
    <s v="frp_cnavar"/>
    <x v="0"/>
    <s v="Dentro del Objetivo de servicio"/>
    <d v="2024-03-06T00:00:00"/>
    <d v="1899-12-30T01:02:54"/>
    <d v="1899-12-30T00:11:32"/>
    <d v="1899-12-30T01:05:47"/>
    <d v="1899-12-30T00:54:15"/>
    <s v=""/>
    <s v="Cumplido"/>
    <m/>
    <s v=""/>
    <s v=""/>
    <s v="Cumplido"/>
    <s v=""/>
  </r>
  <r>
    <s v="INC000002656047"/>
    <s v="4-Menor/Localizado"/>
    <s v="4-Baja"/>
    <s v="Baja"/>
    <s v="Cerrado"/>
    <s v="TELEFONICA GLOBAL TECHNOLOGY S.A.AGENCIA EN CHILE"/>
    <s v="6/3/24 10:42:28"/>
    <s v="6/3/24 10:42:55"/>
    <s v="6/3/24 18:35:11"/>
    <s v="6/3/24 23:50:00"/>
    <x v="2"/>
    <x v="15"/>
    <s v="RE: LABORATORIOS RAFFO S A  //  CHI-004220450"/>
    <s v="HOSTING VIRTUAL"/>
    <s v="tct_jacuev"/>
    <x v="0"/>
    <s v="Dentro del Objetivo de servicio"/>
    <d v="2024-03-06T00:00:00"/>
    <d v="1899-12-30T07:52:16"/>
    <d v="1899-12-30T00:00:00"/>
    <d v="1899-12-30T07:52:43"/>
    <d v="1899-12-30T07:52:43"/>
    <s v=""/>
    <s v="Cumplido"/>
    <m/>
    <s v=""/>
    <s v=""/>
    <s v=""/>
    <s v="Cumplido"/>
  </r>
  <r>
    <s v="INC000002656048"/>
    <s v="4-Menor/Localizado"/>
    <s v="4-Baja"/>
    <s v="Baja"/>
    <s v="Cerrado"/>
    <s v="TELEFONICA GLOBAL TECHNOLOGY S.A.AGENCIA EN CHILE"/>
    <s v="6/3/24 10:44:09"/>
    <s v="6/3/24 10:44:27"/>
    <s v="6/3/24 18:35:47"/>
    <s v="6/3/24 23:50:00"/>
    <x v="2"/>
    <x v="15"/>
    <s v="Seguimiento cambio PWD"/>
    <s v="HOSTING VIRTUAL"/>
    <s v="tct_jacuev"/>
    <x v="0"/>
    <s v="Dentro del Objetivo de servicio"/>
    <d v="2024-03-06T00:00:00"/>
    <d v="1899-12-30T07:51:20"/>
    <d v="1899-12-30T00:00:00"/>
    <d v="1899-12-30T07:51:38"/>
    <d v="1899-12-30T07:51:38"/>
    <s v=""/>
    <s v="Cumplido"/>
    <m/>
    <s v=""/>
    <s v=""/>
    <s v=""/>
    <s v="Cumplido"/>
  </r>
  <r>
    <s v="INC000002656051"/>
    <s v="4-Menor/Localizado"/>
    <s v="4-Baja"/>
    <s v="Baja"/>
    <s v="Cerrado"/>
    <s v="TELEFONICA GLOBAL TECHNOLOGY S.A.AGENCIA EN CHILE"/>
    <s v="6/3/24 10:44:37"/>
    <s v="6/3/24 10:45:04"/>
    <s v="6/3/24 18:36:29"/>
    <s v="6/3/24 23:50:00"/>
    <x v="2"/>
    <x v="15"/>
    <s v="coordinación oficina"/>
    <s v="HOSTING VIRTUAL"/>
    <s v="tct_jacuev"/>
    <x v="0"/>
    <s v="Dentro del Objetivo de servicio"/>
    <d v="2024-03-06T00:00:00"/>
    <d v="1899-12-30T07:51:25"/>
    <d v="1899-12-30T00:00:00"/>
    <d v="1899-12-30T07:51:52"/>
    <d v="1899-12-30T07:51:52"/>
    <s v=""/>
    <s v="Cumplido"/>
    <m/>
    <s v=""/>
    <s v=""/>
    <s v=""/>
    <s v="Cumplido"/>
  </r>
  <r>
    <s v="INC000002656055"/>
    <s v="4-Menor/Localizado"/>
    <s v="4-Baja"/>
    <s v="Baja"/>
    <s v="Cerrado"/>
    <s v="TELEFONICA GLOBAL TECHNOLOGY S.A.AGENCIA EN CHILE"/>
    <s v="6/3/24 10:45:17"/>
    <s v="6/3/24 10:45:31"/>
    <s v="6/3/24 18:37:20"/>
    <s v="6/3/24 23:50:00"/>
    <x v="2"/>
    <x v="15"/>
    <s v="licencia gendarmeria"/>
    <s v="HOSTING VIRTUAL"/>
    <s v="tct_jacuev"/>
    <x v="0"/>
    <s v="Dentro del Objetivo de servicio"/>
    <d v="2024-03-06T00:00:00"/>
    <d v="1899-12-30T07:51:49"/>
    <d v="1899-12-30T00:00:00"/>
    <d v="1899-12-30T07:52:03"/>
    <d v="1899-12-30T07:52:03"/>
    <s v=""/>
    <s v="Cumplido"/>
    <m/>
    <s v=""/>
    <s v=""/>
    <s v=""/>
    <s v="Cumplido"/>
  </r>
  <r>
    <s v="INC000002656057"/>
    <s v="4-Menor/Localizado"/>
    <s v="4-Baja"/>
    <s v="Baja"/>
    <s v="Cerrado"/>
    <s v="TELEFONICA GLOBAL TECHNOLOGY S.A.AGENCIA EN CHILE"/>
    <s v="6/3/24 10:45:40"/>
    <s v="6/3/24 10:45:56"/>
    <s v="6/3/24 18:38:06"/>
    <s v="6/3/24 23:50:00"/>
    <x v="2"/>
    <x v="15"/>
    <s v="[ALERTA-TEMPRANA][WMWARE] CVE-2024-22252"/>
    <s v="HOSTING VIRTUAL"/>
    <s v="tct_jacuev"/>
    <x v="0"/>
    <s v="Dentro del Objetivo de servicio"/>
    <d v="2024-03-06T00:00:00"/>
    <d v="1899-12-30T07:52:10"/>
    <d v="1899-12-30T00:00:00"/>
    <d v="1899-12-30T07:52:26"/>
    <d v="1899-12-30T07:52:26"/>
    <s v=""/>
    <s v="Cumplido"/>
    <m/>
    <s v=""/>
    <s v=""/>
    <s v=""/>
    <s v="Cumplido"/>
  </r>
  <r>
    <s v="INC000002656059"/>
    <s v="4-Menor/Localizado"/>
    <s v="4-Baja"/>
    <s v="Baja"/>
    <s v="Cerrado"/>
    <s v="TELEFONICA GLOBAL TECHNOLOGY S.A.AGENCIA EN CHILE"/>
    <s v="6/3/24 10:46:04"/>
    <s v="6/3/24 10:46:19"/>
    <s v="6/3/24 18:38:40"/>
    <s v="6/3/24 23:50:00"/>
    <x v="2"/>
    <x v="15"/>
    <s v="TIC hacia VDOM"/>
    <s v="HOSTING VIRTUAL"/>
    <s v="tct_jacuev"/>
    <x v="0"/>
    <s v="Dentro del Objetivo de servicio"/>
    <d v="2024-03-06T00:00:00"/>
    <d v="1899-12-30T07:52:21"/>
    <d v="1899-12-30T00:00:00"/>
    <d v="1899-12-30T07:52:36"/>
    <d v="1899-12-30T07:52:36"/>
    <s v=""/>
    <s v="Cumplido"/>
    <m/>
    <s v=""/>
    <s v=""/>
    <s v=""/>
    <s v="Cumplido"/>
  </r>
  <r>
    <s v="INC000002653475"/>
    <s v="3-Moderado/Limitado"/>
    <s v="3-Medio"/>
    <s v="Media"/>
    <s v="Cerrado"/>
    <s v="EMPRESA NACIONAL DE CERTIFICACIONES"/>
    <s v="5/3/24 11:46:48"/>
    <s v="5/3/24 11:50:48"/>
    <s v="6/3/24 18:44:35"/>
    <s v="6/3/24 23:50:00"/>
    <x v="7"/>
    <x v="28"/>
    <s v="HD/[ECERT] Baja de replicas inactivas en ZERTO"/>
    <s v="VPN IP - MPLS"/>
    <s v="frp_jancha"/>
    <x v="0"/>
    <s v="Objetivos de servicio incumplidos"/>
    <d v="2024-03-06T00:00:00"/>
    <d v="1899-12-31T06:53:47"/>
    <d v="1899-12-31T06:33:37"/>
    <d v="1899-12-31T06:57:47"/>
    <d v="1899-12-30T00:24:10"/>
    <s v=""/>
    <s v="Cumplido"/>
    <m/>
    <s v=""/>
    <s v=""/>
    <s v="Cumplido"/>
    <s v=""/>
  </r>
  <r>
    <s v="INC000002657036"/>
    <s v="4-Menor/Localizado"/>
    <s v="4-Baja"/>
    <s v="Baja"/>
    <s v="Cerrado"/>
    <s v="TELEFONICA GLOBAL TECHNOLOGY S.A.AGENCIA EN CHILE"/>
    <s v="6/3/24 18:46:35"/>
    <s v="6/3/24 18:48:00"/>
    <s v="6/3/24 18:51:07"/>
    <s v="6/3/24 23:50:00"/>
    <x v="11"/>
    <x v="18"/>
    <s v="Reporte mensual Microsoft / Declaración consumo SPLA febrero 2024"/>
    <s v="CORREO"/>
    <s v="tct_jumana"/>
    <x v="0"/>
    <s v="Dentro del Objetivo de servicio"/>
    <d v="2024-03-06T00:00:00"/>
    <d v="1899-12-30T00:03:07"/>
    <d v="1899-12-30T00:03:07"/>
    <d v="1899-12-30T00:04:32"/>
    <d v="1899-12-30T00:01:25"/>
    <s v=""/>
    <s v="Cumplido"/>
    <m/>
    <s v=""/>
    <s v=""/>
    <s v=""/>
    <s v="Cumplido"/>
  </r>
  <r>
    <s v="INC000002657037"/>
    <s v="4-Menor/Localizado"/>
    <s v="4-Baja"/>
    <s v="Baja"/>
    <s v="Cerrado"/>
    <s v="TELEFONICA GLOBAL TECHNOLOGY S.A.AGENCIA EN CHILE"/>
    <s v="6/3/24 18:48:19"/>
    <s v="6/3/24 18:49:03"/>
    <s v="6/3/24 18:51:48"/>
    <s v="6/3/24 23:50:00"/>
    <x v="11"/>
    <x v="18"/>
    <s v="Reporte mensual Microsoft / FEBRERO 2024 Consumo Suscripciones O365 y Microsoft Azure"/>
    <s v="OFFICE365"/>
    <s v="tct_jumana"/>
    <x v="0"/>
    <s v="Dentro del Objetivo de servicio"/>
    <d v="2024-03-06T00:00:00"/>
    <d v="1899-12-30T00:02:45"/>
    <d v="1899-12-30T00:02:45"/>
    <d v="1899-12-30T00:03:29"/>
    <d v="1899-12-30T00:00:44"/>
    <s v=""/>
    <s v="Cumplido"/>
    <m/>
    <s v=""/>
    <s v=""/>
    <s v=""/>
    <s v="Cumplido"/>
  </r>
  <r>
    <s v="INC000002657039"/>
    <s v="4-Menor/Localizado"/>
    <s v="4-Baja"/>
    <s v="Baja"/>
    <s v="Cerrado"/>
    <s v="TELEFONICA GLOBAL TECHNOLOGY S.A.AGENCIA EN CHILE"/>
    <s v="6/3/24 18:49:17"/>
    <s v="6/3/24 18:50:28"/>
    <s v="6/3/24 18:52:15"/>
    <s v="6/3/24 23:50:00"/>
    <x v="11"/>
    <x v="18"/>
    <s v="Reporte mensual Microsoft / FEBRERO 2024 Consumo Suscripciones M365 y Microsoft Azure"/>
    <s v="OFFICE365"/>
    <s v="tct_jumana"/>
    <x v="0"/>
    <s v="Dentro del Objetivo de servicio"/>
    <d v="2024-03-06T00:00:00"/>
    <d v="1899-12-30T00:01:47"/>
    <d v="1899-12-30T00:00:00"/>
    <d v="1899-12-30T00:02:58"/>
    <d v="1899-12-30T00:02:58"/>
    <s v=""/>
    <s v="Cumplido"/>
    <m/>
    <s v=""/>
    <s v=""/>
    <s v=""/>
    <s v="Cumplido"/>
  </r>
  <r>
    <s v="INC000002656888"/>
    <s v="4-Menor/Localizado"/>
    <s v="4-Baja"/>
    <s v="Baja"/>
    <s v="Cerrado"/>
    <s v="TELEFONICA EMPRESAS DE CHILE SA"/>
    <s v="7/3/24 06:57:59"/>
    <s v="7/3/24 06:58:58"/>
    <s v="7/3/24 06:59:19"/>
    <s v="7/3/24 23:50:00"/>
    <x v="1"/>
    <x v="1"/>
    <s v="Checklist Diario Clientes 07.03.24"/>
    <s v="SAP"/>
    <s v="tct_nsaave"/>
    <x v="0"/>
    <s v="Dentro del Objetivo de servicio"/>
    <d v="2024-03-07T00:00:00"/>
    <d v="1899-12-30T00:00:21"/>
    <d v="1899-12-30T00:00:00"/>
    <d v="1899-12-30T00:01:20"/>
    <d v="1899-12-30T00:01:20"/>
    <s v=""/>
    <s v="Cumplido"/>
    <m/>
    <s v=""/>
    <s v=""/>
    <s v=""/>
    <s v="Cumplido"/>
  </r>
  <r>
    <s v="INC000002656398"/>
    <s v="3-Moderado/Limitado"/>
    <s v="3-Medio"/>
    <s v="Media"/>
    <s v="Cerrado"/>
    <s v="FUNDACION INSTITUTO PROFESIONAL DUOC UC"/>
    <s v="6/3/24 16:36:22"/>
    <s v="6/3/24 16:36:43"/>
    <s v="7/3/24 10:28:22"/>
    <s v="7/3/24 23:50:00"/>
    <x v="0"/>
    <x v="12"/>
    <s v="Revisión de requerimiento: Relación de confianza"/>
    <s v="HOSTING VIRTUAL"/>
    <s v="tct_vsepul"/>
    <x v="0"/>
    <s v="Objetivos de servicio incumplidos"/>
    <d v="2024-03-07T00:00:00"/>
    <d v="1899-12-30T17:51:39"/>
    <d v="1899-12-30T17:49:26"/>
    <d v="1899-12-30T17:52:00"/>
    <d v="1899-12-30T00:02:34"/>
    <s v=""/>
    <s v="Cumplido"/>
    <m/>
    <s v=""/>
    <s v=""/>
    <s v="Cumplido"/>
    <s v=""/>
  </r>
  <r>
    <s v="INC000002658900"/>
    <s v="3-Moderado/Limitado"/>
    <s v="3-Medio"/>
    <s v="Media"/>
    <s v="Cerrado"/>
    <s v="CONYTEC PROYECTOS DE I"/>
    <s v="7/3/24 11:05:41"/>
    <s v="7/3/24 11:07:20"/>
    <s v="7/3/24 11:19:54"/>
    <s v="7/3/24 23:50:00"/>
    <x v="5"/>
    <x v="14"/>
    <s v="HD/Cliente Mantos Copper - Requerimiento de revision de vm CCPortalPro-4ty9"/>
    <s v="VPN IP - MPLS"/>
    <s v="frp_pcamay"/>
    <x v="0"/>
    <s v="Dentro del Objetivo de servicio"/>
    <d v="2024-03-07T00:00:00"/>
    <d v="1899-12-30T00:12:34"/>
    <d v="1899-12-30T00:07:35"/>
    <d v="1899-12-30T00:14:13"/>
    <d v="1899-12-30T00:06:38"/>
    <s v=""/>
    <s v="Cumplido"/>
    <m/>
    <s v=""/>
    <s v=""/>
    <s v="Cumplido"/>
    <s v=""/>
  </r>
  <r>
    <s v="INC000002656460"/>
    <s v="3-Moderado/Limitado"/>
    <s v="3-Medio"/>
    <s v="Media"/>
    <s v="Cerrado"/>
    <s v="TELEFONICA GLOBAL TECHNOLOGY S.A.AGENCIA EN CHILE"/>
    <s v="6/3/24 14:39:40"/>
    <s v="6/3/24 14:40:43"/>
    <s v="7/3/24 11:40:48"/>
    <s v="7/3/24 23:50:00"/>
    <x v="2"/>
    <x v="19"/>
    <s v="HD/Solicitud de nuevo Token para VPN"/>
    <s v="VPN IP - MPLS"/>
    <s v="frp_pcamay"/>
    <x v="0"/>
    <s v="Objetivos de servicio incumplidos"/>
    <d v="2024-03-07T00:00:00"/>
    <d v="1899-12-30T21:00:05"/>
    <d v="1899-12-30T20:35:37"/>
    <d v="1899-12-30T21:01:08"/>
    <d v="1899-12-30T00:25:31"/>
    <s v=""/>
    <s v="Cumplido"/>
    <m/>
    <s v=""/>
    <s v=""/>
    <s v="Cumplido"/>
    <s v=""/>
  </r>
  <r>
    <s v="INC000002651609"/>
    <s v="4-Menor/Localizado"/>
    <s v="4-Baja"/>
    <s v="Baja"/>
    <s v="Cerrado"/>
    <s v="TELEFONICA GLOBAL TECHNOLOGY S.A.AGENCIA EN CHILE"/>
    <s v="4/3/24 11:20:34"/>
    <s v="4/3/24 11:21:17"/>
    <s v="7/3/24 11:55:08"/>
    <s v="7/3/24 23:50:00"/>
    <x v="2"/>
    <x v="19"/>
    <s v="Deshabilitar cuentas CLOUDTIC-CL , TIC.CL PA, TIC.CL APQ"/>
    <s v="HOSTING VIRTUAL"/>
    <s v="tct_psepul"/>
    <x v="0"/>
    <s v="Objetivos de servicio incumplidos"/>
    <d v="2024-03-07T00:00:00"/>
    <d v="1900-01-02T00:33:51"/>
    <d v="1900-01-02T00:33:38"/>
    <d v="1900-01-02T00:34:34"/>
    <d v="1899-12-30T00:00:56"/>
    <s v=""/>
    <s v="Cumplido"/>
    <m/>
    <s v=""/>
    <s v=""/>
    <s v=""/>
    <s v="Cumplido"/>
  </r>
  <r>
    <s v="INC000002658639"/>
    <s v="3-Moderado/Limitado"/>
    <s v="3-Medio"/>
    <s v="Media"/>
    <s v="Cerrado"/>
    <s v="TELEFONICA GLOBAL TECHNOLOGY S.A.AGENCIA EN CHILE"/>
    <s v="7/3/24 11:56:31"/>
    <s v="7/3/24 11:58:29"/>
    <s v="7/3/24 12:00:53"/>
    <s v="7/3/24 23:50:00"/>
    <x v="10"/>
    <x v="24"/>
    <s v="Giovanni solicita apoyo en modificacion de politica para Wazuh"/>
    <s v="COMUNICACIONES"/>
    <s v="tct_oramir"/>
    <x v="0"/>
    <s v="Dentro del Objetivo de servicio"/>
    <d v="2024-03-07T00:00:00"/>
    <d v="1899-12-30T00:02:24"/>
    <d v="1899-12-30T00:00:00"/>
    <d v="1899-12-30T00:04:22"/>
    <d v="1899-12-30T00:04:22"/>
    <s v=""/>
    <s v="Cumplido"/>
    <m/>
    <s v=""/>
    <s v=""/>
    <s v="Cumplido"/>
    <s v=""/>
  </r>
  <r>
    <s v="INC000002654292"/>
    <s v="3-Moderado/Limitado"/>
    <s v="3-Medio"/>
    <s v="Media"/>
    <s v="Cerrado"/>
    <s v="CEPECH S.A."/>
    <s v="5/3/24 16:55:13"/>
    <s v="5/3/24 16:57:00"/>
    <s v="7/3/24 12:26:08"/>
    <s v="7/3/24 23:50:00"/>
    <x v="2"/>
    <x v="4"/>
    <s v="GAMA/ consulta nombre de dominio"/>
    <s v="VPN IP - MPLS"/>
    <s v="frp_cnavar"/>
    <x v="0"/>
    <s v="Objetivos de servicio incumplidos"/>
    <d v="2024-03-07T00:00:00"/>
    <d v="1899-12-31T19:29:08"/>
    <d v="1899-12-31T17:33:45"/>
    <d v="1899-12-31T19:30:55"/>
    <d v="1899-12-30T01:57:10"/>
    <s v=""/>
    <s v="Cumplido"/>
    <m/>
    <s v=""/>
    <s v=""/>
    <s v="Cumplido"/>
    <s v=""/>
  </r>
  <r>
    <s v="INC000002659205"/>
    <s v="4-Menor/Localizado"/>
    <s v="4-Baja"/>
    <s v="Baja"/>
    <s v="Cerrado"/>
    <s v="TELEFONICA GLOBAL TECHNOLOGY S.A.AGENCIA EN CHILE"/>
    <s v="7/3/24 12:28:21"/>
    <s v="7/3/24 12:30:21"/>
    <s v="7/3/24 12:30:47"/>
    <s v="7/3/24 23:50:00"/>
    <x v="2"/>
    <x v="4"/>
    <s v="REEMPLAZO BANDEJA CONTROLLER 06.03.2024 ALL DAY"/>
    <s v="HOSTING VIRTUAL"/>
    <s v="tct_aaceve"/>
    <x v="0"/>
    <s v="Dentro del Objetivo de servicio"/>
    <d v="2024-03-07T00:00:00"/>
    <d v="1899-12-30T00:00:26"/>
    <d v="1899-12-30T00:00:00"/>
    <d v="1899-12-30T00:02:26"/>
    <d v="1899-12-30T00:02:26"/>
    <s v=""/>
    <s v="Cumplido"/>
    <m/>
    <s v=""/>
    <s v=""/>
    <s v=""/>
    <s v="Cumplido"/>
  </r>
  <r>
    <s v="INC000002659211"/>
    <s v="4-Menor/Localizado"/>
    <s v="4-Baja"/>
    <s v="Baja"/>
    <s v="Cerrado"/>
    <s v="TELEFONICA GLOBAL TECHNOLOGY S.A.AGENCIA EN CHILE"/>
    <s v="7/3/24 12:31:29"/>
    <s v="7/3/24 12:32:40"/>
    <s v="7/3/24 12:33:10"/>
    <s v="7/3/24 23:50:00"/>
    <x v="2"/>
    <x v="4"/>
    <s v="Requerimiento solicitado sin el flujo correspondiente"/>
    <s v="HOSTING VIRTUAL"/>
    <s v="tct_aaceve"/>
    <x v="0"/>
    <s v="Dentro del Objetivo de servicio"/>
    <d v="2024-03-07T00:00:00"/>
    <d v="1899-12-30T00:00:30"/>
    <d v="1899-12-30T00:00:00"/>
    <d v="1899-12-30T00:01:41"/>
    <d v="1899-12-30T00:01:41"/>
    <s v=""/>
    <s v="Cumplido"/>
    <m/>
    <s v=""/>
    <s v=""/>
    <s v=""/>
    <s v="Cumplido"/>
  </r>
  <r>
    <s v="INC000002659116"/>
    <s v="3-Moderado/Limitado"/>
    <s v="3-Medio"/>
    <s v="Media"/>
    <s v="Cerrado"/>
    <s v="TELEFONICA GLOBAL TECHNOLOGY S.A.AGENCIA EN CHILE"/>
    <s v="7/3/24 12:04:11"/>
    <s v="7/3/24 12:07:23"/>
    <s v="7/3/24 13:01:26"/>
    <s v="7/3/24 23:50:00"/>
    <x v="3"/>
    <x v="20"/>
    <s v="HD / Disponibilidad Base de Datos"/>
    <s v="VPN IP - MPLS"/>
    <s v="frp_rreyes"/>
    <x v="0"/>
    <s v="Dentro del Objetivo de servicio"/>
    <d v="2024-03-07T00:00:00"/>
    <d v="1899-12-30T00:54:03"/>
    <d v="1899-12-30T00:37:13"/>
    <d v="1899-12-30T00:57:15"/>
    <d v="1899-12-30T00:20:02"/>
    <s v=""/>
    <s v="Cumplido"/>
    <m/>
    <s v=""/>
    <s v=""/>
    <s v="Cumplido"/>
    <s v=""/>
  </r>
  <r>
    <s v="INC000002658909"/>
    <s v="1-Extenso/Generalizado"/>
    <s v="4-Baja"/>
    <s v="Baja"/>
    <s v="Cerrado"/>
    <s v="EMPRESA NACIONAL DE CERTIFICACIONES"/>
    <s v="7/3/24 11:10:46"/>
    <s v="7/3/24 11:10:46"/>
    <s v="7/3/24 14:58:25"/>
    <s v="7/3/24 23:50:00"/>
    <x v="2"/>
    <x v="4"/>
    <s v="emnace01 - srv_file01_vm TICKET AUTOMATICO"/>
    <s v="TICKET-INTELIGENTE"/>
    <s v="USR_TSIGHT"/>
    <x v="1"/>
    <s v="Dentro del Objetivo de servicio"/>
    <d v="2024-03-07T00:00:00"/>
    <d v="1899-12-30T03:47:39"/>
    <d v="1899-12-30T03:34:08"/>
    <d v="1899-12-30T03:47:39"/>
    <d v="1899-12-30T00:13:31"/>
    <s v="Cumplido"/>
    <s v=" "/>
    <m/>
    <s v=""/>
    <s v=""/>
    <s v=""/>
    <s v="Cumplido"/>
  </r>
  <r>
    <s v="INC000002658985"/>
    <s v="1-Extenso/Generalizado"/>
    <s v="4-Baja"/>
    <s v="Baja"/>
    <s v="Cerrado"/>
    <s v="TELEFONICA EMPRESAS DE CHILE SA"/>
    <s v="7/3/24 12:13:26"/>
    <s v="7/3/24 12:13:26"/>
    <s v="7/3/24 14:59:05"/>
    <s v="7/3/24 23:50:00"/>
    <x v="2"/>
    <x v="4"/>
    <s v="telefonicainf - telefonicam04 TICKET AUTOMATICO"/>
    <s v="TICKET-INTELIGENTE"/>
    <s v="USR_TSIGHT"/>
    <x v="1"/>
    <s v="Dentro del Objetivo de servicio"/>
    <d v="2024-03-07T00:00:00"/>
    <d v="1899-12-30T02:45:39"/>
    <d v="1899-12-30T00:44:15"/>
    <d v="1899-12-30T02:45:39"/>
    <d v="1899-12-30T02:01:24"/>
    <s v="Cumplido"/>
    <s v=" "/>
    <m/>
    <s v=""/>
    <s v=""/>
    <s v=""/>
    <s v="Cumplido"/>
  </r>
  <r>
    <s v="INC000002658282"/>
    <s v="4-Menor/Localizado"/>
    <s v="4-Baja"/>
    <s v="Baja"/>
    <s v="Cerrado"/>
    <s v="INSTITUTO PROFESIONAL DE CHILE SA"/>
    <s v="7/3/24 11:12:44"/>
    <s v="7/3/24 11:14:10"/>
    <s v="7/3/24 15:20:10"/>
    <s v="7/3/24 23:50:00"/>
    <x v="4"/>
    <x v="21"/>
    <s v="GAMA | Clon MV - Aysen"/>
    <s v="VPN IP - MPLS"/>
    <s v="frp_joflor"/>
    <x v="0"/>
    <s v="Dentro del Objetivo de servicio"/>
    <d v="2024-03-07T00:00:00"/>
    <d v="1899-12-30T04:06:00"/>
    <d v="1899-12-30T03:13:57"/>
    <d v="1899-12-30T04:07:26"/>
    <d v="1899-12-30T00:53:29"/>
    <s v=""/>
    <s v="Cumplido"/>
    <m/>
    <s v=""/>
    <s v=""/>
    <s v=""/>
    <s v="Cumplido"/>
  </r>
  <r>
    <s v="INC000002659442"/>
    <s v="3-Moderado/Limitado"/>
    <s v="3-Medio"/>
    <s v="Media"/>
    <s v="Cerrado"/>
    <s v="TELEFONICA GLOBAL TECHNOLOGY S.A.AGENCIA EN CHILE"/>
    <s v="7/3/24 15:13:58"/>
    <s v="7/3/24 15:16:21"/>
    <s v="7/3/24 15:22:36"/>
    <s v="7/3/24 23:50:00"/>
    <x v="6"/>
    <x v="14"/>
    <s v="HD/RE: INC000002658681 - Agregar registro DNS en servidores SOC"/>
    <s v="VPN IP - MPLS"/>
    <s v="frp_pcamay"/>
    <x v="0"/>
    <s v="Dentro del Objetivo de servicio"/>
    <d v="2024-03-07T00:00:00"/>
    <d v="1899-12-30T00:06:15"/>
    <d v="1899-12-30T00:00:00"/>
    <d v="1899-12-30T00:08:38"/>
    <d v="1899-12-30T00:08:38"/>
    <s v=""/>
    <s v="Cumplido"/>
    <m/>
    <s v=""/>
    <s v=""/>
    <s v="Cumplido"/>
    <s v=""/>
  </r>
  <r>
    <s v="INC000002657001"/>
    <s v="4-Menor/Localizado"/>
    <s v="4-Baja"/>
    <s v="Baja"/>
    <s v="Cerrado"/>
    <s v="TELEFONICA GLOBAL TECHNOLOGY S.A.AGENCIA EN CHILE"/>
    <s v="7/3/24 01:00:00"/>
    <s v="7/3/24 01:09:43"/>
    <s v="7/3/24 15:22:42"/>
    <s v="7/3/24 23:50:00"/>
    <x v="4"/>
    <x v="21"/>
    <s v="Problemas para respaldar vm Mantos Copper - CCPortalPro-4ty9"/>
    <s v="BACKUP ON DEMAND"/>
    <s v="tct_jsegur"/>
    <x v="1"/>
    <s v="Dentro del Objetivo de servicio"/>
    <d v="2024-03-07T00:00:00"/>
    <d v="1899-12-30T14:12:59"/>
    <d v="1899-12-30T14:12:42"/>
    <d v="1899-12-30T14:22:42"/>
    <d v="1899-12-30T00:10:00"/>
    <s v="Cumplido"/>
    <s v=" "/>
    <m/>
    <s v=""/>
    <s v=""/>
    <s v=""/>
    <s v="Cumplido"/>
  </r>
  <r>
    <s v="INC000002656728"/>
    <s v="3-Moderado/Limitado"/>
    <s v="3-Medio"/>
    <s v="Media"/>
    <s v="Cerrado"/>
    <s v="TELEFONICA GLOBAL TECHNOLOGY S.A.AGENCIA EN CHILE"/>
    <s v="6/3/24 16:21:20"/>
    <s v="6/3/24 16:22:34"/>
    <s v="7/3/24 15:28:17"/>
    <s v="7/3/24 23:50:00"/>
    <x v="10"/>
    <x v="23"/>
    <s v="HD/Problemas de comunicación con API de SPLUNK"/>
    <s v="VPN IP - MPLS"/>
    <s v="frp_pcamay"/>
    <x v="0"/>
    <s v="Objetivos de servicio incumplidos"/>
    <d v="2024-03-07T00:00:00"/>
    <d v="1899-12-30T23:05:43"/>
    <d v="1899-12-30T21:44:54"/>
    <d v="1899-12-30T23:06:57"/>
    <d v="1899-12-30T01:22:03"/>
    <s v=""/>
    <s v="Cumplido"/>
    <m/>
    <s v=""/>
    <s v=""/>
    <s v="Cumplido"/>
    <s v=""/>
  </r>
  <r>
    <s v="INC000002659449"/>
    <s v="3-Moderado/Limitado"/>
    <s v="3-Medio"/>
    <s v="Media"/>
    <s v="Cerrado"/>
    <s v="COAGRA S A"/>
    <s v="7/3/24 15:24:49"/>
    <s v="7/3/24 15:26:11"/>
    <s v="7/3/24 15:55:44"/>
    <s v="7/3/24 23:50:00"/>
    <x v="1"/>
    <x v="1"/>
    <s v="HD/RV: COAGRA: EWA"/>
    <s v="VPN IP - MPLS"/>
    <s v="frp_pcamay"/>
    <x v="0"/>
    <s v="Dentro del Objetivo de servicio"/>
    <d v="2024-03-07T00:00:00"/>
    <d v="1899-12-30T00:29:33"/>
    <d v="1899-12-30T00:00:00"/>
    <d v="1899-12-30T00:30:55"/>
    <d v="1899-12-30T00:30:55"/>
    <s v=""/>
    <s v="Cumplido"/>
    <m/>
    <s v=""/>
    <s v=""/>
    <s v="Cumplido"/>
    <s v=""/>
  </r>
  <r>
    <s v="INC000002659460"/>
    <s v="4-Menor/Localizado"/>
    <s v="4-Baja"/>
    <s v="Baja"/>
    <s v="Cerrado"/>
    <s v="TELEFONICA GLOBAL TECHNOLOGY S.A.AGENCIA EN CHILE"/>
    <s v="7/3/24 16:06:29"/>
    <s v="7/3/24 16:06:44"/>
    <s v="7/3/24 16:09:13"/>
    <s v="7/3/24 23:50:00"/>
    <x v="2"/>
    <x v="15"/>
    <s v="CONTRATO DUOC"/>
    <s v="HOSTING VIRTUAL"/>
    <s v="tct_jacuev"/>
    <x v="0"/>
    <s v="Dentro del Objetivo de servicio"/>
    <d v="2024-03-07T00:00:00"/>
    <d v="1899-12-30T00:02:29"/>
    <d v="1899-12-30T00:00:00"/>
    <d v="1899-12-30T00:02:44"/>
    <d v="1899-12-30T00:02:44"/>
    <s v=""/>
    <s v="Cumplido"/>
    <m/>
    <s v=""/>
    <s v=""/>
    <s v=""/>
    <s v="Cumplido"/>
  </r>
  <r>
    <s v="INC000002659464"/>
    <s v="4-Menor/Localizado"/>
    <s v="4-Baja"/>
    <s v="Baja"/>
    <s v="Cerrado"/>
    <s v="TELEFONICA GLOBAL TECHNOLOGY S.A.AGENCIA EN CHILE"/>
    <s v="7/3/24 16:07:56"/>
    <s v="7/3/24 16:08:09"/>
    <s v="7/3/24 16:10:05"/>
    <s v="7/3/24 23:50:00"/>
    <x v="2"/>
    <x v="15"/>
    <s v="Vulnerabilidad CVE-2024-22252"/>
    <s v="HOSTING VIRTUAL"/>
    <s v="tct_jacuev"/>
    <x v="0"/>
    <s v="Dentro del Objetivo de servicio"/>
    <d v="2024-03-07T00:00:00"/>
    <d v="1899-12-30T00:01:56"/>
    <d v="1899-12-30T00:00:00"/>
    <d v="1899-12-30T00:02:09"/>
    <d v="1899-12-30T00:02:09"/>
    <s v=""/>
    <s v="Cumplido"/>
    <m/>
    <s v=""/>
    <s v=""/>
    <s v=""/>
    <s v="Cumplido"/>
  </r>
  <r>
    <s v="INC000002659463"/>
    <s v="4-Menor/Localizado"/>
    <s v="4-Baja"/>
    <s v="Baja"/>
    <s v="Cerrado"/>
    <s v="TELEFONICA GLOBAL TECHNOLOGY S.A.AGENCIA EN CHILE"/>
    <s v="7/3/24 16:07:34"/>
    <s v="7/3/24 16:07:47"/>
    <s v="7/3/24 16:10:45"/>
    <s v="7/3/24 23:50:00"/>
    <x v="2"/>
    <x v="15"/>
    <s v="REUNION CORDINACION"/>
    <s v="HOSTING VIRTUAL"/>
    <s v="tct_jacuev"/>
    <x v="0"/>
    <s v="Dentro del Objetivo de servicio"/>
    <d v="2024-03-07T00:00:00"/>
    <d v="1899-12-30T00:02:58"/>
    <d v="1899-12-30T00:00:00"/>
    <d v="1899-12-30T00:03:11"/>
    <d v="1899-12-30T00:03:11"/>
    <s v=""/>
    <s v="Cumplido"/>
    <m/>
    <s v=""/>
    <s v=""/>
    <s v=""/>
    <s v="Cumplido"/>
  </r>
  <r>
    <s v="INC000002659462"/>
    <s v="4-Menor/Localizado"/>
    <s v="4-Baja"/>
    <s v="Baja"/>
    <s v="Cerrado"/>
    <s v="TELEFONICA GLOBAL TECHNOLOGY S.A.AGENCIA EN CHILE"/>
    <s v="7/3/24 16:07:12"/>
    <s v="7/3/24 16:07:27"/>
    <s v="7/3/24 16:11:29"/>
    <s v="7/3/24 23:50:00"/>
    <x v="2"/>
    <x v="15"/>
    <s v="REV 365"/>
    <s v="HOSTING VIRTUAL"/>
    <s v="tct_jacuev"/>
    <x v="0"/>
    <s v="Dentro del Objetivo de servicio"/>
    <d v="2024-03-07T00:00:00"/>
    <d v="1899-12-30T00:04:02"/>
    <d v="1899-12-30T00:00:00"/>
    <d v="1899-12-30T00:04:17"/>
    <d v="1899-12-30T00:04:17"/>
    <s v=""/>
    <s v="Cumplido"/>
    <m/>
    <s v=""/>
    <s v=""/>
    <s v=""/>
    <s v="Cumplido"/>
  </r>
  <r>
    <s v="INC000002659461"/>
    <s v="4-Menor/Localizado"/>
    <s v="4-Baja"/>
    <s v="Baja"/>
    <s v="Cerrado"/>
    <s v="TELEFONICA GLOBAL TECHNOLOGY S.A.AGENCIA EN CHILE"/>
    <s v="7/3/24 16:06:53"/>
    <s v="7/3/24 16:07:05"/>
    <s v="7/3/24 16:12:13"/>
    <s v="7/3/24 23:50:00"/>
    <x v="2"/>
    <x v="15"/>
    <s v="REV LICENCIAS"/>
    <s v="HOSTING VIRTUAL"/>
    <s v="tct_jacuev"/>
    <x v="0"/>
    <s v="Dentro del Objetivo de servicio"/>
    <d v="2024-03-07T00:00:00"/>
    <d v="1899-12-30T00:05:08"/>
    <d v="1899-12-30T00:00:00"/>
    <d v="1899-12-30T00:05:20"/>
    <d v="1899-12-30T00:05:20"/>
    <s v=""/>
    <s v="Cumplido"/>
    <m/>
    <s v=""/>
    <s v=""/>
    <s v=""/>
    <s v="Cumplido"/>
  </r>
  <r>
    <s v="INC000002658885"/>
    <s v="3-Moderado/Limitado"/>
    <s v="3-Medio"/>
    <s v="Media"/>
    <s v="Cerrado"/>
    <s v="TELEFONICA GLOBAL TECHNOLOGY S.A.AGENCIA EN CHILE"/>
    <s v="7/3/24 10:54:56"/>
    <s v="7/3/24 10:56:44"/>
    <s v="7/3/24 16:26:49"/>
    <s v="7/3/24 23:50:00"/>
    <x v="2"/>
    <x v="11"/>
    <s v="HD/Problema con acceso VPN"/>
    <s v="VPN IP - MPLS"/>
    <s v="frp_pcamay"/>
    <x v="1"/>
    <s v="Dentro del Objetivo de servicio"/>
    <d v="2024-03-07T00:00:00"/>
    <d v="1899-12-30T05:30:05"/>
    <d v="1899-12-30T05:23:24"/>
    <d v="1899-12-30T05:31:53"/>
    <d v="1899-12-30T00:08:29"/>
    <s v="Cumplido"/>
    <s v=" "/>
    <m/>
    <s v=""/>
    <s v=""/>
    <s v="Cumplido"/>
    <s v=""/>
  </r>
  <r>
    <s v="INC000002656443"/>
    <s v="3-Moderado/Limitado"/>
    <s v="3-Medio"/>
    <s v="Media"/>
    <s v="Cerrado"/>
    <s v="CONYTEC PROYECTOS DE I"/>
    <s v="6/3/24 13:26:21"/>
    <s v="6/3/24 13:27:21"/>
    <s v="7/3/24 16:32:12"/>
    <s v="7/3/24 23:50:00"/>
    <x v="5"/>
    <x v="27"/>
    <s v="HD/Bajas de respaldos VDC"/>
    <s v="VPN IP - MPLS"/>
    <s v="frp_pcamay"/>
    <x v="0"/>
    <s v="Objetivos de servicio incumplidos"/>
    <d v="2024-03-07T00:00:00"/>
    <d v="1899-12-31T03:04:51"/>
    <d v="1899-12-31T01:16:25"/>
    <d v="1899-12-31T03:05:51"/>
    <d v="1899-12-30T01:49:26"/>
    <s v=""/>
    <s v="Cumplido"/>
    <m/>
    <s v=""/>
    <s v=""/>
    <s v="Cumplido"/>
    <s v=""/>
  </r>
  <r>
    <s v="INC000002659446"/>
    <s v="3-Moderado/Limitado"/>
    <s v="3-Medio"/>
    <s v="Media"/>
    <s v="Cerrado"/>
    <s v="TELEFONICA GLOBAL TECHNOLOGY S.A.AGENCIA EN CHILE"/>
    <s v="7/3/24 15:19:40"/>
    <s v="7/3/24 15:21:22"/>
    <s v="7/3/24 16:54:25"/>
    <s v="7/3/24 23:50:00"/>
    <x v="1"/>
    <x v="2"/>
    <s v="HD/RE: Apertura ambiente QAS"/>
    <s v="VPN IP - MPLS"/>
    <s v="frp_pcamay"/>
    <x v="0"/>
    <s v="Dentro del Objetivo de servicio"/>
    <d v="2024-03-07T00:00:00"/>
    <d v="1899-12-30T01:33:03"/>
    <d v="1899-12-30T00:00:00"/>
    <d v="1899-12-30T01:34:45"/>
    <d v="1899-12-30T01:34:45"/>
    <s v=""/>
    <s v="Cumplido"/>
    <m/>
    <s v=""/>
    <s v=""/>
    <s v="Cumplido"/>
    <s v=""/>
  </r>
  <r>
    <s v="INC000002659009"/>
    <s v="3-Moderado/Limitado"/>
    <s v="4-Baja"/>
    <s v="Baja"/>
    <s v="Cerrado"/>
    <s v="FUNDACION INSTITUTO PROFESIONAL DUOC UC"/>
    <s v="7/3/24 11:46:02"/>
    <s v="7/3/24 11:54:32"/>
    <s v="7/3/24 17:21:44"/>
    <s v="7/3/24 23:50:00"/>
    <x v="9"/>
    <x v="20"/>
    <s v="DUOC|REQ| Añadir segmentos nuevos a OCI"/>
    <s v="HOSTING VIRTUAL"/>
    <s v="frp_eavend"/>
    <x v="0"/>
    <s v="Dentro del Objetivo de servicio"/>
    <d v="2024-03-07T00:00:00"/>
    <d v="1899-12-30T05:27:12"/>
    <d v="1899-12-30T05:15:12"/>
    <d v="1899-12-30T05:35:42"/>
    <d v="1899-12-30T00:20:30"/>
    <s v=""/>
    <s v="Cumplido"/>
    <m/>
    <s v=""/>
    <s v=""/>
    <s v=""/>
    <s v="Cumplido"/>
  </r>
  <r>
    <s v="INC000002654615"/>
    <s v="4-Menor/Localizado"/>
    <s v="4-Baja"/>
    <s v="Baja"/>
    <s v="Cerrado"/>
    <s v="FUNDACION INSTITUTO PROFESIONAL DUOC UC"/>
    <s v="5/3/24 16:19:56"/>
    <s v="5/3/24 16:21:45"/>
    <s v="7/3/24 17:29:17"/>
    <s v="7/3/24 23:50:00"/>
    <x v="2"/>
    <x v="3"/>
    <s v="DUOC | REQ |  Integridad del servidor DC-ADM-CENTRAL"/>
    <s v="HOSTING VIRTUAL"/>
    <s v="frp_lmosqu"/>
    <x v="0"/>
    <s v="Objetivos de servicio incumplidos"/>
    <d v="2024-03-07T00:00:00"/>
    <d v="1900-01-01T01:07:32"/>
    <d v="1900-01-01T00:35:19"/>
    <d v="1900-01-01T01:09:21"/>
    <d v="1899-12-30T00:34:02"/>
    <s v=""/>
    <s v="Cumplido"/>
    <m/>
    <s v=""/>
    <s v=""/>
    <s v=""/>
    <s v="Cumplido"/>
  </r>
  <r>
    <s v="INC000002659570"/>
    <s v="1-Extenso/Generalizado"/>
    <s v="4-Baja"/>
    <s v="Baja"/>
    <s v="Cerrado"/>
    <s v="CAMARA DE COMERCIO DE SANTIAGO A G"/>
    <s v="7/3/24 15:32:47"/>
    <s v="7/3/24 15:32:47"/>
    <s v="7/3/24 17:33:35"/>
    <s v="7/3/24 23:50:00"/>
    <x v="0"/>
    <x v="0"/>
    <s v="cacost01 - testosbweb TICKET AUTOMATICO"/>
    <s v="TICKET-INTELIGENTE"/>
    <s v="USR_TSIGHT"/>
    <x v="1"/>
    <s v="Dentro del Objetivo de servicio"/>
    <d v="2024-03-07T00:00:00"/>
    <d v="1899-12-30T02:00:48"/>
    <d v="1899-12-30T00:56:03"/>
    <d v="1899-12-30T02:00:48"/>
    <d v="1899-12-30T01:04:45"/>
    <s v="Cumplido"/>
    <s v=" "/>
    <m/>
    <s v=""/>
    <s v=""/>
    <s v=""/>
    <s v="Cumplido"/>
  </r>
  <r>
    <s v="INC000002658774"/>
    <s v="3-Moderado/Limitado"/>
    <s v="3-Medio"/>
    <s v="Media"/>
    <s v="Cerrado"/>
    <s v="CONYTEC PROYECTOS DE I"/>
    <s v="7/3/24 11:06:35"/>
    <s v="7/3/24 11:08:53"/>
    <s v="7/3/24 18:15:40"/>
    <s v="7/3/24 23:50:00"/>
    <x v="5"/>
    <x v="14"/>
    <s v="HD / Alta de Respaldos VDC CC-PORTALPRO-01"/>
    <s v="VPN IP - MPLS"/>
    <s v="frp_rreyes"/>
    <x v="0"/>
    <s v="Dentro del Objetivo de servicio"/>
    <d v="2024-03-07T00:00:00"/>
    <d v="1899-12-30T07:06:47"/>
    <d v="1899-12-30T07:02:44"/>
    <d v="1899-12-30T07:09:05"/>
    <d v="1899-12-30T00:06:21"/>
    <s v=""/>
    <s v="Cumplido"/>
    <m/>
    <s v=""/>
    <s v=""/>
    <s v="Cumplido"/>
    <s v=""/>
  </r>
  <r>
    <s v="INC000002658399"/>
    <s v="4-Menor/Localizado"/>
    <s v="4-Baja"/>
    <s v="Baja"/>
    <s v="Cerrado"/>
    <s v="TELEFONICA GLOBAL TECHNOLOGY S.A.AGENCIA EN CHILE"/>
    <s v="7/3/24 05:21:45"/>
    <s v="7/3/24 05:24:09"/>
    <s v="7/3/24 18:29:42"/>
    <s v="7/3/24 23:50:00"/>
    <x v="12"/>
    <x v="29"/>
    <s v="Clon CCS Febrero 2024"/>
    <s v="BACKUP ON DEMAND"/>
    <s v="tct_jsegur"/>
    <x v="1"/>
    <s v="Dentro del Objetivo de servicio"/>
    <d v="2024-03-07T00:00:00"/>
    <d v="1899-12-30T13:05:33"/>
    <d v="1899-12-30T11:40:40"/>
    <d v="1899-12-30T13:07:57"/>
    <d v="1899-12-30T01:27:17"/>
    <s v="Cumplido"/>
    <s v=" "/>
    <m/>
    <s v=""/>
    <s v=""/>
    <s v=""/>
    <s v="Cumplido"/>
  </r>
  <r>
    <s v="INC000002660021"/>
    <s v="1-Extenso/Generalizado"/>
    <s v="4-Baja"/>
    <s v="Baja"/>
    <s v="Cerrado"/>
    <s v="TELEFONICA EMPRESAS DE CHILE SA"/>
    <s v="7/3/24 17:55:35"/>
    <s v="7/3/24 17:55:35"/>
    <s v="7/3/24 19:41:20"/>
    <s v="7/3/24 23:50:00"/>
    <x v="0"/>
    <x v="12"/>
    <s v="prod-ar-apirest02 TICKET AUTOMATICO"/>
    <s v="TICKET-INTELIGENTE"/>
    <s v="USR_TSIGHT"/>
    <x v="1"/>
    <s v="Dentro del Objetivo de servicio"/>
    <d v="2024-03-07T00:00:00"/>
    <d v="1899-12-30T01:45:45"/>
    <d v="1899-12-30T01:42:26"/>
    <d v="1899-12-30T01:45:45"/>
    <d v="1899-12-30T00:03:19"/>
    <s v="Cumplido"/>
    <s v=" "/>
    <m/>
    <s v=""/>
    <s v=""/>
    <s v=""/>
    <s v="Cumplido"/>
  </r>
  <r>
    <s v="INC000002659926"/>
    <s v="3-Moderado/Limitado"/>
    <s v="3-Medio"/>
    <s v="Media"/>
    <s v="Cerrado"/>
    <s v="FORESTAL COIPSA SA"/>
    <s v="7/3/24 17:53:01"/>
    <s v="7/3/24 17:55:01"/>
    <s v="7/3/24 19:43:33"/>
    <s v="7/3/24 23:50:00"/>
    <x v="0"/>
    <x v="12"/>
    <s v="HD/RE: Adicionar registro DKIM y DMARK para dominio de correo @coipsa.c"/>
    <s v="VPN IP - MPLS"/>
    <s v="frp_pcamay"/>
    <x v="0"/>
    <s v="Dentro del Objetivo de servicio"/>
    <d v="2024-03-07T00:00:00"/>
    <d v="1899-12-30T01:48:32"/>
    <d v="1899-12-30T01:26:52"/>
    <d v="1899-12-30T01:50:32"/>
    <d v="1899-12-30T00:23:40"/>
    <s v=""/>
    <s v="Cumplido"/>
    <m/>
    <s v=""/>
    <s v=""/>
    <s v="Cumplido"/>
    <s v=""/>
  </r>
  <r>
    <s v="INC000002658681"/>
    <s v="2-Significativo/Amplio"/>
    <s v="2-Alta"/>
    <s v="Alta"/>
    <s v="Cerrado"/>
    <s v="TELEFONICA CYBERSECURITY TECH CHILE SPA"/>
    <s v="7/3/24 14:33:10"/>
    <s v="7/3/24 14:35:55"/>
    <s v="7/3/24 20:32:47"/>
    <s v="7/3/24 23:50:00"/>
    <x v="2"/>
    <x v="11"/>
    <s v="Agregar registro DNS en Servidores SOC"/>
    <s v="SEGURIDAD"/>
    <s v="tct_lfrome"/>
    <x v="0"/>
    <s v="Dentro del Objetivo de servicio"/>
    <d v="2024-03-07T00:00:00"/>
    <d v="1899-12-30T05:56:52"/>
    <d v="1899-12-30T00:00:00"/>
    <d v="1899-12-30T05:59:37"/>
    <d v="1899-12-30T05:59:37"/>
    <s v=""/>
    <s v="Cumplido"/>
    <m/>
    <s v=""/>
    <s v="Cumplido"/>
    <s v=""/>
    <s v=""/>
  </r>
  <r>
    <s v="INC000002660039"/>
    <s v="1-Extenso/Generalizado"/>
    <s v="4-Baja"/>
    <s v="Baja"/>
    <s v="Cerrado"/>
    <s v="RABIE HNOSLTDA"/>
    <s v="7/3/24 18:20:05"/>
    <s v="7/3/24 18:20:05"/>
    <s v="7/3/24 20:46:41"/>
    <s v="7/3/24 23:50:00"/>
    <x v="2"/>
    <x v="11"/>
    <s v="rabie001 - aranda_sql TICKET AUTOMATICO"/>
    <s v="TICKET-INTELIGENTE"/>
    <s v="USR_TSIGHT"/>
    <x v="1"/>
    <s v="Dentro del Objetivo de servicio"/>
    <d v="2024-03-07T00:00:00"/>
    <d v="1899-12-30T02:26:36"/>
    <d v="1899-12-30T02:24:39"/>
    <d v="1899-12-30T02:26:36"/>
    <d v="1899-12-30T00:01:57"/>
    <s v="Cumplido"/>
    <s v=" "/>
    <m/>
    <s v=""/>
    <s v=""/>
    <s v=""/>
    <s v="Cumplido"/>
  </r>
  <r>
    <s v="INC000002659259"/>
    <s v="1-Extenso/Generalizado"/>
    <s v="4-Baja"/>
    <s v="Baja"/>
    <s v="Cerrado"/>
    <s v="CEPECH S.A."/>
    <s v="7/3/24 13:11:55"/>
    <s v="7/3/24 13:11:55"/>
    <s v="7/3/24 22:22:04"/>
    <s v="7/3/24 23:50:00"/>
    <x v="10"/>
    <x v="23"/>
    <s v="cepech01 - servidor lime peru TICKET AUTOMATICO"/>
    <s v="TICKET-INTELIGENTE"/>
    <s v="USR_TSIGHT"/>
    <x v="1"/>
    <s v="Objetivos de servicio incumplidos"/>
    <d v="2024-03-07T00:00:00"/>
    <d v="1899-12-30T09:10:09"/>
    <d v="1899-12-30T05:08:33"/>
    <d v="1899-12-30T09:10:09"/>
    <d v="1899-12-30T04:01:36"/>
    <s v="Incumplido"/>
    <s v=" "/>
    <m/>
    <s v=""/>
    <s v=""/>
    <s v=""/>
    <s v="Cumplido"/>
  </r>
  <r>
    <s v="INC000002660186"/>
    <s v="1-Extenso/Generalizado"/>
    <s v="4-Baja"/>
    <s v="Baja"/>
    <s v="Cerrado"/>
    <s v="GPS CHILE SPA"/>
    <s v="7/3/24 21:56:11"/>
    <s v="7/3/24 21:56:11"/>
    <s v="7/3/24 23:40:39"/>
    <s v="7/3/24 23:50:00"/>
    <x v="2"/>
    <x v="11"/>
    <s v="gpschi01 - wnprap_cap02 TICKET AUTOMATICO"/>
    <s v="TICKET-INTELIGENTE"/>
    <s v="USR_TSIGHT"/>
    <x v="1"/>
    <s v="Dentro del Objetivo de servicio"/>
    <d v="2024-03-07T00:00:00"/>
    <d v="1899-12-30T01:44:28"/>
    <d v="1899-12-30T01:43:32"/>
    <d v="1899-12-30T01:44:28"/>
    <d v="1899-12-30T00:00:56"/>
    <s v="Cumplido"/>
    <s v=" "/>
    <m/>
    <s v=""/>
    <s v=""/>
    <s v=""/>
    <s v="Cumplido"/>
  </r>
  <r>
    <s v="INC000002660244"/>
    <s v="4-Menor/Localizado"/>
    <s v="4-Baja"/>
    <s v="Baja"/>
    <s v="Cerrado"/>
    <s v="TELEFONICA EMPRESAS DE CHILE SA"/>
    <s v="8/3/24 07:31:45"/>
    <s v="8/3/24 07:33:15"/>
    <s v="8/3/24 07:33:38"/>
    <s v="8/3/24 23:50:00"/>
    <x v="1"/>
    <x v="1"/>
    <s v="Checklist Diario Clientes 08.03.24"/>
    <s v="SAP"/>
    <s v="tct_nsaave"/>
    <x v="0"/>
    <s v="Dentro del Objetivo de servicio"/>
    <d v="2024-03-08T00:00:00"/>
    <d v="1899-12-30T00:00:23"/>
    <d v="1899-12-30T00:00:00"/>
    <d v="1899-12-30T00:01:53"/>
    <d v="1899-12-30T00:01:53"/>
    <s v=""/>
    <s v="Cumplido"/>
    <m/>
    <s v=""/>
    <s v=""/>
    <s v=""/>
    <s v="Cumplido"/>
  </r>
  <r>
    <s v="INC000002660740"/>
    <s v="3-Moderado/Limitado"/>
    <s v="3-Medio"/>
    <s v="Media"/>
    <s v="Cerrado"/>
    <s v="CAMARA DE COMERCIO DE SANTIAGO A G"/>
    <s v="8/3/24 02:58:44"/>
    <s v="8/3/24 03:02:36"/>
    <s v="8/3/24 09:40:32"/>
    <s v="8/3/24 23:50:00"/>
    <x v="12"/>
    <x v="30"/>
    <s v="P.CLIENTE| HD | RESPALDO DE CINTAS DC SM | Febrero 2024 | CINTAS CLONES SAN MARTIN"/>
    <s v="VPN IP - MPLS"/>
    <s v="frp_carqui"/>
    <x v="0"/>
    <s v="Dentro del Objetivo de servicio"/>
    <d v="2024-03-08T00:00:00"/>
    <d v="1899-12-30T06:37:56"/>
    <d v="1899-12-30T05:47:33"/>
    <d v="1899-12-30T06:41:48"/>
    <d v="1899-12-30T00:54:15"/>
    <s v=""/>
    <s v="Cumplido"/>
    <m/>
    <s v=""/>
    <s v=""/>
    <s v="Cumplido"/>
    <s v=""/>
  </r>
  <r>
    <s v="INC000002656191"/>
    <s v="3-Moderado/Limitado"/>
    <s v="4-Baja"/>
    <s v="Baja"/>
    <s v="Cerrado"/>
    <s v="FUNDACION INSTITUTO PROFESIONAL DUOC UC"/>
    <s v="6/3/24 15:21:41"/>
    <s v="6/3/24 15:23:39"/>
    <s v="8/3/24 09:51:14"/>
    <s v="8/3/24 23:50:00"/>
    <x v="2"/>
    <x v="19"/>
    <s v="DUOC|REQ | Eliminacion de registro Triple A"/>
    <s v="HOSTING VIRTUAL"/>
    <s v="frp_eavend"/>
    <x v="0"/>
    <s v="Objetivos de servicio incumplidos"/>
    <d v="2024-03-08T00:00:00"/>
    <d v="1899-12-31T18:27:35"/>
    <d v="1899-12-31T18:11:47"/>
    <d v="1899-12-31T18:29:33"/>
    <d v="1899-12-30T00:17:46"/>
    <s v=""/>
    <s v="Cumplido"/>
    <m/>
    <s v=""/>
    <s v=""/>
    <s v=""/>
    <s v="Cumplido"/>
  </r>
  <r>
    <s v="INC000002659370"/>
    <s v="4-Menor/Localizado"/>
    <s v="4-Baja"/>
    <s v="Baja"/>
    <s v="Cerrado"/>
    <s v="TELEFONICA GLOBAL TECHNOLOGY S.A.AGENCIA EN CHILE"/>
    <s v="7/3/24 14:22:48"/>
    <s v="7/3/24 14:23:27"/>
    <s v="8/3/24 10:09:22"/>
    <s v="8/3/24 23:50:00"/>
    <x v="11"/>
    <x v="18"/>
    <s v="Baja de licencias CLIENTE SERVICIOS FINANCIEROS MUNDO CREDITO S.A. SISON: 202400266"/>
    <s v="CORREO"/>
    <s v="tct_jumana"/>
    <x v="0"/>
    <s v="Dentro del Objetivo de servicio"/>
    <d v="2024-03-08T00:00:00"/>
    <d v="1899-12-30T19:45:55"/>
    <d v="1899-12-30T19:45:55"/>
    <d v="1899-12-30T19:46:34"/>
    <d v="1899-12-30T00:00:39"/>
    <s v=""/>
    <s v="Cumplido"/>
    <m/>
    <s v=""/>
    <s v=""/>
    <s v=""/>
    <s v="Cumplido"/>
  </r>
  <r>
    <s v="INC000002659588"/>
    <s v="4-Menor/Localizado"/>
    <s v="4-Baja"/>
    <s v="Baja"/>
    <s v="Cerrado"/>
    <s v="TELEFONICA GLOBAL TECHNOLOGY S.A.AGENCIA EN CHILE"/>
    <s v="7/3/24 15:54:03"/>
    <s v="7/3/24 15:54:32"/>
    <s v="8/3/24 10:11:00"/>
    <s v="8/3/24 23:50:00"/>
    <x v="11"/>
    <x v="18"/>
    <s v="Validación licencias M365 SOC DE INGENIERIA Y MOVIMIENTOS DE TIERRA DEL PACIFICO LTDA"/>
    <s v="OFFICE365"/>
    <s v="tct_jumana"/>
    <x v="0"/>
    <s v="Dentro del Objetivo de servicio"/>
    <d v="2024-03-08T00:00:00"/>
    <d v="1899-12-30T18:16:28"/>
    <d v="1899-12-30T18:16:28"/>
    <d v="1899-12-30T18:16:57"/>
    <d v="1899-12-30T00:00:29"/>
    <s v=""/>
    <s v="Cumplido"/>
    <m/>
    <s v=""/>
    <s v=""/>
    <s v=""/>
    <s v="Cumplido"/>
  </r>
  <r>
    <s v="INC000002659340"/>
    <s v="1-Extenso/Generalizado"/>
    <s v="4-Baja"/>
    <s v="Baja"/>
    <s v="Cerrado"/>
    <s v="COCA COLA EMBONOR S A"/>
    <s v="7/3/24 13:56:44"/>
    <s v="7/3/24 13:56:44"/>
    <s v="8/3/24 10:31:54"/>
    <s v="8/3/24 23:50:00"/>
    <x v="2"/>
    <x v="4"/>
    <s v="cocoem01 - srv_koe_dmz TICKET AUTOMATICO"/>
    <s v="TICKET-INTELIGENTE"/>
    <s v="USR_TSIGHT"/>
    <x v="1"/>
    <s v="Dentro del Objetivo de servicio"/>
    <d v="2024-03-08T00:00:00"/>
    <d v="1899-12-30T20:35:10"/>
    <d v="1899-12-30T18:52:02"/>
    <d v="1899-12-30T20:35:10"/>
    <d v="1899-12-30T01:43:08"/>
    <s v="Cumplido"/>
    <s v=" "/>
    <m/>
    <s v=""/>
    <s v=""/>
    <s v=""/>
    <s v="Cumplido"/>
  </r>
  <r>
    <s v="INC000002659341"/>
    <s v="1-Extenso/Generalizado"/>
    <s v="4-Baja"/>
    <s v="Baja"/>
    <s v="Cerrado"/>
    <s v="COCA COLA EMBONOR S A"/>
    <s v="7/3/24 13:56:57"/>
    <s v="7/3/24 13:56:57"/>
    <s v="8/3/24 10:32:23"/>
    <s v="8/3/24 23:50:00"/>
    <x v="2"/>
    <x v="4"/>
    <s v="cocoem01 - srv_koe_appdmz TICKET AUTOMATICO"/>
    <s v="TICKET-INTELIGENTE"/>
    <s v="USR_TSIGHT"/>
    <x v="1"/>
    <s v="Dentro del Objetivo de servicio"/>
    <d v="2024-03-08T00:00:00"/>
    <d v="1899-12-30T20:35:26"/>
    <d v="1899-12-30T19:01:31"/>
    <d v="1899-12-30T20:35:26"/>
    <d v="1899-12-30T01:33:55"/>
    <s v="Cumplido"/>
    <s v=" "/>
    <m/>
    <s v=""/>
    <s v=""/>
    <s v=""/>
    <s v="Cumplido"/>
  </r>
  <r>
    <s v="INC000002659336"/>
    <s v="1-Extenso/Generalizado"/>
    <s v="4-Baja"/>
    <s v="Baja"/>
    <s v="Cerrado"/>
    <s v="TELEFONICA EMPRESAS DE CHILE SA"/>
    <s v="7/3/24 13:53:11"/>
    <s v="7/3/24 13:53:11"/>
    <s v="8/3/24 10:45:39"/>
    <s v="8/3/24 23:50:00"/>
    <x v="2"/>
    <x v="19"/>
    <s v="tgestiona - t_gestiona_vm TICKET AUTOMATICO"/>
    <s v="TICKET-INTELIGENTE"/>
    <s v="USR_TSIGHT"/>
    <x v="1"/>
    <s v="Dentro del Objetivo de servicio"/>
    <d v="2024-03-08T00:00:00"/>
    <d v="1899-12-30T20:52:28"/>
    <d v="1899-12-30T20:07:18"/>
    <d v="1899-12-30T20:52:28"/>
    <d v="1899-12-30T00:45:10"/>
    <s v="Cumplido"/>
    <s v=" "/>
    <m/>
    <s v=""/>
    <s v=""/>
    <s v=""/>
    <s v="Cumplido"/>
  </r>
  <r>
    <s v="INC000002661038"/>
    <s v="4-Menor/Localizado"/>
    <s v="4-Baja"/>
    <s v="Baja"/>
    <s v="Cerrado"/>
    <s v="TELEFONICA GLOBAL TECHNOLOGY S.A.AGENCIA EN CHILE"/>
    <s v="8/3/24 11:07:26"/>
    <s v="8/3/24 11:07:53"/>
    <s v="8/3/24 11:12:03"/>
    <s v="8/3/24 23:50:00"/>
    <x v="2"/>
    <x v="15"/>
    <s v="David del Curto CC-CHI-0000150865 // CHI-004204257"/>
    <s v="HOSTING VIRTUAL"/>
    <s v="tct_jacuev"/>
    <x v="0"/>
    <s v="Dentro del Objetivo de servicio"/>
    <d v="2024-03-08T00:00:00"/>
    <d v="1899-12-30T00:04:10"/>
    <d v="1899-12-30T00:00:00"/>
    <d v="1899-12-30T00:04:37"/>
    <d v="1899-12-30T00:04:37"/>
    <s v=""/>
    <s v="Cumplido"/>
    <m/>
    <s v=""/>
    <s v=""/>
    <s v=""/>
    <s v="Cumplido"/>
  </r>
  <r>
    <s v="INC000002661044"/>
    <s v="4-Menor/Localizado"/>
    <s v="4-Baja"/>
    <s v="Baja"/>
    <s v="Cerrado"/>
    <s v="TELEFONICA GLOBAL TECHNOLOGY S.A.AGENCIA EN CHILE"/>
    <s v="8/3/24 11:09:23"/>
    <s v="8/3/24 11:09:39"/>
    <s v="8/3/24 11:36:32"/>
    <s v="8/3/24 23:50:00"/>
    <x v="2"/>
    <x v="15"/>
    <s v="SERVIDORES EMPRESAS SIN CONEXIÓN A LA CONSOLA PANDA"/>
    <s v="HOSTING VIRTUAL"/>
    <s v="tct_jacuev"/>
    <x v="0"/>
    <s v="Dentro del Objetivo de servicio"/>
    <d v="2024-03-08T00:00:00"/>
    <d v="1899-12-30T00:26:53"/>
    <d v="1899-12-30T00:00:00"/>
    <d v="1899-12-30T00:27:09"/>
    <d v="1899-12-30T00:27:09"/>
    <s v=""/>
    <s v="Cumplido"/>
    <m/>
    <s v=""/>
    <s v=""/>
    <s v=""/>
    <s v="Cumplido"/>
  </r>
  <r>
    <s v="INC000002660973"/>
    <s v="3-Moderado/Limitado"/>
    <s v="3-Medio"/>
    <s v="Media"/>
    <s v="Cerrado"/>
    <s v="TELEFONICA EMPRESAS DE CHILE SA"/>
    <s v="8/3/24 10:41:18"/>
    <s v="8/3/24 10:41:18"/>
    <s v="8/3/24 11:36:39"/>
    <s v="8/3/24 23:50:00"/>
    <x v="2"/>
    <x v="4"/>
    <s v="REINICIO PASSWORD - CUENTA VPN FORTICLIENT (DC)"/>
    <s v="COMUNICACIONES"/>
    <s v="lmolcont"/>
    <x v="0"/>
    <s v="Dentro del Objetivo de servicio"/>
    <d v="2024-03-08T00:00:00"/>
    <d v="1899-12-30T00:55:21"/>
    <d v="1899-12-30T00:00:00"/>
    <d v="1899-12-30T00:55:21"/>
    <d v="1899-12-30T00:55:21"/>
    <s v=""/>
    <s v="Cumplido"/>
    <m/>
    <s v=""/>
    <s v=""/>
    <s v="Cumplido"/>
    <s v=""/>
  </r>
  <r>
    <s v="INC000002661024"/>
    <s v="3-Moderado/Limitado"/>
    <s v="3-Medio"/>
    <s v="Media"/>
    <s v="Cerrado"/>
    <s v="TELEFONICA GLOBAL TECHNOLOGY S.A.AGENCIA EN CHILE"/>
    <s v="8/3/24 10:27:27"/>
    <s v="8/3/24 10:30:08"/>
    <s v="8/3/24 11:37:50"/>
    <s v="8/3/24 23:50:00"/>
    <x v="4"/>
    <x v="17"/>
    <s v="HD/RE: aumento temporal de recursos--desertking"/>
    <s v="VPN IP - MPLS"/>
    <s v="frp_jancha"/>
    <x v="0"/>
    <s v="Dentro del Objetivo de servicio"/>
    <d v="2024-03-08T00:00:00"/>
    <d v="1899-12-30T01:07:42"/>
    <d v="1899-12-30T00:00:00"/>
    <d v="1899-12-30T01:10:23"/>
    <d v="1899-12-30T01:10:23"/>
    <s v=""/>
    <s v="Cumplido"/>
    <m/>
    <s v=""/>
    <s v=""/>
    <s v="Cumplido"/>
    <s v=""/>
  </r>
  <r>
    <s v="INC000002659224"/>
    <s v="3-Moderado/Limitado"/>
    <s v="3-Medio"/>
    <s v="Media"/>
    <s v="Cerrado"/>
    <s v="TELEFONICA GLOBAL TECHNOLOGY S.A.AGENCIA EN CHILE"/>
    <s v="7/3/24 12:44:00"/>
    <s v="7/3/24 12:44:58"/>
    <s v="8/3/24 11:38:39"/>
    <s v="8/3/24 23:50:00"/>
    <x v="4"/>
    <x v="17"/>
    <s v="HD/aumento temporal de recursos--desertking"/>
    <s v="VPN IP - MPLS"/>
    <s v="frp_pcamay"/>
    <x v="0"/>
    <s v="Objetivos de servicio incumplidos"/>
    <d v="2024-03-08T00:00:00"/>
    <d v="1899-12-30T22:53:41"/>
    <d v="1899-12-30T22:46:02"/>
    <d v="1899-12-30T22:54:39"/>
    <d v="1899-12-30T00:08:37"/>
    <s v=""/>
    <s v="Cumplido"/>
    <m/>
    <s v=""/>
    <s v=""/>
    <s v="Cumplido"/>
    <s v=""/>
  </r>
  <r>
    <s v="INC000002661039"/>
    <s v="4-Menor/Localizado"/>
    <s v="4-Baja"/>
    <s v="Baja"/>
    <s v="Cerrado"/>
    <s v="TELEFONICA GLOBAL TECHNOLOGY S.A.AGENCIA EN CHILE"/>
    <s v="8/3/24 11:08:03"/>
    <s v="8/3/24 11:08:17"/>
    <s v="8/3/24 12:44:26"/>
    <s v="8/3/24 23:50:00"/>
    <x v="2"/>
    <x v="15"/>
    <s v="Baja licencias M365 - TERMOMIN"/>
    <s v="HOSTING VIRTUAL"/>
    <s v="tct_jacuev"/>
    <x v="0"/>
    <s v="Dentro del Objetivo de servicio"/>
    <d v="2024-03-08T00:00:00"/>
    <d v="1899-12-30T01:36:09"/>
    <d v="1899-12-30T00:00:00"/>
    <d v="1899-12-30T01:36:23"/>
    <d v="1899-12-30T01:36:23"/>
    <s v=""/>
    <s v="Cumplido"/>
    <m/>
    <s v=""/>
    <s v=""/>
    <s v=""/>
    <s v="Cumplido"/>
  </r>
  <r>
    <s v="INC000002658640"/>
    <s v="4-Menor/Localizado"/>
    <s v="4-Baja"/>
    <s v="Baja"/>
    <s v="Cerrado"/>
    <s v="INVERTEC PESQUERA MAR DE CHILOE SA"/>
    <s v="7/3/24 12:15:00"/>
    <s v="7/3/24 12:17:37"/>
    <s v="8/3/24 12:52:19"/>
    <s v="8/3/24 23:50:00"/>
    <x v="4"/>
    <x v="21"/>
    <s v="MESA/CALL CENTER/PROBLEMA DATA CENTER"/>
    <s v="VPN IP - MPLS"/>
    <s v="frp_driosr"/>
    <x v="1"/>
    <s v="Objetivos de servicio incumplidos"/>
    <d v="2024-03-08T00:00:00"/>
    <d v="1899-12-31T00:34:42"/>
    <d v="1899-12-30T23:51:03"/>
    <d v="1899-12-31T00:37:19"/>
    <d v="1899-12-30T00:46:16"/>
    <s v="Cumplido"/>
    <s v=" "/>
    <m/>
    <s v=""/>
    <s v=""/>
    <s v=""/>
    <s v="Cumplido"/>
  </r>
  <r>
    <s v="INC000002657119"/>
    <s v="3-Moderado/Limitado"/>
    <s v="3-Medio"/>
    <s v="Media"/>
    <s v="Cerrado"/>
    <s v="EMPRESA NACIONAL DE CERTIFICACIONES"/>
    <s v="6/3/24 17:57:23"/>
    <s v="6/3/24 18:00:18"/>
    <s v="8/3/24 12:54:40"/>
    <s v="8/3/24 23:50:00"/>
    <x v="10"/>
    <x v="24"/>
    <s v="HD/RE: Eliminar VPN SLL"/>
    <s v="VPN IP - MPLS"/>
    <s v="frp_jancha"/>
    <x v="0"/>
    <s v="Objetivos de servicio incumplidos"/>
    <d v="2024-03-08T00:00:00"/>
    <d v="1899-12-31T18:54:22"/>
    <d v="1899-12-31T17:13:18"/>
    <d v="1899-12-31T18:57:17"/>
    <d v="1899-12-30T01:43:59"/>
    <s v=""/>
    <s v="Cumplido"/>
    <m/>
    <s v=""/>
    <s v=""/>
    <s v="Cumplido"/>
    <s v=""/>
  </r>
  <r>
    <s v="INC000002661139"/>
    <s v="3-Moderado/Limitado"/>
    <s v="3-Medio"/>
    <s v="Media"/>
    <s v="Cerrado"/>
    <s v="PALUMBO S.A."/>
    <s v="8/3/24 12:04:12"/>
    <s v="8/3/24 12:13:31"/>
    <s v="8/3/24 13:23:15"/>
    <s v="8/3/24 23:50:00"/>
    <x v="10"/>
    <x v="24"/>
    <s v="HD | Creación de Cuentas VPN usarios"/>
    <s v="VPN IP - MPLS"/>
    <s v="frp_kefern"/>
    <x v="0"/>
    <s v="Dentro del Objetivo de servicio"/>
    <d v="2024-03-08T00:00:00"/>
    <d v="1899-12-30T01:09:44"/>
    <d v="1899-12-30T00:00:00"/>
    <d v="1899-12-30T01:19:03"/>
    <d v="1899-12-30T01:19:03"/>
    <s v=""/>
    <s v="Cumplido"/>
    <m/>
    <s v=""/>
    <s v=""/>
    <s v="Cumplido"/>
    <s v=""/>
  </r>
  <r>
    <s v="INC000002661417"/>
    <s v="4-Menor/Localizado"/>
    <s v="4-Baja"/>
    <s v="Baja"/>
    <s v="Cerrado"/>
    <s v="TELEFONICA GLOBAL TECHNOLOGY S.A.AGENCIA EN CHILE"/>
    <s v="8/3/24 13:23:46"/>
    <s v="8/3/24 13:23:57"/>
    <s v="8/3/24 13:28:52"/>
    <s v="8/3/24 23:50:00"/>
    <x v="2"/>
    <x v="3"/>
    <s v="Extracción listado IP permitidas en relay correo Duoc 2007"/>
    <s v="HOSTING VIRTUAL"/>
    <s v="tct_rgalle"/>
    <x v="0"/>
    <s v="Dentro del Objetivo de servicio"/>
    <d v="2024-03-08T00:00:00"/>
    <d v="1899-12-30T00:04:55"/>
    <d v="1899-12-30T00:00:00"/>
    <d v="1899-12-30T00:05:06"/>
    <d v="1899-12-30T00:05:06"/>
    <s v=""/>
    <s v="Cumplido"/>
    <m/>
    <s v=""/>
    <s v=""/>
    <s v=""/>
    <s v="Cumplido"/>
  </r>
  <r>
    <s v="INC000002661418"/>
    <s v="4-Menor/Localizado"/>
    <s v="4-Baja"/>
    <s v="Baja"/>
    <s v="Cerrado"/>
    <s v="TELEFONICA GLOBAL TECHNOLOGY S.A.AGENCIA EN CHILE"/>
    <s v="8/3/24 13:24:03"/>
    <s v="8/3/24 13:24:15"/>
    <s v="8/3/24 13:30:12"/>
    <s v="8/3/24 23:50:00"/>
    <x v="2"/>
    <x v="3"/>
    <s v="Reunión capacitación proceso bandeja remedy para reemplazo Denise."/>
    <s v="HOSTING VIRTUAL"/>
    <s v="tct_rgalle"/>
    <x v="0"/>
    <s v="Dentro del Objetivo de servicio"/>
    <d v="2024-03-08T00:00:00"/>
    <d v="1899-12-30T00:05:57"/>
    <d v="1899-12-30T00:00:00"/>
    <d v="1899-12-30T00:06:09"/>
    <d v="1899-12-30T00:06:09"/>
    <s v=""/>
    <s v="Cumplido"/>
    <m/>
    <s v=""/>
    <s v=""/>
    <s v=""/>
    <s v="Cumplido"/>
  </r>
  <r>
    <s v="INC000002661419"/>
    <s v="4-Menor/Localizado"/>
    <s v="4-Baja"/>
    <s v="Baja"/>
    <s v="Cerrado"/>
    <s v="TELEFONICA GLOBAL TECHNOLOGY S.A.AGENCIA EN CHILE"/>
    <s v="8/3/24 13:24:21"/>
    <s v="8/3/24 13:24:35"/>
    <s v="8/3/24 13:31:04"/>
    <s v="8/3/24 23:50:00"/>
    <x v="2"/>
    <x v="3"/>
    <s v="Revision y correccion guardias Marzo 2024 grupo MS junto a Controller."/>
    <s v="HOSTING VIRTUAL"/>
    <s v="tct_rgalle"/>
    <x v="0"/>
    <s v="Dentro del Objetivo de servicio"/>
    <d v="2024-03-08T00:00:00"/>
    <d v="1899-12-30T00:06:29"/>
    <d v="1899-12-30T00:00:00"/>
    <d v="1899-12-30T00:06:43"/>
    <d v="1899-12-30T00:06:43"/>
    <s v=""/>
    <s v="Cumplido"/>
    <m/>
    <s v=""/>
    <s v=""/>
    <s v=""/>
    <s v="Cumplido"/>
  </r>
  <r>
    <s v="INC000002661421"/>
    <s v="4-Menor/Localizado"/>
    <s v="4-Baja"/>
    <s v="Baja"/>
    <s v="Cerrado"/>
    <s v="TELEFONICA GLOBAL TECHNOLOGY S.A.AGENCIA EN CHILE"/>
    <s v="8/3/24 13:24:41"/>
    <s v="8/3/24 13:24:54"/>
    <s v="8/3/24 13:32:49"/>
    <s v="8/3/24 23:50:00"/>
    <x v="2"/>
    <x v="3"/>
    <s v="Reunión eliminación servidores Exchange 2007 junto a cliente DUOC"/>
    <s v="HOSTING VIRTUAL"/>
    <s v="tct_rgalle"/>
    <x v="0"/>
    <s v="Dentro del Objetivo de servicio"/>
    <d v="2024-03-08T00:00:00"/>
    <d v="1899-12-30T00:07:55"/>
    <d v="1899-12-30T00:00:00"/>
    <d v="1899-12-30T00:08:08"/>
    <d v="1899-12-30T00:08:08"/>
    <s v=""/>
    <s v="Cumplido"/>
    <m/>
    <s v=""/>
    <s v=""/>
    <s v=""/>
    <s v="Cumplido"/>
  </r>
  <r>
    <s v="INC000002661422"/>
    <s v="4-Menor/Localizado"/>
    <s v="4-Baja"/>
    <s v="Baja"/>
    <s v="Cerrado"/>
    <s v="TELEFONICA GLOBAL TECHNOLOGY S.A.AGENCIA EN CHILE"/>
    <s v="8/3/24 13:25:00"/>
    <s v="8/3/24 13:25:10"/>
    <s v="8/3/24 13:33:51"/>
    <s v="8/3/24 23:50:00"/>
    <x v="2"/>
    <x v="3"/>
    <s v="Reemplazo a Denise en bandeja Remedy por sus vacaciones"/>
    <s v="HOSTING VIRTUAL"/>
    <s v="tct_rgalle"/>
    <x v="0"/>
    <s v="Dentro del Objetivo de servicio"/>
    <d v="2024-03-08T00:00:00"/>
    <d v="1899-12-30T00:08:41"/>
    <d v="1899-12-30T00:00:00"/>
    <d v="1899-12-30T00:08:51"/>
    <d v="1899-12-30T00:08:51"/>
    <s v=""/>
    <s v="Cumplido"/>
    <m/>
    <s v=""/>
    <s v=""/>
    <s v=""/>
    <s v="Cumplido"/>
  </r>
  <r>
    <s v="INC000002660247"/>
    <s v="4-Menor/Localizado"/>
    <s v="4-Baja"/>
    <s v="Baja"/>
    <s v="Cerrado"/>
    <s v="FUNDACION INSTITUTO PROFESIONAL DUOC UC"/>
    <s v="8/3/24 08:29:20"/>
    <s v="8/3/24 08:32:46"/>
    <s v="8/3/24 13:38:09"/>
    <s v="8/3/24 23:50:00"/>
    <x v="9"/>
    <x v="6"/>
    <s v="DUOC | REQ |  Creacion de usuario en instancia ADBDWHBIPRD"/>
    <s v="HOSTING VIRTUAL"/>
    <s v="frp_lmosqu"/>
    <x v="0"/>
    <s v="Dentro del Objetivo de servicio"/>
    <d v="2024-03-08T00:00:00"/>
    <d v="1899-12-30T05:05:23"/>
    <d v="1899-12-30T01:00:42"/>
    <d v="1899-12-30T05:08:49"/>
    <d v="1899-12-30T04:08:07"/>
    <s v=""/>
    <s v="Cumplido"/>
    <m/>
    <s v=""/>
    <s v=""/>
    <s v=""/>
    <s v="Cumplido"/>
  </r>
  <r>
    <s v="INC000002661425"/>
    <s v="4-Menor/Localizado"/>
    <s v="4-Baja"/>
    <s v="Baja"/>
    <s v="Cerrado"/>
    <s v="TELEFONICA GLOBAL TECHNOLOGY S.A.AGENCIA EN CHILE"/>
    <s v="8/3/24 13:25:47"/>
    <s v="8/3/24 13:26:06"/>
    <s v="8/3/24 13:38:47"/>
    <s v="8/3/24 23:50:00"/>
    <x v="2"/>
    <x v="3"/>
    <s v="Duoc - Reunión semanal servidores deprecados"/>
    <s v="HOSTING VIRTUAL"/>
    <s v="tct_rgalle"/>
    <x v="0"/>
    <s v="Dentro del Objetivo de servicio"/>
    <d v="2024-03-08T00:00:00"/>
    <d v="1899-12-30T00:12:41"/>
    <d v="1899-12-30T00:00:00"/>
    <d v="1899-12-30T00:13:00"/>
    <d v="1899-12-30T00:13:00"/>
    <s v=""/>
    <s v="Cumplido"/>
    <m/>
    <s v=""/>
    <s v=""/>
    <s v=""/>
    <s v="Cumplido"/>
  </r>
  <r>
    <s v="INC000002661427"/>
    <s v="4-Menor/Localizado"/>
    <s v="4-Baja"/>
    <s v="Baja"/>
    <s v="Cerrado"/>
    <s v="TELEFONICA GLOBAL TECHNOLOGY S.A.AGENCIA EN CHILE"/>
    <s v="8/3/24 13:26:22"/>
    <s v="8/3/24 13:26:35"/>
    <s v="8/3/24 13:39:26"/>
    <s v="8/3/24 23:50:00"/>
    <x v="2"/>
    <x v="3"/>
    <s v="Sesión de trabajo para resolucion error actualizacion servidor AlfrescoDB"/>
    <s v="HOSTING VIRTUAL"/>
    <s v="tct_rgalle"/>
    <x v="0"/>
    <s v="Dentro del Objetivo de servicio"/>
    <d v="2024-03-08T00:00:00"/>
    <d v="1899-12-30T00:12:51"/>
    <d v="1899-12-30T00:00:00"/>
    <d v="1899-12-30T00:13:04"/>
    <d v="1899-12-30T00:13:04"/>
    <s v=""/>
    <s v="Cumplido"/>
    <m/>
    <s v=""/>
    <s v=""/>
    <s v=""/>
    <s v="Cumplido"/>
  </r>
  <r>
    <s v="INC000002661428"/>
    <s v="4-Menor/Localizado"/>
    <s v="4-Baja"/>
    <s v="Baja"/>
    <s v="Cerrado"/>
    <s v="TELEFONICA GLOBAL TECHNOLOGY S.A.AGENCIA EN CHILE"/>
    <s v="8/3/24 13:26:42"/>
    <s v="8/3/24 13:27:01"/>
    <s v="8/3/24 13:40:30"/>
    <s v="8/3/24 23:50:00"/>
    <x v="2"/>
    <x v="3"/>
    <s v="Reunión interna grupo MS con TeamLeader"/>
    <s v="HOSTING VIRTUAL"/>
    <s v="tct_rgalle"/>
    <x v="0"/>
    <s v="Dentro del Objetivo de servicio"/>
    <d v="2024-03-08T00:00:00"/>
    <d v="1899-12-30T00:13:29"/>
    <d v="1899-12-30T00:00:00"/>
    <d v="1899-12-30T00:13:48"/>
    <d v="1899-12-30T00:13:48"/>
    <s v=""/>
    <s v="Cumplido"/>
    <m/>
    <s v=""/>
    <s v=""/>
    <s v=""/>
    <s v="Cumplido"/>
  </r>
  <r>
    <s v="INC000002661430"/>
    <s v="4-Menor/Localizado"/>
    <s v="4-Baja"/>
    <s v="Baja"/>
    <s v="Cerrado"/>
    <s v="TELEFONICA GLOBAL TECHNOLOGY S.A.AGENCIA EN CHILE"/>
    <s v="8/3/24 13:27:23"/>
    <s v="8/3/24 13:27:38"/>
    <s v="8/3/24 13:42:07"/>
    <s v="8/3/24 23:50:00"/>
    <x v="2"/>
    <x v="3"/>
    <s v="Duoc - Gestión con TAM y JP por requerimiento servidor proyecto observatorio"/>
    <s v="HOSTING VIRTUAL"/>
    <s v="tct_rgalle"/>
    <x v="0"/>
    <s v="Dentro del Objetivo de servicio"/>
    <d v="2024-03-08T00:00:00"/>
    <d v="1899-12-30T00:14:29"/>
    <d v="1899-12-30T00:00:00"/>
    <d v="1899-12-30T00:14:44"/>
    <d v="1899-12-30T00:14:44"/>
    <s v=""/>
    <s v="Cumplido"/>
    <m/>
    <s v=""/>
    <s v=""/>
    <s v=""/>
    <s v="Cumplido"/>
  </r>
  <r>
    <s v="INC000002655832"/>
    <s v="3-Moderado/Limitado"/>
    <s v="3-Medio"/>
    <s v="Media"/>
    <s v="Cerrado"/>
    <s v="CONYTEC PROYECTOS DE I"/>
    <s v="6/3/24 10:49:12"/>
    <s v="6/3/24 10:49:51"/>
    <s v="8/3/24 14:26:57"/>
    <s v="8/3/24 23:50:00"/>
    <x v="5"/>
    <x v="14"/>
    <s v="HD | Baja de respaldo servidor MCMBLGEO01"/>
    <s v="VPN IP - MPLS"/>
    <s v="frp_kefern"/>
    <x v="0"/>
    <s v="Objetivos de servicio incumplidos"/>
    <d v="2024-03-08T00:00:00"/>
    <d v="1900-01-01T03:37:06"/>
    <d v="1899-12-31T18:47:19"/>
    <d v="1900-01-01T03:37:45"/>
    <d v="1899-12-30T08:50:26"/>
    <s v=""/>
    <s v="Cumplido"/>
    <m/>
    <s v=""/>
    <s v=""/>
    <s v="Cumplido"/>
    <s v=""/>
  </r>
  <r>
    <s v="INC000002659955"/>
    <s v="3-Moderado/Limitado"/>
    <s v="3-Medio"/>
    <s v="Media"/>
    <s v="Cerrado"/>
    <s v="CEPECH S.A."/>
    <s v="7/3/24 18:28:29"/>
    <s v="7/3/24 18:30:31"/>
    <s v="8/3/24 15:30:47"/>
    <s v="8/3/24 23:50:00"/>
    <x v="5"/>
    <x v="14"/>
    <s v="P.Cliente |GAMA | solicitud restauración - Taltal y Guayacán"/>
    <s v="VPN IP - MPLS"/>
    <s v="frp_joflor"/>
    <x v="0"/>
    <s v="Objetivos de servicio incumplidos"/>
    <d v="2024-03-08T00:00:00"/>
    <d v="1899-12-30T21:00:16"/>
    <d v="1899-12-30T20:31:27"/>
    <d v="1899-12-30T21:02:18"/>
    <d v="1899-12-30T00:30:51"/>
    <s v=""/>
    <s v="Cumplido"/>
    <m/>
    <s v=""/>
    <s v=""/>
    <s v="Cumplido"/>
    <s v=""/>
  </r>
  <r>
    <s v="INC000002661043"/>
    <s v="4-Menor/Localizado"/>
    <s v="4-Baja"/>
    <s v="Baja"/>
    <s v="Cerrado"/>
    <s v="TELEFONICA GLOBAL TECHNOLOGY S.A.AGENCIA EN CHILE"/>
    <s v="8/3/24 11:08:54"/>
    <s v="8/3/24 11:09:14"/>
    <s v="8/3/24 15:54:07"/>
    <s v="8/3/24 23:50:00"/>
    <x v="2"/>
    <x v="15"/>
    <s v="ALERTA-TEMPRANA][VERITAS] CVE-2024-28222"/>
    <s v="HOSTING VIRTUAL"/>
    <s v="tct_jacuev"/>
    <x v="0"/>
    <s v="Dentro del Objetivo de servicio"/>
    <d v="2024-03-08T00:00:00"/>
    <d v="1899-12-30T04:44:53"/>
    <d v="1899-12-30T00:00:00"/>
    <d v="1899-12-30T04:45:13"/>
    <d v="1899-12-30T04:45:13"/>
    <s v=""/>
    <s v="Cumplido"/>
    <m/>
    <s v=""/>
    <s v=""/>
    <s v=""/>
    <s v="Cumplido"/>
  </r>
  <r>
    <s v="INC000002659131"/>
    <s v="4-Menor/Localizado"/>
    <s v="4-Baja"/>
    <s v="Baja"/>
    <s v="Cerrado"/>
    <s v="LOUISIANA PACIFIC CHILE S A"/>
    <s v="7/3/24 12:25:47"/>
    <s v="7/3/24 12:26:50"/>
    <s v="8/3/24 16:02:22"/>
    <s v="8/3/24 23:50:00"/>
    <x v="2"/>
    <x v="18"/>
    <s v="HD/Problemas con Microsoft 365"/>
    <s v="OFFICE365"/>
    <s v="frp_yynfan"/>
    <x v="1"/>
    <s v="Objetivos de servicio incumplidos"/>
    <d v="2024-03-08T00:00:00"/>
    <d v="1899-12-31T03:35:32"/>
    <d v="1899-12-31T02:44:54"/>
    <d v="1899-12-31T03:36:35"/>
    <d v="1899-12-30T00:51:41"/>
    <s v="Cumplido"/>
    <s v=" "/>
    <m/>
    <s v=""/>
    <s v=""/>
    <s v=""/>
    <s v="Cumplido"/>
  </r>
  <r>
    <s v="INC000002661636"/>
    <s v="3-Moderado/Limitado"/>
    <s v="3-Medio"/>
    <s v="Media"/>
    <s v="Cerrado"/>
    <s v="CONSTRUCTORA DE PAVIMENTOS ASFALTICOS BITUMIX S.A"/>
    <s v="8/3/24 15:29:23"/>
    <s v="8/3/24 15:31:16"/>
    <s v="8/3/24 16:06:53"/>
    <s v="8/3/24 23:50:00"/>
    <x v="0"/>
    <x v="8"/>
    <s v="HD | Eliminar registros DNS"/>
    <s v="VPN IP - MPLS"/>
    <s v="frp_kefern"/>
    <x v="0"/>
    <s v="Dentro del Objetivo de servicio"/>
    <d v="2024-03-08T00:00:00"/>
    <d v="1899-12-30T00:35:37"/>
    <d v="1899-12-30T00:00:00"/>
    <d v="1899-12-30T00:37:30"/>
    <d v="1899-12-30T00:37:30"/>
    <s v=""/>
    <s v="Cumplido"/>
    <m/>
    <s v=""/>
    <s v=""/>
    <s v="Cumplido"/>
    <s v=""/>
  </r>
  <r>
    <s v="INC000002661040"/>
    <s v="4-Menor/Localizado"/>
    <s v="4-Baja"/>
    <s v="Baja"/>
    <s v="Cerrado"/>
    <s v="TELEFONICA GLOBAL TECHNOLOGY S.A.AGENCIA EN CHILE"/>
    <s v="8/3/24 11:08:24"/>
    <s v="8/3/24 11:08:43"/>
    <s v="8/3/24 16:16:11"/>
    <s v="8/3/24 23:50:00"/>
    <x v="2"/>
    <x v="15"/>
    <s v="ROLES  DE ADMINITRADOR"/>
    <s v="HOSTING VIRTUAL"/>
    <s v="tct_jacuev"/>
    <x v="0"/>
    <s v="Dentro del Objetivo de servicio"/>
    <d v="2024-03-08T00:00:00"/>
    <d v="1899-12-30T05:07:28"/>
    <d v="1899-12-30T00:00:00"/>
    <d v="1899-12-30T05:07:47"/>
    <d v="1899-12-30T05:07:47"/>
    <s v=""/>
    <s v="Cumplido"/>
    <m/>
    <s v=""/>
    <s v=""/>
    <s v=""/>
    <s v="Cumplido"/>
  </r>
  <r>
    <s v="INC000002659953"/>
    <s v="3-Moderado/Limitado"/>
    <s v="3-Medio"/>
    <s v="Media"/>
    <s v="Cerrado"/>
    <s v="TELEFONICA GLOBAL TECHNOLOGY S.A.AGENCIA EN CHILE"/>
    <s v="7/3/24 18:29:54"/>
    <s v="7/3/24 18:32:37"/>
    <s v="8/3/24 16:58:17"/>
    <s v="8/3/24 23:50:00"/>
    <x v="4"/>
    <x v="28"/>
    <s v="HD/Requerimiento: Cloud - VDC - Reinicio de host clap7h3proesx y redeploy de ZVRA"/>
    <s v="VPN IP - MPLS"/>
    <s v="frp_pcamay"/>
    <x v="0"/>
    <s v="Objetivos de servicio incumplidos"/>
    <d v="2024-03-08T00:00:00"/>
    <d v="1899-12-30T22:25:40"/>
    <d v="1899-12-30T21:59:31"/>
    <d v="1899-12-30T22:28:23"/>
    <d v="1899-12-30T00:28:52"/>
    <s v=""/>
    <s v="Cumplido"/>
    <m/>
    <s v=""/>
    <s v=""/>
    <s v="Cumplido"/>
    <s v=""/>
  </r>
  <r>
    <s v="INC000002661690"/>
    <s v="3-Moderado/Limitado"/>
    <s v="3-Medio"/>
    <s v="Media"/>
    <s v="Cerrado"/>
    <s v="ELECNOR CHILE S A"/>
    <s v="8/3/24 16:05:43"/>
    <s v="8/3/24 16:06:56"/>
    <s v="8/3/24 17:00:24"/>
    <s v="8/3/24 23:50:00"/>
    <x v="10"/>
    <x v="31"/>
    <s v="HD | Solicitud de IP Monitoreo - Cliente ELECNOR CHILE S. A."/>
    <s v="VPN IP - MPLS"/>
    <s v="frp_kefern"/>
    <x v="0"/>
    <s v="Dentro del Objetivo de servicio"/>
    <d v="2024-03-08T00:00:00"/>
    <d v="1899-12-30T00:53:28"/>
    <d v="1899-12-30T00:17:42"/>
    <d v="1899-12-30T00:54:41"/>
    <d v="1899-12-30T00:36:59"/>
    <s v=""/>
    <s v="Cumplido"/>
    <m/>
    <s v=""/>
    <s v=""/>
    <s v="Cumplido"/>
    <s v=""/>
  </r>
  <r>
    <s v="INC000002654853"/>
    <s v="4-Menor/Localizado"/>
    <s v="4-Baja"/>
    <s v="Baja"/>
    <s v="Cerrado"/>
    <s v="TELEFONICA CYBERSECURITY TECH CHILE SPA"/>
    <s v="6/3/24 01:27:55"/>
    <s v="6/3/24 01:29:17"/>
    <s v="8/3/24 17:07:01"/>
    <s v="8/3/24 23:50:00"/>
    <x v="4"/>
    <x v="28"/>
    <s v="REQ / SOC / New Vulnerabilities Found"/>
    <s v="VPN IP - MPLS"/>
    <s v="frp_jcruzy"/>
    <x v="0"/>
    <s v="Objetivos de servicio incumplidos"/>
    <d v="2024-03-08T00:00:00"/>
    <d v="1900-01-01T15:37:44"/>
    <d v="1900-01-01T01:25:29"/>
    <d v="1900-01-01T15:39:06"/>
    <d v="1899-12-30T14:13:37"/>
    <s v=""/>
    <s v="Cumplido"/>
    <m/>
    <s v=""/>
    <s v=""/>
    <s v=""/>
    <s v="Cumplido"/>
  </r>
  <r>
    <s v="INC000002661156"/>
    <s v="4-Menor/Localizado"/>
    <s v="4-Baja"/>
    <s v="Baja"/>
    <s v="Cerrado"/>
    <s v="TELEFONICA GLOBAL TECHNOLOGY S.A.AGENCIA EN CHILE"/>
    <s v="8/3/24 11:49:04"/>
    <s v="8/3/24 11:49:21"/>
    <s v="8/3/24 17:24:57"/>
    <s v="8/3/24 23:50:00"/>
    <x v="8"/>
    <x v="18"/>
    <s v="Configuración migración BitTitan // CHI-003784374  TRANSCOM WORLDWIDE CHILE LIMITADA"/>
    <s v="CORREO"/>
    <s v="tct_jumana"/>
    <x v="0"/>
    <s v="Dentro del Objetivo de servicio"/>
    <d v="2024-03-08T00:00:00"/>
    <d v="1899-12-30T05:35:36"/>
    <d v="1899-12-30T05:35:36"/>
    <d v="1899-12-30T05:35:53"/>
    <d v="1899-12-30T00:00:17"/>
    <s v=""/>
    <s v="Cumplido"/>
    <m/>
    <s v=""/>
    <s v=""/>
    <s v=""/>
    <s v="Cumplido"/>
  </r>
  <r>
    <s v="INC000002661561"/>
    <s v="4-Menor/Localizado"/>
    <s v="4-Baja"/>
    <s v="Baja"/>
    <s v="Cerrado"/>
    <s v="TELEFONICA GLOBAL TECHNOLOGY S.A.AGENCIA EN CHILE"/>
    <s v="8/3/24 15:54:56"/>
    <s v="8/3/24 15:55:29"/>
    <s v="8/3/24 17:32:34"/>
    <s v="8/3/24 23:50:00"/>
    <x v="11"/>
    <x v="18"/>
    <s v="Información sobre bloqueo de tenant tic.cl"/>
    <s v="OFFICE365"/>
    <s v="tct_jumana"/>
    <x v="0"/>
    <s v="Dentro del Objetivo de servicio"/>
    <d v="2024-03-08T00:00:00"/>
    <d v="1899-12-30T01:37:05"/>
    <d v="1899-12-30T01:37:05"/>
    <d v="1899-12-30T01:37:38"/>
    <d v="1899-12-30T00:00:33"/>
    <s v=""/>
    <s v="Cumplido"/>
    <m/>
    <s v=""/>
    <s v=""/>
    <s v=""/>
    <s v="Cumplido"/>
  </r>
  <r>
    <s v="INC000002661556"/>
    <s v="4-Menor/Localizado"/>
    <s v="4-Baja"/>
    <s v="Baja"/>
    <s v="Cerrado"/>
    <s v="INSTITUTO PROFESIONAL DE CHILE SA"/>
    <s v="8/3/24 15:49:21"/>
    <s v="8/3/24 15:52:56"/>
    <s v="8/3/24 17:39:13"/>
    <s v="8/3/24 23:50:00"/>
    <x v="4"/>
    <x v="21"/>
    <s v="GAMA | Eliminar MV - AYSEN-CLON"/>
    <s v="VPN IP - MPLS"/>
    <s v="frp_joflor"/>
    <x v="0"/>
    <s v="Dentro del Objetivo de servicio"/>
    <d v="2024-03-08T00:00:00"/>
    <d v="1899-12-30T01:46:17"/>
    <d v="1899-12-30T00:06:13"/>
    <d v="1899-12-30T01:49:52"/>
    <d v="1899-12-30T01:43:39"/>
    <s v=""/>
    <s v="Cumplido"/>
    <m/>
    <s v=""/>
    <s v=""/>
    <s v=""/>
    <s v="Cumplido"/>
  </r>
  <r>
    <s v="INC000002662039"/>
    <s v="4-Menor/Localizado"/>
    <s v="4-Baja"/>
    <s v="Baja"/>
    <s v="Cerrado"/>
    <s v="TELEFONICA GLOBAL TECHNOLOGY S.A.AGENCIA EN CHILE"/>
    <s v="8/3/24 18:44:57"/>
    <s v="8/3/24 18:48:15"/>
    <s v="8/3/24 18:52:23"/>
    <s v="8/3/24 23:50:00"/>
    <x v="11"/>
    <x v="32"/>
    <s v="SE SOLICITA HABILITACIÓN DE PARÁMETROS DE SEGURIDAD EN TENANT @TIC.CL"/>
    <s v="OFFICE365"/>
    <s v="tct_edcaur"/>
    <x v="0"/>
    <s v="Dentro del Objetivo de servicio"/>
    <d v="2024-03-08T00:00:00"/>
    <d v="1899-12-30T00:04:08"/>
    <d v="1899-12-30T00:00:00"/>
    <d v="1899-12-30T00:07:26"/>
    <d v="1899-12-30T00:07:26"/>
    <s v=""/>
    <s v="Cumplido"/>
    <m/>
    <s v=""/>
    <s v=""/>
    <s v=""/>
    <s v="Cumplido"/>
  </r>
  <r>
    <s v="INC000002662518"/>
    <s v="4-Menor/Localizado"/>
    <s v="4-Baja"/>
    <s v="Baja"/>
    <s v="Cerrado"/>
    <s v="TELEFONICA EMPRESAS DE CHILE SA"/>
    <s v="9/3/24 08:42:51"/>
    <s v="9/3/24 08:44:07"/>
    <s v="9/3/24 08:44:35"/>
    <s v="9/3/24 23:50:00"/>
    <x v="1"/>
    <x v="1"/>
    <s v="Checklist Diario Clientes 09.03.24"/>
    <s v="SAP"/>
    <s v="tct_nsaave"/>
    <x v="0"/>
    <s v="Dentro del Objetivo de servicio"/>
    <d v="2024-03-08T00:00:00"/>
    <d v="1899-12-30T00:00:28"/>
    <d v="1899-12-30T00:00:00"/>
    <d v="1899-12-30T00:01:44"/>
    <d v="1899-12-30T00:01:44"/>
    <s v=""/>
    <s v="Cumplido"/>
    <m/>
    <s v=""/>
    <s v=""/>
    <s v=""/>
    <s v="Cumplido"/>
  </r>
  <r>
    <s v="INC000002662522"/>
    <s v="3-Moderado/Limitado"/>
    <s v="3-Medio"/>
    <s v="Media"/>
    <s v="Cerrado"/>
    <s v="NUTRISCO CHILE SA"/>
    <s v="9/3/24 09:17:20"/>
    <s v="9/3/24 09:19:30"/>
    <s v="10/3/24 10:00:24"/>
    <s v="10/3/24 23:50:00"/>
    <x v="1"/>
    <x v="1"/>
    <s v="HD/RV: Revisión cuenta de comunicaciones"/>
    <s v="VPN IP - MPLS"/>
    <s v="frp_pcamay"/>
    <x v="0"/>
    <s v="Dentro del Objetivo de servicio"/>
    <d v="2024-03-09T00:00:00"/>
    <d v="1899-12-31T00:40:54"/>
    <d v="1899-12-30T19:02:50"/>
    <d v="1899-12-31T00:43:04"/>
    <d v="1899-12-30T05:40:14"/>
    <s v=""/>
    <s v="Cumplido"/>
    <m/>
    <s v=""/>
    <s v=""/>
    <s v="Cumplido"/>
    <s v=""/>
  </r>
  <r>
    <s v="INC000002663264"/>
    <s v="4-Menor/Localizado"/>
    <s v="4-Baja"/>
    <s v="Baja"/>
    <s v="Cerrado"/>
    <s v="TELEFONICA EMPRESAS DE CHILE SA"/>
    <s v="10/3/24 10:01:26"/>
    <s v="10/3/24 10:02:31"/>
    <s v="10/3/24 10:02:54"/>
    <s v="10/3/24 23:50:00"/>
    <x v="1"/>
    <x v="1"/>
    <s v="Çhecklist Diario Clientes 10.03.24"/>
    <s v="SAP"/>
    <s v="tct_nsaave"/>
    <x v="0"/>
    <s v="Dentro del Objetivo de servicio"/>
    <d v="2024-03-10T00:00:00"/>
    <d v="1899-12-30T00:00:23"/>
    <d v="1899-12-30T00:00:00"/>
    <d v="1899-12-30T00:01:28"/>
    <d v="1899-12-30T00:01:28"/>
    <s v=""/>
    <s v="Cumplido"/>
    <m/>
    <s v=""/>
    <s v=""/>
    <s v=""/>
    <s v="Cumplido"/>
  </r>
  <r>
    <s v="INC000002656911"/>
    <s v="3-Moderado/Limitado"/>
    <s v="4-Baja"/>
    <s v="Baja"/>
    <s v="Cerrado"/>
    <s v="FUNDACION INSTITUTO PROFESIONAL DUOC UC"/>
    <s v="6/3/24 16:57:04"/>
    <s v="6/3/24 16:59:48"/>
    <s v="10/3/24 18:07:12"/>
    <s v="10/3/24 23:50:00"/>
    <x v="9"/>
    <x v="7"/>
    <s v="DUOC|REQ| Homologación bdd desde PRD hacia QA"/>
    <s v="HOSTING VIRTUAL"/>
    <s v="frp_eavend"/>
    <x v="0"/>
    <s v="Objetivos de servicio incumplidos"/>
    <d v="2024-03-10T00:00:00"/>
    <d v="1900-01-03T01:07:24"/>
    <d v="1900-01-03T00:09:07"/>
    <d v="1900-01-03T01:10:08"/>
    <d v="1899-12-30T01:01:01"/>
    <s v=""/>
    <s v="Cumplido"/>
    <m/>
    <s v=""/>
    <s v=""/>
    <s v=""/>
    <s v="Cumplido"/>
  </r>
  <r>
    <s v="INC000002662875"/>
    <s v="3-Moderado/Limitado"/>
    <s v="3-Medio"/>
    <s v="Media"/>
    <s v="Cerrado"/>
    <s v="TELEFONICA GLOBAL TECHNOLOGY S.A.AGENCIA EN CHILE"/>
    <s v="10/3/24 10:10:55"/>
    <s v="10/3/24 10:13:20"/>
    <s v="10/3/24 21:14:11"/>
    <s v="10/3/24 23:50:00"/>
    <x v="2"/>
    <x v="4"/>
    <s v="HD/Restablecer contraseña Ismael Cabrerizo Martinez"/>
    <s v="VPN IP - MPLS"/>
    <s v="frp_jancha"/>
    <x v="0"/>
    <s v="Dentro del Objetivo de servicio"/>
    <d v="2024-03-10T00:00:00"/>
    <d v="1899-12-30T11:00:51"/>
    <d v="1899-12-30T10:24:41"/>
    <d v="1899-12-30T11:03:16"/>
    <d v="1899-12-30T00:38:35"/>
    <s v=""/>
    <s v="Cumplido"/>
    <m/>
    <s v=""/>
    <s v=""/>
    <s v="Cumplido"/>
    <s v=""/>
  </r>
  <r>
    <s v="INC000002663765"/>
    <s v="3-Moderado/Limitado"/>
    <s v="4-Baja"/>
    <s v="Baja"/>
    <s v="Cerrado"/>
    <s v="FUNDACION INSTITUTO PROFESIONAL DUOC UC"/>
    <s v="10/3/24 20:48:02"/>
    <s v="10/3/24 20:51:37"/>
    <s v="10/3/24 22:56:21"/>
    <s v="10/3/24 23:50:00"/>
    <x v="3"/>
    <x v="25"/>
    <s v="DUOC | Incidente revisión índices BD"/>
    <s v="VPN IP - MPLS"/>
    <s v="frp_disilv"/>
    <x v="1"/>
    <s v="Dentro del Objetivo de servicio"/>
    <d v="2024-03-10T00:00:00"/>
    <d v="1899-12-30T02:04:44"/>
    <d v="1899-12-30T02:04:39"/>
    <d v="1899-12-30T02:08:19"/>
    <d v="1899-12-30T00:03:40"/>
    <s v="Cumplido"/>
    <s v=" "/>
    <m/>
    <s v=""/>
    <s v=""/>
    <s v=""/>
    <s v="Cumplido"/>
  </r>
  <r>
    <s v="INC000002663386"/>
    <s v="4-Menor/Localizado"/>
    <s v="4-Baja"/>
    <s v="Baja"/>
    <s v="Cerrado"/>
    <s v="TELEFONICA EMPRESAS DE CHILE SA"/>
    <s v="11/3/24 07:49:22"/>
    <s v="11/3/24 07:50:38"/>
    <s v="11/3/24 07:51:04"/>
    <s v="11/3/24 23:50:00"/>
    <x v="1"/>
    <x v="1"/>
    <s v="Checlist Diario Clientes 11.0324"/>
    <s v="SAP"/>
    <s v="tct_nsaave"/>
    <x v="0"/>
    <s v="Dentro del Objetivo de servicio"/>
    <d v="2024-03-11T00:00:00"/>
    <d v="1899-12-30T00:00:26"/>
    <d v="1899-12-30T00:00:00"/>
    <d v="1899-12-30T00:01:42"/>
    <d v="1899-12-30T00:01:42"/>
    <s v=""/>
    <s v="Cumplido"/>
    <m/>
    <s v=""/>
    <s v=""/>
    <s v=""/>
    <s v="Cumplido"/>
  </r>
  <r>
    <s v="INC000002662218"/>
    <s v="4-Menor/Localizado"/>
    <s v="4-Baja"/>
    <s v="Baja"/>
    <s v="Cerrado"/>
    <s v="TELEFONICA GLOBAL TECHNOLOGY S.A.AGENCIA EN CHILE"/>
    <s v="8/3/24 19:09:48"/>
    <s v="8/3/24 19:10:56"/>
    <s v="11/3/24 07:53:48"/>
    <s v="11/3/24 23:50:00"/>
    <x v="2"/>
    <x v="4"/>
    <s v="PROCEDIMIENTO DE  BLOQUEO  / DESBLOQUEO VPN"/>
    <s v="HOSTING VIRTUAL"/>
    <s v="tct_aaceve"/>
    <x v="0"/>
    <s v="Objetivos de servicio incumplidos"/>
    <d v="2024-03-11T00:00:00"/>
    <d v="1900-01-01T12:42:52"/>
    <d v="1900-01-01T12:42:16"/>
    <d v="1900-01-01T12:44:00"/>
    <d v="1899-12-30T00:01:44"/>
    <s v=""/>
    <s v="Cumplido"/>
    <m/>
    <s v=""/>
    <s v=""/>
    <s v=""/>
    <s v="Cumplido"/>
  </r>
  <r>
    <s v="INC000002663568"/>
    <s v="3-Moderado/Limitado"/>
    <s v="3-Medio"/>
    <s v="Media"/>
    <s v="Cerrado"/>
    <s v="TELEFONICA GLOBAL TECHNOLOGY S.A.AGENCIA EN CHILE"/>
    <s v="10/3/24 17:56:25"/>
    <s v="10/3/24 17:57:56"/>
    <s v="11/3/24 07:54:04"/>
    <s v="11/3/24 23:50:00"/>
    <x v="2"/>
    <x v="4"/>
    <s v="HD/Favor habilitar y restablecer acceso a mi cuenta cloudCO.cl"/>
    <s v="VPN IP - MPLS"/>
    <s v="frp_jancha"/>
    <x v="0"/>
    <s v="Objetivos de servicio incumplidos"/>
    <d v="2024-03-11T00:00:00"/>
    <d v="1899-12-30T13:56:08"/>
    <d v="1899-12-30T08:52:52"/>
    <d v="1899-12-30T13:57:39"/>
    <d v="1899-12-30T05:04:47"/>
    <s v=""/>
    <s v="Cumplido"/>
    <m/>
    <s v=""/>
    <s v=""/>
    <s v="Cumplido"/>
    <s v=""/>
  </r>
  <r>
    <s v="INC000002658233"/>
    <s v="4-Menor/Localizado"/>
    <s v="4-Baja"/>
    <s v="Baja"/>
    <s v="Cerrado"/>
    <s v="SOC PUNTA DEL COBRE S A"/>
    <s v="7/3/24 08:53:50"/>
    <s v="7/3/24 08:59:29"/>
    <s v="11/3/24 09:11:39"/>
    <s v="11/3/24 23:50:00"/>
    <x v="5"/>
    <x v="13"/>
    <s v="HD | Solicitud Estado Respaldos ( informe)"/>
    <s v="VPN IP - MPLS"/>
    <s v="frp_carqui"/>
    <x v="0"/>
    <s v="Objetivos de servicio incumplidos"/>
    <d v="2024-03-11T00:00:00"/>
    <d v="1900-01-03T00:12:10"/>
    <d v="1900-01-02T22:26:15"/>
    <d v="1900-01-03T00:17:49"/>
    <d v="1899-12-30T01:51:34"/>
    <s v=""/>
    <s v="Cumplido"/>
    <m/>
    <s v=""/>
    <s v=""/>
    <s v=""/>
    <s v="Cumplido"/>
  </r>
  <r>
    <s v="INC000002661474"/>
    <s v="3-Moderado/Limitado"/>
    <s v="3-Medio"/>
    <s v="Media"/>
    <s v="Cerrado"/>
    <s v="TRANSBANK S.A."/>
    <s v="8/3/24 17:02:24"/>
    <s v="8/3/24 17:04:24"/>
    <s v="11/3/24 09:47:14"/>
    <s v="11/3/24 23:50:00"/>
    <x v="0"/>
    <x v="8"/>
    <s v="P.CLIENTE | HORARIO HÁBIL | HD / Actualización de CNAME Transbank"/>
    <s v="VPN IP - MPLS"/>
    <s v="frp_rreyes"/>
    <x v="0"/>
    <s v="Dentro del Objetivo de servicio"/>
    <d v="2024-03-11T00:00:00"/>
    <d v="1900-01-01T16:42:50"/>
    <d v="1900-01-01T14:33:05"/>
    <d v="1900-01-01T16:44:50"/>
    <d v="1899-12-30T02:11:45"/>
    <s v=""/>
    <s v="Cumplido"/>
    <m/>
    <s v=""/>
    <s v=""/>
    <s v="Cumplido"/>
    <s v=""/>
  </r>
  <r>
    <s v="INC000002664549"/>
    <s v="4-Menor/Localizado"/>
    <s v="4-Baja"/>
    <s v="Baja"/>
    <s v="Cerrado"/>
    <s v="TELEFONICA GLOBAL TECHNOLOGY S.A.AGENCIA EN CHILE"/>
    <s v="11/3/24 10:44:13"/>
    <s v="11/3/24 10:44:57"/>
    <s v="11/3/24 10:54:35"/>
    <s v="11/3/24 23:50:00"/>
    <x v="2"/>
    <x v="15"/>
    <s v="Gestión Integral de Residuos Geobarra Exins Ltda //  CHI-004217906"/>
    <s v="HOSTING VIRTUAL"/>
    <s v="tct_jacuev"/>
    <x v="0"/>
    <s v="Dentro del Objetivo de servicio"/>
    <d v="2024-03-11T00:00:00"/>
    <d v="1899-12-30T00:09:38"/>
    <d v="1899-12-30T00:00:00"/>
    <d v="1899-12-30T00:10:22"/>
    <d v="1899-12-30T00:10:22"/>
    <s v=""/>
    <s v="Cumplido"/>
    <m/>
    <s v=""/>
    <s v=""/>
    <s v=""/>
    <s v="Cumplido"/>
  </r>
  <r>
    <s v="INC000002662888"/>
    <s v="3-Moderado/Limitado"/>
    <s v="3-Medio"/>
    <s v="Media"/>
    <s v="Cerrado"/>
    <s v="TELEFONICA GLOBAL TECHNOLOGY S.A.AGENCIA EN CHILE"/>
    <s v="10/3/24 11:03:47"/>
    <s v="10/3/24 11:07:59"/>
    <s v="11/3/24 10:54:54"/>
    <s v="11/3/24 23:50:00"/>
    <x v="2"/>
    <x v="3"/>
    <s v="HD/RE: TCCT - Requerimiento - Usuarios VPN Ingenieria VDC"/>
    <s v="VPN IP - MPLS"/>
    <s v="frp_jancha"/>
    <x v="0"/>
    <s v="Objetivos de servicio incumplidos"/>
    <d v="2024-03-11T00:00:00"/>
    <d v="1899-12-30T23:46:55"/>
    <d v="1899-12-30T22:39:43"/>
    <d v="1899-12-30T23:51:07"/>
    <d v="1899-12-30T01:11:24"/>
    <s v=""/>
    <s v="Cumplido"/>
    <m/>
    <s v=""/>
    <s v=""/>
    <s v="Cumplido"/>
    <s v=""/>
  </r>
  <r>
    <s v="INC000002664550"/>
    <s v="4-Menor/Localizado"/>
    <s v="4-Baja"/>
    <s v="Baja"/>
    <s v="Cerrado"/>
    <s v="TELEFONICA GLOBAL TECHNOLOGY S.A.AGENCIA EN CHILE"/>
    <s v="11/3/24 10:45:04"/>
    <s v="11/3/24 10:45:29"/>
    <s v="11/3/24 10:55:02"/>
    <s v="11/3/24 23:50:00"/>
    <x v="2"/>
    <x v="15"/>
    <s v="D PACK DISTRIBUCIÓN Y LOGÍSTICA SPA  //  CHI OB-004202872"/>
    <s v="HOSTING VIRTUAL"/>
    <s v="tct_jacuev"/>
    <x v="0"/>
    <s v="Dentro del Objetivo de servicio"/>
    <d v="2024-03-11T00:00:00"/>
    <d v="1899-12-30T00:09:33"/>
    <d v="1899-12-30T00:00:00"/>
    <d v="1899-12-30T00:09:58"/>
    <d v="1899-12-30T00:09:58"/>
    <s v=""/>
    <s v="Cumplido"/>
    <m/>
    <s v=""/>
    <s v=""/>
    <s v=""/>
    <s v="Cumplido"/>
  </r>
  <r>
    <s v="INC000002664348"/>
    <s v="1-Extenso/Generalizado"/>
    <s v="4-Baja"/>
    <s v="Baja"/>
    <s v="Cerrado"/>
    <s v="CAMARA DE COMERCIO DE SANTIAGO A G"/>
    <s v="11/3/24 09:45:12"/>
    <s v="11/3/24 09:45:12"/>
    <s v="11/3/24 11:22:03"/>
    <s v="11/3/24 23:50:00"/>
    <x v="0"/>
    <x v="0"/>
    <s v="cacost01 - testosbweb TICKET AUTOMATICO"/>
    <s v="TICKET-INTELIGENTE"/>
    <s v="USR_TSIGHT"/>
    <x v="1"/>
    <s v="Dentro del Objetivo de servicio"/>
    <d v="2024-03-11T00:00:00"/>
    <d v="1899-12-30T01:36:51"/>
    <d v="1899-12-30T00:38:34"/>
    <d v="1899-12-30T01:36:51"/>
    <d v="1899-12-30T00:58:17"/>
    <s v="Cumplido"/>
    <s v=" "/>
    <m/>
    <s v=""/>
    <s v=""/>
    <s v=""/>
    <s v="Cumplido"/>
  </r>
  <r>
    <s v="INC000002664359"/>
    <s v="1-Extenso/Generalizado"/>
    <s v="4-Baja"/>
    <s v="Baja"/>
    <s v="Cerrado"/>
    <s v="TELEFONICA EMPRESAS DE CHILE SA"/>
    <s v="11/3/24 09:50:13"/>
    <s v="11/3/24 09:50:13"/>
    <s v="11/3/24 11:28:39"/>
    <s v="11/3/24 23:50:00"/>
    <x v="0"/>
    <x v="8"/>
    <s v="prod-ar-apirest02 TICKET AUTOMATICO"/>
    <s v="TICKET-INTELIGENTE"/>
    <s v="USR_TSIGHT"/>
    <x v="1"/>
    <s v="Dentro del Objetivo de servicio"/>
    <d v="2024-03-11T00:00:00"/>
    <d v="1899-12-30T01:38:26"/>
    <d v="1899-12-30T00:36:29"/>
    <d v="1899-12-30T01:38:26"/>
    <d v="1899-12-30T01:01:57"/>
    <s v="Cumplido"/>
    <s v=" "/>
    <m/>
    <s v=""/>
    <s v=""/>
    <s v=""/>
    <s v="Cumplido"/>
  </r>
  <r>
    <s v="INC000002661730"/>
    <s v="3-Moderado/Limitado"/>
    <s v="3-Medio"/>
    <s v="Media"/>
    <s v="Cerrado"/>
    <s v="NUTRISCO CHILE SA"/>
    <s v="8/3/24 16:31:21"/>
    <s v="8/3/24 16:33:34"/>
    <s v="11/3/24 11:36:50"/>
    <s v="11/3/24 23:50:00"/>
    <x v="1"/>
    <x v="1"/>
    <s v="HD/RV: Revisión uso máquina"/>
    <s v="VPN IP - MPLS"/>
    <s v="frp_jancha"/>
    <x v="0"/>
    <s v="Dentro del Objetivo de servicio"/>
    <d v="2024-03-11T00:00:00"/>
    <d v="1900-01-01T19:03:16"/>
    <d v="1900-01-01T11:12:35"/>
    <d v="1900-01-01T19:05:29"/>
    <d v="1899-12-30T07:52:54"/>
    <s v=""/>
    <s v="Cumplido"/>
    <m/>
    <s v=""/>
    <s v=""/>
    <s v="Cumplido"/>
    <s v=""/>
  </r>
  <r>
    <s v="INC000002664244"/>
    <s v="3-Moderado/Limitado"/>
    <s v="3-Medio"/>
    <s v="Media"/>
    <s v="Cerrado"/>
    <s v="ARTIKOS CHILE S A"/>
    <s v="11/3/24 10:36:19"/>
    <s v="11/3/24 10:36:38"/>
    <s v="11/3/24 11:37:08"/>
    <s v="11/3/24 23:50:00"/>
    <x v="5"/>
    <x v="27"/>
    <s v="HD/Solicitud Artikos Chile // Consulta parche Veritas"/>
    <s v="VPN IP - MPLS"/>
    <s v="frp_pcamay"/>
    <x v="0"/>
    <s v="Dentro del Objetivo de servicio"/>
    <d v="2024-03-11T00:00:00"/>
    <d v="1899-12-30T01:00:30"/>
    <d v="1899-12-30T00:48:49"/>
    <d v="1899-12-30T01:00:49"/>
    <d v="1899-12-30T00:12:00"/>
    <s v=""/>
    <s v="Cumplido"/>
    <m/>
    <s v=""/>
    <s v=""/>
    <s v="Cumplido"/>
    <s v=""/>
  </r>
  <r>
    <s v="INC000002664290"/>
    <s v="2-Significativo/Amplio"/>
    <s v="3-Medio"/>
    <s v="Media"/>
    <s v="Cerrado"/>
    <s v="FUNDACION INSTITUTO PROFESIONAL DUOC UC"/>
    <s v="11/3/24 11:48:05"/>
    <s v="11/3/24 11:49:35"/>
    <s v="11/3/24 11:56:05"/>
    <s v="11/3/24 23:50:00"/>
    <x v="3"/>
    <x v="25"/>
    <s v="Incidencia de bases de datos reportada sin el flujo correspondiente."/>
    <s v="HOSTING VIRTUAL"/>
    <s v="tct_cgajar"/>
    <x v="1"/>
    <s v="Dentro del Objetivo de servicio"/>
    <d v="2024-03-11T00:00:00"/>
    <d v="1899-12-30T00:06:30"/>
    <d v="1899-12-30T00:05:32"/>
    <d v="1899-12-30T00:08:00"/>
    <d v="1899-12-30T00:02:28"/>
    <s v="Cumplido"/>
    <s v=" "/>
    <m/>
    <s v=""/>
    <s v=""/>
    <s v="Cumplido"/>
    <s v=""/>
  </r>
  <r>
    <s v="INC000002656585"/>
    <s v="4-Menor/Localizado"/>
    <s v="4-Baja"/>
    <s v="Baja"/>
    <s v="Cerrado"/>
    <s v="EMPRESA NACIONAL DE CERTIFICACIONES"/>
    <s v="6/3/24 15:46:30"/>
    <s v="6/3/24 15:47:15"/>
    <s v="11/3/24 12:33:51"/>
    <s v="11/3/24 23:50:00"/>
    <x v="10"/>
    <x v="24"/>
    <s v="REQ / SOC / Agregar Nuevo Proxy ID"/>
    <s v="VPN IP - MPLS"/>
    <s v="frp_jugonz"/>
    <x v="0"/>
    <s v="Objetivos de servicio incumplidos"/>
    <d v="2024-03-11T00:00:00"/>
    <d v="1900-01-03T20:46:36"/>
    <d v="1900-01-03T16:35:39"/>
    <d v="1900-01-03T20:47:21"/>
    <d v="1899-12-30T04:11:42"/>
    <s v=""/>
    <s v="Cumplido"/>
    <m/>
    <s v=""/>
    <s v=""/>
    <s v=""/>
    <s v="Cumplido"/>
  </r>
  <r>
    <s v="INC000002664906"/>
    <s v="4-Menor/Localizado"/>
    <s v="4-Baja"/>
    <s v="Baja"/>
    <s v="Cerrado"/>
    <s v="CEPECH S.A."/>
    <s v="11/3/24 11:30:20"/>
    <s v="11/3/24 11:31:08"/>
    <s v="11/3/24 12:38:52"/>
    <s v="11/3/24 23:50:00"/>
    <x v="2"/>
    <x v="11"/>
    <s v="REQ / SOC / RE: SOC/REQ CEPECH S.A. /INC000002664534"/>
    <s v="VPN IP - MPLS"/>
    <s v="frp_jugonz"/>
    <x v="0"/>
    <s v="Dentro del Objetivo de servicio"/>
    <d v="2024-03-11T00:00:00"/>
    <d v="1899-12-30T01:07:44"/>
    <d v="1899-12-30T00:00:00"/>
    <d v="1899-12-30T01:08:32"/>
    <d v="1899-12-30T01:08:32"/>
    <s v=""/>
    <s v="Cumplido"/>
    <m/>
    <s v=""/>
    <s v=""/>
    <s v=""/>
    <s v="Cumplido"/>
  </r>
  <r>
    <s v="INC000002665131"/>
    <s v="4-Menor/Localizado"/>
    <s v="4-Baja"/>
    <s v="Baja"/>
    <s v="Cerrado"/>
    <s v="TELEFONICA GLOBAL TECHNOLOGY S.A.AGENCIA EN CHILE"/>
    <s v="11/3/24 12:42:00"/>
    <s v="11/3/24 12:42:10"/>
    <s v="11/3/24 12:44:11"/>
    <s v="11/3/24 23:50:00"/>
    <x v="2"/>
    <x v="3"/>
    <s v="Reemplazo bandeja remedy controller"/>
    <s v="HOSTING VIRTUAL"/>
    <s v="tct_rgalle"/>
    <x v="0"/>
    <s v="Dentro del Objetivo de servicio"/>
    <d v="2024-03-11T00:00:00"/>
    <d v="1899-12-30T00:02:01"/>
    <d v="1899-12-30T00:00:00"/>
    <d v="1899-12-30T00:02:11"/>
    <d v="1899-12-30T00:02:11"/>
    <s v=""/>
    <s v="Cumplido"/>
    <m/>
    <s v=""/>
    <s v=""/>
    <s v=""/>
    <s v="Cumplido"/>
  </r>
  <r>
    <s v="INC000002665132"/>
    <s v="4-Menor/Localizado"/>
    <s v="4-Baja"/>
    <s v="Baja"/>
    <s v="Cerrado"/>
    <s v="TELEFONICA GLOBAL TECHNOLOGY S.A.AGENCIA EN CHILE"/>
    <s v="11/3/24 12:42:15"/>
    <s v="11/3/24 12:42:30"/>
    <s v="11/3/24 12:45:26"/>
    <s v="11/3/24 23:50:00"/>
    <x v="2"/>
    <x v="3"/>
    <s v="Gestión ticket cliente Mantos Cooper con VDC por configuraciones servicio de respaldo."/>
    <s v="HOSTING VIRTUAL"/>
    <s v="tct_rgalle"/>
    <x v="0"/>
    <s v="Dentro del Objetivo de servicio"/>
    <d v="2024-03-11T00:00:00"/>
    <d v="1899-12-30T00:02:56"/>
    <d v="1899-12-30T00:00:00"/>
    <d v="1899-12-30T00:03:11"/>
    <d v="1899-12-30T00:03:11"/>
    <s v=""/>
    <s v="Cumplido"/>
    <m/>
    <s v=""/>
    <s v=""/>
    <s v=""/>
    <s v="Cumplido"/>
  </r>
  <r>
    <s v="INC000002661083"/>
    <s v="3-Moderado/Limitado"/>
    <s v="3-Medio"/>
    <s v="Media"/>
    <s v="Cerrado"/>
    <s v="MEGASALUD SPA"/>
    <s v="8/3/24 12:58:06"/>
    <s v="8/3/24 13:00:27"/>
    <s v="11/3/24 12:45:37"/>
    <s v="11/3/24 23:50:00"/>
    <x v="4"/>
    <x v="21"/>
    <s v="HD/[REDSALUD] Agregar y eliminar cuentas portal vdc"/>
    <s v="VPN IP - MPLS"/>
    <s v="frp_jancha"/>
    <x v="0"/>
    <s v="Objetivos de servicio incumplidos"/>
    <d v="2024-03-11T00:00:00"/>
    <d v="1900-01-01T23:45:10"/>
    <d v="1900-01-01T22:36:31"/>
    <d v="1900-01-01T23:47:31"/>
    <d v="1899-12-30T01:11:00"/>
    <s v=""/>
    <s v="Cumplido"/>
    <m/>
    <s v=""/>
    <s v=""/>
    <s v="Cumplido"/>
    <s v=""/>
  </r>
  <r>
    <s v="INC000002665135"/>
    <s v="4-Menor/Localizado"/>
    <s v="4-Baja"/>
    <s v="Baja"/>
    <s v="Cerrado"/>
    <s v="TELEFONICA GLOBAL TECHNOLOGY S.A.AGENCIA EN CHILE"/>
    <s v="11/3/24 12:42:49"/>
    <s v="11/3/24 12:43:01"/>
    <s v="11/3/24 12:46:27"/>
    <s v="11/3/24 23:50:00"/>
    <x v="2"/>
    <x v="3"/>
    <s v="Revisión plataforma VDC  junto a especialista virtualización para carga ISO SQL SolarWinds"/>
    <s v="HOSTING VIRTUAL"/>
    <s v="tct_rgalle"/>
    <x v="0"/>
    <s v="Dentro del Objetivo de servicio"/>
    <d v="2024-03-11T00:00:00"/>
    <d v="1899-12-30T00:03:26"/>
    <d v="1899-12-30T00:00:00"/>
    <d v="1899-12-30T00:03:38"/>
    <d v="1899-12-30T00:03:38"/>
    <s v=""/>
    <s v="Cumplido"/>
    <m/>
    <s v=""/>
    <s v=""/>
    <s v=""/>
    <s v="Cumplido"/>
  </r>
  <r>
    <s v="INC000002661534"/>
    <s v="3-Moderado/Limitado"/>
    <s v="3-Medio"/>
    <s v="Media"/>
    <s v="Cerrado"/>
    <s v="INSTITUTO PROFESIONAL DE CHILE SA"/>
    <s v="8/3/24 14:57:03"/>
    <s v="8/3/24 15:01:38"/>
    <s v="11/3/24 13:12:15"/>
    <s v="11/3/24 23:50:00"/>
    <x v="5"/>
    <x v="14"/>
    <s v="GAMA / Agregar nuevo Respaldo MYSQL - Magallanes"/>
    <s v="VPN IP - MPLS"/>
    <s v="frp_kaldor"/>
    <x v="0"/>
    <s v="Objetivos de servicio incumplidos"/>
    <d v="2024-03-11T00:00:00"/>
    <d v="1900-01-01T22:10:37"/>
    <d v="1900-01-01T21:40:22"/>
    <d v="1900-01-01T22:15:12"/>
    <d v="1899-12-30T00:34:50"/>
    <s v=""/>
    <s v="Cumplido"/>
    <m/>
    <s v=""/>
    <s v=""/>
    <s v="Cumplido"/>
    <s v=""/>
  </r>
  <r>
    <s v="INC000002664414"/>
    <s v="3-Moderado/Limitado"/>
    <s v="3-Medio"/>
    <s v="Media"/>
    <s v="Cerrado"/>
    <s v="TELEFONICA EMPRESAS DE CHILE SA"/>
    <s v="11/3/24 10:08:13"/>
    <s v="11/3/24 10:08:13"/>
    <s v="11/3/24 13:13:47"/>
    <s v="11/3/24 23:50:00"/>
    <x v="2"/>
    <x v="19"/>
    <s v="REINICIO PASSWORD VPN"/>
    <s v="COMUNICACIONES"/>
    <s v="lmolcont"/>
    <x v="0"/>
    <s v="Dentro del Objetivo de servicio"/>
    <d v="2024-03-11T00:00:00"/>
    <d v="1899-12-30T03:05:34"/>
    <d v="1899-12-30T00:08:53"/>
    <d v="1899-12-30T03:05:34"/>
    <d v="1899-12-30T02:56:41"/>
    <s v=""/>
    <s v="Cumplido"/>
    <m/>
    <s v=""/>
    <s v=""/>
    <s v="Cumplido"/>
    <s v=""/>
  </r>
  <r>
    <s v="INC000002665139"/>
    <s v="3-Moderado/Limitado"/>
    <s v="3-Medio"/>
    <s v="Media"/>
    <s v="Cerrado"/>
    <s v="TELEFONICA GLOBAL TECHNOLOGY S.A.AGENCIA EN CHILE"/>
    <s v="11/3/24 13:10:14"/>
    <s v="11/3/24 13:11:10"/>
    <s v="11/3/24 13:29:13"/>
    <s v="11/3/24 23:50:00"/>
    <x v="2"/>
    <x v="3"/>
    <s v="HD/Recuperacion de clave de correo TIC.CL"/>
    <s v="VPN IP - MPLS"/>
    <s v="frp_pcamay"/>
    <x v="0"/>
    <s v="Dentro del Objetivo de servicio"/>
    <d v="2024-03-11T00:00:00"/>
    <d v="1899-12-30T00:18:03"/>
    <d v="1899-12-30T00:02:20"/>
    <d v="1899-12-30T00:18:59"/>
    <d v="1899-12-30T00:16:39"/>
    <s v=""/>
    <s v="Cumplido"/>
    <m/>
    <s v=""/>
    <s v=""/>
    <s v="Cumplido"/>
    <s v=""/>
  </r>
  <r>
    <s v="INC000002665413"/>
    <s v="3-Moderado/Limitado"/>
    <s v="3-Medio"/>
    <s v="Media"/>
    <s v="Cerrado"/>
    <s v="TELEFONICA GLOBAL TECHNOLOGY S.A.AGENCIA EN CHILE"/>
    <s v="11/3/24 13:21:14"/>
    <s v="11/3/24 13:23:22"/>
    <s v="11/3/24 15:47:28"/>
    <s v="11/3/24 23:50:00"/>
    <x v="4"/>
    <x v="16"/>
    <s v="HD/LUN de cluster VNX5600_APQ_SILVER_DR con ALARMA Storage FULL"/>
    <s v="VPN IP - MPLS"/>
    <s v="frp_jancha"/>
    <x v="0"/>
    <s v="Dentro del Objetivo de servicio"/>
    <d v="2024-03-11T00:00:00"/>
    <d v="1899-12-30T02:24:06"/>
    <d v="1899-12-30T02:08:02"/>
    <d v="1899-12-30T02:26:14"/>
    <d v="1899-12-30T00:18:12"/>
    <s v=""/>
    <s v="Cumplido"/>
    <m/>
    <s v=""/>
    <s v=""/>
    <s v="Cumplido"/>
    <s v=""/>
  </r>
  <r>
    <s v="INC000002664915"/>
    <s v="3-Moderado/Limitado"/>
    <s v="3-Medio"/>
    <s v="Media"/>
    <s v="Cerrado"/>
    <s v="FRUTICOLA Y EXPORTADORA ATACAMA LTDA"/>
    <s v="11/3/24 11:35:45"/>
    <s v="11/3/24 11:37:57"/>
    <s v="11/3/24 15:58:45"/>
    <s v="11/3/24 23:50:00"/>
    <x v="4"/>
    <x v="21"/>
    <s v="HD/FRUTICOLA Y EXPORTADORA ATACAMA C-19872300325 // CC-CHI-0000068474"/>
    <s v="VPN IP - MPLS"/>
    <s v="frp_jancha"/>
    <x v="0"/>
    <s v="Dentro del Objetivo de servicio"/>
    <d v="2024-03-11T00:00:00"/>
    <d v="1899-12-30T04:20:48"/>
    <d v="1899-12-30T03:12:52"/>
    <d v="1899-12-30T04:23:00"/>
    <d v="1899-12-30T01:10:08"/>
    <s v=""/>
    <s v="Cumplido"/>
    <m/>
    <s v=""/>
    <s v=""/>
    <s v="Cumplido"/>
    <s v=""/>
  </r>
  <r>
    <s v="INC000002664997"/>
    <s v="3-Moderado/Limitado"/>
    <s v="4-Baja"/>
    <s v="Baja"/>
    <s v="Cerrado"/>
    <s v="FUNDACION INSTITUTO PROFESIONAL DUOC UC"/>
    <s v="11/3/24 13:01:10"/>
    <s v="11/3/24 13:02:50"/>
    <s v="11/3/24 16:10:46"/>
    <s v="11/3/24 23:50:00"/>
    <x v="2"/>
    <x v="4"/>
    <s v="REQ | DUOC | Apagar servidores ACAD y ADMIN"/>
    <s v="VPN IP - MPLS"/>
    <s v="frp_disilv"/>
    <x v="0"/>
    <s v="Dentro del Objetivo de servicio"/>
    <d v="2024-03-11T00:00:00"/>
    <d v="1899-12-30T03:07:56"/>
    <d v="1899-12-30T00:02:52"/>
    <d v="1899-12-30T03:09:36"/>
    <d v="1899-12-30T03:06:44"/>
    <s v=""/>
    <s v="Cumplido"/>
    <m/>
    <s v=""/>
    <s v=""/>
    <s v=""/>
    <s v="Cumplido"/>
  </r>
  <r>
    <s v="INC000002665294"/>
    <s v="1-Extenso/Generalizado"/>
    <s v="4-Baja"/>
    <s v="Baja"/>
    <s v="Cerrado"/>
    <s v="FUNDACION INSTITUTO PROFESIONAL DUOC UC"/>
    <s v="11/3/24 12:58:06"/>
    <s v="11/3/24 12:58:06"/>
    <s v="11/3/24 16:11:16"/>
    <s v="11/3/24 23:50:00"/>
    <x v="2"/>
    <x v="4"/>
    <s v="fiprdu01 - dcacdalameda TICKET AUTOMATICO"/>
    <s v="TICKET-INTELIGENTE"/>
    <s v="USR_TSIGHT"/>
    <x v="1"/>
    <s v="Dentro del Objetivo de servicio"/>
    <d v="2024-03-11T00:00:00"/>
    <d v="1899-12-30T03:13:10"/>
    <d v="1899-12-30T00:41:30"/>
    <d v="1899-12-30T03:13:10"/>
    <d v="1899-12-30T02:31:40"/>
    <s v="Cumplido"/>
    <s v=" "/>
    <m/>
    <s v=""/>
    <s v=""/>
    <s v=""/>
    <s v="Cumplido"/>
  </r>
  <r>
    <s v="INC000002664680"/>
    <s v="1-Extenso/Generalizado"/>
    <s v="4-Baja"/>
    <s v="Baja"/>
    <s v="Cerrado"/>
    <s v="FUNDACION INSTITUTO PROFESIONAL DUOC UC"/>
    <s v="11/3/24 11:11:46"/>
    <s v="11/3/24 11:11:46"/>
    <s v="11/3/24 16:11:42"/>
    <s v="11/3/24 23:50:00"/>
    <x v="2"/>
    <x v="4"/>
    <s v="fiprdu01 - dcacdvina TICKET AUTOMATICO"/>
    <s v="TICKET-INTELIGENTE"/>
    <s v="USR_TSIGHT"/>
    <x v="1"/>
    <s v="Dentro del Objetivo de servicio"/>
    <d v="2024-03-11T00:00:00"/>
    <d v="1899-12-30T04:59:56"/>
    <d v="1899-12-30T04:35:46"/>
    <d v="1899-12-30T05:59:56"/>
    <d v="1899-12-30T00:24:10"/>
    <s v="Cumplido"/>
    <s v=" "/>
    <m/>
    <s v=""/>
    <s v=""/>
    <s v=""/>
    <s v="Cumplido"/>
  </r>
  <r>
    <s v="INC000002664674"/>
    <s v="1-Extenso/Generalizado"/>
    <s v="4-Baja"/>
    <s v="Baja"/>
    <s v="Cerrado"/>
    <s v="FUNDACION INSTITUTO PROFESIONAL DUOC UC"/>
    <s v="11/3/24 11:08:31"/>
    <s v="11/3/24 11:08:31"/>
    <s v="11/3/24 16:12:53"/>
    <s v="11/3/24 23:50:00"/>
    <x v="2"/>
    <x v="4"/>
    <s v="fiprdu01 - dcacdmaipu TICKET AUTOMATICO"/>
    <s v="TICKET-INTELIGENTE"/>
    <s v="USR_TSIGHT"/>
    <x v="1"/>
    <s v="Dentro del Objetivo de servicio"/>
    <d v="2024-03-11T00:00:00"/>
    <d v="1899-12-30T05:04:22"/>
    <d v="1899-12-30T04:31:59"/>
    <d v="1899-12-30T05:04:22"/>
    <d v="1899-12-30T00:32:23"/>
    <s v="Cumplido"/>
    <s v=" "/>
    <m/>
    <s v=""/>
    <s v=""/>
    <s v=""/>
    <s v="Cumplido"/>
  </r>
  <r>
    <s v="INC000002665502"/>
    <s v="3-Moderado/Limitado"/>
    <s v="3-Medio"/>
    <s v="Media"/>
    <s v="Cerrado"/>
    <s v="TELEFONICA GLOBAL TECHNOLOGY S.A.AGENCIA EN CHILE"/>
    <s v="11/3/24 15:32:07"/>
    <s v="11/3/24 15:34:26"/>
    <s v="11/3/24 16:13:34"/>
    <s v="11/3/24 23:50:00"/>
    <x v="0"/>
    <x v="0"/>
    <s v="HD/Carga Dump_ Emisión Facturas Electrónicas 11.03.2024"/>
    <s v="VPN IP - MPLS"/>
    <s v="frp_jancha"/>
    <x v="0"/>
    <s v="Dentro del Objetivo de servicio"/>
    <d v="2024-03-11T00:00:00"/>
    <d v="1899-12-30T00:39:08"/>
    <d v="1899-12-30T00:00:00"/>
    <d v="1899-12-30T00:41:27"/>
    <d v="1899-12-30T00:41:27"/>
    <s v=""/>
    <s v="Cumplido"/>
    <m/>
    <s v=""/>
    <s v=""/>
    <s v="Cumplido"/>
    <s v=""/>
  </r>
  <r>
    <s v="INC000002665165"/>
    <s v="3-Moderado/Limitado"/>
    <s v="3-Medio"/>
    <s v="Media"/>
    <s v="Cerrado"/>
    <s v="TELEFONICA GLOBAL TECHNOLOGY S.A.AGENCIA EN CHILE"/>
    <s v="11/3/24 14:00:40"/>
    <s v="11/3/24 14:01:16"/>
    <s v="11/3/24 16:35:19"/>
    <s v="11/3/24 23:50:00"/>
    <x v="4"/>
    <x v="21"/>
    <s v="HD/Urgente!!! Ministerio del deporte mpls th"/>
    <s v="VPN IP - MPLS"/>
    <s v="frp_pcamay"/>
    <x v="0"/>
    <s v="Dentro del Objetivo de servicio"/>
    <d v="2024-03-11T00:00:00"/>
    <d v="1899-12-30T02:34:03"/>
    <d v="1899-12-30T00:00:00"/>
    <d v="1899-12-30T02:34:39"/>
    <d v="1899-12-30T02:34:39"/>
    <s v=""/>
    <s v="Cumplido"/>
    <m/>
    <s v=""/>
    <s v=""/>
    <s v="Cumplido"/>
    <s v=""/>
  </r>
  <r>
    <s v="INC000002665833"/>
    <s v="1-Extenso/Generalizado"/>
    <s v="4-Baja"/>
    <s v="Baja"/>
    <s v="Cerrado"/>
    <s v="FUNDACION INSTITUTO PROFESIONAL DUOC UC"/>
    <s v="11/3/24 16:04:37"/>
    <s v="11/3/24 16:04:37"/>
    <s v="11/3/24 16:38:15"/>
    <s v="11/3/24 23:50:00"/>
    <x v="2"/>
    <x v="4"/>
    <s v="fiprdu01 - dcacdsnjoaquin TICKET AUTOMATICO"/>
    <s v="TICKET-INTELIGENTE"/>
    <s v="USR_TSIGHT"/>
    <x v="1"/>
    <s v="Dentro del Objetivo de servicio"/>
    <d v="2024-03-11T00:00:00"/>
    <d v="1899-12-30T00:33:38"/>
    <d v="1899-12-30T00:11:46"/>
    <d v="1899-12-30T00:33:38"/>
    <d v="1899-12-30T00:21:52"/>
    <s v="Cumplido"/>
    <s v=" "/>
    <m/>
    <s v=""/>
    <s v=""/>
    <s v=""/>
    <s v="Cumplido"/>
  </r>
  <r>
    <s v="INC000002665451"/>
    <s v="3-Moderado/Limitado"/>
    <s v="3-Medio"/>
    <s v="Media"/>
    <s v="Cerrado"/>
    <s v="TELEFONICA GLOBAL TECHNOLOGY S.A.AGENCIA EN CHILE"/>
    <s v="11/3/24 14:17:30"/>
    <s v="11/3/24 14:19:40"/>
    <s v="11/3/24 17:00:50"/>
    <s v="11/3/24 23:50:00"/>
    <x v="7"/>
    <x v="16"/>
    <s v="HD/C-19872300193 // FUND INSTITUTO PROFESIONAL DUOC UC // Migración de maquinas uso Telefonica"/>
    <s v="VPN IP - MPLS"/>
    <s v="frp_jancha"/>
    <x v="0"/>
    <s v="Dentro del Objetivo de servicio"/>
    <d v="2024-03-11T00:00:00"/>
    <d v="1899-12-30T02:41:10"/>
    <d v="1899-12-30T00:00:00"/>
    <d v="1899-12-30T02:43:20"/>
    <d v="1899-12-30T02:43:20"/>
    <s v=""/>
    <s v="Cumplido"/>
    <m/>
    <s v=""/>
    <s v=""/>
    <s v="Cumplido"/>
    <s v=""/>
  </r>
  <r>
    <s v="INC000002665467"/>
    <s v="3-Moderado/Limitado"/>
    <s v="3-Medio"/>
    <s v="Media"/>
    <s v="Cerrado"/>
    <s v="TRANSBANK S.A."/>
    <s v="11/3/24 14:58:19"/>
    <s v="11/3/24 15:02:37"/>
    <s v="11/3/24 17:15:16"/>
    <s v="11/3/24 23:50:00"/>
    <x v="4"/>
    <x v="17"/>
    <s v="HD/corrección port Group vlan 1171 y 1172 // transbank"/>
    <s v="VPN IP - MPLS"/>
    <s v="frp_jancha"/>
    <x v="0"/>
    <s v="Dentro del Objetivo de servicio"/>
    <d v="2024-03-11T00:00:00"/>
    <d v="1899-12-30T02:12:39"/>
    <d v="1899-12-30T00:51:41"/>
    <d v="1899-12-30T02:16:57"/>
    <d v="1899-12-30T01:25:16"/>
    <s v=""/>
    <s v="Cumplido"/>
    <m/>
    <s v=""/>
    <s v=""/>
    <s v="Cumplido"/>
    <s v=""/>
  </r>
  <r>
    <s v="INC000002664558"/>
    <s v="4-Menor/Localizado"/>
    <s v="4-Baja"/>
    <s v="Baja"/>
    <s v="Cerrado"/>
    <s v="TELEFONICA GLOBAL TECHNOLOGY S.A.AGENCIA EN CHILE"/>
    <s v="11/3/24 10:47:45"/>
    <s v="11/3/24 10:48:07"/>
    <s v="11/3/24 17:38:08"/>
    <s v="11/3/24 23:50:00"/>
    <x v="2"/>
    <x v="15"/>
    <s v="LERTA-TEMPRANA][WMWARE] CVE-2024-22252 |"/>
    <s v="HOSTING VIRTUAL"/>
    <s v="tct_jacuev"/>
    <x v="0"/>
    <s v="Dentro del Objetivo de servicio"/>
    <d v="2024-03-11T00:00:00"/>
    <d v="1899-12-30T06:50:01"/>
    <d v="1899-12-30T00:00:00"/>
    <d v="1899-12-30T06:50:23"/>
    <d v="1899-12-30T06:50:23"/>
    <s v=""/>
    <s v="Cumplido"/>
    <m/>
    <s v=""/>
    <s v=""/>
    <s v=""/>
    <s v="Cumplido"/>
  </r>
  <r>
    <s v="INC000002665810"/>
    <s v="1-Extenso/Generalizado"/>
    <s v="4-Baja"/>
    <s v="Baja"/>
    <s v="Cerrado"/>
    <s v="GPS CHILE SPA"/>
    <s v="11/3/24 15:49:45"/>
    <s v="11/3/24 15:49:45"/>
    <s v="11/3/24 17:38:41"/>
    <s v="11/3/24 23:50:00"/>
    <x v="12"/>
    <x v="29"/>
    <s v="gpschi01 - wnprws_gps01 TICKET AUTOMATICO"/>
    <s v="TICKET-INTELIGENTE"/>
    <s v="USR_TSIGHT"/>
    <x v="1"/>
    <s v="Dentro del Objetivo de servicio"/>
    <d v="2024-03-11T00:00:00"/>
    <d v="1899-12-30T01:48:56"/>
    <d v="1899-12-30T00:36:56"/>
    <d v="1899-12-30T01:48:56"/>
    <d v="1899-12-30T01:12:00"/>
    <s v="Cumplido"/>
    <s v=" "/>
    <m/>
    <s v=""/>
    <s v=""/>
    <s v=""/>
    <s v="Cumplido"/>
  </r>
  <r>
    <s v="INC000002665857"/>
    <s v="3-Moderado/Limitado"/>
    <s v="3-Medio"/>
    <s v="Media"/>
    <s v="Cerrado"/>
    <s v="ACADEMIA POLITECNICA NAVAL"/>
    <s v="11/3/24 16:26:07"/>
    <s v="11/3/24 16:28:24"/>
    <s v="11/3/24 17:44:56"/>
    <s v="11/3/24 23:50:00"/>
    <x v="0"/>
    <x v="8"/>
    <s v="HD / SOLICITUD DE FOLIO DE REQUERIMIENTO"/>
    <s v="VPN IP - MPLS"/>
    <s v="frp_rreyes"/>
    <x v="0"/>
    <s v="Dentro del Objetivo de servicio"/>
    <d v="2024-03-11T00:00:00"/>
    <d v="1899-12-30T01:16:32"/>
    <d v="1899-12-30T00:00:00"/>
    <d v="1899-12-30T01:18:49"/>
    <d v="1899-12-30T01:18:49"/>
    <s v=""/>
    <s v="Cumplido"/>
    <m/>
    <s v=""/>
    <s v=""/>
    <s v="Cumplido"/>
    <s v=""/>
  </r>
  <r>
    <s v="INC000002666105"/>
    <s v="3-Moderado/Limitado"/>
    <s v="3-Medio"/>
    <s v="Media"/>
    <s v="Cerrado"/>
    <s v="TELEFONICA GLOBAL TECHNOLOGY S.A.AGENCIA EN CHILE"/>
    <s v="11/3/24 16:55:34"/>
    <s v="11/3/24 16:58:17"/>
    <s v="11/3/24 17:48:57"/>
    <s v="11/3/24 23:50:00"/>
    <x v="2"/>
    <x v="3"/>
    <s v="HD / Recuperacion de clave de correo TIC.CL"/>
    <s v="VPN IP - MPLS"/>
    <s v="frp_rreyes"/>
    <x v="0"/>
    <s v="Dentro del Objetivo de servicio"/>
    <d v="2024-03-11T00:00:00"/>
    <d v="1899-12-30T00:50:40"/>
    <d v="1899-12-30T00:02:17"/>
    <d v="1899-12-30T00:53:23"/>
    <d v="1899-12-30T00:51:06"/>
    <s v=""/>
    <s v="Cumplido"/>
    <m/>
    <s v=""/>
    <s v=""/>
    <s v="Cumplido"/>
    <s v=""/>
  </r>
  <r>
    <s v="INC000002664692"/>
    <s v="1-Extenso/Generalizado"/>
    <s v="4-Baja"/>
    <s v="Baja"/>
    <s v="Cerrado"/>
    <s v="FUNDACION INSTITUTO PROFESIONAL DUOC UC"/>
    <s v="11/3/24 11:17:12"/>
    <s v="11/3/24 11:17:12"/>
    <s v="11/3/24 17:50:26"/>
    <s v="11/3/24 23:50:00"/>
    <x v="2"/>
    <x v="11"/>
    <s v="fiprdu01 - hyp_maipu TICKET AUTOMATICO"/>
    <s v="TICKET-INTELIGENTE"/>
    <s v="USR_TSIGHT"/>
    <x v="1"/>
    <s v="Objetivos de servicio incumplidos"/>
    <d v="2024-03-11T00:00:00"/>
    <d v="1899-12-30T06:33:14"/>
    <d v="1899-12-30T00:20:27"/>
    <d v="1899-12-30T06:33:14"/>
    <d v="1899-12-30T06:12:47"/>
    <s v="Incumplido"/>
    <s v=" "/>
    <m/>
    <s v=""/>
    <s v=""/>
    <s v=""/>
    <s v="Cumplido"/>
  </r>
  <r>
    <s v="INC000002664600"/>
    <s v="3-Moderado/Limitado"/>
    <s v="3-Medio"/>
    <s v="Media"/>
    <s v="Cerrado"/>
    <s v="TELEFONICA GLOBAL TECHNOLOGY S.A.AGENCIA EN CHILE"/>
    <s v="11/3/24 11:29:19"/>
    <s v="11/3/24 11:32:41"/>
    <s v="11/3/24 17:51:59"/>
    <s v="11/3/24 23:50:00"/>
    <x v="4"/>
    <x v="17"/>
    <s v="HD/Revisión Backups vCenter H10apq VDC"/>
    <s v="VPN IP - MPLS"/>
    <s v="frp_jancha"/>
    <x v="0"/>
    <s v="Dentro del Objetivo de servicio"/>
    <d v="2024-03-11T00:00:00"/>
    <d v="1899-12-30T06:19:18"/>
    <d v="1899-12-30T00:08:32"/>
    <d v="1899-12-30T06:22:40"/>
    <d v="1899-12-30T06:14:08"/>
    <s v=""/>
    <s v="Cumplido"/>
    <m/>
    <s v=""/>
    <s v=""/>
    <s v="Cumplido"/>
    <s v=""/>
  </r>
  <r>
    <s v="INC000002664530"/>
    <s v="3-Moderado/Limitado"/>
    <s v="3-Medio"/>
    <s v="Media"/>
    <s v="Cerrado"/>
    <s v="NUTRISCO CHILE SA"/>
    <s v="11/3/24 10:31:10"/>
    <s v="11/3/24 10:33:38"/>
    <s v="11/3/24 17:53:36"/>
    <s v="11/3/24 23:50:00"/>
    <x v="1"/>
    <x v="1"/>
    <s v="HD/RE: Homologar Usuario QAS al de PRD"/>
    <s v="VPN IP - MPLS"/>
    <s v="frp_jancha"/>
    <x v="0"/>
    <s v="Dentro del Objetivo de servicio"/>
    <d v="2024-03-11T00:00:00"/>
    <d v="1899-12-30T07:19:58"/>
    <d v="1899-12-30T00:12:00"/>
    <d v="1899-12-30T07:22:26"/>
    <d v="1899-12-30T07:10:26"/>
    <s v=""/>
    <s v="Cumplido"/>
    <m/>
    <s v=""/>
    <s v=""/>
    <s v="Cumplido"/>
    <s v=""/>
  </r>
  <r>
    <s v="INC000002666201"/>
    <s v="4-Menor/Localizado"/>
    <s v="4-Baja"/>
    <s v="Baja"/>
    <s v="Cerrado"/>
    <s v="TELEFONICA EMPRESAS DE CHILE SA"/>
    <s v="11/3/24 17:53:25"/>
    <s v="11/3/24 17:54:33"/>
    <s v="11/3/24 17:58:39"/>
    <s v="11/3/24 23:50:00"/>
    <x v="1"/>
    <x v="9"/>
    <s v="CHECKLIST SAP ECC PRD 04.03.2024"/>
    <s v="SAP"/>
    <s v="tct_fcorte"/>
    <x v="0"/>
    <m/>
    <d v="2024-03-11T00:00:00"/>
    <d v="1899-12-30T00:04:06"/>
    <d v="1899-12-30T00:00:00"/>
    <d v="1899-12-30T00:00:00"/>
    <d v="1899-12-30T00:00:00"/>
    <s v=""/>
    <s v="Cumplido"/>
    <m/>
    <s v=""/>
    <s v=""/>
    <s v=""/>
    <s v="Cumplido"/>
  </r>
  <r>
    <s v="INC000002665919"/>
    <s v="3-Moderado/Limitado"/>
    <s v="3-Medio"/>
    <s v="Media"/>
    <s v="Cerrado"/>
    <s v="EMPRESA NACIONAL DE CERTIFICACIONES"/>
    <s v="11/3/24 16:14:39"/>
    <s v="11/3/24 16:16:03"/>
    <s v="11/3/24 18:00:48"/>
    <s v="11/3/24 23:50:00"/>
    <x v="10"/>
    <x v="24"/>
    <s v="HD/RE: Informe de status servidor 192.168.1.78| FOLIO INC000002665916 | APERTURA"/>
    <s v="VPN IP - MPLS"/>
    <s v="frp_pcamay"/>
    <x v="0"/>
    <s v="Dentro del Objetivo de servicio"/>
    <d v="2024-03-11T00:00:00"/>
    <d v="1899-12-30T01:44:45"/>
    <d v="1899-12-30T00:03:56"/>
    <d v="1899-12-30T01:46:09"/>
    <d v="1899-12-30T01:42:13"/>
    <s v=""/>
    <s v="Cumplido"/>
    <m/>
    <s v=""/>
    <s v=""/>
    <s v="Cumplido"/>
    <s v=""/>
  </r>
  <r>
    <s v="INC000002666193"/>
    <s v="4-Menor/Localizado"/>
    <s v="4-Baja"/>
    <s v="Baja"/>
    <s v="Cerrado"/>
    <s v="TELEFONICA EMPRESAS DE CHILE SA"/>
    <s v="11/3/24 17:51:32"/>
    <s v="11/3/24 17:52:18"/>
    <s v="11/3/24 18:02:50"/>
    <s v="11/3/24 23:50:00"/>
    <x v="1"/>
    <x v="9"/>
    <s v="CHECKLIST SAP ECC PRD 01.03.2024"/>
    <s v="SAP"/>
    <s v="tct_fcorte"/>
    <x v="0"/>
    <m/>
    <d v="2024-03-11T00:00:00"/>
    <d v="1899-12-30T00:10:32"/>
    <d v="1899-12-30T00:00:00"/>
    <d v="1899-12-30T00:00:00"/>
    <d v="1899-12-30T00:00:00"/>
    <s v=""/>
    <s v="Cumplido"/>
    <m/>
    <s v=""/>
    <s v=""/>
    <s v=""/>
    <s v="Cumplido"/>
  </r>
  <r>
    <s v="INC000002666209"/>
    <s v="4-Menor/Localizado"/>
    <s v="4-Baja"/>
    <s v="Baja"/>
    <s v="Cerrado"/>
    <s v="TELEFONICA EMPRESAS DE CHILE SA"/>
    <s v="11/3/24 17:55:16"/>
    <s v="11/3/24 17:56:32"/>
    <s v="11/3/24 18:04:43"/>
    <s v="11/3/24 23:50:00"/>
    <x v="1"/>
    <x v="9"/>
    <s v="CHECKLIST SAP ECC PRD 05.03.2024"/>
    <s v="SAP"/>
    <s v="tct_fcorte"/>
    <x v="0"/>
    <m/>
    <d v="2024-03-11T00:00:00"/>
    <d v="1899-12-30T00:08:11"/>
    <d v="1899-12-30T00:00:00"/>
    <d v="1899-12-30T00:00:00"/>
    <d v="1899-12-30T00:00:00"/>
    <s v=""/>
    <s v="Cumplido"/>
    <m/>
    <s v=""/>
    <s v=""/>
    <s v=""/>
    <s v="Cumplido"/>
  </r>
  <r>
    <s v="INC000002666224"/>
    <s v="4-Menor/Localizado"/>
    <s v="4-Baja"/>
    <s v="Baja"/>
    <s v="Cerrado"/>
    <s v="TELEFONICA EMPRESAS DE CHILE SA"/>
    <s v="11/3/24 18:06:59"/>
    <s v="11/3/24 18:08:04"/>
    <s v="11/3/24 18:11:53"/>
    <s v="11/3/24 23:50:00"/>
    <x v="1"/>
    <x v="9"/>
    <s v="CHECKLIST SAP ECC PRD 03.03.2024"/>
    <s v="SAP"/>
    <s v="tct_fcorte"/>
    <x v="0"/>
    <m/>
    <d v="2024-03-11T00:00:00"/>
    <d v="1899-12-30T00:03:49"/>
    <d v="1899-12-30T00:00:00"/>
    <d v="1899-12-30T00:00:00"/>
    <d v="1899-12-30T00:00:00"/>
    <s v=""/>
    <s v="Cumplido"/>
    <m/>
    <s v=""/>
    <s v=""/>
    <s v=""/>
    <s v="Cumplido"/>
  </r>
  <r>
    <s v="INC000002666220"/>
    <s v="4-Menor/Localizado"/>
    <s v="4-Baja"/>
    <s v="Baja"/>
    <s v="Cerrado"/>
    <s v="TELEFONICA EMPRESAS DE CHILE SA"/>
    <s v="11/3/24 18:05:14"/>
    <s v="11/3/24 18:06:37"/>
    <s v="11/3/24 18:12:48"/>
    <s v="11/3/24 23:50:00"/>
    <x v="1"/>
    <x v="9"/>
    <s v="CHECKLIST SAP ECC PRD 02.03.2024"/>
    <s v="SAP"/>
    <s v="tct_fcorte"/>
    <x v="0"/>
    <m/>
    <d v="2024-03-11T00:00:00"/>
    <d v="1899-12-30T00:06:11"/>
    <d v="1899-12-30T00:00:00"/>
    <d v="1899-12-30T00:00:00"/>
    <d v="1899-12-30T00:00:00"/>
    <s v=""/>
    <s v="Cumplido"/>
    <m/>
    <s v=""/>
    <s v=""/>
    <s v=""/>
    <s v="Cumplido"/>
  </r>
  <r>
    <s v="INC000002653599"/>
    <s v="3-Moderado/Limitado"/>
    <s v="3-Medio"/>
    <s v="Media"/>
    <s v="Cerrado"/>
    <s v="TELEFONICA GLOBAL TECHNOLOGY S.A.AGENCIA EN CHILE"/>
    <s v="5/3/24 11:47:11"/>
    <s v="5/3/24 11:54:33"/>
    <s v="11/3/24 18:26:01"/>
    <s v="11/3/24 23:50:00"/>
    <x v="2"/>
    <x v="3"/>
    <s v="HD/TCCT - Requerimiento - Altas de usuarios grupo VDC Ingenieria Global - AD Cloudtic, Clou"/>
    <s v="VPN IP - MPLS"/>
    <s v="frp_pcamay"/>
    <x v="0"/>
    <s v="Objetivos de servicio incumplidos"/>
    <d v="2024-03-11T00:00:00"/>
    <d v="1900-01-05T06:31:28"/>
    <d v="1900-01-05T06:22:16"/>
    <d v="1900-01-05T06:38:50"/>
    <d v="1899-12-30T00:16:34"/>
    <s v=""/>
    <s v="Cumplido"/>
    <m/>
    <s v=""/>
    <s v=""/>
    <s v="Cumplido"/>
    <s v=""/>
  </r>
  <r>
    <s v="INC000002666222"/>
    <s v="4-Menor/Localizado"/>
    <s v="4-Baja"/>
    <s v="Baja"/>
    <s v="Cerrado"/>
    <s v="FUNDACION INSTITUTO PROFESIONAL DUOC UC"/>
    <s v="11/3/24 18:06:49"/>
    <s v="11/3/24 18:07:46"/>
    <s v="11/3/24 18:37:15"/>
    <s v="11/3/24 23:50:00"/>
    <x v="2"/>
    <x v="4"/>
    <s v="REQ / SOC/RE: INC000002345377 Revisión Servidor DC-ACAD-CENTRAL"/>
    <s v="VPN IP - MPLS"/>
    <s v="frp_dvilca"/>
    <x v="0"/>
    <s v="Dentro del Objetivo de servicio"/>
    <d v="2024-03-11T00:00:00"/>
    <d v="1899-12-30T00:29:29"/>
    <d v="1899-12-30T00:00:00"/>
    <d v="1899-12-30T00:30:26"/>
    <d v="1899-12-30T00:30:26"/>
    <s v=""/>
    <s v="Cumplido"/>
    <m/>
    <s v=""/>
    <s v=""/>
    <s v=""/>
    <s v="Cumplido"/>
  </r>
  <r>
    <s v="INC000002666437"/>
    <s v="1-Extenso/Generalizado"/>
    <s v="4-Baja"/>
    <s v="Baja"/>
    <s v="Cerrado"/>
    <s v="TELEFONICA EMPRESAS DE CHILE SA"/>
    <s v="11/3/24 20:15:04"/>
    <s v="11/3/24 20:15:04"/>
    <s v="11/3/24 20:57:33"/>
    <s v="11/3/24 23:50:00"/>
    <x v="2"/>
    <x v="4"/>
    <s v="gda - bda_gda50 TICKET AUTOMATICO"/>
    <s v="TICKET-INTELIGENTE"/>
    <s v="USR_TSIGHT"/>
    <x v="1"/>
    <s v="Dentro del Objetivo de servicio"/>
    <d v="2024-03-11T00:00:00"/>
    <d v="1899-12-30T00:42:29"/>
    <d v="1899-12-30T00:36:12"/>
    <d v="1899-12-30T00:42:29"/>
    <d v="1899-12-30T00:06:17"/>
    <s v="Cumplido"/>
    <s v=" "/>
    <m/>
    <s v=""/>
    <s v=""/>
    <s v=""/>
    <s v="Cumplido"/>
  </r>
  <r>
    <s v="INC000002666438"/>
    <s v="1-Extenso/Generalizado"/>
    <s v="4-Baja"/>
    <s v="Baja"/>
    <s v="Cerrado"/>
    <s v="FUNDACION INSTITUTO PROFESIONAL DUOC UC"/>
    <s v="11/3/24 20:15:41"/>
    <s v="11/3/24 20:15:41"/>
    <s v="11/3/24 21:07:06"/>
    <s v="11/3/24 23:50:00"/>
    <x v="0"/>
    <x v="8"/>
    <s v="fiprdu01 - liceo_andes TICKET AUTOMATICO"/>
    <s v="TICKET-INTELIGENTE"/>
    <s v="USR_TSIGHT"/>
    <x v="1"/>
    <s v="Dentro del Objetivo de servicio"/>
    <d v="2024-03-11T00:00:00"/>
    <d v="1899-12-30T00:51:25"/>
    <d v="1899-12-30T00:46:15"/>
    <d v="1899-12-30T00:51:25"/>
    <d v="1899-12-30T00:05:10"/>
    <s v="Cumplido"/>
    <s v=" "/>
    <m/>
    <s v=""/>
    <s v=""/>
    <s v=""/>
    <s v="Cumplido"/>
  </r>
  <r>
    <s v="INC000002666296"/>
    <s v="1-Extenso/Generalizado"/>
    <s v="4-Baja"/>
    <s v="Baja"/>
    <s v="Cerrado"/>
    <s v="GPS CHILE SPA"/>
    <s v="11/3/24 19:18:54"/>
    <s v="11/3/24 19:18:54"/>
    <s v="11/3/24 21:26:38"/>
    <s v="11/3/24 23:50:00"/>
    <x v="2"/>
    <x v="4"/>
    <s v="gpschi01 - wnprap_cap04 TICKET AUTOMATICO"/>
    <s v="TICKET-INTELIGENTE"/>
    <s v="USR_TSIGHT"/>
    <x v="1"/>
    <s v="Dentro del Objetivo de servicio"/>
    <d v="2024-03-11T00:00:00"/>
    <d v="1899-12-30T02:07:44"/>
    <d v="1899-12-30T02:04:45"/>
    <d v="1899-12-30T02:07:44"/>
    <d v="1899-12-30T00:02:59"/>
    <s v="Cumplido"/>
    <s v=" "/>
    <m/>
    <s v=""/>
    <s v=""/>
    <s v=""/>
    <s v="Cumplido"/>
  </r>
  <r>
    <s v="INC000002666326"/>
    <s v="3-Moderado/Limitado"/>
    <s v="3-Medio"/>
    <s v="Media"/>
    <s v="Cerrado"/>
    <s v="NUTRISCO CHILE SA"/>
    <s v="11/3/24 21:17:49"/>
    <s v="11/3/24 21:23:02"/>
    <s v="12/3/24 07:40:05"/>
    <s v="12/3/24 23:50:00"/>
    <x v="1"/>
    <x v="1"/>
    <s v="HD / RV: Revisión cuenta de comunicaciones"/>
    <s v="VPN IP - MPLS"/>
    <s v="frp_kaldor"/>
    <x v="0"/>
    <s v="Dentro del Objetivo de servicio"/>
    <d v="2024-03-12T00:00:00"/>
    <d v="1899-12-30T10:17:03"/>
    <d v="1899-12-30T09:26:05"/>
    <d v="1899-12-30T10:22:16"/>
    <d v="1899-12-30T00:56:11"/>
    <s v=""/>
    <s v="Cumplido"/>
    <m/>
    <s v=""/>
    <s v=""/>
    <s v="Cumplido"/>
    <s v=""/>
  </r>
  <r>
    <s v="INC000002665787"/>
    <s v="4-Menor/Localizado"/>
    <s v="4-Baja"/>
    <s v="Baja"/>
    <s v="Cerrado"/>
    <s v="TELEFONICA EMPRESAS DE CHILE SA"/>
    <s v="12/3/24 07:40:30"/>
    <s v="12/3/24 07:41:41"/>
    <s v="12/3/24 07:42:06"/>
    <s v="12/3/24 23:50:00"/>
    <x v="1"/>
    <x v="1"/>
    <s v="Checklist diario clientes 12.03.24"/>
    <s v="SAP"/>
    <s v="tct_nsaave"/>
    <x v="0"/>
    <s v="Dentro del Objetivo de servicio"/>
    <d v="2024-03-12T00:00:00"/>
    <d v="1899-12-30T00:00:25"/>
    <d v="1899-12-30T00:00:00"/>
    <d v="1899-12-30T00:01:36"/>
    <d v="1899-12-30T00:01:36"/>
    <s v=""/>
    <s v="Cumplido"/>
    <m/>
    <s v=""/>
    <s v=""/>
    <s v=""/>
    <s v="Cumplido"/>
  </r>
  <r>
    <s v="INC000002651647"/>
    <s v="3-Moderado/Limitado"/>
    <s v="3-Medio"/>
    <s v="Media"/>
    <s v="Cerrado"/>
    <s v="CONYTEC PROYECTOS DE I"/>
    <s v="4/3/24 12:54:42"/>
    <s v="4/3/24 12:57:43"/>
    <s v="12/3/24 08:58:46"/>
    <s v="12/3/24 23:50:00"/>
    <x v="5"/>
    <x v="13"/>
    <s v="HD/Alta de Respaldos VDC."/>
    <s v="VPN IP - MPLS"/>
    <s v="frp_jancha"/>
    <x v="0"/>
    <s v="Objetivos de servicio incumplidos"/>
    <d v="2024-03-12T00:00:00"/>
    <d v="1900-01-06T20:01:03"/>
    <d v="1900-01-06T19:53:34"/>
    <d v="1900-01-06T20:04:04"/>
    <d v="1899-12-30T04:00:00"/>
    <s v=""/>
    <s v="Cumplido"/>
    <s v="este problema se atendión con el ticket   INC000002605090"/>
    <s v=""/>
    <s v=""/>
    <s v="Cumplido"/>
    <s v=""/>
  </r>
  <r>
    <s v="INC000002667607"/>
    <s v="4-Menor/Localizado"/>
    <s v="4-Baja"/>
    <s v="Baja"/>
    <s v="Cerrado"/>
    <s v="TELEFONICA GLOBAL TECHNOLOGY S.A.AGENCIA EN CHILE"/>
    <s v="12/3/24 10:03:09"/>
    <s v="12/3/24 10:03:26"/>
    <s v="12/3/24 10:05:47"/>
    <s v="12/3/24 23:50:00"/>
    <x v="2"/>
    <x v="15"/>
    <s v="RV: Otero Y Dominguez Ltda - Empresas Otero //  CHI-004224508"/>
    <s v="HOSTING VIRTUAL"/>
    <s v="tct_jacuev"/>
    <x v="0"/>
    <s v="Dentro del Objetivo de servicio"/>
    <d v="2024-03-12T00:00:00"/>
    <d v="1899-12-30T00:02:21"/>
    <d v="1899-12-30T00:00:00"/>
    <d v="1899-12-30T00:02:38"/>
    <d v="1899-12-30T00:02:38"/>
    <s v=""/>
    <s v="Cumplido"/>
    <m/>
    <s v=""/>
    <s v=""/>
    <s v=""/>
    <s v="Cumplido"/>
  </r>
  <r>
    <s v="INC000002667615"/>
    <s v="4-Menor/Localizado"/>
    <s v="4-Baja"/>
    <s v="Baja"/>
    <s v="Cerrado"/>
    <s v="TELEFONICA GLOBAL TECHNOLOGY S.A.AGENCIA EN CHILE"/>
    <s v="12/3/24 10:04:59"/>
    <s v="12/3/24 10:05:13"/>
    <s v="12/3/24 10:07:36"/>
    <s v="12/3/24 23:50:00"/>
    <x v="2"/>
    <x v="15"/>
    <s v="duocProblema por enlace con GTD y finalmente activaron un enlace de respaldo"/>
    <s v="HOSTING VIRTUAL"/>
    <s v="tct_jacuev"/>
    <x v="0"/>
    <s v="Dentro del Objetivo de servicio"/>
    <d v="2024-03-12T00:00:00"/>
    <d v="1899-12-30T00:02:23"/>
    <d v="1899-12-30T00:00:00"/>
    <d v="1899-12-30T00:02:37"/>
    <d v="1899-12-30T00:02:37"/>
    <s v=""/>
    <s v="Cumplido"/>
    <m/>
    <s v=""/>
    <s v=""/>
    <s v=""/>
    <s v="Cumplido"/>
  </r>
  <r>
    <s v="INC000002660896"/>
    <s v="3-Moderado/Limitado"/>
    <s v="3-Medio"/>
    <s v="Media"/>
    <s v="Cerrado"/>
    <s v="CEPECH S.A."/>
    <s v="8/3/24 09:21:36"/>
    <s v="8/3/24 09:27:08"/>
    <s v="12/3/24 10:19:51"/>
    <s v="12/3/24 23:50:00"/>
    <x v="4"/>
    <x v="21"/>
    <s v="HD |VM Q-radar - Cliente CEPECH"/>
    <s v="VPN IP - MPLS"/>
    <s v="frp_kefern"/>
    <x v="0"/>
    <s v="Objetivos de servicio incumplidos"/>
    <d v="2024-03-12T00:00:00"/>
    <d v="1900-01-03T00:52:43"/>
    <d v="1900-01-02T21:26:28"/>
    <d v="1900-01-03T00:58:15"/>
    <d v="1899-12-30T03:31:47"/>
    <s v=""/>
    <s v="Cumplido"/>
    <m/>
    <s v=""/>
    <s v=""/>
    <s v="Cumplido"/>
    <s v=""/>
  </r>
  <r>
    <s v="INC000002667627"/>
    <s v="4-Menor/Localizado"/>
    <s v="4-Baja"/>
    <s v="Baja"/>
    <s v="Cerrado"/>
    <s v="TELEFONICA GLOBAL TECHNOLOGY S.A.AGENCIA EN CHILE"/>
    <s v="12/3/24 10:10:33"/>
    <s v="12/3/24 10:11:49"/>
    <s v="12/3/24 10:28:00"/>
    <s v="12/3/24 23:50:00"/>
    <x v="2"/>
    <x v="4"/>
    <s v="INFORME DSM CLIENTE AUDIOMUSICA"/>
    <s v="HOSTING VIRTUAL"/>
    <s v="tct_aaceve"/>
    <x v="0"/>
    <s v="Dentro del Objetivo de servicio"/>
    <d v="2024-03-12T00:00:00"/>
    <d v="1899-12-30T00:16:11"/>
    <d v="1899-12-30T00:15:27"/>
    <d v="1899-12-30T00:17:27"/>
    <d v="1899-12-30T00:02:00"/>
    <s v=""/>
    <s v="Cumplido"/>
    <m/>
    <s v=""/>
    <s v=""/>
    <s v=""/>
    <s v="Cumplido"/>
  </r>
  <r>
    <s v="INC000002667614"/>
    <s v="4-Menor/Localizado"/>
    <s v="4-Baja"/>
    <s v="Baja"/>
    <s v="Cerrado"/>
    <s v="TELEFONICA GLOBAL TECHNOLOGY S.A.AGENCIA EN CHILE"/>
    <s v="12/3/24 10:04:37"/>
    <s v="12/3/24 10:04:51"/>
    <s v="12/3/24 10:44:17"/>
    <s v="12/3/24 23:50:00"/>
    <x v="2"/>
    <x v="15"/>
    <s v="reunion coordinacion SD MS"/>
    <s v="HOSTING VIRTUAL"/>
    <s v="tct_jacuev"/>
    <x v="0"/>
    <s v="Dentro del Objetivo de servicio"/>
    <d v="2024-03-12T00:00:00"/>
    <d v="1899-12-30T00:39:26"/>
    <d v="1899-12-30T00:00:00"/>
    <d v="1899-12-30T00:39:40"/>
    <d v="1899-12-30T00:39:40"/>
    <s v=""/>
    <s v="Cumplido"/>
    <m/>
    <s v=""/>
    <s v=""/>
    <s v=""/>
    <s v="Cumplido"/>
  </r>
  <r>
    <s v="INC000002664688"/>
    <s v="1-Extenso/Generalizado"/>
    <s v="4-Baja"/>
    <s v="Baja"/>
    <s v="Cerrado"/>
    <s v="FUNDACION INSTITUTO PROFESIONAL DUOC UC"/>
    <s v="11/3/24 11:15:57"/>
    <s v="11/3/24 11:15:57"/>
    <s v="12/3/24 10:56:38"/>
    <s v="12/3/24 23:50:00"/>
    <x v="2"/>
    <x v="11"/>
    <s v="fiprdu01- ilo_maipu TICKET AUTOMATICO"/>
    <s v="TICKET-INTELIGENTE"/>
    <s v="USR_TSIGHT"/>
    <x v="1"/>
    <s v="Dentro del Objetivo de servicio"/>
    <d v="2024-03-12T00:00:00"/>
    <d v="1899-12-30T23:40:41"/>
    <d v="1899-12-30T22:37:22"/>
    <d v="1899-12-30T23:40:41"/>
    <d v="1899-12-30T01:03:19"/>
    <s v="Cumplido"/>
    <s v=" "/>
    <m/>
    <s v=""/>
    <s v=""/>
    <s v=""/>
    <s v="Cumplido"/>
  </r>
  <r>
    <s v="INC000002663823"/>
    <s v="3-Moderado/Limitado"/>
    <s v="3-Medio"/>
    <s v="Media"/>
    <s v="Cerrado"/>
    <s v="TELEFONICA GLOBAL TECHNOLOGY S.A.AGENCIA EN CHILE"/>
    <s v="10/3/24 22:42:40"/>
    <s v="10/3/24 22:52:43"/>
    <s v="12/3/24 11:04:08"/>
    <s v="12/3/24 23:50:00"/>
    <x v="4"/>
    <x v="22"/>
    <s v="HD / Incidencia respaldo en servidores cliente Mantos Copper"/>
    <s v="VPN IP - MPLS"/>
    <s v="frp_kaldor"/>
    <x v="0"/>
    <s v="Objetivos de servicio incumplidos"/>
    <d v="2024-03-12T00:00:00"/>
    <d v="1899-12-31T12:11:25"/>
    <d v="1899-12-31T11:54:57"/>
    <d v="1899-12-31T12:21:28"/>
    <d v="1899-12-30T00:26:31"/>
    <s v=""/>
    <s v="Cumplido"/>
    <m/>
    <s v=""/>
    <s v=""/>
    <s v="Cumplido"/>
    <s v=""/>
  </r>
  <r>
    <s v="INC000002666660"/>
    <s v="3-Moderado/Limitado"/>
    <s v="3-Medio"/>
    <s v="Media"/>
    <s v="Cerrado"/>
    <s v="FORESTAL COIPSA SA"/>
    <s v="12/3/24 09:58:41"/>
    <s v="12/3/24 10:03:18"/>
    <s v="12/3/24 11:07:12"/>
    <s v="12/3/24 23:50:00"/>
    <x v="0"/>
    <x v="8"/>
    <s v="HD | Adicionar registro DKIM y DMARK para dominio de correo @coipsa.c"/>
    <s v="VPN IP - MPLS"/>
    <s v="frp_kefern"/>
    <x v="0"/>
    <s v="Dentro del Objetivo de servicio"/>
    <d v="2024-03-12T00:00:00"/>
    <d v="1899-12-30T01:03:54"/>
    <d v="1899-12-30T00:00:00"/>
    <d v="1899-12-30T01:08:31"/>
    <d v="1899-12-30T01:08:31"/>
    <s v=""/>
    <s v="Cumplido"/>
    <m/>
    <s v=""/>
    <s v=""/>
    <s v="Cumplido"/>
    <s v=""/>
  </r>
  <r>
    <s v="INC000002665196"/>
    <s v="3-Moderado/Limitado"/>
    <s v="4-Baja"/>
    <s v="Baja"/>
    <s v="Cerrado"/>
    <s v="FUNDACION INSTITUTO PROFESIONAL DUOC UC"/>
    <s v="11/3/24 15:43:56"/>
    <s v="11/3/24 15:47:03"/>
    <s v="12/3/24 12:30:29"/>
    <s v="12/3/24 23:50:00"/>
    <x v="2"/>
    <x v="3"/>
    <s v="REQ| DUOC | Revision de DNS SPF DMARC"/>
    <s v="VPN IP - MPLS"/>
    <s v="frp_disilv"/>
    <x v="1"/>
    <s v="Dentro del Objetivo de servicio"/>
    <d v="2024-03-12T00:00:00"/>
    <d v="1899-12-30T20:43:26"/>
    <d v="1899-12-30T19:56:03"/>
    <d v="1899-12-30T20:46:33"/>
    <d v="1899-12-30T00:50:30"/>
    <s v="Cumplido"/>
    <s v=" "/>
    <m/>
    <s v=""/>
    <s v=""/>
    <s v=""/>
    <s v="Cumplido"/>
  </r>
  <r>
    <s v="INC000002667612"/>
    <s v="4-Menor/Localizado"/>
    <s v="4-Baja"/>
    <s v="Baja"/>
    <s v="Cerrado"/>
    <s v="TELEFONICA GLOBAL TECHNOLOGY S.A.AGENCIA EN CHILE"/>
    <s v="12/3/24 10:04:15"/>
    <s v="12/3/24 10:04:31"/>
    <s v="12/3/24 12:35:41"/>
    <s v="12/3/24 23:50:00"/>
    <x v="2"/>
    <x v="15"/>
    <s v="Seguimiento Vulnerabilidades Cves Espa"/>
    <s v="HOSTING VIRTUAL"/>
    <s v="tct_jacuev"/>
    <x v="0"/>
    <s v="Dentro del Objetivo de servicio"/>
    <d v="2024-03-12T00:00:00"/>
    <d v="1899-12-30T02:31:10"/>
    <d v="1899-12-30T00:00:00"/>
    <d v="1899-12-30T02:31:26"/>
    <d v="1899-12-30T02:31:26"/>
    <s v=""/>
    <s v="Cumplido"/>
    <m/>
    <s v=""/>
    <s v=""/>
    <s v=""/>
    <s v="Cumplido"/>
  </r>
  <r>
    <s v="INC000002667767"/>
    <s v="4-Menor/Localizado"/>
    <s v="4-Baja"/>
    <s v="Baja"/>
    <s v="Cerrado"/>
    <s v="TELEFONICA GLOBAL TECHNOLOGY S.A.AGENCIA EN CHILE"/>
    <s v="12/3/24 12:36:19"/>
    <s v="12/3/24 12:38:16"/>
    <s v="12/3/24 13:02:53"/>
    <s v="12/3/24 23:50:00"/>
    <x v="2"/>
    <x v="4"/>
    <s v="PLANIFICACIÒN APAGADO Y DESPROMOCION AD ADM /ACAD SEDES DUOC"/>
    <s v="HOSTING VIRTUAL"/>
    <s v="tct_aaceve"/>
    <x v="0"/>
    <s v="Dentro del Objetivo de servicio"/>
    <d v="2024-03-12T00:00:00"/>
    <d v="1899-12-30T00:24:37"/>
    <d v="1899-12-30T00:00:00"/>
    <d v="1899-12-30T00:26:34"/>
    <d v="1899-12-30T00:26:34"/>
    <s v=""/>
    <s v="Cumplido"/>
    <m/>
    <s v=""/>
    <s v=""/>
    <s v=""/>
    <s v="Cumplido"/>
  </r>
  <r>
    <s v="INC000002667768"/>
    <s v="4-Menor/Localizado"/>
    <s v="4-Baja"/>
    <s v="Baja"/>
    <s v="Cerrado"/>
    <s v="TELEFONICA GLOBAL TECHNOLOGY S.A.AGENCIA EN CHILE"/>
    <s v="12/3/24 12:39:10"/>
    <s v="12/3/24 13:02:24"/>
    <s v="12/3/24 13:04:21"/>
    <s v="12/3/24 23:50:00"/>
    <x v="2"/>
    <x v="4"/>
    <s v="REUNION SEMANAL MS - Coordinación interna"/>
    <s v="HOSTING VIRTUAL"/>
    <s v="tct_aaceve"/>
    <x v="0"/>
    <s v="Dentro del Objetivo de servicio"/>
    <d v="2024-03-12T00:00:00"/>
    <d v="1899-12-30T00:01:57"/>
    <d v="1899-12-30T00:00:00"/>
    <d v="1899-12-30T00:25:11"/>
    <d v="1899-12-30T00:25:11"/>
    <s v=""/>
    <s v="Cumplido"/>
    <m/>
    <s v=""/>
    <s v=""/>
    <s v=""/>
    <s v="Cumplido"/>
  </r>
  <r>
    <s v="INC000002661063"/>
    <s v="3-Moderado/Limitado"/>
    <s v="3-Medio"/>
    <s v="Media"/>
    <s v="Cerrado"/>
    <s v="TELEFONICA GLOBAL TECHNOLOGY S.A.AGENCIA EN CHILE"/>
    <s v="8/3/24 12:03:59"/>
    <s v="8/3/24 12:13:04"/>
    <s v="12/3/24 13:34:24"/>
    <s v="12/3/24 23:50:00"/>
    <x v="2"/>
    <x v="3"/>
    <s v="HD/- [CSIRT CL] SERVIDORES EMPRESAS SIN CONEXIÓN A LA CONSOLA PANDA +30 DÍAS"/>
    <s v="VPN IP - MPLS"/>
    <s v="frp_jancha"/>
    <x v="1"/>
    <s v="Objetivos de servicio incumplidos"/>
    <d v="2024-03-12T00:00:00"/>
    <d v="1900-01-03T01:21:20"/>
    <d v="1900-01-03T01:01:14"/>
    <d v="1900-01-03T01:30:25"/>
    <d v="1899-12-30T00:29:11"/>
    <s v="Cumplido"/>
    <s v=" "/>
    <m/>
    <s v=""/>
    <s v=""/>
    <s v="Cumplido"/>
    <s v=""/>
  </r>
  <r>
    <s v="INC000002659035"/>
    <s v="3-Moderado/Limitado"/>
    <s v="4-Baja"/>
    <s v="Baja"/>
    <s v="Cerrado"/>
    <s v="FUNDACION INSTITUTO PROFESIONAL DUOC UC"/>
    <s v="7/3/24 12:24:06"/>
    <s v="7/3/24 12:27:15"/>
    <s v="12/3/24 14:02:01"/>
    <s v="12/3/24 23:50:00"/>
    <x v="2"/>
    <x v="3"/>
    <s v="DUOC|REQ| Bloqueo cuenta acarrascoz"/>
    <s v="HOSTING VIRTUAL"/>
    <s v="frp_eavend"/>
    <x v="0"/>
    <s v="Objetivos de servicio incumplidos"/>
    <d v="2024-03-12T00:00:00"/>
    <d v="1900-01-04T01:34:46"/>
    <d v="1900-01-04T01:08:01"/>
    <d v="1900-01-04T01:37:55"/>
    <d v="1899-12-30T00:29:54"/>
    <s v=""/>
    <s v="Cumplido"/>
    <m/>
    <s v=""/>
    <s v=""/>
    <s v=""/>
    <s v="Cumplido"/>
  </r>
  <r>
    <s v="INC000002668345"/>
    <s v="1-Extenso/Generalizado"/>
    <s v="4-Baja"/>
    <s v="Baja"/>
    <s v="Cerrado"/>
    <s v="TELEFONICA EMPRESAS DE CHILE SA"/>
    <s v="12/3/24 12:54:51"/>
    <s v="12/3/24 12:54:51"/>
    <s v="12/3/24 14:09:12"/>
    <s v="12/3/24 23:50:00"/>
    <x v="12"/>
    <x v="30"/>
    <s v="prod-ar-apirest02 TICKET AUTOMATICO"/>
    <s v="TICKET-INTELIGENTE"/>
    <s v="USR_TSIGHT"/>
    <x v="1"/>
    <s v="Dentro del Objetivo de servicio"/>
    <d v="2024-03-12T00:00:00"/>
    <d v="1899-12-30T01:14:21"/>
    <d v="1899-12-30T00:33:21"/>
    <d v="1899-12-30T01:14:21"/>
    <d v="1899-12-30T00:41:00"/>
    <s v="Cumplido"/>
    <s v=" "/>
    <m/>
    <s v=""/>
    <s v=""/>
    <s v=""/>
    <s v="Cumplido"/>
  </r>
  <r>
    <s v="INC000002667702"/>
    <s v="4-Menor/Localizado"/>
    <s v="4-Baja"/>
    <s v="Baja"/>
    <s v="Cerrado"/>
    <s v="CELMEDIA S A"/>
    <s v="12/3/24 11:46:21"/>
    <s v="12/3/24 11:49:42"/>
    <s v="12/3/24 15:19:59"/>
    <s v="12/3/24 23:50:00"/>
    <x v="10"/>
    <x v="26"/>
    <s v="CALL CENTER / LISTA DE ACCESOS"/>
    <s v="VPN IP - MPLS"/>
    <s v="frp_kjoopl"/>
    <x v="0"/>
    <s v="Dentro del Objetivo de servicio"/>
    <d v="2024-03-12T00:00:00"/>
    <d v="1899-12-30T03:30:17"/>
    <d v="1899-12-30T00:00:25"/>
    <d v="1899-12-30T03:33:38"/>
    <d v="1899-12-30T03:33:13"/>
    <s v=""/>
    <s v="Cumplido"/>
    <m/>
    <s v=""/>
    <s v=""/>
    <s v=""/>
    <s v="Cumplido"/>
  </r>
  <r>
    <s v="INC000002667629"/>
    <s v="4-Menor/Localizado"/>
    <s v="4-Baja"/>
    <s v="Baja"/>
    <s v="Cerrado"/>
    <s v="TELEFONICA GLOBAL TECHNOLOGY S.A.AGENCIA EN CHILE"/>
    <s v="12/3/24 10:29:12"/>
    <s v="12/3/24 10:30:42"/>
    <s v="12/3/24 16:02:21"/>
    <s v="12/3/24 23:50:00"/>
    <x v="2"/>
    <x v="19"/>
    <s v="REQ / SOC / VPN"/>
    <s v="VPN IP - MPLS"/>
    <s v="frp_jugonz"/>
    <x v="0"/>
    <s v="Dentro del Objetivo de servicio"/>
    <d v="2024-03-12T00:00:00"/>
    <d v="1899-12-30T05:31:39"/>
    <d v="1899-12-30T05:12:33"/>
    <d v="1899-12-30T05:33:09"/>
    <d v="1899-12-30T00:20:36"/>
    <s v=""/>
    <s v="Cumplido"/>
    <m/>
    <s v=""/>
    <s v=""/>
    <s v=""/>
    <s v="Cumplido"/>
  </r>
  <r>
    <s v="INC000002665217"/>
    <s v="4-Menor/Localizado"/>
    <s v="4-Baja"/>
    <s v="Baja"/>
    <s v="Cerrado"/>
    <s v="CEPECH S.A."/>
    <s v="11/3/24 12:25:06"/>
    <s v="11/3/24 12:26:01"/>
    <s v="12/3/24 16:24:38"/>
    <s v="12/3/24 23:50:00"/>
    <x v="10"/>
    <x v="24"/>
    <s v="REQ / SOC/RE: solicitud de publicacion en F5 // INC000002660694"/>
    <s v="VPN IP - MPLS"/>
    <s v="frp_dvilca"/>
    <x v="0"/>
    <s v="Objetivos de servicio incumplidos"/>
    <d v="2024-03-12T00:00:00"/>
    <d v="1899-12-31T03:58:37"/>
    <d v="1899-12-31T03:17:29"/>
    <d v="1899-12-31T03:59:32"/>
    <d v="1899-12-30T00:42:03"/>
    <s v=""/>
    <s v="Cumplido"/>
    <m/>
    <s v=""/>
    <s v=""/>
    <s v=""/>
    <s v="Cumplido"/>
  </r>
  <r>
    <s v="INC000002668199"/>
    <s v="3-Moderado/Limitado"/>
    <s v="3-Medio"/>
    <s v="Media"/>
    <s v="Cerrado"/>
    <s v="TELEFONICA GLOBAL TECHNOLOGY S.A.AGENCIA EN CHILE"/>
    <s v="12/3/24 14:26:37"/>
    <s v="12/3/24 14:28:05"/>
    <s v="12/3/24 16:39:21"/>
    <s v="12/3/24 23:50:00"/>
    <x v="2"/>
    <x v="11"/>
    <s v="HD | Acceso a internet desde ServerTools 172.31.235.100"/>
    <s v="VPN IP - MPLS"/>
    <s v="frp_kefern"/>
    <x v="0"/>
    <s v="Dentro del Objetivo de servicio"/>
    <d v="2024-03-12T00:00:00"/>
    <d v="1899-12-30T02:11:16"/>
    <d v="1899-12-30T00:00:00"/>
    <d v="1899-12-30T02:12:44"/>
    <d v="1899-12-30T02:12:44"/>
    <s v=""/>
    <s v="Cumplido"/>
    <m/>
    <s v=""/>
    <s v=""/>
    <s v="Cumplido"/>
    <s v=""/>
  </r>
  <r>
    <s v="INC000002668191"/>
    <s v="3-Moderado/Limitado"/>
    <s v="3-Medio"/>
    <s v="Media"/>
    <s v="Cerrado"/>
    <s v="ARTIKOS CHILE S A"/>
    <s v="12/3/24 13:43:10"/>
    <s v="12/3/24 13:44:35"/>
    <s v="12/3/24 16:52:11"/>
    <s v="12/3/24 23:50:00"/>
    <x v="0"/>
    <x v="0"/>
    <s v="HD | Solicitud Artikos Chile // Agregar registros DNS"/>
    <s v="VPN IP - MPLS"/>
    <s v="frp_kefern"/>
    <x v="0"/>
    <s v="Dentro del Objetivo de servicio"/>
    <d v="2024-03-12T00:00:00"/>
    <d v="1899-12-30T03:07:36"/>
    <d v="1899-12-30T02:37:59"/>
    <d v="1899-12-30T03:09:01"/>
    <d v="1899-12-30T00:31:02"/>
    <s v=""/>
    <s v="Cumplido"/>
    <m/>
    <s v=""/>
    <s v=""/>
    <s v="Cumplido"/>
    <s v=""/>
  </r>
  <r>
    <s v="INC000002664553"/>
    <s v="4-Menor/Localizado"/>
    <s v="4-Baja"/>
    <s v="Baja"/>
    <s v="Cerrado"/>
    <s v="TELEFONICA GLOBAL TECHNOLOGY S.A.AGENCIA EN CHILE"/>
    <s v="11/3/24 10:47:04"/>
    <s v="11/3/24 10:47:19"/>
    <s v="12/3/24 17:08:20"/>
    <s v="12/3/24 23:50:00"/>
    <x v="2"/>
    <x v="15"/>
    <s v="Otero y Dominguez Ltda - Titan America  //   CHI-004225510"/>
    <s v="HOSTING VIRTUAL"/>
    <s v="tct_jacuev"/>
    <x v="0"/>
    <s v="Objetivos de servicio incumplidos"/>
    <d v="2024-03-12T00:00:00"/>
    <d v="1899-12-31T06:21:01"/>
    <d v="1899-12-30T00:00:00"/>
    <d v="1899-12-31T06:21:16"/>
    <d v="1899-12-31T06:21:16"/>
    <s v=""/>
    <s v="Cumplido"/>
    <m/>
    <s v=""/>
    <s v=""/>
    <s v=""/>
    <s v="Incumplido"/>
  </r>
  <r>
    <s v="INC000002667611"/>
    <s v="4-Menor/Localizado"/>
    <s v="4-Baja"/>
    <s v="Baja"/>
    <s v="Cerrado"/>
    <s v="TELEFONICA GLOBAL TECHNOLOGY S.A.AGENCIA EN CHILE"/>
    <s v="12/3/24 10:03:53"/>
    <s v="12/3/24 10:04:08"/>
    <s v="12/3/24 17:55:08"/>
    <s v="12/3/24 23:50:00"/>
    <x v="2"/>
    <x v="15"/>
    <s v="Logística (Rabie)  // CHI-0000152813 //  CHI-004224741"/>
    <s v="HOSTING VIRTUAL"/>
    <s v="tct_jacuev"/>
    <x v="0"/>
    <s v="Dentro del Objetivo de servicio"/>
    <d v="2024-03-12T00:00:00"/>
    <d v="1899-12-30T07:51:00"/>
    <d v="1899-12-30T00:00:00"/>
    <d v="1899-12-30T07:51:15"/>
    <d v="1899-12-30T07:51:15"/>
    <s v=""/>
    <s v="Cumplido"/>
    <m/>
    <s v=""/>
    <s v=""/>
    <s v=""/>
    <s v="Cumplido"/>
  </r>
  <r>
    <s v="INC000002664557"/>
    <s v="4-Menor/Localizado"/>
    <s v="4-Baja"/>
    <s v="Baja"/>
    <s v="Cerrado"/>
    <s v="TELEFONICA GLOBAL TECHNOLOGY S.A.AGENCIA EN CHILE"/>
    <s v="11/3/24 10:47:26"/>
    <s v="11/3/24 10:47:37"/>
    <s v="12/3/24 18:02:52"/>
    <s v="12/3/24 23:50:00"/>
    <x v="2"/>
    <x v="15"/>
    <s v="Licencias 365"/>
    <s v="HOSTING VIRTUAL"/>
    <s v="tct_jacuev"/>
    <x v="0"/>
    <s v="Objetivos de servicio incumplidos"/>
    <d v="2024-03-12T00:00:00"/>
    <d v="1899-12-31T07:15:15"/>
    <d v="1899-12-30T00:00:00"/>
    <d v="1899-12-31T07:15:26"/>
    <d v="1899-12-31T07:15:26"/>
    <s v=""/>
    <s v="Cumplido"/>
    <m/>
    <s v=""/>
    <s v=""/>
    <s v=""/>
    <s v="Incumplido"/>
  </r>
  <r>
    <s v="INC000002667609"/>
    <s v="4-Menor/Localizado"/>
    <s v="4-Baja"/>
    <s v="Baja"/>
    <s v="Cerrado"/>
    <s v="TELEFONICA GLOBAL TECHNOLOGY S.A.AGENCIA EN CHILE"/>
    <s v="12/3/24 10:03:33"/>
    <s v="12/3/24 10:03:46"/>
    <s v="12/3/24 18:03:46"/>
    <s v="12/3/24 23:50:00"/>
    <x v="2"/>
    <x v="15"/>
    <s v="Server desarrollo"/>
    <s v="HOSTING VIRTUAL"/>
    <s v="tct_jacuev"/>
    <x v="0"/>
    <s v="Dentro del Objetivo de servicio"/>
    <d v="2024-03-12T00:00:00"/>
    <d v="1899-12-30T08:00:00"/>
    <d v="1899-12-30T00:00:00"/>
    <d v="1899-12-30T08:00:13"/>
    <d v="1899-12-30T08:00:13"/>
    <s v=""/>
    <s v="Cumplido"/>
    <m/>
    <s v=""/>
    <s v=""/>
    <s v=""/>
    <s v="Cumplido"/>
  </r>
  <r>
    <s v="INC000002667685"/>
    <s v="3-Moderado/Limitado"/>
    <s v="3-Medio"/>
    <s v="Media"/>
    <s v="Cerrado"/>
    <s v="TELEFONICA GLOBAL TECHNOLOGY S.A.AGENCIA EN CHILE"/>
    <s v="12/3/24 11:17:21"/>
    <s v="12/3/24 11:19:30"/>
    <s v="12/3/24 18:10:13"/>
    <s v="12/3/24 23:50:00"/>
    <x v="2"/>
    <x v="3"/>
    <s v="HD |  igualar los accesos"/>
    <s v="VPN IP - MPLS"/>
    <s v="frp_kefern"/>
    <x v="0"/>
    <s v="Dentro del Objetivo de servicio"/>
    <d v="2024-03-12T00:00:00"/>
    <d v="1899-12-30T06:50:43"/>
    <d v="1899-12-30T05:39:25"/>
    <d v="1899-12-30T06:52:52"/>
    <d v="1899-12-30T01:13:27"/>
    <s v=""/>
    <s v="Cumplido"/>
    <m/>
    <s v=""/>
    <s v=""/>
    <s v="Cumplido"/>
    <s v=""/>
  </r>
  <r>
    <s v="INC000002667810"/>
    <s v="3-Moderado/Limitado"/>
    <s v="3-Medio"/>
    <s v="Media"/>
    <s v="Cerrado"/>
    <s v="TELEFONICA GLOBAL TECHNOLOGY S.A.AGENCIA EN CHILE"/>
    <s v="12/3/24 10:19:48"/>
    <s v="12/3/24 10:22:05"/>
    <s v="12/3/24 18:18:08"/>
    <s v="12/3/24 23:50:00"/>
    <x v="4"/>
    <x v="21"/>
    <s v="HD/[CCS] REQ | REUNION TECNICA CLOUD - LINUX | Solicitud de Creación Maquinas Virtuales"/>
    <s v="VPN IP - MPLS"/>
    <s v="frp_jancha"/>
    <x v="0"/>
    <s v="Dentro del Objetivo de servicio"/>
    <d v="2024-03-12T00:00:00"/>
    <d v="1899-12-30T07:56:03"/>
    <d v="1899-12-30T00:00:08"/>
    <d v="1899-12-30T07:58:20"/>
    <d v="1899-12-30T07:58:12"/>
    <s v=""/>
    <s v="Cumplido"/>
    <m/>
    <s v=""/>
    <s v=""/>
    <s v="Cumplido"/>
    <s v=""/>
  </r>
  <r>
    <s v="INC000002664985"/>
    <s v="3-Moderado/Limitado"/>
    <s v="3-Medio"/>
    <s v="Media"/>
    <s v="Cerrado"/>
    <s v="TELEFONICA GLOBAL TECHNOLOGY S.A.AGENCIA EN CHILE"/>
    <s v="11/3/24 12:48:58"/>
    <s v="11/3/24 12:51:16"/>
    <s v="12/3/24 18:22:24"/>
    <s v="12/3/24 23:50:00"/>
    <x v="3"/>
    <x v="20"/>
    <s v="HD/Respaldo Base de Datos"/>
    <s v="VPN IP - MPLS"/>
    <s v="frp_jancha"/>
    <x v="0"/>
    <s v="Dentro del Objetivo de servicio"/>
    <d v="2024-03-12T00:00:00"/>
    <d v="1899-12-31T05:31:08"/>
    <d v="1899-12-31T01:17:26"/>
    <d v="1899-12-31T05:33:26"/>
    <d v="1899-12-30T04:16:00"/>
    <s v=""/>
    <s v="Cumplido"/>
    <m/>
    <s v=""/>
    <s v=""/>
    <s v="Cumplido"/>
    <s v=""/>
  </r>
  <r>
    <s v="INC000002669613"/>
    <s v="4-Menor/Localizado"/>
    <s v="4-Baja"/>
    <s v="Baja"/>
    <s v="Cerrado"/>
    <s v="TELEFONICA GLOBAL TECHNOLOGY S.A.AGENCIA EN CHILE"/>
    <s v="12/3/24 18:19:59"/>
    <s v="12/3/24 18:20:14"/>
    <s v="12/3/24 18:22:39"/>
    <s v="12/3/24 23:50:00"/>
    <x v="2"/>
    <x v="3"/>
    <s v="Sesión técnica revisión servidor DB plataforma SolarWinds junto a especialista SQL"/>
    <s v="HOSTING VIRTUAL"/>
    <s v="tct_rgalle"/>
    <x v="0"/>
    <s v="Dentro del Objetivo de servicio"/>
    <d v="2024-03-12T00:00:00"/>
    <d v="1899-12-30T00:02:25"/>
    <d v="1899-12-30T00:00:00"/>
    <d v="1899-12-30T00:02:40"/>
    <d v="1899-12-30T00:02:40"/>
    <s v=""/>
    <s v="Cumplido"/>
    <m/>
    <s v=""/>
    <s v=""/>
    <s v=""/>
    <s v="Cumplido"/>
  </r>
  <r>
    <s v="INC000002669614"/>
    <s v="4-Menor/Localizado"/>
    <s v="4-Baja"/>
    <s v="Baja"/>
    <s v="Cerrado"/>
    <s v="TELEFONICA GLOBAL TECHNOLOGY S.A.AGENCIA EN CHILE"/>
    <s v="12/3/24 18:20:20"/>
    <s v="12/3/24 18:20:31"/>
    <s v="12/3/24 18:23:28"/>
    <s v="12/3/24 23:50:00"/>
    <x v="2"/>
    <x v="3"/>
    <s v="Descarga y carga ISO SQL a servidor SolarWinds por proyecto migracion."/>
    <s v="HOSTING VIRTUAL"/>
    <s v="tct_rgalle"/>
    <x v="0"/>
    <s v="Dentro del Objetivo de servicio"/>
    <d v="2024-03-12T00:00:00"/>
    <d v="1899-12-30T00:02:57"/>
    <d v="1899-12-30T00:00:00"/>
    <d v="1899-12-30T00:03:08"/>
    <d v="1899-12-30T00:03:08"/>
    <s v=""/>
    <s v="Cumplido"/>
    <m/>
    <s v=""/>
    <s v=""/>
    <s v=""/>
    <s v="Cumplido"/>
  </r>
  <r>
    <s v="INC000002669615"/>
    <s v="4-Menor/Localizado"/>
    <s v="4-Baja"/>
    <s v="Baja"/>
    <s v="Cerrado"/>
    <s v="TELEFONICA GLOBAL TECHNOLOGY S.A.AGENCIA EN CHILE"/>
    <s v="12/3/24 18:20:37"/>
    <s v="12/3/24 18:20:49"/>
    <s v="12/3/24 18:24:08"/>
    <s v="12/3/24 23:50:00"/>
    <x v="2"/>
    <x v="3"/>
    <s v="Reunión interna grupo MS"/>
    <s v="HOSTING VIRTUAL"/>
    <s v="tct_rgalle"/>
    <x v="0"/>
    <s v="Dentro del Objetivo de servicio"/>
    <d v="2024-03-12T00:00:00"/>
    <d v="1899-12-30T00:03:19"/>
    <d v="1899-12-30T00:00:00"/>
    <d v="1899-12-30T00:03:31"/>
    <d v="1899-12-30T00:03:31"/>
    <s v=""/>
    <s v="Cumplido"/>
    <m/>
    <s v=""/>
    <s v=""/>
    <s v=""/>
    <s v="Cumplido"/>
  </r>
  <r>
    <s v="INC000002668786"/>
    <s v="4-Menor/Localizado"/>
    <s v="4-Baja"/>
    <s v="Baja"/>
    <s v="Cerrado"/>
    <s v="TELEFONICA GLOBAL TECHNOLOGY S.A.AGENCIA EN CHILE"/>
    <s v="12/3/24 18:24:10"/>
    <s v="12/3/24 18:24:36"/>
    <s v="12/3/24 18:25:56"/>
    <s v="12/3/24 23:50:00"/>
    <x v="2"/>
    <x v="15"/>
    <s v="RE: Apertura - [TCCT-CHILE-CLOUD][AC]TCCT-CHILE-CLOUD-EX-AD-003"/>
    <s v="HOSTING VIRTUAL"/>
    <s v="tct_jacuev"/>
    <x v="0"/>
    <s v="Dentro del Objetivo de servicio"/>
    <d v="2024-03-12T00:00:00"/>
    <d v="1899-12-30T00:01:20"/>
    <d v="1899-12-30T00:00:00"/>
    <d v="1899-12-30T00:01:46"/>
    <d v="1899-12-30T00:01:46"/>
    <s v=""/>
    <s v="Cumplido"/>
    <m/>
    <s v=""/>
    <s v=""/>
    <s v=""/>
    <s v="Cumplido"/>
  </r>
  <r>
    <s v="INC000002668767"/>
    <s v="3-Moderado/Limitado"/>
    <s v="4-Baja"/>
    <s v="Baja"/>
    <s v="Cerrado"/>
    <s v="FUNDACION INSTITUTO PROFESIONAL DUOC UC"/>
    <s v="12/3/24 17:02:26"/>
    <s v="12/3/24 17:05:03"/>
    <s v="12/3/24 18:40:52"/>
    <s v="12/3/24 23:50:00"/>
    <x v="9"/>
    <x v="7"/>
    <s v="REQ | DUOC | Job pegado ETL"/>
    <s v="HOSTING VIRTUAL"/>
    <s v="frp_disilv"/>
    <x v="0"/>
    <s v="Dentro del Objetivo de servicio"/>
    <d v="2024-03-12T00:00:00"/>
    <d v="1899-12-30T01:35:49"/>
    <d v="1899-12-30T00:01:11"/>
    <d v="1899-12-30T01:38:26"/>
    <d v="1899-12-30T01:37:15"/>
    <s v=""/>
    <s v="Cumplido"/>
    <m/>
    <s v=""/>
    <s v=""/>
    <s v=""/>
    <s v="Cumplido"/>
  </r>
  <r>
    <s v="INC000002668777"/>
    <s v="3-Moderado/Limitado"/>
    <s v="4-Baja"/>
    <s v="Baja"/>
    <s v="Cerrado"/>
    <s v="FUNDACION INSTITUTO PROFESIONAL DUOC UC"/>
    <s v="12/3/24 17:11:31"/>
    <s v="12/3/24 17:12:55"/>
    <s v="12/3/24 18:41:43"/>
    <s v="12/3/24 23:50:00"/>
    <x v="9"/>
    <x v="7"/>
    <s v="REQ | DUOC | Job pegado ETL"/>
    <s v="HOSTING VIRTUAL"/>
    <s v="frp_disilv"/>
    <x v="0"/>
    <s v="Dentro del Objetivo de servicio"/>
    <d v="2024-03-12T00:00:00"/>
    <d v="1899-12-30T01:28:48"/>
    <d v="1899-12-30T00:00:38"/>
    <d v="1899-12-30T01:30:12"/>
    <d v="1899-12-30T01:29:34"/>
    <s v=""/>
    <s v="Cumplido"/>
    <m/>
    <s v=""/>
    <s v=""/>
    <s v=""/>
    <s v="Cumplido"/>
  </r>
  <r>
    <s v="INC000002669389"/>
    <s v="1-Extenso/Generalizado"/>
    <s v="4-Baja"/>
    <s v="Baja"/>
    <s v="Cerrado"/>
    <s v="CAMARA DE COMERCIO DE SANTIAGO A G"/>
    <s v="12/3/24 17:11:58"/>
    <s v="12/3/24 17:11:58"/>
    <s v="12/3/24 21:32:06"/>
    <s v="12/3/24 23:50:00"/>
    <x v="12"/>
    <x v="29"/>
    <s v="cacost01 - testosbweb TICKET AUTOMATICO"/>
    <s v="TICKET-INTELIGENTE"/>
    <s v="USR_TSIGHT"/>
    <x v="1"/>
    <s v="Dentro del Objetivo de servicio"/>
    <d v="2024-03-12T00:00:00"/>
    <d v="1899-12-30T04:20:08"/>
    <d v="1899-12-30T03:53:04"/>
    <d v="1899-12-30T04:20:08"/>
    <d v="1899-12-30T00:27:04"/>
    <s v="Cumplido"/>
    <s v=" "/>
    <m/>
    <s v=""/>
    <s v=""/>
    <s v=""/>
    <s v="Cumplido"/>
  </r>
  <r>
    <s v="INC000002669711"/>
    <s v="3-Moderado/Limitado"/>
    <s v="3-Medio"/>
    <s v="Media"/>
    <s v="Cerrado"/>
    <s v="FUND DE BENEFICENCIA HOGAR DE CRISTO"/>
    <s v="12/3/24 18:30:29"/>
    <s v="12/3/24 18:32:14"/>
    <s v="13/3/24 07:04:46"/>
    <s v="13/3/24 23:50:00"/>
    <x v="1"/>
    <x v="1"/>
    <s v="HD | RV: Consulta"/>
    <s v="VPN IP - MPLS"/>
    <s v="frp_kefern"/>
    <x v="0"/>
    <s v="Dentro del Objetivo de servicio"/>
    <d v="2024-03-13T00:00:00"/>
    <d v="1899-12-30T12:32:32"/>
    <d v="1899-12-30T12:20:55"/>
    <d v="1899-12-30T12:34:17"/>
    <d v="1899-12-30T00:13:22"/>
    <s v=""/>
    <s v="Cumplido"/>
    <m/>
    <s v=""/>
    <s v=""/>
    <s v="Cumplido"/>
    <s v=""/>
  </r>
  <r>
    <s v="INC000002670585"/>
    <s v="4-Menor/Localizado"/>
    <s v="4-Baja"/>
    <s v="Baja"/>
    <s v="Cerrado"/>
    <s v="TELEFONICA EMPRESAS DE CHILE SA"/>
    <s v="13/3/24 07:05:05"/>
    <s v="13/3/24 07:06:12"/>
    <s v="13/3/24 07:06:33"/>
    <s v="13/3/24 23:50:00"/>
    <x v="1"/>
    <x v="1"/>
    <s v="Checklist Diario Clientes 13.03.24"/>
    <s v="SAP"/>
    <s v="tct_nsaave"/>
    <x v="0"/>
    <s v="Dentro del Objetivo de servicio"/>
    <d v="2024-03-13T00:00:00"/>
    <d v="1899-12-30T00:00:21"/>
    <d v="1899-12-30T00:00:00"/>
    <d v="1899-12-30T00:01:28"/>
    <d v="1899-12-30T00:01:28"/>
    <s v=""/>
    <s v="Cumplido"/>
    <m/>
    <s v=""/>
    <s v=""/>
    <s v=""/>
    <s v="Cumplido"/>
  </r>
  <r>
    <s v="INC000002669612"/>
    <s v="3-Moderado/Limitado"/>
    <s v="3-Medio"/>
    <s v="Media"/>
    <s v="Cerrado"/>
    <s v="TELEFONICA GLOBAL TECHNOLOGY S.A.AGENCIA EN CHILE"/>
    <s v="12/3/24 18:17:57"/>
    <s v="12/3/24 18:20:51"/>
    <s v="13/3/24 09:36:48"/>
    <s v="13/3/24 23:50:00"/>
    <x v="0"/>
    <x v="0"/>
    <s v="HD/Acceso SFTP Compartir OVF Registro Civil"/>
    <s v="VPN IP - MPLS"/>
    <s v="frp_jancha"/>
    <x v="0"/>
    <s v="Objetivos de servicio incumplidos"/>
    <d v="2024-03-13T00:00:00"/>
    <d v="1899-12-30T15:15:57"/>
    <d v="1899-12-30T12:50:08"/>
    <d v="1899-12-30T15:18:51"/>
    <d v="1899-12-30T02:28:43"/>
    <s v=""/>
    <s v="Cumplido"/>
    <m/>
    <s v=""/>
    <s v=""/>
    <s v="Cumplido"/>
    <s v=""/>
  </r>
  <r>
    <s v="INC000002655849"/>
    <s v="3-Moderado/Limitado"/>
    <s v="3-Medio"/>
    <s v="Media"/>
    <s v="Cerrado"/>
    <s v="TELEFONICA GLOBAL TECHNOLOGY S.A.AGENCIA EN CHILE"/>
    <s v="6/3/24 11:31:09"/>
    <s v="6/3/24 11:33:09"/>
    <s v="13/3/24 10:41:18"/>
    <s v="13/3/24 23:50:00"/>
    <x v="10"/>
    <x v="23"/>
    <s v="HD | TCCT: PoC InfoScale"/>
    <s v="VPN IP - MPLS"/>
    <s v="frp_kefern"/>
    <x v="0"/>
    <s v="Objetivos de servicio incumplidos"/>
    <d v="2024-03-13T00:00:00"/>
    <d v="1900-01-05T23:08:09"/>
    <d v="1900-01-05T17:26:28"/>
    <d v="1900-01-05T23:10:09"/>
    <d v="1899-12-30T05:43:41"/>
    <s v=""/>
    <s v="Cumplido"/>
    <m/>
    <s v=""/>
    <s v=""/>
    <s v="Cumplido"/>
    <s v=""/>
  </r>
  <r>
    <s v="INC000002667775"/>
    <s v="4-Menor/Localizado"/>
    <s v="4-Baja"/>
    <s v="Baja"/>
    <s v="Cerrado"/>
    <s v="FUNDACION INSTITUTO PROFESIONAL DUOC UC"/>
    <s v="12/3/24 13:02:30"/>
    <s v="12/3/24 13:06:08"/>
    <s v="13/3/24 11:36:49"/>
    <s v="13/3/24 23:50:00"/>
    <x v="0"/>
    <x v="12"/>
    <s v="REQ | DUOC |  RE: [Ambiente DEV] https://cakeocidev.duoc.cl/cape_publisher"/>
    <s v="HOSTING VIRTUAL"/>
    <s v="frp_lmosqu"/>
    <x v="0"/>
    <s v="Dentro del Objetivo de servicio"/>
    <d v="2024-03-13T00:00:00"/>
    <d v="1899-12-30T22:30:41"/>
    <d v="1899-12-30T22:24:20"/>
    <d v="1899-12-30T22:34:19"/>
    <d v="1899-12-30T00:09:59"/>
    <s v=""/>
    <s v="Cumplido"/>
    <m/>
    <s v=""/>
    <s v=""/>
    <s v=""/>
    <s v="Cumplido"/>
  </r>
  <r>
    <s v="INC000002671257"/>
    <s v="4-Menor/Localizado"/>
    <s v="4-Baja"/>
    <s v="Baja"/>
    <s v="Cerrado"/>
    <s v="NUTRISCO CHILE SA"/>
    <s v="13/3/24 11:30:58"/>
    <s v="13/3/24 11:32:34"/>
    <s v="13/3/24 11:39:15"/>
    <s v="13/3/24 23:50:00"/>
    <x v="1"/>
    <x v="9"/>
    <s v="Transporte a PRD"/>
    <s v="SAP"/>
    <s v="tct_fcorte"/>
    <x v="0"/>
    <s v="Dentro del Objetivo de servicio"/>
    <d v="2024-03-13T00:00:00"/>
    <d v="1899-12-30T00:06:41"/>
    <d v="1899-12-30T00:00:00"/>
    <d v="1899-12-30T00:08:17"/>
    <d v="1899-12-30T00:08:17"/>
    <s v=""/>
    <s v="Cumplido"/>
    <m/>
    <s v=""/>
    <s v=""/>
    <s v=""/>
    <s v="Cumplido"/>
  </r>
  <r>
    <s v="INC000002671628"/>
    <s v="4-Menor/Localizado"/>
    <s v="4-Baja"/>
    <s v="Baja"/>
    <s v="Cerrado"/>
    <s v="TELEFONICA GLOBAL TECHNOLOGY S.A.AGENCIA EN CHILE"/>
    <s v="13/3/24 11:51:29"/>
    <s v="13/3/24 11:51:42"/>
    <s v="13/3/24 11:55:03"/>
    <s v="13/3/24 23:50:00"/>
    <x v="2"/>
    <x v="15"/>
    <s v="PANDA DEVO] Grandes volúmenes de datos salientes"/>
    <s v="HOSTING VIRTUAL"/>
    <s v="tct_jacuev"/>
    <x v="0"/>
    <s v="Dentro del Objetivo de servicio"/>
    <d v="2024-03-13T00:00:00"/>
    <d v="1899-12-30T00:03:21"/>
    <d v="1899-12-30T00:00:00"/>
    <d v="1899-12-30T00:03:34"/>
    <d v="1899-12-30T00:03:34"/>
    <s v=""/>
    <s v="Cumplido"/>
    <m/>
    <s v=""/>
    <s v=""/>
    <s v=""/>
    <s v="Cumplido"/>
  </r>
  <r>
    <s v="INC000002671251"/>
    <s v="4-Menor/Localizado"/>
    <s v="4-Baja"/>
    <s v="Baja"/>
    <s v="Cerrado"/>
    <s v="TELEFONICA EMPRESAS DE CHILE SA"/>
    <s v="13/3/24 11:24:57"/>
    <s v="13/3/24 11:28:02"/>
    <s v="13/3/24 11:57:11"/>
    <s v="13/3/24 23:50:00"/>
    <x v="1"/>
    <x v="9"/>
    <s v="CHECKLIST SAP ECC PRD 06.03.2024"/>
    <s v="SAP"/>
    <s v="tct_fcorte"/>
    <x v="0"/>
    <m/>
    <d v="2024-03-13T00:00:00"/>
    <d v="1899-12-30T00:29:09"/>
    <d v="1899-12-30T00:00:00"/>
    <d v="1899-12-30T00:00:00"/>
    <d v="1899-12-30T00:00:00"/>
    <s v=""/>
    <s v="Cumplido"/>
    <m/>
    <s v=""/>
    <s v=""/>
    <s v=""/>
    <s v="Cumplido"/>
  </r>
  <r>
    <s v="INC000002671273"/>
    <s v="4-Menor/Localizado"/>
    <s v="4-Baja"/>
    <s v="Baja"/>
    <s v="Cerrado"/>
    <s v="TELEFONICA EMPRESAS DE CHILE SA"/>
    <s v="13/3/24 11:59:37"/>
    <s v="13/3/24 12:01:51"/>
    <s v="13/3/24 12:18:40"/>
    <s v="13/3/24 23:50:00"/>
    <x v="1"/>
    <x v="9"/>
    <s v="CHECKLIST SAP ECC PRD 07.03.2024"/>
    <s v="SAP"/>
    <s v="tct_fcorte"/>
    <x v="0"/>
    <m/>
    <d v="2024-03-13T00:00:00"/>
    <d v="1899-12-30T00:16:49"/>
    <d v="1899-12-30T00:00:00"/>
    <d v="1899-12-30T00:00:00"/>
    <d v="1899-12-30T00:00:00"/>
    <s v=""/>
    <s v="Cumplido"/>
    <m/>
    <s v=""/>
    <s v=""/>
    <s v=""/>
    <s v="Cumplido"/>
  </r>
  <r>
    <s v="INC000002671343"/>
    <s v="3-Moderado/Limitado"/>
    <s v="4-Baja"/>
    <s v="Baja"/>
    <s v="Cerrado"/>
    <s v="FUNDACION INSTITUTO PROFESIONAL DUOC UC"/>
    <s v="13/3/24 11:27:33"/>
    <s v="13/3/24 11:30:32"/>
    <s v="13/3/24 12:19:52"/>
    <s v="13/3/24 23:50:00"/>
    <x v="0"/>
    <x v="12"/>
    <s v="REQ | DUOC | Activar VPN Corporativa"/>
    <s v="HOSTING VIRTUAL"/>
    <s v="frp_disilv"/>
    <x v="0"/>
    <s v="Dentro del Objetivo de servicio"/>
    <d v="2024-03-13T00:00:00"/>
    <d v="1899-12-30T00:49:20"/>
    <d v="1899-12-30T00:42:35"/>
    <d v="1899-12-30T00:52:19"/>
    <d v="1899-12-30T00:09:44"/>
    <s v=""/>
    <s v="Cumplido"/>
    <m/>
    <s v=""/>
    <s v=""/>
    <s v=""/>
    <s v="Cumplido"/>
  </r>
  <r>
    <s v="INC000002671278"/>
    <s v="4-Menor/Localizado"/>
    <s v="4-Baja"/>
    <s v="Baja"/>
    <s v="Cerrado"/>
    <s v="TELEFONICA EMPRESAS DE CHILE SA"/>
    <s v="13/3/24 12:02:46"/>
    <s v="13/3/24 12:03:54"/>
    <s v="13/3/24 12:21:48"/>
    <s v="13/3/24 23:50:00"/>
    <x v="1"/>
    <x v="9"/>
    <s v="CHECKLIST SAP ECC PRD 08.03.2024"/>
    <s v="SAP"/>
    <s v="tct_fcorte"/>
    <x v="0"/>
    <m/>
    <d v="2024-03-13T00:00:00"/>
    <d v="1899-12-30T00:17:54"/>
    <d v="1899-12-30T00:00:00"/>
    <d v="1899-12-30T00:00:00"/>
    <d v="1899-12-30T00:00:00"/>
    <s v=""/>
    <s v="Cumplido"/>
    <m/>
    <s v=""/>
    <s v=""/>
    <s v=""/>
    <s v="Cumplido"/>
  </r>
  <r>
    <s v="INC000002670802"/>
    <s v="3-Moderado/Limitado"/>
    <s v="3-Medio"/>
    <s v="Media"/>
    <s v="Cerrado"/>
    <s v="TELEFONICA GLOBAL TECHNOLOGY S.A.AGENCIA EN CHILE"/>
    <s v="13/3/24 12:10:41"/>
    <s v="13/3/24 12:12:47"/>
    <s v="13/3/24 12:25:23"/>
    <s v="13/3/24 23:50:00"/>
    <x v="0"/>
    <x v="0"/>
    <s v="HD/RV: [solicitud] validar licenciamiento cliente CORP NORT GRANDE - UNIVERSIDAD ANTOFAGASTA"/>
    <s v="VPN IP - MPLS"/>
    <s v="frp_pcamay"/>
    <x v="0"/>
    <s v="Dentro del Objetivo de servicio"/>
    <d v="2024-03-13T00:00:00"/>
    <d v="1899-12-30T00:12:36"/>
    <d v="1899-12-30T00:07:06"/>
    <d v="1899-12-30T00:14:42"/>
    <d v="1899-12-30T00:07:36"/>
    <s v=""/>
    <s v="Cumplido"/>
    <m/>
    <s v=""/>
    <s v=""/>
    <s v="Cumplido"/>
    <s v=""/>
  </r>
  <r>
    <s v="INC000002668893"/>
    <s v="3-Moderado/Limitado"/>
    <s v="3-Medio"/>
    <s v="Media"/>
    <s v="Cerrado"/>
    <s v="XINERGIA LABORAL S A"/>
    <s v="12/3/24 17:35:36"/>
    <s v="12/3/24 17:40:11"/>
    <s v="13/3/24 12:26:19"/>
    <s v="13/3/24 23:50:00"/>
    <x v="4"/>
    <x v="21"/>
    <s v="HD / Eliminar VM 192.168.190.20."/>
    <s v="VPN IP - MPLS"/>
    <s v="frp_rreyes"/>
    <x v="0"/>
    <s v="Objetivos de servicio incumplidos"/>
    <d v="2024-03-13T00:00:00"/>
    <d v="1899-12-30T18:46:08"/>
    <d v="1899-12-30T18:09:56"/>
    <d v="1899-12-30T18:50:43"/>
    <d v="1899-12-30T00:40:47"/>
    <s v=""/>
    <s v="Cumplido"/>
    <m/>
    <s v=""/>
    <s v=""/>
    <s v="Cumplido"/>
    <s v=""/>
  </r>
  <r>
    <s v="INC000002671472"/>
    <s v="4-Menor/Localizado"/>
    <s v="4-Baja"/>
    <s v="Baja"/>
    <s v="Cerrado"/>
    <s v="TELEFONICA GLOBAL TECHNOLOGY S.A.AGENCIA EN CHILE"/>
    <s v="13/3/24 12:39:36"/>
    <s v="13/3/24 12:40:52"/>
    <s v="13/3/24 12:42:58"/>
    <s v="13/3/24 23:50:00"/>
    <x v="1"/>
    <x v="2"/>
    <s v="Checklist diario clientes 01.03.2024"/>
    <s v="SAP"/>
    <s v="tct_egalaz"/>
    <x v="0"/>
    <s v="Dentro del Objetivo de servicio"/>
    <d v="2024-03-13T00:00:00"/>
    <d v="1899-12-30T00:02:06"/>
    <d v="1899-12-30T00:00:00"/>
    <d v="1899-12-30T00:03:22"/>
    <d v="1899-12-30T00:03:22"/>
    <s v=""/>
    <s v="Cumplido"/>
    <m/>
    <s v=""/>
    <s v=""/>
    <s v=""/>
    <s v="Cumplido"/>
  </r>
  <r>
    <s v="INC000002665755"/>
    <s v="3-Moderado/Limitado"/>
    <s v="4-Baja"/>
    <s v="Baja"/>
    <s v="Cerrado"/>
    <s v="FUNDACION INSTITUTO PROFESIONAL DUOC UC"/>
    <s v="11/3/24 18:04:12"/>
    <s v="11/3/24 18:06:28"/>
    <s v="13/3/24 12:44:47"/>
    <s v="13/3/24 23:50:00"/>
    <x v="2"/>
    <x v="4"/>
    <s v="DUOC|REQ|[DUOC] Actualizaciones MS período Marzo 2024"/>
    <s v="HOSTING VIRTUAL"/>
    <s v="frp_eavend"/>
    <x v="0"/>
    <s v="Objetivos de servicio incumplidos"/>
    <d v="2024-03-13T00:00:00"/>
    <d v="1899-12-31T18:38:19"/>
    <d v="1899-12-31T18:31:14"/>
    <d v="1899-12-31T18:40:35"/>
    <d v="1899-12-30T00:09:21"/>
    <s v=""/>
    <s v="Cumplido"/>
    <m/>
    <s v=""/>
    <s v=""/>
    <s v=""/>
    <s v="Cumplido"/>
  </r>
  <r>
    <s v="INC000002671355"/>
    <s v="3-Moderado/Limitado"/>
    <s v="4-Baja"/>
    <s v="Baja"/>
    <s v="Cerrado"/>
    <s v="FUNDACION INSTITUTO PROFESIONAL DUOC UC"/>
    <s v="13/3/24 11:35:25"/>
    <s v="13/3/24 11:37:16"/>
    <s v="13/3/24 12:59:48"/>
    <s v="13/3/24 23:50:00"/>
    <x v="0"/>
    <x v="12"/>
    <s v="REQ | DUOC | RE: Notificaciones y permisos"/>
    <s v="HOSTING VIRTUAL"/>
    <s v="frp_disilv"/>
    <x v="0"/>
    <s v="Dentro del Objetivo de servicio"/>
    <d v="2024-03-13T00:00:00"/>
    <d v="1899-12-30T01:22:32"/>
    <d v="1899-12-30T00:46:35"/>
    <d v="1899-12-30T01:24:23"/>
    <d v="1899-12-30T00:37:48"/>
    <s v=""/>
    <s v="Cumplido"/>
    <m/>
    <s v=""/>
    <s v=""/>
    <s v=""/>
    <s v="Cumplido"/>
  </r>
  <r>
    <s v="INC000002668901"/>
    <s v="3-Moderado/Limitado"/>
    <s v="3-Medio"/>
    <s v="Media"/>
    <s v="Cerrado"/>
    <s v="INGENIERIA SERVICIOS Y COMUNICACIONES S A"/>
    <s v="12/3/24 17:55:02"/>
    <s v="12/3/24 17:56:44"/>
    <s v="13/3/24 13:40:39"/>
    <s v="13/3/24 23:50:00"/>
    <x v="0"/>
    <x v="8"/>
    <s v="HD/Generar registros MX dominio jeria.cl y modificación de prioridad"/>
    <s v="VPN IP - MPLS"/>
    <s v="frp_jancha"/>
    <x v="0"/>
    <s v="Objetivos de servicio incumplidos"/>
    <d v="2024-03-13T00:00:00"/>
    <d v="1899-12-30T19:43:55"/>
    <d v="1899-12-30T18:33:48"/>
    <d v="1899-12-30T19:45:37"/>
    <d v="1899-12-30T01:11:49"/>
    <s v=""/>
    <s v="Cumplido"/>
    <m/>
    <s v=""/>
    <s v=""/>
    <s v="Cumplido"/>
    <s v=""/>
  </r>
  <r>
    <s v="INC000002668124"/>
    <s v="3-Moderado/Limitado"/>
    <s v="3-Medio"/>
    <s v="Media"/>
    <s v="Cerrado"/>
    <s v="TELEFONICA GLOBAL TECHNOLOGY S.A.AGENCIA EN CHILE"/>
    <s v="12/3/24 12:38:06"/>
    <s v="12/3/24 12:40:20"/>
    <s v="13/3/24 13:52:36"/>
    <s v="13/3/24 23:50:00"/>
    <x v="10"/>
    <x v="24"/>
    <s v="HD | Requerimiento: Validar extensión de VLAN 3600 a 3602 en HANA H10 APQ"/>
    <s v="VPN IP - MPLS"/>
    <s v="frp_kefern"/>
    <x v="0"/>
    <s v="Objetivos de servicio incumplidos"/>
    <d v="2024-03-13T00:00:00"/>
    <d v="1899-12-31T01:12:16"/>
    <d v="1899-12-30T20:06:42"/>
    <d v="1899-12-31T01:14:30"/>
    <d v="1899-12-30T05:07:48"/>
    <s v=""/>
    <s v="Cumplido"/>
    <m/>
    <s v=""/>
    <s v=""/>
    <s v="Cumplido"/>
    <s v=""/>
  </r>
  <r>
    <s v="INC000002671858"/>
    <s v="1-Extenso/Generalizado"/>
    <s v="4-Baja"/>
    <s v="Baja"/>
    <s v="Cerrado"/>
    <s v="COMERCIAL E IMPORTADORA AUDIOMUSICA SPA"/>
    <s v="13/3/24 13:24:34"/>
    <s v="13/3/24 13:24:34"/>
    <s v="13/3/24 14:59:38"/>
    <s v="13/3/24 23:50:00"/>
    <x v="12"/>
    <x v="33"/>
    <s v="ciausp01 - m_audiobk02 TICKET AUTOMATICO"/>
    <s v="TICKET-INTELIGENTE"/>
    <s v="USR_TSIGHT"/>
    <x v="1"/>
    <s v="Dentro del Objetivo de servicio"/>
    <d v="2024-03-13T00:00:00"/>
    <d v="1899-12-30T01:35:04"/>
    <d v="1899-12-30T01:02:07"/>
    <d v="1899-12-30T01:35:04"/>
    <d v="1899-12-30T00:32:57"/>
    <s v="Cumplido"/>
    <s v=" "/>
    <m/>
    <s v=""/>
    <s v=""/>
    <s v=""/>
    <s v="Cumplido"/>
  </r>
  <r>
    <s v="INC000002672023"/>
    <s v="3-Moderado/Limitado"/>
    <s v="3-Medio"/>
    <s v="Media"/>
    <s v="Cerrado"/>
    <s v="INGENIERIA SERVICIOS Y COMUNICACIONES S A"/>
    <s v="13/3/24 14:10:34"/>
    <s v="13/3/24 14:12:22"/>
    <s v="13/3/24 15:09:05"/>
    <s v="13/3/24 23:50:00"/>
    <x v="0"/>
    <x v="0"/>
    <s v="HD/Creación de registro SPF - lizama.cl"/>
    <s v="VPN IP - MPLS"/>
    <s v="frp_pcamay"/>
    <x v="0"/>
    <s v="Dentro del Objetivo de servicio"/>
    <d v="2024-03-13T00:00:00"/>
    <d v="1899-12-30T00:56:43"/>
    <d v="1899-12-30T00:08:57"/>
    <d v="1899-12-30T00:58:31"/>
    <d v="1899-12-30T00:49:34"/>
    <s v=""/>
    <s v="Cumplido"/>
    <m/>
    <s v=""/>
    <s v=""/>
    <s v="Cumplido"/>
    <s v=""/>
  </r>
  <r>
    <s v="INC000002669287"/>
    <s v="4-Menor/Localizado"/>
    <s v="4-Baja"/>
    <s v="Baja"/>
    <s v="Cerrado"/>
    <s v="TELEFONICA GLOBAL TECHNOLOGY S.A.AGENCIA EN CHILE"/>
    <s v="12/3/24 16:49:49"/>
    <s v="12/3/24 16:50:39"/>
    <s v="13/3/24 15:30:42"/>
    <s v="13/3/24 23:50:00"/>
    <x v="2"/>
    <x v="19"/>
    <s v="SOCEMPRESAS - reestablecer password"/>
    <s v="HOSTING VIRTUAL"/>
    <s v="tct_psepul"/>
    <x v="0"/>
    <s v="Dentro del Objetivo de servicio"/>
    <d v="2024-03-13T00:00:00"/>
    <d v="1899-12-30T22:40:03"/>
    <d v="1899-12-30T22:39:48"/>
    <d v="1899-12-30T22:40:53"/>
    <d v="1899-12-30T00:01:05"/>
    <s v=""/>
    <s v="Cumplido"/>
    <m/>
    <s v=""/>
    <s v=""/>
    <s v=""/>
    <s v="Cumplido"/>
  </r>
  <r>
    <s v="INC000002669275"/>
    <s v="4-Menor/Localizado"/>
    <s v="4-Baja"/>
    <s v="Baja"/>
    <s v="Cerrado"/>
    <s v="TELEFONICA GLOBAL TECHNOLOGY S.A.AGENCIA EN CHILE"/>
    <s v="12/3/24 16:45:48"/>
    <s v="12/3/24 16:46:20"/>
    <s v="13/3/24 15:31:09"/>
    <s v="13/3/24 23:50:00"/>
    <x v="2"/>
    <x v="19"/>
    <s v="TCCT - Coordinacion interna microsoft"/>
    <s v="HOSTING VIRTUAL"/>
    <s v="tct_psepul"/>
    <x v="0"/>
    <s v="Dentro del Objetivo de servicio"/>
    <d v="2024-03-13T00:00:00"/>
    <d v="1899-12-30T22:44:49"/>
    <d v="1899-12-30T22:42:54"/>
    <d v="1899-12-30T22:45:21"/>
    <d v="1899-12-30T00:02:27"/>
    <s v=""/>
    <s v="Cumplido"/>
    <m/>
    <s v=""/>
    <s v=""/>
    <s v=""/>
    <s v="Cumplido"/>
  </r>
  <r>
    <s v="INC000002669255"/>
    <s v="4-Menor/Localizado"/>
    <s v="4-Baja"/>
    <s v="Baja"/>
    <s v="Cerrado"/>
    <s v="TELEFONICA GLOBAL TECHNOLOGY S.A.AGENCIA EN CHILE"/>
    <s v="12/3/24 16:42:33"/>
    <s v="12/3/24 16:43:26"/>
    <s v="13/3/24 15:31:59"/>
    <s v="13/3/24 23:50:00"/>
    <x v="2"/>
    <x v="19"/>
    <s v="ALFRESCO-BD revision caso MS"/>
    <s v="HOSTING VIRTUAL"/>
    <s v="tct_psepul"/>
    <x v="0"/>
    <s v="Dentro del Objetivo de servicio"/>
    <d v="2024-03-13T00:00:00"/>
    <d v="1899-12-30T22:48:33"/>
    <d v="1899-12-30T22:44:24"/>
    <d v="1899-12-30T22:49:26"/>
    <d v="1899-12-30T00:05:02"/>
    <s v=""/>
    <s v="Cumplido"/>
    <m/>
    <s v=""/>
    <s v=""/>
    <s v=""/>
    <s v="Cumplido"/>
  </r>
  <r>
    <s v="INC000002668783"/>
    <s v="4-Menor/Localizado"/>
    <s v="4-Baja"/>
    <s v="Baja"/>
    <s v="Cerrado"/>
    <s v="TELEFONICA GLOBAL TECHNOLOGY S.A.AGENCIA EN CHILE"/>
    <s v="12/3/24 17:57:32"/>
    <s v="12/3/24 17:58:24"/>
    <s v="13/3/24 15:32:25"/>
    <s v="13/3/24 23:50:00"/>
    <x v="2"/>
    <x v="19"/>
    <s v="CLOUDTIC cambio clave cuenta"/>
    <s v="HOSTING VIRTUAL"/>
    <s v="tct_psepul"/>
    <x v="0"/>
    <s v="Dentro del Objetivo de servicio"/>
    <d v="2024-03-13T00:00:00"/>
    <d v="1899-12-30T21:34:01"/>
    <d v="1899-12-30T21:33:49"/>
    <d v="1899-12-30T21:34:53"/>
    <d v="1899-12-30T00:01:04"/>
    <s v=""/>
    <s v="Cumplido"/>
    <m/>
    <s v=""/>
    <s v=""/>
    <s v=""/>
    <s v="Cumplido"/>
  </r>
  <r>
    <s v="INC000002669270"/>
    <s v="4-Menor/Localizado"/>
    <s v="4-Baja"/>
    <s v="Baja"/>
    <s v="Cerrado"/>
    <s v="TELEFONICA GLOBAL TECHNOLOGY S.A.AGENCIA EN CHILE"/>
    <s v="12/3/24 16:44:41"/>
    <s v="12/3/24 16:45:29"/>
    <s v="13/3/24 15:33:20"/>
    <s v="13/3/24 23:50:00"/>
    <x v="2"/>
    <x v="19"/>
    <s v="WIZARD - coordinacion parches criticos seguridad"/>
    <s v="HOSTING VIRTUAL"/>
    <s v="tct_psepul"/>
    <x v="0"/>
    <s v="Dentro del Objetivo de servicio"/>
    <d v="2024-03-13T00:00:00"/>
    <d v="1899-12-30T22:47:51"/>
    <d v="1899-12-30T22:45:18"/>
    <d v="1899-12-30T22:48:39"/>
    <d v="1899-12-30T00:03:21"/>
    <s v=""/>
    <s v="Cumplido"/>
    <m/>
    <s v=""/>
    <s v=""/>
    <s v=""/>
    <s v="Cumplido"/>
  </r>
  <r>
    <s v="INC000002672061"/>
    <s v="3-Moderado/Limitado"/>
    <s v="3-Medio"/>
    <s v="Media"/>
    <s v="Cerrado"/>
    <s v="INGENIERIA SERVICIOS Y COMUNICACIONES S A"/>
    <s v="13/3/24 15:17:27"/>
    <s v="13/3/24 15:19:37"/>
    <s v="13/3/24 15:46:10"/>
    <s v="13/3/24 23:50:00"/>
    <x v="0"/>
    <x v="0"/>
    <s v="HD | RE: Creación de registro SPF - lizama.cl| FOLIO INC000002672023 |"/>
    <s v="VPN IP - MPLS"/>
    <s v="frp_kefern"/>
    <x v="0"/>
    <s v="Dentro del Objetivo de servicio"/>
    <d v="2024-03-13T00:00:00"/>
    <d v="1899-12-30T00:26:33"/>
    <d v="1899-12-30T00:03:21"/>
    <d v="1899-12-30T00:28:43"/>
    <d v="1899-12-30T00:25:22"/>
    <s v=""/>
    <s v="Cumplido"/>
    <m/>
    <s v=""/>
    <s v=""/>
    <s v="Cumplido"/>
    <s v=""/>
  </r>
  <r>
    <s v="INC000002672321"/>
    <s v="4-Menor/Localizado"/>
    <s v="4-Baja"/>
    <s v="Baja"/>
    <s v="Cerrado"/>
    <s v="TELEFONICA GLOBAL TECHNOLOGY S.A.AGENCIA EN CHILE"/>
    <s v="13/3/24 15:51:08"/>
    <s v="13/3/24 15:52:18"/>
    <s v="13/3/24 15:54:39"/>
    <s v="13/3/24 23:50:00"/>
    <x v="1"/>
    <x v="2"/>
    <s v="Checklist diario clientes 04.03.2024"/>
    <s v="SAP"/>
    <s v="tct_egalaz"/>
    <x v="0"/>
    <s v="Dentro del Objetivo de servicio"/>
    <d v="2024-03-13T00:00:00"/>
    <d v="1899-12-30T00:02:21"/>
    <d v="1899-12-30T00:00:00"/>
    <d v="1899-12-30T00:03:31"/>
    <d v="1899-12-30T00:03:31"/>
    <s v=""/>
    <s v="Cumplido"/>
    <m/>
    <s v=""/>
    <s v=""/>
    <s v=""/>
    <s v="Cumplido"/>
  </r>
  <r>
    <s v="INC000002672324"/>
    <s v="4-Menor/Localizado"/>
    <s v="3-Medio"/>
    <s v="Media"/>
    <s v="Cerrado"/>
    <s v="TELEFONICA GLOBAL TECHNOLOGY S.A.AGENCIA EN CHILE"/>
    <s v="13/3/24 15:56:01"/>
    <s v="13/3/24 15:57:25"/>
    <s v="13/3/24 16:00:13"/>
    <s v="13/3/24 23:50:00"/>
    <x v="1"/>
    <x v="2"/>
    <s v="Checklist diario clientes 05.03.2024"/>
    <s v="SAP"/>
    <s v="tct_egalaz"/>
    <x v="1"/>
    <s v="Dentro del Objetivo de servicio"/>
    <d v="2024-03-13T00:00:00"/>
    <d v="1899-12-30T00:02:48"/>
    <d v="1899-12-30T00:00:00"/>
    <d v="1899-12-30T00:04:12"/>
    <d v="1899-12-30T00:04:12"/>
    <s v="Cumplido"/>
    <s v=" "/>
    <m/>
    <s v=""/>
    <s v=""/>
    <s v="Cumplido"/>
    <s v=""/>
  </r>
  <r>
    <s v="INC000002672328"/>
    <s v="4-Menor/Localizado"/>
    <s v="4-Baja"/>
    <s v="Baja"/>
    <s v="Cerrado"/>
    <s v="TELEFONICA GLOBAL TECHNOLOGY S.A.AGENCIA EN CHILE"/>
    <s v="13/3/24 16:01:50"/>
    <s v="13/3/24 16:03:19"/>
    <s v="13/3/24 16:06:10"/>
    <s v="13/3/24 23:50:00"/>
    <x v="1"/>
    <x v="2"/>
    <s v="Informe Mensual clientes Mes de Febrero 2024"/>
    <s v="SAP"/>
    <s v="tct_egalaz"/>
    <x v="0"/>
    <s v="Dentro del Objetivo de servicio"/>
    <d v="2024-03-13T00:00:00"/>
    <d v="1899-12-30T00:02:51"/>
    <d v="1899-12-30T00:00:00"/>
    <d v="1899-12-30T00:04:20"/>
    <d v="1899-12-30T00:04:20"/>
    <s v=""/>
    <s v="Cumplido"/>
    <m/>
    <s v=""/>
    <s v=""/>
    <s v=""/>
    <s v="Cumplido"/>
  </r>
  <r>
    <s v="INC000002665123"/>
    <s v="3-Moderado/Limitado"/>
    <s v="3-Medio"/>
    <s v="Media"/>
    <s v="Cerrado"/>
    <s v="TELEFONICA GLOBAL TECHNOLOGY S.A.AGENCIA EN CHILE"/>
    <s v="11/3/24 12:27:51"/>
    <s v="11/3/24 12:29:13"/>
    <s v="13/3/24 16:14:24"/>
    <s v="13/3/24 23:50:00"/>
    <x v="2"/>
    <x v="3"/>
    <s v="HD/RE: Cliente SOC PESCADORES S A Rut  99.556.760-1 Sison 202400284"/>
    <s v="VPN IP - MPLS"/>
    <s v="frp_pcamay"/>
    <x v="0"/>
    <s v="Objetivos de servicio incumplidos"/>
    <d v="2024-03-13T00:00:00"/>
    <d v="1900-01-01T03:45:11"/>
    <d v="1900-01-01T03:35:00"/>
    <d v="1900-01-01T03:46:33"/>
    <d v="1899-12-30T00:11:33"/>
    <s v=""/>
    <s v="Cumplido"/>
    <m/>
    <s v=""/>
    <s v=""/>
    <s v="Cumplido"/>
    <s v=""/>
  </r>
  <r>
    <s v="INC000002671456"/>
    <s v="3-Moderado/Limitado"/>
    <s v="3-Medio"/>
    <s v="Media"/>
    <s v="Cerrado"/>
    <s v="FUND DE BENEFICENCIA HOGAR DE CRISTO"/>
    <s v="13/3/24 12:40:13"/>
    <s v="13/3/24 12:42:10"/>
    <s v="13/3/24 16:39:19"/>
    <s v="13/3/24 23:50:00"/>
    <x v="1"/>
    <x v="1"/>
    <s v="HD | RV: HOGAR DE CRISTO: EWA"/>
    <s v="VPN IP - MPLS"/>
    <s v="frp_kefern"/>
    <x v="0"/>
    <s v="Dentro del Objetivo de servicio"/>
    <d v="2024-03-13T00:00:00"/>
    <d v="1899-12-30T03:57:09"/>
    <d v="1899-12-30T00:02:17"/>
    <d v="1899-12-30T03:59:06"/>
    <d v="1899-12-30T03:56:49"/>
    <s v=""/>
    <s v="Cumplido"/>
    <m/>
    <s v=""/>
    <s v=""/>
    <s v="Cumplido"/>
    <s v=""/>
  </r>
  <r>
    <s v="INC000002671425"/>
    <s v="3-Moderado/Limitado"/>
    <s v="3-Medio"/>
    <s v="Media"/>
    <s v="Cerrado"/>
    <s v="TELEFONICA GLOBAL TECHNOLOGY S.A.AGENCIA EN CHILE"/>
    <s v="13/3/24 11:51:55"/>
    <s v="13/3/24 11:54:50"/>
    <s v="13/3/24 16:42:13"/>
    <s v="13/3/24 23:50:00"/>
    <x v="2"/>
    <x v="3"/>
    <s v="HD | contraseña correo"/>
    <s v="VPN IP - MPLS"/>
    <s v="frp_kefern"/>
    <x v="0"/>
    <s v="Dentro del Objetivo de servicio"/>
    <d v="2024-03-13T00:00:00"/>
    <d v="1899-12-30T04:47:23"/>
    <d v="1899-12-30T04:21:50"/>
    <d v="1899-12-30T04:50:18"/>
    <d v="1899-12-30T00:28:28"/>
    <s v=""/>
    <s v="Cumplido"/>
    <m/>
    <s v=""/>
    <s v=""/>
    <s v="Cumplido"/>
    <s v=""/>
  </r>
  <r>
    <s v="INC000002668705"/>
    <s v="3-Moderado/Limitado"/>
    <s v="3-Medio"/>
    <s v="Media"/>
    <s v="Cerrado"/>
    <s v="TELEFONICA GLOBAL TECHNOLOGY S.A.AGENCIA EN CHILE"/>
    <s v="12/3/24 14:20:22"/>
    <s v="12/3/24 14:22:38"/>
    <s v="13/3/24 17:00:30"/>
    <s v="13/3/24 23:50:00"/>
    <x v="2"/>
    <x v="3"/>
    <s v="HD/Acceso ServerTools 172.31.235.100 a Server Desarrollo 10.67.128.98"/>
    <s v="VPN IP - MPLS"/>
    <s v="frp_jancha"/>
    <x v="0"/>
    <s v="Objetivos de servicio incumplidos"/>
    <d v="2024-03-13T00:00:00"/>
    <d v="1899-12-31T02:37:52"/>
    <d v="1899-12-30T23:28:24"/>
    <d v="1899-12-31T02:40:08"/>
    <d v="1899-12-30T03:11:44"/>
    <s v=""/>
    <s v="Cumplido"/>
    <m/>
    <s v=""/>
    <s v=""/>
    <s v="Cumplido"/>
    <s v=""/>
  </r>
  <r>
    <s v="INC000002672358"/>
    <s v="4-Menor/Localizado"/>
    <s v="4-Baja"/>
    <s v="Baja"/>
    <s v="Cerrado"/>
    <s v="TELEFONICA GLOBAL TECHNOLOGY S.A.AGENCIA EN CHILE"/>
    <s v="13/3/24 17:00:49"/>
    <s v="13/3/24 17:01:01"/>
    <s v="13/3/24 17:04:42"/>
    <s v="13/3/24 23:50:00"/>
    <x v="2"/>
    <x v="3"/>
    <s v="Reu interna SD por temas de área e indicaciones vuelta a la oficina"/>
    <s v="HOSTING VIRTUAL"/>
    <s v="tct_rgalle"/>
    <x v="0"/>
    <s v="Dentro del Objetivo de servicio"/>
    <d v="2024-03-13T00:00:00"/>
    <d v="1899-12-30T00:03:41"/>
    <d v="1899-12-30T00:00:00"/>
    <d v="1899-12-30T00:03:53"/>
    <d v="1899-12-30T00:03:53"/>
    <s v=""/>
    <s v="Cumplido"/>
    <m/>
    <s v=""/>
    <s v=""/>
    <s v=""/>
    <s v="Cumplido"/>
  </r>
  <r>
    <s v="INC000002668174"/>
    <s v="3-Moderado/Limitado"/>
    <s v="3-Medio"/>
    <s v="Media"/>
    <s v="Cerrado"/>
    <s v="TELEFONICA GLOBAL TECHNOLOGY S.A.AGENCIA EN CHILE"/>
    <s v="12/3/24 13:01:05"/>
    <s v="12/3/24 13:02:44"/>
    <s v="13/3/24 17:04:51"/>
    <s v="13/3/24 23:50:00"/>
    <x v="4"/>
    <x v="28"/>
    <s v="HD / Solicitud de MV"/>
    <s v="VPN IP - MPLS"/>
    <s v="frp_rreyes"/>
    <x v="0"/>
    <s v="Objetivos de servicio incumplidos"/>
    <d v="2024-03-13T00:00:00"/>
    <d v="1899-12-31T04:02:07"/>
    <d v="1899-12-31T02:56:20"/>
    <d v="1899-12-31T04:03:46"/>
    <d v="1899-12-30T01:07:26"/>
    <s v=""/>
    <s v="Cumplido"/>
    <m/>
    <s v=""/>
    <s v=""/>
    <s v="Cumplido"/>
    <s v=""/>
  </r>
  <r>
    <s v="INC000002672359"/>
    <s v="4-Menor/Localizado"/>
    <s v="4-Baja"/>
    <s v="Baja"/>
    <s v="Cerrado"/>
    <s v="TELEFONICA GLOBAL TECHNOLOGY S.A.AGENCIA EN CHILE"/>
    <s v="13/3/24 17:01:07"/>
    <s v="13/3/24 17:01:18"/>
    <s v="13/3/24 17:05:53"/>
    <s v="13/3/24 23:50:00"/>
    <x v="2"/>
    <x v="3"/>
    <s v="Reunión grupo MS junto a Team Leader"/>
    <s v="HOSTING VIRTUAL"/>
    <s v="tct_rgalle"/>
    <x v="0"/>
    <s v="Dentro del Objetivo de servicio"/>
    <d v="2024-03-13T00:00:00"/>
    <d v="1899-12-30T00:04:35"/>
    <d v="1899-12-30T00:00:00"/>
    <d v="1899-12-30T00:04:46"/>
    <d v="1899-12-30T00:04:46"/>
    <s v=""/>
    <s v="Cumplido"/>
    <m/>
    <s v=""/>
    <s v=""/>
    <s v=""/>
    <s v="Cumplido"/>
  </r>
  <r>
    <s v="INC000002672014"/>
    <s v="3-Moderado/Limitado"/>
    <s v="3-Medio"/>
    <s v="Media"/>
    <s v="Cerrado"/>
    <s v="TELEFONICA GLOBAL TECHNOLOGY S.A.AGENCIA EN CHILE"/>
    <s v="13/3/24 13:57:01"/>
    <s v="13/3/24 14:00:11"/>
    <s v="13/3/24 17:08:22"/>
    <s v="13/3/24 23:50:00"/>
    <x v="0"/>
    <x v="25"/>
    <s v="HD | Consulta por compatibilidad de base de datos/sistema operativo Oracle Linux."/>
    <s v="VPN IP - MPLS"/>
    <s v="frp_kefern"/>
    <x v="0"/>
    <s v="Dentro del Objetivo de servicio"/>
    <d v="2024-03-13T00:00:00"/>
    <d v="1899-12-30T03:08:11"/>
    <d v="1899-12-30T02:25:25"/>
    <d v="1899-12-30T03:11:21"/>
    <d v="1899-12-30T00:45:56"/>
    <s v=""/>
    <s v="Cumplido"/>
    <m/>
    <s v=""/>
    <s v=""/>
    <s v="Cumplido"/>
    <s v=""/>
  </r>
  <r>
    <s v="INC000002672361"/>
    <s v="4-Menor/Localizado"/>
    <s v="4-Baja"/>
    <s v="Baja"/>
    <s v="Cerrado"/>
    <s v="TELEFONICA GLOBAL TECHNOLOGY S.A.AGENCIA EN CHILE"/>
    <s v="13/3/24 17:01:24"/>
    <s v="13/3/24 17:01:36"/>
    <s v="13/3/24 17:11:13"/>
    <s v="13/3/24 23:50:00"/>
    <x v="2"/>
    <x v="3"/>
    <s v="Requerimiento solicitado sin el flujo correspondiente"/>
    <s v="HOSTING VIRTUAL"/>
    <s v="tct_rgalle"/>
    <x v="0"/>
    <s v="Dentro del Objetivo de servicio"/>
    <d v="2024-03-13T00:00:00"/>
    <d v="1899-12-30T00:09:37"/>
    <d v="1899-12-30T00:00:00"/>
    <d v="1899-12-30T00:09:49"/>
    <d v="1899-12-30T00:09:49"/>
    <s v=""/>
    <s v="Cumplido"/>
    <m/>
    <s v=""/>
    <s v=""/>
    <s v=""/>
    <s v="Cumplido"/>
  </r>
  <r>
    <s v="INC000002672366"/>
    <s v="4-Menor/Localizado"/>
    <s v="4-Baja"/>
    <s v="Baja"/>
    <s v="Cerrado"/>
    <s v="TELEFONICA GLOBAL TECHNOLOGY S.A.AGENCIA EN CHILE"/>
    <s v="13/3/24 17:08:41"/>
    <s v="13/3/24 17:09:52"/>
    <s v="13/3/24 17:11:47"/>
    <s v="13/3/24 23:50:00"/>
    <x v="1"/>
    <x v="2"/>
    <s v="Checklist diario clientes 06.03.2024"/>
    <s v="SAP"/>
    <s v="tct_egalaz"/>
    <x v="0"/>
    <s v="Dentro del Objetivo de servicio"/>
    <d v="2024-03-13T00:00:00"/>
    <d v="1899-12-30T00:01:55"/>
    <d v="1899-12-30T00:00:00"/>
    <d v="1899-12-30T00:03:06"/>
    <d v="1899-12-30T00:03:06"/>
    <s v=""/>
    <s v="Cumplido"/>
    <m/>
    <s v=""/>
    <s v=""/>
    <s v=""/>
    <s v="Cumplido"/>
  </r>
  <r>
    <s v="INC000002671613"/>
    <s v="4-Menor/Localizado"/>
    <s v="4-Baja"/>
    <s v="Baja"/>
    <s v="Cerrado"/>
    <s v="TELEFONICA GLOBAL TECHNOLOGY S.A.AGENCIA EN CHILE"/>
    <s v="13/3/24 11:51:08"/>
    <s v="13/3/24 11:51:22"/>
    <s v="13/3/24 17:14:02"/>
    <s v="13/3/24 23:50:00"/>
    <x v="2"/>
    <x v="15"/>
    <s v="E-CLOUD][AC]TCCT-CHILE-CLOUD-CA-AD-041-T1003.006"/>
    <s v="HOSTING VIRTUAL"/>
    <s v="tct_jacuev"/>
    <x v="0"/>
    <s v="Dentro del Objetivo de servicio"/>
    <d v="2024-03-13T00:00:00"/>
    <d v="1899-12-30T05:22:40"/>
    <d v="1899-12-30T00:00:00"/>
    <d v="1899-12-30T05:22:54"/>
    <d v="1899-12-30T05:22:54"/>
    <s v=""/>
    <s v="Cumplido"/>
    <m/>
    <s v=""/>
    <s v=""/>
    <s v=""/>
    <s v="Cumplido"/>
  </r>
  <r>
    <s v="INC000002672369"/>
    <s v="4-Menor/Localizado"/>
    <s v="4-Baja"/>
    <s v="Baja"/>
    <s v="Cerrado"/>
    <s v="TELEFONICA GLOBAL TECHNOLOGY S.A.AGENCIA EN CHILE"/>
    <s v="13/3/24 17:12:11"/>
    <s v="13/3/24 17:13:14"/>
    <s v="13/3/24 17:19:58"/>
    <s v="13/3/24 23:50:00"/>
    <x v="1"/>
    <x v="2"/>
    <s v="Checklist diario clientes 07.03.2024"/>
    <s v="SAP"/>
    <s v="tct_egalaz"/>
    <x v="0"/>
    <s v="Dentro del Objetivo de servicio"/>
    <d v="2024-03-13T00:00:00"/>
    <d v="1899-12-30T00:06:44"/>
    <d v="1899-12-30T00:00:00"/>
    <d v="1899-12-30T00:07:47"/>
    <d v="1899-12-30T00:07:47"/>
    <s v=""/>
    <s v="Cumplido"/>
    <m/>
    <s v=""/>
    <s v=""/>
    <s v=""/>
    <s v="Cumplido"/>
  </r>
  <r>
    <s v="INC000002671861"/>
    <s v="1-Extenso/Generalizado"/>
    <s v="4-Baja"/>
    <s v="Baja"/>
    <s v="Cerrado"/>
    <s v="TELEFONICA EMPRESAS DE CHILE SA"/>
    <s v="13/3/24 13:28:17"/>
    <s v="13/3/24 13:28:17"/>
    <s v="13/3/24 17:22:14"/>
    <s v="13/3/24 23:50:00"/>
    <x v="12"/>
    <x v="29"/>
    <s v="telefonicainf - telefonicam04 TICKET AUTOMATICO"/>
    <s v="TICKET-INTELIGENTE"/>
    <s v="USR_TSIGHT"/>
    <x v="1"/>
    <s v="Dentro del Objetivo de servicio"/>
    <d v="2024-03-13T00:00:00"/>
    <d v="1899-12-30T03:53:57"/>
    <d v="1899-12-30T03:24:02"/>
    <d v="1899-12-30T03:53:57"/>
    <d v="1899-12-30T00:29:55"/>
    <s v="Cumplido"/>
    <s v=" "/>
    <m/>
    <s v=""/>
    <s v=""/>
    <s v=""/>
    <s v="Cumplido"/>
  </r>
  <r>
    <s v="INC000002672375"/>
    <s v="4-Menor/Localizado"/>
    <s v="4-Baja"/>
    <s v="Baja"/>
    <s v="Cerrado"/>
    <s v="TELEFONICA GLOBAL TECHNOLOGY S.A.AGENCIA EN CHILE"/>
    <s v="13/3/24 17:20:21"/>
    <s v="13/3/24 17:23:14"/>
    <s v="13/3/24 17:24:38"/>
    <s v="13/3/24 23:50:00"/>
    <x v="1"/>
    <x v="2"/>
    <s v="Checklist diario clientes 08.03.2024"/>
    <s v="SAP"/>
    <s v="tct_egalaz"/>
    <x v="0"/>
    <s v="Dentro del Objetivo de servicio"/>
    <d v="2024-03-13T00:00:00"/>
    <d v="1899-12-30T00:01:24"/>
    <d v="1899-12-30T00:00:00"/>
    <d v="1899-12-30T00:04:17"/>
    <d v="1899-12-30T00:04:17"/>
    <s v=""/>
    <s v="Cumplido"/>
    <m/>
    <s v=""/>
    <s v=""/>
    <s v=""/>
    <s v="Cumplido"/>
  </r>
  <r>
    <s v="INC000002672377"/>
    <s v="4-Menor/Localizado"/>
    <s v="4-Baja"/>
    <s v="Baja"/>
    <s v="Cerrado"/>
    <s v="TELEFONICA GLOBAL TECHNOLOGY S.A.AGENCIA EN CHILE"/>
    <s v="13/3/24 17:25:16"/>
    <s v="13/3/24 17:28:42"/>
    <s v="13/3/24 17:29:32"/>
    <s v="13/3/24 23:50:00"/>
    <x v="1"/>
    <x v="2"/>
    <s v="Checklist diario clientes 11.03.2024"/>
    <s v="SAP"/>
    <s v="tct_egalaz"/>
    <x v="0"/>
    <s v="Dentro del Objetivo de servicio"/>
    <d v="2024-03-13T00:00:00"/>
    <d v="1899-12-30T00:00:50"/>
    <d v="1899-12-30T00:00:00"/>
    <d v="1899-12-30T00:04:16"/>
    <d v="1899-12-30T00:04:16"/>
    <s v=""/>
    <s v="Cumplido"/>
    <m/>
    <s v=""/>
    <s v=""/>
    <s v=""/>
    <s v="Cumplido"/>
  </r>
  <r>
    <s v="INC000002671395"/>
    <s v="4-Menor/Localizado"/>
    <s v="4-Baja"/>
    <s v="Baja"/>
    <s v="Cerrado"/>
    <s v="TELEFONICA GLOBAL TECHNOLOGY S.A.AGENCIA EN CHILE"/>
    <s v="13/3/24 11:50:31"/>
    <s v="13/3/24 11:50:42"/>
    <s v="13/3/24 17:38:20"/>
    <s v="13/3/24 23:50:00"/>
    <x v="2"/>
    <x v="15"/>
    <s v="ULTRAPORT (SERVICIOS M) ARITIMOS Y TRANSPORTES LTDA /  CHI-004215151"/>
    <s v="HOSTING VIRTUAL"/>
    <s v="tct_jacuev"/>
    <x v="0"/>
    <s v="Dentro del Objetivo de servicio"/>
    <d v="2024-03-13T00:00:00"/>
    <d v="1899-12-30T05:47:38"/>
    <d v="1899-12-30T00:00:00"/>
    <d v="1899-12-30T05:47:49"/>
    <d v="1899-12-30T05:47:49"/>
    <s v=""/>
    <s v="Cumplido"/>
    <m/>
    <s v=""/>
    <s v=""/>
    <s v=""/>
    <s v="Cumplido"/>
  </r>
  <r>
    <s v="INC000002672387"/>
    <s v="4-Menor/Localizado"/>
    <s v="4-Baja"/>
    <s v="Baja"/>
    <s v="Cerrado"/>
    <s v="TELEFONICA GLOBAL TECHNOLOGY S.A.AGENCIA EN CHILE"/>
    <s v="13/3/24 17:42:53"/>
    <s v="13/3/24 17:43:48"/>
    <s v="13/3/24 17:45:13"/>
    <s v="13/3/24 23:50:00"/>
    <x v="1"/>
    <x v="2"/>
    <s v="Checklist diario clientes 12.03.2024"/>
    <s v="SAP"/>
    <s v="tct_egalaz"/>
    <x v="0"/>
    <s v="Dentro del Objetivo de servicio"/>
    <d v="2024-03-13T00:00:00"/>
    <d v="1899-12-30T00:01:25"/>
    <d v="1899-12-30T00:00:00"/>
    <d v="1899-12-30T00:02:20"/>
    <d v="1899-12-30T00:02:20"/>
    <s v=""/>
    <s v="Cumplido"/>
    <m/>
    <s v=""/>
    <s v=""/>
    <s v=""/>
    <s v="Cumplido"/>
  </r>
  <r>
    <s v="INC000002671404"/>
    <s v="4-Menor/Localizado"/>
    <s v="4-Baja"/>
    <s v="Baja"/>
    <s v="Cerrado"/>
    <s v="TELEFONICA GLOBAL TECHNOLOGY S.A.AGENCIA EN CHILE"/>
    <s v="13/3/24 11:50:50"/>
    <s v="13/3/24 11:51:01"/>
    <s v="13/3/24 17:46:00"/>
    <s v="13/3/24 23:50:00"/>
    <x v="2"/>
    <x v="15"/>
    <s v="FORESTAL MAXCON  //  CHI-004158619-1"/>
    <s v="HOSTING VIRTUAL"/>
    <s v="tct_jacuev"/>
    <x v="0"/>
    <s v="Dentro del Objetivo de servicio"/>
    <d v="2024-03-13T00:00:00"/>
    <d v="1899-12-30T05:54:59"/>
    <d v="1899-12-30T00:00:00"/>
    <d v="1899-12-30T05:55:10"/>
    <d v="1899-12-30T05:55:10"/>
    <s v=""/>
    <s v="Cumplido"/>
    <m/>
    <s v=""/>
    <s v=""/>
    <s v=""/>
    <s v="Cumplido"/>
  </r>
  <r>
    <s v="INC000002672391"/>
    <s v="4-Menor/Localizado"/>
    <s v="4-Baja"/>
    <s v="Baja"/>
    <s v="Cerrado"/>
    <s v="TELEFONICA GLOBAL TECHNOLOGY S.A.AGENCIA EN CHILE"/>
    <s v="13/3/24 17:45:51"/>
    <s v="13/3/24 17:46:59"/>
    <s v="13/3/24 17:48:00"/>
    <s v="13/3/24 23:50:00"/>
    <x v="1"/>
    <x v="2"/>
    <s v="Checklist diario clientes 13.03.2024"/>
    <s v="SAP"/>
    <s v="tct_egalaz"/>
    <x v="0"/>
    <s v="Dentro del Objetivo de servicio"/>
    <d v="2024-03-13T00:00:00"/>
    <d v="1899-12-30T00:01:01"/>
    <d v="1899-12-30T00:00:00"/>
    <d v="1899-12-30T00:02:09"/>
    <d v="1899-12-30T00:02:09"/>
    <s v=""/>
    <s v="Cumplido"/>
    <m/>
    <s v=""/>
    <s v=""/>
    <s v=""/>
    <s v="Cumplido"/>
  </r>
  <r>
    <s v="INC000002672094"/>
    <s v="3-Moderado/Limitado"/>
    <s v="3-Medio"/>
    <s v="Media"/>
    <s v="Cerrado"/>
    <s v="TELEFONICA GLOBAL TECHNOLOGY S.A.AGENCIA EN CHILE"/>
    <s v="13/3/24 16:53:26"/>
    <s v="13/3/24 16:54:07"/>
    <s v="13/3/24 17:57:05"/>
    <s v="13/3/24 23:50:00"/>
    <x v="10"/>
    <x v="31"/>
    <s v="HD/SOLICITUD DE IP PVLAN APQ"/>
    <s v="VPN IP - MPLS"/>
    <s v="frp_pcamay"/>
    <x v="0"/>
    <s v="Dentro del Objetivo de servicio"/>
    <d v="2024-03-13T00:00:00"/>
    <d v="1899-12-30T01:02:58"/>
    <d v="1899-12-30T00:47:47"/>
    <d v="1899-12-30T01:03:39"/>
    <d v="1899-12-30T00:15:52"/>
    <s v=""/>
    <s v="Cumplido"/>
    <m/>
    <s v=""/>
    <s v=""/>
    <s v="Cumplido"/>
    <s v=""/>
  </r>
  <r>
    <s v="INC000002672103"/>
    <s v="3-Moderado/Limitado"/>
    <s v="3-Medio"/>
    <s v="Media"/>
    <s v="Cerrado"/>
    <s v="TELEFONICA GLOBAL TECHNOLOGY S.A.AGENCIA EN CHILE"/>
    <s v="13/3/24 17:06:40"/>
    <s v="13/3/24 17:07:32"/>
    <s v="13/3/24 18:02:18"/>
    <s v="13/3/24 23:50:00"/>
    <x v="10"/>
    <x v="23"/>
    <s v="HD/SOLICITUD DE IP PVLAN SM"/>
    <s v="VPN IP - MPLS"/>
    <s v="frp_pcamay"/>
    <x v="0"/>
    <s v="Dentro del Objetivo de servicio"/>
    <d v="2024-03-13T00:00:00"/>
    <d v="1899-12-30T00:54:46"/>
    <d v="1899-12-30T00:51:47"/>
    <d v="1899-12-30T00:55:38"/>
    <d v="1899-12-30T00:03:51"/>
    <s v=""/>
    <s v="Cumplido"/>
    <m/>
    <s v=""/>
    <s v=""/>
    <s v="Cumplido"/>
    <s v=""/>
  </r>
  <r>
    <s v="INC000002672547"/>
    <s v="4-Menor/Localizado"/>
    <s v="4-Baja"/>
    <s v="Baja"/>
    <s v="Cerrado"/>
    <s v="TELEFONICA GLOBAL TECHNOLOGY S.A.AGENCIA EN CHILE"/>
    <s v="13/3/24 18:11:54"/>
    <s v="13/3/24 18:13:11"/>
    <s v="13/3/24 18:13:46"/>
    <s v="13/3/24 23:50:00"/>
    <x v="2"/>
    <x v="4"/>
    <s v="REUNION DE PLANIFICACION CLIENTE DUOC TRABAJOS PROGRAMADOS ACTULIZACIONES MS"/>
    <s v="HOSTING VIRTUAL"/>
    <s v="tct_aaceve"/>
    <x v="0"/>
    <s v="Dentro del Objetivo de servicio"/>
    <d v="2024-03-13T00:00:00"/>
    <d v="1899-12-30T00:00:35"/>
    <d v="1899-12-30T00:00:00"/>
    <d v="1899-12-30T00:01:52"/>
    <d v="1899-12-30T00:01:52"/>
    <s v=""/>
    <s v="Cumplido"/>
    <m/>
    <s v=""/>
    <s v=""/>
    <s v=""/>
    <s v="Cumplido"/>
  </r>
  <r>
    <s v="INC000002672062"/>
    <s v="3-Moderado/Limitado"/>
    <s v="4-Baja"/>
    <s v="Baja"/>
    <s v="Cerrado"/>
    <s v="FUNDACION INSTITUTO PROFESIONAL DUOC UC"/>
    <s v="13/3/24 15:18:36"/>
    <s v="13/3/24 15:21:57"/>
    <s v="13/3/24 18:21:45"/>
    <s v="13/3/24 23:50:00"/>
    <x v="3"/>
    <x v="7"/>
    <s v="DUOC | REQ| Clave de usuarios DGDAI"/>
    <s v="HOUSING"/>
    <s v="frp_eavend"/>
    <x v="0"/>
    <s v="Dentro del Objetivo de servicio"/>
    <d v="2024-03-13T00:00:00"/>
    <d v="1899-12-30T02:59:48"/>
    <d v="1899-12-30T01:46:22"/>
    <d v="1899-12-30T03:03:09"/>
    <d v="1899-12-30T01:16:47"/>
    <s v=""/>
    <s v="Cumplido"/>
    <m/>
    <s v=""/>
    <s v=""/>
    <s v=""/>
    <s v="Cumplido"/>
  </r>
  <r>
    <s v="INC000002672667"/>
    <s v="1-Extenso/Generalizado"/>
    <s v="4-Baja"/>
    <s v="Baja"/>
    <s v="Cerrado"/>
    <s v="RABIE HNOSLTDA"/>
    <s v="13/3/24 19:14:08"/>
    <s v="13/3/24 19:14:08"/>
    <s v="13/3/24 19:32:20"/>
    <s v="13/3/24 23:50:00"/>
    <x v="2"/>
    <x v="4"/>
    <s v="rabie001 - aconcagua_vm TICKET AUTOMATICO"/>
    <s v="TICKET-INTELIGENTE"/>
    <s v="USR_TSIGHT"/>
    <x v="1"/>
    <s v="Dentro del Objetivo de servicio"/>
    <d v="2024-03-13T00:00:00"/>
    <d v="1899-12-30T00:18:12"/>
    <d v="1899-12-30T00:16:38"/>
    <d v="1899-12-30T00:18:12"/>
    <d v="1899-12-30T00:01:34"/>
    <s v="Cumplido"/>
    <s v=" "/>
    <m/>
    <s v=""/>
    <s v=""/>
    <s v=""/>
    <s v="Cumplido"/>
  </r>
  <r>
    <s v="INC000002672245"/>
    <s v="1-Extenso/Generalizado"/>
    <s v="4-Baja"/>
    <s v="Baja"/>
    <s v="Cerrado"/>
    <s v="COMERCIAL E IMPORTADORA AUDIOMUSICA SPA"/>
    <s v="13/3/24 15:53:31"/>
    <s v="13/3/24 15:53:31"/>
    <s v="13/3/24 20:33:10"/>
    <s v="13/3/24 23:50:00"/>
    <x v="2"/>
    <x v="4"/>
    <s v="ciausp01 - m_audioapps01 TICKET AUTOMATICO"/>
    <s v="TICKET-INTELIGENTE"/>
    <s v="USR_TSIGHT"/>
    <x v="1"/>
    <s v="Dentro del Objetivo de servicio"/>
    <d v="2024-03-13T00:00:00"/>
    <d v="1899-12-30T04:39:39"/>
    <d v="1899-12-30T03:01:54"/>
    <d v="1899-12-30T04:39:39"/>
    <d v="1899-12-30T01:37:45"/>
    <s v="Cumplido"/>
    <s v=" "/>
    <m/>
    <s v=""/>
    <s v=""/>
    <s v=""/>
    <s v="Cumplido"/>
  </r>
  <r>
    <s v="INC000002672742"/>
    <s v="2-Significativo/Amplio"/>
    <s v="3-Medio"/>
    <s v="Media"/>
    <s v="Cerrado"/>
    <s v="FUNDACION INSTITUTO PROFESIONAL DUOC UC"/>
    <s v="13/3/24 20:32:06"/>
    <s v="13/3/24 20:34:03"/>
    <s v="13/3/24 20:38:06"/>
    <s v="13/3/24 23:50:00"/>
    <x v="3"/>
    <x v="7"/>
    <s v="reunion entre Telefonica, Duoc y Oracle"/>
    <s v="HOSTING VIRTUAL"/>
    <s v="tct_alorti"/>
    <x v="0"/>
    <s v="Dentro del Objetivo de servicio"/>
    <d v="2024-03-13T00:00:00"/>
    <d v="1899-12-30T00:04:03"/>
    <d v="1899-12-30T00:00:00"/>
    <d v="1899-12-30T00:06:00"/>
    <d v="1899-12-30T00:06:00"/>
    <s v=""/>
    <s v="Cumplido"/>
    <m/>
    <s v=""/>
    <s v=""/>
    <s v="Cumplido"/>
    <s v=""/>
  </r>
  <r>
    <s v="INC000002672559"/>
    <s v="3-Moderado/Limitado"/>
    <s v="4-Baja"/>
    <s v="Baja"/>
    <s v="Cerrado"/>
    <s v="FUNDACION INSTITUTO PROFESIONAL DUOC UC"/>
    <s v="13/3/24 18:30:03"/>
    <s v="13/3/24 18:31:54"/>
    <s v="14/3/24 10:21:44"/>
    <s v="14/3/24 23:50:00"/>
    <x v="3"/>
    <x v="20"/>
    <s v="DUOC | REQ | Añadir segmento nuevo a OCI"/>
    <s v="HOUSING"/>
    <s v="frp_eavend"/>
    <x v="0"/>
    <s v="Dentro del Objetivo de servicio"/>
    <d v="2024-03-14T00:00:00"/>
    <d v="1899-12-30T15:49:50"/>
    <d v="1899-12-30T14:38:53"/>
    <d v="1899-12-30T15:51:41"/>
    <d v="1899-12-30T01:12:48"/>
    <s v=""/>
    <s v="Cumplido"/>
    <m/>
    <s v=""/>
    <s v=""/>
    <s v=""/>
    <s v="Cumplido"/>
  </r>
  <r>
    <s v="INC000002673998"/>
    <s v="1-Extenso/Generalizado"/>
    <s v="4-Baja"/>
    <s v="Baja"/>
    <s v="Cerrado"/>
    <s v="FUNDACION INSTITUTO PROFESIONAL DUOC UC"/>
    <s v="14/3/24 08:11:14"/>
    <s v="14/3/24 08:11:14"/>
    <s v="14/3/24 10:32:00"/>
    <s v="14/3/24 23:50:00"/>
    <x v="2"/>
    <x v="4"/>
    <s v="fiprdu01 - hyp_snbdo TICKET AUTOMATICO"/>
    <s v="TICKET-INTELIGENTE"/>
    <s v="USR_TSIGHT"/>
    <x v="1"/>
    <s v="Dentro del Objetivo de servicio"/>
    <d v="2024-03-14T00:00:00"/>
    <d v="1899-12-30T02:20:46"/>
    <d v="1899-12-30T02:18:31"/>
    <d v="1899-12-30T02:20:46"/>
    <d v="1899-12-30T00:02:15"/>
    <s v="Cumplido"/>
    <s v=" "/>
    <m/>
    <s v=""/>
    <s v=""/>
    <s v=""/>
    <s v="Cumplido"/>
  </r>
  <r>
    <s v="INC000002671948"/>
    <s v="3-Moderado/Limitado"/>
    <s v="3-Medio"/>
    <s v="Media"/>
    <s v="Cerrado"/>
    <s v="TELEFONICA EMPRESAS DE CHILE SA"/>
    <s v="13/3/24 15:23:10"/>
    <s v="13/3/24 15:23:12"/>
    <s v="14/3/24 10:43:24"/>
    <s v="14/3/24 23:50:00"/>
    <x v="0"/>
    <x v="0"/>
    <s v="[Requerimiento sin flujo correspondiente] Cambio de contraseña CCS rene.oyarzun"/>
    <s v="HOSTING VIRTUAL"/>
    <s v="tct_sacuna"/>
    <x v="0"/>
    <s v="Objetivos de servicio incumplidos"/>
    <d v="2024-03-14T00:00:00"/>
    <d v="1899-12-30T19:20:12"/>
    <d v="1899-12-30T19:20:06"/>
    <d v="1899-12-30T19:20:14"/>
    <d v="1899-12-30T00:00:08"/>
    <s v=""/>
    <s v="Cumplido"/>
    <m/>
    <s v=""/>
    <s v=""/>
    <s v="Cumplido"/>
    <s v=""/>
  </r>
  <r>
    <s v="INC000002673958"/>
    <s v="1-Extenso/Generalizado"/>
    <s v="4-Baja"/>
    <s v="Baja"/>
    <s v="Cerrado"/>
    <s v="RABIE HNOSLTDA"/>
    <s v="14/3/24 07:30:21"/>
    <s v="14/3/24 07:30:21"/>
    <s v="14/3/24 10:51:05"/>
    <s v="14/3/24 23:50:00"/>
    <x v="2"/>
    <x v="4"/>
    <s v="rabie001 - lonquimay TICKET AUTOMATICO"/>
    <s v="TICKET-INTELIGENTE"/>
    <s v="USR_TSIGHT"/>
    <x v="1"/>
    <s v="Dentro del Objetivo de servicio"/>
    <d v="2024-03-14T00:00:00"/>
    <d v="1899-12-30T03:20:44"/>
    <d v="1899-12-30T03:18:45"/>
    <d v="1899-12-30T03:20:44"/>
    <d v="1899-12-30T00:01:59"/>
    <s v="Cumplido"/>
    <s v=" "/>
    <m/>
    <s v=""/>
    <s v=""/>
    <s v=""/>
    <s v="Cumplido"/>
  </r>
  <r>
    <s v="INC000002673551"/>
    <s v="4-Menor/Localizado"/>
    <s v="4-Baja"/>
    <s v="Baja"/>
    <s v="Cerrado"/>
    <s v="TELEFONICA GLOBAL TECHNOLOGY S.A.AGENCIA EN CHILE"/>
    <s v="14/3/24 10:49:10"/>
    <s v="14/3/24 10:51:02"/>
    <s v="14/3/24 10:53:54"/>
    <s v="14/3/24 23:50:00"/>
    <x v="2"/>
    <x v="11"/>
    <s v="BLOQUEO VPN USUARIOS TCCT"/>
    <s v="COMUNICACIONES"/>
    <s v="tct_grocco"/>
    <x v="0"/>
    <s v="Dentro del Objetivo de servicio"/>
    <d v="2024-03-14T00:00:00"/>
    <d v="1899-12-30T00:02:52"/>
    <d v="1899-12-30T00:00:00"/>
    <d v="1899-12-30T00:04:44"/>
    <d v="1899-12-30T00:04:44"/>
    <s v=""/>
    <s v="Cumplido"/>
    <m/>
    <s v=""/>
    <s v=""/>
    <s v=""/>
    <s v="Cumplido"/>
  </r>
  <r>
    <s v="INC000002673997"/>
    <s v="1-Extenso/Generalizado"/>
    <s v="4-Baja"/>
    <s v="Baja"/>
    <s v="Cerrado"/>
    <s v="FUNDACION INSTITUTO PROFESIONAL DUOC UC"/>
    <s v="14/3/24 08:10:12"/>
    <s v="14/3/24 08:10:12"/>
    <s v="14/3/24 10:55:20"/>
    <s v="14/3/24 23:50:00"/>
    <x v="2"/>
    <x v="4"/>
    <s v="fiprdu01 - dcacdsnbdo TICKET AUTOMATICO"/>
    <s v="TICKET-INTELIGENTE"/>
    <s v="USR_TSIGHT"/>
    <x v="1"/>
    <s v="Dentro del Objetivo de servicio"/>
    <d v="2024-03-14T00:00:00"/>
    <d v="1899-12-30T02:45:08"/>
    <d v="1899-12-30T02:41:50"/>
    <d v="1899-12-30T02:45:08"/>
    <d v="1899-12-30T00:03:18"/>
    <s v="Cumplido"/>
    <s v=" "/>
    <m/>
    <s v=""/>
    <s v=""/>
    <s v=""/>
    <s v="Cumplido"/>
  </r>
  <r>
    <s v="INC000002673555"/>
    <s v="2-Significativo/Amplio"/>
    <s v="3-Medio"/>
    <s v="Media"/>
    <s v="Cerrado"/>
    <s v="TELEFONICA GLOBAL TECHNOLOGY S.A.AGENCIA EN CHILE"/>
    <s v="14/3/24 10:54:27"/>
    <s v="14/3/24 10:58:48"/>
    <s v="14/3/24 10:58:48"/>
    <s v="14/3/24 23:50:00"/>
    <x v="2"/>
    <x v="11"/>
    <s v="BLOQUEO DE TENANT TIC.CL"/>
    <s v="COMUNICACIONES"/>
    <s v="tct_grocco"/>
    <x v="0"/>
    <s v="Dentro del Objetivo de servicio"/>
    <d v="2024-03-14T00:00:00"/>
    <d v="1899-12-30T00:00:00"/>
    <d v="1899-12-30T00:00:00"/>
    <d v="1899-12-30T00:04:21"/>
    <d v="1899-12-30T00:04:21"/>
    <s v=""/>
    <s v="Cumplido"/>
    <m/>
    <s v=""/>
    <s v=""/>
    <s v="Cumplido"/>
    <s v=""/>
  </r>
  <r>
    <s v="INC000002673559"/>
    <s v="3-Moderado/Limitado"/>
    <s v="3-Medio"/>
    <s v="Media"/>
    <s v="Cerrado"/>
    <s v="TELEFONICA GLOBAL TECHNOLOGY S.A.AGENCIA EN CHILE"/>
    <s v="14/3/24 10:59:23"/>
    <s v="14/3/24 11:01:15"/>
    <s v="14/3/24 11:03:59"/>
    <s v="14/3/24 23:50:00"/>
    <x v="2"/>
    <x v="11"/>
    <s v="Desbloqueo de usuarios TCCT CLOUDCO"/>
    <s v="COMUNICACIONES"/>
    <s v="tct_grocco"/>
    <x v="0"/>
    <s v="Dentro del Objetivo de servicio"/>
    <d v="2024-03-14T00:00:00"/>
    <d v="1899-12-30T00:02:44"/>
    <d v="1899-12-30T00:00:00"/>
    <d v="1899-12-30T00:04:36"/>
    <d v="1899-12-30T00:04:36"/>
    <s v=""/>
    <s v="Cumplido"/>
    <m/>
    <s v=""/>
    <s v=""/>
    <s v="Cumplido"/>
    <s v=""/>
  </r>
  <r>
    <s v="INC000002672567"/>
    <s v="3-Moderado/Limitado"/>
    <s v="4-Baja"/>
    <s v="Baja"/>
    <s v="Cerrado"/>
    <s v="FUNDACION INSTITUTO PROFESIONAL DUOC UC"/>
    <s v="13/3/24 18:52:24"/>
    <s v="13/3/24 18:57:58"/>
    <s v="14/3/24 11:54:22"/>
    <s v="14/3/24 23:50:00"/>
    <x v="2"/>
    <x v="4"/>
    <s v="DUOC| REQ | Creación de nueva Cuenta Administrativa en Dominio DUOCUC.cl"/>
    <s v="HOUSING"/>
    <s v="frp_eavend"/>
    <x v="0"/>
    <s v="Dentro del Objetivo de servicio"/>
    <d v="2024-03-14T00:00:00"/>
    <d v="1899-12-30T16:56:24"/>
    <d v="1899-12-30T16:53:46"/>
    <d v="1899-12-30T17:01:58"/>
    <d v="1899-12-30T00:08:12"/>
    <s v=""/>
    <s v="Cumplido"/>
    <m/>
    <s v=""/>
    <s v=""/>
    <s v=""/>
    <s v="Cumplido"/>
  </r>
  <r>
    <s v="INC000002674282"/>
    <s v="4-Menor/Localizado"/>
    <s v="4-Baja"/>
    <s v="Baja"/>
    <s v="Cerrado"/>
    <s v="TELEFONICA GLOBAL TECHNOLOGY S.A.AGENCIA EN CHILE"/>
    <s v="14/3/24 11:46:29"/>
    <s v="14/3/24 11:46:43"/>
    <s v="14/3/24 12:09:13"/>
    <s v="14/3/24 23:50:00"/>
    <x v="2"/>
    <x v="3"/>
    <s v="Sesión técnica revision acceso dominio ticempresas junto a Arquitecto MS"/>
    <s v="HOSTING VIRTUAL"/>
    <s v="tct_rgalle"/>
    <x v="0"/>
    <s v="Dentro del Objetivo de servicio"/>
    <d v="2024-03-14T00:00:00"/>
    <d v="1899-12-30T00:22:30"/>
    <d v="1899-12-30T00:00:00"/>
    <d v="1899-12-30T00:22:44"/>
    <d v="1899-12-30T00:22:44"/>
    <s v=""/>
    <s v="Cumplido"/>
    <m/>
    <s v=""/>
    <s v=""/>
    <s v=""/>
    <s v="Cumplido"/>
  </r>
  <r>
    <s v="INC000002674283"/>
    <s v="4-Menor/Localizado"/>
    <s v="4-Baja"/>
    <s v="Baja"/>
    <s v="Cerrado"/>
    <s v="TELEFONICA GLOBAL TECHNOLOGY S.A.AGENCIA EN CHILE"/>
    <s v="14/3/24 11:46:50"/>
    <s v="14/3/24 11:47:08"/>
    <s v="14/3/24 12:10:04"/>
    <s v="14/3/24 23:50:00"/>
    <x v="2"/>
    <x v="3"/>
    <s v="Gestion con Rene Villegas supervisor técnicos Data SM por reseteo clave cuenta Jonathan.manrriquez"/>
    <s v="HOSTING VIRTUAL"/>
    <s v="tct_rgalle"/>
    <x v="0"/>
    <s v="Dentro del Objetivo de servicio"/>
    <d v="2024-03-14T00:00:00"/>
    <d v="1899-12-30T00:22:56"/>
    <d v="1899-12-30T00:00:00"/>
    <d v="1899-12-30T00:23:14"/>
    <d v="1899-12-30T00:23:14"/>
    <s v=""/>
    <s v="Cumplido"/>
    <m/>
    <s v=""/>
    <s v=""/>
    <s v=""/>
    <s v="Cumplido"/>
  </r>
  <r>
    <s v="INC000002674284"/>
    <s v="4-Menor/Localizado"/>
    <s v="4-Baja"/>
    <s v="Baja"/>
    <s v="Cerrado"/>
    <s v="TELEFONICA GLOBAL TECHNOLOGY S.A.AGENCIA EN CHILE"/>
    <s v="14/3/24 11:47:14"/>
    <s v="14/3/24 11:47:26"/>
    <s v="14/3/24 12:13:39"/>
    <s v="14/3/24 23:50:00"/>
    <x v="2"/>
    <x v="3"/>
    <s v="Requerimiento solicitado sin el flujo correspondiente"/>
    <s v="HOSTING VIRTUAL"/>
    <s v="tct_rgalle"/>
    <x v="0"/>
    <s v="Dentro del Objetivo de servicio"/>
    <d v="2024-03-14T00:00:00"/>
    <d v="1899-12-30T00:26:13"/>
    <d v="1899-12-30T00:00:00"/>
    <d v="1899-12-30T00:26:25"/>
    <d v="1899-12-30T00:26:25"/>
    <s v=""/>
    <s v="Cumplido"/>
    <m/>
    <s v=""/>
    <s v=""/>
    <s v=""/>
    <s v="Cumplido"/>
  </r>
  <r>
    <s v="INC000002674160"/>
    <s v="3-Moderado/Limitado"/>
    <s v="3-Medio"/>
    <s v="Media"/>
    <s v="Cerrado"/>
    <s v="NUTRISCO CHILE SA"/>
    <s v="14/3/24 10:54:54"/>
    <s v="14/3/24 10:55:52"/>
    <s v="14/3/24 12:16:14"/>
    <s v="14/3/24 23:50:00"/>
    <x v="1"/>
    <x v="2"/>
    <s v="HD/RE: Cambiar perfil homólogo AJORDAN // De HMANZANILLA a LHENRIQUEZ"/>
    <s v="VPN IP - MPLS"/>
    <s v="frp_pcamay"/>
    <x v="0"/>
    <s v="Dentro del Objetivo de servicio"/>
    <d v="2024-03-14T00:00:00"/>
    <d v="1899-12-30T01:20:22"/>
    <d v="1899-12-30T00:00:00"/>
    <d v="1899-12-30T01:21:20"/>
    <d v="1899-12-30T01:21:20"/>
    <s v=""/>
    <s v="Cumplido"/>
    <m/>
    <s v=""/>
    <s v=""/>
    <s v="Cumplido"/>
    <s v=""/>
  </r>
  <r>
    <s v="INC000002674812"/>
    <s v="4-Menor/Localizado"/>
    <s v="4-Baja"/>
    <s v="Baja"/>
    <s v="Cerrado"/>
    <s v="TELEFONICA GLOBAL TECHNOLOGY S.A.AGENCIA EN CHILE"/>
    <s v="14/3/24 12:21:07"/>
    <s v="14/3/24 12:21:27"/>
    <s v="14/3/24 12:24:23"/>
    <s v="14/3/24 23:50:00"/>
    <x v="2"/>
    <x v="15"/>
    <s v="Activación parcial Pedido 6 proyecto CC-CHI-0000135403 (OB CHI-004027327) - S"/>
    <s v="HOSTING VIRTUAL"/>
    <s v="tct_jacuev"/>
    <x v="0"/>
    <s v="Dentro del Objetivo de servicio"/>
    <d v="2024-03-14T00:00:00"/>
    <d v="1899-12-30T00:02:56"/>
    <d v="1899-12-30T00:00:00"/>
    <d v="1899-12-30T00:03:16"/>
    <d v="1899-12-30T00:03:16"/>
    <s v=""/>
    <s v="Cumplido"/>
    <m/>
    <s v=""/>
    <s v=""/>
    <s v=""/>
    <s v="Cumplido"/>
  </r>
  <r>
    <s v="INC000002671392"/>
    <s v="4-Menor/Localizado"/>
    <s v="4-Baja"/>
    <s v="Baja"/>
    <s v="Cerrado"/>
    <s v="TELEFONICA GLOBAL TECHNOLOGY S.A.AGENCIA EN CHILE"/>
    <s v="13/3/24 11:50:10"/>
    <s v="13/3/24 11:50:24"/>
    <s v="14/3/24 12:25:17"/>
    <s v="14/3/24 23:50:00"/>
    <x v="2"/>
    <x v="15"/>
    <s v="Consumo Suscripciones O365 y Microsoft Azure"/>
    <s v="HOSTING VIRTUAL"/>
    <s v="tct_jacuev"/>
    <x v="0"/>
    <s v="Objetivos de servicio incumplidos"/>
    <d v="2024-03-14T00:00:00"/>
    <d v="1899-12-31T00:34:53"/>
    <d v="1899-12-30T02:43:12"/>
    <d v="1899-12-31T00:35:07"/>
    <d v="1899-12-30T21:51:55"/>
    <s v=""/>
    <s v="Cumplido"/>
    <m/>
    <s v=""/>
    <s v=""/>
    <s v=""/>
    <s v="Cumplido"/>
  </r>
  <r>
    <s v="INC000002674211"/>
    <s v="3-Moderado/Limitado"/>
    <s v="4-Baja"/>
    <s v="Baja"/>
    <s v="Cerrado"/>
    <s v="FUNDACION INSTITUTO PROFESIONAL DUOC UC"/>
    <s v="14/3/24 09:58:12"/>
    <s v="14/3/24 10:00:17"/>
    <s v="14/3/24 12:41:10"/>
    <s v="14/3/24 23:50:00"/>
    <x v="4"/>
    <x v="17"/>
    <s v="DUOC | REQ | Clonado de máquinas observatorio"/>
    <s v="HOUSING"/>
    <s v="frp_eavend"/>
    <x v="0"/>
    <s v="Dentro del Objetivo de servicio"/>
    <d v="2024-03-14T00:00:00"/>
    <d v="1899-12-30T02:40:53"/>
    <d v="1899-12-30T00:00:00"/>
    <d v="1899-12-30T02:42:58"/>
    <d v="1899-12-30T02:42:58"/>
    <s v=""/>
    <s v="Cumplido"/>
    <m/>
    <s v=""/>
    <s v=""/>
    <s v=""/>
    <s v="Cumplido"/>
  </r>
  <r>
    <s v="INC000002674818"/>
    <s v="4-Menor/Localizado"/>
    <s v="4-Baja"/>
    <s v="Baja"/>
    <s v="Cerrado"/>
    <s v="TELEFONICA GLOBAL TECHNOLOGY S.A.AGENCIA EN CHILE"/>
    <s v="14/3/24 12:22:31"/>
    <s v="14/3/24 12:22:42"/>
    <s v="14/3/24 15:21:18"/>
    <s v="14/3/24 23:50:00"/>
    <x v="2"/>
    <x v="15"/>
    <s v="Reu Cord"/>
    <s v="HOSTING VIRTUAL"/>
    <s v="tct_jacuev"/>
    <x v="0"/>
    <s v="Dentro del Objetivo de servicio"/>
    <d v="2024-03-14T00:00:00"/>
    <d v="1899-12-30T02:58:36"/>
    <d v="1899-12-30T00:00:00"/>
    <d v="1899-12-30T02:58:47"/>
    <d v="1899-12-30T02:58:47"/>
    <s v=""/>
    <s v="Cumplido"/>
    <m/>
    <s v=""/>
    <s v=""/>
    <s v=""/>
    <s v="Cumplido"/>
  </r>
  <r>
    <s v="INC000002674351"/>
    <s v="3-Moderado/Limitado"/>
    <s v="3-Medio"/>
    <s v="Media"/>
    <s v="Cerrado"/>
    <s v="TELEFONICA GLOBAL TECHNOLOGY S.A.AGENCIA EN CHILE"/>
    <s v="14/3/24 12:04:41"/>
    <s v="14/3/24 12:08:00"/>
    <s v="14/3/24 15:59:21"/>
    <s v="14/3/24 23:50:00"/>
    <x v="2"/>
    <x v="19"/>
    <s v="HD/Gestión clave y usuario de gestor documental"/>
    <s v="VPN IP - MPLS"/>
    <s v="frp_jancha"/>
    <x v="0"/>
    <s v="Dentro del Objetivo de servicio"/>
    <d v="2024-03-14T00:00:00"/>
    <d v="1899-12-30T03:51:21"/>
    <d v="1899-12-30T02:57:32"/>
    <d v="1899-12-30T03:54:40"/>
    <d v="1899-12-30T00:57:08"/>
    <s v=""/>
    <s v="Cumplido"/>
    <m/>
    <s v=""/>
    <s v=""/>
    <s v="Cumplido"/>
    <s v=""/>
  </r>
  <r>
    <s v="INC000002672083"/>
    <s v="3-Moderado/Limitado"/>
    <s v="3-Medio"/>
    <s v="Media"/>
    <s v="Cerrado"/>
    <s v="TELEFONICA GLOBAL TECHNOLOGY S.A.AGENCIA EN CHILE"/>
    <s v="13/3/24 16:10:32"/>
    <s v="13/3/24 16:11:38"/>
    <s v="14/3/24 16:00:03"/>
    <s v="14/3/24 23:50:00"/>
    <x v="2"/>
    <x v="19"/>
    <s v="HD/RV: 2 parte - Servidores para Desarrollo/QA/PRO - Dev Interno Tech"/>
    <s v="VPN IP - MPLS"/>
    <s v="frp_pcamay"/>
    <x v="0"/>
    <s v="Objetivos de servicio incumplidos"/>
    <d v="2024-03-14T00:00:00"/>
    <d v="1899-12-30T23:48:25"/>
    <d v="1899-12-30T23:44:21"/>
    <d v="1899-12-30T23:49:31"/>
    <d v="1899-12-30T00:05:10"/>
    <s v=""/>
    <s v="Cumplido"/>
    <m/>
    <s v=""/>
    <s v=""/>
    <s v="Cumplido"/>
    <s v=""/>
  </r>
  <r>
    <s v="INC000002675451"/>
    <s v="4-Menor/Localizado"/>
    <s v="4-Baja"/>
    <s v="Baja"/>
    <s v="Cerrado"/>
    <s v="TELEFONICA GLOBAL TECHNOLOGY S.A.AGENCIA EN CHILE"/>
    <s v="14/3/24 16:00:24"/>
    <s v="14/3/24 16:01:14"/>
    <s v="14/3/24 16:01:34"/>
    <s v="14/3/24 23:50:00"/>
    <x v="2"/>
    <x v="19"/>
    <s v="ALFRESCO-BD excepciones AV"/>
    <s v="HOSTING VIRTUAL"/>
    <s v="tct_psepul"/>
    <x v="0"/>
    <s v="Dentro del Objetivo de servicio"/>
    <d v="2024-03-14T00:00:00"/>
    <d v="1899-12-30T00:00:20"/>
    <d v="1899-12-30T00:00:20"/>
    <d v="1899-12-30T00:01:10"/>
    <d v="1899-12-30T00:00:50"/>
    <s v=""/>
    <s v="Cumplido"/>
    <m/>
    <s v=""/>
    <s v=""/>
    <s v=""/>
    <s v="Cumplido"/>
  </r>
  <r>
    <s v="INC000002674751"/>
    <s v="1-Extenso/Generalizado"/>
    <s v="4-Baja"/>
    <s v="Baja"/>
    <s v="Cerrado"/>
    <s v="FUNDACION INSTITUTO PROFESIONAL DUOC UC"/>
    <s v="14/3/24 12:16:46"/>
    <s v="14/3/24 12:16:46"/>
    <s v="14/3/24 16:03:30"/>
    <s v="14/3/24 23:50:00"/>
    <x v="0"/>
    <x v="12"/>
    <s v="fiprdu01 - prd_fuse_02 TICKET AUTOMATICO"/>
    <s v="TICKET-INTELIGENTE"/>
    <s v="USR_TSIGHT"/>
    <x v="1"/>
    <s v="Dentro del Objetivo de servicio"/>
    <d v="2024-03-14T00:00:00"/>
    <d v="1899-12-30T03:46:44"/>
    <d v="1899-12-30T03:35:34"/>
    <d v="1899-12-30T03:46:44"/>
    <d v="1899-12-30T00:11:10"/>
    <s v="Cumplido"/>
    <s v=" "/>
    <m/>
    <s v=""/>
    <s v=""/>
    <s v=""/>
    <s v="Cumplido"/>
  </r>
  <r>
    <s v="INC000002674237"/>
    <s v="2-Significativo/Amplio"/>
    <s v="2-Alta"/>
    <s v="Alta"/>
    <s v="Cerrado"/>
    <s v="TELEFONICA EMPRESAS DE CHILE SA"/>
    <s v="14/3/24 10:46:07"/>
    <s v="14/3/24 10:50:06"/>
    <s v="14/3/24 16:05:35"/>
    <s v="14/3/24 23:50:00"/>
    <x v="2"/>
    <x v="3"/>
    <s v="Problemas de acceso a plataforma Sharepoint"/>
    <s v="HOUSING"/>
    <s v="tct_ebusto"/>
    <x v="0"/>
    <s v="Dentro del Objetivo de servicio"/>
    <d v="2024-03-14T00:00:00"/>
    <d v="1899-12-30T05:15:29"/>
    <d v="1899-12-30T00:00:00"/>
    <d v="1899-12-30T00:00:00"/>
    <d v="1899-12-30T00:00:00"/>
    <s v=""/>
    <s v="Cumplido"/>
    <m/>
    <s v=""/>
    <s v="Cumplido"/>
    <s v=""/>
    <s v=""/>
  </r>
  <r>
    <s v="INC000002674813"/>
    <s v="4-Menor/Localizado"/>
    <s v="4-Baja"/>
    <s v="Baja"/>
    <s v="Cerrado"/>
    <s v="TELEFONICA GLOBAL TECHNOLOGY S.A.AGENCIA EN CHILE"/>
    <s v="14/3/24 12:21:34"/>
    <s v="14/3/24 12:21:49"/>
    <s v="14/3/24 16:23:23"/>
    <s v="14/3/24 23:50:00"/>
    <x v="2"/>
    <x v="15"/>
    <s v="PAM Conf Server"/>
    <s v="HOSTING VIRTUAL"/>
    <s v="tct_jacuev"/>
    <x v="0"/>
    <s v="Dentro del Objetivo de servicio"/>
    <d v="2024-03-14T00:00:00"/>
    <d v="1899-12-30T04:01:34"/>
    <d v="1899-12-30T00:00:00"/>
    <d v="1899-12-30T04:01:49"/>
    <d v="1899-12-30T04:01:49"/>
    <s v=""/>
    <s v="Cumplido"/>
    <m/>
    <s v=""/>
    <s v=""/>
    <s v=""/>
    <s v="Cumplido"/>
  </r>
  <r>
    <s v="INC000002675391"/>
    <s v="3-Moderado/Limitado"/>
    <s v="3-Medio"/>
    <s v="Media"/>
    <s v="Cerrado"/>
    <s v="XINERGIA LABORAL S A"/>
    <s v="14/3/24 15:29:10"/>
    <s v="14/3/24 15:31:02"/>
    <s v="14/3/24 17:01:02"/>
    <s v="14/3/24 23:50:00"/>
    <x v="5"/>
    <x v="14"/>
    <s v="HD | Método de respaldos y evidencia de su ejecución."/>
    <s v="VPN IP - MPLS"/>
    <s v="frp_kefern"/>
    <x v="0"/>
    <s v="Dentro del Objetivo de servicio"/>
    <d v="2024-03-14T00:00:00"/>
    <d v="1899-12-30T01:30:00"/>
    <d v="1899-12-30T01:09:10"/>
    <d v="1899-12-30T01:31:52"/>
    <d v="1899-12-30T00:22:42"/>
    <s v=""/>
    <s v="Cumplido"/>
    <m/>
    <s v=""/>
    <s v=""/>
    <s v="Cumplido"/>
    <s v=""/>
  </r>
  <r>
    <s v="INC000002675510"/>
    <s v="4-Menor/Localizado"/>
    <s v="4-Baja"/>
    <s v="Baja"/>
    <s v="Cerrado"/>
    <s v="TELEFONICA GLOBAL TECHNOLOGY S.A.AGENCIA EN CHILE"/>
    <s v="14/3/24 16:36:05"/>
    <s v="14/3/24 16:36:32"/>
    <s v="14/3/24 17:02:33"/>
    <s v="14/3/24 23:50:00"/>
    <x v="2"/>
    <x v="19"/>
    <s v="SW-POLL09 Zabbix agent is not available (for 3m)"/>
    <s v="HOSTING VIRTUAL"/>
    <s v="tct_psepul"/>
    <x v="0"/>
    <s v="Dentro del Objetivo de servicio"/>
    <d v="2024-03-14T00:00:00"/>
    <d v="1899-12-30T00:26:01"/>
    <d v="1899-12-30T00:25:50"/>
    <d v="1899-12-30T00:26:28"/>
    <d v="1899-12-30T00:00:38"/>
    <s v=""/>
    <s v="Cumplido"/>
    <m/>
    <s v=""/>
    <s v=""/>
    <s v=""/>
    <s v="Cumplido"/>
  </r>
  <r>
    <s v="INC000002674901"/>
    <s v="3-Moderado/Limitado"/>
    <s v="4-Baja"/>
    <s v="Baja"/>
    <s v="Cerrado"/>
    <s v="FUNDACION INSTITUTO PROFESIONAL DUOC UC"/>
    <s v="14/3/24 16:54:10"/>
    <s v="14/3/24 16:55:39"/>
    <s v="14/3/24 17:49:57"/>
    <s v="14/3/24 23:50:00"/>
    <x v="0"/>
    <x v="12"/>
    <s v="REQ | DUOC | Proyecto migración de Aplicaciones para Grupo Sentte a Datacenter Telefónica"/>
    <s v="HOSTING VIRTUAL"/>
    <s v="frp_disilv"/>
    <x v="0"/>
    <s v="Dentro del Objetivo de servicio"/>
    <d v="2024-03-14T00:00:00"/>
    <d v="1899-12-30T00:54:18"/>
    <d v="1899-12-30T00:46:31"/>
    <d v="1899-12-30T00:55:47"/>
    <d v="1899-12-30T00:09:16"/>
    <s v=""/>
    <s v="Cumplido"/>
    <m/>
    <s v=""/>
    <s v=""/>
    <s v=""/>
    <s v="Cumplido"/>
  </r>
  <r>
    <s v="INC000002674814"/>
    <s v="4-Menor/Localizado"/>
    <s v="4-Baja"/>
    <s v="Baja"/>
    <s v="Cerrado"/>
    <s v="TELEFONICA GLOBAL TECHNOLOGY S.A.AGENCIA EN CHILE"/>
    <s v="14/3/24 12:21:56"/>
    <s v="14/3/24 12:22:06"/>
    <s v="14/3/24 18:07:03"/>
    <s v="14/3/24 23:50:00"/>
    <x v="2"/>
    <x v="15"/>
    <s v="rev licencias Bruno F"/>
    <s v="HOSTING VIRTUAL"/>
    <s v="tct_jacuev"/>
    <x v="0"/>
    <s v="Dentro del Objetivo de servicio"/>
    <d v="2024-03-14T00:00:00"/>
    <d v="1899-12-30T05:44:57"/>
    <d v="1899-12-30T00:00:00"/>
    <d v="1899-12-30T05:45:07"/>
    <d v="1899-12-30T05:45:07"/>
    <s v=""/>
    <s v="Cumplido"/>
    <m/>
    <s v=""/>
    <s v=""/>
    <s v=""/>
    <s v="Cumplido"/>
  </r>
  <r>
    <s v="INC000002674816"/>
    <s v="4-Menor/Localizado"/>
    <s v="4-Baja"/>
    <s v="Baja"/>
    <s v="Cerrado"/>
    <s v="TELEFONICA GLOBAL TECHNOLOGY S.A.AGENCIA EN CHILE"/>
    <s v="14/3/24 12:22:12"/>
    <s v="14/3/24 12:22:23"/>
    <s v="14/3/24 18:51:56"/>
    <s v="14/3/24 23:50:00"/>
    <x v="2"/>
    <x v="15"/>
    <s v="FRUTICOLA Y EXPORTADORA"/>
    <s v="HOSTING VIRTUAL"/>
    <s v="tct_jacuev"/>
    <x v="0"/>
    <s v="Dentro del Objetivo de servicio"/>
    <d v="2024-03-14T00:00:00"/>
    <d v="1899-12-30T06:29:33"/>
    <d v="1899-12-30T00:00:00"/>
    <d v="1899-12-30T06:29:44"/>
    <d v="1899-12-30T06:29:44"/>
    <s v=""/>
    <s v="Cumplido"/>
    <m/>
    <s v=""/>
    <s v=""/>
    <s v=""/>
    <s v="Cumplido"/>
  </r>
  <r>
    <s v="INC000002670766"/>
    <s v="3-Moderado/Limitado"/>
    <s v="3-Medio"/>
    <s v="Media"/>
    <s v="Cerrado"/>
    <s v="CONYTEC PROYECTOS DE I"/>
    <s v="13/3/24 10:58:14"/>
    <s v="13/3/24 11:02:37"/>
    <s v="14/3/24 19:55:04"/>
    <s v="14/3/24 23:50:00"/>
    <x v="5"/>
    <x v="14"/>
    <s v="HD/: Bajas de respaldos VDC"/>
    <s v="VPN IP - MPLS"/>
    <s v="frp_jancha"/>
    <x v="0"/>
    <s v="Objetivos de servicio incumplidos"/>
    <d v="2024-03-14T00:00:00"/>
    <d v="1899-12-31T08:52:27"/>
    <d v="1899-12-31T08:49:06"/>
    <d v="1899-12-31T08:56:50"/>
    <d v="1899-12-30T00:07:44"/>
    <s v=""/>
    <s v="Cumplido"/>
    <m/>
    <s v=""/>
    <s v=""/>
    <s v="Cumplido"/>
    <s v=""/>
  </r>
  <r>
    <s v="INC000002675876"/>
    <s v="1-Extenso/Generalizado"/>
    <s v="4-Baja"/>
    <s v="Baja"/>
    <s v="Cerrado"/>
    <s v="FUNDACION INSTITUTO PROFESIONAL DUOC UC"/>
    <s v="14/3/24 18:28:22"/>
    <s v="14/3/24 18:28:22"/>
    <s v="14/3/24 23:09:32"/>
    <s v="14/3/24 23:50:00"/>
    <x v="2"/>
    <x v="4"/>
    <s v="fiprdu01 - dcadmcousino TICKET AUTOMATICO"/>
    <s v="TICKET-INTELIGENTE"/>
    <s v="USR_TSIGHT"/>
    <x v="1"/>
    <s v="Dentro del Objetivo de servicio"/>
    <d v="2024-03-14T00:00:00"/>
    <d v="1899-12-30T04:41:10"/>
    <d v="1899-12-30T04:38:14"/>
    <d v="1899-12-30T04:41:10"/>
    <d v="1899-12-30T00:02:56"/>
    <s v="Cumplido"/>
    <s v=" "/>
    <m/>
    <s v=""/>
    <s v=""/>
    <s v=""/>
    <s v="Cumplido"/>
  </r>
  <r>
    <s v="INC000002675637"/>
    <s v="4-Menor/Localizado"/>
    <s v="4-Baja"/>
    <s v="Baja"/>
    <s v="Cerrado"/>
    <s v="NUTRISCO CHILE SA"/>
    <s v="14/3/24 23:20:47"/>
    <s v="14/3/24 23:23:28"/>
    <s v="15/3/24 07:37:08"/>
    <s v="15/3/24 23:50:00"/>
    <x v="1"/>
    <x v="1"/>
    <s v="HD/RV: Transporte OT // Martes 27 de Febrero a las 23 horas"/>
    <s v="VPN IP - MPLS"/>
    <s v="frp_jesanc"/>
    <x v="0"/>
    <s v="Dentro del Objetivo de servicio"/>
    <d v="2024-03-15T00:00:00"/>
    <d v="1899-12-30T08:13:40"/>
    <d v="1899-12-30T00:51:46"/>
    <d v="1899-12-30T08:16:21"/>
    <d v="1899-12-30T07:24:35"/>
    <s v=""/>
    <s v="Cumplido"/>
    <m/>
    <s v=""/>
    <s v=""/>
    <s v=""/>
    <s v="Cumplido"/>
  </r>
  <r>
    <s v="INC000002677007"/>
    <s v="4-Menor/Localizado"/>
    <s v="4-Baja"/>
    <s v="Baja"/>
    <s v="Cerrado"/>
    <s v="TELEFONICA EMPRESAS DE CHILE SA"/>
    <s v="15/3/24 07:37:45"/>
    <s v="15/3/24 07:38:45"/>
    <s v="15/3/24 07:39:09"/>
    <s v="15/3/24 23:50:00"/>
    <x v="1"/>
    <x v="1"/>
    <s v="Checklist Diario Clientes 15.03.24"/>
    <s v="SAP"/>
    <s v="tct_nsaave"/>
    <x v="0"/>
    <s v="Dentro del Objetivo de servicio"/>
    <d v="2024-03-15T00:00:00"/>
    <d v="1899-12-30T00:00:24"/>
    <d v="1899-12-30T00:00:00"/>
    <d v="1899-12-30T00:01:24"/>
    <d v="1899-12-30T00:01:24"/>
    <s v=""/>
    <s v="Cumplido"/>
    <m/>
    <s v=""/>
    <s v=""/>
    <s v=""/>
    <s v="Cumplido"/>
  </r>
  <r>
    <s v="INC000002675888"/>
    <s v="3-Moderado/Limitado"/>
    <s v="3-Medio"/>
    <s v="Media"/>
    <s v="Cerrado"/>
    <s v="COMERCIAL E IMPORTADORA AUDIOMUSICA SPA"/>
    <s v="14/3/24 18:47:38"/>
    <s v="14/3/24 18:48:01"/>
    <s v="15/3/24 08:24:01"/>
    <s v="15/3/24 23:50:00"/>
    <x v="0"/>
    <x v="4"/>
    <s v="HD/Re: Reinicio de servidores."/>
    <s v="VPN IP - MPLS"/>
    <s v="frp_pcamay"/>
    <x v="0"/>
    <s v="Objetivos de servicio incumplidos"/>
    <d v="2024-03-15T00:00:00"/>
    <d v="1899-12-30T13:36:00"/>
    <d v="1899-12-30T13:20:01"/>
    <d v="1899-12-30T13:36:23"/>
    <d v="1899-12-30T00:16:22"/>
    <s v=""/>
    <s v="Cumplido"/>
    <m/>
    <s v=""/>
    <s v=""/>
    <s v="Cumplido"/>
    <s v=""/>
  </r>
  <r>
    <s v="INC000002674280"/>
    <s v="4-Menor/Localizado"/>
    <s v="4-Baja"/>
    <s v="Baja"/>
    <s v="Cerrado"/>
    <s v="TELEFONICA GLOBAL TECHNOLOGY S.A.AGENCIA EN CHILE"/>
    <s v="14/3/24 11:46:08"/>
    <s v="14/3/24 11:46:22"/>
    <s v="15/3/24 10:09:04"/>
    <s v="15/3/24 23:50:00"/>
    <x v="3"/>
    <x v="20"/>
    <s v="Requerimiento solicitado sin el flujo correspondiente"/>
    <s v="HOSTING VIRTUAL"/>
    <s v="tct_rgalle"/>
    <x v="0"/>
    <s v="Dentro del Objetivo de servicio"/>
    <d v="2024-03-15T00:00:00"/>
    <d v="1899-12-30T22:22:42"/>
    <d v="1899-12-30T22:16:10"/>
    <d v="1899-12-30T22:22:56"/>
    <d v="1899-12-30T00:06:46"/>
    <s v=""/>
    <s v="Cumplido"/>
    <m/>
    <s v=""/>
    <s v=""/>
    <s v=""/>
    <s v="Cumplido"/>
  </r>
  <r>
    <s v="INC000002677323"/>
    <s v="3-Moderado/Limitado"/>
    <s v="4-Baja"/>
    <s v="Baja"/>
    <s v="Cerrado"/>
    <s v="FUNDACION INSTITUTO PROFESIONAL DUOC UC"/>
    <s v="15/3/24 09:36:10"/>
    <s v="15/3/24 09:44:08"/>
    <s v="15/3/24 10:13:33"/>
    <s v="15/3/24 23:50:00"/>
    <x v="3"/>
    <x v="7"/>
    <s v="DUOC| REQ | Clave de usuarios DGDAI"/>
    <s v="HOSTING VIRTUAL"/>
    <s v="frp_eavend"/>
    <x v="0"/>
    <s v="Dentro del Objetivo de servicio"/>
    <d v="2024-03-15T00:00:00"/>
    <d v="1899-12-30T00:29:25"/>
    <d v="1899-12-30T00:00:00"/>
    <d v="1899-12-30T00:37:23"/>
    <d v="1899-12-30T00:37:23"/>
    <s v=""/>
    <s v="Cumplido"/>
    <m/>
    <s v=""/>
    <s v=""/>
    <s v=""/>
    <s v="Cumplido"/>
  </r>
  <r>
    <s v="INC000002677202"/>
    <s v="3-Moderado/Limitado"/>
    <s v="3-Medio"/>
    <s v="Media"/>
    <s v="Cerrado"/>
    <s v="TELEFONICA GLOBAL TECHNOLOGY S.A.AGENCIA EN CHILE"/>
    <s v="15/3/24 09:47:07"/>
    <s v="15/3/24 09:49:39"/>
    <s v="15/3/24 10:13:45"/>
    <s v="15/3/24 23:50:00"/>
    <x v="13"/>
    <x v="34"/>
    <s v="HD/RE: Problema en VDC"/>
    <s v="VPN IP - MPLS"/>
    <s v="frp_jancha"/>
    <x v="0"/>
    <s v="Dentro del Objetivo de servicio"/>
    <d v="2024-03-15T00:00:00"/>
    <d v="1899-12-30T00:24:06"/>
    <d v="1899-12-30T00:00:00"/>
    <d v="1899-12-30T00:26:38"/>
    <d v="1899-12-30T00:26:38"/>
    <s v=""/>
    <s v="Cumplido"/>
    <m/>
    <s v=""/>
    <s v=""/>
    <s v="Cumplido"/>
    <s v=""/>
  </r>
  <r>
    <s v="INC000002675496"/>
    <s v="3-Moderado/Limitado"/>
    <s v="3-Medio"/>
    <s v="Media"/>
    <s v="Cerrado"/>
    <s v="EUROCAPITAL SERVICIOS CHILE S.A."/>
    <s v="14/3/24 16:38:13"/>
    <s v="14/3/24 16:39:40"/>
    <s v="15/3/24 10:27:30"/>
    <s v="15/3/24 23:50:00"/>
    <x v="11"/>
    <x v="4"/>
    <s v="HD | Consulta Licencias o365 - Power Bi Free // Eurocapital"/>
    <s v="VPN IP - MPLS"/>
    <s v="frp_kefern"/>
    <x v="1"/>
    <s v="Dentro del Objetivo de servicio"/>
    <d v="2024-03-15T00:00:00"/>
    <d v="1899-12-30T17:47:50"/>
    <d v="1899-12-30T16:32:54"/>
    <d v="1899-12-30T17:49:17"/>
    <d v="1899-12-30T01:16:23"/>
    <s v="Cumplido"/>
    <s v=" "/>
    <m/>
    <s v=""/>
    <s v=""/>
    <s v="Cumplido"/>
    <s v=""/>
  </r>
  <r>
    <s v="INC000002676964"/>
    <s v="4-Menor/Localizado"/>
    <s v="4-Baja"/>
    <s v="Baja"/>
    <s v="Cerrado"/>
    <s v="INMOBILIARIA FRUSAN S.A."/>
    <s v="15/3/24 07:08:12"/>
    <s v="15/3/24 07:11:13"/>
    <s v="15/3/24 11:04:35"/>
    <s v="15/3/24 23:50:00"/>
    <x v="5"/>
    <x v="14"/>
    <s v="REQ / Error en respaldo de servidor fru-sql-2.frusanc.lan | HD"/>
    <s v="HOSTING VIRTUAL"/>
    <s v="frp_lmosqu"/>
    <x v="0"/>
    <s v="Dentro del Objetivo de servicio"/>
    <d v="2024-03-15T00:00:00"/>
    <d v="1899-12-30T03:53:22"/>
    <d v="1899-12-30T03:51:18"/>
    <d v="1899-12-30T03:56:23"/>
    <d v="1899-12-30T00:05:05"/>
    <s v=""/>
    <s v="Cumplido"/>
    <m/>
    <s v=""/>
    <s v=""/>
    <s v=""/>
    <s v="Cumplido"/>
  </r>
  <r>
    <s v="INC000002675405"/>
    <s v="4-Menor/Localizado"/>
    <s v="4-Baja"/>
    <s v="Baja"/>
    <s v="Cerrado"/>
    <s v="TELEFONICA GLOBAL TECHNOLOGY S.A.AGENCIA EN CHILE"/>
    <s v="14/3/24 15:31:11"/>
    <s v="14/3/24 15:33:26"/>
    <s v="15/3/24 11:17:19"/>
    <s v="15/3/24 23:50:00"/>
    <x v="10"/>
    <x v="24"/>
    <s v="NUEVO SERVIDOR - Habilitar comunicacion PANDA"/>
    <s v="HOSTING VIRTUAL"/>
    <s v="tct_psepul"/>
    <x v="0"/>
    <s v="Dentro del Objetivo de servicio"/>
    <d v="2024-03-15T00:00:00"/>
    <d v="1899-12-30T19:43:53"/>
    <d v="1899-12-30T19:43:29"/>
    <d v="1899-12-30T19:46:08"/>
    <d v="1899-12-30T00:02:39"/>
    <s v=""/>
    <s v="Cumplido"/>
    <m/>
    <s v=""/>
    <s v=""/>
    <s v=""/>
    <s v="Cumplido"/>
  </r>
  <r>
    <s v="INC000002677584"/>
    <s v="1-Extenso/Generalizado"/>
    <s v="4-Baja"/>
    <s v="Baja"/>
    <s v="Cerrado"/>
    <s v="CAMARA DE COMERCIO DE SANTIAGO A G"/>
    <s v="15/3/24 10:36:42"/>
    <s v="15/3/24 10:36:42"/>
    <s v="15/3/24 13:05:41"/>
    <s v="15/3/24 23:50:00"/>
    <x v="0"/>
    <x v="8"/>
    <s v="cacost01 - contwlssiac TICKET AUTOMATICO"/>
    <s v="TICKET-INTELIGENTE"/>
    <s v="USR_TSIGHT"/>
    <x v="1"/>
    <s v="Dentro del Objetivo de servicio"/>
    <d v="2024-03-15T00:00:00"/>
    <d v="1899-12-30T02:28:59"/>
    <d v="1899-12-30T00:36:52"/>
    <d v="1899-12-30T02:28:59"/>
    <d v="1899-12-30T01:52:07"/>
    <s v="Cumplido"/>
    <s v=" "/>
    <m/>
    <s v=""/>
    <s v=""/>
    <s v=""/>
    <s v="Cumplido"/>
  </r>
  <r>
    <s v="INC000002677585"/>
    <s v="1-Extenso/Generalizado"/>
    <s v="4-Baja"/>
    <s v="Baja"/>
    <s v="Cerrado"/>
    <s v="CAMARA DE COMERCIO DE SANTIAGO A G"/>
    <s v="15/3/24 10:36:43"/>
    <s v="15/3/24 10:36:43"/>
    <s v="15/3/24 13:06:54"/>
    <s v="15/3/24 23:50:00"/>
    <x v="0"/>
    <x v="8"/>
    <s v="cacost01 - contosbneg TICKET AUTOMATICO"/>
    <s v="TICKET-INTELIGENTE"/>
    <s v="USR_TSIGHT"/>
    <x v="1"/>
    <s v="Dentro del Objetivo de servicio"/>
    <d v="2024-03-15T00:00:00"/>
    <d v="1899-12-30T02:30:11"/>
    <d v="1899-12-30T00:35:40"/>
    <d v="1899-12-30T02:30:11"/>
    <d v="1899-12-30T01:54:31"/>
    <s v="Cumplido"/>
    <s v=" "/>
    <m/>
    <s v=""/>
    <s v=""/>
    <s v=""/>
    <s v="Cumplido"/>
  </r>
  <r>
    <s v="INC000002675345"/>
    <s v="3-Moderado/Limitado"/>
    <s v="3-Medio"/>
    <s v="Media"/>
    <s v="Cerrado"/>
    <s v="FRUTICOLA Y EXPORTADORA ATACAMA LTDA"/>
    <s v="14/3/24 15:17:04"/>
    <s v="14/3/24 15:20:06"/>
    <s v="15/3/24 13:50:19"/>
    <s v="15/3/24 23:50:00"/>
    <x v="4"/>
    <x v="21"/>
    <s v="HD | FRUTICOLA Y EXPORTADORA ATACAMA C-19872300325 // CC-CHI-0000068474 |"/>
    <s v="VPN IP - MPLS"/>
    <s v="frp_kefern"/>
    <x v="0"/>
    <s v="Objetivos de servicio incumplidos"/>
    <d v="2024-03-15T00:00:00"/>
    <d v="1899-12-30T22:30:13"/>
    <d v="1899-12-30T21:07:47"/>
    <d v="1899-12-30T22:33:15"/>
    <d v="1899-12-30T01:25:28"/>
    <s v=""/>
    <s v="Cumplido"/>
    <m/>
    <s v=""/>
    <s v=""/>
    <s v="Cumplido"/>
    <s v=""/>
  </r>
  <r>
    <s v="INC000002677748"/>
    <s v="3-Moderado/Limitado"/>
    <s v="3-Medio"/>
    <s v="Media"/>
    <s v="Cerrado"/>
    <s v="TELEFONICA GLOBAL TECHNOLOGY S.A.AGENCIA EN CHILE"/>
    <s v="15/3/24 13:22:22"/>
    <s v="15/3/24 13:23:48"/>
    <s v="15/3/24 13:55:25"/>
    <s v="15/3/24 23:50:00"/>
    <x v="4"/>
    <x v="16"/>
    <s v="HD/Migración VM VDC Sonacol"/>
    <s v="VPN IP - MPLS"/>
    <s v="frp_pcamay"/>
    <x v="0"/>
    <s v="Dentro del Objetivo de servicio"/>
    <d v="2024-03-15T00:00:00"/>
    <d v="1899-12-30T00:31:37"/>
    <d v="1899-12-30T00:00:00"/>
    <d v="1899-12-30T00:33:03"/>
    <d v="1899-12-30T00:33:03"/>
    <s v=""/>
    <s v="Cumplido"/>
    <m/>
    <s v=""/>
    <s v=""/>
    <s v="Cumplido"/>
    <s v=""/>
  </r>
  <r>
    <s v="INC000002677305"/>
    <s v="3-Moderado/Limitado"/>
    <s v="3-Medio"/>
    <s v="Media"/>
    <s v="Cerrado"/>
    <s v="SONACOL SA"/>
    <s v="15/3/24 09:05:47"/>
    <s v="15/3/24 09:07:22"/>
    <s v="15/3/24 15:04:15"/>
    <s v="15/3/24 23:50:00"/>
    <x v="5"/>
    <x v="14"/>
    <s v="HD/Restauración respaldo servidor Socolnt98"/>
    <s v="VPN IP - MPLS"/>
    <s v="frp_pcamay"/>
    <x v="0"/>
    <s v="Dentro del Objetivo de servicio"/>
    <d v="2024-03-15T00:00:00"/>
    <d v="1899-12-30T05:56:53"/>
    <d v="1899-12-30T04:49:10"/>
    <d v="1899-12-30T05:58:28"/>
    <d v="1899-12-30T01:09:18"/>
    <s v=""/>
    <s v="Cumplido"/>
    <m/>
    <s v=""/>
    <s v=""/>
    <s v="Cumplido"/>
    <s v=""/>
  </r>
  <r>
    <s v="INC000002676904"/>
    <s v="3-Moderado/Limitado"/>
    <s v="3-Medio"/>
    <s v="Media"/>
    <s v="Cerrado"/>
    <s v="FUNDACION INSTITUTO PROFESIONAL DUOC UC"/>
    <s v="15/3/24 12:02:37"/>
    <s v="15/3/24 12:03:17"/>
    <s v="15/3/24 15:12:39"/>
    <s v="15/3/24 23:50:00"/>
    <x v="0"/>
    <x v="12"/>
    <s v="Revisión de requerimiento: Revisión filesystem / de servidores FUSE"/>
    <s v="HOSTING VIRTUAL"/>
    <s v="tct_vsepul"/>
    <x v="0"/>
    <s v="Dentro del Objetivo de servicio"/>
    <d v="2024-03-15T00:00:00"/>
    <d v="1899-12-30T03:09:22"/>
    <d v="1899-12-30T03:09:22"/>
    <d v="1899-12-30T03:10:02"/>
    <d v="1899-12-30T00:00:40"/>
    <s v=""/>
    <s v="Cumplido"/>
    <m/>
    <s v=""/>
    <s v=""/>
    <s v="Cumplido"/>
    <s v=""/>
  </r>
  <r>
    <s v="INC000002677782"/>
    <s v="3-Moderado/Limitado"/>
    <s v="3-Medio"/>
    <s v="Media"/>
    <s v="Cerrado"/>
    <s v="EMPRESA NACIONAL DE CERTIFICACIONES"/>
    <s v="15/3/24 15:00:37"/>
    <s v="15/3/24 15:02:42"/>
    <s v="15/3/24 15:27:48"/>
    <s v="15/3/24 23:50:00"/>
    <x v="3"/>
    <x v="20"/>
    <s v="HD/[ECERT] INVENTARIO DE SERVICIOS BASE DATOS SQL"/>
    <s v="VPN IP - MPLS"/>
    <s v="frp_pcamay"/>
    <x v="0"/>
    <s v="Dentro del Objetivo de servicio"/>
    <d v="2024-03-15T00:00:00"/>
    <d v="1899-12-30T00:25:06"/>
    <d v="1899-12-30T00:00:00"/>
    <d v="1899-12-30T00:27:11"/>
    <d v="1899-12-30T00:27:11"/>
    <s v=""/>
    <s v="Cumplido"/>
    <m/>
    <s v=""/>
    <s v=""/>
    <s v="Cumplido"/>
    <s v=""/>
  </r>
  <r>
    <s v="INC000002677735"/>
    <s v="3-Moderado/Limitado"/>
    <s v="3-Medio"/>
    <s v="Media"/>
    <s v="Cerrado"/>
    <s v="CAMARA DE COMERCIO DE SANTIAGO A G"/>
    <s v="15/3/24 12:37:48"/>
    <s v="15/3/24 12:38:21"/>
    <s v="15/3/24 15:31:45"/>
    <s v="15/3/24 23:50:00"/>
    <x v="6"/>
    <x v="6"/>
    <s v="HD/[CAMARA DE COMERCIO] CAMBIO DE HORA | 6 ABRIL | SO Microsoft | GNU Linux"/>
    <s v="VPN IP - MPLS"/>
    <s v="frp_pcamay"/>
    <x v="0"/>
    <s v="Dentro del Objetivo de servicio"/>
    <d v="2024-03-15T00:00:00"/>
    <d v="1899-12-30T02:53:24"/>
    <d v="1899-12-30T00:00:00"/>
    <d v="1899-12-30T02:53:57"/>
    <d v="1899-12-30T02:53:57"/>
    <s v=""/>
    <s v="Cumplido"/>
    <m/>
    <s v=""/>
    <s v=""/>
    <s v="Cumplido"/>
    <s v=""/>
  </r>
  <r>
    <s v="INC000002677873"/>
    <s v="3-Moderado/Limitado"/>
    <s v="3-Medio"/>
    <s v="Media"/>
    <s v="Cerrado"/>
    <s v="TELEFONICA GLOBAL TECHNOLOGY S.A.AGENCIA EN CHILE"/>
    <s v="15/3/24 12:41:08"/>
    <s v="15/3/24 12:43:31"/>
    <s v="15/3/24 15:32:42"/>
    <s v="15/3/24 23:50:00"/>
    <x v="6"/>
    <x v="6"/>
    <s v="HD/[ECERT] CAMBIO DE HORA | 6 ABRIL | SO Microsoft"/>
    <s v="VPN IP - MPLS"/>
    <s v="frp_jancha"/>
    <x v="0"/>
    <s v="Dentro del Objetivo de servicio"/>
    <d v="2024-03-15T00:00:00"/>
    <d v="1899-12-30T02:49:11"/>
    <d v="1899-12-30T00:00:00"/>
    <d v="1899-12-30T02:51:34"/>
    <d v="1899-12-30T02:51:34"/>
    <s v=""/>
    <s v="Cumplido"/>
    <m/>
    <s v=""/>
    <s v=""/>
    <s v="Cumplido"/>
    <s v=""/>
  </r>
  <r>
    <s v="INC000002677495"/>
    <s v="4-Menor/Localizado"/>
    <s v="4-Baja"/>
    <s v="Baja"/>
    <s v="Cerrado"/>
    <s v="TELEFONICA GLOBAL TECHNOLOGY S.A.AGENCIA EN CHILE"/>
    <s v="15/3/24 15:31:53"/>
    <s v="15/3/24 15:32:08"/>
    <s v="15/3/24 15:34:00"/>
    <s v="15/3/24 23:50:00"/>
    <x v="2"/>
    <x v="15"/>
    <s v="Caja los andes avtividad Google"/>
    <s v="HOSTING VIRTUAL"/>
    <s v="tct_jacuev"/>
    <x v="0"/>
    <s v="Dentro del Objetivo de servicio"/>
    <d v="2024-03-15T00:00:00"/>
    <d v="1899-12-30T00:01:52"/>
    <d v="1899-12-30T00:00:00"/>
    <d v="1899-12-30T00:02:07"/>
    <d v="1899-12-30T00:02:07"/>
    <s v=""/>
    <s v="Cumplido"/>
    <m/>
    <s v=""/>
    <s v=""/>
    <s v=""/>
    <s v="Cumplido"/>
  </r>
  <r>
    <s v="INC000002677496"/>
    <s v="4-Menor/Localizado"/>
    <s v="4-Baja"/>
    <s v="Baja"/>
    <s v="Cerrado"/>
    <s v="TELEFONICA GLOBAL TECHNOLOGY S.A.AGENCIA EN CHILE"/>
    <s v="15/3/24 15:32:17"/>
    <s v="15/3/24 15:32:33"/>
    <s v="15/3/24 15:34:43"/>
    <s v="15/3/24 23:50:00"/>
    <x v="2"/>
    <x v="15"/>
    <s v="FEBRERO 2024 Consumo Suscripciones O365 y Microsoft Azure"/>
    <s v="HOSTING VIRTUAL"/>
    <s v="tct_jacuev"/>
    <x v="0"/>
    <s v="Dentro del Objetivo de servicio"/>
    <d v="2024-03-15T00:00:00"/>
    <d v="1899-12-30T00:02:10"/>
    <d v="1899-12-30T00:00:00"/>
    <d v="1899-12-30T00:02:26"/>
    <d v="1899-12-30T00:02:26"/>
    <s v=""/>
    <s v="Cumplido"/>
    <m/>
    <s v=""/>
    <s v=""/>
    <s v=""/>
    <s v="Cumplido"/>
  </r>
  <r>
    <s v="INC000002677497"/>
    <s v="2-Significativo/Amplio"/>
    <s v="2-Alta"/>
    <s v="Alta"/>
    <s v="Cerrado"/>
    <s v="TELEFONICA GLOBAL TECHNOLOGY S.A.AGENCIA EN CHILE"/>
    <s v="15/3/24 15:32:39"/>
    <s v="15/3/24 15:32:56"/>
    <s v="15/3/24 15:35:24"/>
    <s v="15/3/24 23:50:00"/>
    <x v="2"/>
    <x v="15"/>
    <s v="EVENTO ORION][SERVIDOR] Alerta MDM-AIRW-AP01 | MDM-AIRW-APP02 | MDM-AIRW-FE0"/>
    <s v="HOSTING VIRTUAL"/>
    <s v="tct_jacuev"/>
    <x v="1"/>
    <s v="Dentro del Objetivo de servicio"/>
    <d v="2024-03-15T00:00:00"/>
    <d v="1899-12-30T00:02:28"/>
    <d v="1899-12-30T00:00:00"/>
    <d v="1899-12-30T00:02:45"/>
    <d v="1899-12-30T00:02:45"/>
    <s v="Cumplido"/>
    <s v=" "/>
    <m/>
    <s v=""/>
    <s v="Cumplido"/>
    <s v=""/>
    <s v=""/>
  </r>
  <r>
    <s v="INC000002677498"/>
    <s v="4-Menor/Localizado"/>
    <s v="4-Baja"/>
    <s v="Baja"/>
    <s v="Cerrado"/>
    <s v="TELEFONICA GLOBAL TECHNOLOGY S.A.AGENCIA EN CHILE"/>
    <s v="15/3/24 15:33:03"/>
    <s v="15/3/24 15:33:14"/>
    <s v="15/3/24 15:36:15"/>
    <s v="15/3/24 23:50:00"/>
    <x v="2"/>
    <x v="15"/>
    <s v="FEBRERO 2024 Consumo Suscripciones O365 y"/>
    <s v="HOSTING VIRTUAL"/>
    <s v="tct_jacuev"/>
    <x v="0"/>
    <s v="Dentro del Objetivo de servicio"/>
    <d v="2024-03-15T00:00:00"/>
    <d v="1899-12-30T00:03:01"/>
    <d v="1899-12-30T00:00:00"/>
    <d v="1899-12-30T00:03:12"/>
    <d v="1899-12-30T00:03:12"/>
    <s v=""/>
    <s v="Cumplido"/>
    <m/>
    <s v=""/>
    <s v=""/>
    <s v=""/>
    <s v="Cumplido"/>
  </r>
  <r>
    <s v="INC000002677772"/>
    <s v="3-Moderado/Limitado"/>
    <s v="3-Medio"/>
    <s v="Media"/>
    <s v="Cerrado"/>
    <s v="TELEFONICA GLOBAL TECHNOLOGY S.A.AGENCIA EN CHILE"/>
    <s v="15/3/24 14:22:24"/>
    <s v="15/3/24 14:23:44"/>
    <s v="15/3/24 15:38:13"/>
    <s v="15/3/24 23:50:00"/>
    <x v="4"/>
    <x v="16"/>
    <s v="HD/Importar a VDC de CLIENTE Mantos copper vm restaurada."/>
    <s v="VPN IP - MPLS"/>
    <s v="frp_pcamay"/>
    <x v="0"/>
    <s v="Dentro del Objetivo de servicio"/>
    <d v="2024-03-15T00:00:00"/>
    <d v="1899-12-30T01:14:29"/>
    <d v="1899-12-30T00:00:00"/>
    <d v="1899-12-30T01:15:49"/>
    <d v="1899-12-30T01:15:49"/>
    <s v=""/>
    <s v="Cumplido"/>
    <m/>
    <s v=""/>
    <s v=""/>
    <s v="Cumplido"/>
    <s v=""/>
  </r>
  <r>
    <s v="INC000002675008"/>
    <s v="3-Moderado/Limitado"/>
    <s v="3-Medio"/>
    <s v="Media"/>
    <s v="Cerrado"/>
    <s v="GIBRALTAR S A"/>
    <s v="14/3/24 13:02:55"/>
    <s v="14/3/24 13:10:57"/>
    <s v="15/3/24 15:47:45"/>
    <s v="15/3/24 23:50:00"/>
    <x v="4"/>
    <x v="21"/>
    <s v="HD | Ruta firewall VDC Garmendia"/>
    <s v="VPN IP - MPLS"/>
    <s v="frp_kefern"/>
    <x v="0"/>
    <s v="Objetivos de servicio incumplidos"/>
    <d v="2024-03-15T00:00:00"/>
    <d v="1899-12-31T02:36:48"/>
    <d v="1899-12-30T22:47:56"/>
    <d v="1899-12-31T02:44:50"/>
    <d v="1899-12-30T03:56:54"/>
    <s v=""/>
    <s v="Cumplido"/>
    <m/>
    <s v=""/>
    <s v=""/>
    <s v="Cumplido"/>
    <s v=""/>
  </r>
  <r>
    <s v="INC000002671826"/>
    <s v="3-Moderado/Limitado"/>
    <s v="3-Medio"/>
    <s v="Media"/>
    <s v="Cerrado"/>
    <s v="FARMACIAS AHUMADA S.A."/>
    <s v="13/3/24 12:57:21"/>
    <s v="13/3/24 12:58:03"/>
    <s v="15/3/24 16:04:35"/>
    <s v="15/3/24 23:50:00"/>
    <x v="5"/>
    <x v="13"/>
    <s v="GAMA/ Respaldo Baseprod"/>
    <s v="VPN IP - MPLS"/>
    <s v="frp_cnavar"/>
    <x v="0"/>
    <s v="Objetivos de servicio incumplidos"/>
    <d v="2024-03-15T00:00:00"/>
    <d v="1900-01-01T03:06:32"/>
    <d v="1900-01-01T02:24:14"/>
    <d v="1900-01-01T03:07:14"/>
    <d v="1899-12-30T00:43:00"/>
    <s v=""/>
    <s v="Cumplido"/>
    <m/>
    <s v=""/>
    <s v=""/>
    <s v="Cumplido"/>
    <s v=""/>
  </r>
  <r>
    <s v="INC000002677732"/>
    <s v="3-Moderado/Limitado"/>
    <s v="3-Medio"/>
    <s v="Media"/>
    <s v="Cerrado"/>
    <s v="CONYTEC PROYECTOS DE I"/>
    <s v="15/3/24 12:27:03"/>
    <s v="15/3/24 12:28:00"/>
    <s v="15/3/24 16:06:07"/>
    <s v="15/3/24 23:50:00"/>
    <x v="5"/>
    <x v="13"/>
    <s v="HD/Baja de respaldo VDC MCROUTERACP"/>
    <s v="VPN IP - MPLS"/>
    <s v="frp_pcamay"/>
    <x v="0"/>
    <s v="Dentro del Objetivo de servicio"/>
    <d v="2024-03-15T00:00:00"/>
    <d v="1899-12-30T03:38:07"/>
    <d v="1899-12-30T03:23:56"/>
    <d v="1899-12-30T03:39:04"/>
    <d v="1899-12-30T00:15:08"/>
    <s v=""/>
    <s v="Cumplido"/>
    <m/>
    <s v=""/>
    <s v=""/>
    <s v="Cumplido"/>
    <s v=""/>
  </r>
  <r>
    <s v="INC000002678152"/>
    <s v="3-Moderado/Limitado"/>
    <s v="3-Medio"/>
    <s v="Media"/>
    <s v="Cerrado"/>
    <s v="TELEFONICA GLOBAL TECHNOLOGY S.A.AGENCIA EN CHILE"/>
    <s v="15/3/24 14:47:48"/>
    <s v="15/3/24 14:49:45"/>
    <s v="15/3/24 16:17:51"/>
    <s v="15/3/24 23:50:00"/>
    <x v="13"/>
    <x v="34"/>
    <s v="HD/[ECERT] INVENTARIO DE SERVIDORES VIRTUALES | Rv Tools"/>
    <s v="VPN IP - MPLS"/>
    <s v="frp_jancha"/>
    <x v="0"/>
    <s v="Dentro del Objetivo de servicio"/>
    <d v="2024-03-15T00:00:00"/>
    <d v="1899-12-30T01:28:06"/>
    <d v="1899-12-30T00:23:58"/>
    <d v="1899-12-30T01:30:03"/>
    <d v="1899-12-30T01:06:05"/>
    <s v=""/>
    <s v="Cumplido"/>
    <m/>
    <s v=""/>
    <s v=""/>
    <s v="Cumplido"/>
    <s v=""/>
  </r>
  <r>
    <s v="INC000002678181"/>
    <s v="3-Moderado/Limitado"/>
    <s v="3-Medio"/>
    <s v="Media"/>
    <s v="Cerrado"/>
    <s v="TELEFONICA GLOBAL TECHNOLOGY S.A.AGENCIA EN CHILE"/>
    <s v="15/3/24 15:03:26"/>
    <s v="15/3/24 15:04:50"/>
    <s v="15/3/24 16:18:37"/>
    <s v="15/3/24 23:50:00"/>
    <x v="4"/>
    <x v="28"/>
    <s v="HD/[ECERT] INVENTARIO DE MAQUINAS VIRTUALES CON SERVICIO DE REPLICA ZERTO"/>
    <s v="VPN IP - MPLS"/>
    <s v="frp_jancha"/>
    <x v="0"/>
    <s v="Dentro del Objetivo de servicio"/>
    <d v="2024-03-15T00:00:00"/>
    <d v="1899-12-30T01:13:47"/>
    <d v="1899-12-30T00:00:00"/>
    <d v="1899-12-30T01:15:11"/>
    <d v="1899-12-30T01:15:11"/>
    <s v=""/>
    <s v="Cumplido"/>
    <m/>
    <s v=""/>
    <s v=""/>
    <s v="Cumplido"/>
    <s v=""/>
  </r>
  <r>
    <s v="INC000002677797"/>
    <s v="3-Moderado/Limitado"/>
    <s v="3-Medio"/>
    <s v="Media"/>
    <s v="Cerrado"/>
    <s v="TELEFONICA CYBERSECURITY TECH CHILE SPA"/>
    <s v="15/3/24 15:26:11"/>
    <s v="15/3/24 15:28:08"/>
    <s v="15/3/24 16:18:57"/>
    <s v="15/3/24 23:50:00"/>
    <x v="2"/>
    <x v="15"/>
    <s v="SOC/ REVISIÓN DE LD/ SOC"/>
    <s v="SEGURIDAD"/>
    <s v="tct_justlo"/>
    <x v="0"/>
    <s v="Dentro del Objetivo de servicio"/>
    <d v="2024-03-15T00:00:00"/>
    <d v="1899-12-30T00:50:49"/>
    <d v="1899-12-30T00:00:00"/>
    <d v="1899-12-30T00:52:46"/>
    <d v="1899-12-30T00:52:46"/>
    <s v=""/>
    <s v="Cumplido"/>
    <m/>
    <s v=""/>
    <s v=""/>
    <s v="Cumplido"/>
    <s v=""/>
  </r>
  <r>
    <s v="INC000002678046"/>
    <s v="3-Moderado/Limitado"/>
    <s v="3-Medio"/>
    <s v="Media"/>
    <s v="Cerrado"/>
    <s v="CONYTEC PROYECTOS DE I"/>
    <s v="15/3/24 13:20:47"/>
    <s v="15/3/24 13:22:09"/>
    <s v="15/3/24 16:26:16"/>
    <s v="15/3/24 23:50:00"/>
    <x v="5"/>
    <x v="27"/>
    <s v="HD/Solicitud de restauración maquina virtual VDC."/>
    <s v="VPN IP - MPLS"/>
    <s v="frp_jancha"/>
    <x v="0"/>
    <s v="Dentro del Objetivo de servicio"/>
    <d v="2024-03-15T00:00:00"/>
    <d v="1899-12-30T03:04:07"/>
    <d v="1899-12-30T02:41:23"/>
    <d v="1899-12-30T03:05:29"/>
    <d v="1899-12-30T00:24:06"/>
    <s v=""/>
    <s v="Cumplido"/>
    <m/>
    <s v=""/>
    <s v=""/>
    <s v="Cumplido"/>
    <s v=""/>
  </r>
  <r>
    <s v="INC000002678153"/>
    <s v="4-Menor/Localizado"/>
    <s v="4-Baja"/>
    <s v="Baja"/>
    <s v="Cerrado"/>
    <s v="CELMEDIA S A"/>
    <s v="15/3/24 15:03:21"/>
    <s v="15/3/24 15:08:27"/>
    <s v="15/3/24 16:57:28"/>
    <s v="15/3/24 23:50:00"/>
    <x v="10"/>
    <x v="31"/>
    <s v="CALL CENTER / Solicita versión FIRMWARE"/>
    <s v="VPN IP - MPLS"/>
    <s v="frp_ybenit"/>
    <x v="0"/>
    <s v="Dentro del Objetivo de servicio"/>
    <d v="2024-03-15T00:00:00"/>
    <d v="1899-12-30T01:49:01"/>
    <d v="1899-12-30T00:00:00"/>
    <d v="1899-12-30T01:54:07"/>
    <d v="1899-12-30T01:54:07"/>
    <s v=""/>
    <s v="Cumplido"/>
    <m/>
    <s v=""/>
    <s v=""/>
    <s v=""/>
    <s v="Cumplido"/>
  </r>
  <r>
    <s v="INC000002678329"/>
    <s v="3-Moderado/Limitado"/>
    <s v="4-Baja"/>
    <s v="Baja"/>
    <s v="Cerrado"/>
    <s v="FUNDACION INSTITUTO PROFESIONAL DUOC UC"/>
    <s v="15/3/24 16:22:09"/>
    <s v="15/3/24 16:32:22"/>
    <s v="15/3/24 17:01:50"/>
    <s v="15/3/24 23:50:00"/>
    <x v="2"/>
    <x v="3"/>
    <s v="DUOC| REQ | Servidor Configuración Manager sin Acceso a Internet"/>
    <s v="HOSTING VIRTUAL"/>
    <s v="frp_eavend"/>
    <x v="1"/>
    <s v="Dentro del Objetivo de servicio"/>
    <d v="2024-03-15T00:00:00"/>
    <d v="1899-12-30T00:29:28"/>
    <d v="1899-12-30T00:00:00"/>
    <d v="1899-12-30T00:39:41"/>
    <d v="1899-12-30T00:39:41"/>
    <s v="Cumplido"/>
    <s v=" "/>
    <m/>
    <s v=""/>
    <s v=""/>
    <s v=""/>
    <s v="Cumplido"/>
  </r>
  <r>
    <s v="INC000002677488"/>
    <s v="3-Moderado/Limitado"/>
    <s v="3-Medio"/>
    <s v="Media"/>
    <s v="Cerrado"/>
    <s v="FUNDACION INSTITUTO PROFESIONAL DUOC UC"/>
    <s v="15/3/24 15:13:14"/>
    <s v="15/3/24 15:18:00"/>
    <s v="15/3/24 17:17:25"/>
    <s v="15/3/24 23:50:00"/>
    <x v="0"/>
    <x v="12"/>
    <s v="Revisión de requerimiento:Coonfiguración usuario para SFTP"/>
    <s v="HOSTING VIRTUAL"/>
    <s v="tct_vsepul"/>
    <x v="0"/>
    <s v="Dentro del Objetivo de servicio"/>
    <d v="2024-03-15T00:00:00"/>
    <d v="1899-12-30T01:59:25"/>
    <d v="1899-12-30T01:59:25"/>
    <d v="1899-12-30T02:04:11"/>
    <d v="1899-12-30T00:04:46"/>
    <s v=""/>
    <s v="Cumplido"/>
    <m/>
    <s v=""/>
    <s v=""/>
    <s v="Cumplido"/>
    <s v=""/>
  </r>
  <r>
    <s v="INC000002678449"/>
    <s v="3-Moderado/Limitado"/>
    <s v="3-Medio"/>
    <s v="Media"/>
    <s v="Cerrado"/>
    <s v="FUNDACION INSTITUTO PROFESIONAL DUOC UC"/>
    <s v="15/3/24 19:00:36"/>
    <s v="15/3/24 19:02:03"/>
    <s v="15/3/24 19:23:41"/>
    <s v="15/3/24 23:50:00"/>
    <x v="3"/>
    <x v="20"/>
    <s v="HD/RV: Clave de usuarios DGDAI"/>
    <s v="VPN IP - MPLS"/>
    <s v="frp_pcamay"/>
    <x v="0"/>
    <s v="Dentro del Objetivo de servicio"/>
    <d v="2024-03-15T00:00:00"/>
    <d v="1899-12-30T00:21:38"/>
    <d v="1899-12-30T00:15:36"/>
    <d v="1899-12-30T00:23:05"/>
    <d v="1899-12-30T00:07:29"/>
    <s v=""/>
    <s v="Cumplido"/>
    <m/>
    <s v=""/>
    <s v=""/>
    <s v="Cumplido"/>
    <s v=""/>
  </r>
  <r>
    <s v="INC000002679566"/>
    <s v="3-Moderado/Limitado"/>
    <s v="3-Medio"/>
    <s v="Media"/>
    <s v="Cerrado"/>
    <s v="NUTRISCO CHILE SA"/>
    <s v="16/3/24 11:27:35"/>
    <s v="16/3/24 11:30:28"/>
    <s v="16/3/24 13:20:35"/>
    <s v="16/3/24 23:50:00"/>
    <x v="1"/>
    <x v="2"/>
    <s v="HD |  Transporte a PRD // OT Roll Back caso Sala Venta // OEDK925716 // Inmediatamente"/>
    <s v="VPN IP - MPLS"/>
    <s v="frp_kefern"/>
    <x v="0"/>
    <s v="Dentro del Objetivo de servicio"/>
    <d v="2024-03-16T00:00:00"/>
    <d v="1899-12-30T01:50:07"/>
    <d v="1899-12-30T00:17:06"/>
    <d v="1899-12-30T01:53:00"/>
    <d v="1899-12-30T01:35:54"/>
    <s v=""/>
    <s v="Cumplido"/>
    <m/>
    <s v=""/>
    <s v=""/>
    <s v="Cumplido"/>
    <s v=""/>
  </r>
  <r>
    <s v="INC000002679920"/>
    <s v="3-Moderado/Limitado"/>
    <s v="3-Medio"/>
    <s v="Media"/>
    <s v="Cerrado"/>
    <s v="TELEFONICA GLOBAL TECHNOLOGY S.A.AGENCIA EN CHILE"/>
    <s v="16/3/24 14:39:19"/>
    <s v="16/3/24 14:44:11"/>
    <s v="16/3/24 15:12:05"/>
    <s v="16/3/24 23:50:00"/>
    <x v="12"/>
    <x v="33"/>
    <s v="HD | Cliente DUOC -| Respaldo fallido HYP-SNBDO"/>
    <s v="VPN IP - MPLS"/>
    <s v="frp_kefern"/>
    <x v="1"/>
    <s v="Dentro del Objetivo de servicio"/>
    <d v="2024-03-16T00:00:00"/>
    <d v="1899-12-30T00:27:54"/>
    <d v="1899-12-30T00:00:00"/>
    <d v="1899-12-30T00:32:46"/>
    <d v="1899-12-30T00:32:46"/>
    <s v="Cumplido"/>
    <s v=" "/>
    <m/>
    <s v=""/>
    <s v=""/>
    <s v="Cumplido"/>
    <s v=""/>
  </r>
  <r>
    <s v="INC000002679728"/>
    <s v="1-Extenso/Generalizado"/>
    <s v="4-Baja"/>
    <s v="Baja"/>
    <s v="Cerrado"/>
    <s v="GPS CHILE SPA"/>
    <s v="16/3/24 12:43:37"/>
    <s v="16/3/24 12:43:37"/>
    <s v="17/3/24 20:19:40"/>
    <s v="17/3/24 23:50:00"/>
    <x v="2"/>
    <x v="3"/>
    <s v="gpschi01 - wnprap_gps10 TICKET AUTOMATICO"/>
    <s v="TICKET-INTELIGENTE"/>
    <s v="USR_TSIGHT"/>
    <x v="1"/>
    <s v="Objetivos de servicio incumplidos"/>
    <d v="2024-03-17T00:00:00"/>
    <d v="1899-12-31T07:36:03"/>
    <d v="1899-12-31T07:33:04"/>
    <d v="1899-12-31T07:36:03"/>
    <d v="1899-12-30T00:02:59"/>
    <s v="Cumplido"/>
    <s v=" "/>
    <m/>
    <s v=""/>
    <s v=""/>
    <s v=""/>
    <s v="Cumplido"/>
  </r>
  <r>
    <s v="INC000002679458"/>
    <s v="3-Moderado/Limitado"/>
    <s v="3-Medio"/>
    <s v="Media"/>
    <s v="Cerrado"/>
    <s v="TELEFONICA GLOBAL TECHNOLOGY S.A.AGENCIA EN CHILE"/>
    <s v="16/3/24 09:19:53"/>
    <s v="16/3/24 09:21:28"/>
    <s v="17/3/24 20:26:00"/>
    <s v="17/3/24 23:50:00"/>
    <x v="2"/>
    <x v="3"/>
    <s v="HD/Acceso VPN: no se puede ingresar"/>
    <s v="VPN IP - MPLS"/>
    <s v="frp_jancha"/>
    <x v="0"/>
    <s v="Objetivos de servicio incumplidos"/>
    <d v="2024-03-17T00:00:00"/>
    <d v="1899-12-31T11:04:32"/>
    <d v="1899-12-31T07:26:58"/>
    <d v="1899-12-31T11:06:07"/>
    <d v="1899-12-30T03:39:09"/>
    <s v=""/>
    <s v="Cumplido"/>
    <m/>
    <s v=""/>
    <s v=""/>
    <s v="Cumplido"/>
    <s v=""/>
  </r>
  <r>
    <s v="INC000002678076"/>
    <s v="3-Moderado/Limitado"/>
    <s v="3-Medio"/>
    <s v="Media"/>
    <s v="Cerrado"/>
    <s v="TELEFONICA GLOBAL TECHNOLOGY S.A.AGENCIA EN CHILE"/>
    <s v="15/3/24 13:42:51"/>
    <s v="15/3/24 13:43:57"/>
    <s v="17/3/24 22:21:14"/>
    <s v="17/3/24 23:50:00"/>
    <x v="3"/>
    <x v="20"/>
    <s v="HD/RV: Solicitud de Mantenimiento SQL Server GDA-BD"/>
    <s v="VPN IP - MPLS"/>
    <s v="frp_jancha"/>
    <x v="0"/>
    <s v="Dentro del Objetivo de servicio"/>
    <d v="2024-03-17T00:00:00"/>
    <d v="1900-01-01T08:37:17"/>
    <d v="1900-01-01T06:57:57"/>
    <d v="1900-01-01T08:38:23"/>
    <d v="1899-12-30T01:40:26"/>
    <s v=""/>
    <s v="Cumplido"/>
    <m/>
    <s v=""/>
    <s v=""/>
    <s v="Cumplido"/>
    <s v=""/>
  </r>
  <r>
    <s v="INC000002678626"/>
    <s v="3-Moderado/Limitado"/>
    <s v="3-Medio"/>
    <s v="Media"/>
    <s v="Resuelto"/>
    <s v="TELEFONICA GLOBAL TECHNOLOGY S.A.AGENCIA EN CHILE"/>
    <s v="15/3/24 17:27:41"/>
    <s v="15/3/24 17:29:08"/>
    <s v="18/3/24 12:21:22"/>
    <m/>
    <x v="13"/>
    <x v="34"/>
    <s v="HD/[ECERT] SERVICIO DE STORAGE ACTUAL"/>
    <s v="VPN IP - MPLS"/>
    <s v="frp_jancha"/>
    <x v="0"/>
    <s v="Objetivos de servicio incumplidos"/>
    <m/>
    <d v="1900-01-01T18:52:14"/>
    <e v="#N/A"/>
    <e v="#N/A"/>
    <e v="#N/A"/>
    <s v=""/>
    <e v="#N/A"/>
    <m/>
    <s v=""/>
    <s v=""/>
    <e v="#N/A"/>
    <s v=""/>
  </r>
  <r>
    <s v="INC000002678429"/>
    <s v="3-Moderado/Limitado"/>
    <s v="4-Baja"/>
    <s v="Baja"/>
    <s v="Resuelto"/>
    <s v="SERVICIOS EXTERNOS SAN CRISTOBAL LIMITADA"/>
    <s v="15/3/24 17:24:14"/>
    <s v="15/3/24 17:40:24"/>
    <s v="18/3/24 12:38:40"/>
    <m/>
    <x v="0"/>
    <x v="0"/>
    <s v="CTC | Favor cambiar puntero inverso 190.4.216.146"/>
    <s v="VPN IP - MPLS"/>
    <s v="frp_rinfan"/>
    <x v="0"/>
    <s v="Objetivos de servicio incumplidos"/>
    <m/>
    <d v="1900-01-01T18:58:16"/>
    <e v="#N/A"/>
    <e v="#N/A"/>
    <e v="#N/A"/>
    <s v=""/>
    <e v="#N/A"/>
    <m/>
    <s v=""/>
    <s v=""/>
    <s v=""/>
    <e v="#N/A"/>
  </r>
  <r>
    <s v="INC000002678796"/>
    <s v="1-Extenso/Generalizado"/>
    <s v="4-Baja"/>
    <s v="Baja"/>
    <s v="Resuelto"/>
    <s v="TELEFONICA EMPRESAS DE CHILE SA"/>
    <s v="15/3/24 21:35:39"/>
    <s v="15/3/24 21:35:39"/>
    <s v="18/3/24 13:46:07"/>
    <m/>
    <x v="2"/>
    <x v="3"/>
    <s v="gda - bdb_gda50 TICKET AUTOMATICO"/>
    <s v="TICKET-INTELIGENTE"/>
    <s v="USR_TSIGHT"/>
    <x v="1"/>
    <s v="Objetivos de servicio incumplidos"/>
    <m/>
    <d v="1900-01-01T16:10:28"/>
    <e v="#N/A"/>
    <e v="#N/A"/>
    <e v="#N/A"/>
    <e v="#N/A"/>
    <s v=" "/>
    <m/>
    <s v=""/>
    <s v=""/>
    <s v=""/>
    <e v="#N/A"/>
  </r>
  <r>
    <s v="INC000002671213"/>
    <s v="3-Moderado/Limitado"/>
    <s v="3-Medio"/>
    <s v="Media"/>
    <s v="Resuelto"/>
    <s v="GPS CHILE SPA"/>
    <s v="13/3/24 10:31:52"/>
    <s v="13/3/24 10:33:30"/>
    <s v="18/3/24 14:09:13"/>
    <m/>
    <x v="5"/>
    <x v="13"/>
    <s v="GAMA / agregar a politica de respaldo"/>
    <s v="VPN IP - MPLS"/>
    <s v="frp_rreyes"/>
    <x v="0"/>
    <s v="Objetivos de servicio incumplidos"/>
    <m/>
    <d v="1900-01-04T03:35:43"/>
    <e v="#N/A"/>
    <e v="#N/A"/>
    <e v="#N/A"/>
    <s v=""/>
    <e v="#N/A"/>
    <m/>
    <s v=""/>
    <s v=""/>
    <e v="#N/A"/>
    <s v=""/>
  </r>
  <r>
    <s v="INC000002675565"/>
    <s v="3-Moderado/Limitado"/>
    <s v="3-Medio"/>
    <s v="Media"/>
    <s v="Resuelto"/>
    <s v="CONYTEC PROYECTOS DE I"/>
    <s v="14/3/24 17:12:44"/>
    <s v="14/3/24 17:18:32"/>
    <s v="18/3/24 15:01:26"/>
    <m/>
    <x v="4"/>
    <x v="28"/>
    <s v="HD/Cambio de contraseña y 2fa"/>
    <s v="VPN IP - MPLS"/>
    <s v="frp_pcamay"/>
    <x v="0"/>
    <s v="Objetivos de servicio incumplidos"/>
    <m/>
    <d v="1900-01-02T21:42:54"/>
    <e v="#N/A"/>
    <e v="#N/A"/>
    <e v="#N/A"/>
    <s v=""/>
    <e v="#N/A"/>
    <m/>
    <s v=""/>
    <s v=""/>
    <e v="#N/A"/>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d v="1899-12-30T04:00:00"/>
    <s v=""/>
    <s v=" "/>
    <s v="especialista responde en tiempo y forma por correo, no así en sistema"/>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d v="1900-01-01T00:00:00"/>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e v="#N/A"/>
    <s v=""/>
    <s v=" "/>
    <m/>
    <s v=""/>
    <s v=""/>
    <s v=""/>
    <s v=""/>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e v="#N/A"/>
    <e v="#N/A"/>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d v="1899-12-30T00:00:00"/>
    <m/>
    <m/>
    <d v="1899-12-30T00:00:00"/>
    <m/>
    <m/>
    <m/>
    <m/>
    <m/>
    <m/>
    <m/>
  </r>
  <r>
    <m/>
    <m/>
    <m/>
    <m/>
    <m/>
    <m/>
    <m/>
    <m/>
    <m/>
    <m/>
    <x v="14"/>
    <x v="35"/>
    <m/>
    <m/>
    <m/>
    <x v="2"/>
    <m/>
    <m/>
    <m/>
    <m/>
    <m/>
    <d v="1899-12-30T00:00:00"/>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r>
    <m/>
    <m/>
    <m/>
    <m/>
    <m/>
    <m/>
    <m/>
    <m/>
    <m/>
    <m/>
    <x v="14"/>
    <x v="35"/>
    <m/>
    <m/>
    <m/>
    <x v="2"/>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5">
  <r>
    <s v="INC000002645760"/>
    <s v="3-Moderado/Limitado"/>
    <s v="3-Medio"/>
    <s v="Media"/>
    <s v="Resuelto"/>
    <x v="0"/>
    <d v="2024-03-01T02:02:26"/>
    <d v="2024-03-01T02:03:32"/>
    <d v="2024-03-01T02:09:50"/>
    <m/>
    <x v="0"/>
    <s v="GUSTAVO AVILA VERA"/>
    <s v="revisión de servidor de relay de correos 172.29.100.116"/>
    <s v="HOSTING VIRTUAL"/>
    <s v="tct_gavila"/>
    <x v="0"/>
    <m/>
    <x v="0"/>
    <d v="1899-12-30T00:06:18"/>
    <d v="1899-12-30T00:00:00"/>
    <d v="1899-12-30T00:07:24"/>
    <d v="1899-12-30T00:07:24"/>
    <s v=""/>
    <s v="Cumplido"/>
    <m/>
    <m/>
    <s v=""/>
    <m/>
    <s v=""/>
  </r>
  <r>
    <s v="INC000002646127"/>
    <s v="4-Menor/Localizado"/>
    <s v="4-Baja"/>
    <s v="Baja"/>
    <s v="Resuelto"/>
    <x v="1"/>
    <d v="2024-03-01T07:37:27"/>
    <d v="2024-03-01T07:39:54"/>
    <d v="2024-03-01T07:40:18"/>
    <m/>
    <x v="1"/>
    <s v="NICOLAS A SAAVEDRA EGUILUZ"/>
    <s v="Checklist Diario Clientes 01.03.24"/>
    <s v="SAP"/>
    <s v="tct_nsaave"/>
    <x v="0"/>
    <m/>
    <x v="0"/>
    <d v="1899-12-30T00:00:24"/>
    <d v="1899-12-30T00:00:00"/>
    <d v="1899-12-30T00:02:51"/>
    <d v="1899-12-30T00:02:51"/>
    <s v=""/>
    <s v="Cumplido"/>
    <m/>
    <m/>
    <s v=""/>
    <s v=""/>
    <s v="Cumplido"/>
  </r>
  <r>
    <s v="INC000002646179"/>
    <s v="3-Moderado/Limitado"/>
    <s v="3-Medio"/>
    <s v="Media"/>
    <s v="Resuelto"/>
    <x v="2"/>
    <d v="2024-03-01T08:38:46"/>
    <d v="2024-03-01T08:40:59"/>
    <d v="2024-03-01T10:18:48"/>
    <m/>
    <x v="1"/>
    <s v="EWALD R GALAZ MILLALEO"/>
    <s v="HD |  ACMA: Bloqueo masivo de usuarios por proceso de fin de mes"/>
    <s v="VPN IP - MPLS"/>
    <s v="frp_kefern"/>
    <x v="0"/>
    <m/>
    <x v="0"/>
    <d v="1899-12-30T01:37:49"/>
    <d v="1899-12-30T00:31:57"/>
    <d v="1899-12-30T01:40:02"/>
    <d v="1899-12-30T01:08:05"/>
    <s v=""/>
    <s v="Cumplido"/>
    <m/>
    <m/>
    <s v=""/>
    <s v="Cumplido"/>
    <s v=""/>
  </r>
  <r>
    <s v="INC000002646327"/>
    <s v="4-Menor/Localizado"/>
    <s v="4-Baja"/>
    <s v="Baja"/>
    <s v="Resuelto"/>
    <x v="0"/>
    <d v="2024-03-01T10:28:18"/>
    <d v="2024-03-01T10:31:21"/>
    <d v="2024-03-01T10:32:09"/>
    <m/>
    <x v="1"/>
    <s v="EWALD R GALAZ MILLALEO"/>
    <s v="Checklist diario clientes 17.02.2024"/>
    <s v="SAP"/>
    <s v="tct_egalaz"/>
    <x v="0"/>
    <m/>
    <x v="0"/>
    <d v="1899-12-30T00:00:48"/>
    <d v="1899-12-30T00:00:00"/>
    <d v="1899-12-30T00:03:51"/>
    <d v="1899-12-30T00:03:51"/>
    <s v=""/>
    <s v="Cumplido"/>
    <m/>
    <s v=""/>
    <s v=""/>
    <s v=""/>
    <s v="Cumplido"/>
  </r>
  <r>
    <s v="INC000002646331"/>
    <s v="4-Menor/Localizado"/>
    <s v="4-Baja"/>
    <s v="Baja"/>
    <s v="Resuelto"/>
    <x v="0"/>
    <d v="2024-03-01T10:33:22"/>
    <d v="2024-03-01T10:34:11"/>
    <d v="2024-03-01T10:35:21"/>
    <m/>
    <x v="1"/>
    <s v="EWALD R GALAZ MILLALEO"/>
    <s v="Checklist diario clientes 18.02.2024"/>
    <s v="SAP"/>
    <s v="tct_egalaz"/>
    <x v="0"/>
    <m/>
    <x v="0"/>
    <d v="1899-12-30T00:01:10"/>
    <d v="1899-12-30T00:00:00"/>
    <d v="1899-12-30T00:01:59"/>
    <d v="1899-12-30T00:01:59"/>
    <s v=""/>
    <s v="Cumplido"/>
    <m/>
    <s v=""/>
    <s v=""/>
    <s v=""/>
    <s v="Cumplido"/>
  </r>
  <r>
    <s v="INC000002646388"/>
    <s v="4-Menor/Localizado"/>
    <s v="4-Baja"/>
    <s v="Baja"/>
    <s v="Resuelto"/>
    <x v="0"/>
    <d v="2024-03-01T11:59:54"/>
    <d v="2024-03-01T12:00:06"/>
    <d v="2024-03-01T12:03:28"/>
    <m/>
    <x v="2"/>
    <s v="RICARDO R GALLEGOS OYANEDER"/>
    <s v="Asistencia técnica en escalado incidentes y requerimientos Rodrigo Olmos cliente DUOC."/>
    <s v="HOSTING VIRTUAL"/>
    <s v="tct_rgalle"/>
    <x v="0"/>
    <m/>
    <x v="0"/>
    <d v="1899-12-30T00:03:22"/>
    <d v="1899-12-30T00:00:00"/>
    <d v="1899-12-30T00:03:34"/>
    <d v="1899-12-30T00:03:34"/>
    <s v=""/>
    <s v="Cumplido"/>
    <m/>
    <s v=""/>
    <s v=""/>
    <s v=""/>
    <s v="Cumplido"/>
  </r>
  <r>
    <s v="INC000002646389"/>
    <s v="4-Menor/Localizado"/>
    <s v="4-Baja"/>
    <s v="Baja"/>
    <s v="Resuelto"/>
    <x v="0"/>
    <d v="2024-03-01T12:00:11"/>
    <d v="2024-03-01T12:00:28"/>
    <d v="2024-03-01T12:04:22"/>
    <m/>
    <x v="2"/>
    <s v="RICARDO R GALLEGOS OYANEDER"/>
    <s v="Asistencia técnica en funcionamiento custer SQL Manuel Benitez cliente eCert"/>
    <s v="HOSTING VIRTUAL"/>
    <s v="tct_rgalle"/>
    <x v="0"/>
    <m/>
    <x v="0"/>
    <d v="1899-12-30T00:03:54"/>
    <d v="1899-12-30T00:00:00"/>
    <d v="1899-12-30T00:04:11"/>
    <d v="1899-12-30T00:04:11"/>
    <s v=""/>
    <s v="Cumplido"/>
    <m/>
    <s v=""/>
    <s v=""/>
    <s v=""/>
    <s v="Cumplido"/>
  </r>
  <r>
    <s v="INC000002646391"/>
    <s v="4-Menor/Localizado"/>
    <s v="4-Baja"/>
    <s v="Baja"/>
    <s v="Resuelto"/>
    <x v="0"/>
    <d v="2024-03-01T12:00:40"/>
    <d v="2024-03-01T12:00:54"/>
    <d v="2024-03-01T12:05:27"/>
    <m/>
    <x v="2"/>
    <s v="RICARDO R GALLEGOS OYANEDER"/>
    <s v="Reunión de coordinación con CSIR/TECH por actualización agente Panda servidores Empresas"/>
    <s v="HOSTING VIRTUAL"/>
    <s v="tct_rgalle"/>
    <x v="0"/>
    <m/>
    <x v="0"/>
    <d v="1899-12-30T00:04:33"/>
    <d v="1899-12-30T00:00:00"/>
    <d v="1899-12-30T00:04:47"/>
    <d v="1899-12-30T00:04:47"/>
    <s v=""/>
    <s v="Cumplido"/>
    <m/>
    <s v=""/>
    <s v=""/>
    <s v=""/>
    <s v="Cumplido"/>
  </r>
  <r>
    <s v="INC000002646544"/>
    <s v="1-Extenso/Generalizado"/>
    <s v="4-Baja"/>
    <s v="Baja"/>
    <s v="Resuelto"/>
    <x v="3"/>
    <d v="2024-03-01T10:34:45"/>
    <d v="2024-03-01T10:34:45"/>
    <d v="2024-03-01T12:44:26"/>
    <m/>
    <x v="2"/>
    <s v="ALEJANDRO ACEVEDO VALENZUELA"/>
    <s v="gpschi01 - wnprap_cap02 TICKET AUTOMATICO"/>
    <s v="TICKET-INTELIGENTE"/>
    <s v="USR_TSIGHT"/>
    <x v="1"/>
    <m/>
    <x v="0"/>
    <d v="1899-12-30T02:09:41"/>
    <d v="1899-12-30T00:54:59"/>
    <d v="1899-12-30T02:09:41"/>
    <d v="1899-12-30T01:14:42"/>
    <s v="Cumplido"/>
    <s v=" "/>
    <m/>
    <s v=""/>
    <s v=""/>
    <s v=""/>
    <s v="Cumplido"/>
  </r>
  <r>
    <s v="INC000002646808"/>
    <s v="4-Menor/Localizado"/>
    <s v="4-Baja"/>
    <s v="Baja"/>
    <s v="Resuelto"/>
    <x v="0"/>
    <d v="2024-03-01T12:42:19"/>
    <d v="2024-03-01T12:43:28"/>
    <d v="2024-03-01T12:44:29"/>
    <m/>
    <x v="1"/>
    <s v="EWALD R GALAZ MILLALEO"/>
    <s v="Checklist diario clientes 19.02.2024"/>
    <s v="SAP"/>
    <s v="tct_egalaz"/>
    <x v="0"/>
    <m/>
    <x v="0"/>
    <d v="1899-12-30T00:01:01"/>
    <d v="1899-12-30T00:00:00"/>
    <d v="1899-12-30T00:02:10"/>
    <d v="1899-12-30T00:02:10"/>
    <s v=""/>
    <s v="Cumplido"/>
    <m/>
    <s v=""/>
    <s v=""/>
    <s v=""/>
    <s v="Cumplido"/>
  </r>
  <r>
    <s v="INC000002646811"/>
    <s v="4-Menor/Localizado"/>
    <s v="4-Baja"/>
    <s v="Baja"/>
    <s v="Resuelto"/>
    <x v="0"/>
    <d v="2024-03-01T12:44:54"/>
    <d v="2024-03-01T12:45:45"/>
    <d v="2024-03-01T12:46:36"/>
    <m/>
    <x v="1"/>
    <s v="EWALD R GALAZ MILLALEO"/>
    <s v="Checklist diario clientes 20.02.2024"/>
    <s v="SAP"/>
    <s v="tct_egalaz"/>
    <x v="0"/>
    <m/>
    <x v="0"/>
    <d v="1899-12-30T00:00:51"/>
    <d v="1899-12-30T00:00:00"/>
    <d v="1899-12-30T00:01:42"/>
    <d v="1899-12-30T00:01:42"/>
    <s v=""/>
    <s v="Cumplido"/>
    <m/>
    <s v=""/>
    <s v=""/>
    <s v=""/>
    <s v="Cumplido"/>
  </r>
  <r>
    <s v="INC000002646818"/>
    <s v="4-Menor/Localizado"/>
    <s v="4-Baja"/>
    <s v="Baja"/>
    <s v="Resuelto"/>
    <x v="0"/>
    <d v="2024-03-01T13:03:49"/>
    <d v="2024-03-01T13:04:35"/>
    <d v="2024-03-01T13:05:36"/>
    <m/>
    <x v="1"/>
    <s v="EWALD R GALAZ MILLALEO"/>
    <s v="Checklist diario clientes 21.02.2024"/>
    <s v="SAP"/>
    <s v="tct_egalaz"/>
    <x v="0"/>
    <m/>
    <x v="0"/>
    <d v="1899-12-30T00:01:01"/>
    <d v="1899-12-30T00:00:00"/>
    <d v="1899-12-30T00:01:47"/>
    <d v="1899-12-30T00:01:47"/>
    <s v=""/>
    <s v="Cumplido"/>
    <m/>
    <s v=""/>
    <s v=""/>
    <s v=""/>
    <s v="Cumplido"/>
  </r>
  <r>
    <s v="INC000002646566"/>
    <s v="1-Extenso/Generalizado"/>
    <s v="4-Baja"/>
    <s v="Baja"/>
    <s v="Resuelto"/>
    <x v="1"/>
    <d v="2024-03-01T11:06:47"/>
    <d v="2024-03-01T11:06:47"/>
    <d v="2024-03-01T13:06:59"/>
    <m/>
    <x v="2"/>
    <s v="ALEJANDRO ACEVEDO VALENZUELA"/>
    <s v="tgestiona - tgestiona_bd TICKET AUTOMATICO"/>
    <s v="TICKET-INTELIGENTE"/>
    <s v="USR_TSIGHT"/>
    <x v="1"/>
    <m/>
    <x v="0"/>
    <d v="1899-12-30T02:00:12"/>
    <d v="1899-12-30T01:28:12"/>
    <d v="1899-12-30T02:00:12"/>
    <d v="1899-12-30T00:32:00"/>
    <s v="Cumplido"/>
    <s v=" "/>
    <m/>
    <s v=""/>
    <s v=""/>
    <s v=""/>
    <s v="Cumplido"/>
  </r>
  <r>
    <s v="INC000002646821"/>
    <s v="4-Menor/Localizado"/>
    <s v="4-Baja"/>
    <s v="Baja"/>
    <s v="Resuelto"/>
    <x v="0"/>
    <d v="2024-03-01T13:06:44"/>
    <d v="2024-03-01T13:07:36"/>
    <d v="2024-03-01T13:08:30"/>
    <m/>
    <x v="1"/>
    <s v="EWALD R GALAZ MILLALEO"/>
    <s v="Checklist diario clientes 22.02.2024"/>
    <s v="SAP"/>
    <s v="tct_egalaz"/>
    <x v="0"/>
    <m/>
    <x v="0"/>
    <d v="1899-12-30T00:00:54"/>
    <d v="1899-12-30T00:00:00"/>
    <d v="1899-12-30T00:01:46"/>
    <d v="1899-12-30T00:01:46"/>
    <s v=""/>
    <s v="Cumplido"/>
    <m/>
    <s v=""/>
    <s v=""/>
    <s v=""/>
    <s v="Cumplido"/>
  </r>
  <r>
    <s v="INC000002646816"/>
    <s v="3-Moderado/Limitado"/>
    <s v="4-Baja"/>
    <s v="Baja"/>
    <s v="Resuelto"/>
    <x v="0"/>
    <d v="2024-03-01T13:01:23"/>
    <d v="2024-03-01T13:09:18"/>
    <d v="2024-03-01T13:12:22"/>
    <m/>
    <x v="1"/>
    <s v="OSCAR A GUZMAN MEDIC"/>
    <s v="Checklist Diarios 29.02.2024"/>
    <s v="SAP"/>
    <s v="tct_oguzma"/>
    <x v="0"/>
    <m/>
    <x v="0"/>
    <d v="1899-12-30T00:03:04"/>
    <d v="1899-12-30T00:00:00"/>
    <d v="1899-12-30T00:10:59"/>
    <d v="1899-12-30T00:10:59"/>
    <s v=""/>
    <s v="Cumplido"/>
    <m/>
    <s v=""/>
    <s v=""/>
    <s v=""/>
    <s v="Cumplido"/>
  </r>
  <r>
    <s v="INC000002646826"/>
    <s v="4-Menor/Localizado"/>
    <s v="4-Baja"/>
    <s v="Baja"/>
    <s v="Resuelto"/>
    <x v="0"/>
    <d v="2024-03-01T13:12:06"/>
    <d v="2024-03-01T13:12:51"/>
    <d v="2024-03-01T13:13:55"/>
    <m/>
    <x v="1"/>
    <s v="EWALD R GALAZ MILLALEO"/>
    <s v="Checklist diario clientes 23.02.2024"/>
    <s v="SAP"/>
    <s v="tct_egalaz"/>
    <x v="0"/>
    <m/>
    <x v="0"/>
    <d v="1899-12-30T00:01:04"/>
    <d v="1899-12-30T00:00:00"/>
    <d v="1899-12-30T00:01:49"/>
    <d v="1899-12-30T00:01:49"/>
    <s v=""/>
    <s v="Cumplido"/>
    <m/>
    <s v=""/>
    <s v=""/>
    <s v=""/>
    <s v="Cumplido"/>
  </r>
  <r>
    <s v="INC000002646807"/>
    <s v="3-Moderado/Limitado"/>
    <s v="3-Medio"/>
    <s v="Media"/>
    <s v="Resuelto"/>
    <x v="2"/>
    <d v="2024-03-01T12:44:35"/>
    <d v="2024-03-01T12:45:48"/>
    <d v="2024-03-01T13:23:30"/>
    <m/>
    <x v="1"/>
    <s v="EWALD R GALAZ MILLALEO"/>
    <s v="HD/RE: ACMA - RE: Clave de desarrollador"/>
    <s v="VPN IP - MPLS"/>
    <s v="frp_pcamay"/>
    <x v="0"/>
    <m/>
    <x v="0"/>
    <d v="1899-12-30T00:37:42"/>
    <d v="1899-12-30T00:00:00"/>
    <d v="1899-12-30T00:38:55"/>
    <d v="1899-12-30T00:38:55"/>
    <s v=""/>
    <s v="Cumplido"/>
    <m/>
    <s v=""/>
    <s v=""/>
    <s v="Cumplido"/>
    <s v=""/>
  </r>
  <r>
    <s v="INC000002645101"/>
    <s v="3-Moderado/Limitado"/>
    <s v="4-Baja"/>
    <s v="Baja"/>
    <s v="Resuelto"/>
    <x v="4"/>
    <d v="2024-03-01T09:48:36"/>
    <d v="2024-03-01T09:51:10"/>
    <d v="2024-03-01T13:37:08"/>
    <m/>
    <x v="3"/>
    <s v="DAVID MATELUNA"/>
    <s v="DUOC|REQ| Integración Monitoreo"/>
    <s v="HOSTING VIRTUAL"/>
    <s v="frp_eavend"/>
    <x v="0"/>
    <m/>
    <x v="0"/>
    <d v="1899-12-30T03:45:58"/>
    <d v="1899-12-30T03:05:54"/>
    <d v="1899-12-30T03:48:32"/>
    <d v="1899-12-30T00:42:38"/>
    <s v=""/>
    <s v="Cumplido"/>
    <m/>
    <s v=""/>
    <s v=""/>
    <s v=""/>
    <s v="Cumplido"/>
  </r>
  <r>
    <s v="INC000002646467"/>
    <s v="3-Moderado/Limitado"/>
    <s v="4-Baja"/>
    <s v="Baja"/>
    <s v="Resuelto"/>
    <x v="4"/>
    <d v="2024-03-01T13:06:37"/>
    <d v="2024-03-01T13:08:49"/>
    <d v="2024-03-01T13:41:07"/>
    <m/>
    <x v="2"/>
    <s v="RICARDO R GALLEGOS OYANEDER"/>
    <s v="DUOC|REQ| Solicitud cuentas VPN - Proyecto Observatorio"/>
    <s v="HOUSING"/>
    <s v="frp_eavend"/>
    <x v="0"/>
    <m/>
    <x v="0"/>
    <d v="1899-12-30T00:32:18"/>
    <d v="1899-12-30T00:14:01"/>
    <d v="1899-12-30T00:34:30"/>
    <d v="1899-12-30T00:20:29"/>
    <s v=""/>
    <s v="Cumplido"/>
    <m/>
    <s v=""/>
    <s v=""/>
    <s v=""/>
    <s v="Cumplido"/>
  </r>
  <r>
    <s v="INC000002646434"/>
    <s v="3-Moderado/Limitado"/>
    <s v="4-Baja"/>
    <s v="Baja"/>
    <s v="Resuelto"/>
    <x v="4"/>
    <d v="2024-03-01T11:24:16"/>
    <d v="2024-03-01T11:25:53"/>
    <d v="2024-03-01T13:41:36"/>
    <m/>
    <x v="3"/>
    <s v="ALVARO ORTIZ"/>
    <s v="DUOC|REQ| Añadir segmentos nuevos a OCI"/>
    <s v="HOSTING VIRTUAL"/>
    <s v="frp_eavend"/>
    <x v="0"/>
    <m/>
    <x v="0"/>
    <d v="1899-12-30T02:15:43"/>
    <d v="1899-12-30T01:52:57"/>
    <d v="1899-12-30T02:17:20"/>
    <d v="1899-12-30T00:24:23"/>
    <s v=""/>
    <s v="Cumplido"/>
    <m/>
    <s v=""/>
    <s v=""/>
    <s v=""/>
    <s v="Cumplido"/>
  </r>
  <r>
    <s v="INC000002646472"/>
    <s v="2-Significativo/Amplio"/>
    <s v="3-Medio"/>
    <s v="Media"/>
    <s v="Resuelto"/>
    <x v="4"/>
    <d v="2024-03-01T13:43:47"/>
    <d v="2024-03-01T13:44:57"/>
    <d v="2024-03-01T13:45:59"/>
    <m/>
    <x v="3"/>
    <s v="ALVARO ORTIZ"/>
    <s v="realizar rebuild a indices en PRD"/>
    <s v="HOSTING VIRTUAL"/>
    <s v="tct_alorti"/>
    <x v="0"/>
    <m/>
    <x v="0"/>
    <d v="1899-12-30T00:01:02"/>
    <d v="1899-12-30T00:00:00"/>
    <d v="1899-12-30T00:02:12"/>
    <d v="1899-12-30T00:02:12"/>
    <s v=""/>
    <s v="Cumplido"/>
    <m/>
    <s v=""/>
    <s v=""/>
    <s v="Cumplido"/>
    <s v=""/>
  </r>
  <r>
    <s v="INC000002646862"/>
    <s v="3-Moderado/Limitado"/>
    <s v="3-Medio"/>
    <s v="Media"/>
    <s v="Cerrado"/>
    <x v="5"/>
    <s v="1/3/24 16:00:50"/>
    <s v="1/3/24 16:02:02"/>
    <s v="1/3/24 16:15:46"/>
    <s v="1/3/24 23:50:00"/>
    <x v="0"/>
    <s v="SEBASTIAN I ACUÑA GUZMAN"/>
    <s v="HD/Modificación de registros DNS - SICS por contingencia"/>
    <s v="VPN IP - MPLS"/>
    <s v="frp_pcamay"/>
    <x v="0"/>
    <m/>
    <x v="0"/>
    <d v="1899-12-30T00:13:44"/>
    <d v="1899-12-30T00:03:33"/>
    <d v="1899-12-30T00:14:56"/>
    <d v="1899-12-30T00:11:23"/>
    <s v=""/>
    <s v="Cumplido"/>
    <m/>
    <s v=""/>
    <s v=""/>
    <s v="Cumplido"/>
    <s v=""/>
  </r>
  <r>
    <s v="INC000002647352"/>
    <s v="4-Menor/Localizado"/>
    <s v="4-Baja"/>
    <s v="Baja"/>
    <s v="Cerrado"/>
    <x v="1"/>
    <s v="1/3/24 16:48:07"/>
    <s v="1/3/24 16:49:56"/>
    <s v="1/3/24 16:53:35"/>
    <s v="1/3/24 23:50:00"/>
    <x v="1"/>
    <s v="FREDDY O CORTES DIAZ"/>
    <s v="CHECKLIST SAP ECC PRD 27.02.2024"/>
    <s v="SAP"/>
    <s v="tct_fcorte"/>
    <x v="0"/>
    <m/>
    <x v="0"/>
    <d v="1899-12-30T00:03:39"/>
    <d v="1899-12-30T00:00:00"/>
    <d v="1899-12-30T00:00:00"/>
    <d v="1899-12-30T00:00:00"/>
    <s v=""/>
    <s v="Cumplido"/>
    <m/>
    <s v=""/>
    <s v=""/>
    <s v=""/>
    <s v="Cumplido"/>
  </r>
  <r>
    <s v="INC000002647349"/>
    <s v="4-Menor/Localizado"/>
    <s v="4-Baja"/>
    <s v="Baja"/>
    <s v="Cerrado"/>
    <x v="1"/>
    <s v="1/3/24 16:45:10"/>
    <s v="1/3/24 16:46:39"/>
    <s v="1/3/24 16:59:01"/>
    <s v="1/3/24 23:50:00"/>
    <x v="1"/>
    <s v="FREDDY O CORTES DIAZ"/>
    <s v="CHECKLIST SAP ECC PRD 28.02.2024"/>
    <s v="SAP"/>
    <s v="tct_fcorte"/>
    <x v="0"/>
    <m/>
    <x v="0"/>
    <d v="1899-12-30T00:12:22"/>
    <d v="1899-12-30T00:00:00"/>
    <d v="1899-12-30T00:00:00"/>
    <d v="1899-12-30T00:00:00"/>
    <s v=""/>
    <s v="Cumplido"/>
    <m/>
    <s v=""/>
    <s v=""/>
    <s v=""/>
    <s v="Cumplido"/>
  </r>
  <r>
    <s v="INC000002645388"/>
    <s v="3-Moderado/Limitado"/>
    <s v="3-Medio"/>
    <s v="Media"/>
    <s v="Cerrado"/>
    <x v="0"/>
    <s v="1/3/24 08:40:16"/>
    <s v="1/3/24 08:44:26"/>
    <s v="1/3/24 16:59:06"/>
    <s v="1/3/24 23:50:00"/>
    <x v="4"/>
    <s v="JUAN CARLOS UZCATEGUI FUGUETT"/>
    <s v="HD/Acceso Vcloud ToD"/>
    <s v="VPN IP - MPLS"/>
    <s v="frp_pcamay"/>
    <x v="0"/>
    <m/>
    <x v="0"/>
    <d v="1899-12-30T08:14:40"/>
    <d v="1899-12-30T07:18:15"/>
    <d v="1899-12-30T08:18:50"/>
    <d v="1899-12-30T01:00:35"/>
    <s v=""/>
    <s v="Cumplido"/>
    <m/>
    <s v=""/>
    <s v=""/>
    <s v="Cumplido"/>
    <s v=""/>
  </r>
  <r>
    <s v="INC000002647347"/>
    <s v="4-Menor/Localizado"/>
    <s v="4-Baja"/>
    <s v="Baja"/>
    <s v="Cerrado"/>
    <x v="1"/>
    <s v="1/3/24 16:44:41"/>
    <s v="1/3/24 16:44:45"/>
    <s v="1/3/24 16:59:56"/>
    <s v="1/3/24 23:50:00"/>
    <x v="1"/>
    <s v="FREDDY O CORTES DIAZ"/>
    <s v="CHECKLIST SAP ECC PRD 29.02.2024"/>
    <s v="SAP"/>
    <s v="tct_fcorte"/>
    <x v="0"/>
    <m/>
    <x v="0"/>
    <d v="1899-12-30T00:15:11"/>
    <d v="1899-12-30T00:00:00"/>
    <d v="1899-12-30T00:00:00"/>
    <d v="1899-12-30T00:00:00"/>
    <s v=""/>
    <s v="Cumplido"/>
    <m/>
    <s v=""/>
    <s v=""/>
    <s v=""/>
    <s v="Cumplido"/>
  </r>
  <r>
    <s v="INC000002647358"/>
    <s v="4-Menor/Localizado"/>
    <s v="4-Baja"/>
    <s v="Baja"/>
    <s v="Cerrado"/>
    <x v="1"/>
    <s v="1/3/24 16:54:17"/>
    <s v="1/3/24 16:55:43"/>
    <s v="1/3/24 17:01:41"/>
    <s v="1/3/24 23:50:00"/>
    <x v="1"/>
    <s v="FREDDY O CORTES DIAZ"/>
    <s v="CHECKLIST SAP ECC PRD 19.02.2024"/>
    <s v="SAP"/>
    <s v="tct_fcorte"/>
    <x v="0"/>
    <m/>
    <x v="0"/>
    <d v="1899-12-30T00:05:58"/>
    <d v="1899-12-30T00:00:00"/>
    <d v="1899-12-30T00:00:00"/>
    <d v="1899-12-30T00:00:00"/>
    <s v=""/>
    <s v="Cumplido"/>
    <m/>
    <s v=""/>
    <s v=""/>
    <s v=""/>
    <s v="Cumplido"/>
  </r>
  <r>
    <s v="INC000002647216"/>
    <s v="3-Moderado/Limitado"/>
    <s v="4-Baja"/>
    <s v="Baja"/>
    <s v="Cerrado"/>
    <x v="4"/>
    <s v="1/3/24 16:57:06"/>
    <s v="1/3/24 16:59:06"/>
    <s v="1/3/24 18:20:17"/>
    <s v="1/3/24 23:50:00"/>
    <x v="3"/>
    <s v="ALVARO ORTIZ"/>
    <s v="DUOC|REQ| revisión errores ADBPRD"/>
    <s v="HOSTING VIRTUAL"/>
    <s v="frp_eavend"/>
    <x v="0"/>
    <m/>
    <x v="0"/>
    <d v="1899-12-30T01:21:11"/>
    <d v="1899-12-30T00:26:39"/>
    <d v="1899-12-30T01:23:11"/>
    <d v="1899-12-30T00:56:32"/>
    <s v=""/>
    <s v="Cumplido"/>
    <m/>
    <s v=""/>
    <s v=""/>
    <s v=""/>
    <s v="Cumplido"/>
  </r>
  <r>
    <s v="INC000002647548"/>
    <s v="1-Extenso/Generalizado"/>
    <s v="4-Baja"/>
    <s v="Baja"/>
    <s v="Cerrado"/>
    <x v="4"/>
    <s v="1/3/24 18:22:51"/>
    <s v="1/3/24 18:22:51"/>
    <s v="1/3/24 21:56:48"/>
    <s v="1/3/24 23:50:00"/>
    <x v="2"/>
    <s v="GIOVANNI D ROCCO VALENZUELA"/>
    <s v="fiprdu01 - dcadmvalpo1_duoc_cl TICKET AUTOMATICO"/>
    <s v="TICKET-INTELIGENTE"/>
    <s v="USR_TSIGHT"/>
    <x v="1"/>
    <m/>
    <x v="0"/>
    <d v="1899-12-30T03:33:57"/>
    <d v="1899-12-30T03:26:25"/>
    <d v="1899-12-30T03:33:57"/>
    <d v="1899-12-30T00:07:32"/>
    <s v="Cumplido"/>
    <s v=" "/>
    <m/>
    <s v=""/>
    <s v=""/>
    <s v=""/>
    <s v="Cumplido"/>
  </r>
  <r>
    <s v="INC000002647543"/>
    <s v="1-Extenso/Generalizado"/>
    <s v="4-Baja"/>
    <s v="Baja"/>
    <s v="Cerrado"/>
    <x v="4"/>
    <s v="1/3/24 18:20:38"/>
    <s v="1/3/24 18:20:38"/>
    <s v="1/3/24 21:57:08"/>
    <s v="1/3/24 23:50:00"/>
    <x v="2"/>
    <s v="GIOVANNI D ROCCO VALENZUELA"/>
    <s v="fiprdu01 - hyp_valpo1 TICKET AUTOMATICO"/>
    <s v="TICKET-INTELIGENTE"/>
    <s v="USR_TSIGHT"/>
    <x v="1"/>
    <m/>
    <x v="0"/>
    <d v="1899-12-30T03:36:30"/>
    <d v="1899-12-30T03:27:25"/>
    <d v="1899-12-30T03:36:30"/>
    <d v="1899-12-30T00:09:05"/>
    <s v="Cumplido"/>
    <s v=" "/>
    <m/>
    <s v=""/>
    <s v=""/>
    <s v=""/>
    <s v="Cumplido"/>
  </r>
  <r>
    <s v="INC000002647554"/>
    <s v="1-Extenso/Generalizado"/>
    <s v="4-Baja"/>
    <s v="Baja"/>
    <s v="Cerrado"/>
    <x v="4"/>
    <s v="1/3/24 18:23:55"/>
    <s v="1/3/24 18:23:55"/>
    <s v="1/3/24 21:57:28"/>
    <s v="1/3/24 23:50:00"/>
    <x v="2"/>
    <s v="GIOVANNI D ROCCO VALENZUELA"/>
    <s v="fiprdu01 - hyp_cousino TICKET AUTOMATICO"/>
    <s v="TICKET-INTELIGENTE"/>
    <s v="USR_TSIGHT"/>
    <x v="1"/>
    <m/>
    <x v="0"/>
    <d v="1899-12-30T03:33:33"/>
    <d v="1899-12-30T03:23:55"/>
    <d v="1899-12-30T03:33:33"/>
    <d v="1899-12-30T00:09:38"/>
    <s v="Cumplido"/>
    <s v=" "/>
    <m/>
    <s v=""/>
    <s v=""/>
    <s v=""/>
    <s v="Cumplido"/>
  </r>
  <r>
    <s v="INC000002647553"/>
    <s v="1-Extenso/Generalizado"/>
    <s v="4-Baja"/>
    <s v="Baja"/>
    <s v="Cerrado"/>
    <x v="4"/>
    <s v="1/3/24 18:23:54"/>
    <s v="1/3/24 18:23:54"/>
    <s v="1/3/24 21:57:48"/>
    <s v="1/3/24 23:50:00"/>
    <x v="2"/>
    <s v="GIOVANNI D ROCCO VALENZUELA"/>
    <s v="fiprdu01 - dcacd_cousino TICKET AUTOMATICO"/>
    <s v="TICKET-INTELIGENTE"/>
    <s v="USR_TSIGHT"/>
    <x v="1"/>
    <m/>
    <x v="0"/>
    <d v="1899-12-30T03:33:54"/>
    <d v="1899-12-30T03:25:31"/>
    <d v="1899-12-30T03:33:54"/>
    <d v="1899-12-30T00:08:23"/>
    <s v="Cumplido"/>
    <s v=" "/>
    <m/>
    <s v=""/>
    <s v=""/>
    <s v=""/>
    <s v="Cumplido"/>
  </r>
  <r>
    <s v="INC000002647552"/>
    <s v="1-Extenso/Generalizado"/>
    <s v="4-Baja"/>
    <s v="Baja"/>
    <s v="Cerrado"/>
    <x v="4"/>
    <s v="1/3/24 18:23:53"/>
    <s v="1/3/24 18:23:53"/>
    <s v="1/3/24 22:02:06"/>
    <s v="1/3/24 23:50:00"/>
    <x v="2"/>
    <s v="GIOVANNI D ROCCO VALENZUELA"/>
    <s v="fiprdu01 - dcadmcousino TICKET AUTOMATICO"/>
    <s v="TICKET-INTELIGENTE"/>
    <s v="USR_TSIGHT"/>
    <x v="1"/>
    <m/>
    <x v="0"/>
    <d v="1899-12-30T03:38:13"/>
    <d v="1899-12-30T03:30:28"/>
    <d v="1899-12-30T03:38:13"/>
    <d v="1899-12-30T00:07:45"/>
    <s v="Cumplido"/>
    <s v=" "/>
    <m/>
    <s v=""/>
    <s v=""/>
    <s v=""/>
    <s v="Cumplido"/>
  </r>
  <r>
    <s v="INC000002647709"/>
    <s v="3-Moderado/Limitado"/>
    <s v="3-Medio"/>
    <s v="Media"/>
    <s v="Cerrado"/>
    <x v="0"/>
    <s v="1/3/24 20:57:57"/>
    <s v="1/3/24 21:03:11"/>
    <s v="1/3/24 22:03:32"/>
    <s v="1/3/24 23:50:00"/>
    <x v="2"/>
    <s v="GIOVANNI D ROCCO VALENZUELA"/>
    <s v="GAMA / RE: Creación de Folio"/>
    <s v="VPN IP - MPLS"/>
    <s v="frp_kaldor"/>
    <x v="0"/>
    <m/>
    <x v="0"/>
    <d v="1899-12-30T01:00:21"/>
    <d v="1899-12-30T00:47:33"/>
    <d v="1899-12-30T01:05:35"/>
    <d v="1899-12-30T00:18:02"/>
    <s v=""/>
    <s v="Cumplido"/>
    <m/>
    <s v=""/>
    <s v=""/>
    <s v="Cumplido"/>
    <s v=""/>
  </r>
  <r>
    <s v="INC000002647460"/>
    <s v="3-Moderado/Limitado"/>
    <s v="4-Baja"/>
    <s v="Baja"/>
    <s v="Cerrado"/>
    <x v="4"/>
    <s v="1/3/24 19:38:26"/>
    <s v="1/3/24 19:40:42"/>
    <s v="2/3/24 02:00:35"/>
    <s v="2/3/24 23:50:00"/>
    <x v="2"/>
    <s v="GIOVANNI D ROCCO VALENZUELA"/>
    <s v="URGENCIA Apoyo en revisión de Active Directory central DUOC UC"/>
    <s v="HOSTING VIRTUAL"/>
    <s v="frp_disilv"/>
    <x v="0"/>
    <m/>
    <x v="0"/>
    <d v="1899-12-30T06:19:53"/>
    <d v="1899-12-30T06:19:47"/>
    <d v="1899-12-30T06:22:09"/>
    <d v="1899-12-30T00:02:22"/>
    <s v=""/>
    <s v="Cumplido"/>
    <m/>
    <s v=""/>
    <s v=""/>
    <s v=""/>
    <s v="Cumplido"/>
  </r>
  <r>
    <s v="INC000002648042"/>
    <s v="1-Extenso/Generalizado"/>
    <s v="4-Baja"/>
    <s v="Baja"/>
    <s v="Cerrado"/>
    <x v="3"/>
    <s v="2/3/24 00:59:30"/>
    <s v="2/3/24 00:59:30"/>
    <s v="2/3/24 02:17:13"/>
    <s v="2/3/24 23:50:00"/>
    <x v="2"/>
    <s v="GIOVANNI D ROCCO VALENZUELA"/>
    <s v="gpschi01 - wnprap_gps09 TICKET AUTOMATICO"/>
    <s v="TICKET-INTELIGENTE"/>
    <s v="USR_TSIGHT"/>
    <x v="1"/>
    <m/>
    <x v="1"/>
    <d v="1899-12-30T01:17:43"/>
    <d v="1899-12-30T01:15:03"/>
    <d v="1899-12-30T01:17:43"/>
    <d v="1899-12-30T00:02:40"/>
    <s v="Cumplido"/>
    <s v=" "/>
    <m/>
    <s v=""/>
    <s v=""/>
    <s v=""/>
    <s v="Cumplido"/>
  </r>
  <r>
    <s v="INC000002648054"/>
    <s v="1-Extenso/Generalizado"/>
    <s v="4-Baja"/>
    <s v="Baja"/>
    <s v="Cerrado"/>
    <x v="4"/>
    <s v="2/3/24 01:12:36"/>
    <s v="2/3/24 01:12:36"/>
    <s v="2/3/24 04:01:58"/>
    <s v="2/3/24 23:50:00"/>
    <x v="0"/>
    <s v="VICTOR SEPULVEDA GAMARRA"/>
    <s v="fiprdu01 - ub16_test1 TICKET AUTOMATICO"/>
    <s v="TICKET-INTELIGENTE"/>
    <s v="USR_TSIGHT"/>
    <x v="1"/>
    <m/>
    <x v="1"/>
    <d v="1899-12-30T02:49:22"/>
    <d v="1899-12-30T02:46:52"/>
    <d v="1899-12-30T02:49:22"/>
    <d v="1899-12-30T00:02:30"/>
    <s v="Cumplido"/>
    <s v=" "/>
    <m/>
    <s v=""/>
    <s v=""/>
    <s v=""/>
    <s v="Cumplido"/>
  </r>
  <r>
    <s v="INC000002648562"/>
    <s v="4-Menor/Localizado"/>
    <s v="4-Baja"/>
    <s v="Baja"/>
    <s v="Cerrado"/>
    <x v="0"/>
    <s v="2/3/24 08:32:23"/>
    <s v="2/3/24 08:34:05"/>
    <s v="2/3/24 08:35:01"/>
    <s v="2/3/24 23:50:00"/>
    <x v="2"/>
    <s v="GIOVANNI D ROCCO VALENZUELA"/>
    <s v="DESBLOQUEO CUENTA JUAN  PABLO VARGAS"/>
    <s v="HOSTING VIRTUAL"/>
    <s v="tct_grocco"/>
    <x v="0"/>
    <m/>
    <x v="1"/>
    <d v="1899-12-30T00:00:56"/>
    <d v="1899-12-30T00:00:00"/>
    <d v="1899-12-30T00:02:38"/>
    <d v="1899-12-30T00:02:38"/>
    <s v=""/>
    <s v="Cumplido"/>
    <m/>
    <s v=""/>
    <s v=""/>
    <s v=""/>
    <s v="Cumplido"/>
  </r>
  <r>
    <s v="INC000002646368"/>
    <s v="3-Moderado/Limitado"/>
    <s v="3-Medio"/>
    <s v="Media"/>
    <s v="Cerrado"/>
    <x v="2"/>
    <s v="1/3/24 11:40:02"/>
    <s v="1/3/24 11:48:06"/>
    <s v="2/3/24 09:33:11"/>
    <s v="2/3/24 23:50:00"/>
    <x v="5"/>
    <s v="RODRIGO VÁSQUEZ MUÑOZ"/>
    <s v="HD/ACMA - Ejecutar respaldo FULL servidor ACQ"/>
    <s v="VPN IP - MPLS"/>
    <s v="frp_jancha"/>
    <x v="0"/>
    <m/>
    <x v="0"/>
    <d v="1899-12-30T21:45:05"/>
    <d v="1899-12-30T21:05:11"/>
    <d v="1899-12-30T21:53:09"/>
    <d v="1899-12-30T00:47:58"/>
    <s v=""/>
    <s v="Cumplido"/>
    <m/>
    <s v=""/>
    <s v=""/>
    <s v="Cumplido"/>
    <s v=""/>
  </r>
  <r>
    <s v="INC000002646860"/>
    <s v="3-Moderado/Limitado"/>
    <s v="3-Medio"/>
    <s v="Media"/>
    <s v="Cerrado"/>
    <x v="0"/>
    <s v="1/3/24 15:39:46"/>
    <s v="1/3/24 15:42:13"/>
    <s v="2/3/24 09:36:47"/>
    <s v="2/3/24 23:50:00"/>
    <x v="5"/>
    <s v="RODRIGO VÁSQUEZ MUÑOZ"/>
    <s v="HD/RE: FRUSAN | Problema al respaldar servidores"/>
    <s v="VPN IP - MPLS"/>
    <s v="frp_pcamay"/>
    <x v="0"/>
    <m/>
    <x v="0"/>
    <d v="1899-12-30T17:54:34"/>
    <d v="1899-12-30T12:21:16"/>
    <d v="1899-12-30T17:57:01"/>
    <d v="1899-12-30T05:35:45"/>
    <s v=""/>
    <s v="Cumplido"/>
    <m/>
    <s v=""/>
    <s v=""/>
    <s v="Cumplido"/>
    <s v=""/>
  </r>
  <r>
    <s v="INC000002649225"/>
    <s v="1-Extenso/Generalizado"/>
    <s v="4-Baja"/>
    <s v="Baja"/>
    <s v="Cerrado"/>
    <x v="4"/>
    <s v="2/3/24 18:46:39"/>
    <s v="2/3/24 18:46:39"/>
    <s v="2/3/24 19:39:59"/>
    <s v="2/3/24 23:50:00"/>
    <x v="0"/>
    <s v="VICTOR SEPULVEDA GAMARRA"/>
    <s v="fiprdu01 - liceo_andes TICKET AUTOMATICO"/>
    <s v="TICKET-INTELIGENTE"/>
    <s v="USR_TSIGHT"/>
    <x v="1"/>
    <m/>
    <x v="1"/>
    <d v="1899-12-30T00:53:20"/>
    <d v="1899-12-30T00:51:42"/>
    <d v="1899-12-30T00:53:20"/>
    <d v="1899-12-30T00:01:38"/>
    <s v="Cumplido"/>
    <s v=" "/>
    <m/>
    <s v=""/>
    <s v=""/>
    <s v=""/>
    <s v="Cumplido"/>
  </r>
  <r>
    <s v="INC000002648992"/>
    <s v="1-Extenso/Generalizado"/>
    <s v="4-Baja"/>
    <s v="Baja"/>
    <s v="Cerrado"/>
    <x v="6"/>
    <s v="2/3/24 11:04:49"/>
    <s v="2/3/24 11:04:49"/>
    <s v="3/3/24 00:11:57"/>
    <s v="3/3/24 23:50:00"/>
    <x v="2"/>
    <s v="GIOVANNI D ROCCO VALENZUELA"/>
    <s v="rabie001 - lonquimay TICKET AUTOMATICO"/>
    <s v="TICKET-INTELIGENTE"/>
    <s v="USR_TSIGHT"/>
    <x v="1"/>
    <m/>
    <x v="1"/>
    <d v="1899-12-30T13:07:08"/>
    <d v="1899-12-30T13:05:05"/>
    <d v="1899-12-30T13:07:08"/>
    <d v="1899-12-30T00:02:03"/>
    <s v="Cumplido"/>
    <s v=" "/>
    <m/>
    <s v=""/>
    <s v=""/>
    <s v=""/>
    <s v="Cumplido"/>
  </r>
  <r>
    <s v="INC000002649916"/>
    <s v="1-Extenso/Generalizado"/>
    <s v="4-Baja"/>
    <s v="Baja"/>
    <s v="Cerrado"/>
    <x v="3"/>
    <s v="3/3/24 04:53:28"/>
    <s v="3/3/24 04:53:28"/>
    <s v="3/3/24 06:39:51"/>
    <s v="3/3/24 23:50:00"/>
    <x v="2"/>
    <s v="GIOVANNI D ROCCO VALENZUELA"/>
    <s v="gpschi01 - wnprdb_int01 TICKET AUTOMATICO"/>
    <s v="TICKET-INTELIGENTE"/>
    <s v="USR_TSIGHT"/>
    <x v="1"/>
    <m/>
    <x v="2"/>
    <d v="1899-12-30T01:46:23"/>
    <d v="1899-12-30T01:45:20"/>
    <d v="1899-12-30T01:46:23"/>
    <d v="1899-12-30T00:01:03"/>
    <s v="Cumplido"/>
    <s v=" "/>
    <m/>
    <s v=""/>
    <s v=""/>
    <s v=""/>
    <s v="Cumplido"/>
  </r>
  <r>
    <s v="INC000002649920"/>
    <s v="1-Extenso/Generalizado"/>
    <s v="4-Baja"/>
    <s v="Baja"/>
    <s v="Cerrado"/>
    <x v="3"/>
    <s v="3/3/24 05:21:37"/>
    <s v="3/3/24 05:21:37"/>
    <s v="3/3/24 11:37:06"/>
    <s v="3/3/24 23:50:00"/>
    <x v="0"/>
    <s v="VICTOR SEPULVEDA GAMARRA"/>
    <s v="gpschi01 - lnprap_gps05 TICKET AUTOMATICO"/>
    <s v="TICKET-INTELIGENTE"/>
    <s v="USR_TSIGHT"/>
    <x v="1"/>
    <m/>
    <x v="2"/>
    <d v="1899-12-30T06:15:29"/>
    <d v="1899-12-30T06:03:29"/>
    <d v="1899-12-30T06:15:29"/>
    <d v="1899-12-30T00:12:00"/>
    <s v="Cumplido"/>
    <s v=" "/>
    <m/>
    <s v=""/>
    <s v=""/>
    <s v=""/>
    <s v="Cumplido"/>
  </r>
  <r>
    <s v="INC000002649983"/>
    <s v="1-Extenso/Generalizado"/>
    <s v="4-Baja"/>
    <s v="Baja"/>
    <s v="Cerrado"/>
    <x v="4"/>
    <s v="3/3/24 08:15:58"/>
    <s v="3/3/24 08:15:58"/>
    <s v="3/3/24 11:37:43"/>
    <s v="3/3/24 23:50:00"/>
    <x v="0"/>
    <s v="VICTOR SEPULVEDA GAMARRA"/>
    <s v="fiprdu01 - liceo_andes TICKET AUTOMATICO"/>
    <s v="TICKET-INTELIGENTE"/>
    <s v="USR_TSIGHT"/>
    <x v="1"/>
    <m/>
    <x v="2"/>
    <d v="1899-12-30T03:21:45"/>
    <d v="1899-12-30T03:16:40"/>
    <d v="1899-12-30T03:21:45"/>
    <d v="1899-12-30T00:05:05"/>
    <s v="Cumplido"/>
    <s v=" "/>
    <m/>
    <s v=""/>
    <s v=""/>
    <s v=""/>
    <s v="Cumplido"/>
  </r>
  <r>
    <s v="INC000002650581"/>
    <s v="1-Extenso/Generalizado"/>
    <s v="4-Baja"/>
    <s v="Baja"/>
    <s v="Cerrado"/>
    <x v="4"/>
    <s v="3/3/24 20:39:59"/>
    <s v="3/3/24 20:39:59"/>
    <s v="3/3/24 21:56:15"/>
    <s v="3/3/24 23:50:00"/>
    <x v="0"/>
    <s v="VICTOR SEPULVEDA GAMARRA"/>
    <s v="fiprdu01 - liceo_andes TICKET AUTOMATICO"/>
    <s v="TICKET-INTELIGENTE"/>
    <s v="USR_TSIGHT"/>
    <x v="1"/>
    <m/>
    <x v="2"/>
    <d v="1899-12-30T01:16:16"/>
    <d v="1899-12-30T01:14:26"/>
    <d v="1899-12-30T01:16:16"/>
    <d v="1899-12-30T00:01:50"/>
    <s v="Cumplido"/>
    <s v=" "/>
    <m/>
    <s v=""/>
    <s v=""/>
    <s v=""/>
    <s v="Cumplido"/>
  </r>
  <r>
    <s v="INC000002649297"/>
    <s v="1-Extenso/Generalizado"/>
    <s v="4-Baja"/>
    <s v="Baja"/>
    <s v="Cerrado"/>
    <x v="7"/>
    <s v="2/3/24 20:31:01"/>
    <s v="2/3/24 20:31:01"/>
    <s v="3/3/24 21:57:01"/>
    <s v="3/3/24 23:50:00"/>
    <x v="0"/>
    <s v="VICTOR SEPULVEDA GAMARRA"/>
    <s v="blumar01 - acq TICKET AUTOMATICO"/>
    <s v="TICKET-INTELIGENTE"/>
    <s v="USR_TSIGHT"/>
    <x v="1"/>
    <m/>
    <x v="1"/>
    <d v="1899-12-31T01:26:00"/>
    <d v="1899-12-31T01:25:07"/>
    <d v="1899-12-31T01:26:00"/>
    <d v="1899-12-30T00:00:53"/>
    <s v="Cumplido"/>
    <s v=" "/>
    <m/>
    <s v=""/>
    <s v=""/>
    <s v=""/>
    <s v="Cumplido"/>
  </r>
  <r>
    <s v="INC000002650754"/>
    <s v="1-Extenso/Generalizado"/>
    <s v="4-Baja"/>
    <s v="Baja"/>
    <s v="Resuelto"/>
    <x v="8"/>
    <s v="4/3/24 01:43:14"/>
    <s v="4/3/24 01:43:14"/>
    <s v="4/3/24 04:45:58"/>
    <m/>
    <x v="2"/>
    <s v="GIOVANNI D ROCCO VALENZUELA"/>
    <s v="dekich01 - fileserver_vm TICKET AUTOMATICO"/>
    <s v="TICKET-INTELIGENTE"/>
    <s v="USR_TSIGHT"/>
    <x v="1"/>
    <m/>
    <x v="3"/>
    <d v="1899-12-30T03:02:44"/>
    <d v="1899-12-30T03:01:51"/>
    <d v="1899-12-30T03:02:44"/>
    <d v="1899-12-30T00:00:53"/>
    <s v="Cumplido"/>
    <s v=" "/>
    <m/>
    <s v=""/>
    <s v=""/>
    <s v=""/>
    <s v="Cumplido"/>
  </r>
  <r>
    <s v="INC000002647156"/>
    <s v="3-Moderado/Limitado"/>
    <s v="4-Baja"/>
    <s v="Baja"/>
    <s v="Resuelto"/>
    <x v="4"/>
    <s v="1/3/24 15:29:09"/>
    <s v="1/3/24 15:31:21"/>
    <s v="4/3/24 09:13:13"/>
    <m/>
    <x v="3"/>
    <s v="ALVARO ORTIZ"/>
    <s v="REQ | DUOC | RE: [DUOC] Pruebas de rendimiento de JOBs Datawarehouse en QAS"/>
    <s v="HOSTING VIRTUAL"/>
    <s v="frp_disilv"/>
    <x v="0"/>
    <m/>
    <x v="0"/>
    <d v="1900-01-01T17:41:52"/>
    <d v="1900-01-01T17:34:34"/>
    <d v="1900-01-01T17:44:04"/>
    <d v="1899-12-30T00:09:30"/>
    <s v=""/>
    <s v="Cumplido"/>
    <m/>
    <s v=""/>
    <s v=""/>
    <s v=""/>
    <s v="Cumplido"/>
  </r>
  <r>
    <s v="INC000002650775"/>
    <s v="1-Extenso/Generalizado"/>
    <s v="4-Baja"/>
    <s v="Baja"/>
    <s v="Resuelto"/>
    <x v="4"/>
    <s v="4/3/24 02:39:40"/>
    <s v="4/3/24 02:39:40"/>
    <s v="4/3/24 09:30:28"/>
    <m/>
    <x v="0"/>
    <s v="VICTOR SEPULVEDA GAMARRA"/>
    <s v="fiprdu01 - srvbackhomeprd01_vm TICKET AUTOMATICO"/>
    <s v="TICKET-INTELIGENTE"/>
    <s v="USR_TSIGHT"/>
    <x v="1"/>
    <m/>
    <x v="3"/>
    <d v="1899-12-30T06:50:48"/>
    <d v="1899-12-30T06:43:56"/>
    <d v="1899-12-30T06:50:48"/>
    <d v="1899-12-30T00:06:52"/>
    <s v="Cumplido"/>
    <s v=" "/>
    <m/>
    <s v=""/>
    <s v=""/>
    <s v=""/>
    <s v="Cumplido"/>
  </r>
  <r>
    <s v="INC000002651067"/>
    <s v="4-Menor/Localizado"/>
    <s v="4-Baja"/>
    <s v="Baja"/>
    <s v="Resuelto"/>
    <x v="1"/>
    <s v="4/3/24 09:37:52"/>
    <s v="4/3/24 09:39:43"/>
    <s v="4/3/24 09:40:15"/>
    <m/>
    <x v="1"/>
    <s v="NICOLAS A SAAVEDRA EGUILUZ"/>
    <s v="Checklist Diario Clientes 04.03.24"/>
    <s v="SAP"/>
    <s v="tct_nsaave"/>
    <x v="0"/>
    <m/>
    <x v="3"/>
    <d v="1899-12-30T00:00:32"/>
    <d v="1899-12-30T00:00:00"/>
    <d v="1899-12-30T00:02:23"/>
    <d v="1899-12-30T00:02:23"/>
    <s v=""/>
    <s v="Cumplido"/>
    <m/>
    <s v=""/>
    <s v=""/>
    <s v=""/>
    <s v="Cumplido"/>
  </r>
  <r>
    <s v="INC000002648420"/>
    <s v="4-Menor/Localizado"/>
    <s v="4-Baja"/>
    <s v="Baja"/>
    <s v="Resuelto"/>
    <x v="0"/>
    <s v="2/3/24 09:27:59"/>
    <s v="2/3/24 09:29:23"/>
    <s v="4/3/24 10:08:32"/>
    <m/>
    <x v="5"/>
    <s v="RODRIGO VÁSQUEZ MUÑOZ"/>
    <s v="revision total de plataformas veritas (fin de semana)"/>
    <s v="BACKUP ON DEMAND"/>
    <s v="tct_rvasqu"/>
    <x v="0"/>
    <m/>
    <x v="1"/>
    <d v="1900-01-01T00:39:09"/>
    <d v="1900-01-01T00:39:09"/>
    <d v="1900-01-01T00:40:33"/>
    <d v="1899-12-30T00:01:24"/>
    <s v=""/>
    <s v="Cumplido"/>
    <m/>
    <s v=""/>
    <s v=""/>
    <s v=""/>
    <s v="Cumplido"/>
  </r>
  <r>
    <s v="INC000002650989"/>
    <s v="1-Extenso/Generalizado"/>
    <s v="4-Baja"/>
    <s v="Baja"/>
    <s v="Resuelto"/>
    <x v="8"/>
    <s v="4/3/24 07:23:29"/>
    <s v="4/3/24 07:23:29"/>
    <s v="4/3/24 10:27:33"/>
    <m/>
    <x v="2"/>
    <s v="GIOVANNI D ROCCO VALENZUELA"/>
    <s v="dekich01 - fileserver_vm TICKET AUTOMATICO"/>
    <s v="TICKET-INTELIGENTE"/>
    <s v="USR_TSIGHT"/>
    <x v="1"/>
    <m/>
    <x v="3"/>
    <d v="1899-12-30T03:04:04"/>
    <d v="1899-12-30T03:02:49"/>
    <d v="1899-12-30T03:04:04"/>
    <d v="1899-12-30T00:01:15"/>
    <s v="Cumplido"/>
    <s v=" "/>
    <m/>
    <s v=""/>
    <s v=""/>
    <s v=""/>
    <s v="Cumplido"/>
  </r>
  <r>
    <s v="INC000002651129"/>
    <s v="3-Moderado/Limitado"/>
    <s v="3-Medio"/>
    <s v="Media"/>
    <s v="Resuelto"/>
    <x v="9"/>
    <s v="4/3/24 08:59:30"/>
    <s v="4/3/24 09:02:27"/>
    <s v="4/3/24 10:42:05"/>
    <m/>
    <x v="5"/>
    <s v="AXEL ANDRADE"/>
    <s v="HD/Respaldo servidor ISONET"/>
    <s v="VPN IP - MPLS"/>
    <s v="frp_jancha"/>
    <x v="0"/>
    <m/>
    <x v="3"/>
    <d v="1899-12-30T01:39:38"/>
    <d v="1899-12-30T00:41:26"/>
    <d v="1899-12-30T01:42:35"/>
    <d v="1899-12-30T01:01:09"/>
    <s v=""/>
    <s v="Cumplido"/>
    <m/>
    <s v=""/>
    <s v=""/>
    <s v="Cumplido"/>
    <s v=""/>
  </r>
  <r>
    <s v="INC000002651093"/>
    <s v="3-Moderado/Limitado"/>
    <s v="3-Medio"/>
    <s v="Media"/>
    <s v="Resuelto"/>
    <x v="10"/>
    <s v="4/3/24 10:30:53"/>
    <s v="4/3/24 10:32:46"/>
    <s v="4/3/24 10:47:51"/>
    <m/>
    <x v="6"/>
    <s v="NICOLAS A SAAVEDRA EGUILUZ"/>
    <s v="HD |  Creación usuario SAP PRD"/>
    <s v="VPN IP - MPLS"/>
    <s v="frp_kefern"/>
    <x v="0"/>
    <m/>
    <x v="3"/>
    <d v="1899-12-30T00:15:05"/>
    <d v="1899-12-30T00:00:41"/>
    <d v="1899-12-30T00:16:58"/>
    <d v="1899-12-30T00:16:17"/>
    <s v=""/>
    <s v="Cumplido"/>
    <m/>
    <s v=""/>
    <s v=""/>
    <s v="Cumplido"/>
    <s v=""/>
  </r>
  <r>
    <s v="INC000002651617"/>
    <s v="4-Menor/Localizado"/>
    <s v="4-Baja"/>
    <s v="Baja"/>
    <s v="Resuelto"/>
    <x v="0"/>
    <s v="4/3/24 11:33:11"/>
    <s v="4/3/24 11:33:30"/>
    <s v="4/3/24 11:34:47"/>
    <m/>
    <x v="2"/>
    <s v="JAVIER CUEVAS"/>
    <s v="PARES Y ALVAREZ CHI OB CHI-OB 004189575/ CHI TCCT 0000149308"/>
    <s v="HOSTING VIRTUAL"/>
    <s v="tct_jacuev"/>
    <x v="0"/>
    <m/>
    <x v="3"/>
    <d v="1899-12-30T00:01:17"/>
    <d v="1899-12-30T00:00:00"/>
    <d v="1899-12-30T00:01:36"/>
    <d v="1899-12-30T00:01:36"/>
    <s v=""/>
    <s v="Cumplido"/>
    <m/>
    <s v=""/>
    <s v=""/>
    <s v=""/>
    <s v="Cumplido"/>
  </r>
  <r>
    <s v="INC000002651616"/>
    <s v="4-Menor/Localizado"/>
    <s v="4-Baja"/>
    <s v="Baja"/>
    <s v="Resuelto"/>
    <x v="0"/>
    <s v="4/3/24 11:32:41"/>
    <s v="4/3/24 11:33:04"/>
    <s v="4/3/24 11:35:43"/>
    <m/>
    <x v="2"/>
    <s v="JAVIER CUEVAS"/>
    <s v="- PARES Y ALVAREZ CHI OB CHI-OB 004193989/ CHI TCCT 0000149988"/>
    <s v="HOSTING VIRTUAL"/>
    <s v="tct_jacuev"/>
    <x v="0"/>
    <m/>
    <x v="3"/>
    <d v="1899-12-30T00:02:39"/>
    <d v="1899-12-30T00:00:00"/>
    <d v="1899-12-30T00:03:02"/>
    <d v="1899-12-30T00:03:02"/>
    <s v=""/>
    <s v="Cumplido"/>
    <m/>
    <s v=""/>
    <s v=""/>
    <s v=""/>
    <s v="Cumplido"/>
  </r>
  <r>
    <s v="INC000002651615"/>
    <s v="4-Menor/Localizado"/>
    <s v="4-Baja"/>
    <s v="Baja"/>
    <s v="Resuelto"/>
    <x v="0"/>
    <s v="4/3/24 11:32:18"/>
    <s v="4/3/24 11:32:34"/>
    <s v="4/3/24 11:36:45"/>
    <m/>
    <x v="2"/>
    <s v="JAVIER CUEVAS"/>
    <s v="VIAL Y COMPANIA LIMITADA // CHI-004182547 // BUSINESS STANDARD"/>
    <s v="HOSTING VIRTUAL"/>
    <s v="tct_jacuev"/>
    <x v="0"/>
    <m/>
    <x v="3"/>
    <d v="1899-12-30T00:04:11"/>
    <d v="1899-12-30T00:00:00"/>
    <d v="1899-12-30T00:04:27"/>
    <d v="1899-12-30T00:04:27"/>
    <s v=""/>
    <s v="Cumplido"/>
    <m/>
    <s v=""/>
    <s v=""/>
    <s v=""/>
    <s v="Cumplido"/>
  </r>
  <r>
    <s v="INC000002651614"/>
    <s v="4-Menor/Localizado"/>
    <s v="4-Baja"/>
    <s v="Baja"/>
    <s v="Resuelto"/>
    <x v="0"/>
    <s v="4/3/24 11:31:42"/>
    <s v="4/3/24 11:32:03"/>
    <s v="4/3/24 11:37:39"/>
    <m/>
    <x v="2"/>
    <s v="JAVIER CUEVAS"/>
    <s v="vación CHI-004163844 // CC-CHI-0000149643 // CARNES ÑUBLE"/>
    <s v="HOSTING VIRTUAL"/>
    <s v="tct_jacuev"/>
    <x v="0"/>
    <m/>
    <x v="3"/>
    <d v="1899-12-30T00:05:36"/>
    <d v="1899-12-30T00:00:00"/>
    <d v="1899-12-30T00:05:57"/>
    <d v="1899-12-30T00:05:57"/>
    <s v=""/>
    <s v="Cumplido"/>
    <m/>
    <s v=""/>
    <s v=""/>
    <s v=""/>
    <s v="Cumplido"/>
  </r>
  <r>
    <s v="INC000002651613"/>
    <s v="4-Menor/Localizado"/>
    <s v="4-Baja"/>
    <s v="Baja"/>
    <s v="Resuelto"/>
    <x v="0"/>
    <s v="4/3/24 11:31:03"/>
    <s v="4/3/24 11:31:34"/>
    <s v="4/3/24 11:38:42"/>
    <m/>
    <x v="2"/>
    <s v="JAVIER CUEVAS"/>
    <s v="GRANDE - BUSES HUALPEN CHI OB 004168436/ CHI TCCT 0000147500solicitado sin el flujo correspondiente"/>
    <s v="HOSTING VIRTUAL"/>
    <s v="tct_jacuev"/>
    <x v="0"/>
    <m/>
    <x v="3"/>
    <d v="1899-12-30T00:07:08"/>
    <d v="1899-12-30T00:00:00"/>
    <d v="1899-12-30T00:07:39"/>
    <d v="1899-12-30T00:07:39"/>
    <s v=""/>
    <s v="Cumplido"/>
    <m/>
    <s v=""/>
    <s v=""/>
    <s v=""/>
    <s v="Cumplido"/>
  </r>
  <r>
    <s v="INC000002651612"/>
    <s v="4-Menor/Localizado"/>
    <s v="4-Baja"/>
    <s v="Baja"/>
    <s v="Resuelto"/>
    <x v="0"/>
    <s v="4/3/24 11:30:33"/>
    <s v="4/3/24 11:30:56"/>
    <s v="4/3/24 11:39:32"/>
    <m/>
    <x v="2"/>
    <s v="JAVIER CUEVAS"/>
    <s v="ENVIO PREO ACTIVACION DE PROYECTO // RAICO S.A. // CHI-004199264 // CC-CHI-0000150344"/>
    <s v="HOSTING VIRTUAL"/>
    <s v="tct_jacuev"/>
    <x v="0"/>
    <m/>
    <x v="3"/>
    <d v="1899-12-30T00:08:36"/>
    <d v="1899-12-30T00:00:00"/>
    <d v="1899-12-30T00:08:59"/>
    <d v="1899-12-30T00:08:59"/>
    <s v=""/>
    <s v="Cumplido"/>
    <m/>
    <s v=""/>
    <s v=""/>
    <s v=""/>
    <s v="Cumplido"/>
  </r>
  <r>
    <s v="INC000002651611"/>
    <s v="4-Menor/Localizado"/>
    <s v="4-Baja"/>
    <s v="Baja"/>
    <s v="Resuelto"/>
    <x v="0"/>
    <s v="4/3/24 11:29:54"/>
    <s v="4/3/24 11:30:24"/>
    <s v="4/3/24 11:41:33"/>
    <m/>
    <x v="2"/>
    <s v="JAVIER CUEVAS"/>
    <s v="C-19872400088 // CLOUD  //  CC-CHI-0000143888  //  PARES Y ÁLVAREZ S.A.:"/>
    <s v="HOSTING VIRTUAL"/>
    <s v="tct_jacuev"/>
    <x v="0"/>
    <m/>
    <x v="3"/>
    <d v="1899-12-30T00:11:09"/>
    <d v="1899-12-30T00:00:00"/>
    <d v="1899-12-30T00:11:39"/>
    <d v="1899-12-30T00:11:39"/>
    <s v=""/>
    <s v="Cumplido"/>
    <m/>
    <s v=""/>
    <s v=""/>
    <s v=""/>
    <s v="Cumplido"/>
  </r>
  <r>
    <s v="INC000002651369"/>
    <s v="1-Extenso/Generalizado"/>
    <s v="4-Baja"/>
    <s v="Baja"/>
    <s v="Resuelto"/>
    <x v="1"/>
    <s v="4/3/24 10:38:23"/>
    <s v="4/3/24 10:38:23"/>
    <s v="4/3/24 11:42:25"/>
    <m/>
    <x v="2"/>
    <s v="ALEJANDRO ACEVEDO VALENZUELA"/>
    <s v="tgestiona - tgestiona_bd TICKET AUTOMATICO"/>
    <s v="TICKET-INTELIGENTE"/>
    <s v="USR_TSIGHT"/>
    <x v="1"/>
    <m/>
    <x v="3"/>
    <d v="1899-12-30T01:04:02"/>
    <d v="1899-12-30T00:35:30"/>
    <d v="1899-12-30T01:04:02"/>
    <d v="1899-12-30T00:28:32"/>
    <s v="Cumplido"/>
    <s v=" "/>
    <m/>
    <s v=""/>
    <s v=""/>
    <s v=""/>
    <s v="Cumplido"/>
  </r>
  <r>
    <s v="INC000002651623"/>
    <s v="4-Menor/Localizado"/>
    <s v="4-Baja"/>
    <s v="Baja"/>
    <s v="Resuelto"/>
    <x v="0"/>
    <s v="4/3/24 11:42:21"/>
    <s v="4/3/24 11:42:50"/>
    <s v="4/3/24 11:46:30"/>
    <m/>
    <x v="2"/>
    <s v="JAVIER CUEVAS"/>
    <s v="SERVICIOS DE ASEO Y JARDINES MACLEAN LIMITADA // 01 Licencia Power BI"/>
    <s v="HOSTING VIRTUAL"/>
    <s v="tct_jacuev"/>
    <x v="0"/>
    <m/>
    <x v="3"/>
    <d v="1899-12-30T00:03:40"/>
    <d v="1899-12-30T00:00:00"/>
    <d v="1899-12-30T00:04:09"/>
    <d v="1899-12-30T00:04:09"/>
    <s v=""/>
    <s v="Cumplido"/>
    <m/>
    <s v=""/>
    <s v=""/>
    <s v=""/>
    <s v="Cumplido"/>
  </r>
  <r>
    <s v="INC000002651624"/>
    <s v="4-Menor/Localizado"/>
    <s v="4-Baja"/>
    <s v="Baja"/>
    <s v="Resuelto"/>
    <x v="0"/>
    <s v="4/3/24 11:43:18"/>
    <s v="4/3/24 11:43:39"/>
    <s v="4/3/24 11:47:04"/>
    <m/>
    <x v="2"/>
    <s v="JAVIER CUEVAS"/>
    <s v="CHI-004205647 // INVERSIONES ASPEN // Licencias O365"/>
    <s v="HOSTING VIRTUAL"/>
    <s v="tct_jacuev"/>
    <x v="0"/>
    <m/>
    <x v="3"/>
    <d v="1899-12-30T00:03:25"/>
    <d v="1899-12-30T00:00:00"/>
    <d v="1899-12-30T00:03:46"/>
    <d v="1899-12-30T00:03:46"/>
    <s v=""/>
    <s v="Cumplido"/>
    <m/>
    <s v=""/>
    <s v=""/>
    <s v=""/>
    <s v="Cumplido"/>
  </r>
  <r>
    <s v="INC000002651625"/>
    <s v="4-Menor/Localizado"/>
    <s v="4-Baja"/>
    <s v="Baja"/>
    <s v="Resuelto"/>
    <x v="0"/>
    <s v="4/3/24 11:44:02"/>
    <s v="4/3/24 11:44:23"/>
    <s v="4/3/24 11:47:33"/>
    <m/>
    <x v="2"/>
    <s v="JAVIER CUEVAS"/>
    <s v="LICENCIAS DE CORREO // ASESORIAS Y SERVICIOS INNOVAXXION SPA"/>
    <s v="HOSTING VIRTUAL"/>
    <s v="tct_jacuev"/>
    <x v="0"/>
    <m/>
    <x v="3"/>
    <d v="1899-12-30T00:03:10"/>
    <d v="1899-12-30T00:00:00"/>
    <d v="1899-12-30T00:03:31"/>
    <d v="1899-12-30T00:04:00"/>
    <s v=""/>
    <s v="Cumplido"/>
    <m/>
    <s v=""/>
    <s v=""/>
    <s v=""/>
    <s v="Cumplido"/>
  </r>
  <r>
    <s v="INC000002651626"/>
    <s v="2-Significativo/Amplio"/>
    <s v="2-Alta"/>
    <s v="Alta"/>
    <s v="Resuelto"/>
    <x v="0"/>
    <s v="4/3/24 11:44:44"/>
    <s v="4/3/24 11:45:17"/>
    <s v="4/3/24 11:48:09"/>
    <m/>
    <x v="2"/>
    <s v="JAVIER CUEVAS"/>
    <s v="CHI-004172087-1 COMERCIALIZADORA Y SERVICIOS DE CONSTRUCCIONES TERRAMAX SPA"/>
    <s v="HOSTING VIRTUAL"/>
    <s v="tct_jacuev"/>
    <x v="0"/>
    <m/>
    <x v="3"/>
    <d v="1899-12-30T00:02:52"/>
    <d v="1899-12-30T00:00:00"/>
    <d v="1899-12-30T00:03:25"/>
    <d v="1899-12-30T00:03:25"/>
    <s v=""/>
    <s v="Cumplido"/>
    <m/>
    <s v=""/>
    <s v="Cumplido"/>
    <s v=""/>
    <s v=""/>
  </r>
  <r>
    <s v="INC000002651475"/>
    <s v="4-Menor/Localizado"/>
    <s v="4-Baja"/>
    <s v="Baja"/>
    <s v="Resuelto"/>
    <x v="0"/>
    <s v="4/3/24 12:28:41"/>
    <s v="4/3/24 12:30:12"/>
    <s v="4/3/24 12:31:01"/>
    <m/>
    <x v="1"/>
    <s v="EWALD R GALAZ MILLALEO"/>
    <s v="Checklist diario clientes 26.02.2024"/>
    <s v="SAP"/>
    <s v="tct_egalaz"/>
    <x v="0"/>
    <m/>
    <x v="3"/>
    <d v="1899-12-30T00:00:49"/>
    <d v="1899-12-30T00:00:00"/>
    <d v="1899-12-30T00:02:20"/>
    <d v="1899-12-30T00:02:20"/>
    <s v=""/>
    <s v="Cumplido"/>
    <m/>
    <s v=""/>
    <s v=""/>
    <s v=""/>
    <s v="Cumplido"/>
  </r>
  <r>
    <s v="INC000002651478"/>
    <s v="4-Menor/Localizado"/>
    <s v="4-Baja"/>
    <s v="Baja"/>
    <s v="Resuelto"/>
    <x v="0"/>
    <s v="4/3/24 12:32:18"/>
    <s v="4/3/24 12:33:02"/>
    <s v="4/3/24 12:33:56"/>
    <m/>
    <x v="1"/>
    <s v="EWALD R GALAZ MILLALEO"/>
    <s v="Checklist diario clientes 27.02.2024"/>
    <s v="SAP"/>
    <s v="tct_egalaz"/>
    <x v="0"/>
    <m/>
    <x v="3"/>
    <d v="1899-12-30T00:00:54"/>
    <d v="1899-12-30T00:00:00"/>
    <d v="1899-12-30T00:01:38"/>
    <d v="1899-12-30T00:01:38"/>
    <s v=""/>
    <s v="Cumplido"/>
    <m/>
    <s v=""/>
    <s v=""/>
    <s v=""/>
    <s v="Cumplido"/>
  </r>
  <r>
    <s v="INC000002651480"/>
    <s v="4-Menor/Localizado"/>
    <s v="4-Baja"/>
    <s v="Baja"/>
    <s v="Resuelto"/>
    <x v="0"/>
    <s v="4/3/24 12:34:18"/>
    <s v="4/3/24 12:35:43"/>
    <s v="4/3/24 12:36:34"/>
    <m/>
    <x v="1"/>
    <s v="EWALD R GALAZ MILLALEO"/>
    <s v="Checklist diario clientes 28.02.2024"/>
    <s v="SAP"/>
    <s v="tct_egalaz"/>
    <x v="0"/>
    <m/>
    <x v="3"/>
    <d v="1899-12-30T00:00:51"/>
    <d v="1899-12-30T00:00:00"/>
    <d v="1899-12-30T00:02:16"/>
    <d v="1899-12-30T00:02:16"/>
    <s v=""/>
    <s v="Cumplido"/>
    <m/>
    <s v=""/>
    <s v=""/>
    <s v=""/>
    <s v="Cumplido"/>
  </r>
  <r>
    <s v="INC000002651483"/>
    <s v="4-Menor/Localizado"/>
    <s v="4-Baja"/>
    <s v="Baja"/>
    <s v="Resuelto"/>
    <x v="0"/>
    <s v="4/3/24 12:38:18"/>
    <s v="4/3/24 12:39:01"/>
    <s v="4/3/24 12:39:58"/>
    <m/>
    <x v="1"/>
    <s v="EWALD R GALAZ MILLALEO"/>
    <s v="Checklist diario clientes 29.02.2024"/>
    <s v="SAP"/>
    <s v="tct_egalaz"/>
    <x v="0"/>
    <m/>
    <x v="3"/>
    <d v="1899-12-30T00:00:57"/>
    <d v="1899-12-30T00:00:00"/>
    <d v="1899-12-30T00:01:40"/>
    <d v="1899-12-30T00:01:40"/>
    <s v=""/>
    <s v="Cumplido"/>
    <m/>
    <s v=""/>
    <s v=""/>
    <s v=""/>
    <s v="Cumplido"/>
  </r>
  <r>
    <s v="INC000002651757"/>
    <s v="4-Menor/Localizado"/>
    <s v="4-Baja"/>
    <s v="Baja"/>
    <s v="Resuelto"/>
    <x v="0"/>
    <s v="4/3/24 12:57:23"/>
    <s v="4/3/24 12:57:35"/>
    <s v="4/3/24 12:58:46"/>
    <m/>
    <x v="2"/>
    <s v="RICARDO R GALLEGOS OYANEDER"/>
    <s v="11:00 - Reunión interna grupo MS"/>
    <s v="HOSTING VIRTUAL"/>
    <s v="tct_rgalle"/>
    <x v="0"/>
    <m/>
    <x v="3"/>
    <d v="1899-12-30T00:01:11"/>
    <d v="1899-12-30T00:00:00"/>
    <d v="1899-12-30T00:01:23"/>
    <d v="1899-12-30T04:00:00"/>
    <s v=""/>
    <s v="Cumplido"/>
    <m/>
    <s v=""/>
    <s v=""/>
    <s v=""/>
    <s v="Cumplido"/>
  </r>
  <r>
    <s v="INC000002651758"/>
    <s v="4-Menor/Localizado"/>
    <s v="4-Baja"/>
    <s v="Baja"/>
    <s v="Resuelto"/>
    <x v="0"/>
    <s v="4/3/24 12:57:40"/>
    <s v="4/3/24 12:57:50"/>
    <s v="4/3/24 12:59:41"/>
    <m/>
    <x v="2"/>
    <s v="RICARDO R GALLEGOS OYANEDER"/>
    <s v="Capacitación remedy por reemplazo vacaciones Denise"/>
    <s v="HOSTING VIRTUAL"/>
    <s v="tct_rgalle"/>
    <x v="0"/>
    <m/>
    <x v="3"/>
    <d v="1899-12-30T00:01:51"/>
    <d v="1899-12-30T00:00:00"/>
    <d v="1899-12-30T00:02:01"/>
    <d v="1899-12-30T00:02:01"/>
    <s v=""/>
    <s v="Cumplido"/>
    <m/>
    <s v=""/>
    <s v=""/>
    <s v=""/>
    <s v="Cumplido"/>
  </r>
  <r>
    <s v="INC000002651759"/>
    <s v="4-Menor/Localizado"/>
    <s v="4-Baja"/>
    <s v="Baja"/>
    <s v="Resuelto"/>
    <x v="0"/>
    <s v="4/3/24 12:57:55"/>
    <s v="4/3/24 12:58:07"/>
    <s v="4/3/24 13:00:44"/>
    <m/>
    <x v="2"/>
    <s v="RICARDO R GALLEGOS OYANEDER"/>
    <s v="Sesion de apoyo técnico consultas cluster SQL cliente eCert por migración servicios"/>
    <s v="HOSTING VIRTUAL"/>
    <s v="tct_rgalle"/>
    <x v="0"/>
    <m/>
    <x v="3"/>
    <d v="1899-12-30T00:02:37"/>
    <d v="1899-12-30T00:00:00"/>
    <d v="1899-12-30T00:02:49"/>
    <d v="1899-12-30T00:02:49"/>
    <s v=""/>
    <s v="Cumplido"/>
    <m/>
    <s v=""/>
    <s v=""/>
    <s v=""/>
    <s v="Cumplido"/>
  </r>
  <r>
    <s v="INC000002651048"/>
    <s v="4-Menor/Localizado"/>
    <s v="4-Baja"/>
    <s v="Baja"/>
    <s v="Resuelto"/>
    <x v="11"/>
    <s v="4/3/24 09:12:45"/>
    <s v="4/3/24 09:14:38"/>
    <s v="4/3/24 13:18:49"/>
    <m/>
    <x v="7"/>
    <s v="JOSE A SANTIS SERRANO"/>
    <s v="Requerimiento Políticas de Replicas Actualizada"/>
    <s v="VPN IP - MPLS"/>
    <s v="frp_joflor"/>
    <x v="0"/>
    <m/>
    <x v="3"/>
    <d v="1899-12-30T04:04:11"/>
    <d v="1899-12-30T03:18:05"/>
    <d v="1899-12-30T04:06:04"/>
    <d v="1899-12-30T00:47:59"/>
    <s v=""/>
    <s v="Cumplido"/>
    <m/>
    <s v=""/>
    <s v=""/>
    <s v=""/>
    <s v="Cumplido"/>
  </r>
  <r>
    <s v="INC000002651708"/>
    <s v="3-Moderado/Limitado"/>
    <s v="3-Medio"/>
    <s v="Media"/>
    <s v="Resuelto"/>
    <x v="12"/>
    <s v="4/3/24 11:40:51"/>
    <s v="4/3/24 11:41:47"/>
    <s v="4/3/24 13:38:57"/>
    <m/>
    <x v="4"/>
    <s v="DEIBY Y SANTOYO MONTEROLA"/>
    <s v="HD/Cliente Mantos Copper - Requerimiento agregar entrada en archivo hosts - VDC Backup Avanzado"/>
    <s v="VPN IP - MPLS"/>
    <s v="frp_pcamay"/>
    <x v="0"/>
    <m/>
    <x v="3"/>
    <d v="1899-12-30T01:57:10"/>
    <d v="1899-12-30T01:30:34"/>
    <d v="1899-12-30T01:58:06"/>
    <d v="1899-12-30T00:27:32"/>
    <s v=""/>
    <s v="Cumplido"/>
    <m/>
    <s v=""/>
    <s v=""/>
    <s v="Cumplido"/>
    <s v=""/>
  </r>
  <r>
    <s v="INC000002651652"/>
    <s v="3-Moderado/Limitado"/>
    <s v="3-Medio"/>
    <s v="Media"/>
    <s v="Resuelto"/>
    <x v="5"/>
    <s v="4/3/24 13:03:43"/>
    <s v="4/3/24 13:08:52"/>
    <s v="4/3/24 13:58:36"/>
    <m/>
    <x v="0"/>
    <s v="SEBASTIAN I ACUÑA GUZMAN"/>
    <s v="HD/MRE: Modificación de registros DNS - SICS por contingencia| FOLIO INC000002646862 | APERTURA"/>
    <s v="VPN IP - MPLS"/>
    <s v="frp_jancha"/>
    <x v="0"/>
    <m/>
    <x v="3"/>
    <d v="1899-12-30T00:49:44"/>
    <d v="1899-12-30T00:00:00"/>
    <d v="1899-12-30T00:54:53"/>
    <d v="1899-12-30T00:54:53"/>
    <s v=""/>
    <s v="Cumplido"/>
    <m/>
    <s v=""/>
    <s v=""/>
    <s v="Cumplido"/>
    <s v=""/>
  </r>
  <r>
    <s v="INC000002651493"/>
    <s v="4-Menor/Localizado"/>
    <s v="4-Baja"/>
    <s v="Baja"/>
    <s v="Cerrado"/>
    <x v="0"/>
    <s v="4/3/24 13:16:59"/>
    <s v="4/3/24 13:17:01"/>
    <s v="4/3/24 17:20:31"/>
    <s v="4/3/24 23:50:00"/>
    <x v="8"/>
    <s v="JAVIERA A UMAÑA YEVENES"/>
    <s v="Validación de licencias Google Workspace"/>
    <s v="CORREO"/>
    <s v="tct_jumana"/>
    <x v="0"/>
    <s v="Dentro del Objetivo de servicio"/>
    <x v="3"/>
    <d v="1899-12-30T04:03:30"/>
    <d v="1899-12-30T00:00:00"/>
    <d v="1899-12-30T04:03:32"/>
    <d v="1899-12-30T04:03:32"/>
    <s v=""/>
    <s v="Cumplido"/>
    <m/>
    <s v=""/>
    <s v=""/>
    <s v=""/>
    <s v="Cumplido"/>
  </r>
  <r>
    <s v="INC000002651200"/>
    <s v="4-Menor/Localizado"/>
    <s v="4-Baja"/>
    <s v="Baja"/>
    <s v="Cerrado"/>
    <x v="0"/>
    <s v="4/3/24 11:12:51"/>
    <s v="4/3/24 11:13:27"/>
    <s v="4/3/24 17:55:11"/>
    <s v="4/3/24 23:50:00"/>
    <x v="2"/>
    <s v="PAUL A SEPULVEDA ALVAREZ"/>
    <s v="Zabbix revision servidor VEEAMONE-APP"/>
    <s v="HOSTING VIRTUAL"/>
    <s v="tct_psepul"/>
    <x v="0"/>
    <s v="Dentro del Objetivo de servicio"/>
    <x v="3"/>
    <d v="1899-12-30T06:41:44"/>
    <d v="1899-12-30T06:39:51"/>
    <d v="1899-12-30T06:42:20"/>
    <d v="1899-12-30T00:02:29"/>
    <s v=""/>
    <s v="Cumplido"/>
    <m/>
    <s v=""/>
    <s v=""/>
    <s v=""/>
    <s v="Cumplido"/>
  </r>
  <r>
    <s v="INC000002651204"/>
    <s v="4-Menor/Localizado"/>
    <s v="4-Baja"/>
    <s v="Baja"/>
    <s v="Cerrado"/>
    <x v="0"/>
    <s v="4/3/24 11:14:01"/>
    <s v="4/3/24 11:15:01"/>
    <s v="4/3/24 17:56:04"/>
    <s v="4/3/24 23:50:00"/>
    <x v="2"/>
    <s v="PAUL A SEPULVEDA ALVAREZ"/>
    <s v="ALFRESCO-BD revision de caso"/>
    <s v="HOSTING VIRTUAL"/>
    <s v="tct_psepul"/>
    <x v="0"/>
    <s v="Dentro del Objetivo de servicio"/>
    <x v="3"/>
    <d v="1899-12-30T06:41:03"/>
    <d v="1899-12-30T06:40:36"/>
    <d v="1899-12-30T06:42:03"/>
    <d v="1899-12-30T00:01:27"/>
    <s v=""/>
    <s v="Cumplido"/>
    <m/>
    <s v=""/>
    <s v=""/>
    <s v=""/>
    <s v="Cumplido"/>
  </r>
  <r>
    <s v="INC000002651198"/>
    <s v="4-Menor/Localizado"/>
    <s v="4-Baja"/>
    <s v="Baja"/>
    <s v="Cerrado"/>
    <x v="0"/>
    <s v="4/3/24 11:11:50"/>
    <s v="4/3/24 11:12:39"/>
    <s v="4/3/24 17:56:17"/>
    <s v="4/3/24 23:50:00"/>
    <x v="2"/>
    <s v="PAUL A SEPULVEDA ALVAREZ"/>
    <s v="Zabbix revision servidor ALFRESCO"/>
    <s v="HOSTING VIRTUAL"/>
    <s v="tct_psepul"/>
    <x v="0"/>
    <s v="Dentro del Objetivo de servicio"/>
    <x v="3"/>
    <d v="1899-12-30T06:43:38"/>
    <d v="1899-12-30T06:41:06"/>
    <d v="1899-12-30T06:44:27"/>
    <d v="1899-12-30T00:03:21"/>
    <s v=""/>
    <s v="Cumplido"/>
    <m/>
    <s v=""/>
    <s v=""/>
    <s v=""/>
    <s v="Cumplido"/>
  </r>
  <r>
    <s v="INC000002652320"/>
    <s v="3-Moderado/Limitado"/>
    <s v="3-Medio"/>
    <s v="Media"/>
    <s v="Cerrado"/>
    <x v="4"/>
    <s v="4/3/24 16:57:08"/>
    <s v="4/3/24 16:57:56"/>
    <s v="4/3/24 18:27:54"/>
    <s v="4/3/24 23:50:00"/>
    <x v="0"/>
    <s v="VICTOR SEPULVEDA GAMARRA"/>
    <s v="Revisión de requerimiento: Crear crontaab en servidor AWSFILESERVER"/>
    <s v="HOSTING VIRTUAL"/>
    <s v="tct_vsepul"/>
    <x v="0"/>
    <s v="Dentro del Objetivo de servicio"/>
    <x v="3"/>
    <d v="1899-12-30T01:29:58"/>
    <d v="1899-12-30T01:29:58"/>
    <d v="1899-12-30T01:30:46"/>
    <d v="1899-12-30T00:00:48"/>
    <s v=""/>
    <s v="Cumplido"/>
    <m/>
    <s v=""/>
    <s v=""/>
    <s v="Cumplido"/>
    <s v=""/>
  </r>
  <r>
    <s v="INC000002652522"/>
    <s v="4-Menor/Localizado"/>
    <s v="4-Baja"/>
    <s v="Baja"/>
    <s v="Cerrado"/>
    <x v="4"/>
    <s v="4/3/24 17:02:08"/>
    <s v="4/3/24 17:03:46"/>
    <s v="4/3/24 22:42:19"/>
    <s v="4/3/24 23:50:00"/>
    <x v="9"/>
    <s v="ALVARO ORTIZ"/>
    <s v="DUOC | REQ |  RE: Acceso a DWH por VPN"/>
    <s v="HOSTING VIRTUAL"/>
    <s v="frp_lmosqu"/>
    <x v="0"/>
    <s v="Dentro del Objetivo de servicio"/>
    <x v="3"/>
    <d v="1899-12-30T05:38:33"/>
    <d v="1899-12-30T01:25:39"/>
    <d v="1899-12-30T05:40:11"/>
    <d v="1899-12-30T04:14:32"/>
    <s v=""/>
    <s v="Cumplido"/>
    <m/>
    <s v=""/>
    <s v=""/>
    <s v=""/>
    <s v="Cumplido"/>
  </r>
  <r>
    <s v="INC000002651474"/>
    <s v="3-Moderado/Limitado"/>
    <s v="3-Medio"/>
    <s v="Media"/>
    <s v="Cerrado"/>
    <x v="10"/>
    <s v="4/3/24 12:28:59"/>
    <s v="4/3/24 12:30:44"/>
    <s v="4/3/24 23:43:13"/>
    <s v="4/3/24 23:50:00"/>
    <x v="1"/>
    <s v="FREDDY O CORTES DIAZ"/>
    <s v="HD | RV: OT a transportar // 04 de Marzo // 23 horas"/>
    <s v="SAP"/>
    <s v="frp_kefern"/>
    <x v="0"/>
    <s v="Dentro del Objetivo de servicio"/>
    <x v="3"/>
    <d v="1899-12-30T11:12:29"/>
    <d v="1899-12-30T07:52:31"/>
    <d v="1899-12-30T11:14:14"/>
    <d v="1899-12-30T03:21:43"/>
    <s v=""/>
    <s v="Cumplido"/>
    <m/>
    <s v=""/>
    <s v=""/>
    <s v="Cumplido"/>
    <s v=""/>
  </r>
  <r>
    <s v="INC000002652342"/>
    <s v="3-Moderado/Limitado"/>
    <s v="3-Medio"/>
    <s v="Media"/>
    <s v="Cerrado"/>
    <x v="10"/>
    <s v="4/3/24 18:14:57"/>
    <s v="4/3/24 18:17:40"/>
    <s v="4/3/24 23:48:49"/>
    <s v="4/3/24 23:50:00"/>
    <x v="1"/>
    <s v="FREDDY O CORTES DIAZ"/>
    <s v="HD/RV: Transporte OT // Lunes 04 de Marzo a las 23 horas"/>
    <s v="SAP"/>
    <s v="frp_pcamay"/>
    <x v="0"/>
    <s v="Dentro del Objetivo de servicio"/>
    <x v="3"/>
    <d v="1899-12-30T05:31:09"/>
    <d v="1899-12-30T02:08:55"/>
    <d v="1899-12-30T05:33:52"/>
    <d v="1899-12-30T03:24:57"/>
    <s v=""/>
    <s v="Cumplido"/>
    <m/>
    <s v=""/>
    <s v=""/>
    <s v="Cumplido"/>
    <s v=""/>
  </r>
  <r>
    <s v="INC000002652029"/>
    <s v="3-Moderado/Limitado"/>
    <s v="3-Medio"/>
    <s v="Media"/>
    <s v="Cerrado"/>
    <x v="0"/>
    <s v="4/3/24 15:09:11"/>
    <s v="4/3/24 15:09:46"/>
    <s v="5/3/24 00:58:28"/>
    <s v="5/3/24 23:50:00"/>
    <x v="2"/>
    <s v="CRISTOBAL I REYES DELGADO"/>
    <s v="HD | revisión permisos sobre SQL admres--desertking"/>
    <s v="VPN IP - MPLS"/>
    <s v="frp_kefern"/>
    <x v="0"/>
    <s v="Dentro del Objetivo de servicio"/>
    <x v="3"/>
    <d v="1899-12-30T09:48:42"/>
    <d v="1899-12-30T09:04:44"/>
    <d v="1899-12-30T09:49:17"/>
    <d v="1899-12-30T00:44:33"/>
    <s v=""/>
    <s v="Cumplido"/>
    <m/>
    <s v=""/>
    <s v=""/>
    <s v="Cumplido"/>
    <s v=""/>
  </r>
  <r>
    <s v="INC000002651066"/>
    <s v="3-Moderado/Limitado"/>
    <s v="3-Medio"/>
    <s v="Media"/>
    <s v="Cerrado"/>
    <x v="0"/>
    <s v="4/3/24 09:54:47"/>
    <s v="4/3/24 09:58:38"/>
    <s v="5/3/24 01:01:19"/>
    <s v="5/3/24 23:50:00"/>
    <x v="9"/>
    <s v="CRISTOBAL I REYES DELGADO"/>
    <s v="HD | Lentitud Motor BD 10.233.49.6||INC000002641821|INC000002643551 | APERTURA"/>
    <s v="VPN IP - MPLS"/>
    <s v="frp_kefern"/>
    <x v="0"/>
    <s v="Objetivos de servicio incumplidos"/>
    <x v="4"/>
    <d v="1899-12-30T15:02:41"/>
    <d v="1899-12-30T14:29:37"/>
    <d v="1899-12-30T15:06:32"/>
    <d v="1899-12-30T00:36:55"/>
    <s v=""/>
    <s v="Cumplido"/>
    <m/>
    <s v=""/>
    <s v=""/>
    <s v="Cumplido"/>
    <s v=""/>
  </r>
  <r>
    <s v="INC000002652589"/>
    <s v="4-Menor/Localizado"/>
    <s v="4-Baja"/>
    <s v="Baja"/>
    <s v="Cerrado"/>
    <x v="1"/>
    <s v="5/3/24 06:55:55"/>
    <s v="5/3/24 06:57:25"/>
    <s v="5/3/24 06:57:52"/>
    <s v="5/3/24 23:50:00"/>
    <x v="1"/>
    <s v="NICOLAS A SAAVEDRA EGUILUZ"/>
    <s v="Checklist Diario clientes 05.03.24"/>
    <s v="SAP"/>
    <s v="tct_nsaave"/>
    <x v="0"/>
    <s v="Dentro del Objetivo de servicio"/>
    <x v="4"/>
    <d v="1899-12-30T00:00:27"/>
    <d v="1899-12-30T00:00:00"/>
    <d v="1899-12-30T00:01:57"/>
    <d v="1899-12-30T00:01:57"/>
    <s v=""/>
    <s v="Cumplido"/>
    <m/>
    <s v=""/>
    <s v=""/>
    <s v=""/>
    <s v="Cumplido"/>
  </r>
  <r>
    <s v="INC000002652543"/>
    <s v="3-Moderado/Limitado"/>
    <s v="3-Medio"/>
    <s v="Media"/>
    <s v="Cerrado"/>
    <x v="10"/>
    <s v="4/3/24 18:13:13"/>
    <s v="4/3/24 18:15:23"/>
    <s v="5/3/24 07:13:52"/>
    <s v="5/3/24 23:50:00"/>
    <x v="1"/>
    <s v="FREDDY O CORTES DIAZ"/>
    <s v="HD |  Transporte OT // Martes 05 de Marzo a las 07:00 horas"/>
    <s v="SAP"/>
    <s v="frp_kefern"/>
    <x v="0"/>
    <s v="Dentro del Objetivo de servicio"/>
    <x v="4"/>
    <d v="1899-12-30T12:58:29"/>
    <d v="1899-12-30T09:46:09"/>
    <d v="1899-12-30T13:00:39"/>
    <d v="1899-12-30T03:14:30"/>
    <s v=""/>
    <s v="Cumplido"/>
    <m/>
    <s v=""/>
    <s v=""/>
    <s v="Cumplido"/>
    <s v=""/>
  </r>
  <r>
    <s v="INC000002651099"/>
    <s v="3-Moderado/Limitado"/>
    <s v="3-Medio"/>
    <s v="Media"/>
    <s v="Cerrado"/>
    <x v="11"/>
    <s v="4/3/24 10:20:51"/>
    <s v="4/3/24 10:24:14"/>
    <s v="5/3/24 09:07:47"/>
    <s v="5/3/24 23:50:00"/>
    <x v="7"/>
    <s v="JOSE A SANTIS SERRANO"/>
    <s v="GAMA / Requerimiento Restauración Replicas Servidores IPCHILE"/>
    <s v="VPN IP - MPLS"/>
    <s v="frp_rreyes"/>
    <x v="0"/>
    <s v="Objetivos de servicio incumplidos"/>
    <x v="4"/>
    <d v="1899-12-30T22:43:33"/>
    <d v="1899-12-30T18:45:25"/>
    <d v="1899-12-30T22:46:56"/>
    <d v="1899-12-30T04:01:31"/>
    <s v=""/>
    <s v="Cumplido"/>
    <m/>
    <s v=""/>
    <s v=""/>
    <s v="Cumplido"/>
    <s v=""/>
  </r>
  <r>
    <s v="INC000002652853"/>
    <s v="4-Menor/Localizado"/>
    <s v="4-Baja"/>
    <s v="Baja"/>
    <s v="Cerrado"/>
    <x v="0"/>
    <s v="5/3/24 09:10:08"/>
    <s v="5/3/24 09:11:12"/>
    <s v="5/3/24 09:13:54"/>
    <s v="5/3/24 23:50:00"/>
    <x v="8"/>
    <s v="JAVIERA A UMAÑA YEVENES"/>
    <s v="Facturación Google / Consumo febrero 2024"/>
    <s v="CORREO"/>
    <s v="tct_jumana"/>
    <x v="0"/>
    <s v="Dentro del Objetivo de servicio"/>
    <x v="4"/>
    <d v="1899-12-30T00:02:42"/>
    <d v="1899-12-30T00:02:22"/>
    <d v="1899-12-30T00:03:46"/>
    <d v="1899-12-30T00:01:24"/>
    <s v=""/>
    <s v="Cumplido"/>
    <m/>
    <s v=""/>
    <s v=""/>
    <s v=""/>
    <s v="Cumplido"/>
  </r>
  <r>
    <s v="INC000002652542"/>
    <s v="4-Menor/Localizado"/>
    <s v="4-Baja"/>
    <s v="Baja"/>
    <s v="Cerrado"/>
    <x v="13"/>
    <s v="4/3/24 17:58:39"/>
    <s v="4/3/24 18:00:48"/>
    <s v="5/3/24 09:54:02"/>
    <s v="5/3/24 23:50:00"/>
    <x v="0"/>
    <s v="SEBASTIAN I ACUÑA GUZMAN"/>
    <s v="REQ /SOC/Análisis redes Soc-Febrero"/>
    <s v="VPN IP - MPLS"/>
    <s v="frp_jcarri"/>
    <x v="0"/>
    <s v="Dentro del Objetivo de servicio"/>
    <x v="4"/>
    <d v="1899-12-30T15:53:14"/>
    <d v="1899-12-30T15:41:20"/>
    <d v="1899-12-30T15:55:23"/>
    <d v="1899-12-30T00:14:03"/>
    <s v=""/>
    <s v="Cumplido"/>
    <m/>
    <s v=""/>
    <s v=""/>
    <s v=""/>
    <s v="Cumplido"/>
  </r>
  <r>
    <s v="INC000002653512"/>
    <s v="3-Moderado/Limitado"/>
    <s v="3-Medio"/>
    <s v="Media"/>
    <s v="Cerrado"/>
    <x v="14"/>
    <s v="5/3/24 09:46:41"/>
    <s v="5/3/24 09:48:34"/>
    <s v="5/3/24 10:28:18"/>
    <s v="5/3/24 23:50:00"/>
    <x v="1"/>
    <s v="FREDDY O CORTES DIAZ"/>
    <s v="HD/RV: Transporte a PRD mejoras Márgenes - Flete"/>
    <s v="SAP"/>
    <s v="frp_pcamay"/>
    <x v="0"/>
    <s v="Dentro del Objetivo de servicio"/>
    <x v="4"/>
    <d v="1899-12-30T00:39:44"/>
    <d v="1899-12-30T00:09:44"/>
    <d v="1899-12-30T00:41:37"/>
    <d v="1899-12-30T00:31:53"/>
    <s v=""/>
    <s v="Cumplido"/>
    <m/>
    <s v=""/>
    <s v=""/>
    <s v="Cumplido"/>
    <s v=""/>
  </r>
  <r>
    <s v="INC000002651193"/>
    <s v="3-Moderado/Limitado"/>
    <s v="3-Medio"/>
    <s v="Media"/>
    <s v="Cerrado"/>
    <x v="15"/>
    <s v="4/3/24 11:03:08"/>
    <s v="4/3/24 11:06:56"/>
    <s v="5/3/24 10:44:59"/>
    <s v="5/3/24 23:50:00"/>
    <x v="0"/>
    <s v="SEBASTIAN I ACUÑA GUZMAN"/>
    <s v="HD/RE: Adicionar registro DKIM y DMARK para dominio de correo @coipsa.cl"/>
    <s v="VPN IP - MPLS"/>
    <s v="frp_jancha"/>
    <x v="0"/>
    <s v="Objetivos de servicio incumplidos"/>
    <x v="4"/>
    <d v="1899-12-30T23:38:03"/>
    <d v="1899-12-30T23:00:54"/>
    <d v="1899-12-30T23:41:51"/>
    <d v="1899-12-30T00:40:57"/>
    <s v=""/>
    <s v="Cumplido"/>
    <m/>
    <s v=""/>
    <s v=""/>
    <s v="Cumplido"/>
    <s v=""/>
  </r>
  <r>
    <s v="INC000002653742"/>
    <s v="3-Moderado/Limitado"/>
    <s v="3-Medio"/>
    <s v="Media"/>
    <s v="Cerrado"/>
    <x v="10"/>
    <s v="5/3/24 11:28:38"/>
    <s v="5/3/24 11:30:57"/>
    <s v="5/3/24 11:46:21"/>
    <s v="5/3/24 23:50:00"/>
    <x v="1"/>
    <s v="NICOLAS A SAAVEDRA EGUILUZ"/>
    <s v="HD/RV: COAGRA: Bloqueos SM12"/>
    <s v="VPN IP - MPLS"/>
    <s v="frp_kefern"/>
    <x v="0"/>
    <s v="Dentro del Objetivo de servicio"/>
    <x v="4"/>
    <d v="1899-12-30T00:15:24"/>
    <d v="1899-12-30T00:06:13"/>
    <d v="1899-12-30T00:17:43"/>
    <d v="1899-12-30T00:11:30"/>
    <s v=""/>
    <s v="Cumplido"/>
    <m/>
    <s v=""/>
    <s v=""/>
    <s v="Cumplido"/>
    <s v=""/>
  </r>
  <r>
    <s v="INC000002652856"/>
    <s v="3-Moderado/Limitado"/>
    <s v="3-Medio"/>
    <s v="Media"/>
    <s v="Cerrado"/>
    <x v="11"/>
    <s v="5/3/24 09:15:34"/>
    <s v="5/3/24 09:19:13"/>
    <s v="5/3/24 11:57:32"/>
    <s v="5/3/24 23:50:00"/>
    <x v="7"/>
    <s v="JOSE A SANTIS SERRANO"/>
    <s v="GAMA | Requerimiento Políticas de Replicas Actualizada"/>
    <s v="VPN IP - MPLS"/>
    <s v="frp_joflor"/>
    <x v="0"/>
    <s v="Dentro del Objetivo de servicio"/>
    <x v="4"/>
    <d v="1899-12-30T02:38:19"/>
    <d v="1899-12-30T02:11:36"/>
    <d v="1899-12-30T02:41:58"/>
    <d v="1899-12-30T00:30:22"/>
    <s v=""/>
    <s v="Cumplido"/>
    <m/>
    <s v=""/>
    <s v=""/>
    <s v="Cumplido"/>
    <s v=""/>
  </r>
  <r>
    <s v="INC000002653576"/>
    <s v="3-Moderado/Limitado"/>
    <s v="4-Baja"/>
    <s v="Baja"/>
    <s v="Cerrado"/>
    <x v="4"/>
    <s v="5/3/24 11:06:44"/>
    <s v="5/3/24 11:08:37"/>
    <s v="5/3/24 14:20:10"/>
    <s v="5/3/24 23:50:00"/>
    <x v="2"/>
    <s v="VICTOR SEPULVEDA GAMARRA"/>
    <s v="DUOC|REQ| Servidor SFTP para Progresión Estudiantil"/>
    <s v="HOSTING VIRTUAL"/>
    <s v="frp_eavend"/>
    <x v="0"/>
    <s v="Dentro del Objetivo de servicio"/>
    <x v="4"/>
    <d v="1899-12-30T03:11:33"/>
    <d v="1899-12-30T03:04:43"/>
    <d v="1899-12-30T03:13:26"/>
    <d v="1899-12-30T00:08:43"/>
    <s v=""/>
    <s v="Cumplido"/>
    <m/>
    <s v=""/>
    <s v=""/>
    <s v=""/>
    <s v="Cumplido"/>
  </r>
  <r>
    <s v="INC000002651672"/>
    <s v="4-Menor/Localizado"/>
    <s v="4-Baja"/>
    <s v="Baja"/>
    <s v="Cerrado"/>
    <x v="4"/>
    <s v="4/3/24 14:00:58"/>
    <s v="4/3/24 14:03:19"/>
    <s v="5/3/24 14:22:12"/>
    <s v="5/3/24 23:50:00"/>
    <x v="2"/>
    <s v="RICARDO R GALLEGOS OYANEDER"/>
    <s v="DUOC  | REQ |  RV: Agregar usuarios masivamente a grupo solicitado"/>
    <s v="HOSTING VIRTUAL"/>
    <s v="frp_lmosqu"/>
    <x v="0"/>
    <s v="Objetivos de servicio incumplidos"/>
    <x v="4"/>
    <d v="1899-12-31T00:18:53"/>
    <d v="1899-12-30T22:28:12"/>
    <d v="1899-12-31T00:21:14"/>
    <d v="1899-12-30T04:00:00"/>
    <s v=""/>
    <s v="Cumplido"/>
    <m/>
    <s v=""/>
    <s v=""/>
    <s v=""/>
    <s v="Cumplido"/>
  </r>
  <r>
    <s v="INC000002652348"/>
    <s v="3-Moderado/Limitado"/>
    <s v="3-Medio"/>
    <s v="Media"/>
    <s v="Cerrado"/>
    <x v="16"/>
    <s v="4/3/24 18:56:58"/>
    <s v="4/3/24 19:00:23"/>
    <s v="5/3/24 14:31:44"/>
    <s v="5/3/24 23:50:00"/>
    <x v="4"/>
    <s v="ANGEL CASTRO CABRERA"/>
    <s v="HD/REQUERIMIENTO // CLIENTE QUILICAL // REVISIÓN DE CONFIGURACIONES EN VSHIELD ATOS APOQUINDO"/>
    <s v="VOZ"/>
    <s v="frp_pcamay"/>
    <x v="0"/>
    <s v="Objetivos de servicio incumplidos"/>
    <x v="4"/>
    <d v="1899-12-30T19:31:21"/>
    <d v="1899-12-30T17:17:59"/>
    <d v="1899-12-30T19:34:46"/>
    <d v="1899-12-30T02:16:47"/>
    <s v=""/>
    <s v="Cumplido"/>
    <m/>
    <s v=""/>
    <s v=""/>
    <s v="Cumplido"/>
    <s v=""/>
  </r>
  <r>
    <s v="INC000002652664"/>
    <s v="4-Menor/Localizado"/>
    <s v="4-Baja"/>
    <s v="Baja"/>
    <s v="Cerrado"/>
    <x v="17"/>
    <s v="4/3/24 19:09:15"/>
    <s v="4/3/24 19:10:58"/>
    <s v="5/3/24 14:32:54"/>
    <s v="5/3/24 23:50:00"/>
    <x v="4"/>
    <s v="JUAN CARLOS UZCATEGUI FUGUETT"/>
    <s v="REQ / SOC / Desactivación temporal de cuentas administrativas | Confidencial"/>
    <s v="VPN IP - MPLS"/>
    <s v="frp_jolsso"/>
    <x v="0"/>
    <s v="Dentro del Objetivo de servicio"/>
    <x v="4"/>
    <d v="1899-12-30T19:21:56"/>
    <d v="1899-12-30T03:21:48"/>
    <d v="1899-12-30T19:23:39"/>
    <d v="1899-12-30T16:01:51"/>
    <s v=""/>
    <s v="Cumplido"/>
    <m/>
    <s v=""/>
    <s v=""/>
    <s v=""/>
    <s v="Cumplido"/>
  </r>
  <r>
    <s v="INC000002653948"/>
    <s v="3-Moderado/Limitado"/>
    <s v="3-Medio"/>
    <s v="Media"/>
    <s v="Cerrado"/>
    <x v="11"/>
    <s v="5/3/24 12:50:59"/>
    <s v="5/3/24 12:54:19"/>
    <s v="5/3/24 14:35:32"/>
    <s v="5/3/24 23:50:00"/>
    <x v="4"/>
    <s v="PABLO N OLIVA ALARCON"/>
    <s v="Requerimiento Revisión Error Cambio Política Almacenamiento Servidores Lota 1- 2 - 3 - VDC IPCHILE"/>
    <s v="VPN IP - MPLS"/>
    <s v="frp_joflor"/>
    <x v="0"/>
    <s v="Dentro del Objetivo de servicio"/>
    <x v="4"/>
    <d v="1899-12-30T01:41:13"/>
    <d v="1899-12-30T01:21:42"/>
    <d v="1899-12-30T01:44:33"/>
    <d v="1899-12-30T00:22:51"/>
    <s v=""/>
    <s v="Cumplido"/>
    <m/>
    <s v=""/>
    <s v=""/>
    <s v="Cumplido"/>
    <s v=""/>
  </r>
  <r>
    <s v="INC000002653503"/>
    <s v="3-Moderado/Limitado"/>
    <s v="3-Medio"/>
    <s v="Media"/>
    <s v="Cerrado"/>
    <x v="18"/>
    <s v="5/3/24 13:01:13"/>
    <s v="5/3/24 13:04:17"/>
    <s v="5/3/24 15:30:40"/>
    <s v="5/3/24 23:50:00"/>
    <x v="10"/>
    <s v="LUIS RODRIGO ACEVEDO COLLIPAL"/>
    <s v="HD/Solicitud Artikos Chile // Habilitación politica FW San Martin"/>
    <s v="VPN IP - MPLS"/>
    <s v="frp_jancha"/>
    <x v="0"/>
    <s v="Dentro del Objetivo de servicio"/>
    <x v="4"/>
    <d v="1899-12-30T02:26:23"/>
    <d v="1899-12-30T01:26:09"/>
    <d v="1899-12-30T02:29:27"/>
    <d v="1899-12-30T01:03:18"/>
    <s v=""/>
    <s v="Cumplido"/>
    <m/>
    <s v=""/>
    <s v=""/>
    <s v="Cumplido"/>
    <s v=""/>
  </r>
  <r>
    <s v="INC000002653520"/>
    <s v="3-Moderado/Limitado"/>
    <s v="4-Baja"/>
    <s v="Baja"/>
    <s v="Cerrado"/>
    <x v="4"/>
    <s v="5/3/24 09:55:05"/>
    <s v="5/3/24 09:57:06"/>
    <s v="5/3/24 16:24:01"/>
    <s v="5/3/24 23:50:00"/>
    <x v="2"/>
    <s v="GIOVANNI D ROCCO VALENZUELA"/>
    <s v="DUOC|REQ| Listado de usuarios AD con permisos"/>
    <s v="HOUSING"/>
    <s v="frp_eavend"/>
    <x v="0"/>
    <s v="Dentro del Objetivo de servicio"/>
    <x v="4"/>
    <d v="1899-12-30T06:26:55"/>
    <d v="1899-12-30T06:19:40"/>
    <d v="1899-12-30T06:28:56"/>
    <d v="1899-12-30T00:09:16"/>
    <s v=""/>
    <s v="Cumplido"/>
    <m/>
    <s v=""/>
    <s v=""/>
    <s v=""/>
    <s v="Cumplido"/>
  </r>
  <r>
    <s v="INC000002654474"/>
    <s v="4-Menor/Localizado"/>
    <s v="4-Baja"/>
    <s v="Baja"/>
    <s v="Cerrado"/>
    <x v="0"/>
    <s v="5/3/24 16:34:15"/>
    <s v="5/3/24 16:36:17"/>
    <s v="5/3/24 16:45:21"/>
    <s v="5/3/24 23:50:00"/>
    <x v="2"/>
    <s v="ALEJANDRO ACEVEDO VALENZUELA"/>
    <s v="ACTUALIZACION USUARIO ADMINISTRADOR GPS"/>
    <s v="HOSTING VIRTUAL"/>
    <s v="tct_aaceve"/>
    <x v="0"/>
    <s v="Dentro del Objetivo de servicio"/>
    <x v="4"/>
    <d v="1899-12-30T00:09:04"/>
    <d v="1899-12-30T00:00:00"/>
    <d v="1899-12-30T00:11:06"/>
    <d v="1899-12-30T00:11:06"/>
    <s v=""/>
    <s v="Cumplido"/>
    <m/>
    <s v=""/>
    <s v=""/>
    <s v=""/>
    <s v="Cumplido"/>
  </r>
  <r>
    <s v="INC000002654476"/>
    <s v="4-Menor/Localizado"/>
    <s v="4-Baja"/>
    <s v="Baja"/>
    <s v="Cerrado"/>
    <x v="0"/>
    <s v="5/3/24 16:37:14"/>
    <s v="5/3/24 16:40:35"/>
    <s v="5/3/24 16:45:52"/>
    <s v="5/3/24 23:50:00"/>
    <x v="2"/>
    <s v="ALEJANDRO ACEVEDO VALENZUELA"/>
    <s v="Alarma Monitoreo | G.P.S. CHILE S.A (GPSCHI01) | GestionEventos_AlertaCPU_max|  wnprap_cap02|"/>
    <s v="HOSTING VIRTUAL"/>
    <s v="tct_aaceve"/>
    <x v="0"/>
    <s v="Dentro del Objetivo de servicio"/>
    <x v="4"/>
    <d v="1899-12-30T00:05:17"/>
    <d v="1899-12-30T00:00:00"/>
    <d v="1899-12-30T00:08:38"/>
    <d v="1899-12-30T00:08:38"/>
    <s v=""/>
    <s v="Cumplido"/>
    <m/>
    <s v=""/>
    <s v=""/>
    <s v=""/>
    <s v="Cumplido"/>
  </r>
  <r>
    <s v="INC000002654479"/>
    <s v="4-Menor/Localizado"/>
    <s v="4-Baja"/>
    <s v="Baja"/>
    <s v="Cerrado"/>
    <x v="0"/>
    <s v="5/3/24 16:43:05"/>
    <s v="5/3/24 16:43:53"/>
    <s v="5/3/24 16:46:52"/>
    <s v="5/3/24 23:50:00"/>
    <x v="2"/>
    <s v="ALEJANDRO ACEVEDO VALENZUELA"/>
    <s v="Av Offline Deep Security"/>
    <s v="HOSTING VIRTUAL"/>
    <s v="tct_aaceve"/>
    <x v="0"/>
    <s v="Dentro del Objetivo de servicio"/>
    <x v="4"/>
    <d v="1899-12-30T00:02:59"/>
    <d v="1899-12-30T00:00:00"/>
    <d v="1899-12-30T00:03:47"/>
    <d v="1899-12-30T00:03:47"/>
    <s v=""/>
    <s v="Cumplido"/>
    <m/>
    <s v=""/>
    <s v=""/>
    <s v=""/>
    <s v="Cumplido"/>
  </r>
  <r>
    <s v="INC000002652541"/>
    <s v="3-Moderado/Limitado"/>
    <s v="3-Medio"/>
    <s v="Media"/>
    <s v="Cerrado"/>
    <x v="0"/>
    <s v="4/3/24 17:51:17"/>
    <s v="4/3/24 17:53:28"/>
    <s v="5/3/24 16:53:30"/>
    <s v="5/3/24 23:50:00"/>
    <x v="10"/>
    <s v="OSCAR A RAMIREZ SOTO"/>
    <s v="HD | Segmento Disponible"/>
    <s v="VPN IP - MPLS"/>
    <s v="frp_kefern"/>
    <x v="0"/>
    <s v="Objetivos de servicio incumplidos"/>
    <x v="4"/>
    <d v="1899-12-30T23:00:02"/>
    <d v="1899-12-30T19:21:52"/>
    <d v="1899-12-30T23:02:13"/>
    <d v="1899-12-30T03:40:21"/>
    <s v=""/>
    <s v="Cumplido"/>
    <m/>
    <s v=""/>
    <s v=""/>
    <s v="Cumplido"/>
    <s v=""/>
  </r>
  <r>
    <s v="INC000002652604"/>
    <s v="3-Moderado/Limitado"/>
    <s v="3-Medio"/>
    <s v="Media"/>
    <s v="Cerrado"/>
    <x v="0"/>
    <s v="5/3/24 09:20:31"/>
    <s v="5/3/24 09:22:42"/>
    <s v="5/3/24 16:55:29"/>
    <s v="5/3/24 23:50:00"/>
    <x v="2"/>
    <s v="JAVIER CUEVAS"/>
    <s v="HD/RV: Apoyo migración contexto TIC hacia VDOM Fortinet"/>
    <s v="VPN IP - MPLS"/>
    <s v="frp_jancha"/>
    <x v="0"/>
    <s v="Dentro del Objetivo de servicio"/>
    <x v="4"/>
    <d v="1899-12-30T07:32:47"/>
    <d v="1899-12-30T07:29:20"/>
    <d v="1899-12-30T07:34:58"/>
    <d v="1899-12-30T00:05:38"/>
    <s v=""/>
    <s v="Cumplido"/>
    <m/>
    <s v=""/>
    <s v=""/>
    <s v="Cumplido"/>
    <s v=""/>
  </r>
  <r>
    <s v="INC000002652611"/>
    <s v="4-Menor/Localizado"/>
    <s v="4-Baja"/>
    <s v="Baja"/>
    <s v="Cerrado"/>
    <x v="13"/>
    <s v="4/3/24 18:14:10"/>
    <s v="4/3/24 18:15:47"/>
    <s v="5/3/24 17:06:05"/>
    <s v="5/3/24 23:50:00"/>
    <x v="2"/>
    <s v="JAVIER CUEVAS"/>
    <s v="REQ / SOC / IMPORTANTE: Baja de Servidor MDM"/>
    <s v="VPN IP - MPLS"/>
    <s v="frp_jolsso"/>
    <x v="0"/>
    <s v="Dentro del Objetivo de servicio"/>
    <x v="4"/>
    <d v="1899-12-30T22:50:18"/>
    <d v="1899-12-30T19:25:46"/>
    <d v="1899-12-30T22:51:55"/>
    <d v="1899-12-30T03:26:09"/>
    <s v=""/>
    <s v="Cumplido"/>
    <m/>
    <s v=""/>
    <s v=""/>
    <s v=""/>
    <s v="Cumplido"/>
  </r>
  <r>
    <s v="INC000002654806"/>
    <s v="4-Menor/Localizado"/>
    <s v="4-Baja"/>
    <s v="Baja"/>
    <s v="Cerrado"/>
    <x v="0"/>
    <s v="5/3/24 17:08:00"/>
    <s v="5/3/24 17:08:16"/>
    <s v="5/3/24 17:08:58"/>
    <s v="5/3/24 23:50:00"/>
    <x v="2"/>
    <s v="JAVIER CUEVAS"/>
    <s v="REUNIÓN COORDINACIÓN"/>
    <s v="HOSTING VIRTUAL"/>
    <s v="tct_jacuev"/>
    <x v="0"/>
    <s v="Dentro del Objetivo de servicio"/>
    <x v="4"/>
    <d v="1899-12-30T00:00:42"/>
    <d v="1899-12-30T00:00:00"/>
    <d v="1899-12-30T00:00:58"/>
    <d v="1899-12-30T00:00:58"/>
    <s v=""/>
    <s v="Cumplido"/>
    <m/>
    <s v=""/>
    <s v=""/>
    <s v=""/>
    <s v="Cumplido"/>
  </r>
  <r>
    <s v="INC000002654207"/>
    <s v="3-Moderado/Limitado"/>
    <s v="3-Medio"/>
    <s v="Media"/>
    <s v="Cerrado"/>
    <x v="12"/>
    <s v="5/3/24 13:11:40"/>
    <s v="5/3/24 13:16:12"/>
    <s v="5/3/24 17:17:05"/>
    <s v="5/3/24 23:50:00"/>
    <x v="4"/>
    <s v="JOSE A SANTIS SERRANO"/>
    <s v="HD/Servidor MCMBLGEO01 en VDC."/>
    <s v="VPN IP - MPLS"/>
    <s v="frp_jancha"/>
    <x v="0"/>
    <s v="Dentro del Objetivo de servicio"/>
    <x v="4"/>
    <d v="1899-12-30T04:00:53"/>
    <d v="1899-12-30T03:15:36"/>
    <d v="1899-12-30T04:05:25"/>
    <d v="1899-12-30T00:49:49"/>
    <s v=""/>
    <s v="Cumplido"/>
    <m/>
    <s v=""/>
    <s v=""/>
    <s v="Cumplido"/>
    <s v=""/>
  </r>
  <r>
    <s v="INC000002654438"/>
    <s v="4-Menor/Localizado"/>
    <s v="4-Baja"/>
    <s v="Baja"/>
    <s v="Cerrado"/>
    <x v="1"/>
    <s v="5/3/24 15:24:45"/>
    <s v="5/3/24 15:27:31"/>
    <s v="5/3/24 17:17:55"/>
    <s v="5/3/24 23:50:00"/>
    <x v="5"/>
    <s v="AXEL ANDRADE"/>
    <s v="Solicitud de evidencia de respaldos de base de datos SolarWinds (SW-DB01)"/>
    <s v="HOSTING VIRTUAL"/>
    <s v="vos_eperez"/>
    <x v="0"/>
    <s v="Dentro del Objetivo de servicio"/>
    <x v="4"/>
    <d v="1899-12-30T01:50:24"/>
    <d v="1899-12-30T01:33:12"/>
    <d v="1899-12-30T01:53:10"/>
    <d v="1899-12-30T00:19:58"/>
    <s v=""/>
    <s v="Cumplido"/>
    <m/>
    <s v=""/>
    <s v=""/>
    <s v=""/>
    <s v="Cumplido"/>
  </r>
  <r>
    <s v="INC000002654492"/>
    <s v="3-Moderado/Limitado"/>
    <s v="3-Medio"/>
    <s v="Media"/>
    <s v="Cerrado"/>
    <x v="19"/>
    <s v="5/3/24 17:14:13"/>
    <s v="5/3/24 17:15:41"/>
    <s v="5/3/24 17:50:51"/>
    <s v="5/3/24 23:50:00"/>
    <x v="4"/>
    <s v="ANGEL CASTRO CABRERA"/>
    <s v="HD/no podemos acceder VDC 150.14.100.177"/>
    <s v="VPN IP - MPLS"/>
    <s v="frp_pcamay"/>
    <x v="1"/>
    <s v="Dentro del Objetivo de servicio"/>
    <x v="4"/>
    <d v="1899-12-30T00:35:10"/>
    <d v="1899-12-30T00:05:21"/>
    <d v="1899-12-30T00:36:38"/>
    <d v="1899-12-30T00:31:17"/>
    <s v="Cumplido"/>
    <s v=" "/>
    <m/>
    <s v=""/>
    <s v=""/>
    <s v="Cumplido"/>
    <s v=""/>
  </r>
  <r>
    <s v="INC000002654805"/>
    <s v="4-Menor/Localizado"/>
    <s v="4-Baja"/>
    <s v="Baja"/>
    <s v="Cerrado"/>
    <x v="0"/>
    <s v="5/3/24 17:07:38"/>
    <s v="5/3/24 17:07:52"/>
    <s v="5/3/24 17:58:19"/>
    <s v="5/3/24 23:50:00"/>
    <x v="2"/>
    <s v="JAVIER CUEVAS"/>
    <s v="HOSPITAL DR. GUSTAVO FRICKE DE VIA DEL MAR // CHI-004095577-1"/>
    <s v="HOSTING VIRTUAL"/>
    <s v="tct_jacuev"/>
    <x v="0"/>
    <s v="Dentro del Objetivo de servicio"/>
    <x v="4"/>
    <d v="1899-12-30T00:50:27"/>
    <d v="1899-12-30T00:00:00"/>
    <d v="1899-12-30T00:50:41"/>
    <d v="1899-12-30T00:50:41"/>
    <s v=""/>
    <s v="Cumplido"/>
    <m/>
    <s v=""/>
    <s v=""/>
    <s v=""/>
    <s v="Cumplido"/>
  </r>
  <r>
    <s v="INC000002653490"/>
    <s v="3-Moderado/Limitado"/>
    <s v="3-Medio"/>
    <s v="Media"/>
    <s v="Cerrado"/>
    <x v="0"/>
    <s v="5/3/24 12:16:45"/>
    <s v="5/3/24 12:18:36"/>
    <s v="5/3/24 17:58:31"/>
    <s v="5/3/24 23:50:00"/>
    <x v="2"/>
    <s v="GIOVANNI D ROCCO VALENZUELA"/>
    <s v="HD/TCCT - Requerimiento - Usuarios VPN Ingenieria VDC"/>
    <s v="VPN IP - MPLS"/>
    <s v="frp_jancha"/>
    <x v="0"/>
    <s v="Dentro del Objetivo de servicio"/>
    <x v="4"/>
    <d v="1899-12-30T05:39:55"/>
    <d v="1899-12-30T05:25:14"/>
    <d v="1899-12-30T05:41:46"/>
    <d v="1899-12-30T00:16:32"/>
    <s v=""/>
    <s v="Cumplido"/>
    <m/>
    <s v=""/>
    <s v=""/>
    <s v="Cumplido"/>
    <s v=""/>
  </r>
  <r>
    <s v="INC000002654304"/>
    <s v="4-Menor/Localizado"/>
    <s v="4-Baja"/>
    <s v="Baja"/>
    <s v="Cerrado"/>
    <x v="0"/>
    <s v="5/3/24 17:07:14"/>
    <s v="5/3/24 17:07:28"/>
    <s v="5/3/24 17:59:54"/>
    <s v="5/3/24 23:50:00"/>
    <x v="2"/>
    <s v="JAVIER CUEVAS"/>
    <s v="apolo rabie"/>
    <s v="HOSTING VIRTUAL"/>
    <s v="tct_jacuev"/>
    <x v="0"/>
    <s v="Dentro del Objetivo de servicio"/>
    <x v="4"/>
    <d v="1899-12-30T00:52:26"/>
    <d v="1899-12-30T00:00:00"/>
    <d v="1899-12-30T00:52:40"/>
    <d v="1899-12-30T00:52:40"/>
    <s v=""/>
    <s v="Cumplido"/>
    <m/>
    <s v=""/>
    <s v=""/>
    <s v=""/>
    <s v="Cumplido"/>
  </r>
  <r>
    <s v="INC000002654303"/>
    <s v="4-Menor/Localizado"/>
    <s v="4-Baja"/>
    <s v="Baja"/>
    <s v="Cerrado"/>
    <x v="0"/>
    <s v="5/3/24 17:06:52"/>
    <s v="5/3/24 17:07:06"/>
    <s v="5/3/24 18:00:35"/>
    <s v="5/3/24 23:50:00"/>
    <x v="2"/>
    <s v="JAVIER CUEVAS"/>
    <s v="Scoping call Rap as a Service AD Security"/>
    <s v="HOSTING VIRTUAL"/>
    <s v="tct_jacuev"/>
    <x v="0"/>
    <s v="Dentro del Objetivo de servicio"/>
    <x v="4"/>
    <d v="1899-12-30T00:53:29"/>
    <d v="1899-12-30T00:00:00"/>
    <d v="1899-12-30T00:53:43"/>
    <d v="1899-12-30T00:53:43"/>
    <s v=""/>
    <s v="Cumplido"/>
    <m/>
    <s v=""/>
    <s v=""/>
    <s v=""/>
    <s v="Cumplido"/>
  </r>
  <r>
    <s v="INC000002654302"/>
    <s v="4-Menor/Localizado"/>
    <s v="4-Baja"/>
    <s v="Baja"/>
    <s v="Cerrado"/>
    <x v="0"/>
    <s v="5/3/24 17:06:25"/>
    <s v="5/3/24 17:06:45"/>
    <s v="5/3/24 18:01:47"/>
    <s v="5/3/24 23:50:00"/>
    <x v="2"/>
    <s v="JAVIER CUEVAS"/>
    <s v="poyo migración contexto TIC hacia VDOM Fortinet"/>
    <s v="HOSTING VIRTUAL"/>
    <s v="tct_jacuev"/>
    <x v="0"/>
    <s v="Dentro del Objetivo de servicio"/>
    <x v="4"/>
    <d v="1899-12-30T00:55:02"/>
    <d v="1899-12-30T00:00:00"/>
    <d v="1899-12-30T00:55:22"/>
    <d v="1899-12-30T00:55:22"/>
    <s v=""/>
    <s v="Cumplido"/>
    <m/>
    <s v=""/>
    <s v=""/>
    <s v=""/>
    <s v="Cumplido"/>
  </r>
  <r>
    <s v="INC000002652533"/>
    <s v="4-Menor/Localizado"/>
    <s v="4-Baja"/>
    <s v="Baja"/>
    <s v="Cerrado"/>
    <x v="13"/>
    <s v="4/3/24 17:43:11"/>
    <s v="4/3/24 17:44:22"/>
    <s v="5/3/24 18:02:48"/>
    <s v="5/3/24 23:50:00"/>
    <x v="1"/>
    <s v="ANGEL CASTRO CABRERA"/>
    <s v="REQ /SOC/ INC000002177910| Desconectar Servidores de la Red 100.64.1.0/24"/>
    <s v="VPN IP - MPLS"/>
    <s v="frp_jcarri"/>
    <x v="0"/>
    <s v="Dentro del Objetivo de servicio"/>
    <x v="4"/>
    <d v="1899-12-31T00:18:26"/>
    <d v="1899-12-30T20:39:37"/>
    <d v="1899-12-31T00:19:37"/>
    <d v="1899-12-30T03:40:00"/>
    <s v=""/>
    <s v="Cumplido"/>
    <m/>
    <s v=""/>
    <s v=""/>
    <s v=""/>
    <s v="Cumplido"/>
  </r>
  <r>
    <s v="INC000002654283"/>
    <s v="3-Moderado/Limitado"/>
    <s v="4-Baja"/>
    <s v="Baja"/>
    <s v="Cerrado"/>
    <x v="4"/>
    <s v="5/3/24 16:34:27"/>
    <s v="5/3/24 16:38:26"/>
    <s v="5/3/24 18:20:49"/>
    <s v="5/3/24 23:50:00"/>
    <x v="2"/>
    <s v="GIOVANNI D ROCCO VALENZUELA"/>
    <s v="DUOC|REQ| Revision conectividad DUOC UC"/>
    <s v="HOSTING VIRTUAL"/>
    <s v="frp_eavend"/>
    <x v="1"/>
    <s v="Dentro del Objetivo de servicio"/>
    <x v="4"/>
    <d v="1899-12-30T01:42:23"/>
    <d v="1899-12-30T01:33:50"/>
    <d v="1899-12-30T01:46:22"/>
    <d v="1899-12-30T00:12:32"/>
    <s v="Cumplido"/>
    <s v=" "/>
    <m/>
    <s v=""/>
    <s v=""/>
    <s v=""/>
    <s v="Cumplido"/>
  </r>
  <r>
    <s v="INC000002654699"/>
    <s v="2-Significativo/Amplio"/>
    <s v="3-Medio"/>
    <s v="Media"/>
    <s v="Cerrado"/>
    <x v="0"/>
    <s v="5/3/24 18:57:44"/>
    <s v="5/3/24 18:59:39"/>
    <s v="5/3/24 19:00:56"/>
    <s v="5/3/24 23:50:00"/>
    <x v="3"/>
    <s v="DAVID MATELUNA"/>
    <s v="Listado de tiket de Acceso a BD de ene a jul 2023"/>
    <s v="HOSTING VIRTUAL"/>
    <s v="tct_lumate"/>
    <x v="0"/>
    <s v="Dentro del Objetivo de servicio"/>
    <x v="4"/>
    <d v="1899-12-30T00:01:17"/>
    <d v="1899-12-30T00:00:00"/>
    <d v="1899-12-30T00:03:12"/>
    <d v="1899-12-30T00:03:12"/>
    <s v=""/>
    <s v="Cumplido"/>
    <m/>
    <s v=""/>
    <s v=""/>
    <s v="Cumplido"/>
    <s v=""/>
  </r>
  <r>
    <s v="INC000002651089"/>
    <s v="3-Moderado/Limitado"/>
    <s v="3-Medio"/>
    <s v="Media"/>
    <s v="Cerrado"/>
    <x v="0"/>
    <s v="4/3/24 10:09:58"/>
    <s v="4/3/24 10:11:38"/>
    <s v="5/3/24 20:40:16"/>
    <s v="5/3/24 23:50:00"/>
    <x v="0"/>
    <s v="GUSTAVO AVILA VERA"/>
    <s v="HD |  Cadena SSL *.abarlovento.cl"/>
    <s v="VPN IP - MPLS"/>
    <s v="frp_kefern"/>
    <x v="0"/>
    <s v="Objetivos de servicio incumplidos"/>
    <x v="4"/>
    <d v="1899-12-31T10:28:38"/>
    <d v="1899-12-31T10:18:14"/>
    <d v="1899-12-31T10:30:18"/>
    <d v="1899-12-30T00:12:04"/>
    <s v=""/>
    <s v="Cumplido"/>
    <m/>
    <s v=""/>
    <s v=""/>
    <s v="Cumplido"/>
    <s v=""/>
  </r>
  <r>
    <s v="INC000002655034"/>
    <s v="4-Menor/Localizado"/>
    <s v="4-Baja"/>
    <s v="Baja"/>
    <s v="Cerrado"/>
    <x v="1"/>
    <s v="6/3/24 07:45:55"/>
    <s v="6/3/24 07:47:26"/>
    <s v="6/3/24 07:47:52"/>
    <s v="6/3/24 23:50:00"/>
    <x v="1"/>
    <s v="NICOLAS A SAAVEDRA EGUILUZ"/>
    <s v="Checklist Diario Clientes 06.03.24"/>
    <s v="SAP"/>
    <s v="tct_nsaave"/>
    <x v="0"/>
    <s v="Dentro del Objetivo de servicio"/>
    <x v="5"/>
    <d v="1899-12-30T00:00:26"/>
    <d v="1899-12-30T00:00:00"/>
    <d v="1899-12-30T00:01:57"/>
    <d v="1899-12-30T00:01:57"/>
    <s v=""/>
    <s v="Cumplido"/>
    <m/>
    <s v=""/>
    <s v=""/>
    <s v=""/>
    <s v="Cumplido"/>
  </r>
  <r>
    <s v="INC000002651632"/>
    <s v="3-Moderado/Limitado"/>
    <s v="3-Medio"/>
    <s v="Media"/>
    <s v="Cerrado"/>
    <x v="12"/>
    <s v="4/3/24 12:06:29"/>
    <s v="4/3/24 12:14:27"/>
    <s v="6/3/24 09:20:17"/>
    <s v="6/3/24 23:50:00"/>
    <x v="5"/>
    <s v="AXEL ANDRADE"/>
    <s v="HD/Bajas de respaldos VDC."/>
    <s v="VPN IP - MPLS"/>
    <s v="frp_jancha"/>
    <x v="0"/>
    <s v="Objetivos de servicio incumplidos"/>
    <x v="5"/>
    <d v="1899-12-31T21:05:50"/>
    <d v="1899-12-31T12:03:27"/>
    <d v="1899-12-31T21:13:48"/>
    <d v="1899-12-30T09:10:21"/>
    <s v=""/>
    <s v="Cumplido"/>
    <m/>
    <s v=""/>
    <s v=""/>
    <s v="Cumplido"/>
    <s v=""/>
  </r>
  <r>
    <s v="INC000002654267"/>
    <s v="3-Moderado/Limitado"/>
    <s v="3-Medio"/>
    <s v="Media"/>
    <s v="Cerrado"/>
    <x v="4"/>
    <s v="5/3/24 15:46:46"/>
    <s v="5/3/24 15:49:42"/>
    <s v="6/3/24 09:58:40"/>
    <s v="6/3/24 23:50:00"/>
    <x v="3"/>
    <s v="CLAUDIO A GAJARDO GARRIDO"/>
    <s v="DUOC|REQ| Clonar Esquema Staging en DEV"/>
    <s v="HOSTING VIRTUAL"/>
    <s v="frp_eavend"/>
    <x v="0"/>
    <s v="Dentro del Objetivo de servicio"/>
    <x v="5"/>
    <d v="1899-12-30T18:08:58"/>
    <d v="1899-12-30T17:48:39"/>
    <d v="1899-12-30T18:11:54"/>
    <d v="1899-12-30T00:23:15"/>
    <s v=""/>
    <s v="Cumplido"/>
    <m/>
    <s v=""/>
    <s v=""/>
    <s v="Cumplido"/>
    <s v=""/>
  </r>
  <r>
    <s v="INC000002655663"/>
    <s v="1-Extenso/Generalizado"/>
    <s v="4-Baja"/>
    <s v="Baja"/>
    <s v="Cerrado"/>
    <x v="4"/>
    <s v="6/3/24 07:17:00"/>
    <s v="6/3/24 07:17:00"/>
    <s v="6/3/24 10:14:03"/>
    <s v="6/3/24 23:50:00"/>
    <x v="2"/>
    <s v="GIOVANNI D ROCCO VALENZUELA"/>
    <s v="fiprdu01 - hyp_conce TICKET AUTOMATICO"/>
    <s v="TICKET-INTELIGENTE"/>
    <s v="USR_TSIGHT"/>
    <x v="1"/>
    <s v="Dentro del Objetivo de servicio"/>
    <x v="5"/>
    <d v="1899-12-30T02:57:03"/>
    <d v="1899-12-30T02:52:41"/>
    <d v="1899-12-30T02:57:03"/>
    <d v="1899-12-30T00:04:22"/>
    <s v="Cumplido"/>
    <s v=" "/>
    <m/>
    <s v=""/>
    <s v=""/>
    <s v=""/>
    <s v="Cumplido"/>
  </r>
  <r>
    <s v="INC000002655664"/>
    <s v="1-Extenso/Generalizado"/>
    <s v="4-Baja"/>
    <s v="Baja"/>
    <s v="Cerrado"/>
    <x v="4"/>
    <s v="6/3/24 07:17:01"/>
    <s v="6/3/24 07:17:01"/>
    <s v="6/3/24 10:14:32"/>
    <s v="6/3/24 23:50:00"/>
    <x v="2"/>
    <s v="GIOVANNI D ROCCO VALENZUELA"/>
    <s v="fiprdu01 - ilo_conce TICKET AUTOMATICO"/>
    <s v="TICKET-INTELIGENTE"/>
    <s v="USR_TSIGHT"/>
    <x v="1"/>
    <s v="Dentro del Objetivo de servicio"/>
    <x v="5"/>
    <d v="1899-12-30T02:57:31"/>
    <d v="1899-12-30T02:53:12"/>
    <d v="1899-12-30T02:57:31"/>
    <d v="1899-12-30T00:04:19"/>
    <s v="Cumplido"/>
    <s v=" "/>
    <m/>
    <s v=""/>
    <s v=""/>
    <s v=""/>
    <s v="Cumplido"/>
  </r>
  <r>
    <s v="INC000002655080"/>
    <s v="3-Moderado/Limitado"/>
    <s v="3-Medio"/>
    <s v="Media"/>
    <s v="Cerrado"/>
    <x v="0"/>
    <s v="6/3/24 10:34:41"/>
    <s v="6/3/24 10:36:20"/>
    <s v="6/3/24 10:47:46"/>
    <s v="6/3/24 23:50:00"/>
    <x v="1"/>
    <s v="NICOLAS A SAAVEDRA EGUILUZ"/>
    <s v="HD/RV: Informe Mensual SAP Febrero 2024"/>
    <s v="VPN IP - MPLS"/>
    <s v="frp_pcamay"/>
    <x v="0"/>
    <s v="Dentro del Objetivo de servicio"/>
    <x v="5"/>
    <d v="1899-12-30T00:11:26"/>
    <d v="1899-12-30T00:00:00"/>
    <d v="1899-12-30T00:13:05"/>
    <d v="1899-12-30T00:13:05"/>
    <s v=""/>
    <s v="Cumplido"/>
    <m/>
    <s v=""/>
    <s v=""/>
    <s v="Cumplido"/>
    <s v=""/>
  </r>
  <r>
    <s v="INC000002655019"/>
    <s v="3-Moderado/Limitado"/>
    <s v="3-Medio"/>
    <s v="Media"/>
    <s v="Cerrado"/>
    <x v="0"/>
    <s v="5/3/24 18:42:02"/>
    <s v="5/3/24 18:44:15"/>
    <s v="6/3/24 11:20:23"/>
    <s v="6/3/24 23:50:00"/>
    <x v="10"/>
    <s v="LUIS RODRIGO ACEVEDO COLLIPAL"/>
    <s v="HD/RE: Incidencia sin comunicación servidores wirin y ferenen desde plataforma de respaldos."/>
    <s v="VPN IP - MPLS"/>
    <s v="frp_pcamay"/>
    <x v="0"/>
    <s v="Objetivos de servicio incumplidos"/>
    <x v="5"/>
    <d v="1899-12-30T16:36:08"/>
    <d v="1899-12-30T15:23:21"/>
    <d v="1899-12-30T16:38:21"/>
    <d v="1899-12-30T01:15:00"/>
    <s v=""/>
    <s v="Cumplido"/>
    <m/>
    <s v=""/>
    <s v=""/>
    <s v="Cumplido"/>
    <s v=""/>
  </r>
  <r>
    <s v="INC000002656216"/>
    <s v="1-Extenso/Generalizado"/>
    <s v="4-Baja"/>
    <s v="Baja"/>
    <s v="Cerrado"/>
    <x v="4"/>
    <s v="6/3/24 11:33:29"/>
    <s v="6/3/24 11:33:29"/>
    <s v="6/3/24 12:29:29"/>
    <s v="6/3/24 23:50:00"/>
    <x v="2"/>
    <s v="ALEJANDRO ACEVEDO VALENZUELA"/>
    <s v="fiprdu01 - 172_16_200_100 TICKET AUTOMATICO"/>
    <s v="TICKET-INTELIGENTE"/>
    <s v="USR_TSIGHT"/>
    <x v="1"/>
    <s v="Dentro del Objetivo de servicio"/>
    <x v="5"/>
    <d v="1899-12-30T00:56:00"/>
    <d v="1899-12-30T00:48:37"/>
    <d v="1899-12-30T00:56:00"/>
    <d v="1899-12-30T00:07:23"/>
    <s v="Cumplido"/>
    <s v=" "/>
    <m/>
    <s v=""/>
    <s v=""/>
    <s v=""/>
    <s v="Cumplido"/>
  </r>
  <r>
    <s v="INC000002655210"/>
    <s v="3-Moderado/Limitado"/>
    <s v="3-Medio"/>
    <s v="Media"/>
    <s v="Cerrado"/>
    <x v="20"/>
    <s v="5/3/24 20:38:34"/>
    <s v="5/3/24 20:46:04"/>
    <s v="6/3/24 15:09:17"/>
    <s v="6/3/24 23:50:00"/>
    <x v="10"/>
    <s v="LUIS A VILLASMIL CASTILLO"/>
    <s v="GAMA / VPN STS / VPF1875607/ Pendiente derivar a CONTROLLER en horario habil"/>
    <s v="VPN IP - MPLS"/>
    <s v="frp_kaldor"/>
    <x v="1"/>
    <s v="Objetivos de servicio incumplidos"/>
    <x v="5"/>
    <d v="1899-12-30T18:23:13"/>
    <d v="1899-12-30T11:48:43"/>
    <d v="1899-12-30T18:30:43"/>
    <d v="1899-12-30T06:42:00"/>
    <s v="Incumplido"/>
    <s v=" "/>
    <m/>
    <s v=""/>
    <s v=""/>
    <s v="Cumplido"/>
    <s v=""/>
  </r>
  <r>
    <s v="INC000002655015"/>
    <s v="3-Moderado/Limitado"/>
    <s v="3-Medio"/>
    <s v="Media"/>
    <s v="Cerrado"/>
    <x v="0"/>
    <s v="5/3/24 18:39:39"/>
    <s v="5/3/24 18:39:40"/>
    <s v="6/3/24 15:30:07"/>
    <s v="6/3/24 23:50:00"/>
    <x v="2"/>
    <s v="CRISTOBAL I REYES DELGADO"/>
    <s v="HD/REGISTRO CIVIL - Instalación motor SQL Server 2019"/>
    <s v="VPN IP - MPLS"/>
    <s v="frp_pcamay"/>
    <x v="0"/>
    <s v="Objetivos de servicio incumplidos"/>
    <x v="5"/>
    <d v="1899-12-30T20:50:27"/>
    <d v="1899-12-30T19:32:13"/>
    <d v="1899-12-30T20:50:28"/>
    <d v="1899-12-30T01:18:15"/>
    <s v=""/>
    <s v="Cumplido"/>
    <m/>
    <s v=""/>
    <s v=""/>
    <s v="Cumplido"/>
    <s v=""/>
  </r>
  <r>
    <s v="INC000002655077"/>
    <s v="4-Menor/Localizado"/>
    <s v="4-Baja"/>
    <s v="Baja"/>
    <s v="Cerrado"/>
    <x v="1"/>
    <s v="6/3/24 10:31:59"/>
    <s v="6/3/24 10:34:39"/>
    <s v="6/3/24 15:58:48"/>
    <s v="6/3/24 23:50:00"/>
    <x v="0"/>
    <s v="SEBASTIAN I ACUÑA GUZMAN"/>
    <s v="Habilitación de puertos en firewall servidor TESTOSBWEB"/>
    <s v="HOSTING VIRTUAL"/>
    <s v="tct_sacuna"/>
    <x v="0"/>
    <s v="Dentro del Objetivo de servicio"/>
    <x v="5"/>
    <d v="1899-12-30T05:24:09"/>
    <d v="1899-12-30T05:24:09"/>
    <d v="1899-12-30T05:26:49"/>
    <d v="1899-12-30T00:02:40"/>
    <s v=""/>
    <s v="Cumplido"/>
    <m/>
    <s v=""/>
    <s v=""/>
    <s v=""/>
    <s v="Cumplido"/>
  </r>
  <r>
    <s v="INC000002654816"/>
    <s v="3-Moderado/Limitado"/>
    <s v="3-Medio"/>
    <s v="Media"/>
    <s v="Cerrado"/>
    <x v="0"/>
    <s v="5/3/24 17:38:11"/>
    <s v="5/3/24 17:41:25"/>
    <s v="6/3/24 16:10:55"/>
    <s v="6/3/24 23:50:00"/>
    <x v="5"/>
    <s v="SEBASTIAN VILLENA"/>
    <s v="HD/Respaldos MV"/>
    <s v="VPN IP - MPLS"/>
    <s v="frp_jancha"/>
    <x v="0"/>
    <s v="Objetivos de servicio incumplidos"/>
    <x v="5"/>
    <d v="1899-12-30T22:29:30"/>
    <d v="1899-12-30T22:12:21"/>
    <d v="1899-12-30T22:32:44"/>
    <d v="1899-12-30T00:20:23"/>
    <s v=""/>
    <s v="Cumplido"/>
    <m/>
    <s v=""/>
    <s v=""/>
    <s v="Cumplido"/>
    <s v=""/>
  </r>
  <r>
    <s v="INC000002656313"/>
    <s v="4-Menor/Localizado"/>
    <s v="4-Baja"/>
    <s v="Baja"/>
    <s v="Cerrado"/>
    <x v="13"/>
    <s v="6/3/24 11:41:03"/>
    <s v="6/3/24 11:42:06"/>
    <s v="6/3/24 16:51:39"/>
    <s v="6/3/24 23:50:00"/>
    <x v="2"/>
    <s v="GIOVANNI D ROCCO VALENZUELA"/>
    <s v="REQ / SOC/Encender Equipo - Analyzer SOC 4 (Sonicwall) - 100.64.21.73"/>
    <s v="VPN IP - MPLS"/>
    <s v="frp_dvilca"/>
    <x v="0"/>
    <s v="Dentro del Objetivo de servicio"/>
    <x v="5"/>
    <d v="1899-12-30T05:09:33"/>
    <d v="1899-12-30T00:00:00"/>
    <d v="1899-12-30T05:10:36"/>
    <d v="1899-12-30T05:10:36"/>
    <s v=""/>
    <s v="Cumplido"/>
    <m/>
    <s v=""/>
    <s v=""/>
    <s v=""/>
    <s v="Cumplido"/>
  </r>
  <r>
    <s v="INC000002655891"/>
    <s v="3-Moderado/Limitado"/>
    <s v="3-Medio"/>
    <s v="Media"/>
    <s v="Cerrado"/>
    <x v="11"/>
    <s v="6/3/24 13:34:54"/>
    <s v="6/3/24 13:38:11"/>
    <s v="6/3/24 17:02:55"/>
    <s v="6/3/24 23:50:00"/>
    <x v="2"/>
    <s v="GIOVANNI D ROCCO VALENZUELA"/>
    <s v="GAMA / Aumento Disco - Servidor AYSEN"/>
    <s v="VPN IP - MPLS"/>
    <s v="frp_kaldor"/>
    <x v="0"/>
    <s v="Dentro del Objetivo de servicio"/>
    <x v="5"/>
    <d v="1899-12-30T03:24:44"/>
    <d v="1899-12-30T00:00:00"/>
    <d v="1899-12-30T03:28:01"/>
    <d v="1899-12-30T03:28:01"/>
    <s v=""/>
    <s v="Cumplido"/>
    <m/>
    <s v=""/>
    <s v=""/>
    <s v="Cumplido"/>
    <s v=""/>
  </r>
  <r>
    <s v="INC000002656927"/>
    <s v="3-Moderado/Limitado"/>
    <s v="3-Medio"/>
    <s v="Media"/>
    <s v="Cerrado"/>
    <x v="21"/>
    <s v="6/3/24 17:05:32"/>
    <s v="6/3/24 17:08:25"/>
    <s v="6/3/24 18:11:19"/>
    <s v="6/3/24 23:50:00"/>
    <x v="10"/>
    <s v="LUIS A VILLASMIL CASTILLO"/>
    <s v="GAMA/ Permitir los siguientes dominios en Firewall"/>
    <s v="VPN IP - MPLS"/>
    <s v="frp_cnavar"/>
    <x v="0"/>
    <s v="Dentro del Objetivo de servicio"/>
    <x v="5"/>
    <d v="1899-12-30T01:02:54"/>
    <d v="1899-12-30T00:11:32"/>
    <d v="1899-12-30T01:05:47"/>
    <d v="1899-12-30T00:54:15"/>
    <s v=""/>
    <s v="Cumplido"/>
    <m/>
    <s v=""/>
    <s v=""/>
    <s v="Cumplido"/>
    <s v=""/>
  </r>
  <r>
    <s v="INC000002656047"/>
    <s v="4-Menor/Localizado"/>
    <s v="4-Baja"/>
    <s v="Baja"/>
    <s v="Cerrado"/>
    <x v="0"/>
    <s v="6/3/24 10:42:28"/>
    <s v="6/3/24 10:42:55"/>
    <s v="6/3/24 18:35:11"/>
    <s v="6/3/24 23:50:00"/>
    <x v="2"/>
    <s v="JAVIER CUEVAS"/>
    <s v="RE: LABORATORIOS RAFFO S A  //  CHI-004220450"/>
    <s v="HOSTING VIRTUAL"/>
    <s v="tct_jacuev"/>
    <x v="0"/>
    <s v="Dentro del Objetivo de servicio"/>
    <x v="5"/>
    <d v="1899-12-30T07:52:16"/>
    <d v="1899-12-30T00:00:00"/>
    <d v="1899-12-30T07:52:43"/>
    <d v="1899-12-30T07:52:43"/>
    <s v=""/>
    <s v="Cumplido"/>
    <m/>
    <s v=""/>
    <s v=""/>
    <s v=""/>
    <s v="Cumplido"/>
  </r>
  <r>
    <s v="INC000002656048"/>
    <s v="4-Menor/Localizado"/>
    <s v="4-Baja"/>
    <s v="Baja"/>
    <s v="Cerrado"/>
    <x v="0"/>
    <s v="6/3/24 10:44:09"/>
    <s v="6/3/24 10:44:27"/>
    <s v="6/3/24 18:35:47"/>
    <s v="6/3/24 23:50:00"/>
    <x v="2"/>
    <s v="JAVIER CUEVAS"/>
    <s v="Seguimiento cambio PWD"/>
    <s v="HOSTING VIRTUAL"/>
    <s v="tct_jacuev"/>
    <x v="0"/>
    <s v="Dentro del Objetivo de servicio"/>
    <x v="5"/>
    <d v="1899-12-30T07:51:20"/>
    <d v="1899-12-30T00:00:00"/>
    <d v="1899-12-30T07:51:38"/>
    <d v="1899-12-30T07:51:38"/>
    <s v=""/>
    <s v="Cumplido"/>
    <m/>
    <s v=""/>
    <s v=""/>
    <s v=""/>
    <s v="Cumplido"/>
  </r>
  <r>
    <s v="INC000002656051"/>
    <s v="4-Menor/Localizado"/>
    <s v="4-Baja"/>
    <s v="Baja"/>
    <s v="Cerrado"/>
    <x v="0"/>
    <s v="6/3/24 10:44:37"/>
    <s v="6/3/24 10:45:04"/>
    <s v="6/3/24 18:36:29"/>
    <s v="6/3/24 23:50:00"/>
    <x v="2"/>
    <s v="JAVIER CUEVAS"/>
    <s v="coordinación oficina"/>
    <s v="HOSTING VIRTUAL"/>
    <s v="tct_jacuev"/>
    <x v="0"/>
    <s v="Dentro del Objetivo de servicio"/>
    <x v="5"/>
    <d v="1899-12-30T07:51:25"/>
    <d v="1899-12-30T00:00:00"/>
    <d v="1899-12-30T07:51:52"/>
    <d v="1899-12-30T07:51:52"/>
    <s v=""/>
    <s v="Cumplido"/>
    <m/>
    <s v=""/>
    <s v=""/>
    <s v=""/>
    <s v="Cumplido"/>
  </r>
  <r>
    <s v="INC000002656055"/>
    <s v="4-Menor/Localizado"/>
    <s v="4-Baja"/>
    <s v="Baja"/>
    <s v="Cerrado"/>
    <x v="0"/>
    <s v="6/3/24 10:45:17"/>
    <s v="6/3/24 10:45:31"/>
    <s v="6/3/24 18:37:20"/>
    <s v="6/3/24 23:50:00"/>
    <x v="2"/>
    <s v="JAVIER CUEVAS"/>
    <s v="licencia gendarmeria"/>
    <s v="HOSTING VIRTUAL"/>
    <s v="tct_jacuev"/>
    <x v="0"/>
    <s v="Dentro del Objetivo de servicio"/>
    <x v="5"/>
    <d v="1899-12-30T07:51:49"/>
    <d v="1899-12-30T00:00:00"/>
    <d v="1899-12-30T07:52:03"/>
    <d v="1899-12-30T07:52:03"/>
    <s v=""/>
    <s v="Cumplido"/>
    <m/>
    <s v=""/>
    <s v=""/>
    <s v=""/>
    <s v="Cumplido"/>
  </r>
  <r>
    <s v="INC000002656057"/>
    <s v="4-Menor/Localizado"/>
    <s v="4-Baja"/>
    <s v="Baja"/>
    <s v="Cerrado"/>
    <x v="0"/>
    <s v="6/3/24 10:45:40"/>
    <s v="6/3/24 10:45:56"/>
    <s v="6/3/24 18:38:06"/>
    <s v="6/3/24 23:50:00"/>
    <x v="2"/>
    <s v="JAVIER CUEVAS"/>
    <s v="[ALERTA-TEMPRANA][WMWARE] CVE-2024-22252"/>
    <s v="HOSTING VIRTUAL"/>
    <s v="tct_jacuev"/>
    <x v="0"/>
    <s v="Dentro del Objetivo de servicio"/>
    <x v="5"/>
    <d v="1899-12-30T07:52:10"/>
    <d v="1899-12-30T00:00:00"/>
    <d v="1899-12-30T07:52:26"/>
    <d v="1899-12-30T07:52:26"/>
    <s v=""/>
    <s v="Cumplido"/>
    <m/>
    <s v=""/>
    <s v=""/>
    <s v=""/>
    <s v="Cumplido"/>
  </r>
  <r>
    <s v="INC000002656059"/>
    <s v="4-Menor/Localizado"/>
    <s v="4-Baja"/>
    <s v="Baja"/>
    <s v="Cerrado"/>
    <x v="0"/>
    <s v="6/3/24 10:46:04"/>
    <s v="6/3/24 10:46:19"/>
    <s v="6/3/24 18:38:40"/>
    <s v="6/3/24 23:50:00"/>
    <x v="2"/>
    <s v="JAVIER CUEVAS"/>
    <s v="TIC hacia VDOM"/>
    <s v="HOSTING VIRTUAL"/>
    <s v="tct_jacuev"/>
    <x v="0"/>
    <s v="Dentro del Objetivo de servicio"/>
    <x v="5"/>
    <d v="1899-12-30T07:52:21"/>
    <d v="1899-12-30T00:00:00"/>
    <d v="1899-12-30T07:52:36"/>
    <d v="1899-12-30T07:52:36"/>
    <s v=""/>
    <s v="Cumplido"/>
    <m/>
    <s v=""/>
    <s v=""/>
    <s v=""/>
    <s v="Cumplido"/>
  </r>
  <r>
    <s v="INC000002653475"/>
    <s v="3-Moderado/Limitado"/>
    <s v="3-Medio"/>
    <s v="Media"/>
    <s v="Cerrado"/>
    <x v="22"/>
    <s v="5/3/24 11:46:48"/>
    <s v="5/3/24 11:50:48"/>
    <s v="6/3/24 18:44:35"/>
    <s v="6/3/24 23:50:00"/>
    <x v="7"/>
    <s v="MOISES E MONTERO RAMOS"/>
    <s v="HD/[ECERT] Baja de replicas inactivas en ZERTO"/>
    <s v="VPN IP - MPLS"/>
    <s v="frp_jancha"/>
    <x v="0"/>
    <s v="Objetivos de servicio incumplidos"/>
    <x v="5"/>
    <d v="1899-12-31T06:53:47"/>
    <d v="1899-12-31T06:33:37"/>
    <d v="1899-12-31T06:57:47"/>
    <d v="1899-12-30T00:24:10"/>
    <s v=""/>
    <s v="Cumplido"/>
    <m/>
    <s v=""/>
    <s v=""/>
    <s v="Cumplido"/>
    <s v=""/>
  </r>
  <r>
    <s v="INC000002657036"/>
    <s v="4-Menor/Localizado"/>
    <s v="4-Baja"/>
    <s v="Baja"/>
    <s v="Cerrado"/>
    <x v="0"/>
    <s v="6/3/24 18:46:35"/>
    <s v="6/3/24 18:48:00"/>
    <s v="6/3/24 18:51:07"/>
    <s v="6/3/24 23:50:00"/>
    <x v="11"/>
    <s v="JAVIERA A UMAÑA YEVENES"/>
    <s v="Reporte mensual Microsoft / Declaración consumo SPLA febrero 2024"/>
    <s v="CORREO"/>
    <s v="tct_jumana"/>
    <x v="0"/>
    <s v="Dentro del Objetivo de servicio"/>
    <x v="5"/>
    <d v="1899-12-30T00:03:07"/>
    <d v="1899-12-30T00:03:07"/>
    <d v="1899-12-30T00:04:32"/>
    <d v="1899-12-30T00:01:25"/>
    <s v=""/>
    <s v="Cumplido"/>
    <m/>
    <s v=""/>
    <s v=""/>
    <s v=""/>
    <s v="Cumplido"/>
  </r>
  <r>
    <s v="INC000002657037"/>
    <s v="4-Menor/Localizado"/>
    <s v="4-Baja"/>
    <s v="Baja"/>
    <s v="Cerrado"/>
    <x v="0"/>
    <s v="6/3/24 18:48:19"/>
    <s v="6/3/24 18:49:03"/>
    <s v="6/3/24 18:51:48"/>
    <s v="6/3/24 23:50:00"/>
    <x v="11"/>
    <s v="JAVIERA A UMAÑA YEVENES"/>
    <s v="Reporte mensual Microsoft / FEBRERO 2024 Consumo Suscripciones O365 y Microsoft Azure"/>
    <s v="OFFICE365"/>
    <s v="tct_jumana"/>
    <x v="0"/>
    <s v="Dentro del Objetivo de servicio"/>
    <x v="5"/>
    <d v="1899-12-30T00:02:45"/>
    <d v="1899-12-30T00:02:45"/>
    <d v="1899-12-30T00:03:29"/>
    <d v="1899-12-30T00:00:44"/>
    <s v=""/>
    <s v="Cumplido"/>
    <m/>
    <s v=""/>
    <s v=""/>
    <s v=""/>
    <s v="Cumplido"/>
  </r>
  <r>
    <s v="INC000002657039"/>
    <s v="4-Menor/Localizado"/>
    <s v="4-Baja"/>
    <s v="Baja"/>
    <s v="Cerrado"/>
    <x v="0"/>
    <s v="6/3/24 18:49:17"/>
    <s v="6/3/24 18:50:28"/>
    <s v="6/3/24 18:52:15"/>
    <s v="6/3/24 23:50:00"/>
    <x v="11"/>
    <s v="JAVIERA A UMAÑA YEVENES"/>
    <s v="Reporte mensual Microsoft / FEBRERO 2024 Consumo Suscripciones M365 y Microsoft Azure"/>
    <s v="OFFICE365"/>
    <s v="tct_jumana"/>
    <x v="0"/>
    <s v="Dentro del Objetivo de servicio"/>
    <x v="5"/>
    <d v="1899-12-30T00:01:47"/>
    <d v="1899-12-30T00:00:00"/>
    <d v="1899-12-30T00:02:58"/>
    <d v="1899-12-30T00:02:58"/>
    <s v=""/>
    <s v="Cumplido"/>
    <m/>
    <s v=""/>
    <s v=""/>
    <s v=""/>
    <s v="Cumplido"/>
  </r>
  <r>
    <s v="INC000002656888"/>
    <s v="4-Menor/Localizado"/>
    <s v="4-Baja"/>
    <s v="Baja"/>
    <s v="Cerrado"/>
    <x v="1"/>
    <s v="7/3/24 06:57:59"/>
    <s v="7/3/24 06:58:58"/>
    <s v="7/3/24 06:59:19"/>
    <s v="7/3/24 23:50:00"/>
    <x v="1"/>
    <s v="NICOLAS A SAAVEDRA EGUILUZ"/>
    <s v="Checklist Diario Clientes 07.03.24"/>
    <s v="SAP"/>
    <s v="tct_nsaave"/>
    <x v="0"/>
    <s v="Dentro del Objetivo de servicio"/>
    <x v="6"/>
    <d v="1899-12-30T00:00:21"/>
    <d v="1899-12-30T00:00:00"/>
    <d v="1899-12-30T00:01:20"/>
    <d v="1899-12-30T00:01:20"/>
    <s v=""/>
    <s v="Cumplido"/>
    <m/>
    <s v=""/>
    <s v=""/>
    <s v=""/>
    <s v="Cumplido"/>
  </r>
  <r>
    <s v="INC000002656398"/>
    <s v="3-Moderado/Limitado"/>
    <s v="3-Medio"/>
    <s v="Media"/>
    <s v="Cerrado"/>
    <x v="4"/>
    <s v="6/3/24 16:36:22"/>
    <s v="6/3/24 16:36:43"/>
    <s v="7/3/24 10:28:22"/>
    <s v="7/3/24 23:50:00"/>
    <x v="0"/>
    <s v="VICTOR SEPULVEDA GAMARRA"/>
    <s v="Revisión de requerimiento: Relación de confianza"/>
    <s v="HOSTING VIRTUAL"/>
    <s v="tct_vsepul"/>
    <x v="0"/>
    <s v="Objetivos de servicio incumplidos"/>
    <x v="6"/>
    <d v="1899-12-30T17:51:39"/>
    <d v="1899-12-30T17:49:26"/>
    <d v="1899-12-30T17:52:00"/>
    <d v="1899-12-30T00:02:34"/>
    <s v=""/>
    <s v="Cumplido"/>
    <m/>
    <s v=""/>
    <s v=""/>
    <s v="Cumplido"/>
    <s v=""/>
  </r>
  <r>
    <s v="INC000002658900"/>
    <s v="3-Moderado/Limitado"/>
    <s v="3-Medio"/>
    <s v="Media"/>
    <s v="Cerrado"/>
    <x v="12"/>
    <s v="7/3/24 11:05:41"/>
    <s v="7/3/24 11:07:20"/>
    <s v="7/3/24 11:19:54"/>
    <s v="7/3/24 23:50:00"/>
    <x v="5"/>
    <s v="AXEL ANDRADE"/>
    <s v="HD/Cliente Mantos Copper - Requerimiento de revision de vm CCPortalPro-4ty9"/>
    <s v="VPN IP - MPLS"/>
    <s v="frp_pcamay"/>
    <x v="0"/>
    <s v="Dentro del Objetivo de servicio"/>
    <x v="6"/>
    <d v="1899-12-30T00:12:34"/>
    <d v="1899-12-30T00:07:35"/>
    <d v="1899-12-30T00:14:13"/>
    <d v="1899-12-30T00:06:38"/>
    <s v=""/>
    <s v="Cumplido"/>
    <m/>
    <s v=""/>
    <s v=""/>
    <s v="Cumplido"/>
    <s v=""/>
  </r>
  <r>
    <s v="INC000002656460"/>
    <s v="3-Moderado/Limitado"/>
    <s v="3-Medio"/>
    <s v="Media"/>
    <s v="Cerrado"/>
    <x v="0"/>
    <s v="6/3/24 14:39:40"/>
    <s v="6/3/24 14:40:43"/>
    <s v="7/3/24 11:40:48"/>
    <s v="7/3/24 23:50:00"/>
    <x v="2"/>
    <s v="PAUL A SEPULVEDA ALVAREZ"/>
    <s v="HD/Solicitud de nuevo Token para VPN"/>
    <s v="VPN IP - MPLS"/>
    <s v="frp_pcamay"/>
    <x v="0"/>
    <s v="Objetivos de servicio incumplidos"/>
    <x v="6"/>
    <d v="1899-12-30T21:00:05"/>
    <d v="1899-12-30T20:35:37"/>
    <d v="1899-12-30T21:01:08"/>
    <d v="1899-12-30T00:25:31"/>
    <s v=""/>
    <s v="Cumplido"/>
    <m/>
    <s v=""/>
    <s v=""/>
    <s v="Cumplido"/>
    <s v=""/>
  </r>
  <r>
    <s v="INC000002651609"/>
    <s v="4-Menor/Localizado"/>
    <s v="4-Baja"/>
    <s v="Baja"/>
    <s v="Cerrado"/>
    <x v="0"/>
    <s v="4/3/24 11:20:34"/>
    <s v="4/3/24 11:21:17"/>
    <s v="7/3/24 11:55:08"/>
    <s v="7/3/24 23:50:00"/>
    <x v="2"/>
    <s v="PAUL A SEPULVEDA ALVAREZ"/>
    <s v="Deshabilitar cuentas CLOUDTIC-CL , TIC.CL PA, TIC.CL APQ"/>
    <s v="HOSTING VIRTUAL"/>
    <s v="tct_psepul"/>
    <x v="0"/>
    <s v="Objetivos de servicio incumplidos"/>
    <x v="6"/>
    <d v="1900-01-02T00:33:51"/>
    <d v="1900-01-02T00:33:38"/>
    <d v="1900-01-02T00:34:34"/>
    <d v="1899-12-30T00:00:56"/>
    <s v=""/>
    <s v="Cumplido"/>
    <m/>
    <s v=""/>
    <s v=""/>
    <s v=""/>
    <s v="Cumplido"/>
  </r>
  <r>
    <s v="INC000002658639"/>
    <s v="3-Moderado/Limitado"/>
    <s v="3-Medio"/>
    <s v="Media"/>
    <s v="Cerrado"/>
    <x v="0"/>
    <s v="7/3/24 11:56:31"/>
    <s v="7/3/24 11:58:29"/>
    <s v="7/3/24 12:00:53"/>
    <s v="7/3/24 23:50:00"/>
    <x v="10"/>
    <s v="OSCAR A RAMIREZ SOTO"/>
    <s v="Giovanni solicita apoyo en modificacion de politica para Wazuh"/>
    <s v="COMUNICACIONES"/>
    <s v="tct_oramir"/>
    <x v="0"/>
    <s v="Dentro del Objetivo de servicio"/>
    <x v="6"/>
    <d v="1899-12-30T00:02:24"/>
    <d v="1899-12-30T00:00:00"/>
    <d v="1899-12-30T00:04:22"/>
    <d v="1899-12-30T00:04:22"/>
    <s v=""/>
    <s v="Cumplido"/>
    <m/>
    <s v=""/>
    <s v=""/>
    <s v="Cumplido"/>
    <s v=""/>
  </r>
  <r>
    <s v="INC000002654292"/>
    <s v="3-Moderado/Limitado"/>
    <s v="3-Medio"/>
    <s v="Media"/>
    <s v="Cerrado"/>
    <x v="20"/>
    <s v="5/3/24 16:55:13"/>
    <s v="5/3/24 16:57:00"/>
    <s v="7/3/24 12:26:08"/>
    <s v="7/3/24 23:50:00"/>
    <x v="2"/>
    <s v="ALEJANDRO ACEVEDO VALENZUELA"/>
    <s v="GAMA/ consulta nombre de dominio"/>
    <s v="VPN IP - MPLS"/>
    <s v="frp_cnavar"/>
    <x v="0"/>
    <s v="Objetivos de servicio incumplidos"/>
    <x v="6"/>
    <d v="1899-12-31T19:29:08"/>
    <d v="1899-12-31T17:33:45"/>
    <d v="1899-12-31T19:30:55"/>
    <d v="1899-12-30T01:57:10"/>
    <s v=""/>
    <s v="Cumplido"/>
    <m/>
    <s v=""/>
    <s v=""/>
    <s v="Cumplido"/>
    <s v=""/>
  </r>
  <r>
    <s v="INC000002659205"/>
    <s v="4-Menor/Localizado"/>
    <s v="4-Baja"/>
    <s v="Baja"/>
    <s v="Cerrado"/>
    <x v="0"/>
    <s v="7/3/24 12:28:21"/>
    <s v="7/3/24 12:30:21"/>
    <s v="7/3/24 12:30:47"/>
    <s v="7/3/24 23:50:00"/>
    <x v="2"/>
    <s v="ALEJANDRO ACEVEDO VALENZUELA"/>
    <s v="REEMPLAZO BANDEJA CONTROLLER 06.03.2024 ALL DAY"/>
    <s v="HOSTING VIRTUAL"/>
    <s v="tct_aaceve"/>
    <x v="0"/>
    <s v="Dentro del Objetivo de servicio"/>
    <x v="6"/>
    <d v="1899-12-30T00:00:26"/>
    <d v="1899-12-30T00:00:00"/>
    <d v="1899-12-30T00:02:26"/>
    <d v="1899-12-30T00:02:26"/>
    <s v=""/>
    <s v="Cumplido"/>
    <m/>
    <s v=""/>
    <s v=""/>
    <s v=""/>
    <s v="Cumplido"/>
  </r>
  <r>
    <s v="INC000002659211"/>
    <s v="4-Menor/Localizado"/>
    <s v="4-Baja"/>
    <s v="Baja"/>
    <s v="Cerrado"/>
    <x v="0"/>
    <s v="7/3/24 12:31:29"/>
    <s v="7/3/24 12:32:40"/>
    <s v="7/3/24 12:33:10"/>
    <s v="7/3/24 23:50:00"/>
    <x v="2"/>
    <s v="ALEJANDRO ACEVEDO VALENZUELA"/>
    <s v="Requerimiento solicitado sin el flujo correspondiente"/>
    <s v="HOSTING VIRTUAL"/>
    <s v="tct_aaceve"/>
    <x v="0"/>
    <s v="Dentro del Objetivo de servicio"/>
    <x v="6"/>
    <d v="1899-12-30T00:00:30"/>
    <d v="1899-12-30T00:00:00"/>
    <d v="1899-12-30T00:01:41"/>
    <d v="1899-12-30T00:01:41"/>
    <s v=""/>
    <s v="Cumplido"/>
    <m/>
    <s v=""/>
    <s v=""/>
    <s v=""/>
    <s v="Cumplido"/>
  </r>
  <r>
    <s v="INC000002659116"/>
    <s v="3-Moderado/Limitado"/>
    <s v="3-Medio"/>
    <s v="Media"/>
    <s v="Cerrado"/>
    <x v="0"/>
    <s v="7/3/24 12:04:11"/>
    <s v="7/3/24 12:07:23"/>
    <s v="7/3/24 13:01:26"/>
    <s v="7/3/24 23:50:00"/>
    <x v="3"/>
    <s v="CRISTOBAL I REYES DELGADO"/>
    <s v="HD / Disponibilidad Base de Datos"/>
    <s v="VPN IP - MPLS"/>
    <s v="frp_rreyes"/>
    <x v="0"/>
    <s v="Dentro del Objetivo de servicio"/>
    <x v="6"/>
    <d v="1899-12-30T00:54:03"/>
    <d v="1899-12-30T00:37:13"/>
    <d v="1899-12-30T00:57:15"/>
    <d v="1899-12-30T00:20:02"/>
    <s v=""/>
    <s v="Cumplido"/>
    <m/>
    <s v=""/>
    <s v=""/>
    <s v="Cumplido"/>
    <s v=""/>
  </r>
  <r>
    <s v="INC000002658909"/>
    <s v="1-Extenso/Generalizado"/>
    <s v="4-Baja"/>
    <s v="Baja"/>
    <s v="Cerrado"/>
    <x v="22"/>
    <s v="7/3/24 11:10:46"/>
    <s v="7/3/24 11:10:46"/>
    <s v="7/3/24 14:58:25"/>
    <s v="7/3/24 23:50:00"/>
    <x v="2"/>
    <s v="ALEJANDRO ACEVEDO VALENZUELA"/>
    <s v="emnace01 - srv_file01_vm TICKET AUTOMATICO"/>
    <s v="TICKET-INTELIGENTE"/>
    <s v="USR_TSIGHT"/>
    <x v="1"/>
    <s v="Dentro del Objetivo de servicio"/>
    <x v="6"/>
    <d v="1899-12-30T03:47:39"/>
    <d v="1899-12-30T03:34:08"/>
    <d v="1899-12-30T03:47:39"/>
    <d v="1899-12-30T00:13:31"/>
    <s v="Cumplido"/>
    <s v=" "/>
    <m/>
    <s v=""/>
    <s v=""/>
    <s v=""/>
    <s v="Cumplido"/>
  </r>
  <r>
    <s v="INC000002658985"/>
    <s v="1-Extenso/Generalizado"/>
    <s v="4-Baja"/>
    <s v="Baja"/>
    <s v="Cerrado"/>
    <x v="1"/>
    <s v="7/3/24 12:13:26"/>
    <s v="7/3/24 12:13:26"/>
    <s v="7/3/24 14:59:05"/>
    <s v="7/3/24 23:50:00"/>
    <x v="2"/>
    <s v="ALEJANDRO ACEVEDO VALENZUELA"/>
    <s v="telefonicainf - telefonicam04 TICKET AUTOMATICO"/>
    <s v="TICKET-INTELIGENTE"/>
    <s v="USR_TSIGHT"/>
    <x v="1"/>
    <s v="Dentro del Objetivo de servicio"/>
    <x v="6"/>
    <d v="1899-12-30T02:45:39"/>
    <d v="1899-12-30T00:44:15"/>
    <d v="1899-12-30T02:45:39"/>
    <d v="1899-12-30T02:01:24"/>
    <s v="Cumplido"/>
    <s v=" "/>
    <m/>
    <s v=""/>
    <s v=""/>
    <s v=""/>
    <s v="Cumplido"/>
  </r>
  <r>
    <s v="INC000002658282"/>
    <s v="4-Menor/Localizado"/>
    <s v="4-Baja"/>
    <s v="Baja"/>
    <s v="Cerrado"/>
    <x v="11"/>
    <s v="7/3/24 11:12:44"/>
    <s v="7/3/24 11:14:10"/>
    <s v="7/3/24 15:20:10"/>
    <s v="7/3/24 23:50:00"/>
    <x v="4"/>
    <s v="ANGEL CASTRO CABRERA"/>
    <s v="GAMA | Clon MV - Aysen"/>
    <s v="VPN IP - MPLS"/>
    <s v="frp_joflor"/>
    <x v="0"/>
    <s v="Dentro del Objetivo de servicio"/>
    <x v="6"/>
    <d v="1899-12-30T04:06:00"/>
    <d v="1899-12-30T03:13:57"/>
    <d v="1899-12-30T04:07:26"/>
    <d v="1899-12-30T00:53:29"/>
    <s v=""/>
    <s v="Cumplido"/>
    <m/>
    <s v=""/>
    <s v=""/>
    <s v=""/>
    <s v="Cumplido"/>
  </r>
  <r>
    <s v="INC000002659442"/>
    <s v="3-Moderado/Limitado"/>
    <s v="3-Medio"/>
    <s v="Media"/>
    <s v="Cerrado"/>
    <x v="0"/>
    <s v="7/3/24 15:13:58"/>
    <s v="7/3/24 15:16:21"/>
    <s v="7/3/24 15:22:36"/>
    <s v="7/3/24 23:50:00"/>
    <x v="6"/>
    <s v="AXEL ANDRADE"/>
    <s v="HD/RE: INC000002658681 - Agregar registro DNS en servidores SOC"/>
    <s v="VPN IP - MPLS"/>
    <s v="frp_pcamay"/>
    <x v="0"/>
    <s v="Dentro del Objetivo de servicio"/>
    <x v="6"/>
    <d v="1899-12-30T00:06:15"/>
    <d v="1899-12-30T00:00:00"/>
    <d v="1899-12-30T00:08:38"/>
    <d v="1899-12-30T00:08:38"/>
    <s v=""/>
    <s v="Cumplido"/>
    <m/>
    <s v=""/>
    <s v=""/>
    <s v="Cumplido"/>
    <s v=""/>
  </r>
  <r>
    <s v="INC000002657001"/>
    <s v="4-Menor/Localizado"/>
    <s v="4-Baja"/>
    <s v="Baja"/>
    <s v="Cerrado"/>
    <x v="0"/>
    <s v="7/3/24 01:00:00"/>
    <s v="7/3/24 01:09:43"/>
    <s v="7/3/24 15:22:42"/>
    <s v="7/3/24 23:50:00"/>
    <x v="4"/>
    <s v="ANGEL CASTRO CABRERA"/>
    <s v="Problemas para respaldar vm Mantos Copper - CCPortalPro-4ty9"/>
    <s v="BACKUP ON DEMAND"/>
    <s v="tct_jsegur"/>
    <x v="1"/>
    <s v="Dentro del Objetivo de servicio"/>
    <x v="6"/>
    <d v="1899-12-30T14:12:59"/>
    <d v="1899-12-30T14:12:42"/>
    <d v="1899-12-30T14:22:42"/>
    <d v="1899-12-30T00:10:00"/>
    <s v="Cumplido"/>
    <s v=" "/>
    <m/>
    <s v=""/>
    <s v=""/>
    <s v=""/>
    <s v="Cumplido"/>
  </r>
  <r>
    <s v="INC000002656728"/>
    <s v="3-Moderado/Limitado"/>
    <s v="3-Medio"/>
    <s v="Media"/>
    <s v="Cerrado"/>
    <x v="0"/>
    <s v="6/3/24 16:21:20"/>
    <s v="6/3/24 16:22:34"/>
    <s v="7/3/24 15:28:17"/>
    <s v="7/3/24 23:50:00"/>
    <x v="10"/>
    <s v="LUIS RODRIGO ACEVEDO COLLIPAL"/>
    <s v="HD/Problemas de comunicación con API de SPLUNK"/>
    <s v="VPN IP - MPLS"/>
    <s v="frp_pcamay"/>
    <x v="0"/>
    <s v="Objetivos de servicio incumplidos"/>
    <x v="6"/>
    <d v="1899-12-30T23:05:43"/>
    <d v="1899-12-30T21:44:54"/>
    <d v="1899-12-30T23:06:57"/>
    <d v="1899-12-30T01:22:03"/>
    <s v=""/>
    <s v="Cumplido"/>
    <m/>
    <s v=""/>
    <s v=""/>
    <s v="Cumplido"/>
    <s v=""/>
  </r>
  <r>
    <s v="INC000002659449"/>
    <s v="3-Moderado/Limitado"/>
    <s v="3-Medio"/>
    <s v="Media"/>
    <s v="Cerrado"/>
    <x v="23"/>
    <s v="7/3/24 15:24:49"/>
    <s v="7/3/24 15:26:11"/>
    <s v="7/3/24 15:55:44"/>
    <s v="7/3/24 23:50:00"/>
    <x v="1"/>
    <s v="NICOLAS A SAAVEDRA EGUILUZ"/>
    <s v="HD/RV: COAGRA: EWA"/>
    <s v="VPN IP - MPLS"/>
    <s v="frp_pcamay"/>
    <x v="0"/>
    <s v="Dentro del Objetivo de servicio"/>
    <x v="6"/>
    <d v="1899-12-30T00:29:33"/>
    <d v="1899-12-30T00:00:00"/>
    <d v="1899-12-30T00:30:55"/>
    <d v="1899-12-30T00:30:55"/>
    <s v=""/>
    <s v="Cumplido"/>
    <m/>
    <s v=""/>
    <s v=""/>
    <s v="Cumplido"/>
    <s v=""/>
  </r>
  <r>
    <s v="INC000002659460"/>
    <s v="4-Menor/Localizado"/>
    <s v="4-Baja"/>
    <s v="Baja"/>
    <s v="Cerrado"/>
    <x v="0"/>
    <s v="7/3/24 16:06:29"/>
    <s v="7/3/24 16:06:44"/>
    <s v="7/3/24 16:09:13"/>
    <s v="7/3/24 23:50:00"/>
    <x v="2"/>
    <s v="JAVIER CUEVAS"/>
    <s v="CONTRATO DUOC"/>
    <s v="HOSTING VIRTUAL"/>
    <s v="tct_jacuev"/>
    <x v="0"/>
    <s v="Dentro del Objetivo de servicio"/>
    <x v="6"/>
    <d v="1899-12-30T00:02:29"/>
    <d v="1899-12-30T00:00:00"/>
    <d v="1899-12-30T00:02:44"/>
    <d v="1899-12-30T00:02:44"/>
    <s v=""/>
    <s v="Cumplido"/>
    <m/>
    <s v=""/>
    <s v=""/>
    <s v=""/>
    <s v="Cumplido"/>
  </r>
  <r>
    <s v="INC000002659464"/>
    <s v="4-Menor/Localizado"/>
    <s v="4-Baja"/>
    <s v="Baja"/>
    <s v="Cerrado"/>
    <x v="0"/>
    <s v="7/3/24 16:07:56"/>
    <s v="7/3/24 16:08:09"/>
    <s v="7/3/24 16:10:05"/>
    <s v="7/3/24 23:50:00"/>
    <x v="2"/>
    <s v="JAVIER CUEVAS"/>
    <s v="Vulnerabilidad CVE-2024-22252"/>
    <s v="HOSTING VIRTUAL"/>
    <s v="tct_jacuev"/>
    <x v="0"/>
    <s v="Dentro del Objetivo de servicio"/>
    <x v="6"/>
    <d v="1899-12-30T00:01:56"/>
    <d v="1899-12-30T00:00:00"/>
    <d v="1899-12-30T00:02:09"/>
    <d v="1899-12-30T00:02:09"/>
    <s v=""/>
    <s v="Cumplido"/>
    <m/>
    <s v=""/>
    <s v=""/>
    <s v=""/>
    <s v="Cumplido"/>
  </r>
  <r>
    <s v="INC000002659463"/>
    <s v="4-Menor/Localizado"/>
    <s v="4-Baja"/>
    <s v="Baja"/>
    <s v="Cerrado"/>
    <x v="0"/>
    <s v="7/3/24 16:07:34"/>
    <s v="7/3/24 16:07:47"/>
    <s v="7/3/24 16:10:45"/>
    <s v="7/3/24 23:50:00"/>
    <x v="2"/>
    <s v="JAVIER CUEVAS"/>
    <s v="REUNION CORDINACION"/>
    <s v="HOSTING VIRTUAL"/>
    <s v="tct_jacuev"/>
    <x v="0"/>
    <s v="Dentro del Objetivo de servicio"/>
    <x v="6"/>
    <d v="1899-12-30T00:02:58"/>
    <d v="1899-12-30T00:00:00"/>
    <d v="1899-12-30T00:03:11"/>
    <d v="1899-12-30T00:03:11"/>
    <s v=""/>
    <s v="Cumplido"/>
    <m/>
    <s v=""/>
    <s v=""/>
    <s v=""/>
    <s v="Cumplido"/>
  </r>
  <r>
    <s v="INC000002659462"/>
    <s v="4-Menor/Localizado"/>
    <s v="4-Baja"/>
    <s v="Baja"/>
    <s v="Cerrado"/>
    <x v="0"/>
    <s v="7/3/24 16:07:12"/>
    <s v="7/3/24 16:07:27"/>
    <s v="7/3/24 16:11:29"/>
    <s v="7/3/24 23:50:00"/>
    <x v="2"/>
    <s v="JAVIER CUEVAS"/>
    <s v="REV 365"/>
    <s v="HOSTING VIRTUAL"/>
    <s v="tct_jacuev"/>
    <x v="0"/>
    <s v="Dentro del Objetivo de servicio"/>
    <x v="6"/>
    <d v="1899-12-30T00:04:02"/>
    <d v="1899-12-30T00:00:00"/>
    <d v="1899-12-30T00:04:17"/>
    <d v="1899-12-30T00:04:17"/>
    <s v=""/>
    <s v="Cumplido"/>
    <m/>
    <s v=""/>
    <s v=""/>
    <s v=""/>
    <s v="Cumplido"/>
  </r>
  <r>
    <s v="INC000002659461"/>
    <s v="4-Menor/Localizado"/>
    <s v="4-Baja"/>
    <s v="Baja"/>
    <s v="Cerrado"/>
    <x v="0"/>
    <s v="7/3/24 16:06:53"/>
    <s v="7/3/24 16:07:05"/>
    <s v="7/3/24 16:12:13"/>
    <s v="7/3/24 23:50:00"/>
    <x v="2"/>
    <s v="JAVIER CUEVAS"/>
    <s v="REV LICENCIAS"/>
    <s v="HOSTING VIRTUAL"/>
    <s v="tct_jacuev"/>
    <x v="0"/>
    <s v="Dentro del Objetivo de servicio"/>
    <x v="6"/>
    <d v="1899-12-30T00:05:08"/>
    <d v="1899-12-30T00:00:00"/>
    <d v="1899-12-30T00:05:20"/>
    <d v="1899-12-30T00:05:20"/>
    <s v=""/>
    <s v="Cumplido"/>
    <m/>
    <s v=""/>
    <s v=""/>
    <s v=""/>
    <s v="Cumplido"/>
  </r>
  <r>
    <s v="INC000002658885"/>
    <s v="3-Moderado/Limitado"/>
    <s v="3-Medio"/>
    <s v="Media"/>
    <s v="Cerrado"/>
    <x v="0"/>
    <s v="7/3/24 10:54:56"/>
    <s v="7/3/24 10:56:44"/>
    <s v="7/3/24 16:26:49"/>
    <s v="7/3/24 23:50:00"/>
    <x v="2"/>
    <s v="GIOVANNI D ROCCO VALENZUELA"/>
    <s v="HD/Problema con acceso VPN"/>
    <s v="VPN IP - MPLS"/>
    <s v="frp_pcamay"/>
    <x v="1"/>
    <s v="Dentro del Objetivo de servicio"/>
    <x v="6"/>
    <d v="1899-12-30T05:30:05"/>
    <d v="1899-12-30T05:23:24"/>
    <d v="1899-12-30T05:31:53"/>
    <d v="1899-12-30T00:08:29"/>
    <s v="Cumplido"/>
    <s v=" "/>
    <m/>
    <s v=""/>
    <s v=""/>
    <s v="Cumplido"/>
    <s v=""/>
  </r>
  <r>
    <s v="INC000002656443"/>
    <s v="3-Moderado/Limitado"/>
    <s v="3-Medio"/>
    <s v="Media"/>
    <s v="Cerrado"/>
    <x v="12"/>
    <s v="6/3/24 13:26:21"/>
    <s v="6/3/24 13:27:21"/>
    <s v="7/3/24 16:32:12"/>
    <s v="7/3/24 23:50:00"/>
    <x v="5"/>
    <s v="SEBASTIAN VILLENA"/>
    <s v="HD/Bajas de respaldos VDC"/>
    <s v="VPN IP - MPLS"/>
    <s v="frp_pcamay"/>
    <x v="0"/>
    <s v="Objetivos de servicio incumplidos"/>
    <x v="6"/>
    <d v="1899-12-31T03:04:51"/>
    <d v="1899-12-31T01:16:25"/>
    <d v="1899-12-31T03:05:51"/>
    <d v="1899-12-30T01:49:26"/>
    <s v=""/>
    <s v="Cumplido"/>
    <m/>
    <s v=""/>
    <s v=""/>
    <s v="Cumplido"/>
    <s v=""/>
  </r>
  <r>
    <s v="INC000002659446"/>
    <s v="3-Moderado/Limitado"/>
    <s v="3-Medio"/>
    <s v="Media"/>
    <s v="Cerrado"/>
    <x v="0"/>
    <s v="7/3/24 15:19:40"/>
    <s v="7/3/24 15:21:22"/>
    <s v="7/3/24 16:54:25"/>
    <s v="7/3/24 23:50:00"/>
    <x v="1"/>
    <s v="EWALD R GALAZ MILLALEO"/>
    <s v="HD/RE: Apertura ambiente QAS"/>
    <s v="VPN IP - MPLS"/>
    <s v="frp_pcamay"/>
    <x v="0"/>
    <s v="Dentro del Objetivo de servicio"/>
    <x v="6"/>
    <d v="1899-12-30T01:33:03"/>
    <d v="1899-12-30T00:00:00"/>
    <d v="1899-12-30T01:34:45"/>
    <d v="1899-12-30T01:34:45"/>
    <s v=""/>
    <s v="Cumplido"/>
    <m/>
    <s v=""/>
    <s v=""/>
    <s v="Cumplido"/>
    <s v=""/>
  </r>
  <r>
    <s v="INC000002659009"/>
    <s v="3-Moderado/Limitado"/>
    <s v="4-Baja"/>
    <s v="Baja"/>
    <s v="Cerrado"/>
    <x v="4"/>
    <s v="7/3/24 11:46:02"/>
    <s v="7/3/24 11:54:32"/>
    <s v="7/3/24 17:21:44"/>
    <s v="7/3/24 23:50:00"/>
    <x v="9"/>
    <s v="CRISTOBAL I REYES DELGADO"/>
    <s v="DUOC|REQ| Añadir segmentos nuevos a OCI"/>
    <s v="HOSTING VIRTUAL"/>
    <s v="frp_eavend"/>
    <x v="0"/>
    <s v="Dentro del Objetivo de servicio"/>
    <x v="6"/>
    <d v="1899-12-30T05:27:12"/>
    <d v="1899-12-30T05:15:12"/>
    <d v="1899-12-30T05:35:42"/>
    <d v="1899-12-30T00:20:30"/>
    <s v=""/>
    <s v="Cumplido"/>
    <m/>
    <s v=""/>
    <s v=""/>
    <s v=""/>
    <s v="Cumplido"/>
  </r>
  <r>
    <s v="INC000002654615"/>
    <s v="4-Menor/Localizado"/>
    <s v="4-Baja"/>
    <s v="Baja"/>
    <s v="Cerrado"/>
    <x v="4"/>
    <s v="5/3/24 16:19:56"/>
    <s v="5/3/24 16:21:45"/>
    <s v="7/3/24 17:29:17"/>
    <s v="7/3/24 23:50:00"/>
    <x v="2"/>
    <s v="RICARDO R GALLEGOS OYANEDER"/>
    <s v="DUOC | REQ |  Integridad del servidor DC-ADM-CENTRAL"/>
    <s v="HOSTING VIRTUAL"/>
    <s v="frp_lmosqu"/>
    <x v="0"/>
    <s v="Objetivos de servicio incumplidos"/>
    <x v="6"/>
    <d v="1900-01-01T01:07:32"/>
    <d v="1900-01-01T00:35:19"/>
    <d v="1900-01-01T01:09:21"/>
    <d v="1899-12-30T00:34:02"/>
    <s v=""/>
    <s v="Cumplido"/>
    <m/>
    <s v=""/>
    <s v=""/>
    <s v=""/>
    <s v="Cumplido"/>
  </r>
  <r>
    <s v="INC000002659570"/>
    <s v="1-Extenso/Generalizado"/>
    <s v="4-Baja"/>
    <s v="Baja"/>
    <s v="Cerrado"/>
    <x v="24"/>
    <s v="7/3/24 15:32:47"/>
    <s v="7/3/24 15:32:47"/>
    <s v="7/3/24 17:33:35"/>
    <s v="7/3/24 23:50:00"/>
    <x v="0"/>
    <s v="GUSTAVO AVILA VERA"/>
    <s v="cacost01 - testosbweb TICKET AUTOMATICO"/>
    <s v="TICKET-INTELIGENTE"/>
    <s v="USR_TSIGHT"/>
    <x v="1"/>
    <s v="Dentro del Objetivo de servicio"/>
    <x v="6"/>
    <d v="1899-12-30T02:00:48"/>
    <d v="1899-12-30T00:56:03"/>
    <d v="1899-12-30T02:00:48"/>
    <d v="1899-12-30T01:04:45"/>
    <s v="Cumplido"/>
    <s v=" "/>
    <m/>
    <s v=""/>
    <s v=""/>
    <s v=""/>
    <s v="Cumplido"/>
  </r>
  <r>
    <s v="INC000002658774"/>
    <s v="3-Moderado/Limitado"/>
    <s v="3-Medio"/>
    <s v="Media"/>
    <s v="Cerrado"/>
    <x v="12"/>
    <s v="7/3/24 11:06:35"/>
    <s v="7/3/24 11:08:53"/>
    <s v="7/3/24 18:15:40"/>
    <s v="7/3/24 23:50:00"/>
    <x v="5"/>
    <s v="AXEL ANDRADE"/>
    <s v="HD / Alta de Respaldos VDC CC-PORTALPRO-01"/>
    <s v="VPN IP - MPLS"/>
    <s v="frp_rreyes"/>
    <x v="0"/>
    <s v="Dentro del Objetivo de servicio"/>
    <x v="6"/>
    <d v="1899-12-30T07:06:47"/>
    <d v="1899-12-30T07:02:44"/>
    <d v="1899-12-30T07:09:05"/>
    <d v="1899-12-30T00:06:21"/>
    <s v=""/>
    <s v="Cumplido"/>
    <m/>
    <s v=""/>
    <s v=""/>
    <s v="Cumplido"/>
    <s v=""/>
  </r>
  <r>
    <s v="INC000002658399"/>
    <s v="4-Menor/Localizado"/>
    <s v="4-Baja"/>
    <s v="Baja"/>
    <s v="Cerrado"/>
    <x v="0"/>
    <s v="7/3/24 05:21:45"/>
    <s v="7/3/24 05:24:09"/>
    <s v="7/3/24 18:29:42"/>
    <s v="7/3/24 23:50:00"/>
    <x v="12"/>
    <s v="JUAN P SEGURA VARGAS"/>
    <s v="Clon CCS Febrero 2024"/>
    <s v="BACKUP ON DEMAND"/>
    <s v="tct_jsegur"/>
    <x v="1"/>
    <s v="Dentro del Objetivo de servicio"/>
    <x v="6"/>
    <d v="1899-12-30T13:05:33"/>
    <d v="1899-12-30T11:40:40"/>
    <d v="1899-12-30T13:07:57"/>
    <d v="1899-12-30T01:27:17"/>
    <s v="Cumplido"/>
    <s v=" "/>
    <m/>
    <s v=""/>
    <s v=""/>
    <s v=""/>
    <s v="Cumplido"/>
  </r>
  <r>
    <s v="INC000002660021"/>
    <s v="1-Extenso/Generalizado"/>
    <s v="4-Baja"/>
    <s v="Baja"/>
    <s v="Cerrado"/>
    <x v="1"/>
    <s v="7/3/24 17:55:35"/>
    <s v="7/3/24 17:55:35"/>
    <s v="7/3/24 19:41:20"/>
    <s v="7/3/24 23:50:00"/>
    <x v="0"/>
    <s v="VICTOR SEPULVEDA GAMARRA"/>
    <s v="prod-ar-apirest02 TICKET AUTOMATICO"/>
    <s v="TICKET-INTELIGENTE"/>
    <s v="USR_TSIGHT"/>
    <x v="1"/>
    <s v="Dentro del Objetivo de servicio"/>
    <x v="6"/>
    <d v="1899-12-30T01:45:45"/>
    <d v="1899-12-30T01:42:26"/>
    <d v="1899-12-30T01:45:45"/>
    <d v="1899-12-30T00:03:19"/>
    <s v="Cumplido"/>
    <s v=" "/>
    <m/>
    <s v=""/>
    <s v=""/>
    <s v=""/>
    <s v="Cumplido"/>
  </r>
  <r>
    <s v="INC000002659926"/>
    <s v="3-Moderado/Limitado"/>
    <s v="3-Medio"/>
    <s v="Media"/>
    <s v="Cerrado"/>
    <x v="15"/>
    <s v="7/3/24 17:53:01"/>
    <s v="7/3/24 17:55:01"/>
    <s v="7/3/24 19:43:33"/>
    <s v="7/3/24 23:50:00"/>
    <x v="0"/>
    <s v="VICTOR SEPULVEDA GAMARRA"/>
    <s v="HD/RE: Adicionar registro DKIM y DMARK para dominio de correo @coipsa.c"/>
    <s v="VPN IP - MPLS"/>
    <s v="frp_pcamay"/>
    <x v="0"/>
    <s v="Dentro del Objetivo de servicio"/>
    <x v="6"/>
    <d v="1899-12-30T01:48:32"/>
    <d v="1899-12-30T01:26:52"/>
    <d v="1899-12-30T01:50:32"/>
    <d v="1899-12-30T00:23:40"/>
    <s v=""/>
    <s v="Cumplido"/>
    <m/>
    <s v=""/>
    <s v=""/>
    <s v="Cumplido"/>
    <s v=""/>
  </r>
  <r>
    <s v="INC000002658681"/>
    <s v="2-Significativo/Amplio"/>
    <s v="2-Alta"/>
    <s v="Alta"/>
    <s v="Cerrado"/>
    <x v="13"/>
    <s v="7/3/24 14:33:10"/>
    <s v="7/3/24 14:35:55"/>
    <s v="7/3/24 20:32:47"/>
    <s v="7/3/24 23:50:00"/>
    <x v="2"/>
    <s v="GIOVANNI D ROCCO VALENZUELA"/>
    <s v="Agregar registro DNS en Servidores SOC"/>
    <s v="SEGURIDAD"/>
    <s v="tct_lfrome"/>
    <x v="0"/>
    <s v="Dentro del Objetivo de servicio"/>
    <x v="6"/>
    <d v="1899-12-30T05:56:52"/>
    <d v="1899-12-30T00:00:00"/>
    <d v="1899-12-30T05:59:37"/>
    <d v="1899-12-30T05:59:37"/>
    <s v=""/>
    <s v="Cumplido"/>
    <m/>
    <s v=""/>
    <s v="Cumplido"/>
    <s v=""/>
    <s v=""/>
  </r>
  <r>
    <s v="INC000002660039"/>
    <s v="1-Extenso/Generalizado"/>
    <s v="4-Baja"/>
    <s v="Baja"/>
    <s v="Cerrado"/>
    <x v="6"/>
    <s v="7/3/24 18:20:05"/>
    <s v="7/3/24 18:20:05"/>
    <s v="7/3/24 20:46:41"/>
    <s v="7/3/24 23:50:00"/>
    <x v="2"/>
    <s v="GIOVANNI D ROCCO VALENZUELA"/>
    <s v="rabie001 - aranda_sql TICKET AUTOMATICO"/>
    <s v="TICKET-INTELIGENTE"/>
    <s v="USR_TSIGHT"/>
    <x v="1"/>
    <s v="Dentro del Objetivo de servicio"/>
    <x v="6"/>
    <d v="1899-12-30T02:26:36"/>
    <d v="1899-12-30T02:24:39"/>
    <d v="1899-12-30T02:26:36"/>
    <d v="1899-12-30T00:01:57"/>
    <s v="Cumplido"/>
    <s v=" "/>
    <m/>
    <s v=""/>
    <s v=""/>
    <s v=""/>
    <s v="Cumplido"/>
  </r>
  <r>
    <s v="INC000002659259"/>
    <s v="1-Extenso/Generalizado"/>
    <s v="4-Baja"/>
    <s v="Baja"/>
    <s v="Cerrado"/>
    <x v="20"/>
    <s v="7/3/24 13:11:55"/>
    <s v="7/3/24 13:11:55"/>
    <s v="7/3/24 22:22:04"/>
    <s v="7/3/24 23:50:00"/>
    <x v="10"/>
    <s v="LUIS RODRIGO ACEVEDO COLLIPAL"/>
    <s v="cepech01 - servidor lime peru TICKET AUTOMATICO"/>
    <s v="TICKET-INTELIGENTE"/>
    <s v="USR_TSIGHT"/>
    <x v="1"/>
    <s v="Objetivos de servicio incumplidos"/>
    <x v="6"/>
    <d v="1899-12-30T09:10:09"/>
    <d v="1899-12-30T05:08:33"/>
    <d v="1899-12-30T09:10:09"/>
    <d v="1899-12-30T04:01:36"/>
    <s v="Incumplido"/>
    <s v=" "/>
    <m/>
    <s v=""/>
    <s v=""/>
    <s v=""/>
    <s v="Cumplido"/>
  </r>
  <r>
    <s v="INC000002660186"/>
    <s v="1-Extenso/Generalizado"/>
    <s v="4-Baja"/>
    <s v="Baja"/>
    <s v="Cerrado"/>
    <x v="3"/>
    <s v="7/3/24 21:56:11"/>
    <s v="7/3/24 21:56:11"/>
    <s v="7/3/24 23:40:39"/>
    <s v="7/3/24 23:50:00"/>
    <x v="2"/>
    <s v="GIOVANNI D ROCCO VALENZUELA"/>
    <s v="gpschi01 - wnprap_cap02 TICKET AUTOMATICO"/>
    <s v="TICKET-INTELIGENTE"/>
    <s v="USR_TSIGHT"/>
    <x v="1"/>
    <s v="Dentro del Objetivo de servicio"/>
    <x v="6"/>
    <d v="1899-12-30T01:44:28"/>
    <d v="1899-12-30T01:43:32"/>
    <d v="1899-12-30T01:44:28"/>
    <d v="1899-12-30T00:00:56"/>
    <s v="Cumplido"/>
    <s v=" "/>
    <m/>
    <s v=""/>
    <s v=""/>
    <s v=""/>
    <s v="Cumplido"/>
  </r>
  <r>
    <s v="INC000002660244"/>
    <s v="4-Menor/Localizado"/>
    <s v="4-Baja"/>
    <s v="Baja"/>
    <s v="Cerrado"/>
    <x v="1"/>
    <s v="8/3/24 07:31:45"/>
    <s v="8/3/24 07:33:15"/>
    <s v="8/3/24 07:33:38"/>
    <s v="8/3/24 23:50:00"/>
    <x v="1"/>
    <s v="NICOLAS A SAAVEDRA EGUILUZ"/>
    <s v="Checklist Diario Clientes 08.03.24"/>
    <s v="SAP"/>
    <s v="tct_nsaave"/>
    <x v="0"/>
    <s v="Dentro del Objetivo de servicio"/>
    <x v="7"/>
    <d v="1899-12-30T00:00:23"/>
    <d v="1899-12-30T00:00:00"/>
    <d v="1899-12-30T00:01:53"/>
    <d v="1899-12-30T00:01:53"/>
    <s v=""/>
    <s v="Cumplido"/>
    <m/>
    <s v=""/>
    <s v=""/>
    <s v=""/>
    <s v="Cumplido"/>
  </r>
  <r>
    <s v="INC000002660740"/>
    <s v="3-Moderado/Limitado"/>
    <s v="3-Medio"/>
    <s v="Media"/>
    <s v="Cerrado"/>
    <x v="24"/>
    <s v="8/3/24 02:58:44"/>
    <s v="8/3/24 03:02:36"/>
    <s v="8/3/24 09:40:32"/>
    <s v="8/3/24 23:50:00"/>
    <x v="12"/>
    <s v="GONZALO MENDOZA MARTINEZ"/>
    <s v="P.CLIENTE| HD | RESPALDO DE CINTAS DC SM | Febrero 2024 | CINTAS CLONES SAN MARTIN"/>
    <s v="VPN IP - MPLS"/>
    <s v="frp_carqui"/>
    <x v="0"/>
    <s v="Dentro del Objetivo de servicio"/>
    <x v="7"/>
    <d v="1899-12-30T06:37:56"/>
    <d v="1899-12-30T05:47:33"/>
    <d v="1899-12-30T06:41:48"/>
    <d v="1899-12-30T00:54:15"/>
    <s v=""/>
    <s v="Cumplido"/>
    <m/>
    <s v=""/>
    <s v=""/>
    <s v="Cumplido"/>
    <s v=""/>
  </r>
  <r>
    <s v="INC000002656191"/>
    <s v="3-Moderado/Limitado"/>
    <s v="4-Baja"/>
    <s v="Baja"/>
    <s v="Cerrado"/>
    <x v="4"/>
    <s v="6/3/24 15:21:41"/>
    <s v="6/3/24 15:23:39"/>
    <s v="8/3/24 09:51:14"/>
    <s v="8/3/24 23:50:00"/>
    <x v="2"/>
    <s v="PAUL A SEPULVEDA ALVAREZ"/>
    <s v="DUOC|REQ | Eliminacion de registro Triple A"/>
    <s v="HOSTING VIRTUAL"/>
    <s v="frp_eavend"/>
    <x v="0"/>
    <s v="Objetivos de servicio incumplidos"/>
    <x v="7"/>
    <d v="1899-12-31T18:27:35"/>
    <d v="1899-12-31T18:11:47"/>
    <d v="1899-12-31T18:29:33"/>
    <d v="1899-12-30T00:17:46"/>
    <s v=""/>
    <s v="Cumplido"/>
    <m/>
    <s v=""/>
    <s v=""/>
    <s v=""/>
    <s v="Cumplido"/>
  </r>
  <r>
    <s v="INC000002659370"/>
    <s v="4-Menor/Localizado"/>
    <s v="4-Baja"/>
    <s v="Baja"/>
    <s v="Cerrado"/>
    <x v="0"/>
    <s v="7/3/24 14:22:48"/>
    <s v="7/3/24 14:23:27"/>
    <s v="8/3/24 10:09:22"/>
    <s v="8/3/24 23:50:00"/>
    <x v="11"/>
    <s v="JAVIERA A UMAÑA YEVENES"/>
    <s v="Baja de licencias CLIENTE SERVICIOS FINANCIEROS MUNDO CREDITO S.A. SISON: 202400266"/>
    <s v="CORREO"/>
    <s v="tct_jumana"/>
    <x v="0"/>
    <s v="Dentro del Objetivo de servicio"/>
    <x v="7"/>
    <d v="1899-12-30T19:45:55"/>
    <d v="1899-12-30T19:45:55"/>
    <d v="1899-12-30T19:46:34"/>
    <d v="1899-12-30T00:00:39"/>
    <s v=""/>
    <s v="Cumplido"/>
    <m/>
    <s v=""/>
    <s v=""/>
    <s v=""/>
    <s v="Cumplido"/>
  </r>
  <r>
    <s v="INC000002659588"/>
    <s v="4-Menor/Localizado"/>
    <s v="4-Baja"/>
    <s v="Baja"/>
    <s v="Cerrado"/>
    <x v="0"/>
    <s v="7/3/24 15:54:03"/>
    <s v="7/3/24 15:54:32"/>
    <s v="8/3/24 10:11:00"/>
    <s v="8/3/24 23:50:00"/>
    <x v="11"/>
    <s v="JAVIERA A UMAÑA YEVENES"/>
    <s v="Validación licencias M365 SOC DE INGENIERIA Y MOVIMIENTOS DE TIERRA DEL PACIFICO LTDA"/>
    <s v="OFFICE365"/>
    <s v="tct_jumana"/>
    <x v="0"/>
    <s v="Dentro del Objetivo de servicio"/>
    <x v="7"/>
    <d v="1899-12-30T18:16:28"/>
    <d v="1899-12-30T18:16:28"/>
    <d v="1899-12-30T18:16:57"/>
    <d v="1899-12-30T00:00:29"/>
    <s v=""/>
    <s v="Cumplido"/>
    <m/>
    <s v=""/>
    <s v=""/>
    <s v=""/>
    <s v="Cumplido"/>
  </r>
  <r>
    <s v="INC000002659340"/>
    <s v="1-Extenso/Generalizado"/>
    <s v="4-Baja"/>
    <s v="Baja"/>
    <s v="Cerrado"/>
    <x v="25"/>
    <s v="7/3/24 13:56:44"/>
    <s v="7/3/24 13:56:44"/>
    <s v="8/3/24 10:31:54"/>
    <s v="8/3/24 23:50:00"/>
    <x v="2"/>
    <s v="ALEJANDRO ACEVEDO VALENZUELA"/>
    <s v="cocoem01 - srv_koe_dmz TICKET AUTOMATICO"/>
    <s v="TICKET-INTELIGENTE"/>
    <s v="USR_TSIGHT"/>
    <x v="1"/>
    <s v="Dentro del Objetivo de servicio"/>
    <x v="7"/>
    <d v="1899-12-30T20:35:10"/>
    <d v="1899-12-30T18:52:02"/>
    <d v="1899-12-30T20:35:10"/>
    <d v="1899-12-30T01:43:08"/>
    <s v="Cumplido"/>
    <s v=" "/>
    <m/>
    <s v=""/>
    <s v=""/>
    <s v=""/>
    <s v="Cumplido"/>
  </r>
  <r>
    <s v="INC000002659341"/>
    <s v="1-Extenso/Generalizado"/>
    <s v="4-Baja"/>
    <s v="Baja"/>
    <s v="Cerrado"/>
    <x v="25"/>
    <s v="7/3/24 13:56:57"/>
    <s v="7/3/24 13:56:57"/>
    <s v="8/3/24 10:32:23"/>
    <s v="8/3/24 23:50:00"/>
    <x v="2"/>
    <s v="ALEJANDRO ACEVEDO VALENZUELA"/>
    <s v="cocoem01 - srv_koe_appdmz TICKET AUTOMATICO"/>
    <s v="TICKET-INTELIGENTE"/>
    <s v="USR_TSIGHT"/>
    <x v="1"/>
    <s v="Dentro del Objetivo de servicio"/>
    <x v="7"/>
    <d v="1899-12-30T20:35:26"/>
    <d v="1899-12-30T19:01:31"/>
    <d v="1899-12-30T20:35:26"/>
    <d v="1899-12-30T01:33:55"/>
    <s v="Cumplido"/>
    <s v=" "/>
    <m/>
    <s v=""/>
    <s v=""/>
    <s v=""/>
    <s v="Cumplido"/>
  </r>
  <r>
    <s v="INC000002659336"/>
    <s v="1-Extenso/Generalizado"/>
    <s v="4-Baja"/>
    <s v="Baja"/>
    <s v="Cerrado"/>
    <x v="1"/>
    <s v="7/3/24 13:53:11"/>
    <s v="7/3/24 13:53:11"/>
    <s v="8/3/24 10:45:39"/>
    <s v="8/3/24 23:50:00"/>
    <x v="2"/>
    <s v="PAUL A SEPULVEDA ALVAREZ"/>
    <s v="tgestiona - t_gestiona_vm TICKET AUTOMATICO"/>
    <s v="TICKET-INTELIGENTE"/>
    <s v="USR_TSIGHT"/>
    <x v="1"/>
    <s v="Dentro del Objetivo de servicio"/>
    <x v="7"/>
    <d v="1899-12-30T20:52:28"/>
    <d v="1899-12-30T20:07:18"/>
    <d v="1899-12-30T20:52:28"/>
    <d v="1899-12-30T00:45:10"/>
    <s v="Cumplido"/>
    <s v=" "/>
    <m/>
    <s v=""/>
    <s v=""/>
    <s v=""/>
    <s v="Cumplido"/>
  </r>
  <r>
    <s v="INC000002661038"/>
    <s v="4-Menor/Localizado"/>
    <s v="4-Baja"/>
    <s v="Baja"/>
    <s v="Cerrado"/>
    <x v="0"/>
    <s v="8/3/24 11:07:26"/>
    <s v="8/3/24 11:07:53"/>
    <s v="8/3/24 11:12:03"/>
    <s v="8/3/24 23:50:00"/>
    <x v="2"/>
    <s v="JAVIER CUEVAS"/>
    <s v="David del Curto CC-CHI-0000150865 // CHI-004204257"/>
    <s v="HOSTING VIRTUAL"/>
    <s v="tct_jacuev"/>
    <x v="0"/>
    <s v="Dentro del Objetivo de servicio"/>
    <x v="7"/>
    <d v="1899-12-30T00:04:10"/>
    <d v="1899-12-30T00:00:00"/>
    <d v="1899-12-30T00:04:37"/>
    <d v="1899-12-30T00:04:37"/>
    <s v=""/>
    <s v="Cumplido"/>
    <m/>
    <s v=""/>
    <s v=""/>
    <s v=""/>
    <s v="Cumplido"/>
  </r>
  <r>
    <s v="INC000002661044"/>
    <s v="4-Menor/Localizado"/>
    <s v="4-Baja"/>
    <s v="Baja"/>
    <s v="Cerrado"/>
    <x v="0"/>
    <s v="8/3/24 11:09:23"/>
    <s v="8/3/24 11:09:39"/>
    <s v="8/3/24 11:36:32"/>
    <s v="8/3/24 23:50:00"/>
    <x v="2"/>
    <s v="JAVIER CUEVAS"/>
    <s v="SERVIDORES EMPRESAS SIN CONEXIÓN A LA CONSOLA PANDA"/>
    <s v="HOSTING VIRTUAL"/>
    <s v="tct_jacuev"/>
    <x v="0"/>
    <s v="Dentro del Objetivo de servicio"/>
    <x v="7"/>
    <d v="1899-12-30T00:26:53"/>
    <d v="1899-12-30T00:00:00"/>
    <d v="1899-12-30T00:27:09"/>
    <d v="1899-12-30T00:27:09"/>
    <s v=""/>
    <s v="Cumplido"/>
    <m/>
    <s v=""/>
    <s v=""/>
    <s v=""/>
    <s v="Cumplido"/>
  </r>
  <r>
    <s v="INC000002660973"/>
    <s v="3-Moderado/Limitado"/>
    <s v="3-Medio"/>
    <s v="Media"/>
    <s v="Cerrado"/>
    <x v="1"/>
    <s v="8/3/24 10:41:18"/>
    <s v="8/3/24 10:41:18"/>
    <s v="8/3/24 11:36:39"/>
    <s v="8/3/24 23:50:00"/>
    <x v="2"/>
    <s v="ALEJANDRO ACEVEDO VALENZUELA"/>
    <s v="REINICIO PASSWORD - CUENTA VPN FORTICLIENT (DC)"/>
    <s v="COMUNICACIONES"/>
    <s v="lmolcont"/>
    <x v="0"/>
    <s v="Dentro del Objetivo de servicio"/>
    <x v="7"/>
    <d v="1899-12-30T00:55:21"/>
    <d v="1899-12-30T00:00:00"/>
    <d v="1899-12-30T00:55:21"/>
    <d v="1899-12-30T00:55:21"/>
    <s v=""/>
    <s v="Cumplido"/>
    <m/>
    <s v=""/>
    <s v=""/>
    <s v="Cumplido"/>
    <s v=""/>
  </r>
  <r>
    <s v="INC000002661024"/>
    <s v="3-Moderado/Limitado"/>
    <s v="3-Medio"/>
    <s v="Media"/>
    <s v="Cerrado"/>
    <x v="0"/>
    <s v="8/3/24 10:27:27"/>
    <s v="8/3/24 10:30:08"/>
    <s v="8/3/24 11:37:50"/>
    <s v="8/3/24 23:50:00"/>
    <x v="4"/>
    <s v="DEIBY Y SANTOYO MONTEROLA"/>
    <s v="HD/RE: aumento temporal de recursos--desertking"/>
    <s v="VPN IP - MPLS"/>
    <s v="frp_jancha"/>
    <x v="0"/>
    <s v="Dentro del Objetivo de servicio"/>
    <x v="7"/>
    <d v="1899-12-30T01:07:42"/>
    <d v="1899-12-30T00:00:00"/>
    <d v="1899-12-30T01:10:23"/>
    <d v="1899-12-30T01:10:23"/>
    <s v=""/>
    <s v="Cumplido"/>
    <m/>
    <s v=""/>
    <s v=""/>
    <s v="Cumplido"/>
    <s v=""/>
  </r>
  <r>
    <s v="INC000002659224"/>
    <s v="3-Moderado/Limitado"/>
    <s v="3-Medio"/>
    <s v="Media"/>
    <s v="Cerrado"/>
    <x v="0"/>
    <s v="7/3/24 12:44:00"/>
    <s v="7/3/24 12:44:58"/>
    <s v="8/3/24 11:38:39"/>
    <s v="8/3/24 23:50:00"/>
    <x v="4"/>
    <s v="DEIBY Y SANTOYO MONTEROLA"/>
    <s v="HD/aumento temporal de recursos--desertking"/>
    <s v="VPN IP - MPLS"/>
    <s v="frp_pcamay"/>
    <x v="0"/>
    <s v="Objetivos de servicio incumplidos"/>
    <x v="7"/>
    <d v="1899-12-30T22:53:41"/>
    <d v="1899-12-30T22:46:02"/>
    <d v="1899-12-30T22:54:39"/>
    <d v="1899-12-30T00:08:37"/>
    <s v=""/>
    <s v="Cumplido"/>
    <m/>
    <s v=""/>
    <s v=""/>
    <s v="Cumplido"/>
    <s v=""/>
  </r>
  <r>
    <s v="INC000002661039"/>
    <s v="4-Menor/Localizado"/>
    <s v="4-Baja"/>
    <s v="Baja"/>
    <s v="Cerrado"/>
    <x v="0"/>
    <s v="8/3/24 11:08:03"/>
    <s v="8/3/24 11:08:17"/>
    <s v="8/3/24 12:44:26"/>
    <s v="8/3/24 23:50:00"/>
    <x v="2"/>
    <s v="JAVIER CUEVAS"/>
    <s v="Baja licencias M365 - TERMOMIN"/>
    <s v="HOSTING VIRTUAL"/>
    <s v="tct_jacuev"/>
    <x v="0"/>
    <s v="Dentro del Objetivo de servicio"/>
    <x v="7"/>
    <d v="1899-12-30T01:36:09"/>
    <d v="1899-12-30T00:00:00"/>
    <d v="1899-12-30T01:36:23"/>
    <d v="1899-12-30T01:36:23"/>
    <s v=""/>
    <s v="Cumplido"/>
    <m/>
    <s v=""/>
    <s v=""/>
    <s v=""/>
    <s v="Cumplido"/>
  </r>
  <r>
    <s v="INC000002658640"/>
    <s v="4-Menor/Localizado"/>
    <s v="4-Baja"/>
    <s v="Baja"/>
    <s v="Cerrado"/>
    <x v="26"/>
    <s v="7/3/24 12:15:00"/>
    <s v="7/3/24 12:17:37"/>
    <s v="8/3/24 12:52:19"/>
    <s v="8/3/24 23:50:00"/>
    <x v="4"/>
    <s v="ANGEL CASTRO CABRERA"/>
    <s v="MESA/CALL CENTER/PROBLEMA DATA CENTER"/>
    <s v="VPN IP - MPLS"/>
    <s v="frp_driosr"/>
    <x v="1"/>
    <s v="Objetivos de servicio incumplidos"/>
    <x v="7"/>
    <d v="1899-12-31T00:34:42"/>
    <d v="1899-12-30T23:51:03"/>
    <d v="1899-12-31T00:37:19"/>
    <d v="1899-12-30T00:46:16"/>
    <s v="Cumplido"/>
    <s v=" "/>
    <m/>
    <s v=""/>
    <s v=""/>
    <s v=""/>
    <s v="Cumplido"/>
  </r>
  <r>
    <s v="INC000002657119"/>
    <s v="3-Moderado/Limitado"/>
    <s v="3-Medio"/>
    <s v="Media"/>
    <s v="Cerrado"/>
    <x v="22"/>
    <s v="6/3/24 17:57:23"/>
    <s v="6/3/24 18:00:18"/>
    <s v="8/3/24 12:54:40"/>
    <s v="8/3/24 23:50:00"/>
    <x v="10"/>
    <s v="OSCAR A RAMIREZ SOTO"/>
    <s v="HD/RE: Eliminar VPN SLL"/>
    <s v="VPN IP - MPLS"/>
    <s v="frp_jancha"/>
    <x v="0"/>
    <s v="Objetivos de servicio incumplidos"/>
    <x v="7"/>
    <d v="1899-12-31T18:54:22"/>
    <d v="1899-12-31T17:13:18"/>
    <d v="1899-12-31T18:57:17"/>
    <d v="1899-12-30T01:43:59"/>
    <s v=""/>
    <s v="Cumplido"/>
    <m/>
    <s v=""/>
    <s v=""/>
    <s v="Cumplido"/>
    <s v=""/>
  </r>
  <r>
    <s v="INC000002661139"/>
    <s v="3-Moderado/Limitado"/>
    <s v="3-Medio"/>
    <s v="Media"/>
    <s v="Cerrado"/>
    <x v="27"/>
    <s v="8/3/24 12:04:12"/>
    <s v="8/3/24 12:13:31"/>
    <s v="8/3/24 13:23:15"/>
    <s v="8/3/24 23:50:00"/>
    <x v="10"/>
    <s v="OSCAR A RAMIREZ SOTO"/>
    <s v="HD | Creación de Cuentas VPN usarios"/>
    <s v="VPN IP - MPLS"/>
    <s v="frp_kefern"/>
    <x v="0"/>
    <s v="Dentro del Objetivo de servicio"/>
    <x v="7"/>
    <d v="1899-12-30T01:09:44"/>
    <d v="1899-12-30T00:00:00"/>
    <d v="1899-12-30T01:19:03"/>
    <d v="1899-12-30T01:19:03"/>
    <s v=""/>
    <s v="Cumplido"/>
    <m/>
    <s v=""/>
    <s v=""/>
    <s v="Cumplido"/>
    <s v=""/>
  </r>
  <r>
    <s v="INC000002661417"/>
    <s v="4-Menor/Localizado"/>
    <s v="4-Baja"/>
    <s v="Baja"/>
    <s v="Cerrado"/>
    <x v="0"/>
    <s v="8/3/24 13:23:46"/>
    <s v="8/3/24 13:23:57"/>
    <s v="8/3/24 13:28:52"/>
    <s v="8/3/24 23:50:00"/>
    <x v="2"/>
    <s v="RICARDO R GALLEGOS OYANEDER"/>
    <s v="Extracción listado IP permitidas en relay correo Duoc 2007"/>
    <s v="HOSTING VIRTUAL"/>
    <s v="tct_rgalle"/>
    <x v="0"/>
    <s v="Dentro del Objetivo de servicio"/>
    <x v="7"/>
    <d v="1899-12-30T00:04:55"/>
    <d v="1899-12-30T00:00:00"/>
    <d v="1899-12-30T00:05:06"/>
    <d v="1899-12-30T00:05:06"/>
    <s v=""/>
    <s v="Cumplido"/>
    <m/>
    <s v=""/>
    <s v=""/>
    <s v=""/>
    <s v="Cumplido"/>
  </r>
  <r>
    <s v="INC000002661418"/>
    <s v="4-Menor/Localizado"/>
    <s v="4-Baja"/>
    <s v="Baja"/>
    <s v="Cerrado"/>
    <x v="0"/>
    <s v="8/3/24 13:24:03"/>
    <s v="8/3/24 13:24:15"/>
    <s v="8/3/24 13:30:12"/>
    <s v="8/3/24 23:50:00"/>
    <x v="2"/>
    <s v="RICARDO R GALLEGOS OYANEDER"/>
    <s v="Reunión capacitación proceso bandeja remedy para reemplazo Denise."/>
    <s v="HOSTING VIRTUAL"/>
    <s v="tct_rgalle"/>
    <x v="0"/>
    <s v="Dentro del Objetivo de servicio"/>
    <x v="7"/>
    <d v="1899-12-30T00:05:57"/>
    <d v="1899-12-30T00:00:00"/>
    <d v="1899-12-30T00:06:09"/>
    <d v="1899-12-30T00:06:09"/>
    <s v=""/>
    <s v="Cumplido"/>
    <m/>
    <s v=""/>
    <s v=""/>
    <s v=""/>
    <s v="Cumplido"/>
  </r>
  <r>
    <s v="INC000002661419"/>
    <s v="4-Menor/Localizado"/>
    <s v="4-Baja"/>
    <s v="Baja"/>
    <s v="Cerrado"/>
    <x v="0"/>
    <s v="8/3/24 13:24:21"/>
    <s v="8/3/24 13:24:35"/>
    <s v="8/3/24 13:31:04"/>
    <s v="8/3/24 23:50:00"/>
    <x v="2"/>
    <s v="RICARDO R GALLEGOS OYANEDER"/>
    <s v="Revision y correccion guardias Marzo 2024 grupo MS junto a Controller."/>
    <s v="HOSTING VIRTUAL"/>
    <s v="tct_rgalle"/>
    <x v="0"/>
    <s v="Dentro del Objetivo de servicio"/>
    <x v="7"/>
    <d v="1899-12-30T00:06:29"/>
    <d v="1899-12-30T00:00:00"/>
    <d v="1899-12-30T00:06:43"/>
    <d v="1899-12-30T00:06:43"/>
    <s v=""/>
    <s v="Cumplido"/>
    <m/>
    <s v=""/>
    <s v=""/>
    <s v=""/>
    <s v="Cumplido"/>
  </r>
  <r>
    <s v="INC000002661421"/>
    <s v="4-Menor/Localizado"/>
    <s v="4-Baja"/>
    <s v="Baja"/>
    <s v="Cerrado"/>
    <x v="0"/>
    <s v="8/3/24 13:24:41"/>
    <s v="8/3/24 13:24:54"/>
    <s v="8/3/24 13:32:49"/>
    <s v="8/3/24 23:50:00"/>
    <x v="2"/>
    <s v="RICARDO R GALLEGOS OYANEDER"/>
    <s v="Reunión eliminación servidores Exchange 2007 junto a cliente DUOC"/>
    <s v="HOSTING VIRTUAL"/>
    <s v="tct_rgalle"/>
    <x v="0"/>
    <s v="Dentro del Objetivo de servicio"/>
    <x v="7"/>
    <d v="1899-12-30T00:07:55"/>
    <d v="1899-12-30T00:00:00"/>
    <d v="1899-12-30T00:08:08"/>
    <d v="1899-12-30T00:08:08"/>
    <s v=""/>
    <s v="Cumplido"/>
    <m/>
    <s v=""/>
    <s v=""/>
    <s v=""/>
    <s v="Cumplido"/>
  </r>
  <r>
    <s v="INC000002661422"/>
    <s v="4-Menor/Localizado"/>
    <s v="4-Baja"/>
    <s v="Baja"/>
    <s v="Cerrado"/>
    <x v="0"/>
    <s v="8/3/24 13:25:00"/>
    <s v="8/3/24 13:25:10"/>
    <s v="8/3/24 13:33:51"/>
    <s v="8/3/24 23:50:00"/>
    <x v="2"/>
    <s v="RICARDO R GALLEGOS OYANEDER"/>
    <s v="Reemplazo a Denise en bandeja Remedy por sus vacaciones"/>
    <s v="HOSTING VIRTUAL"/>
    <s v="tct_rgalle"/>
    <x v="0"/>
    <s v="Dentro del Objetivo de servicio"/>
    <x v="7"/>
    <d v="1899-12-30T00:08:41"/>
    <d v="1899-12-30T00:00:00"/>
    <d v="1899-12-30T00:08:51"/>
    <d v="1899-12-30T00:08:51"/>
    <s v=""/>
    <s v="Cumplido"/>
    <m/>
    <s v=""/>
    <s v=""/>
    <s v=""/>
    <s v="Cumplido"/>
  </r>
  <r>
    <s v="INC000002660247"/>
    <s v="4-Menor/Localizado"/>
    <s v="4-Baja"/>
    <s v="Baja"/>
    <s v="Cerrado"/>
    <x v="4"/>
    <s v="8/3/24 08:29:20"/>
    <s v="8/3/24 08:32:46"/>
    <s v="8/3/24 13:38:09"/>
    <s v="8/3/24 23:50:00"/>
    <x v="9"/>
    <s v="DAVID MATELUNA"/>
    <s v="DUOC | REQ |  Creacion de usuario en instancia ADBDWHBIPRD"/>
    <s v="HOSTING VIRTUAL"/>
    <s v="frp_lmosqu"/>
    <x v="0"/>
    <s v="Dentro del Objetivo de servicio"/>
    <x v="7"/>
    <d v="1899-12-30T05:05:23"/>
    <d v="1899-12-30T01:00:42"/>
    <d v="1899-12-30T05:08:49"/>
    <d v="1899-12-30T04:08:07"/>
    <s v=""/>
    <s v="Cumplido"/>
    <m/>
    <s v=""/>
    <s v=""/>
    <s v=""/>
    <s v="Cumplido"/>
  </r>
  <r>
    <s v="INC000002661425"/>
    <s v="4-Menor/Localizado"/>
    <s v="4-Baja"/>
    <s v="Baja"/>
    <s v="Cerrado"/>
    <x v="0"/>
    <s v="8/3/24 13:25:47"/>
    <s v="8/3/24 13:26:06"/>
    <s v="8/3/24 13:38:47"/>
    <s v="8/3/24 23:50:00"/>
    <x v="2"/>
    <s v="RICARDO R GALLEGOS OYANEDER"/>
    <s v="Duoc - Reunión semanal servidores deprecados"/>
    <s v="HOSTING VIRTUAL"/>
    <s v="tct_rgalle"/>
    <x v="0"/>
    <s v="Dentro del Objetivo de servicio"/>
    <x v="7"/>
    <d v="1899-12-30T00:12:41"/>
    <d v="1899-12-30T00:00:00"/>
    <d v="1899-12-30T00:13:00"/>
    <d v="1899-12-30T00:13:00"/>
    <s v=""/>
    <s v="Cumplido"/>
    <m/>
    <s v=""/>
    <s v=""/>
    <s v=""/>
    <s v="Cumplido"/>
  </r>
  <r>
    <s v="INC000002661427"/>
    <s v="4-Menor/Localizado"/>
    <s v="4-Baja"/>
    <s v="Baja"/>
    <s v="Cerrado"/>
    <x v="0"/>
    <s v="8/3/24 13:26:22"/>
    <s v="8/3/24 13:26:35"/>
    <s v="8/3/24 13:39:26"/>
    <s v="8/3/24 23:50:00"/>
    <x v="2"/>
    <s v="RICARDO R GALLEGOS OYANEDER"/>
    <s v="Sesión de trabajo para resolucion error actualizacion servidor AlfrescoDB"/>
    <s v="HOSTING VIRTUAL"/>
    <s v="tct_rgalle"/>
    <x v="0"/>
    <s v="Dentro del Objetivo de servicio"/>
    <x v="7"/>
    <d v="1899-12-30T00:12:51"/>
    <d v="1899-12-30T00:00:00"/>
    <d v="1899-12-30T00:13:04"/>
    <d v="1899-12-30T00:13:04"/>
    <s v=""/>
    <s v="Cumplido"/>
    <m/>
    <s v=""/>
    <s v=""/>
    <s v=""/>
    <s v="Cumplido"/>
  </r>
  <r>
    <s v="INC000002661428"/>
    <s v="4-Menor/Localizado"/>
    <s v="4-Baja"/>
    <s v="Baja"/>
    <s v="Cerrado"/>
    <x v="0"/>
    <s v="8/3/24 13:26:42"/>
    <s v="8/3/24 13:27:01"/>
    <s v="8/3/24 13:40:30"/>
    <s v="8/3/24 23:50:00"/>
    <x v="2"/>
    <s v="RICARDO R GALLEGOS OYANEDER"/>
    <s v="Reunión interna grupo MS con TeamLeader"/>
    <s v="HOSTING VIRTUAL"/>
    <s v="tct_rgalle"/>
    <x v="0"/>
    <s v="Dentro del Objetivo de servicio"/>
    <x v="7"/>
    <d v="1899-12-30T00:13:29"/>
    <d v="1899-12-30T00:00:00"/>
    <d v="1899-12-30T00:13:48"/>
    <d v="1899-12-30T00:13:48"/>
    <s v=""/>
    <s v="Cumplido"/>
    <m/>
    <s v=""/>
    <s v=""/>
    <s v=""/>
    <s v="Cumplido"/>
  </r>
  <r>
    <s v="INC000002661430"/>
    <s v="4-Menor/Localizado"/>
    <s v="4-Baja"/>
    <s v="Baja"/>
    <s v="Cerrado"/>
    <x v="0"/>
    <s v="8/3/24 13:27:23"/>
    <s v="8/3/24 13:27:38"/>
    <s v="8/3/24 13:42:07"/>
    <s v="8/3/24 23:50:00"/>
    <x v="2"/>
    <s v="RICARDO R GALLEGOS OYANEDER"/>
    <s v="Duoc - Gestión con TAM y JP por requerimiento servidor proyecto observatorio"/>
    <s v="HOSTING VIRTUAL"/>
    <s v="tct_rgalle"/>
    <x v="0"/>
    <s v="Dentro del Objetivo de servicio"/>
    <x v="7"/>
    <d v="1899-12-30T00:14:29"/>
    <d v="1899-12-30T00:00:00"/>
    <d v="1899-12-30T00:14:44"/>
    <d v="1899-12-30T00:14:44"/>
    <s v=""/>
    <s v="Cumplido"/>
    <m/>
    <s v=""/>
    <s v=""/>
    <s v=""/>
    <s v="Cumplido"/>
  </r>
  <r>
    <s v="INC000002655832"/>
    <s v="3-Moderado/Limitado"/>
    <s v="3-Medio"/>
    <s v="Media"/>
    <s v="Cerrado"/>
    <x v="12"/>
    <s v="6/3/24 10:49:12"/>
    <s v="6/3/24 10:49:51"/>
    <s v="8/3/24 14:26:57"/>
    <s v="8/3/24 23:50:00"/>
    <x v="5"/>
    <s v="AXEL ANDRADE"/>
    <s v="HD | Baja de respaldo servidor MCMBLGEO01"/>
    <s v="VPN IP - MPLS"/>
    <s v="frp_kefern"/>
    <x v="0"/>
    <s v="Objetivos de servicio incumplidos"/>
    <x v="7"/>
    <d v="1900-01-01T03:37:06"/>
    <d v="1899-12-31T18:47:19"/>
    <d v="1900-01-01T03:37:45"/>
    <d v="1899-12-30T08:50:26"/>
    <s v=""/>
    <s v="Cumplido"/>
    <m/>
    <s v=""/>
    <s v=""/>
    <s v="Cumplido"/>
    <s v=""/>
  </r>
  <r>
    <s v="INC000002659955"/>
    <s v="3-Moderado/Limitado"/>
    <s v="3-Medio"/>
    <s v="Media"/>
    <s v="Cerrado"/>
    <x v="20"/>
    <s v="7/3/24 18:28:29"/>
    <s v="7/3/24 18:30:31"/>
    <s v="8/3/24 15:30:47"/>
    <s v="8/3/24 23:50:00"/>
    <x v="5"/>
    <s v="AXEL ANDRADE"/>
    <s v="P.Cliente |GAMA | solicitud restauración - Taltal y Guayacán"/>
    <s v="VPN IP - MPLS"/>
    <s v="frp_joflor"/>
    <x v="0"/>
    <s v="Objetivos de servicio incumplidos"/>
    <x v="7"/>
    <d v="1899-12-30T21:00:16"/>
    <d v="1899-12-30T20:31:27"/>
    <d v="1899-12-30T21:02:18"/>
    <d v="1899-12-30T00:30:51"/>
    <s v=""/>
    <s v="Cumplido"/>
    <m/>
    <s v=""/>
    <s v=""/>
    <s v="Cumplido"/>
    <s v=""/>
  </r>
  <r>
    <s v="INC000002661043"/>
    <s v="4-Menor/Localizado"/>
    <s v="4-Baja"/>
    <s v="Baja"/>
    <s v="Cerrado"/>
    <x v="0"/>
    <s v="8/3/24 11:08:54"/>
    <s v="8/3/24 11:09:14"/>
    <s v="8/3/24 15:54:07"/>
    <s v="8/3/24 23:50:00"/>
    <x v="2"/>
    <s v="JAVIER CUEVAS"/>
    <s v="ALERTA-TEMPRANA][VERITAS] CVE-2024-28222"/>
    <s v="HOSTING VIRTUAL"/>
    <s v="tct_jacuev"/>
    <x v="0"/>
    <s v="Dentro del Objetivo de servicio"/>
    <x v="7"/>
    <d v="1899-12-30T04:44:53"/>
    <d v="1899-12-30T00:00:00"/>
    <d v="1899-12-30T04:45:13"/>
    <d v="1899-12-30T04:45:13"/>
    <s v=""/>
    <s v="Cumplido"/>
    <m/>
    <s v=""/>
    <s v=""/>
    <s v=""/>
    <s v="Cumplido"/>
  </r>
  <r>
    <s v="INC000002659131"/>
    <s v="4-Menor/Localizado"/>
    <s v="4-Baja"/>
    <s v="Baja"/>
    <s v="Cerrado"/>
    <x v="28"/>
    <s v="7/3/24 12:25:47"/>
    <s v="7/3/24 12:26:50"/>
    <s v="8/3/24 16:02:22"/>
    <s v="8/3/24 23:50:00"/>
    <x v="2"/>
    <s v="JAVIERA A UMAÑA YEVENES"/>
    <s v="HD/Problemas con Microsoft 365"/>
    <s v="OFFICE365"/>
    <s v="frp_yynfan"/>
    <x v="1"/>
    <s v="Objetivos de servicio incumplidos"/>
    <x v="7"/>
    <d v="1899-12-31T03:35:32"/>
    <d v="1899-12-31T02:44:54"/>
    <d v="1899-12-31T03:36:35"/>
    <d v="1899-12-30T00:51:41"/>
    <s v="Cumplido"/>
    <s v=" "/>
    <m/>
    <s v=""/>
    <s v=""/>
    <s v=""/>
    <s v="Cumplido"/>
  </r>
  <r>
    <s v="INC000002661636"/>
    <s v="3-Moderado/Limitado"/>
    <s v="3-Medio"/>
    <s v="Media"/>
    <s v="Cerrado"/>
    <x v="29"/>
    <s v="8/3/24 15:29:23"/>
    <s v="8/3/24 15:31:16"/>
    <s v="8/3/24 16:06:53"/>
    <s v="8/3/24 23:50:00"/>
    <x v="0"/>
    <s v="SEBASTIAN I ACUÑA GUZMAN"/>
    <s v="HD | Eliminar registros DNS"/>
    <s v="VPN IP - MPLS"/>
    <s v="frp_kefern"/>
    <x v="0"/>
    <s v="Dentro del Objetivo de servicio"/>
    <x v="7"/>
    <d v="1899-12-30T00:35:37"/>
    <d v="1899-12-30T00:00:00"/>
    <d v="1899-12-30T00:37:30"/>
    <d v="1899-12-30T00:37:30"/>
    <s v=""/>
    <s v="Cumplido"/>
    <m/>
    <s v=""/>
    <s v=""/>
    <s v="Cumplido"/>
    <s v=""/>
  </r>
  <r>
    <s v="INC000002661040"/>
    <s v="4-Menor/Localizado"/>
    <s v="4-Baja"/>
    <s v="Baja"/>
    <s v="Cerrado"/>
    <x v="0"/>
    <s v="8/3/24 11:08:24"/>
    <s v="8/3/24 11:08:43"/>
    <s v="8/3/24 16:16:11"/>
    <s v="8/3/24 23:50:00"/>
    <x v="2"/>
    <s v="JAVIER CUEVAS"/>
    <s v="ROLES  DE ADMINITRADOR"/>
    <s v="HOSTING VIRTUAL"/>
    <s v="tct_jacuev"/>
    <x v="0"/>
    <s v="Dentro del Objetivo de servicio"/>
    <x v="7"/>
    <d v="1899-12-30T05:07:28"/>
    <d v="1899-12-30T00:00:00"/>
    <d v="1899-12-30T05:07:47"/>
    <d v="1899-12-30T05:07:47"/>
    <s v=""/>
    <s v="Cumplido"/>
    <m/>
    <s v=""/>
    <s v=""/>
    <s v=""/>
    <s v="Cumplido"/>
  </r>
  <r>
    <s v="INC000002659953"/>
    <s v="3-Moderado/Limitado"/>
    <s v="3-Medio"/>
    <s v="Media"/>
    <s v="Cerrado"/>
    <x v="0"/>
    <s v="7/3/24 18:29:54"/>
    <s v="7/3/24 18:32:37"/>
    <s v="8/3/24 16:58:17"/>
    <s v="8/3/24 23:50:00"/>
    <x v="4"/>
    <s v="MOISES E MONTERO RAMOS"/>
    <s v="HD/Requerimiento: Cloud - VDC - Reinicio de host clap7h3proesx y redeploy de ZVRA"/>
    <s v="VPN IP - MPLS"/>
    <s v="frp_pcamay"/>
    <x v="0"/>
    <s v="Objetivos de servicio incumplidos"/>
    <x v="7"/>
    <d v="1899-12-30T22:25:40"/>
    <d v="1899-12-30T21:59:31"/>
    <d v="1899-12-30T22:28:23"/>
    <d v="1899-12-30T00:28:52"/>
    <s v=""/>
    <s v="Cumplido"/>
    <m/>
    <s v=""/>
    <s v=""/>
    <s v="Cumplido"/>
    <s v=""/>
  </r>
  <r>
    <s v="INC000002661690"/>
    <s v="3-Moderado/Limitado"/>
    <s v="3-Medio"/>
    <s v="Media"/>
    <s v="Cerrado"/>
    <x v="30"/>
    <s v="8/3/24 16:05:43"/>
    <s v="8/3/24 16:06:56"/>
    <s v="8/3/24 17:00:24"/>
    <s v="8/3/24 23:50:00"/>
    <x v="10"/>
    <s v="JUAN PABLO PAZ GOMPERTZ"/>
    <s v="HD | Solicitud de IP Monitoreo - Cliente ELECNOR CHILE S. A."/>
    <s v="VPN IP - MPLS"/>
    <s v="frp_kefern"/>
    <x v="0"/>
    <s v="Dentro del Objetivo de servicio"/>
    <x v="7"/>
    <d v="1899-12-30T00:53:28"/>
    <d v="1899-12-30T00:17:42"/>
    <d v="1899-12-30T00:54:41"/>
    <d v="1899-12-30T00:36:59"/>
    <s v=""/>
    <s v="Cumplido"/>
    <m/>
    <s v=""/>
    <s v=""/>
    <s v="Cumplido"/>
    <s v=""/>
  </r>
  <r>
    <s v="INC000002654853"/>
    <s v="4-Menor/Localizado"/>
    <s v="4-Baja"/>
    <s v="Baja"/>
    <s v="Cerrado"/>
    <x v="13"/>
    <s v="6/3/24 01:27:55"/>
    <s v="6/3/24 01:29:17"/>
    <s v="8/3/24 17:07:01"/>
    <s v="8/3/24 23:50:00"/>
    <x v="4"/>
    <s v="MOISES E MONTERO RAMOS"/>
    <s v="REQ / SOC / New Vulnerabilities Found"/>
    <s v="VPN IP - MPLS"/>
    <s v="frp_jcruzy"/>
    <x v="0"/>
    <s v="Objetivos de servicio incumplidos"/>
    <x v="7"/>
    <d v="1900-01-01T15:37:44"/>
    <d v="1900-01-01T01:25:29"/>
    <d v="1900-01-01T15:39:06"/>
    <d v="1899-12-30T14:13:37"/>
    <s v=""/>
    <s v="Cumplido"/>
    <m/>
    <s v=""/>
    <s v=""/>
    <s v=""/>
    <s v="Cumplido"/>
  </r>
  <r>
    <s v="INC000002661156"/>
    <s v="4-Menor/Localizado"/>
    <s v="4-Baja"/>
    <s v="Baja"/>
    <s v="Cerrado"/>
    <x v="0"/>
    <s v="8/3/24 11:49:04"/>
    <s v="8/3/24 11:49:21"/>
    <s v="8/3/24 17:24:57"/>
    <s v="8/3/24 23:50:00"/>
    <x v="8"/>
    <s v="JAVIERA A UMAÑA YEVENES"/>
    <s v="Configuración migración BitTitan // CHI-003784374  TRANSCOM WORLDWIDE CHILE LIMITADA"/>
    <s v="CORREO"/>
    <s v="tct_jumana"/>
    <x v="0"/>
    <s v="Dentro del Objetivo de servicio"/>
    <x v="7"/>
    <d v="1899-12-30T05:35:36"/>
    <d v="1899-12-30T05:35:36"/>
    <d v="1899-12-30T05:35:53"/>
    <d v="1899-12-30T00:00:17"/>
    <s v=""/>
    <s v="Cumplido"/>
    <m/>
    <s v=""/>
    <s v=""/>
    <s v=""/>
    <s v="Cumplido"/>
  </r>
  <r>
    <s v="INC000002661561"/>
    <s v="4-Menor/Localizado"/>
    <s v="4-Baja"/>
    <s v="Baja"/>
    <s v="Cerrado"/>
    <x v="0"/>
    <s v="8/3/24 15:54:56"/>
    <s v="8/3/24 15:55:29"/>
    <s v="8/3/24 17:32:34"/>
    <s v="8/3/24 23:50:00"/>
    <x v="11"/>
    <s v="JAVIERA A UMAÑA YEVENES"/>
    <s v="Información sobre bloqueo de tenant tic.cl"/>
    <s v="OFFICE365"/>
    <s v="tct_jumana"/>
    <x v="0"/>
    <s v="Dentro del Objetivo de servicio"/>
    <x v="7"/>
    <d v="1899-12-30T01:37:05"/>
    <d v="1899-12-30T01:37:05"/>
    <d v="1899-12-30T01:37:38"/>
    <d v="1899-12-30T00:00:33"/>
    <s v=""/>
    <s v="Cumplido"/>
    <m/>
    <s v=""/>
    <s v=""/>
    <s v=""/>
    <s v="Cumplido"/>
  </r>
  <r>
    <s v="INC000002661556"/>
    <s v="4-Menor/Localizado"/>
    <s v="4-Baja"/>
    <s v="Baja"/>
    <s v="Cerrado"/>
    <x v="11"/>
    <s v="8/3/24 15:49:21"/>
    <s v="8/3/24 15:52:56"/>
    <s v="8/3/24 17:39:13"/>
    <s v="8/3/24 23:50:00"/>
    <x v="4"/>
    <s v="ANGEL CASTRO CABRERA"/>
    <s v="GAMA | Eliminar MV - AYSEN-CLON"/>
    <s v="VPN IP - MPLS"/>
    <s v="frp_joflor"/>
    <x v="0"/>
    <s v="Dentro del Objetivo de servicio"/>
    <x v="7"/>
    <d v="1899-12-30T01:46:17"/>
    <d v="1899-12-30T00:06:13"/>
    <d v="1899-12-30T01:49:52"/>
    <d v="1899-12-30T01:43:39"/>
    <s v=""/>
    <s v="Cumplido"/>
    <m/>
    <s v=""/>
    <s v=""/>
    <s v=""/>
    <s v="Cumplido"/>
  </r>
  <r>
    <s v="INC000002662039"/>
    <s v="4-Menor/Localizado"/>
    <s v="4-Baja"/>
    <s v="Baja"/>
    <s v="Cerrado"/>
    <x v="0"/>
    <s v="8/3/24 18:44:57"/>
    <s v="8/3/24 18:48:15"/>
    <s v="8/3/24 18:52:23"/>
    <s v="8/3/24 23:50:00"/>
    <x v="11"/>
    <s v="EDUARDO J CAMACHO URDANETA"/>
    <s v="SE SOLICITA HABILITACIÓN DE PARÁMETROS DE SEGURIDAD EN TENANT @TIC.CL"/>
    <s v="OFFICE365"/>
    <s v="tct_edcaur"/>
    <x v="0"/>
    <s v="Dentro del Objetivo de servicio"/>
    <x v="7"/>
    <d v="1899-12-30T00:04:08"/>
    <d v="1899-12-30T00:00:00"/>
    <d v="1899-12-30T00:07:26"/>
    <d v="1899-12-30T00:07:26"/>
    <s v=""/>
    <s v="Cumplido"/>
    <m/>
    <s v=""/>
    <s v=""/>
    <s v=""/>
    <s v="Cumplido"/>
  </r>
  <r>
    <s v="INC000002662518"/>
    <s v="4-Menor/Localizado"/>
    <s v="4-Baja"/>
    <s v="Baja"/>
    <s v="Cerrado"/>
    <x v="1"/>
    <s v="9/3/24 08:42:51"/>
    <s v="9/3/24 08:44:07"/>
    <s v="9/3/24 08:44:35"/>
    <s v="9/3/24 23:50:00"/>
    <x v="1"/>
    <s v="NICOLAS A SAAVEDRA EGUILUZ"/>
    <s v="Checklist Diario Clientes 09.03.24"/>
    <s v="SAP"/>
    <s v="tct_nsaave"/>
    <x v="0"/>
    <s v="Dentro del Objetivo de servicio"/>
    <x v="7"/>
    <d v="1899-12-30T00:00:28"/>
    <d v="1899-12-30T00:00:00"/>
    <d v="1899-12-30T00:01:44"/>
    <d v="1899-12-30T00:01:44"/>
    <s v=""/>
    <s v="Cumplido"/>
    <m/>
    <s v=""/>
    <s v=""/>
    <s v=""/>
    <s v="Cumplido"/>
  </r>
  <r>
    <s v="INC000002662522"/>
    <s v="3-Moderado/Limitado"/>
    <s v="3-Medio"/>
    <s v="Media"/>
    <s v="Cerrado"/>
    <x v="10"/>
    <s v="9/3/24 09:17:20"/>
    <s v="9/3/24 09:19:30"/>
    <s v="10/3/24 10:00:24"/>
    <s v="10/3/24 23:50:00"/>
    <x v="1"/>
    <s v="NICOLAS A SAAVEDRA EGUILUZ"/>
    <s v="HD/RV: Revisión cuenta de comunicaciones"/>
    <s v="VPN IP - MPLS"/>
    <s v="frp_pcamay"/>
    <x v="0"/>
    <s v="Dentro del Objetivo de servicio"/>
    <x v="8"/>
    <d v="1899-12-31T00:40:54"/>
    <d v="1899-12-30T19:02:50"/>
    <d v="1899-12-31T00:43:04"/>
    <d v="1899-12-30T05:40:14"/>
    <s v=""/>
    <s v="Cumplido"/>
    <m/>
    <s v=""/>
    <s v=""/>
    <s v="Cumplido"/>
    <s v=""/>
  </r>
  <r>
    <s v="INC000002663264"/>
    <s v="4-Menor/Localizado"/>
    <s v="4-Baja"/>
    <s v="Baja"/>
    <s v="Cerrado"/>
    <x v="1"/>
    <s v="10/3/24 10:01:26"/>
    <s v="10/3/24 10:02:31"/>
    <s v="10/3/24 10:02:54"/>
    <s v="10/3/24 23:50:00"/>
    <x v="1"/>
    <s v="NICOLAS A SAAVEDRA EGUILUZ"/>
    <s v="Çhecklist Diario Clientes 10.03.24"/>
    <s v="SAP"/>
    <s v="tct_nsaave"/>
    <x v="0"/>
    <s v="Dentro del Objetivo de servicio"/>
    <x v="9"/>
    <d v="1899-12-30T00:00:23"/>
    <d v="1899-12-30T00:00:00"/>
    <d v="1899-12-30T00:01:28"/>
    <d v="1899-12-30T00:01:28"/>
    <s v=""/>
    <s v="Cumplido"/>
    <m/>
    <s v=""/>
    <s v=""/>
    <s v=""/>
    <s v="Cumplido"/>
  </r>
  <r>
    <s v="INC000002656911"/>
    <s v="3-Moderado/Limitado"/>
    <s v="4-Baja"/>
    <s v="Baja"/>
    <s v="Cerrado"/>
    <x v="4"/>
    <s v="6/3/24 16:57:04"/>
    <s v="6/3/24 16:59:48"/>
    <s v="10/3/24 18:07:12"/>
    <s v="10/3/24 23:50:00"/>
    <x v="9"/>
    <s v="ALVARO ORTIZ"/>
    <s v="DUOC|REQ| Homologación bdd desde PRD hacia QA"/>
    <s v="HOSTING VIRTUAL"/>
    <s v="frp_eavend"/>
    <x v="0"/>
    <s v="Objetivos de servicio incumplidos"/>
    <x v="9"/>
    <d v="1900-01-03T01:07:24"/>
    <d v="1900-01-03T00:09:07"/>
    <d v="1900-01-03T01:10:08"/>
    <d v="1899-12-30T01:01:01"/>
    <s v=""/>
    <s v="Cumplido"/>
    <m/>
    <s v=""/>
    <s v=""/>
    <s v=""/>
    <s v="Cumplido"/>
  </r>
  <r>
    <s v="INC000002662875"/>
    <s v="3-Moderado/Limitado"/>
    <s v="3-Medio"/>
    <s v="Media"/>
    <s v="Cerrado"/>
    <x v="0"/>
    <s v="10/3/24 10:10:55"/>
    <s v="10/3/24 10:13:20"/>
    <s v="10/3/24 21:14:11"/>
    <s v="10/3/24 23:50:00"/>
    <x v="2"/>
    <s v="ALEJANDRO ACEVEDO VALENZUELA"/>
    <s v="HD/Restablecer contraseña Ismael Cabrerizo Martinez"/>
    <s v="VPN IP - MPLS"/>
    <s v="frp_jancha"/>
    <x v="0"/>
    <s v="Dentro del Objetivo de servicio"/>
    <x v="9"/>
    <d v="1899-12-30T11:00:51"/>
    <d v="1899-12-30T10:24:41"/>
    <d v="1899-12-30T11:03:16"/>
    <d v="1899-12-30T00:38:35"/>
    <s v=""/>
    <s v="Cumplido"/>
    <m/>
    <s v=""/>
    <s v=""/>
    <s v="Cumplido"/>
    <s v=""/>
  </r>
  <r>
    <s v="INC000002663765"/>
    <s v="3-Moderado/Limitado"/>
    <s v="4-Baja"/>
    <s v="Baja"/>
    <s v="Cerrado"/>
    <x v="4"/>
    <s v="10/3/24 20:48:02"/>
    <s v="10/3/24 20:51:37"/>
    <s v="10/3/24 22:56:21"/>
    <s v="10/3/24 23:50:00"/>
    <x v="3"/>
    <s v="CLAUDIO A GAJARDO GARRIDO"/>
    <s v="DUOC | Incidente revisión índices BD"/>
    <s v="VPN IP - MPLS"/>
    <s v="frp_disilv"/>
    <x v="1"/>
    <s v="Dentro del Objetivo de servicio"/>
    <x v="9"/>
    <d v="1899-12-30T02:04:44"/>
    <d v="1899-12-30T02:04:39"/>
    <d v="1899-12-30T02:08:19"/>
    <d v="1899-12-30T00:03:40"/>
    <s v="Cumplido"/>
    <s v=" "/>
    <m/>
    <s v=""/>
    <s v=""/>
    <s v=""/>
    <s v="Cumplido"/>
  </r>
  <r>
    <s v="INC000002663386"/>
    <s v="4-Menor/Localizado"/>
    <s v="4-Baja"/>
    <s v="Baja"/>
    <s v="Cerrado"/>
    <x v="1"/>
    <s v="11/3/24 07:49:22"/>
    <s v="11/3/24 07:50:38"/>
    <s v="11/3/24 07:51:04"/>
    <s v="11/3/24 23:50:00"/>
    <x v="1"/>
    <s v="NICOLAS A SAAVEDRA EGUILUZ"/>
    <s v="Checlist Diario Clientes 11.0324"/>
    <s v="SAP"/>
    <s v="tct_nsaave"/>
    <x v="0"/>
    <s v="Dentro del Objetivo de servicio"/>
    <x v="10"/>
    <d v="1899-12-30T00:00:26"/>
    <d v="1899-12-30T00:00:00"/>
    <d v="1899-12-30T00:01:42"/>
    <d v="1899-12-30T00:01:42"/>
    <s v=""/>
    <s v="Cumplido"/>
    <m/>
    <s v=""/>
    <s v=""/>
    <s v=""/>
    <s v="Cumplido"/>
  </r>
  <r>
    <s v="INC000002662218"/>
    <s v="4-Menor/Localizado"/>
    <s v="4-Baja"/>
    <s v="Baja"/>
    <s v="Cerrado"/>
    <x v="0"/>
    <s v="8/3/24 19:09:48"/>
    <s v="8/3/24 19:10:56"/>
    <s v="11/3/24 07:53:48"/>
    <s v="11/3/24 23:50:00"/>
    <x v="2"/>
    <s v="ALEJANDRO ACEVEDO VALENZUELA"/>
    <s v="PROCEDIMIENTO DE  BLOQUEO  / DESBLOQUEO VPN"/>
    <s v="HOSTING VIRTUAL"/>
    <s v="tct_aaceve"/>
    <x v="0"/>
    <s v="Objetivos de servicio incumplidos"/>
    <x v="10"/>
    <d v="1900-01-01T12:42:52"/>
    <d v="1900-01-01T12:42:16"/>
    <d v="1900-01-01T12:44:00"/>
    <d v="1899-12-30T00:01:44"/>
    <s v=""/>
    <s v="Cumplido"/>
    <m/>
    <s v=""/>
    <s v=""/>
    <s v=""/>
    <s v="Cumplido"/>
  </r>
  <r>
    <s v="INC000002663568"/>
    <s v="3-Moderado/Limitado"/>
    <s v="3-Medio"/>
    <s v="Media"/>
    <s v="Cerrado"/>
    <x v="0"/>
    <s v="10/3/24 17:56:25"/>
    <s v="10/3/24 17:57:56"/>
    <s v="11/3/24 07:54:04"/>
    <s v="11/3/24 23:50:00"/>
    <x v="2"/>
    <s v="ALEJANDRO ACEVEDO VALENZUELA"/>
    <s v="HD/Favor habilitar y restablecer acceso a mi cuenta cloudCO.cl"/>
    <s v="VPN IP - MPLS"/>
    <s v="frp_jancha"/>
    <x v="0"/>
    <s v="Objetivos de servicio incumplidos"/>
    <x v="10"/>
    <d v="1899-12-30T13:56:08"/>
    <d v="1899-12-30T08:52:52"/>
    <d v="1899-12-30T13:57:39"/>
    <d v="1899-12-30T05:04:47"/>
    <s v=""/>
    <s v="Cumplido"/>
    <m/>
    <s v=""/>
    <s v=""/>
    <s v="Cumplido"/>
    <s v=""/>
  </r>
  <r>
    <s v="INC000002658233"/>
    <s v="4-Menor/Localizado"/>
    <s v="4-Baja"/>
    <s v="Baja"/>
    <s v="Cerrado"/>
    <x v="31"/>
    <s v="7/3/24 08:53:50"/>
    <s v="7/3/24 08:59:29"/>
    <s v="11/3/24 09:11:39"/>
    <s v="11/3/24 23:50:00"/>
    <x v="5"/>
    <s v="RODRIGO VÁSQUEZ MUÑOZ"/>
    <s v="HD | Solicitud Estado Respaldos ( informe)"/>
    <s v="VPN IP - MPLS"/>
    <s v="frp_carqui"/>
    <x v="0"/>
    <s v="Objetivos de servicio incumplidos"/>
    <x v="10"/>
    <d v="1900-01-03T00:12:10"/>
    <d v="1900-01-02T22:26:15"/>
    <d v="1900-01-03T00:17:49"/>
    <d v="1899-12-30T01:51:34"/>
    <s v=""/>
    <s v="Cumplido"/>
    <m/>
    <s v=""/>
    <s v=""/>
    <s v=""/>
    <s v="Cumplido"/>
  </r>
  <r>
    <s v="INC000002661474"/>
    <s v="3-Moderado/Limitado"/>
    <s v="3-Medio"/>
    <s v="Media"/>
    <s v="Cerrado"/>
    <x v="32"/>
    <s v="8/3/24 17:02:24"/>
    <s v="8/3/24 17:04:24"/>
    <s v="11/3/24 09:47:14"/>
    <s v="11/3/24 23:50:00"/>
    <x v="0"/>
    <s v="SEBASTIAN I ACUÑA GUZMAN"/>
    <s v="P.CLIENTE | HORARIO HÁBIL | HD / Actualización de CNAME Transbank"/>
    <s v="VPN IP - MPLS"/>
    <s v="frp_rreyes"/>
    <x v="0"/>
    <s v="Dentro del Objetivo de servicio"/>
    <x v="10"/>
    <d v="1900-01-01T16:42:50"/>
    <d v="1900-01-01T14:33:05"/>
    <d v="1900-01-01T16:44:50"/>
    <d v="1899-12-30T02:11:45"/>
    <s v=""/>
    <s v="Cumplido"/>
    <m/>
    <s v=""/>
    <s v=""/>
    <s v="Cumplido"/>
    <s v=""/>
  </r>
  <r>
    <s v="INC000002664549"/>
    <s v="4-Menor/Localizado"/>
    <s v="4-Baja"/>
    <s v="Baja"/>
    <s v="Cerrado"/>
    <x v="0"/>
    <s v="11/3/24 10:44:13"/>
    <s v="11/3/24 10:44:57"/>
    <s v="11/3/24 10:54:35"/>
    <s v="11/3/24 23:50:00"/>
    <x v="2"/>
    <s v="JAVIER CUEVAS"/>
    <s v="Gestión Integral de Residuos Geobarra Exins Ltda //  CHI-004217906"/>
    <s v="HOSTING VIRTUAL"/>
    <s v="tct_jacuev"/>
    <x v="0"/>
    <s v="Dentro del Objetivo de servicio"/>
    <x v="10"/>
    <d v="1899-12-30T00:09:38"/>
    <d v="1899-12-30T00:00:00"/>
    <d v="1899-12-30T00:10:22"/>
    <d v="1899-12-30T00:10:22"/>
    <s v=""/>
    <s v="Cumplido"/>
    <m/>
    <s v=""/>
    <s v=""/>
    <s v=""/>
    <s v="Cumplido"/>
  </r>
  <r>
    <s v="INC000002662888"/>
    <s v="3-Moderado/Limitado"/>
    <s v="3-Medio"/>
    <s v="Media"/>
    <s v="Cerrado"/>
    <x v="0"/>
    <s v="10/3/24 11:03:47"/>
    <s v="10/3/24 11:07:59"/>
    <s v="11/3/24 10:54:54"/>
    <s v="11/3/24 23:50:00"/>
    <x v="2"/>
    <s v="RICARDO R GALLEGOS OYANEDER"/>
    <s v="HD/RE: TCCT - Requerimiento - Usuarios VPN Ingenieria VDC"/>
    <s v="VPN IP - MPLS"/>
    <s v="frp_jancha"/>
    <x v="0"/>
    <s v="Objetivos de servicio incumplidos"/>
    <x v="10"/>
    <d v="1899-12-30T23:46:55"/>
    <d v="1899-12-30T22:39:43"/>
    <d v="1899-12-30T23:51:07"/>
    <d v="1899-12-30T01:11:24"/>
    <s v=""/>
    <s v="Cumplido"/>
    <m/>
    <s v=""/>
    <s v=""/>
    <s v="Cumplido"/>
    <s v=""/>
  </r>
  <r>
    <s v="INC000002664550"/>
    <s v="4-Menor/Localizado"/>
    <s v="4-Baja"/>
    <s v="Baja"/>
    <s v="Cerrado"/>
    <x v="0"/>
    <s v="11/3/24 10:45:04"/>
    <s v="11/3/24 10:45:29"/>
    <s v="11/3/24 10:55:02"/>
    <s v="11/3/24 23:50:00"/>
    <x v="2"/>
    <s v="JAVIER CUEVAS"/>
    <s v="D PACK DISTRIBUCIÓN Y LOGÍSTICA SPA  //  CHI OB-004202872"/>
    <s v="HOSTING VIRTUAL"/>
    <s v="tct_jacuev"/>
    <x v="0"/>
    <s v="Dentro del Objetivo de servicio"/>
    <x v="10"/>
    <d v="1899-12-30T00:09:33"/>
    <d v="1899-12-30T00:00:00"/>
    <d v="1899-12-30T00:09:58"/>
    <d v="1899-12-30T00:09:58"/>
    <s v=""/>
    <s v="Cumplido"/>
    <m/>
    <s v=""/>
    <s v=""/>
    <s v=""/>
    <s v="Cumplido"/>
  </r>
  <r>
    <s v="INC000002664348"/>
    <s v="1-Extenso/Generalizado"/>
    <s v="4-Baja"/>
    <s v="Baja"/>
    <s v="Cerrado"/>
    <x v="24"/>
    <s v="11/3/24 09:45:12"/>
    <s v="11/3/24 09:45:12"/>
    <s v="11/3/24 11:22:03"/>
    <s v="11/3/24 23:50:00"/>
    <x v="0"/>
    <s v="GUSTAVO AVILA VERA"/>
    <s v="cacost01 - testosbweb TICKET AUTOMATICO"/>
    <s v="TICKET-INTELIGENTE"/>
    <s v="USR_TSIGHT"/>
    <x v="1"/>
    <s v="Dentro del Objetivo de servicio"/>
    <x v="10"/>
    <d v="1899-12-30T01:36:51"/>
    <d v="1899-12-30T00:38:34"/>
    <d v="1899-12-30T01:36:51"/>
    <d v="1899-12-30T00:58:17"/>
    <s v="Cumplido"/>
    <s v=" "/>
    <m/>
    <s v=""/>
    <s v=""/>
    <s v=""/>
    <s v="Cumplido"/>
  </r>
  <r>
    <s v="INC000002664359"/>
    <s v="1-Extenso/Generalizado"/>
    <s v="4-Baja"/>
    <s v="Baja"/>
    <s v="Cerrado"/>
    <x v="1"/>
    <s v="11/3/24 09:50:13"/>
    <s v="11/3/24 09:50:13"/>
    <s v="11/3/24 11:28:39"/>
    <s v="11/3/24 23:50:00"/>
    <x v="0"/>
    <s v="SEBASTIAN I ACUÑA GUZMAN"/>
    <s v="prod-ar-apirest02 TICKET AUTOMATICO"/>
    <s v="TICKET-INTELIGENTE"/>
    <s v="USR_TSIGHT"/>
    <x v="1"/>
    <s v="Dentro del Objetivo de servicio"/>
    <x v="10"/>
    <d v="1899-12-30T01:38:26"/>
    <d v="1899-12-30T00:36:29"/>
    <d v="1899-12-30T01:38:26"/>
    <d v="1899-12-30T01:01:57"/>
    <s v="Cumplido"/>
    <s v=" "/>
    <m/>
    <s v=""/>
    <s v=""/>
    <s v=""/>
    <s v="Cumplido"/>
  </r>
  <r>
    <s v="INC000002661730"/>
    <s v="3-Moderado/Limitado"/>
    <s v="3-Medio"/>
    <s v="Media"/>
    <s v="Cerrado"/>
    <x v="10"/>
    <s v="8/3/24 16:31:21"/>
    <s v="8/3/24 16:33:34"/>
    <s v="11/3/24 11:36:50"/>
    <s v="11/3/24 23:50:00"/>
    <x v="1"/>
    <s v="NICOLAS A SAAVEDRA EGUILUZ"/>
    <s v="HD/RV: Revisión uso máquina"/>
    <s v="VPN IP - MPLS"/>
    <s v="frp_jancha"/>
    <x v="0"/>
    <s v="Dentro del Objetivo de servicio"/>
    <x v="10"/>
    <d v="1900-01-01T19:03:16"/>
    <d v="1900-01-01T11:12:35"/>
    <d v="1900-01-01T19:05:29"/>
    <d v="1899-12-30T07:52:54"/>
    <s v=""/>
    <s v="Cumplido"/>
    <m/>
    <s v=""/>
    <s v=""/>
    <s v="Cumplido"/>
    <s v=""/>
  </r>
  <r>
    <s v="INC000002664244"/>
    <s v="3-Moderado/Limitado"/>
    <s v="3-Medio"/>
    <s v="Media"/>
    <s v="Cerrado"/>
    <x v="18"/>
    <s v="11/3/24 10:36:19"/>
    <s v="11/3/24 10:36:38"/>
    <s v="11/3/24 11:37:08"/>
    <s v="11/3/24 23:50:00"/>
    <x v="5"/>
    <s v="SEBASTIAN VILLENA"/>
    <s v="HD/Solicitud Artikos Chile // Consulta parche Veritas"/>
    <s v="VPN IP - MPLS"/>
    <s v="frp_pcamay"/>
    <x v="0"/>
    <s v="Dentro del Objetivo de servicio"/>
    <x v="10"/>
    <d v="1899-12-30T01:00:30"/>
    <d v="1899-12-30T00:48:49"/>
    <d v="1899-12-30T01:00:49"/>
    <d v="1899-12-30T00:12:00"/>
    <s v=""/>
    <s v="Cumplido"/>
    <m/>
    <s v=""/>
    <s v=""/>
    <s v="Cumplido"/>
    <s v=""/>
  </r>
  <r>
    <s v="INC000002664290"/>
    <s v="2-Significativo/Amplio"/>
    <s v="3-Medio"/>
    <s v="Media"/>
    <s v="Cerrado"/>
    <x v="4"/>
    <s v="11/3/24 11:48:05"/>
    <s v="11/3/24 11:49:35"/>
    <s v="11/3/24 11:56:05"/>
    <s v="11/3/24 23:50:00"/>
    <x v="3"/>
    <s v="CLAUDIO A GAJARDO GARRIDO"/>
    <s v="Incidencia de bases de datos reportada sin el flujo correspondiente."/>
    <s v="HOSTING VIRTUAL"/>
    <s v="tct_cgajar"/>
    <x v="1"/>
    <s v="Dentro del Objetivo de servicio"/>
    <x v="10"/>
    <d v="1899-12-30T00:06:30"/>
    <d v="1899-12-30T00:05:32"/>
    <d v="1899-12-30T00:08:00"/>
    <d v="1899-12-30T00:02:28"/>
    <s v="Cumplido"/>
    <s v=" "/>
    <m/>
    <s v=""/>
    <s v=""/>
    <s v="Cumplido"/>
    <s v=""/>
  </r>
  <r>
    <s v="INC000002656585"/>
    <s v="4-Menor/Localizado"/>
    <s v="4-Baja"/>
    <s v="Baja"/>
    <s v="Cerrado"/>
    <x v="22"/>
    <s v="6/3/24 15:46:30"/>
    <s v="6/3/24 15:47:15"/>
    <s v="11/3/24 12:33:51"/>
    <s v="11/3/24 23:50:00"/>
    <x v="10"/>
    <s v="OSCAR A RAMIREZ SOTO"/>
    <s v="REQ / SOC / Agregar Nuevo Proxy ID"/>
    <s v="VPN IP - MPLS"/>
    <s v="frp_jugonz"/>
    <x v="0"/>
    <s v="Objetivos de servicio incumplidos"/>
    <x v="10"/>
    <d v="1900-01-03T20:46:36"/>
    <d v="1900-01-03T16:35:39"/>
    <d v="1900-01-03T20:47:21"/>
    <d v="1899-12-30T04:11:42"/>
    <s v=""/>
    <s v="Cumplido"/>
    <m/>
    <s v=""/>
    <s v=""/>
    <s v=""/>
    <s v="Cumplido"/>
  </r>
  <r>
    <s v="INC000002664906"/>
    <s v="4-Menor/Localizado"/>
    <s v="4-Baja"/>
    <s v="Baja"/>
    <s v="Cerrado"/>
    <x v="20"/>
    <s v="11/3/24 11:30:20"/>
    <s v="11/3/24 11:31:08"/>
    <s v="11/3/24 12:38:52"/>
    <s v="11/3/24 23:50:00"/>
    <x v="2"/>
    <s v="GIOVANNI D ROCCO VALENZUELA"/>
    <s v="REQ / SOC / RE: SOC/REQ CEPECH S.A. /INC000002664534"/>
    <s v="VPN IP - MPLS"/>
    <s v="frp_jugonz"/>
    <x v="0"/>
    <s v="Dentro del Objetivo de servicio"/>
    <x v="10"/>
    <d v="1899-12-30T01:07:44"/>
    <d v="1899-12-30T00:00:00"/>
    <d v="1899-12-30T01:08:32"/>
    <d v="1899-12-30T01:08:32"/>
    <s v=""/>
    <s v="Cumplido"/>
    <m/>
    <s v=""/>
    <s v=""/>
    <s v=""/>
    <s v="Cumplido"/>
  </r>
  <r>
    <s v="INC000002665131"/>
    <s v="4-Menor/Localizado"/>
    <s v="4-Baja"/>
    <s v="Baja"/>
    <s v="Cerrado"/>
    <x v="0"/>
    <s v="11/3/24 12:42:00"/>
    <s v="11/3/24 12:42:10"/>
    <s v="11/3/24 12:44:11"/>
    <s v="11/3/24 23:50:00"/>
    <x v="2"/>
    <s v="RICARDO R GALLEGOS OYANEDER"/>
    <s v="Reemplazo bandeja remedy controller"/>
    <s v="HOSTING VIRTUAL"/>
    <s v="tct_rgalle"/>
    <x v="0"/>
    <s v="Dentro del Objetivo de servicio"/>
    <x v="10"/>
    <d v="1899-12-30T00:02:01"/>
    <d v="1899-12-30T00:00:00"/>
    <d v="1899-12-30T00:02:11"/>
    <d v="1899-12-30T00:02:11"/>
    <s v=""/>
    <s v="Cumplido"/>
    <m/>
    <s v=""/>
    <s v=""/>
    <s v=""/>
    <s v="Cumplido"/>
  </r>
  <r>
    <s v="INC000002665132"/>
    <s v="4-Menor/Localizado"/>
    <s v="4-Baja"/>
    <s v="Baja"/>
    <s v="Cerrado"/>
    <x v="0"/>
    <s v="11/3/24 12:42:15"/>
    <s v="11/3/24 12:42:30"/>
    <s v="11/3/24 12:45:26"/>
    <s v="11/3/24 23:50:00"/>
    <x v="2"/>
    <s v="RICARDO R GALLEGOS OYANEDER"/>
    <s v="Gestión ticket cliente Mantos Cooper con VDC por configuraciones servicio de respaldo."/>
    <s v="HOSTING VIRTUAL"/>
    <s v="tct_rgalle"/>
    <x v="0"/>
    <s v="Dentro del Objetivo de servicio"/>
    <x v="10"/>
    <d v="1899-12-30T00:02:56"/>
    <d v="1899-12-30T00:00:00"/>
    <d v="1899-12-30T00:03:11"/>
    <d v="1899-12-30T00:03:11"/>
    <s v=""/>
    <s v="Cumplido"/>
    <m/>
    <s v=""/>
    <s v=""/>
    <s v=""/>
    <s v="Cumplido"/>
  </r>
  <r>
    <s v="INC000002661083"/>
    <s v="3-Moderado/Limitado"/>
    <s v="3-Medio"/>
    <s v="Media"/>
    <s v="Cerrado"/>
    <x v="33"/>
    <s v="8/3/24 12:58:06"/>
    <s v="8/3/24 13:00:27"/>
    <s v="11/3/24 12:45:37"/>
    <s v="11/3/24 23:50:00"/>
    <x v="4"/>
    <s v="ANGEL CASTRO CABRERA"/>
    <s v="HD/[REDSALUD] Agregar y eliminar cuentas portal vdc"/>
    <s v="VPN IP - MPLS"/>
    <s v="frp_jancha"/>
    <x v="0"/>
    <s v="Objetivos de servicio incumplidos"/>
    <x v="10"/>
    <d v="1900-01-01T23:45:10"/>
    <d v="1900-01-01T22:36:31"/>
    <d v="1900-01-01T23:47:31"/>
    <d v="1899-12-30T01:11:00"/>
    <s v=""/>
    <s v="Cumplido"/>
    <m/>
    <s v=""/>
    <s v=""/>
    <s v="Cumplido"/>
    <s v=""/>
  </r>
  <r>
    <s v="INC000002665135"/>
    <s v="4-Menor/Localizado"/>
    <s v="4-Baja"/>
    <s v="Baja"/>
    <s v="Cerrado"/>
    <x v="0"/>
    <s v="11/3/24 12:42:49"/>
    <s v="11/3/24 12:43:01"/>
    <s v="11/3/24 12:46:27"/>
    <s v="11/3/24 23:50:00"/>
    <x v="2"/>
    <s v="RICARDO R GALLEGOS OYANEDER"/>
    <s v="Revisión plataforma VDC  junto a especialista virtualización para carga ISO SQL SolarWinds"/>
    <s v="HOSTING VIRTUAL"/>
    <s v="tct_rgalle"/>
    <x v="0"/>
    <s v="Dentro del Objetivo de servicio"/>
    <x v="10"/>
    <d v="1899-12-30T00:03:26"/>
    <d v="1899-12-30T00:00:00"/>
    <d v="1899-12-30T00:03:38"/>
    <d v="1899-12-30T00:03:38"/>
    <s v=""/>
    <s v="Cumplido"/>
    <m/>
    <s v=""/>
    <s v=""/>
    <s v=""/>
    <s v="Cumplido"/>
  </r>
  <r>
    <s v="INC000002661534"/>
    <s v="3-Moderado/Limitado"/>
    <s v="3-Medio"/>
    <s v="Media"/>
    <s v="Cerrado"/>
    <x v="11"/>
    <s v="8/3/24 14:57:03"/>
    <s v="8/3/24 15:01:38"/>
    <s v="11/3/24 13:12:15"/>
    <s v="11/3/24 23:50:00"/>
    <x v="5"/>
    <s v="AXEL ANDRADE"/>
    <s v="GAMA / Agregar nuevo Respaldo MYSQL - Magallanes"/>
    <s v="VPN IP - MPLS"/>
    <s v="frp_kaldor"/>
    <x v="0"/>
    <s v="Objetivos de servicio incumplidos"/>
    <x v="10"/>
    <d v="1900-01-01T22:10:37"/>
    <d v="1900-01-01T21:40:22"/>
    <d v="1900-01-01T22:15:12"/>
    <d v="1899-12-30T00:34:50"/>
    <s v=""/>
    <s v="Cumplido"/>
    <m/>
    <s v=""/>
    <s v=""/>
    <s v="Cumplido"/>
    <s v=""/>
  </r>
  <r>
    <s v="INC000002664414"/>
    <s v="3-Moderado/Limitado"/>
    <s v="3-Medio"/>
    <s v="Media"/>
    <s v="Cerrado"/>
    <x v="1"/>
    <s v="11/3/24 10:08:13"/>
    <s v="11/3/24 10:08:13"/>
    <s v="11/3/24 13:13:47"/>
    <s v="11/3/24 23:50:00"/>
    <x v="2"/>
    <s v="PAUL A SEPULVEDA ALVAREZ"/>
    <s v="REINICIO PASSWORD VPN"/>
    <s v="COMUNICACIONES"/>
    <s v="lmolcont"/>
    <x v="0"/>
    <s v="Dentro del Objetivo de servicio"/>
    <x v="10"/>
    <d v="1899-12-30T03:05:34"/>
    <d v="1899-12-30T00:08:53"/>
    <d v="1899-12-30T03:05:34"/>
    <d v="1899-12-30T02:56:41"/>
    <s v=""/>
    <s v="Cumplido"/>
    <m/>
    <s v=""/>
    <s v=""/>
    <s v="Cumplido"/>
    <s v=""/>
  </r>
  <r>
    <s v="INC000002665139"/>
    <s v="3-Moderado/Limitado"/>
    <s v="3-Medio"/>
    <s v="Media"/>
    <s v="Cerrado"/>
    <x v="0"/>
    <s v="11/3/24 13:10:14"/>
    <s v="11/3/24 13:11:10"/>
    <s v="11/3/24 13:29:13"/>
    <s v="11/3/24 23:50:00"/>
    <x v="2"/>
    <s v="RICARDO R GALLEGOS OYANEDER"/>
    <s v="HD/Recuperacion de clave de correo TIC.CL"/>
    <s v="VPN IP - MPLS"/>
    <s v="frp_pcamay"/>
    <x v="0"/>
    <s v="Dentro del Objetivo de servicio"/>
    <x v="10"/>
    <d v="1899-12-30T00:18:03"/>
    <d v="1899-12-30T00:02:20"/>
    <d v="1899-12-30T00:18:59"/>
    <d v="1899-12-30T00:16:39"/>
    <s v=""/>
    <s v="Cumplido"/>
    <m/>
    <s v=""/>
    <s v=""/>
    <s v="Cumplido"/>
    <s v=""/>
  </r>
  <r>
    <s v="INC000002665413"/>
    <s v="3-Moderado/Limitado"/>
    <s v="3-Medio"/>
    <s v="Media"/>
    <s v="Cerrado"/>
    <x v="0"/>
    <s v="11/3/24 13:21:14"/>
    <s v="11/3/24 13:23:22"/>
    <s v="11/3/24 15:47:28"/>
    <s v="11/3/24 23:50:00"/>
    <x v="4"/>
    <s v="JOSE A SANTIS SERRANO"/>
    <s v="HD/LUN de cluster VNX5600_APQ_SILVER_DR con ALARMA Storage FULL"/>
    <s v="VPN IP - MPLS"/>
    <s v="frp_jancha"/>
    <x v="0"/>
    <s v="Dentro del Objetivo de servicio"/>
    <x v="10"/>
    <d v="1899-12-30T02:24:06"/>
    <d v="1899-12-30T02:08:02"/>
    <d v="1899-12-30T02:26:14"/>
    <d v="1899-12-30T00:18:12"/>
    <s v=""/>
    <s v="Cumplido"/>
    <m/>
    <s v=""/>
    <s v=""/>
    <s v="Cumplido"/>
    <s v=""/>
  </r>
  <r>
    <s v="INC000002664915"/>
    <s v="3-Moderado/Limitado"/>
    <s v="3-Medio"/>
    <s v="Media"/>
    <s v="Cerrado"/>
    <x v="34"/>
    <s v="11/3/24 11:35:45"/>
    <s v="11/3/24 11:37:57"/>
    <s v="11/3/24 15:58:45"/>
    <s v="11/3/24 23:50:00"/>
    <x v="4"/>
    <s v="ANGEL CASTRO CABRERA"/>
    <s v="HD/FRUTICOLA Y EXPORTADORA ATACAMA C-19872300325 // CC-CHI-0000068474"/>
    <s v="VPN IP - MPLS"/>
    <s v="frp_jancha"/>
    <x v="0"/>
    <s v="Dentro del Objetivo de servicio"/>
    <x v="10"/>
    <d v="1899-12-30T04:20:48"/>
    <d v="1899-12-30T03:12:52"/>
    <d v="1899-12-30T04:23:00"/>
    <d v="1899-12-30T01:10:08"/>
    <s v=""/>
    <s v="Cumplido"/>
    <m/>
    <s v=""/>
    <s v=""/>
    <s v="Cumplido"/>
    <s v=""/>
  </r>
  <r>
    <s v="INC000002664997"/>
    <s v="3-Moderado/Limitado"/>
    <s v="4-Baja"/>
    <s v="Baja"/>
    <s v="Cerrado"/>
    <x v="4"/>
    <s v="11/3/24 13:01:10"/>
    <s v="11/3/24 13:02:50"/>
    <s v="11/3/24 16:10:46"/>
    <s v="11/3/24 23:50:00"/>
    <x v="2"/>
    <s v="ALEJANDRO ACEVEDO VALENZUELA"/>
    <s v="REQ | DUOC | Apagar servidores ACAD y ADMIN"/>
    <s v="VPN IP - MPLS"/>
    <s v="frp_disilv"/>
    <x v="0"/>
    <s v="Dentro del Objetivo de servicio"/>
    <x v="10"/>
    <d v="1899-12-30T03:07:56"/>
    <d v="1899-12-30T00:02:52"/>
    <d v="1899-12-30T03:09:36"/>
    <d v="1899-12-30T03:06:44"/>
    <s v=""/>
    <s v="Cumplido"/>
    <m/>
    <s v=""/>
    <s v=""/>
    <s v=""/>
    <s v="Cumplido"/>
  </r>
  <r>
    <s v="INC000002665294"/>
    <s v="1-Extenso/Generalizado"/>
    <s v="4-Baja"/>
    <s v="Baja"/>
    <s v="Cerrado"/>
    <x v="4"/>
    <s v="11/3/24 12:58:06"/>
    <s v="11/3/24 12:58:06"/>
    <s v="11/3/24 16:11:16"/>
    <s v="11/3/24 23:50:00"/>
    <x v="2"/>
    <s v="ALEJANDRO ACEVEDO VALENZUELA"/>
    <s v="fiprdu01 - dcacdalameda TICKET AUTOMATICO"/>
    <s v="TICKET-INTELIGENTE"/>
    <s v="USR_TSIGHT"/>
    <x v="1"/>
    <s v="Dentro del Objetivo de servicio"/>
    <x v="10"/>
    <d v="1899-12-30T03:13:10"/>
    <d v="1899-12-30T00:41:30"/>
    <d v="1899-12-30T03:13:10"/>
    <d v="1899-12-30T02:31:40"/>
    <s v="Cumplido"/>
    <s v=" "/>
    <m/>
    <s v=""/>
    <s v=""/>
    <s v=""/>
    <s v="Cumplido"/>
  </r>
  <r>
    <s v="INC000002664680"/>
    <s v="1-Extenso/Generalizado"/>
    <s v="4-Baja"/>
    <s v="Baja"/>
    <s v="Cerrado"/>
    <x v="4"/>
    <s v="11/3/24 11:11:46"/>
    <s v="11/3/24 11:11:46"/>
    <s v="11/3/24 16:11:42"/>
    <s v="11/3/24 23:50:00"/>
    <x v="2"/>
    <s v="ALEJANDRO ACEVEDO VALENZUELA"/>
    <s v="fiprdu01 - dcacdvina TICKET AUTOMATICO"/>
    <s v="TICKET-INTELIGENTE"/>
    <s v="USR_TSIGHT"/>
    <x v="1"/>
    <s v="Dentro del Objetivo de servicio"/>
    <x v="10"/>
    <d v="1899-12-30T04:59:56"/>
    <d v="1899-12-30T04:35:46"/>
    <d v="1899-12-30T05:59:56"/>
    <d v="1899-12-30T00:24:10"/>
    <s v="Cumplido"/>
    <s v=" "/>
    <m/>
    <s v=""/>
    <s v=""/>
    <s v=""/>
    <s v="Cumplido"/>
  </r>
  <r>
    <s v="INC000002664674"/>
    <s v="1-Extenso/Generalizado"/>
    <s v="4-Baja"/>
    <s v="Baja"/>
    <s v="Cerrado"/>
    <x v="4"/>
    <s v="11/3/24 11:08:31"/>
    <s v="11/3/24 11:08:31"/>
    <s v="11/3/24 16:12:53"/>
    <s v="11/3/24 23:50:00"/>
    <x v="2"/>
    <s v="ALEJANDRO ACEVEDO VALENZUELA"/>
    <s v="fiprdu01 - dcacdmaipu TICKET AUTOMATICO"/>
    <s v="TICKET-INTELIGENTE"/>
    <s v="USR_TSIGHT"/>
    <x v="1"/>
    <s v="Dentro del Objetivo de servicio"/>
    <x v="10"/>
    <d v="1899-12-30T05:04:22"/>
    <d v="1899-12-30T04:31:59"/>
    <d v="1899-12-30T05:04:22"/>
    <d v="1899-12-30T00:32:23"/>
    <s v="Cumplido"/>
    <s v=" "/>
    <m/>
    <s v=""/>
    <s v=""/>
    <s v=""/>
    <s v="Cumplido"/>
  </r>
  <r>
    <s v="INC000002665502"/>
    <s v="3-Moderado/Limitado"/>
    <s v="3-Medio"/>
    <s v="Media"/>
    <s v="Cerrado"/>
    <x v="0"/>
    <s v="11/3/24 15:32:07"/>
    <s v="11/3/24 15:34:26"/>
    <s v="11/3/24 16:13:34"/>
    <s v="11/3/24 23:50:00"/>
    <x v="0"/>
    <s v="GUSTAVO AVILA VERA"/>
    <s v="HD/Carga Dump_ Emisión Facturas Electrónicas 11.03.2024"/>
    <s v="VPN IP - MPLS"/>
    <s v="frp_jancha"/>
    <x v="0"/>
    <s v="Dentro del Objetivo de servicio"/>
    <x v="10"/>
    <d v="1899-12-30T00:39:08"/>
    <d v="1899-12-30T00:00:00"/>
    <d v="1899-12-30T00:41:27"/>
    <d v="1899-12-30T00:41:27"/>
    <s v=""/>
    <s v="Cumplido"/>
    <m/>
    <s v=""/>
    <s v=""/>
    <s v="Cumplido"/>
    <s v=""/>
  </r>
  <r>
    <s v="INC000002665165"/>
    <s v="3-Moderado/Limitado"/>
    <s v="3-Medio"/>
    <s v="Media"/>
    <s v="Cerrado"/>
    <x v="0"/>
    <s v="11/3/24 14:00:40"/>
    <s v="11/3/24 14:01:16"/>
    <s v="11/3/24 16:35:19"/>
    <s v="11/3/24 23:50:00"/>
    <x v="4"/>
    <s v="ANGEL CASTRO CABRERA"/>
    <s v="HD/Urgente!!! Ministerio del deporte mpls th"/>
    <s v="VPN IP - MPLS"/>
    <s v="frp_pcamay"/>
    <x v="0"/>
    <s v="Dentro del Objetivo de servicio"/>
    <x v="10"/>
    <d v="1899-12-30T02:34:03"/>
    <d v="1899-12-30T00:00:00"/>
    <d v="1899-12-30T02:34:39"/>
    <d v="1899-12-30T02:34:39"/>
    <s v=""/>
    <s v="Cumplido"/>
    <m/>
    <s v=""/>
    <s v=""/>
    <s v="Cumplido"/>
    <s v=""/>
  </r>
  <r>
    <s v="INC000002665833"/>
    <s v="1-Extenso/Generalizado"/>
    <s v="4-Baja"/>
    <s v="Baja"/>
    <s v="Cerrado"/>
    <x v="4"/>
    <s v="11/3/24 16:04:37"/>
    <s v="11/3/24 16:04:37"/>
    <s v="11/3/24 16:38:15"/>
    <s v="11/3/24 23:50:00"/>
    <x v="2"/>
    <s v="ALEJANDRO ACEVEDO VALENZUELA"/>
    <s v="fiprdu01 - dcacdsnjoaquin TICKET AUTOMATICO"/>
    <s v="TICKET-INTELIGENTE"/>
    <s v="USR_TSIGHT"/>
    <x v="1"/>
    <s v="Dentro del Objetivo de servicio"/>
    <x v="10"/>
    <d v="1899-12-30T00:33:38"/>
    <d v="1899-12-30T00:11:46"/>
    <d v="1899-12-30T00:33:38"/>
    <d v="1899-12-30T00:21:52"/>
    <s v="Cumplido"/>
    <s v=" "/>
    <m/>
    <s v=""/>
    <s v=""/>
    <s v=""/>
    <s v="Cumplido"/>
  </r>
  <r>
    <s v="INC000002665451"/>
    <s v="3-Moderado/Limitado"/>
    <s v="3-Medio"/>
    <s v="Media"/>
    <s v="Cerrado"/>
    <x v="0"/>
    <s v="11/3/24 14:17:30"/>
    <s v="11/3/24 14:19:40"/>
    <s v="11/3/24 17:00:50"/>
    <s v="11/3/24 23:50:00"/>
    <x v="7"/>
    <s v="JOSE A SANTIS SERRANO"/>
    <s v="HD/C-19872300193 // FUND INSTITUTO PROFESIONAL DUOC UC // Migración de maquinas uso Telefonica"/>
    <s v="VPN IP - MPLS"/>
    <s v="frp_jancha"/>
    <x v="0"/>
    <s v="Dentro del Objetivo de servicio"/>
    <x v="10"/>
    <d v="1899-12-30T02:41:10"/>
    <d v="1899-12-30T00:00:00"/>
    <d v="1899-12-30T02:43:20"/>
    <d v="1899-12-30T02:43:20"/>
    <s v=""/>
    <s v="Cumplido"/>
    <m/>
    <s v=""/>
    <s v=""/>
    <s v="Cumplido"/>
    <s v=""/>
  </r>
  <r>
    <s v="INC000002665467"/>
    <s v="3-Moderado/Limitado"/>
    <s v="3-Medio"/>
    <s v="Media"/>
    <s v="Cerrado"/>
    <x v="32"/>
    <s v="11/3/24 14:58:19"/>
    <s v="11/3/24 15:02:37"/>
    <s v="11/3/24 17:15:16"/>
    <s v="11/3/24 23:50:00"/>
    <x v="4"/>
    <s v="DEIBY Y SANTOYO MONTEROLA"/>
    <s v="HD/corrección port Group vlan 1171 y 1172 // transbank"/>
    <s v="VPN IP - MPLS"/>
    <s v="frp_jancha"/>
    <x v="0"/>
    <s v="Dentro del Objetivo de servicio"/>
    <x v="10"/>
    <d v="1899-12-30T02:12:39"/>
    <d v="1899-12-30T00:51:41"/>
    <d v="1899-12-30T02:16:57"/>
    <d v="1899-12-30T01:25:16"/>
    <s v=""/>
    <s v="Cumplido"/>
    <m/>
    <s v=""/>
    <s v=""/>
    <s v="Cumplido"/>
    <s v=""/>
  </r>
  <r>
    <s v="INC000002664558"/>
    <s v="4-Menor/Localizado"/>
    <s v="4-Baja"/>
    <s v="Baja"/>
    <s v="Cerrado"/>
    <x v="0"/>
    <s v="11/3/24 10:47:45"/>
    <s v="11/3/24 10:48:07"/>
    <s v="11/3/24 17:38:08"/>
    <s v="11/3/24 23:50:00"/>
    <x v="2"/>
    <s v="JAVIER CUEVAS"/>
    <s v="LERTA-TEMPRANA][WMWARE] CVE-2024-22252 |"/>
    <s v="HOSTING VIRTUAL"/>
    <s v="tct_jacuev"/>
    <x v="0"/>
    <s v="Dentro del Objetivo de servicio"/>
    <x v="10"/>
    <d v="1899-12-30T06:50:01"/>
    <d v="1899-12-30T00:00:00"/>
    <d v="1899-12-30T06:50:23"/>
    <d v="1899-12-30T06:50:23"/>
    <s v=""/>
    <s v="Cumplido"/>
    <m/>
    <s v=""/>
    <s v=""/>
    <s v=""/>
    <s v="Cumplido"/>
  </r>
  <r>
    <s v="INC000002665810"/>
    <s v="1-Extenso/Generalizado"/>
    <s v="4-Baja"/>
    <s v="Baja"/>
    <s v="Cerrado"/>
    <x v="3"/>
    <s v="11/3/24 15:49:45"/>
    <s v="11/3/24 15:49:45"/>
    <s v="11/3/24 17:38:41"/>
    <s v="11/3/24 23:50:00"/>
    <x v="12"/>
    <s v="JUAN P SEGURA VARGAS"/>
    <s v="gpschi01 - wnprws_gps01 TICKET AUTOMATICO"/>
    <s v="TICKET-INTELIGENTE"/>
    <s v="USR_TSIGHT"/>
    <x v="1"/>
    <s v="Dentro del Objetivo de servicio"/>
    <x v="10"/>
    <d v="1899-12-30T01:48:56"/>
    <d v="1899-12-30T00:36:56"/>
    <d v="1899-12-30T01:48:56"/>
    <d v="1899-12-30T01:12:00"/>
    <s v="Cumplido"/>
    <s v=" "/>
    <m/>
    <s v=""/>
    <s v=""/>
    <s v=""/>
    <s v="Cumplido"/>
  </r>
  <r>
    <s v="INC000002665857"/>
    <s v="3-Moderado/Limitado"/>
    <s v="3-Medio"/>
    <s v="Media"/>
    <s v="Cerrado"/>
    <x v="35"/>
    <s v="11/3/24 16:26:07"/>
    <s v="11/3/24 16:28:24"/>
    <s v="11/3/24 17:44:56"/>
    <s v="11/3/24 23:50:00"/>
    <x v="0"/>
    <s v="SEBASTIAN I ACUÑA GUZMAN"/>
    <s v="HD / SOLICITUD DE FOLIO DE REQUERIMIENTO"/>
    <s v="VPN IP - MPLS"/>
    <s v="frp_rreyes"/>
    <x v="0"/>
    <s v="Dentro del Objetivo de servicio"/>
    <x v="10"/>
    <d v="1899-12-30T01:16:32"/>
    <d v="1899-12-30T00:00:00"/>
    <d v="1899-12-30T01:18:49"/>
    <d v="1899-12-30T01:18:49"/>
    <s v=""/>
    <s v="Cumplido"/>
    <m/>
    <s v=""/>
    <s v=""/>
    <s v="Cumplido"/>
    <s v=""/>
  </r>
  <r>
    <s v="INC000002666105"/>
    <s v="3-Moderado/Limitado"/>
    <s v="3-Medio"/>
    <s v="Media"/>
    <s v="Cerrado"/>
    <x v="0"/>
    <s v="11/3/24 16:55:34"/>
    <s v="11/3/24 16:58:17"/>
    <s v="11/3/24 17:48:57"/>
    <s v="11/3/24 23:50:00"/>
    <x v="2"/>
    <s v="RICARDO R GALLEGOS OYANEDER"/>
    <s v="HD / Recuperacion de clave de correo TIC.CL"/>
    <s v="VPN IP - MPLS"/>
    <s v="frp_rreyes"/>
    <x v="0"/>
    <s v="Dentro del Objetivo de servicio"/>
    <x v="10"/>
    <d v="1899-12-30T00:50:40"/>
    <d v="1899-12-30T00:02:17"/>
    <d v="1899-12-30T00:53:23"/>
    <d v="1899-12-30T00:51:06"/>
    <s v=""/>
    <s v="Cumplido"/>
    <m/>
    <s v=""/>
    <s v=""/>
    <s v="Cumplido"/>
    <s v=""/>
  </r>
  <r>
    <s v="INC000002664692"/>
    <s v="1-Extenso/Generalizado"/>
    <s v="4-Baja"/>
    <s v="Baja"/>
    <s v="Cerrado"/>
    <x v="4"/>
    <s v="11/3/24 11:17:12"/>
    <s v="11/3/24 11:17:12"/>
    <s v="11/3/24 17:50:26"/>
    <s v="11/3/24 23:50:00"/>
    <x v="2"/>
    <s v="GIOVANNI D ROCCO VALENZUELA"/>
    <s v="fiprdu01 - hyp_maipu TICKET AUTOMATICO"/>
    <s v="TICKET-INTELIGENTE"/>
    <s v="USR_TSIGHT"/>
    <x v="1"/>
    <s v="Objetivos de servicio incumplidos"/>
    <x v="10"/>
    <d v="1899-12-30T06:33:14"/>
    <d v="1899-12-30T00:20:27"/>
    <d v="1899-12-30T06:33:14"/>
    <d v="1899-12-30T06:12:47"/>
    <s v="Incumplido"/>
    <s v=" "/>
    <m/>
    <s v=""/>
    <s v=""/>
    <s v=""/>
    <s v="Cumplido"/>
  </r>
  <r>
    <s v="INC000002664600"/>
    <s v="3-Moderado/Limitado"/>
    <s v="3-Medio"/>
    <s v="Media"/>
    <s v="Cerrado"/>
    <x v="0"/>
    <s v="11/3/24 11:29:19"/>
    <s v="11/3/24 11:32:41"/>
    <s v="11/3/24 17:51:59"/>
    <s v="11/3/24 23:50:00"/>
    <x v="4"/>
    <s v="DEIBY Y SANTOYO MONTEROLA"/>
    <s v="HD/Revisión Backups vCenter H10apq VDC"/>
    <s v="VPN IP - MPLS"/>
    <s v="frp_jancha"/>
    <x v="0"/>
    <s v="Dentro del Objetivo de servicio"/>
    <x v="10"/>
    <d v="1899-12-30T06:19:18"/>
    <d v="1899-12-30T00:08:32"/>
    <d v="1899-12-30T06:22:40"/>
    <d v="1899-12-30T06:14:08"/>
    <s v=""/>
    <s v="Cumplido"/>
    <m/>
    <s v=""/>
    <s v=""/>
    <s v="Cumplido"/>
    <s v=""/>
  </r>
  <r>
    <s v="INC000002664530"/>
    <s v="3-Moderado/Limitado"/>
    <s v="3-Medio"/>
    <s v="Media"/>
    <s v="Cerrado"/>
    <x v="10"/>
    <s v="11/3/24 10:31:10"/>
    <s v="11/3/24 10:33:38"/>
    <s v="11/3/24 17:53:36"/>
    <s v="11/3/24 23:50:00"/>
    <x v="1"/>
    <s v="NICOLAS A SAAVEDRA EGUILUZ"/>
    <s v="HD/RE: Homologar Usuario QAS al de PRD"/>
    <s v="VPN IP - MPLS"/>
    <s v="frp_jancha"/>
    <x v="0"/>
    <s v="Dentro del Objetivo de servicio"/>
    <x v="10"/>
    <d v="1899-12-30T07:19:58"/>
    <d v="1899-12-30T00:12:00"/>
    <d v="1899-12-30T07:22:26"/>
    <d v="1899-12-30T07:10:26"/>
    <s v=""/>
    <s v="Cumplido"/>
    <m/>
    <s v=""/>
    <s v=""/>
    <s v="Cumplido"/>
    <s v=""/>
  </r>
  <r>
    <s v="INC000002666201"/>
    <s v="4-Menor/Localizado"/>
    <s v="4-Baja"/>
    <s v="Baja"/>
    <s v="Cerrado"/>
    <x v="1"/>
    <s v="11/3/24 17:53:25"/>
    <s v="11/3/24 17:54:33"/>
    <s v="11/3/24 17:58:39"/>
    <s v="11/3/24 23:50:00"/>
    <x v="1"/>
    <s v="FREDDY O CORTES DIAZ"/>
    <s v="CHECKLIST SAP ECC PRD 04.03.2024"/>
    <s v="SAP"/>
    <s v="tct_fcorte"/>
    <x v="0"/>
    <m/>
    <x v="10"/>
    <d v="1899-12-30T00:04:06"/>
    <d v="1899-12-30T00:00:00"/>
    <d v="1899-12-30T00:00:00"/>
    <d v="1899-12-30T00:00:00"/>
    <s v=""/>
    <s v="Cumplido"/>
    <m/>
    <s v=""/>
    <s v=""/>
    <s v=""/>
    <s v="Cumplido"/>
  </r>
  <r>
    <s v="INC000002665919"/>
    <s v="3-Moderado/Limitado"/>
    <s v="3-Medio"/>
    <s v="Media"/>
    <s v="Cerrado"/>
    <x v="22"/>
    <s v="11/3/24 16:14:39"/>
    <s v="11/3/24 16:16:03"/>
    <s v="11/3/24 18:00:48"/>
    <s v="11/3/24 23:50:00"/>
    <x v="10"/>
    <s v="OSCAR A RAMIREZ SOTO"/>
    <s v="HD/RE: Informe de status servidor 192.168.1.78| FOLIO INC000002665916 | APERTURA"/>
    <s v="VPN IP - MPLS"/>
    <s v="frp_pcamay"/>
    <x v="0"/>
    <s v="Dentro del Objetivo de servicio"/>
    <x v="10"/>
    <d v="1899-12-30T01:44:45"/>
    <d v="1899-12-30T00:03:56"/>
    <d v="1899-12-30T01:46:09"/>
    <d v="1899-12-30T01:42:13"/>
    <s v=""/>
    <s v="Cumplido"/>
    <m/>
    <s v=""/>
    <s v=""/>
    <s v="Cumplido"/>
    <s v=""/>
  </r>
  <r>
    <s v="INC000002666193"/>
    <s v="4-Menor/Localizado"/>
    <s v="4-Baja"/>
    <s v="Baja"/>
    <s v="Cerrado"/>
    <x v="1"/>
    <s v="11/3/24 17:51:32"/>
    <s v="11/3/24 17:52:18"/>
    <s v="11/3/24 18:02:50"/>
    <s v="11/3/24 23:50:00"/>
    <x v="1"/>
    <s v="FREDDY O CORTES DIAZ"/>
    <s v="CHECKLIST SAP ECC PRD 01.03.2024"/>
    <s v="SAP"/>
    <s v="tct_fcorte"/>
    <x v="0"/>
    <m/>
    <x v="10"/>
    <d v="1899-12-30T00:10:32"/>
    <d v="1899-12-30T00:00:00"/>
    <d v="1899-12-30T00:00:00"/>
    <d v="1899-12-30T00:00:00"/>
    <s v=""/>
    <s v="Cumplido"/>
    <m/>
    <s v=""/>
    <s v=""/>
    <s v=""/>
    <s v="Cumplido"/>
  </r>
  <r>
    <s v="INC000002666209"/>
    <s v="4-Menor/Localizado"/>
    <s v="4-Baja"/>
    <s v="Baja"/>
    <s v="Cerrado"/>
    <x v="1"/>
    <s v="11/3/24 17:55:16"/>
    <s v="11/3/24 17:56:32"/>
    <s v="11/3/24 18:04:43"/>
    <s v="11/3/24 23:50:00"/>
    <x v="1"/>
    <s v="FREDDY O CORTES DIAZ"/>
    <s v="CHECKLIST SAP ECC PRD 05.03.2024"/>
    <s v="SAP"/>
    <s v="tct_fcorte"/>
    <x v="0"/>
    <m/>
    <x v="10"/>
    <d v="1899-12-30T00:08:11"/>
    <d v="1899-12-30T00:00:00"/>
    <d v="1899-12-30T00:00:00"/>
    <d v="1899-12-30T00:00:00"/>
    <s v=""/>
    <s v="Cumplido"/>
    <m/>
    <s v=""/>
    <s v=""/>
    <s v=""/>
    <s v="Cumplido"/>
  </r>
  <r>
    <s v="INC000002666224"/>
    <s v="4-Menor/Localizado"/>
    <s v="4-Baja"/>
    <s v="Baja"/>
    <s v="Cerrado"/>
    <x v="1"/>
    <s v="11/3/24 18:06:59"/>
    <s v="11/3/24 18:08:04"/>
    <s v="11/3/24 18:11:53"/>
    <s v="11/3/24 23:50:00"/>
    <x v="1"/>
    <s v="FREDDY O CORTES DIAZ"/>
    <s v="CHECKLIST SAP ECC PRD 03.03.2024"/>
    <s v="SAP"/>
    <s v="tct_fcorte"/>
    <x v="0"/>
    <m/>
    <x v="10"/>
    <d v="1899-12-30T00:03:49"/>
    <d v="1899-12-30T00:00:00"/>
    <d v="1899-12-30T00:00:00"/>
    <d v="1899-12-30T00:00:00"/>
    <s v=""/>
    <s v="Cumplido"/>
    <m/>
    <s v=""/>
    <s v=""/>
    <s v=""/>
    <s v="Cumplido"/>
  </r>
  <r>
    <s v="INC000002666220"/>
    <s v="4-Menor/Localizado"/>
    <s v="4-Baja"/>
    <s v="Baja"/>
    <s v="Cerrado"/>
    <x v="1"/>
    <s v="11/3/24 18:05:14"/>
    <s v="11/3/24 18:06:37"/>
    <s v="11/3/24 18:12:48"/>
    <s v="11/3/24 23:50:00"/>
    <x v="1"/>
    <s v="FREDDY O CORTES DIAZ"/>
    <s v="CHECKLIST SAP ECC PRD 02.03.2024"/>
    <s v="SAP"/>
    <s v="tct_fcorte"/>
    <x v="0"/>
    <m/>
    <x v="10"/>
    <d v="1899-12-30T00:06:11"/>
    <d v="1899-12-30T00:00:00"/>
    <d v="1899-12-30T00:00:00"/>
    <d v="1899-12-30T00:00:00"/>
    <s v=""/>
    <s v="Cumplido"/>
    <m/>
    <s v=""/>
    <s v=""/>
    <s v=""/>
    <s v="Cumplido"/>
  </r>
  <r>
    <s v="INC000002653599"/>
    <s v="3-Moderado/Limitado"/>
    <s v="3-Medio"/>
    <s v="Media"/>
    <s v="Cerrado"/>
    <x v="0"/>
    <s v="5/3/24 11:47:11"/>
    <s v="5/3/24 11:54:33"/>
    <s v="11/3/24 18:26:01"/>
    <s v="11/3/24 23:50:00"/>
    <x v="2"/>
    <s v="RICARDO R GALLEGOS OYANEDER"/>
    <s v="HD/TCCT - Requerimiento - Altas de usuarios grupo VDC Ingenieria Global - AD Cloudtic, Clou"/>
    <s v="VPN IP - MPLS"/>
    <s v="frp_pcamay"/>
    <x v="0"/>
    <s v="Objetivos de servicio incumplidos"/>
    <x v="10"/>
    <d v="1900-01-05T06:31:28"/>
    <d v="1900-01-05T06:22:16"/>
    <d v="1900-01-05T06:38:50"/>
    <d v="1899-12-30T00:16:34"/>
    <s v=""/>
    <s v="Cumplido"/>
    <m/>
    <s v=""/>
    <s v=""/>
    <s v="Cumplido"/>
    <s v=""/>
  </r>
  <r>
    <s v="INC000002666222"/>
    <s v="4-Menor/Localizado"/>
    <s v="4-Baja"/>
    <s v="Baja"/>
    <s v="Cerrado"/>
    <x v="4"/>
    <s v="11/3/24 18:06:49"/>
    <s v="11/3/24 18:07:46"/>
    <s v="11/3/24 18:37:15"/>
    <s v="11/3/24 23:50:00"/>
    <x v="2"/>
    <s v="ALEJANDRO ACEVEDO VALENZUELA"/>
    <s v="REQ / SOC/RE: INC000002345377 Revisión Servidor DC-ACAD-CENTRAL"/>
    <s v="VPN IP - MPLS"/>
    <s v="frp_dvilca"/>
    <x v="0"/>
    <s v="Dentro del Objetivo de servicio"/>
    <x v="10"/>
    <d v="1899-12-30T00:29:29"/>
    <d v="1899-12-30T00:00:00"/>
    <d v="1899-12-30T00:30:26"/>
    <d v="1899-12-30T00:30:26"/>
    <s v=""/>
    <s v="Cumplido"/>
    <m/>
    <s v=""/>
    <s v=""/>
    <s v=""/>
    <s v="Cumplido"/>
  </r>
  <r>
    <s v="INC000002666437"/>
    <s v="1-Extenso/Generalizado"/>
    <s v="4-Baja"/>
    <s v="Baja"/>
    <s v="Cerrado"/>
    <x v="1"/>
    <s v="11/3/24 20:15:04"/>
    <s v="11/3/24 20:15:04"/>
    <s v="11/3/24 20:57:33"/>
    <s v="11/3/24 23:50:00"/>
    <x v="2"/>
    <s v="ALEJANDRO ACEVEDO VALENZUELA"/>
    <s v="gda - bda_gda50 TICKET AUTOMATICO"/>
    <s v="TICKET-INTELIGENTE"/>
    <s v="USR_TSIGHT"/>
    <x v="1"/>
    <s v="Dentro del Objetivo de servicio"/>
    <x v="10"/>
    <d v="1899-12-30T00:42:29"/>
    <d v="1899-12-30T00:36:12"/>
    <d v="1899-12-30T00:42:29"/>
    <d v="1899-12-30T00:06:17"/>
    <s v="Cumplido"/>
    <s v=" "/>
    <m/>
    <s v=""/>
    <s v=""/>
    <s v=""/>
    <s v="Cumplido"/>
  </r>
  <r>
    <s v="INC000002666438"/>
    <s v="1-Extenso/Generalizado"/>
    <s v="4-Baja"/>
    <s v="Baja"/>
    <s v="Cerrado"/>
    <x v="4"/>
    <s v="11/3/24 20:15:41"/>
    <s v="11/3/24 20:15:41"/>
    <s v="11/3/24 21:07:06"/>
    <s v="11/3/24 23:50:00"/>
    <x v="0"/>
    <s v="SEBASTIAN I ACUÑA GUZMAN"/>
    <s v="fiprdu01 - liceo_andes TICKET AUTOMATICO"/>
    <s v="TICKET-INTELIGENTE"/>
    <s v="USR_TSIGHT"/>
    <x v="1"/>
    <s v="Dentro del Objetivo de servicio"/>
    <x v="10"/>
    <d v="1899-12-30T00:51:25"/>
    <d v="1899-12-30T00:46:15"/>
    <d v="1899-12-30T00:51:25"/>
    <d v="1899-12-30T00:05:10"/>
    <s v="Cumplido"/>
    <s v=" "/>
    <m/>
    <s v=""/>
    <s v=""/>
    <s v=""/>
    <s v="Cumplido"/>
  </r>
  <r>
    <s v="INC000002666296"/>
    <s v="1-Extenso/Generalizado"/>
    <s v="4-Baja"/>
    <s v="Baja"/>
    <s v="Cerrado"/>
    <x v="3"/>
    <s v="11/3/24 19:18:54"/>
    <s v="11/3/24 19:18:54"/>
    <s v="11/3/24 21:26:38"/>
    <s v="11/3/24 23:50:00"/>
    <x v="2"/>
    <s v="ALEJANDRO ACEVEDO VALENZUELA"/>
    <s v="gpschi01 - wnprap_cap04 TICKET AUTOMATICO"/>
    <s v="TICKET-INTELIGENTE"/>
    <s v="USR_TSIGHT"/>
    <x v="1"/>
    <s v="Dentro del Objetivo de servicio"/>
    <x v="10"/>
    <d v="1899-12-30T02:07:44"/>
    <d v="1899-12-30T02:04:45"/>
    <d v="1899-12-30T02:07:44"/>
    <d v="1899-12-30T00:02:59"/>
    <s v="Cumplido"/>
    <s v=" "/>
    <m/>
    <s v=""/>
    <s v=""/>
    <s v=""/>
    <s v="Cumplido"/>
  </r>
  <r>
    <s v="INC000002666326"/>
    <s v="3-Moderado/Limitado"/>
    <s v="3-Medio"/>
    <s v="Media"/>
    <s v="Cerrado"/>
    <x v="10"/>
    <s v="11/3/24 21:17:49"/>
    <s v="11/3/24 21:23:02"/>
    <s v="12/3/24 07:40:05"/>
    <s v="12/3/24 23:50:00"/>
    <x v="1"/>
    <s v="NICOLAS A SAAVEDRA EGUILUZ"/>
    <s v="HD / RV: Revisión cuenta de comunicaciones"/>
    <s v="VPN IP - MPLS"/>
    <s v="frp_kaldor"/>
    <x v="0"/>
    <s v="Dentro del Objetivo de servicio"/>
    <x v="11"/>
    <d v="1899-12-30T10:17:03"/>
    <d v="1899-12-30T09:26:05"/>
    <d v="1899-12-30T10:22:16"/>
    <d v="1899-12-30T00:56:11"/>
    <s v=""/>
    <s v="Cumplido"/>
    <m/>
    <s v=""/>
    <s v=""/>
    <s v="Cumplido"/>
    <s v=""/>
  </r>
  <r>
    <s v="INC000002665787"/>
    <s v="4-Menor/Localizado"/>
    <s v="4-Baja"/>
    <s v="Baja"/>
    <s v="Cerrado"/>
    <x v="1"/>
    <s v="12/3/24 07:40:30"/>
    <s v="12/3/24 07:41:41"/>
    <s v="12/3/24 07:42:06"/>
    <s v="12/3/24 23:50:00"/>
    <x v="1"/>
    <s v="NICOLAS A SAAVEDRA EGUILUZ"/>
    <s v="Checklist diario clientes 12.03.24"/>
    <s v="SAP"/>
    <s v="tct_nsaave"/>
    <x v="0"/>
    <s v="Dentro del Objetivo de servicio"/>
    <x v="11"/>
    <d v="1899-12-30T00:00:25"/>
    <d v="1899-12-30T00:00:00"/>
    <d v="1899-12-30T00:01:36"/>
    <d v="1899-12-30T00:01:36"/>
    <s v=""/>
    <s v="Cumplido"/>
    <m/>
    <s v=""/>
    <s v=""/>
    <s v=""/>
    <s v="Cumplido"/>
  </r>
  <r>
    <s v="INC000002651647"/>
    <s v="3-Moderado/Limitado"/>
    <s v="3-Medio"/>
    <s v="Media"/>
    <s v="Cerrado"/>
    <x v="12"/>
    <s v="4/3/24 12:54:42"/>
    <s v="4/3/24 12:57:43"/>
    <s v="12/3/24 08:58:46"/>
    <s v="12/3/24 23:50:00"/>
    <x v="5"/>
    <s v="RODRIGO VÁSQUEZ MUÑOZ"/>
    <s v="HD/Alta de Respaldos VDC."/>
    <s v="VPN IP - MPLS"/>
    <s v="frp_jancha"/>
    <x v="0"/>
    <s v="Objetivos de servicio incumplidos"/>
    <x v="11"/>
    <d v="1900-01-06T20:01:03"/>
    <d v="1900-01-06T19:53:34"/>
    <d v="1900-01-06T20:04:04"/>
    <d v="1899-12-30T04:00:00"/>
    <s v=""/>
    <s v="Cumplido"/>
    <s v="este problema se atendión con el ticket   INC000002605090"/>
    <s v=""/>
    <s v=""/>
    <s v="Cumplido"/>
    <s v=""/>
  </r>
  <r>
    <s v="INC000002667607"/>
    <s v="4-Menor/Localizado"/>
    <s v="4-Baja"/>
    <s v="Baja"/>
    <s v="Cerrado"/>
    <x v="0"/>
    <s v="12/3/24 10:03:09"/>
    <s v="12/3/24 10:03:26"/>
    <s v="12/3/24 10:05:47"/>
    <s v="12/3/24 23:50:00"/>
    <x v="2"/>
    <s v="JAVIER CUEVAS"/>
    <s v="RV: Otero Y Dominguez Ltda - Empresas Otero //  CHI-004224508"/>
    <s v="HOSTING VIRTUAL"/>
    <s v="tct_jacuev"/>
    <x v="0"/>
    <s v="Dentro del Objetivo de servicio"/>
    <x v="11"/>
    <d v="1899-12-30T00:02:21"/>
    <d v="1899-12-30T00:00:00"/>
    <d v="1899-12-30T00:02:38"/>
    <d v="1899-12-30T00:02:38"/>
    <s v=""/>
    <s v="Cumplido"/>
    <m/>
    <s v=""/>
    <s v=""/>
    <s v=""/>
    <s v="Cumplido"/>
  </r>
  <r>
    <s v="INC000002667615"/>
    <s v="4-Menor/Localizado"/>
    <s v="4-Baja"/>
    <s v="Baja"/>
    <s v="Cerrado"/>
    <x v="0"/>
    <s v="12/3/24 10:04:59"/>
    <s v="12/3/24 10:05:13"/>
    <s v="12/3/24 10:07:36"/>
    <s v="12/3/24 23:50:00"/>
    <x v="2"/>
    <s v="JAVIER CUEVAS"/>
    <s v="duocProblema por enlace con GTD y finalmente activaron un enlace de respaldo"/>
    <s v="HOSTING VIRTUAL"/>
    <s v="tct_jacuev"/>
    <x v="0"/>
    <s v="Dentro del Objetivo de servicio"/>
    <x v="11"/>
    <d v="1899-12-30T00:02:23"/>
    <d v="1899-12-30T00:00:00"/>
    <d v="1899-12-30T00:02:37"/>
    <d v="1899-12-30T00:02:37"/>
    <s v=""/>
    <s v="Cumplido"/>
    <m/>
    <s v=""/>
    <s v=""/>
    <s v=""/>
    <s v="Cumplido"/>
  </r>
  <r>
    <s v="INC000002660896"/>
    <s v="3-Moderado/Limitado"/>
    <s v="3-Medio"/>
    <s v="Media"/>
    <s v="Cerrado"/>
    <x v="20"/>
    <s v="8/3/24 09:21:36"/>
    <s v="8/3/24 09:27:08"/>
    <s v="12/3/24 10:19:51"/>
    <s v="12/3/24 23:50:00"/>
    <x v="4"/>
    <s v="ANGEL CASTRO CABRERA"/>
    <s v="HD |VM Q-radar - Cliente CEPECH"/>
    <s v="VPN IP - MPLS"/>
    <s v="frp_kefern"/>
    <x v="0"/>
    <s v="Objetivos de servicio incumplidos"/>
    <x v="11"/>
    <d v="1900-01-03T00:52:43"/>
    <d v="1900-01-02T21:26:28"/>
    <d v="1900-01-03T00:58:15"/>
    <d v="1899-12-30T03:31:47"/>
    <s v=""/>
    <s v="Cumplido"/>
    <m/>
    <s v=""/>
    <s v=""/>
    <s v="Cumplido"/>
    <s v=""/>
  </r>
  <r>
    <s v="INC000002667627"/>
    <s v="4-Menor/Localizado"/>
    <s v="4-Baja"/>
    <s v="Baja"/>
    <s v="Cerrado"/>
    <x v="0"/>
    <s v="12/3/24 10:10:33"/>
    <s v="12/3/24 10:11:49"/>
    <s v="12/3/24 10:28:00"/>
    <s v="12/3/24 23:50:00"/>
    <x v="2"/>
    <s v="ALEJANDRO ACEVEDO VALENZUELA"/>
    <s v="INFORME DSM CLIENTE AUDIOMUSICA"/>
    <s v="HOSTING VIRTUAL"/>
    <s v="tct_aaceve"/>
    <x v="0"/>
    <s v="Dentro del Objetivo de servicio"/>
    <x v="11"/>
    <d v="1899-12-30T00:16:11"/>
    <d v="1899-12-30T00:15:27"/>
    <d v="1899-12-30T00:17:27"/>
    <d v="1899-12-30T00:02:00"/>
    <s v=""/>
    <s v="Cumplido"/>
    <m/>
    <s v=""/>
    <s v=""/>
    <s v=""/>
    <s v="Cumplido"/>
  </r>
  <r>
    <s v="INC000002667614"/>
    <s v="4-Menor/Localizado"/>
    <s v="4-Baja"/>
    <s v="Baja"/>
    <s v="Cerrado"/>
    <x v="0"/>
    <s v="12/3/24 10:04:37"/>
    <s v="12/3/24 10:04:51"/>
    <s v="12/3/24 10:44:17"/>
    <s v="12/3/24 23:50:00"/>
    <x v="2"/>
    <s v="JAVIER CUEVAS"/>
    <s v="reunion coordinacion SD MS"/>
    <s v="HOSTING VIRTUAL"/>
    <s v="tct_jacuev"/>
    <x v="0"/>
    <s v="Dentro del Objetivo de servicio"/>
    <x v="11"/>
    <d v="1899-12-30T00:39:26"/>
    <d v="1899-12-30T00:00:00"/>
    <d v="1899-12-30T00:39:40"/>
    <d v="1899-12-30T00:39:40"/>
    <s v=""/>
    <s v="Cumplido"/>
    <m/>
    <s v=""/>
    <s v=""/>
    <s v=""/>
    <s v="Cumplido"/>
  </r>
  <r>
    <s v="INC000002664688"/>
    <s v="1-Extenso/Generalizado"/>
    <s v="4-Baja"/>
    <s v="Baja"/>
    <s v="Cerrado"/>
    <x v="4"/>
    <s v="11/3/24 11:15:57"/>
    <s v="11/3/24 11:15:57"/>
    <s v="12/3/24 10:56:38"/>
    <s v="12/3/24 23:50:00"/>
    <x v="2"/>
    <s v="GIOVANNI D ROCCO VALENZUELA"/>
    <s v="fiprdu01- ilo_maipu TICKET AUTOMATICO"/>
    <s v="TICKET-INTELIGENTE"/>
    <s v="USR_TSIGHT"/>
    <x v="1"/>
    <s v="Dentro del Objetivo de servicio"/>
    <x v="11"/>
    <d v="1899-12-30T23:40:41"/>
    <d v="1899-12-30T22:37:22"/>
    <d v="1899-12-30T23:40:41"/>
    <d v="1899-12-30T01:03:19"/>
    <s v="Cumplido"/>
    <s v=" "/>
    <m/>
    <s v=""/>
    <s v=""/>
    <s v=""/>
    <s v="Cumplido"/>
  </r>
  <r>
    <s v="INC000002663823"/>
    <s v="3-Moderado/Limitado"/>
    <s v="3-Medio"/>
    <s v="Media"/>
    <s v="Cerrado"/>
    <x v="0"/>
    <s v="10/3/24 22:42:40"/>
    <s v="10/3/24 22:52:43"/>
    <s v="12/3/24 11:04:08"/>
    <s v="12/3/24 23:50:00"/>
    <x v="4"/>
    <s v="PABLO N OLIVA ALARCON"/>
    <s v="HD / Incidencia respaldo en servidores cliente Mantos Copper"/>
    <s v="VPN IP - MPLS"/>
    <s v="frp_kaldor"/>
    <x v="0"/>
    <s v="Objetivos de servicio incumplidos"/>
    <x v="11"/>
    <d v="1899-12-31T12:11:25"/>
    <d v="1899-12-31T11:54:57"/>
    <d v="1899-12-31T12:21:28"/>
    <d v="1899-12-30T00:26:31"/>
    <s v=""/>
    <s v="Cumplido"/>
    <m/>
    <s v=""/>
    <s v=""/>
    <s v="Cumplido"/>
    <s v=""/>
  </r>
  <r>
    <s v="INC000002666660"/>
    <s v="3-Moderado/Limitado"/>
    <s v="3-Medio"/>
    <s v="Media"/>
    <s v="Cerrado"/>
    <x v="15"/>
    <s v="12/3/24 09:58:41"/>
    <s v="12/3/24 10:03:18"/>
    <s v="12/3/24 11:07:12"/>
    <s v="12/3/24 23:50:00"/>
    <x v="0"/>
    <s v="SEBASTIAN I ACUÑA GUZMAN"/>
    <s v="HD | Adicionar registro DKIM y DMARK para dominio de correo @coipsa.c"/>
    <s v="VPN IP - MPLS"/>
    <s v="frp_kefern"/>
    <x v="0"/>
    <s v="Dentro del Objetivo de servicio"/>
    <x v="11"/>
    <d v="1899-12-30T01:03:54"/>
    <d v="1899-12-30T00:00:00"/>
    <d v="1899-12-30T01:08:31"/>
    <d v="1899-12-30T01:08:31"/>
    <s v=""/>
    <s v="Cumplido"/>
    <m/>
    <s v=""/>
    <s v=""/>
    <s v="Cumplido"/>
    <s v=""/>
  </r>
  <r>
    <s v="INC000002665196"/>
    <s v="3-Moderado/Limitado"/>
    <s v="4-Baja"/>
    <s v="Baja"/>
    <s v="Cerrado"/>
    <x v="4"/>
    <s v="11/3/24 15:43:56"/>
    <s v="11/3/24 15:47:03"/>
    <s v="12/3/24 12:30:29"/>
    <s v="12/3/24 23:50:00"/>
    <x v="2"/>
    <s v="RICARDO R GALLEGOS OYANEDER"/>
    <s v="REQ| DUOC | Revision de DNS SPF DMARC"/>
    <s v="VPN IP - MPLS"/>
    <s v="frp_disilv"/>
    <x v="1"/>
    <s v="Dentro del Objetivo de servicio"/>
    <x v="11"/>
    <d v="1899-12-30T20:43:26"/>
    <d v="1899-12-30T19:56:03"/>
    <d v="1899-12-30T20:46:33"/>
    <d v="1899-12-30T00:50:30"/>
    <s v="Cumplido"/>
    <s v=" "/>
    <m/>
    <s v=""/>
    <s v=""/>
    <s v=""/>
    <s v="Cumplido"/>
  </r>
  <r>
    <s v="INC000002667612"/>
    <s v="4-Menor/Localizado"/>
    <s v="4-Baja"/>
    <s v="Baja"/>
    <s v="Cerrado"/>
    <x v="0"/>
    <s v="12/3/24 10:04:15"/>
    <s v="12/3/24 10:04:31"/>
    <s v="12/3/24 12:35:41"/>
    <s v="12/3/24 23:50:00"/>
    <x v="2"/>
    <s v="JAVIER CUEVAS"/>
    <s v="Seguimiento Vulnerabilidades Cves Espa"/>
    <s v="HOSTING VIRTUAL"/>
    <s v="tct_jacuev"/>
    <x v="0"/>
    <s v="Dentro del Objetivo de servicio"/>
    <x v="11"/>
    <d v="1899-12-30T02:31:10"/>
    <d v="1899-12-30T00:00:00"/>
    <d v="1899-12-30T02:31:26"/>
    <d v="1899-12-30T02:31:26"/>
    <s v=""/>
    <s v="Cumplido"/>
    <m/>
    <s v=""/>
    <s v=""/>
    <s v=""/>
    <s v="Cumplido"/>
  </r>
  <r>
    <s v="INC000002667767"/>
    <s v="4-Menor/Localizado"/>
    <s v="4-Baja"/>
    <s v="Baja"/>
    <s v="Cerrado"/>
    <x v="0"/>
    <s v="12/3/24 12:36:19"/>
    <s v="12/3/24 12:38:16"/>
    <s v="12/3/24 13:02:53"/>
    <s v="12/3/24 23:50:00"/>
    <x v="2"/>
    <s v="ALEJANDRO ACEVEDO VALENZUELA"/>
    <s v="PLANIFICACIÒN APAGADO Y DESPROMOCION AD ADM /ACAD SEDES DUOC"/>
    <s v="HOSTING VIRTUAL"/>
    <s v="tct_aaceve"/>
    <x v="0"/>
    <s v="Dentro del Objetivo de servicio"/>
    <x v="11"/>
    <d v="1899-12-30T00:24:37"/>
    <d v="1899-12-30T00:00:00"/>
    <d v="1899-12-30T00:26:34"/>
    <d v="1899-12-30T00:26:34"/>
    <s v=""/>
    <s v="Cumplido"/>
    <m/>
    <s v=""/>
    <s v=""/>
    <s v=""/>
    <s v="Cumplido"/>
  </r>
  <r>
    <s v="INC000002667768"/>
    <s v="4-Menor/Localizado"/>
    <s v="4-Baja"/>
    <s v="Baja"/>
    <s v="Cerrado"/>
    <x v="0"/>
    <s v="12/3/24 12:39:10"/>
    <s v="12/3/24 13:02:24"/>
    <s v="12/3/24 13:04:21"/>
    <s v="12/3/24 23:50:00"/>
    <x v="2"/>
    <s v="ALEJANDRO ACEVEDO VALENZUELA"/>
    <s v="REUNION SEMANAL MS - Coordinación interna"/>
    <s v="HOSTING VIRTUAL"/>
    <s v="tct_aaceve"/>
    <x v="0"/>
    <s v="Dentro del Objetivo de servicio"/>
    <x v="11"/>
    <d v="1899-12-30T00:01:57"/>
    <d v="1899-12-30T00:00:00"/>
    <d v="1899-12-30T00:25:11"/>
    <d v="1899-12-30T00:25:11"/>
    <s v=""/>
    <s v="Cumplido"/>
    <m/>
    <s v=""/>
    <s v=""/>
    <s v=""/>
    <s v="Cumplido"/>
  </r>
  <r>
    <s v="INC000002661063"/>
    <s v="3-Moderado/Limitado"/>
    <s v="3-Medio"/>
    <s v="Media"/>
    <s v="Cerrado"/>
    <x v="0"/>
    <s v="8/3/24 12:03:59"/>
    <s v="8/3/24 12:13:04"/>
    <s v="12/3/24 13:34:24"/>
    <s v="12/3/24 23:50:00"/>
    <x v="2"/>
    <s v="RICARDO R GALLEGOS OYANEDER"/>
    <s v="HD/- [CSIRT CL] SERVIDORES EMPRESAS SIN CONEXIÓN A LA CONSOLA PANDA +30 DÍAS"/>
    <s v="VPN IP - MPLS"/>
    <s v="frp_jancha"/>
    <x v="1"/>
    <s v="Objetivos de servicio incumplidos"/>
    <x v="11"/>
    <d v="1900-01-03T01:21:20"/>
    <d v="1900-01-03T01:01:14"/>
    <d v="1900-01-03T01:30:25"/>
    <d v="1899-12-30T00:29:11"/>
    <s v="Cumplido"/>
    <s v=" "/>
    <m/>
    <s v=""/>
    <s v=""/>
    <s v="Cumplido"/>
    <s v=""/>
  </r>
  <r>
    <s v="INC000002659035"/>
    <s v="3-Moderado/Limitado"/>
    <s v="4-Baja"/>
    <s v="Baja"/>
    <s v="Cerrado"/>
    <x v="4"/>
    <s v="7/3/24 12:24:06"/>
    <s v="7/3/24 12:27:15"/>
    <s v="12/3/24 14:02:01"/>
    <s v="12/3/24 23:50:00"/>
    <x v="2"/>
    <s v="RICARDO R GALLEGOS OYANEDER"/>
    <s v="DUOC|REQ| Bloqueo cuenta acarrascoz"/>
    <s v="HOSTING VIRTUAL"/>
    <s v="frp_eavend"/>
    <x v="0"/>
    <s v="Objetivos de servicio incumplidos"/>
    <x v="11"/>
    <d v="1900-01-04T01:34:46"/>
    <d v="1900-01-04T01:08:01"/>
    <d v="1900-01-04T01:37:55"/>
    <d v="1899-12-30T00:29:54"/>
    <s v=""/>
    <s v="Cumplido"/>
    <m/>
    <s v=""/>
    <s v=""/>
    <s v=""/>
    <s v="Cumplido"/>
  </r>
  <r>
    <s v="INC000002668345"/>
    <s v="1-Extenso/Generalizado"/>
    <s v="4-Baja"/>
    <s v="Baja"/>
    <s v="Cerrado"/>
    <x v="1"/>
    <s v="12/3/24 12:54:51"/>
    <s v="12/3/24 12:54:51"/>
    <s v="12/3/24 14:09:12"/>
    <s v="12/3/24 23:50:00"/>
    <x v="12"/>
    <s v="GONZALO MENDOZA MARTINEZ"/>
    <s v="prod-ar-apirest02 TICKET AUTOMATICO"/>
    <s v="TICKET-INTELIGENTE"/>
    <s v="USR_TSIGHT"/>
    <x v="1"/>
    <s v="Dentro del Objetivo de servicio"/>
    <x v="11"/>
    <d v="1899-12-30T01:14:21"/>
    <d v="1899-12-30T00:33:21"/>
    <d v="1899-12-30T01:14:21"/>
    <d v="1899-12-30T00:41:00"/>
    <s v="Cumplido"/>
    <s v=" "/>
    <m/>
    <s v=""/>
    <s v=""/>
    <s v=""/>
    <s v="Cumplido"/>
  </r>
  <r>
    <s v="INC000002667702"/>
    <s v="4-Menor/Localizado"/>
    <s v="4-Baja"/>
    <s v="Baja"/>
    <s v="Cerrado"/>
    <x v="36"/>
    <s v="12/3/24 11:46:21"/>
    <s v="12/3/24 11:49:42"/>
    <s v="12/3/24 15:19:59"/>
    <s v="12/3/24 23:50:00"/>
    <x v="10"/>
    <s v="LUIS A VILLASMIL CASTILLO"/>
    <s v="CALL CENTER / LISTA DE ACCESOS"/>
    <s v="VPN IP - MPLS"/>
    <s v="frp_kjoopl"/>
    <x v="0"/>
    <s v="Dentro del Objetivo de servicio"/>
    <x v="11"/>
    <d v="1899-12-30T03:30:17"/>
    <d v="1899-12-30T00:00:25"/>
    <d v="1899-12-30T03:33:38"/>
    <d v="1899-12-30T03:33:13"/>
    <s v=""/>
    <s v="Cumplido"/>
    <m/>
    <s v=""/>
    <s v=""/>
    <s v=""/>
    <s v="Cumplido"/>
  </r>
  <r>
    <s v="INC000002667629"/>
    <s v="4-Menor/Localizado"/>
    <s v="4-Baja"/>
    <s v="Baja"/>
    <s v="Cerrado"/>
    <x v="0"/>
    <s v="12/3/24 10:29:12"/>
    <s v="12/3/24 10:30:42"/>
    <s v="12/3/24 16:02:21"/>
    <s v="12/3/24 23:50:00"/>
    <x v="2"/>
    <s v="PAUL A SEPULVEDA ALVAREZ"/>
    <s v="REQ / SOC / VPN"/>
    <s v="VPN IP - MPLS"/>
    <s v="frp_jugonz"/>
    <x v="0"/>
    <s v="Dentro del Objetivo de servicio"/>
    <x v="11"/>
    <d v="1899-12-30T05:31:39"/>
    <d v="1899-12-30T05:12:33"/>
    <d v="1899-12-30T05:33:09"/>
    <d v="1899-12-30T00:20:36"/>
    <s v=""/>
    <s v="Cumplido"/>
    <m/>
    <s v=""/>
    <s v=""/>
    <s v=""/>
    <s v="Cumplido"/>
  </r>
  <r>
    <s v="INC000002665217"/>
    <s v="4-Menor/Localizado"/>
    <s v="4-Baja"/>
    <s v="Baja"/>
    <s v="Cerrado"/>
    <x v="20"/>
    <s v="11/3/24 12:25:06"/>
    <s v="11/3/24 12:26:01"/>
    <s v="12/3/24 16:24:38"/>
    <s v="12/3/24 23:50:00"/>
    <x v="10"/>
    <s v="OSCAR A RAMIREZ SOTO"/>
    <s v="REQ / SOC/RE: solicitud de publicacion en F5 // INC000002660694"/>
    <s v="VPN IP - MPLS"/>
    <s v="frp_dvilca"/>
    <x v="0"/>
    <s v="Objetivos de servicio incumplidos"/>
    <x v="11"/>
    <d v="1899-12-31T03:58:37"/>
    <d v="1899-12-31T03:17:29"/>
    <d v="1899-12-31T03:59:32"/>
    <d v="1899-12-30T00:42:03"/>
    <s v=""/>
    <s v="Cumplido"/>
    <m/>
    <s v=""/>
    <s v=""/>
    <s v=""/>
    <s v="Cumplido"/>
  </r>
  <r>
    <s v="INC000002668199"/>
    <s v="3-Moderado/Limitado"/>
    <s v="3-Medio"/>
    <s v="Media"/>
    <s v="Cerrado"/>
    <x v="0"/>
    <s v="12/3/24 14:26:37"/>
    <s v="12/3/24 14:28:05"/>
    <s v="12/3/24 16:39:21"/>
    <s v="12/3/24 23:50:00"/>
    <x v="2"/>
    <s v="GIOVANNI D ROCCO VALENZUELA"/>
    <s v="HD | Acceso a internet desde ServerTools 172.31.235.100"/>
    <s v="VPN IP - MPLS"/>
    <s v="frp_kefern"/>
    <x v="0"/>
    <s v="Dentro del Objetivo de servicio"/>
    <x v="11"/>
    <d v="1899-12-30T02:11:16"/>
    <d v="1899-12-30T00:00:00"/>
    <d v="1899-12-30T02:12:44"/>
    <d v="1899-12-30T02:12:44"/>
    <s v=""/>
    <s v="Cumplido"/>
    <m/>
    <s v=""/>
    <s v=""/>
    <s v="Cumplido"/>
    <s v=""/>
  </r>
  <r>
    <s v="INC000002668191"/>
    <s v="3-Moderado/Limitado"/>
    <s v="3-Medio"/>
    <s v="Media"/>
    <s v="Cerrado"/>
    <x v="18"/>
    <s v="12/3/24 13:43:10"/>
    <s v="12/3/24 13:44:35"/>
    <s v="12/3/24 16:52:11"/>
    <s v="12/3/24 23:50:00"/>
    <x v="0"/>
    <s v="GUSTAVO AVILA VERA"/>
    <s v="HD | Solicitud Artikos Chile // Agregar registros DNS"/>
    <s v="VPN IP - MPLS"/>
    <s v="frp_kefern"/>
    <x v="0"/>
    <s v="Dentro del Objetivo de servicio"/>
    <x v="11"/>
    <d v="1899-12-30T03:07:36"/>
    <d v="1899-12-30T02:37:59"/>
    <d v="1899-12-30T03:09:01"/>
    <d v="1899-12-30T00:31:02"/>
    <s v=""/>
    <s v="Cumplido"/>
    <m/>
    <s v=""/>
    <s v=""/>
    <s v="Cumplido"/>
    <s v=""/>
  </r>
  <r>
    <s v="INC000002664553"/>
    <s v="4-Menor/Localizado"/>
    <s v="4-Baja"/>
    <s v="Baja"/>
    <s v="Cerrado"/>
    <x v="0"/>
    <s v="11/3/24 10:47:04"/>
    <s v="11/3/24 10:47:19"/>
    <s v="12/3/24 17:08:20"/>
    <s v="12/3/24 23:50:00"/>
    <x v="2"/>
    <s v="JAVIER CUEVAS"/>
    <s v="Otero y Dominguez Ltda - Titan America  //   CHI-004225510"/>
    <s v="HOSTING VIRTUAL"/>
    <s v="tct_jacuev"/>
    <x v="0"/>
    <s v="Objetivos de servicio incumplidos"/>
    <x v="11"/>
    <d v="1899-12-31T06:21:01"/>
    <d v="1899-12-30T00:00:00"/>
    <d v="1899-12-31T06:21:16"/>
    <d v="1899-12-31T06:21:16"/>
    <s v=""/>
    <s v="Cumplido"/>
    <m/>
    <s v=""/>
    <s v=""/>
    <s v=""/>
    <s v="Incumplido"/>
  </r>
  <r>
    <s v="INC000002667611"/>
    <s v="4-Menor/Localizado"/>
    <s v="4-Baja"/>
    <s v="Baja"/>
    <s v="Cerrado"/>
    <x v="0"/>
    <s v="12/3/24 10:03:53"/>
    <s v="12/3/24 10:04:08"/>
    <s v="12/3/24 17:55:08"/>
    <s v="12/3/24 23:50:00"/>
    <x v="2"/>
    <s v="JAVIER CUEVAS"/>
    <s v="Logística (Rabie)  // CHI-0000152813 //  CHI-004224741"/>
    <s v="HOSTING VIRTUAL"/>
    <s v="tct_jacuev"/>
    <x v="0"/>
    <s v="Dentro del Objetivo de servicio"/>
    <x v="11"/>
    <d v="1899-12-30T07:51:00"/>
    <d v="1899-12-30T00:00:00"/>
    <d v="1899-12-30T07:51:15"/>
    <d v="1899-12-30T07:51:15"/>
    <s v=""/>
    <s v="Cumplido"/>
    <m/>
    <s v=""/>
    <s v=""/>
    <s v=""/>
    <s v="Cumplido"/>
  </r>
  <r>
    <s v="INC000002664557"/>
    <s v="4-Menor/Localizado"/>
    <s v="4-Baja"/>
    <s v="Baja"/>
    <s v="Cerrado"/>
    <x v="0"/>
    <s v="11/3/24 10:47:26"/>
    <s v="11/3/24 10:47:37"/>
    <s v="12/3/24 18:02:52"/>
    <s v="12/3/24 23:50:00"/>
    <x v="2"/>
    <s v="JAVIER CUEVAS"/>
    <s v="Licencias 365"/>
    <s v="HOSTING VIRTUAL"/>
    <s v="tct_jacuev"/>
    <x v="0"/>
    <s v="Objetivos de servicio incumplidos"/>
    <x v="11"/>
    <d v="1899-12-31T07:15:15"/>
    <d v="1899-12-30T00:00:00"/>
    <d v="1899-12-31T07:15:26"/>
    <d v="1899-12-31T07:15:26"/>
    <s v=""/>
    <s v="Cumplido"/>
    <m/>
    <s v=""/>
    <s v=""/>
    <s v=""/>
    <s v="Incumplido"/>
  </r>
  <r>
    <s v="INC000002667609"/>
    <s v="4-Menor/Localizado"/>
    <s v="4-Baja"/>
    <s v="Baja"/>
    <s v="Cerrado"/>
    <x v="0"/>
    <s v="12/3/24 10:03:33"/>
    <s v="12/3/24 10:03:46"/>
    <s v="12/3/24 18:03:46"/>
    <s v="12/3/24 23:50:00"/>
    <x v="2"/>
    <s v="JAVIER CUEVAS"/>
    <s v="Server desarrollo"/>
    <s v="HOSTING VIRTUAL"/>
    <s v="tct_jacuev"/>
    <x v="0"/>
    <s v="Dentro del Objetivo de servicio"/>
    <x v="11"/>
    <d v="1899-12-30T08:00:00"/>
    <d v="1899-12-30T00:00:00"/>
    <d v="1899-12-30T08:00:13"/>
    <d v="1899-12-30T08:00:13"/>
    <s v=""/>
    <s v="Cumplido"/>
    <m/>
    <s v=""/>
    <s v=""/>
    <s v=""/>
    <s v="Cumplido"/>
  </r>
  <r>
    <s v="INC000002667685"/>
    <s v="3-Moderado/Limitado"/>
    <s v="3-Medio"/>
    <s v="Media"/>
    <s v="Cerrado"/>
    <x v="0"/>
    <s v="12/3/24 11:17:21"/>
    <s v="12/3/24 11:19:30"/>
    <s v="12/3/24 18:10:13"/>
    <s v="12/3/24 23:50:00"/>
    <x v="2"/>
    <s v="RICARDO R GALLEGOS OYANEDER"/>
    <s v="HD |  igualar los accesos"/>
    <s v="VPN IP - MPLS"/>
    <s v="frp_kefern"/>
    <x v="0"/>
    <s v="Dentro del Objetivo de servicio"/>
    <x v="11"/>
    <d v="1899-12-30T06:50:43"/>
    <d v="1899-12-30T05:39:25"/>
    <d v="1899-12-30T06:52:52"/>
    <d v="1899-12-30T01:13:27"/>
    <s v=""/>
    <s v="Cumplido"/>
    <m/>
    <s v=""/>
    <s v=""/>
    <s v="Cumplido"/>
    <s v=""/>
  </r>
  <r>
    <s v="INC000002667810"/>
    <s v="3-Moderado/Limitado"/>
    <s v="3-Medio"/>
    <s v="Media"/>
    <s v="Cerrado"/>
    <x v="0"/>
    <s v="12/3/24 10:19:48"/>
    <s v="12/3/24 10:22:05"/>
    <s v="12/3/24 18:18:08"/>
    <s v="12/3/24 23:50:00"/>
    <x v="4"/>
    <s v="ANGEL CASTRO CABRERA"/>
    <s v="HD/[CCS] REQ | REUNION TECNICA CLOUD - LINUX | Solicitud de Creación Maquinas Virtuales"/>
    <s v="VPN IP - MPLS"/>
    <s v="frp_jancha"/>
    <x v="0"/>
    <s v="Dentro del Objetivo de servicio"/>
    <x v="11"/>
    <d v="1899-12-30T07:56:03"/>
    <d v="1899-12-30T00:00:08"/>
    <d v="1899-12-30T07:58:20"/>
    <d v="1899-12-30T07:58:12"/>
    <s v=""/>
    <s v="Cumplido"/>
    <m/>
    <s v=""/>
    <s v=""/>
    <s v="Cumplido"/>
    <s v=""/>
  </r>
  <r>
    <s v="INC000002664985"/>
    <s v="3-Moderado/Limitado"/>
    <s v="3-Medio"/>
    <s v="Media"/>
    <s v="Cerrado"/>
    <x v="0"/>
    <s v="11/3/24 12:48:58"/>
    <s v="11/3/24 12:51:16"/>
    <s v="12/3/24 18:22:24"/>
    <s v="12/3/24 23:50:00"/>
    <x v="3"/>
    <s v="CRISTOBAL I REYES DELGADO"/>
    <s v="HD/Respaldo Base de Datos"/>
    <s v="VPN IP - MPLS"/>
    <s v="frp_jancha"/>
    <x v="0"/>
    <s v="Dentro del Objetivo de servicio"/>
    <x v="11"/>
    <d v="1899-12-31T05:31:08"/>
    <d v="1899-12-31T01:17:26"/>
    <d v="1899-12-31T05:33:26"/>
    <d v="1899-12-30T04:16:00"/>
    <s v=""/>
    <s v="Cumplido"/>
    <m/>
    <s v=""/>
    <s v=""/>
    <s v="Cumplido"/>
    <s v=""/>
  </r>
  <r>
    <s v="INC000002669613"/>
    <s v="4-Menor/Localizado"/>
    <s v="4-Baja"/>
    <s v="Baja"/>
    <s v="Cerrado"/>
    <x v="0"/>
    <s v="12/3/24 18:19:59"/>
    <s v="12/3/24 18:20:14"/>
    <s v="12/3/24 18:22:39"/>
    <s v="12/3/24 23:50:00"/>
    <x v="2"/>
    <s v="RICARDO R GALLEGOS OYANEDER"/>
    <s v="Sesión técnica revisión servidor DB plataforma SolarWinds junto a especialista SQL"/>
    <s v="HOSTING VIRTUAL"/>
    <s v="tct_rgalle"/>
    <x v="0"/>
    <s v="Dentro del Objetivo de servicio"/>
    <x v="11"/>
    <d v="1899-12-30T00:02:25"/>
    <d v="1899-12-30T00:00:00"/>
    <d v="1899-12-30T00:02:40"/>
    <d v="1899-12-30T00:02:40"/>
    <s v=""/>
    <s v="Cumplido"/>
    <m/>
    <s v=""/>
    <s v=""/>
    <s v=""/>
    <s v="Cumplido"/>
  </r>
  <r>
    <s v="INC000002669614"/>
    <s v="4-Menor/Localizado"/>
    <s v="4-Baja"/>
    <s v="Baja"/>
    <s v="Cerrado"/>
    <x v="0"/>
    <s v="12/3/24 18:20:20"/>
    <s v="12/3/24 18:20:31"/>
    <s v="12/3/24 18:23:28"/>
    <s v="12/3/24 23:50:00"/>
    <x v="2"/>
    <s v="RICARDO R GALLEGOS OYANEDER"/>
    <s v="Descarga y carga ISO SQL a servidor SolarWinds por proyecto migracion."/>
    <s v="HOSTING VIRTUAL"/>
    <s v="tct_rgalle"/>
    <x v="0"/>
    <s v="Dentro del Objetivo de servicio"/>
    <x v="11"/>
    <d v="1899-12-30T00:02:57"/>
    <d v="1899-12-30T00:00:00"/>
    <d v="1899-12-30T00:03:08"/>
    <d v="1899-12-30T00:03:08"/>
    <s v=""/>
    <s v="Cumplido"/>
    <m/>
    <s v=""/>
    <s v=""/>
    <s v=""/>
    <s v="Cumplido"/>
  </r>
  <r>
    <s v="INC000002669615"/>
    <s v="4-Menor/Localizado"/>
    <s v="4-Baja"/>
    <s v="Baja"/>
    <s v="Cerrado"/>
    <x v="0"/>
    <s v="12/3/24 18:20:37"/>
    <s v="12/3/24 18:20:49"/>
    <s v="12/3/24 18:24:08"/>
    <s v="12/3/24 23:50:00"/>
    <x v="2"/>
    <s v="RICARDO R GALLEGOS OYANEDER"/>
    <s v="Reunión interna grupo MS"/>
    <s v="HOSTING VIRTUAL"/>
    <s v="tct_rgalle"/>
    <x v="0"/>
    <s v="Dentro del Objetivo de servicio"/>
    <x v="11"/>
    <d v="1899-12-30T00:03:19"/>
    <d v="1899-12-30T00:00:00"/>
    <d v="1899-12-30T00:03:31"/>
    <d v="1899-12-30T00:03:31"/>
    <s v=""/>
    <s v="Cumplido"/>
    <m/>
    <s v=""/>
    <s v=""/>
    <s v=""/>
    <s v="Cumplido"/>
  </r>
  <r>
    <s v="INC000002668786"/>
    <s v="4-Menor/Localizado"/>
    <s v="4-Baja"/>
    <s v="Baja"/>
    <s v="Cerrado"/>
    <x v="0"/>
    <s v="12/3/24 18:24:10"/>
    <s v="12/3/24 18:24:36"/>
    <s v="12/3/24 18:25:56"/>
    <s v="12/3/24 23:50:00"/>
    <x v="2"/>
    <s v="JAVIER CUEVAS"/>
    <s v="RE: Apertura - [TCCT-CHILE-CLOUD][AC]TCCT-CHILE-CLOUD-EX-AD-003"/>
    <s v="HOSTING VIRTUAL"/>
    <s v="tct_jacuev"/>
    <x v="0"/>
    <s v="Dentro del Objetivo de servicio"/>
    <x v="11"/>
    <d v="1899-12-30T00:01:20"/>
    <d v="1899-12-30T00:00:00"/>
    <d v="1899-12-30T00:01:46"/>
    <d v="1899-12-30T00:01:46"/>
    <s v=""/>
    <s v="Cumplido"/>
    <m/>
    <s v=""/>
    <s v=""/>
    <s v=""/>
    <s v="Cumplido"/>
  </r>
  <r>
    <s v="INC000002668767"/>
    <s v="3-Moderado/Limitado"/>
    <s v="4-Baja"/>
    <s v="Baja"/>
    <s v="Cerrado"/>
    <x v="4"/>
    <s v="12/3/24 17:02:26"/>
    <s v="12/3/24 17:05:03"/>
    <s v="12/3/24 18:40:52"/>
    <s v="12/3/24 23:50:00"/>
    <x v="9"/>
    <s v="ALVARO ORTIZ"/>
    <s v="REQ | DUOC | Job pegado ETL"/>
    <s v="HOSTING VIRTUAL"/>
    <s v="frp_disilv"/>
    <x v="0"/>
    <s v="Dentro del Objetivo de servicio"/>
    <x v="11"/>
    <d v="1899-12-30T01:35:49"/>
    <d v="1899-12-30T00:01:11"/>
    <d v="1899-12-30T01:38:26"/>
    <d v="1899-12-30T01:37:15"/>
    <s v=""/>
    <s v="Cumplido"/>
    <m/>
    <s v=""/>
    <s v=""/>
    <s v=""/>
    <s v="Cumplido"/>
  </r>
  <r>
    <s v="INC000002668777"/>
    <s v="3-Moderado/Limitado"/>
    <s v="4-Baja"/>
    <s v="Baja"/>
    <s v="Cerrado"/>
    <x v="4"/>
    <s v="12/3/24 17:11:31"/>
    <s v="12/3/24 17:12:55"/>
    <s v="12/3/24 18:41:43"/>
    <s v="12/3/24 23:50:00"/>
    <x v="9"/>
    <s v="ALVARO ORTIZ"/>
    <s v="REQ | DUOC | Job pegado ETL"/>
    <s v="HOSTING VIRTUAL"/>
    <s v="frp_disilv"/>
    <x v="0"/>
    <s v="Dentro del Objetivo de servicio"/>
    <x v="11"/>
    <d v="1899-12-30T01:28:48"/>
    <d v="1899-12-30T00:00:38"/>
    <d v="1899-12-30T01:30:12"/>
    <d v="1899-12-30T01:29:34"/>
    <s v=""/>
    <s v="Cumplido"/>
    <m/>
    <s v=""/>
    <s v=""/>
    <s v=""/>
    <s v="Cumplido"/>
  </r>
  <r>
    <s v="INC000002669389"/>
    <s v="1-Extenso/Generalizado"/>
    <s v="4-Baja"/>
    <s v="Baja"/>
    <s v="Cerrado"/>
    <x v="24"/>
    <s v="12/3/24 17:11:58"/>
    <s v="12/3/24 17:11:58"/>
    <s v="12/3/24 21:32:06"/>
    <s v="12/3/24 23:50:00"/>
    <x v="12"/>
    <s v="JUAN P SEGURA VARGAS"/>
    <s v="cacost01 - testosbweb TICKET AUTOMATICO"/>
    <s v="TICKET-INTELIGENTE"/>
    <s v="USR_TSIGHT"/>
    <x v="1"/>
    <s v="Dentro del Objetivo de servicio"/>
    <x v="11"/>
    <d v="1899-12-30T04:20:08"/>
    <d v="1899-12-30T03:53:04"/>
    <d v="1899-12-30T04:20:08"/>
    <d v="1899-12-30T00:27:04"/>
    <s v="Cumplido"/>
    <s v=" "/>
    <m/>
    <s v=""/>
    <s v=""/>
    <s v=""/>
    <s v="Cumplido"/>
  </r>
  <r>
    <s v="INC000002669711"/>
    <s v="3-Moderado/Limitado"/>
    <s v="3-Medio"/>
    <s v="Media"/>
    <s v="Cerrado"/>
    <x v="37"/>
    <s v="12/3/24 18:30:29"/>
    <s v="12/3/24 18:32:14"/>
    <s v="13/3/24 07:04:46"/>
    <s v="13/3/24 23:50:00"/>
    <x v="1"/>
    <s v="NICOLAS A SAAVEDRA EGUILUZ"/>
    <s v="HD | RV: Consulta"/>
    <s v="VPN IP - MPLS"/>
    <s v="frp_kefern"/>
    <x v="0"/>
    <s v="Dentro del Objetivo de servicio"/>
    <x v="12"/>
    <d v="1899-12-30T12:32:32"/>
    <d v="1899-12-30T12:20:55"/>
    <d v="1899-12-30T12:34:17"/>
    <d v="1899-12-30T00:13:22"/>
    <s v=""/>
    <s v="Cumplido"/>
    <m/>
    <s v=""/>
    <s v=""/>
    <s v="Cumplido"/>
    <s v=""/>
  </r>
  <r>
    <s v="INC000002670585"/>
    <s v="4-Menor/Localizado"/>
    <s v="4-Baja"/>
    <s v="Baja"/>
    <s v="Cerrado"/>
    <x v="1"/>
    <s v="13/3/24 07:05:05"/>
    <s v="13/3/24 07:06:12"/>
    <s v="13/3/24 07:06:33"/>
    <s v="13/3/24 23:50:00"/>
    <x v="1"/>
    <s v="NICOLAS A SAAVEDRA EGUILUZ"/>
    <s v="Checklist Diario Clientes 13.03.24"/>
    <s v="SAP"/>
    <s v="tct_nsaave"/>
    <x v="0"/>
    <s v="Dentro del Objetivo de servicio"/>
    <x v="12"/>
    <d v="1899-12-30T00:00:21"/>
    <d v="1899-12-30T00:00:00"/>
    <d v="1899-12-30T00:01:28"/>
    <d v="1899-12-30T00:01:28"/>
    <s v=""/>
    <s v="Cumplido"/>
    <m/>
    <s v=""/>
    <s v=""/>
    <s v=""/>
    <s v="Cumplido"/>
  </r>
  <r>
    <s v="INC000002669612"/>
    <s v="3-Moderado/Limitado"/>
    <s v="3-Medio"/>
    <s v="Media"/>
    <s v="Cerrado"/>
    <x v="0"/>
    <s v="12/3/24 18:17:57"/>
    <s v="12/3/24 18:20:51"/>
    <s v="13/3/24 09:36:48"/>
    <s v="13/3/24 23:50:00"/>
    <x v="0"/>
    <s v="GUSTAVO AVILA VERA"/>
    <s v="HD/Acceso SFTP Compartir OVF Registro Civil"/>
    <s v="VPN IP - MPLS"/>
    <s v="frp_jancha"/>
    <x v="0"/>
    <s v="Objetivos de servicio incumplidos"/>
    <x v="12"/>
    <d v="1899-12-30T15:15:57"/>
    <d v="1899-12-30T12:50:08"/>
    <d v="1899-12-30T15:18:51"/>
    <d v="1899-12-30T02:28:43"/>
    <s v=""/>
    <s v="Cumplido"/>
    <m/>
    <s v=""/>
    <s v=""/>
    <s v="Cumplido"/>
    <s v=""/>
  </r>
  <r>
    <s v="INC000002655849"/>
    <s v="3-Moderado/Limitado"/>
    <s v="3-Medio"/>
    <s v="Media"/>
    <s v="Cerrado"/>
    <x v="0"/>
    <s v="6/3/24 11:31:09"/>
    <s v="6/3/24 11:33:09"/>
    <s v="13/3/24 10:41:18"/>
    <s v="13/3/24 23:50:00"/>
    <x v="10"/>
    <s v="LUIS RODRIGO ACEVEDO COLLIPAL"/>
    <s v="HD | TCCT: PoC InfoScale"/>
    <s v="VPN IP - MPLS"/>
    <s v="frp_kefern"/>
    <x v="0"/>
    <s v="Objetivos de servicio incumplidos"/>
    <x v="12"/>
    <d v="1900-01-05T23:08:09"/>
    <d v="1900-01-05T17:26:28"/>
    <d v="1900-01-05T23:10:09"/>
    <d v="1899-12-30T05:43:41"/>
    <s v=""/>
    <s v="Cumplido"/>
    <m/>
    <s v=""/>
    <s v=""/>
    <s v="Cumplido"/>
    <s v=""/>
  </r>
  <r>
    <s v="INC000002667775"/>
    <s v="4-Menor/Localizado"/>
    <s v="4-Baja"/>
    <s v="Baja"/>
    <s v="Cerrado"/>
    <x v="4"/>
    <s v="12/3/24 13:02:30"/>
    <s v="12/3/24 13:06:08"/>
    <s v="13/3/24 11:36:49"/>
    <s v="13/3/24 23:50:00"/>
    <x v="0"/>
    <s v="VICTOR SEPULVEDA GAMARRA"/>
    <s v="REQ | DUOC |  RE: [Ambiente DEV] https://cakeocidev.duoc.cl/cape_publisher"/>
    <s v="HOSTING VIRTUAL"/>
    <s v="frp_lmosqu"/>
    <x v="0"/>
    <s v="Dentro del Objetivo de servicio"/>
    <x v="12"/>
    <d v="1899-12-30T22:30:41"/>
    <d v="1899-12-30T22:24:20"/>
    <d v="1899-12-30T22:34:19"/>
    <d v="1899-12-30T00:09:59"/>
    <s v=""/>
    <s v="Cumplido"/>
    <m/>
    <s v=""/>
    <s v=""/>
    <s v=""/>
    <s v="Cumplido"/>
  </r>
  <r>
    <s v="INC000002671257"/>
    <s v="4-Menor/Localizado"/>
    <s v="4-Baja"/>
    <s v="Baja"/>
    <s v="Cerrado"/>
    <x v="10"/>
    <s v="13/3/24 11:30:58"/>
    <s v="13/3/24 11:32:34"/>
    <s v="13/3/24 11:39:15"/>
    <s v="13/3/24 23:50:00"/>
    <x v="1"/>
    <s v="FREDDY O CORTES DIAZ"/>
    <s v="Transporte a PRD"/>
    <s v="SAP"/>
    <s v="tct_fcorte"/>
    <x v="0"/>
    <s v="Dentro del Objetivo de servicio"/>
    <x v="12"/>
    <d v="1899-12-30T00:06:41"/>
    <d v="1899-12-30T00:00:00"/>
    <d v="1899-12-30T00:08:17"/>
    <d v="1899-12-30T00:08:17"/>
    <s v=""/>
    <s v="Cumplido"/>
    <m/>
    <s v=""/>
    <s v=""/>
    <s v=""/>
    <s v="Cumplido"/>
  </r>
  <r>
    <s v="INC000002671628"/>
    <s v="4-Menor/Localizado"/>
    <s v="4-Baja"/>
    <s v="Baja"/>
    <s v="Cerrado"/>
    <x v="0"/>
    <s v="13/3/24 11:51:29"/>
    <s v="13/3/24 11:51:42"/>
    <s v="13/3/24 11:55:03"/>
    <s v="13/3/24 23:50:00"/>
    <x v="2"/>
    <s v="JAVIER CUEVAS"/>
    <s v="PANDA DEVO] Grandes volúmenes de datos salientes"/>
    <s v="HOSTING VIRTUAL"/>
    <s v="tct_jacuev"/>
    <x v="0"/>
    <s v="Dentro del Objetivo de servicio"/>
    <x v="12"/>
    <d v="1899-12-30T00:03:21"/>
    <d v="1899-12-30T00:00:00"/>
    <d v="1899-12-30T00:03:34"/>
    <d v="1899-12-30T00:03:34"/>
    <s v=""/>
    <s v="Cumplido"/>
    <m/>
    <s v=""/>
    <s v=""/>
    <s v=""/>
    <s v="Cumplido"/>
  </r>
  <r>
    <s v="INC000002671251"/>
    <s v="4-Menor/Localizado"/>
    <s v="4-Baja"/>
    <s v="Baja"/>
    <s v="Cerrado"/>
    <x v="1"/>
    <s v="13/3/24 11:24:57"/>
    <s v="13/3/24 11:28:02"/>
    <s v="13/3/24 11:57:11"/>
    <s v="13/3/24 23:50:00"/>
    <x v="1"/>
    <s v="FREDDY O CORTES DIAZ"/>
    <s v="CHECKLIST SAP ECC PRD 06.03.2024"/>
    <s v="SAP"/>
    <s v="tct_fcorte"/>
    <x v="0"/>
    <m/>
    <x v="12"/>
    <d v="1899-12-30T00:29:09"/>
    <d v="1899-12-30T00:00:00"/>
    <d v="1899-12-30T00:00:00"/>
    <d v="1899-12-30T00:00:00"/>
    <s v=""/>
    <s v="Cumplido"/>
    <m/>
    <s v=""/>
    <s v=""/>
    <s v=""/>
    <s v="Cumplido"/>
  </r>
  <r>
    <s v="INC000002671273"/>
    <s v="4-Menor/Localizado"/>
    <s v="4-Baja"/>
    <s v="Baja"/>
    <s v="Cerrado"/>
    <x v="1"/>
    <s v="13/3/24 11:59:37"/>
    <s v="13/3/24 12:01:51"/>
    <s v="13/3/24 12:18:40"/>
    <s v="13/3/24 23:50:00"/>
    <x v="1"/>
    <s v="FREDDY O CORTES DIAZ"/>
    <s v="CHECKLIST SAP ECC PRD 07.03.2024"/>
    <s v="SAP"/>
    <s v="tct_fcorte"/>
    <x v="0"/>
    <m/>
    <x v="12"/>
    <d v="1899-12-30T00:16:49"/>
    <d v="1899-12-30T00:00:00"/>
    <d v="1899-12-30T00:00:00"/>
    <d v="1899-12-30T00:00:00"/>
    <s v=""/>
    <s v="Cumplido"/>
    <m/>
    <s v=""/>
    <s v=""/>
    <s v=""/>
    <s v="Cumplido"/>
  </r>
  <r>
    <s v="INC000002671343"/>
    <s v="3-Moderado/Limitado"/>
    <s v="4-Baja"/>
    <s v="Baja"/>
    <s v="Cerrado"/>
    <x v="4"/>
    <s v="13/3/24 11:27:33"/>
    <s v="13/3/24 11:30:32"/>
    <s v="13/3/24 12:19:52"/>
    <s v="13/3/24 23:50:00"/>
    <x v="0"/>
    <s v="VICTOR SEPULVEDA GAMARRA"/>
    <s v="REQ | DUOC | Activar VPN Corporativa"/>
    <s v="HOSTING VIRTUAL"/>
    <s v="frp_disilv"/>
    <x v="0"/>
    <s v="Dentro del Objetivo de servicio"/>
    <x v="12"/>
    <d v="1899-12-30T00:49:20"/>
    <d v="1899-12-30T00:42:35"/>
    <d v="1899-12-30T00:52:19"/>
    <d v="1899-12-30T00:09:44"/>
    <s v=""/>
    <s v="Cumplido"/>
    <m/>
    <s v=""/>
    <s v=""/>
    <s v=""/>
    <s v="Cumplido"/>
  </r>
  <r>
    <s v="INC000002671278"/>
    <s v="4-Menor/Localizado"/>
    <s v="4-Baja"/>
    <s v="Baja"/>
    <s v="Cerrado"/>
    <x v="1"/>
    <s v="13/3/24 12:02:46"/>
    <s v="13/3/24 12:03:54"/>
    <s v="13/3/24 12:21:48"/>
    <s v="13/3/24 23:50:00"/>
    <x v="1"/>
    <s v="FREDDY O CORTES DIAZ"/>
    <s v="CHECKLIST SAP ECC PRD 08.03.2024"/>
    <s v="SAP"/>
    <s v="tct_fcorte"/>
    <x v="0"/>
    <m/>
    <x v="12"/>
    <d v="1899-12-30T00:17:54"/>
    <d v="1899-12-30T00:00:00"/>
    <d v="1899-12-30T00:00:00"/>
    <d v="1899-12-30T00:00:00"/>
    <s v=""/>
    <s v="Cumplido"/>
    <m/>
    <s v=""/>
    <s v=""/>
    <s v=""/>
    <s v="Cumplido"/>
  </r>
  <r>
    <s v="INC000002670802"/>
    <s v="3-Moderado/Limitado"/>
    <s v="3-Medio"/>
    <s v="Media"/>
    <s v="Cerrado"/>
    <x v="0"/>
    <s v="13/3/24 12:10:41"/>
    <s v="13/3/24 12:12:47"/>
    <s v="13/3/24 12:25:23"/>
    <s v="13/3/24 23:50:00"/>
    <x v="0"/>
    <s v="GUSTAVO AVILA VERA"/>
    <s v="HD/RV: [solicitud] validar licenciamiento cliente CORP NORT GRANDE - UNIVERSIDAD ANTOFAGASTA"/>
    <s v="VPN IP - MPLS"/>
    <s v="frp_pcamay"/>
    <x v="0"/>
    <s v="Dentro del Objetivo de servicio"/>
    <x v="12"/>
    <d v="1899-12-30T00:12:36"/>
    <d v="1899-12-30T00:07:06"/>
    <d v="1899-12-30T00:14:42"/>
    <d v="1899-12-30T00:07:36"/>
    <s v=""/>
    <s v="Cumplido"/>
    <m/>
    <s v=""/>
    <s v=""/>
    <s v="Cumplido"/>
    <s v=""/>
  </r>
  <r>
    <s v="INC000002668893"/>
    <s v="3-Moderado/Limitado"/>
    <s v="3-Medio"/>
    <s v="Media"/>
    <s v="Cerrado"/>
    <x v="38"/>
    <s v="12/3/24 17:35:36"/>
    <s v="12/3/24 17:40:11"/>
    <s v="13/3/24 12:26:19"/>
    <s v="13/3/24 23:50:00"/>
    <x v="4"/>
    <s v="ANGEL CASTRO CABRERA"/>
    <s v="HD / Eliminar VM 192.168.190.20."/>
    <s v="VPN IP - MPLS"/>
    <s v="frp_rreyes"/>
    <x v="0"/>
    <s v="Objetivos de servicio incumplidos"/>
    <x v="12"/>
    <d v="1899-12-30T18:46:08"/>
    <d v="1899-12-30T18:09:56"/>
    <d v="1899-12-30T18:50:43"/>
    <d v="1899-12-30T00:40:47"/>
    <s v=""/>
    <s v="Cumplido"/>
    <m/>
    <s v=""/>
    <s v=""/>
    <s v="Cumplido"/>
    <s v=""/>
  </r>
  <r>
    <s v="INC000002671472"/>
    <s v="4-Menor/Localizado"/>
    <s v="4-Baja"/>
    <s v="Baja"/>
    <s v="Cerrado"/>
    <x v="0"/>
    <s v="13/3/24 12:39:36"/>
    <s v="13/3/24 12:40:52"/>
    <s v="13/3/24 12:42:58"/>
    <s v="13/3/24 23:50:00"/>
    <x v="1"/>
    <s v="EWALD R GALAZ MILLALEO"/>
    <s v="Checklist diario clientes 01.03.2024"/>
    <s v="SAP"/>
    <s v="tct_egalaz"/>
    <x v="0"/>
    <s v="Dentro del Objetivo de servicio"/>
    <x v="12"/>
    <d v="1899-12-30T00:02:06"/>
    <d v="1899-12-30T00:00:00"/>
    <d v="1899-12-30T00:03:22"/>
    <d v="1899-12-30T00:03:22"/>
    <s v=""/>
    <s v="Cumplido"/>
    <m/>
    <s v=""/>
    <s v=""/>
    <s v=""/>
    <s v="Cumplido"/>
  </r>
  <r>
    <s v="INC000002665755"/>
    <s v="3-Moderado/Limitado"/>
    <s v="4-Baja"/>
    <s v="Baja"/>
    <s v="Cerrado"/>
    <x v="4"/>
    <s v="11/3/24 18:04:12"/>
    <s v="11/3/24 18:06:28"/>
    <s v="13/3/24 12:44:47"/>
    <s v="13/3/24 23:50:00"/>
    <x v="2"/>
    <s v="ALEJANDRO ACEVEDO VALENZUELA"/>
    <s v="DUOC|REQ|[DUOC] Actualizaciones MS período Marzo 2024"/>
    <s v="HOSTING VIRTUAL"/>
    <s v="frp_eavend"/>
    <x v="0"/>
    <s v="Objetivos de servicio incumplidos"/>
    <x v="12"/>
    <d v="1899-12-31T18:38:19"/>
    <d v="1899-12-31T18:31:14"/>
    <d v="1899-12-31T18:40:35"/>
    <d v="1899-12-30T00:09:21"/>
    <s v=""/>
    <s v="Cumplido"/>
    <m/>
    <s v=""/>
    <s v=""/>
    <s v=""/>
    <s v="Cumplido"/>
  </r>
  <r>
    <s v="INC000002671355"/>
    <s v="3-Moderado/Limitado"/>
    <s v="4-Baja"/>
    <s v="Baja"/>
    <s v="Cerrado"/>
    <x v="4"/>
    <s v="13/3/24 11:35:25"/>
    <s v="13/3/24 11:37:16"/>
    <s v="13/3/24 12:59:48"/>
    <s v="13/3/24 23:50:00"/>
    <x v="0"/>
    <s v="VICTOR SEPULVEDA GAMARRA"/>
    <s v="REQ | DUOC | RE: Notificaciones y permisos"/>
    <s v="HOSTING VIRTUAL"/>
    <s v="frp_disilv"/>
    <x v="0"/>
    <s v="Dentro del Objetivo de servicio"/>
    <x v="12"/>
    <d v="1899-12-30T01:22:32"/>
    <d v="1899-12-30T00:46:35"/>
    <d v="1899-12-30T01:24:23"/>
    <d v="1899-12-30T00:37:48"/>
    <s v=""/>
    <s v="Cumplido"/>
    <m/>
    <s v=""/>
    <s v=""/>
    <s v=""/>
    <s v="Cumplido"/>
  </r>
  <r>
    <s v="INC000002668901"/>
    <s v="3-Moderado/Limitado"/>
    <s v="3-Medio"/>
    <s v="Media"/>
    <s v="Cerrado"/>
    <x v="39"/>
    <s v="12/3/24 17:55:02"/>
    <s v="12/3/24 17:56:44"/>
    <s v="13/3/24 13:40:39"/>
    <s v="13/3/24 23:50:00"/>
    <x v="0"/>
    <s v="SEBASTIAN I ACUÑA GUZMAN"/>
    <s v="HD/Generar registros MX dominio jeria.cl y modificación de prioridad"/>
    <s v="VPN IP - MPLS"/>
    <s v="frp_jancha"/>
    <x v="0"/>
    <s v="Objetivos de servicio incumplidos"/>
    <x v="12"/>
    <d v="1899-12-30T19:43:55"/>
    <d v="1899-12-30T18:33:48"/>
    <d v="1899-12-30T19:45:37"/>
    <d v="1899-12-30T01:11:49"/>
    <s v=""/>
    <s v="Cumplido"/>
    <m/>
    <s v=""/>
    <s v=""/>
    <s v="Cumplido"/>
    <s v=""/>
  </r>
  <r>
    <s v="INC000002668124"/>
    <s v="3-Moderado/Limitado"/>
    <s v="3-Medio"/>
    <s v="Media"/>
    <s v="Cerrado"/>
    <x v="0"/>
    <s v="12/3/24 12:38:06"/>
    <s v="12/3/24 12:40:20"/>
    <s v="13/3/24 13:52:36"/>
    <s v="13/3/24 23:50:00"/>
    <x v="10"/>
    <s v="OSCAR A RAMIREZ SOTO"/>
    <s v="HD | Requerimiento: Validar extensión de VLAN 3600 a 3602 en HANA H10 APQ"/>
    <s v="VPN IP - MPLS"/>
    <s v="frp_kefern"/>
    <x v="0"/>
    <s v="Objetivos de servicio incumplidos"/>
    <x v="12"/>
    <d v="1899-12-31T01:12:16"/>
    <d v="1899-12-30T20:06:42"/>
    <d v="1899-12-31T01:14:30"/>
    <d v="1899-12-30T05:07:48"/>
    <s v=""/>
    <s v="Cumplido"/>
    <m/>
    <s v=""/>
    <s v=""/>
    <s v="Cumplido"/>
    <s v=""/>
  </r>
  <r>
    <s v="INC000002671858"/>
    <s v="1-Extenso/Generalizado"/>
    <s v="4-Baja"/>
    <s v="Baja"/>
    <s v="Cerrado"/>
    <x v="40"/>
    <s v="13/3/24 13:24:34"/>
    <s v="13/3/24 13:24:34"/>
    <s v="13/3/24 14:59:38"/>
    <s v="13/3/24 23:50:00"/>
    <x v="12"/>
    <s v="MICHAEL H GONZALEZ OLIVARES"/>
    <s v="ciausp01 - m_audiobk02 TICKET AUTOMATICO"/>
    <s v="TICKET-INTELIGENTE"/>
    <s v="USR_TSIGHT"/>
    <x v="1"/>
    <s v="Dentro del Objetivo de servicio"/>
    <x v="12"/>
    <d v="1899-12-30T01:35:04"/>
    <d v="1899-12-30T01:02:07"/>
    <d v="1899-12-30T01:35:04"/>
    <d v="1899-12-30T00:32:57"/>
    <s v="Cumplido"/>
    <s v=" "/>
    <m/>
    <s v=""/>
    <s v=""/>
    <s v=""/>
    <s v="Cumplido"/>
  </r>
  <r>
    <s v="INC000002672023"/>
    <s v="3-Moderado/Limitado"/>
    <s v="3-Medio"/>
    <s v="Media"/>
    <s v="Cerrado"/>
    <x v="39"/>
    <s v="13/3/24 14:10:34"/>
    <s v="13/3/24 14:12:22"/>
    <s v="13/3/24 15:09:05"/>
    <s v="13/3/24 23:50:00"/>
    <x v="0"/>
    <s v="GUSTAVO AVILA VERA"/>
    <s v="HD/Creación de registro SPF - lizama.cl"/>
    <s v="VPN IP - MPLS"/>
    <s v="frp_pcamay"/>
    <x v="0"/>
    <s v="Dentro del Objetivo de servicio"/>
    <x v="12"/>
    <d v="1899-12-30T00:56:43"/>
    <d v="1899-12-30T00:08:57"/>
    <d v="1899-12-30T00:58:31"/>
    <d v="1899-12-30T00:49:34"/>
    <s v=""/>
    <s v="Cumplido"/>
    <m/>
    <s v=""/>
    <s v=""/>
    <s v="Cumplido"/>
    <s v=""/>
  </r>
  <r>
    <s v="INC000002669287"/>
    <s v="4-Menor/Localizado"/>
    <s v="4-Baja"/>
    <s v="Baja"/>
    <s v="Cerrado"/>
    <x v="0"/>
    <s v="12/3/24 16:49:49"/>
    <s v="12/3/24 16:50:39"/>
    <s v="13/3/24 15:30:42"/>
    <s v="13/3/24 23:50:00"/>
    <x v="2"/>
    <s v="PAUL A SEPULVEDA ALVAREZ"/>
    <s v="SOCEMPRESAS - reestablecer password"/>
    <s v="HOSTING VIRTUAL"/>
    <s v="tct_psepul"/>
    <x v="0"/>
    <s v="Dentro del Objetivo de servicio"/>
    <x v="12"/>
    <d v="1899-12-30T22:40:03"/>
    <d v="1899-12-30T22:39:48"/>
    <d v="1899-12-30T22:40:53"/>
    <d v="1899-12-30T00:01:05"/>
    <s v=""/>
    <s v="Cumplido"/>
    <m/>
    <s v=""/>
    <s v=""/>
    <s v=""/>
    <s v="Cumplido"/>
  </r>
  <r>
    <s v="INC000002669275"/>
    <s v="4-Menor/Localizado"/>
    <s v="4-Baja"/>
    <s v="Baja"/>
    <s v="Cerrado"/>
    <x v="0"/>
    <s v="12/3/24 16:45:48"/>
    <s v="12/3/24 16:46:20"/>
    <s v="13/3/24 15:31:09"/>
    <s v="13/3/24 23:50:00"/>
    <x v="2"/>
    <s v="PAUL A SEPULVEDA ALVAREZ"/>
    <s v="TCCT - Coordinacion interna microsoft"/>
    <s v="HOSTING VIRTUAL"/>
    <s v="tct_psepul"/>
    <x v="0"/>
    <s v="Dentro del Objetivo de servicio"/>
    <x v="12"/>
    <d v="1899-12-30T22:44:49"/>
    <d v="1899-12-30T22:42:54"/>
    <d v="1899-12-30T22:45:21"/>
    <d v="1899-12-30T00:02:27"/>
    <s v=""/>
    <s v="Cumplido"/>
    <m/>
    <s v=""/>
    <s v=""/>
    <s v=""/>
    <s v="Cumplido"/>
  </r>
  <r>
    <s v="INC000002669255"/>
    <s v="4-Menor/Localizado"/>
    <s v="4-Baja"/>
    <s v="Baja"/>
    <s v="Cerrado"/>
    <x v="0"/>
    <s v="12/3/24 16:42:33"/>
    <s v="12/3/24 16:43:26"/>
    <s v="13/3/24 15:31:59"/>
    <s v="13/3/24 23:50:00"/>
    <x v="2"/>
    <s v="PAUL A SEPULVEDA ALVAREZ"/>
    <s v="ALFRESCO-BD revision caso MS"/>
    <s v="HOSTING VIRTUAL"/>
    <s v="tct_psepul"/>
    <x v="0"/>
    <s v="Dentro del Objetivo de servicio"/>
    <x v="12"/>
    <d v="1899-12-30T22:48:33"/>
    <d v="1899-12-30T22:44:24"/>
    <d v="1899-12-30T22:49:26"/>
    <d v="1899-12-30T00:05:02"/>
    <s v=""/>
    <s v="Cumplido"/>
    <m/>
    <s v=""/>
    <s v=""/>
    <s v=""/>
    <s v="Cumplido"/>
  </r>
  <r>
    <s v="INC000002668783"/>
    <s v="4-Menor/Localizado"/>
    <s v="4-Baja"/>
    <s v="Baja"/>
    <s v="Cerrado"/>
    <x v="0"/>
    <s v="12/3/24 17:57:32"/>
    <s v="12/3/24 17:58:24"/>
    <s v="13/3/24 15:32:25"/>
    <s v="13/3/24 23:50:00"/>
    <x v="2"/>
    <s v="PAUL A SEPULVEDA ALVAREZ"/>
    <s v="CLOUDTIC cambio clave cuenta"/>
    <s v="HOSTING VIRTUAL"/>
    <s v="tct_psepul"/>
    <x v="0"/>
    <s v="Dentro del Objetivo de servicio"/>
    <x v="12"/>
    <d v="1899-12-30T21:34:01"/>
    <d v="1899-12-30T21:33:49"/>
    <d v="1899-12-30T21:34:53"/>
    <d v="1899-12-30T00:01:04"/>
    <s v=""/>
    <s v="Cumplido"/>
    <m/>
    <s v=""/>
    <s v=""/>
    <s v=""/>
    <s v="Cumplido"/>
  </r>
  <r>
    <s v="INC000002669270"/>
    <s v="4-Menor/Localizado"/>
    <s v="4-Baja"/>
    <s v="Baja"/>
    <s v="Cerrado"/>
    <x v="0"/>
    <s v="12/3/24 16:44:41"/>
    <s v="12/3/24 16:45:29"/>
    <s v="13/3/24 15:33:20"/>
    <s v="13/3/24 23:50:00"/>
    <x v="2"/>
    <s v="PAUL A SEPULVEDA ALVAREZ"/>
    <s v="WIZARD - coordinacion parches criticos seguridad"/>
    <s v="HOSTING VIRTUAL"/>
    <s v="tct_psepul"/>
    <x v="0"/>
    <s v="Dentro del Objetivo de servicio"/>
    <x v="12"/>
    <d v="1899-12-30T22:47:51"/>
    <d v="1899-12-30T22:45:18"/>
    <d v="1899-12-30T22:48:39"/>
    <d v="1899-12-30T00:03:21"/>
    <s v=""/>
    <s v="Cumplido"/>
    <m/>
    <s v=""/>
    <s v=""/>
    <s v=""/>
    <s v="Cumplido"/>
  </r>
  <r>
    <s v="INC000002672061"/>
    <s v="3-Moderado/Limitado"/>
    <s v="3-Medio"/>
    <s v="Media"/>
    <s v="Cerrado"/>
    <x v="39"/>
    <s v="13/3/24 15:17:27"/>
    <s v="13/3/24 15:19:37"/>
    <s v="13/3/24 15:46:10"/>
    <s v="13/3/24 23:50:00"/>
    <x v="0"/>
    <s v="GUSTAVO AVILA VERA"/>
    <s v="HD | RE: Creación de registro SPF - lizama.cl| FOLIO INC000002672023 |"/>
    <s v="VPN IP - MPLS"/>
    <s v="frp_kefern"/>
    <x v="0"/>
    <s v="Dentro del Objetivo de servicio"/>
    <x v="12"/>
    <d v="1899-12-30T00:26:33"/>
    <d v="1899-12-30T00:03:21"/>
    <d v="1899-12-30T00:28:43"/>
    <d v="1899-12-30T00:25:22"/>
    <s v=""/>
    <s v="Cumplido"/>
    <m/>
    <s v=""/>
    <s v=""/>
    <s v="Cumplido"/>
    <s v=""/>
  </r>
  <r>
    <s v="INC000002672321"/>
    <s v="4-Menor/Localizado"/>
    <s v="4-Baja"/>
    <s v="Baja"/>
    <s v="Cerrado"/>
    <x v="0"/>
    <s v="13/3/24 15:51:08"/>
    <s v="13/3/24 15:52:18"/>
    <s v="13/3/24 15:54:39"/>
    <s v="13/3/24 23:50:00"/>
    <x v="1"/>
    <s v="EWALD R GALAZ MILLALEO"/>
    <s v="Checklist diario clientes 04.03.2024"/>
    <s v="SAP"/>
    <s v="tct_egalaz"/>
    <x v="0"/>
    <s v="Dentro del Objetivo de servicio"/>
    <x v="12"/>
    <d v="1899-12-30T00:02:21"/>
    <d v="1899-12-30T00:00:00"/>
    <d v="1899-12-30T00:03:31"/>
    <d v="1899-12-30T00:03:31"/>
    <s v=""/>
    <s v="Cumplido"/>
    <m/>
    <s v=""/>
    <s v=""/>
    <s v=""/>
    <s v="Cumplido"/>
  </r>
  <r>
    <s v="INC000002672324"/>
    <s v="4-Menor/Localizado"/>
    <s v="3-Medio"/>
    <s v="Media"/>
    <s v="Cerrado"/>
    <x v="0"/>
    <s v="13/3/24 15:56:01"/>
    <s v="13/3/24 15:57:25"/>
    <s v="13/3/24 16:00:13"/>
    <s v="13/3/24 23:50:00"/>
    <x v="1"/>
    <s v="EWALD R GALAZ MILLALEO"/>
    <s v="Checklist diario clientes 05.03.2024"/>
    <s v="SAP"/>
    <s v="tct_egalaz"/>
    <x v="1"/>
    <s v="Dentro del Objetivo de servicio"/>
    <x v="12"/>
    <d v="1899-12-30T00:02:48"/>
    <d v="1899-12-30T00:00:00"/>
    <d v="1899-12-30T00:04:12"/>
    <d v="1899-12-30T00:04:12"/>
    <s v="Cumplido"/>
    <s v=" "/>
    <m/>
    <s v=""/>
    <s v=""/>
    <s v="Cumplido"/>
    <s v=""/>
  </r>
  <r>
    <s v="INC000002672328"/>
    <s v="4-Menor/Localizado"/>
    <s v="4-Baja"/>
    <s v="Baja"/>
    <s v="Cerrado"/>
    <x v="0"/>
    <s v="13/3/24 16:01:50"/>
    <s v="13/3/24 16:03:19"/>
    <s v="13/3/24 16:06:10"/>
    <s v="13/3/24 23:50:00"/>
    <x v="1"/>
    <s v="EWALD R GALAZ MILLALEO"/>
    <s v="Informe Mensual clientes Mes de Febrero 2024"/>
    <s v="SAP"/>
    <s v="tct_egalaz"/>
    <x v="0"/>
    <s v="Dentro del Objetivo de servicio"/>
    <x v="12"/>
    <d v="1899-12-30T00:02:51"/>
    <d v="1899-12-30T00:00:00"/>
    <d v="1899-12-30T00:04:20"/>
    <d v="1899-12-30T00:04:20"/>
    <s v=""/>
    <s v="Cumplido"/>
    <m/>
    <s v=""/>
    <s v=""/>
    <s v=""/>
    <s v="Cumplido"/>
  </r>
  <r>
    <s v="INC000002665123"/>
    <s v="3-Moderado/Limitado"/>
    <s v="3-Medio"/>
    <s v="Media"/>
    <s v="Cerrado"/>
    <x v="0"/>
    <s v="11/3/24 12:27:51"/>
    <s v="11/3/24 12:29:13"/>
    <s v="13/3/24 16:14:24"/>
    <s v="13/3/24 23:50:00"/>
    <x v="2"/>
    <s v="RICARDO R GALLEGOS OYANEDER"/>
    <s v="HD/RE: Cliente SOC PESCADORES S A Rut  99.556.760-1 Sison 202400284"/>
    <s v="VPN IP - MPLS"/>
    <s v="frp_pcamay"/>
    <x v="0"/>
    <s v="Objetivos de servicio incumplidos"/>
    <x v="12"/>
    <d v="1900-01-01T03:45:11"/>
    <d v="1900-01-01T03:35:00"/>
    <d v="1900-01-01T03:46:33"/>
    <d v="1899-12-30T00:11:33"/>
    <s v=""/>
    <s v="Cumplido"/>
    <m/>
    <s v=""/>
    <s v=""/>
    <s v="Cumplido"/>
    <s v=""/>
  </r>
  <r>
    <s v="INC000002671456"/>
    <s v="3-Moderado/Limitado"/>
    <s v="3-Medio"/>
    <s v="Media"/>
    <s v="Cerrado"/>
    <x v="37"/>
    <s v="13/3/24 12:40:13"/>
    <s v="13/3/24 12:42:10"/>
    <s v="13/3/24 16:39:19"/>
    <s v="13/3/24 23:50:00"/>
    <x v="1"/>
    <s v="NICOLAS A SAAVEDRA EGUILUZ"/>
    <s v="HD | RV: HOGAR DE CRISTO: EWA"/>
    <s v="VPN IP - MPLS"/>
    <s v="frp_kefern"/>
    <x v="0"/>
    <s v="Dentro del Objetivo de servicio"/>
    <x v="12"/>
    <d v="1899-12-30T03:57:09"/>
    <d v="1899-12-30T00:02:17"/>
    <d v="1899-12-30T03:59:06"/>
    <d v="1899-12-30T03:56:49"/>
    <s v=""/>
    <s v="Cumplido"/>
    <m/>
    <s v=""/>
    <s v=""/>
    <s v="Cumplido"/>
    <s v=""/>
  </r>
  <r>
    <s v="INC000002671425"/>
    <s v="3-Moderado/Limitado"/>
    <s v="3-Medio"/>
    <s v="Media"/>
    <s v="Cerrado"/>
    <x v="0"/>
    <s v="13/3/24 11:51:55"/>
    <s v="13/3/24 11:54:50"/>
    <s v="13/3/24 16:42:13"/>
    <s v="13/3/24 23:50:00"/>
    <x v="2"/>
    <s v="RICARDO R GALLEGOS OYANEDER"/>
    <s v="HD | contraseña correo"/>
    <s v="VPN IP - MPLS"/>
    <s v="frp_kefern"/>
    <x v="0"/>
    <s v="Dentro del Objetivo de servicio"/>
    <x v="12"/>
    <d v="1899-12-30T04:47:23"/>
    <d v="1899-12-30T04:21:50"/>
    <d v="1899-12-30T04:50:18"/>
    <d v="1899-12-30T00:28:28"/>
    <s v=""/>
    <s v="Cumplido"/>
    <m/>
    <s v=""/>
    <s v=""/>
    <s v="Cumplido"/>
    <s v=""/>
  </r>
  <r>
    <s v="INC000002668705"/>
    <s v="3-Moderado/Limitado"/>
    <s v="3-Medio"/>
    <s v="Media"/>
    <s v="Cerrado"/>
    <x v="0"/>
    <s v="12/3/24 14:20:22"/>
    <s v="12/3/24 14:22:38"/>
    <s v="13/3/24 17:00:30"/>
    <s v="13/3/24 23:50:00"/>
    <x v="2"/>
    <s v="RICARDO R GALLEGOS OYANEDER"/>
    <s v="HD/Acceso ServerTools 172.31.235.100 a Server Desarrollo 10.67.128.98"/>
    <s v="VPN IP - MPLS"/>
    <s v="frp_jancha"/>
    <x v="0"/>
    <s v="Objetivos de servicio incumplidos"/>
    <x v="12"/>
    <d v="1899-12-31T02:37:52"/>
    <d v="1899-12-30T23:28:24"/>
    <d v="1899-12-31T02:40:08"/>
    <d v="1899-12-30T03:11:44"/>
    <s v=""/>
    <s v="Cumplido"/>
    <m/>
    <s v=""/>
    <s v=""/>
    <s v="Cumplido"/>
    <s v=""/>
  </r>
  <r>
    <s v="INC000002672358"/>
    <s v="4-Menor/Localizado"/>
    <s v="4-Baja"/>
    <s v="Baja"/>
    <s v="Cerrado"/>
    <x v="0"/>
    <s v="13/3/24 17:00:49"/>
    <s v="13/3/24 17:01:01"/>
    <s v="13/3/24 17:04:42"/>
    <s v="13/3/24 23:50:00"/>
    <x v="2"/>
    <s v="RICARDO R GALLEGOS OYANEDER"/>
    <s v="Reu interna SD por temas de área e indicaciones vuelta a la oficina"/>
    <s v="HOSTING VIRTUAL"/>
    <s v="tct_rgalle"/>
    <x v="0"/>
    <s v="Dentro del Objetivo de servicio"/>
    <x v="12"/>
    <d v="1899-12-30T00:03:41"/>
    <d v="1899-12-30T00:00:00"/>
    <d v="1899-12-30T00:03:53"/>
    <d v="1899-12-30T00:03:53"/>
    <s v=""/>
    <s v="Cumplido"/>
    <m/>
    <s v=""/>
    <s v=""/>
    <s v=""/>
    <s v="Cumplido"/>
  </r>
  <r>
    <s v="INC000002668174"/>
    <s v="3-Moderado/Limitado"/>
    <s v="3-Medio"/>
    <s v="Media"/>
    <s v="Cerrado"/>
    <x v="0"/>
    <s v="12/3/24 13:01:05"/>
    <s v="12/3/24 13:02:44"/>
    <s v="13/3/24 17:04:51"/>
    <s v="13/3/24 23:50:00"/>
    <x v="4"/>
    <s v="MOISES E MONTERO RAMOS"/>
    <s v="HD / Solicitud de MV"/>
    <s v="VPN IP - MPLS"/>
    <s v="frp_rreyes"/>
    <x v="0"/>
    <s v="Objetivos de servicio incumplidos"/>
    <x v="12"/>
    <d v="1899-12-31T04:02:07"/>
    <d v="1899-12-31T02:56:20"/>
    <d v="1899-12-31T04:03:46"/>
    <d v="1899-12-30T01:07:26"/>
    <s v=""/>
    <s v="Cumplido"/>
    <m/>
    <s v=""/>
    <s v=""/>
    <s v="Cumplido"/>
    <s v=""/>
  </r>
  <r>
    <s v="INC000002672359"/>
    <s v="4-Menor/Localizado"/>
    <s v="4-Baja"/>
    <s v="Baja"/>
    <s v="Cerrado"/>
    <x v="0"/>
    <s v="13/3/24 17:01:07"/>
    <s v="13/3/24 17:01:18"/>
    <s v="13/3/24 17:05:53"/>
    <s v="13/3/24 23:50:00"/>
    <x v="2"/>
    <s v="RICARDO R GALLEGOS OYANEDER"/>
    <s v="Reunión grupo MS junto a Team Leader"/>
    <s v="HOSTING VIRTUAL"/>
    <s v="tct_rgalle"/>
    <x v="0"/>
    <s v="Dentro del Objetivo de servicio"/>
    <x v="12"/>
    <d v="1899-12-30T00:04:35"/>
    <d v="1899-12-30T00:00:00"/>
    <d v="1899-12-30T00:04:46"/>
    <d v="1899-12-30T00:04:46"/>
    <s v=""/>
    <s v="Cumplido"/>
    <m/>
    <s v=""/>
    <s v=""/>
    <s v=""/>
    <s v="Cumplido"/>
  </r>
  <r>
    <s v="INC000002672014"/>
    <s v="3-Moderado/Limitado"/>
    <s v="3-Medio"/>
    <s v="Media"/>
    <s v="Cerrado"/>
    <x v="0"/>
    <s v="13/3/24 13:57:01"/>
    <s v="13/3/24 14:00:11"/>
    <s v="13/3/24 17:08:22"/>
    <s v="13/3/24 23:50:00"/>
    <x v="0"/>
    <s v="CLAUDIO A GAJARDO GARRIDO"/>
    <s v="HD | Consulta por compatibilidad de base de datos/sistema operativo Oracle Linux."/>
    <s v="VPN IP - MPLS"/>
    <s v="frp_kefern"/>
    <x v="0"/>
    <s v="Dentro del Objetivo de servicio"/>
    <x v="12"/>
    <d v="1899-12-30T03:08:11"/>
    <d v="1899-12-30T02:25:25"/>
    <d v="1899-12-30T03:11:21"/>
    <d v="1899-12-30T00:45:56"/>
    <s v=""/>
    <s v="Cumplido"/>
    <m/>
    <s v=""/>
    <s v=""/>
    <s v="Cumplido"/>
    <s v=""/>
  </r>
  <r>
    <s v="INC000002672361"/>
    <s v="4-Menor/Localizado"/>
    <s v="4-Baja"/>
    <s v="Baja"/>
    <s v="Cerrado"/>
    <x v="0"/>
    <s v="13/3/24 17:01:24"/>
    <s v="13/3/24 17:01:36"/>
    <s v="13/3/24 17:11:13"/>
    <s v="13/3/24 23:50:00"/>
    <x v="2"/>
    <s v="RICARDO R GALLEGOS OYANEDER"/>
    <s v="Requerimiento solicitado sin el flujo correspondiente"/>
    <s v="HOSTING VIRTUAL"/>
    <s v="tct_rgalle"/>
    <x v="0"/>
    <s v="Dentro del Objetivo de servicio"/>
    <x v="12"/>
    <d v="1899-12-30T00:09:37"/>
    <d v="1899-12-30T00:00:00"/>
    <d v="1899-12-30T00:09:49"/>
    <d v="1899-12-30T00:09:49"/>
    <s v=""/>
    <s v="Cumplido"/>
    <m/>
    <s v=""/>
    <s v=""/>
    <s v=""/>
    <s v="Cumplido"/>
  </r>
  <r>
    <s v="INC000002672366"/>
    <s v="4-Menor/Localizado"/>
    <s v="4-Baja"/>
    <s v="Baja"/>
    <s v="Cerrado"/>
    <x v="0"/>
    <s v="13/3/24 17:08:41"/>
    <s v="13/3/24 17:09:52"/>
    <s v="13/3/24 17:11:47"/>
    <s v="13/3/24 23:50:00"/>
    <x v="1"/>
    <s v="EWALD R GALAZ MILLALEO"/>
    <s v="Checklist diario clientes 06.03.2024"/>
    <s v="SAP"/>
    <s v="tct_egalaz"/>
    <x v="0"/>
    <s v="Dentro del Objetivo de servicio"/>
    <x v="12"/>
    <d v="1899-12-30T00:01:55"/>
    <d v="1899-12-30T00:00:00"/>
    <d v="1899-12-30T00:03:06"/>
    <d v="1899-12-30T00:03:06"/>
    <s v=""/>
    <s v="Cumplido"/>
    <m/>
    <s v=""/>
    <s v=""/>
    <s v=""/>
    <s v="Cumplido"/>
  </r>
  <r>
    <s v="INC000002671613"/>
    <s v="4-Menor/Localizado"/>
    <s v="4-Baja"/>
    <s v="Baja"/>
    <s v="Cerrado"/>
    <x v="0"/>
    <s v="13/3/24 11:51:08"/>
    <s v="13/3/24 11:51:22"/>
    <s v="13/3/24 17:14:02"/>
    <s v="13/3/24 23:50:00"/>
    <x v="2"/>
    <s v="JAVIER CUEVAS"/>
    <s v="E-CLOUD][AC]TCCT-CHILE-CLOUD-CA-AD-041-T1003.006"/>
    <s v="HOSTING VIRTUAL"/>
    <s v="tct_jacuev"/>
    <x v="0"/>
    <s v="Dentro del Objetivo de servicio"/>
    <x v="12"/>
    <d v="1899-12-30T05:22:40"/>
    <d v="1899-12-30T00:00:00"/>
    <d v="1899-12-30T05:22:54"/>
    <d v="1899-12-30T05:22:54"/>
    <s v=""/>
    <s v="Cumplido"/>
    <m/>
    <s v=""/>
    <s v=""/>
    <s v=""/>
    <s v="Cumplido"/>
  </r>
  <r>
    <s v="INC000002672369"/>
    <s v="4-Menor/Localizado"/>
    <s v="4-Baja"/>
    <s v="Baja"/>
    <s v="Cerrado"/>
    <x v="0"/>
    <s v="13/3/24 17:12:11"/>
    <s v="13/3/24 17:13:14"/>
    <s v="13/3/24 17:19:58"/>
    <s v="13/3/24 23:50:00"/>
    <x v="1"/>
    <s v="EWALD R GALAZ MILLALEO"/>
    <s v="Checklist diario clientes 07.03.2024"/>
    <s v="SAP"/>
    <s v="tct_egalaz"/>
    <x v="0"/>
    <s v="Dentro del Objetivo de servicio"/>
    <x v="12"/>
    <d v="1899-12-30T00:06:44"/>
    <d v="1899-12-30T00:00:00"/>
    <d v="1899-12-30T00:07:47"/>
    <d v="1899-12-30T00:07:47"/>
    <s v=""/>
    <s v="Cumplido"/>
    <m/>
    <s v=""/>
    <s v=""/>
    <s v=""/>
    <s v="Cumplido"/>
  </r>
  <r>
    <s v="INC000002671861"/>
    <s v="1-Extenso/Generalizado"/>
    <s v="4-Baja"/>
    <s v="Baja"/>
    <s v="Cerrado"/>
    <x v="1"/>
    <s v="13/3/24 13:28:17"/>
    <s v="13/3/24 13:28:17"/>
    <s v="13/3/24 17:22:14"/>
    <s v="13/3/24 23:50:00"/>
    <x v="12"/>
    <s v="JUAN P SEGURA VARGAS"/>
    <s v="telefonicainf - telefonicam04 TICKET AUTOMATICO"/>
    <s v="TICKET-INTELIGENTE"/>
    <s v="USR_TSIGHT"/>
    <x v="1"/>
    <s v="Dentro del Objetivo de servicio"/>
    <x v="12"/>
    <d v="1899-12-30T03:53:57"/>
    <d v="1899-12-30T03:24:02"/>
    <d v="1899-12-30T03:53:57"/>
    <d v="1899-12-30T00:29:55"/>
    <s v="Cumplido"/>
    <s v=" "/>
    <m/>
    <s v=""/>
    <s v=""/>
    <s v=""/>
    <s v="Cumplido"/>
  </r>
  <r>
    <s v="INC000002672375"/>
    <s v="4-Menor/Localizado"/>
    <s v="4-Baja"/>
    <s v="Baja"/>
    <s v="Cerrado"/>
    <x v="0"/>
    <s v="13/3/24 17:20:21"/>
    <s v="13/3/24 17:23:14"/>
    <s v="13/3/24 17:24:38"/>
    <s v="13/3/24 23:50:00"/>
    <x v="1"/>
    <s v="EWALD R GALAZ MILLALEO"/>
    <s v="Checklist diario clientes 08.03.2024"/>
    <s v="SAP"/>
    <s v="tct_egalaz"/>
    <x v="0"/>
    <s v="Dentro del Objetivo de servicio"/>
    <x v="12"/>
    <d v="1899-12-30T00:01:24"/>
    <d v="1899-12-30T00:00:00"/>
    <d v="1899-12-30T00:04:17"/>
    <d v="1899-12-30T00:04:17"/>
    <s v=""/>
    <s v="Cumplido"/>
    <m/>
    <s v=""/>
    <s v=""/>
    <s v=""/>
    <s v="Cumplido"/>
  </r>
  <r>
    <s v="INC000002672377"/>
    <s v="4-Menor/Localizado"/>
    <s v="4-Baja"/>
    <s v="Baja"/>
    <s v="Cerrado"/>
    <x v="0"/>
    <s v="13/3/24 17:25:16"/>
    <s v="13/3/24 17:28:42"/>
    <s v="13/3/24 17:29:32"/>
    <s v="13/3/24 23:50:00"/>
    <x v="1"/>
    <s v="EWALD R GALAZ MILLALEO"/>
    <s v="Checklist diario clientes 11.03.2024"/>
    <s v="SAP"/>
    <s v="tct_egalaz"/>
    <x v="0"/>
    <s v="Dentro del Objetivo de servicio"/>
    <x v="12"/>
    <d v="1899-12-30T00:00:50"/>
    <d v="1899-12-30T00:00:00"/>
    <d v="1899-12-30T00:04:16"/>
    <d v="1899-12-30T00:04:16"/>
    <s v=""/>
    <s v="Cumplido"/>
    <m/>
    <s v=""/>
    <s v=""/>
    <s v=""/>
    <s v="Cumplido"/>
  </r>
  <r>
    <s v="INC000002671395"/>
    <s v="4-Menor/Localizado"/>
    <s v="4-Baja"/>
    <s v="Baja"/>
    <s v="Cerrado"/>
    <x v="0"/>
    <s v="13/3/24 11:50:31"/>
    <s v="13/3/24 11:50:42"/>
    <s v="13/3/24 17:38:20"/>
    <s v="13/3/24 23:50:00"/>
    <x v="2"/>
    <s v="JAVIER CUEVAS"/>
    <s v="ULTRAPORT (SERVICIOS M) ARITIMOS Y TRANSPORTES LTDA /  CHI-004215151"/>
    <s v="HOSTING VIRTUAL"/>
    <s v="tct_jacuev"/>
    <x v="0"/>
    <s v="Dentro del Objetivo de servicio"/>
    <x v="12"/>
    <d v="1899-12-30T05:47:38"/>
    <d v="1899-12-30T00:00:00"/>
    <d v="1899-12-30T05:47:49"/>
    <d v="1899-12-30T05:47:49"/>
    <s v=""/>
    <s v="Cumplido"/>
    <m/>
    <s v=""/>
    <s v=""/>
    <s v=""/>
    <s v="Cumplido"/>
  </r>
  <r>
    <s v="INC000002672387"/>
    <s v="4-Menor/Localizado"/>
    <s v="4-Baja"/>
    <s v="Baja"/>
    <s v="Cerrado"/>
    <x v="0"/>
    <s v="13/3/24 17:42:53"/>
    <s v="13/3/24 17:43:48"/>
    <s v="13/3/24 17:45:13"/>
    <s v="13/3/24 23:50:00"/>
    <x v="1"/>
    <s v="EWALD R GALAZ MILLALEO"/>
    <s v="Checklist diario clientes 12.03.2024"/>
    <s v="SAP"/>
    <s v="tct_egalaz"/>
    <x v="0"/>
    <s v="Dentro del Objetivo de servicio"/>
    <x v="12"/>
    <d v="1899-12-30T00:01:25"/>
    <d v="1899-12-30T00:00:00"/>
    <d v="1899-12-30T00:02:20"/>
    <d v="1899-12-30T00:02:20"/>
    <s v=""/>
    <s v="Cumplido"/>
    <m/>
    <s v=""/>
    <s v=""/>
    <s v=""/>
    <s v="Cumplido"/>
  </r>
  <r>
    <s v="INC000002671404"/>
    <s v="4-Menor/Localizado"/>
    <s v="4-Baja"/>
    <s v="Baja"/>
    <s v="Cerrado"/>
    <x v="0"/>
    <s v="13/3/24 11:50:50"/>
    <s v="13/3/24 11:51:01"/>
    <s v="13/3/24 17:46:00"/>
    <s v="13/3/24 23:50:00"/>
    <x v="2"/>
    <s v="JAVIER CUEVAS"/>
    <s v="FORESTAL MAXCON  //  CHI-004158619-1"/>
    <s v="HOSTING VIRTUAL"/>
    <s v="tct_jacuev"/>
    <x v="0"/>
    <s v="Dentro del Objetivo de servicio"/>
    <x v="12"/>
    <d v="1899-12-30T05:54:59"/>
    <d v="1899-12-30T00:00:00"/>
    <d v="1899-12-30T05:55:10"/>
    <d v="1899-12-30T05:55:10"/>
    <s v=""/>
    <s v="Cumplido"/>
    <m/>
    <s v=""/>
    <s v=""/>
    <s v=""/>
    <s v="Cumplido"/>
  </r>
  <r>
    <s v="INC000002672391"/>
    <s v="4-Menor/Localizado"/>
    <s v="4-Baja"/>
    <s v="Baja"/>
    <s v="Cerrado"/>
    <x v="0"/>
    <s v="13/3/24 17:45:51"/>
    <s v="13/3/24 17:46:59"/>
    <s v="13/3/24 17:48:00"/>
    <s v="13/3/24 23:50:00"/>
    <x v="1"/>
    <s v="EWALD R GALAZ MILLALEO"/>
    <s v="Checklist diario clientes 13.03.2024"/>
    <s v="SAP"/>
    <s v="tct_egalaz"/>
    <x v="0"/>
    <s v="Dentro del Objetivo de servicio"/>
    <x v="12"/>
    <d v="1899-12-30T00:01:01"/>
    <d v="1899-12-30T00:00:00"/>
    <d v="1899-12-30T00:02:09"/>
    <d v="1899-12-30T00:02:09"/>
    <s v=""/>
    <s v="Cumplido"/>
    <m/>
    <s v=""/>
    <s v=""/>
    <s v=""/>
    <s v="Cumplido"/>
  </r>
  <r>
    <s v="INC000002672094"/>
    <s v="3-Moderado/Limitado"/>
    <s v="3-Medio"/>
    <s v="Media"/>
    <s v="Cerrado"/>
    <x v="0"/>
    <s v="13/3/24 16:53:26"/>
    <s v="13/3/24 16:54:07"/>
    <s v="13/3/24 17:57:05"/>
    <s v="13/3/24 23:50:00"/>
    <x v="10"/>
    <s v="JUAN PABLO PAZ GOMPERTZ"/>
    <s v="HD/SOLICITUD DE IP PVLAN APQ"/>
    <s v="VPN IP - MPLS"/>
    <s v="frp_pcamay"/>
    <x v="0"/>
    <s v="Dentro del Objetivo de servicio"/>
    <x v="12"/>
    <d v="1899-12-30T01:02:58"/>
    <d v="1899-12-30T00:47:47"/>
    <d v="1899-12-30T01:03:39"/>
    <d v="1899-12-30T00:15:52"/>
    <s v=""/>
    <s v="Cumplido"/>
    <m/>
    <s v=""/>
    <s v=""/>
    <s v="Cumplido"/>
    <s v=""/>
  </r>
  <r>
    <s v="INC000002672103"/>
    <s v="3-Moderado/Limitado"/>
    <s v="3-Medio"/>
    <s v="Media"/>
    <s v="Cerrado"/>
    <x v="0"/>
    <s v="13/3/24 17:06:40"/>
    <s v="13/3/24 17:07:32"/>
    <s v="13/3/24 18:02:18"/>
    <s v="13/3/24 23:50:00"/>
    <x v="10"/>
    <s v="LUIS RODRIGO ACEVEDO COLLIPAL"/>
    <s v="HD/SOLICITUD DE IP PVLAN SM"/>
    <s v="VPN IP - MPLS"/>
    <s v="frp_pcamay"/>
    <x v="0"/>
    <s v="Dentro del Objetivo de servicio"/>
    <x v="12"/>
    <d v="1899-12-30T00:54:46"/>
    <d v="1899-12-30T00:51:47"/>
    <d v="1899-12-30T00:55:38"/>
    <d v="1899-12-30T00:03:51"/>
    <s v=""/>
    <s v="Cumplido"/>
    <m/>
    <s v=""/>
    <s v=""/>
    <s v="Cumplido"/>
    <s v=""/>
  </r>
  <r>
    <s v="INC000002672547"/>
    <s v="4-Menor/Localizado"/>
    <s v="4-Baja"/>
    <s v="Baja"/>
    <s v="Cerrado"/>
    <x v="0"/>
    <s v="13/3/24 18:11:54"/>
    <s v="13/3/24 18:13:11"/>
    <s v="13/3/24 18:13:46"/>
    <s v="13/3/24 23:50:00"/>
    <x v="2"/>
    <s v="ALEJANDRO ACEVEDO VALENZUELA"/>
    <s v="REUNION DE PLANIFICACION CLIENTE DUOC TRABAJOS PROGRAMADOS ACTULIZACIONES MS"/>
    <s v="HOSTING VIRTUAL"/>
    <s v="tct_aaceve"/>
    <x v="0"/>
    <s v="Dentro del Objetivo de servicio"/>
    <x v="12"/>
    <d v="1899-12-30T00:00:35"/>
    <d v="1899-12-30T00:00:00"/>
    <d v="1899-12-30T00:01:52"/>
    <d v="1899-12-30T00:01:52"/>
    <s v=""/>
    <s v="Cumplido"/>
    <m/>
    <s v=""/>
    <s v=""/>
    <s v=""/>
    <s v="Cumplido"/>
  </r>
  <r>
    <s v="INC000002672062"/>
    <s v="3-Moderado/Limitado"/>
    <s v="4-Baja"/>
    <s v="Baja"/>
    <s v="Cerrado"/>
    <x v="4"/>
    <s v="13/3/24 15:18:36"/>
    <s v="13/3/24 15:21:57"/>
    <s v="13/3/24 18:21:45"/>
    <s v="13/3/24 23:50:00"/>
    <x v="3"/>
    <s v="ALVARO ORTIZ"/>
    <s v="DUOC | REQ| Clave de usuarios DGDAI"/>
    <s v="HOUSING"/>
    <s v="frp_eavend"/>
    <x v="0"/>
    <s v="Dentro del Objetivo de servicio"/>
    <x v="12"/>
    <d v="1899-12-30T02:59:48"/>
    <d v="1899-12-30T01:46:22"/>
    <d v="1899-12-30T03:03:09"/>
    <d v="1899-12-30T01:16:47"/>
    <s v=""/>
    <s v="Cumplido"/>
    <m/>
    <s v=""/>
    <s v=""/>
    <s v=""/>
    <s v="Cumplido"/>
  </r>
  <r>
    <s v="INC000002672667"/>
    <s v="1-Extenso/Generalizado"/>
    <s v="4-Baja"/>
    <s v="Baja"/>
    <s v="Cerrado"/>
    <x v="6"/>
    <s v="13/3/24 19:14:08"/>
    <s v="13/3/24 19:14:08"/>
    <s v="13/3/24 19:32:20"/>
    <s v="13/3/24 23:50:00"/>
    <x v="2"/>
    <s v="ALEJANDRO ACEVEDO VALENZUELA"/>
    <s v="rabie001 - aconcagua_vm TICKET AUTOMATICO"/>
    <s v="TICKET-INTELIGENTE"/>
    <s v="USR_TSIGHT"/>
    <x v="1"/>
    <s v="Dentro del Objetivo de servicio"/>
    <x v="12"/>
    <d v="1899-12-30T00:18:12"/>
    <d v="1899-12-30T00:16:38"/>
    <d v="1899-12-30T00:18:12"/>
    <d v="1899-12-30T00:01:34"/>
    <s v="Cumplido"/>
    <s v=" "/>
    <m/>
    <s v=""/>
    <s v=""/>
    <s v=""/>
    <s v="Cumplido"/>
  </r>
  <r>
    <s v="INC000002672245"/>
    <s v="1-Extenso/Generalizado"/>
    <s v="4-Baja"/>
    <s v="Baja"/>
    <s v="Cerrado"/>
    <x v="40"/>
    <s v="13/3/24 15:53:31"/>
    <s v="13/3/24 15:53:31"/>
    <s v="13/3/24 20:33:10"/>
    <s v="13/3/24 23:50:00"/>
    <x v="2"/>
    <s v="ALEJANDRO ACEVEDO VALENZUELA"/>
    <s v="ciausp01 - m_audioapps01 TICKET AUTOMATICO"/>
    <s v="TICKET-INTELIGENTE"/>
    <s v="USR_TSIGHT"/>
    <x v="1"/>
    <s v="Dentro del Objetivo de servicio"/>
    <x v="12"/>
    <d v="1899-12-30T04:39:39"/>
    <d v="1899-12-30T03:01:54"/>
    <d v="1899-12-30T04:39:39"/>
    <d v="1899-12-30T01:37:45"/>
    <s v="Cumplido"/>
    <s v=" "/>
    <m/>
    <s v=""/>
    <s v=""/>
    <s v=""/>
    <s v="Cumplido"/>
  </r>
  <r>
    <s v="INC000002672742"/>
    <s v="2-Significativo/Amplio"/>
    <s v="3-Medio"/>
    <s v="Media"/>
    <s v="Cerrado"/>
    <x v="4"/>
    <s v="13/3/24 20:32:06"/>
    <s v="13/3/24 20:34:03"/>
    <s v="13/3/24 20:38:06"/>
    <s v="13/3/24 23:50:00"/>
    <x v="3"/>
    <s v="ALVARO ORTIZ"/>
    <s v="reunion entre Telefonica, Duoc y Oracle"/>
    <s v="HOSTING VIRTUAL"/>
    <s v="tct_alorti"/>
    <x v="0"/>
    <s v="Dentro del Objetivo de servicio"/>
    <x v="12"/>
    <d v="1899-12-30T00:04:03"/>
    <d v="1899-12-30T00:00:00"/>
    <d v="1899-12-30T00:06:00"/>
    <d v="1899-12-30T00:06:00"/>
    <s v=""/>
    <s v="Cumplido"/>
    <m/>
    <s v=""/>
    <s v=""/>
    <s v="Cumplido"/>
    <s v=""/>
  </r>
  <r>
    <s v="INC000002672559"/>
    <s v="3-Moderado/Limitado"/>
    <s v="4-Baja"/>
    <s v="Baja"/>
    <s v="Cerrado"/>
    <x v="4"/>
    <s v="13/3/24 18:30:03"/>
    <s v="13/3/24 18:31:54"/>
    <s v="14/3/24 10:21:44"/>
    <s v="14/3/24 23:50:00"/>
    <x v="3"/>
    <s v="CRISTOBAL I REYES DELGADO"/>
    <s v="DUOC | REQ | Añadir segmento nuevo a OCI"/>
    <s v="HOUSING"/>
    <s v="frp_eavend"/>
    <x v="0"/>
    <s v="Dentro del Objetivo de servicio"/>
    <x v="13"/>
    <d v="1899-12-30T15:49:50"/>
    <d v="1899-12-30T14:38:53"/>
    <d v="1899-12-30T15:51:41"/>
    <d v="1899-12-30T01:12:48"/>
    <s v=""/>
    <s v="Cumplido"/>
    <m/>
    <s v=""/>
    <s v=""/>
    <s v=""/>
    <s v="Cumplido"/>
  </r>
  <r>
    <s v="INC000002673998"/>
    <s v="1-Extenso/Generalizado"/>
    <s v="4-Baja"/>
    <s v="Baja"/>
    <s v="Cerrado"/>
    <x v="4"/>
    <s v="14/3/24 08:11:14"/>
    <s v="14/3/24 08:11:14"/>
    <s v="14/3/24 10:32:00"/>
    <s v="14/3/24 23:50:00"/>
    <x v="2"/>
    <s v="ALEJANDRO ACEVEDO VALENZUELA"/>
    <s v="fiprdu01 - hyp_snbdo TICKET AUTOMATICO"/>
    <s v="TICKET-INTELIGENTE"/>
    <s v="USR_TSIGHT"/>
    <x v="1"/>
    <s v="Dentro del Objetivo de servicio"/>
    <x v="13"/>
    <d v="1899-12-30T02:20:46"/>
    <d v="1899-12-30T02:18:31"/>
    <d v="1899-12-30T02:20:46"/>
    <d v="1899-12-30T00:02:15"/>
    <s v="Cumplido"/>
    <s v=" "/>
    <m/>
    <s v=""/>
    <s v=""/>
    <s v=""/>
    <s v="Cumplido"/>
  </r>
  <r>
    <s v="INC000002671948"/>
    <s v="3-Moderado/Limitado"/>
    <s v="3-Medio"/>
    <s v="Media"/>
    <s v="Cerrado"/>
    <x v="1"/>
    <s v="13/3/24 15:23:10"/>
    <s v="13/3/24 15:23:12"/>
    <s v="14/3/24 10:43:24"/>
    <s v="14/3/24 23:50:00"/>
    <x v="0"/>
    <s v="GUSTAVO AVILA VERA"/>
    <s v="[Requerimiento sin flujo correspondiente] Cambio de contraseña CCS rene.oyarzun"/>
    <s v="HOSTING VIRTUAL"/>
    <s v="tct_sacuna"/>
    <x v="0"/>
    <s v="Objetivos de servicio incumplidos"/>
    <x v="13"/>
    <d v="1899-12-30T19:20:12"/>
    <d v="1899-12-30T19:20:06"/>
    <d v="1899-12-30T19:20:14"/>
    <d v="1899-12-30T00:00:08"/>
    <s v=""/>
    <s v="Cumplido"/>
    <m/>
    <s v=""/>
    <s v=""/>
    <s v="Cumplido"/>
    <s v=""/>
  </r>
  <r>
    <s v="INC000002673958"/>
    <s v="1-Extenso/Generalizado"/>
    <s v="4-Baja"/>
    <s v="Baja"/>
    <s v="Cerrado"/>
    <x v="6"/>
    <s v="14/3/24 07:30:21"/>
    <s v="14/3/24 07:30:21"/>
    <s v="14/3/24 10:51:05"/>
    <s v="14/3/24 23:50:00"/>
    <x v="2"/>
    <s v="ALEJANDRO ACEVEDO VALENZUELA"/>
    <s v="rabie001 - lonquimay TICKET AUTOMATICO"/>
    <s v="TICKET-INTELIGENTE"/>
    <s v="USR_TSIGHT"/>
    <x v="1"/>
    <s v="Dentro del Objetivo de servicio"/>
    <x v="13"/>
    <d v="1899-12-30T03:20:44"/>
    <d v="1899-12-30T03:18:45"/>
    <d v="1899-12-30T03:20:44"/>
    <d v="1899-12-30T00:01:59"/>
    <s v="Cumplido"/>
    <s v=" "/>
    <m/>
    <s v=""/>
    <s v=""/>
    <s v=""/>
    <s v="Cumplido"/>
  </r>
  <r>
    <s v="INC000002673551"/>
    <s v="4-Menor/Localizado"/>
    <s v="4-Baja"/>
    <s v="Baja"/>
    <s v="Cerrado"/>
    <x v="0"/>
    <s v="14/3/24 10:49:10"/>
    <s v="14/3/24 10:51:02"/>
    <s v="14/3/24 10:53:54"/>
    <s v="14/3/24 23:50:00"/>
    <x v="2"/>
    <s v="GIOVANNI D ROCCO VALENZUELA"/>
    <s v="BLOQUEO VPN USUARIOS TCCT"/>
    <s v="COMUNICACIONES"/>
    <s v="tct_grocco"/>
    <x v="0"/>
    <s v="Dentro del Objetivo de servicio"/>
    <x v="13"/>
    <d v="1899-12-30T00:02:52"/>
    <d v="1899-12-30T00:00:00"/>
    <d v="1899-12-30T00:04:44"/>
    <d v="1899-12-30T00:04:44"/>
    <s v=""/>
    <s v="Cumplido"/>
    <m/>
    <s v=""/>
    <s v=""/>
    <s v=""/>
    <s v="Cumplido"/>
  </r>
  <r>
    <s v="INC000002673997"/>
    <s v="1-Extenso/Generalizado"/>
    <s v="4-Baja"/>
    <s v="Baja"/>
    <s v="Cerrado"/>
    <x v="4"/>
    <s v="14/3/24 08:10:12"/>
    <s v="14/3/24 08:10:12"/>
    <s v="14/3/24 10:55:20"/>
    <s v="14/3/24 23:50:00"/>
    <x v="2"/>
    <s v="ALEJANDRO ACEVEDO VALENZUELA"/>
    <s v="fiprdu01 - dcacdsnbdo TICKET AUTOMATICO"/>
    <s v="TICKET-INTELIGENTE"/>
    <s v="USR_TSIGHT"/>
    <x v="1"/>
    <s v="Dentro del Objetivo de servicio"/>
    <x v="13"/>
    <d v="1899-12-30T02:45:08"/>
    <d v="1899-12-30T02:41:50"/>
    <d v="1899-12-30T02:45:08"/>
    <d v="1899-12-30T00:03:18"/>
    <s v="Cumplido"/>
    <s v=" "/>
    <m/>
    <s v=""/>
    <s v=""/>
    <s v=""/>
    <s v="Cumplido"/>
  </r>
  <r>
    <s v="INC000002673555"/>
    <s v="2-Significativo/Amplio"/>
    <s v="3-Medio"/>
    <s v="Media"/>
    <s v="Cerrado"/>
    <x v="0"/>
    <s v="14/3/24 10:54:27"/>
    <s v="14/3/24 10:58:48"/>
    <s v="14/3/24 10:58:48"/>
    <s v="14/3/24 23:50:00"/>
    <x v="2"/>
    <s v="GIOVANNI D ROCCO VALENZUELA"/>
    <s v="BLOQUEO DE TENANT TIC.CL"/>
    <s v="COMUNICACIONES"/>
    <s v="tct_grocco"/>
    <x v="0"/>
    <s v="Dentro del Objetivo de servicio"/>
    <x v="13"/>
    <d v="1899-12-30T00:00:00"/>
    <d v="1899-12-30T00:00:00"/>
    <d v="1899-12-30T00:04:21"/>
    <d v="1899-12-30T00:04:21"/>
    <s v=""/>
    <s v="Cumplido"/>
    <m/>
    <s v=""/>
    <s v=""/>
    <s v="Cumplido"/>
    <s v=""/>
  </r>
  <r>
    <s v="INC000002673559"/>
    <s v="3-Moderado/Limitado"/>
    <s v="3-Medio"/>
    <s v="Media"/>
    <s v="Cerrado"/>
    <x v="0"/>
    <s v="14/3/24 10:59:23"/>
    <s v="14/3/24 11:01:15"/>
    <s v="14/3/24 11:03:59"/>
    <s v="14/3/24 23:50:00"/>
    <x v="2"/>
    <s v="GIOVANNI D ROCCO VALENZUELA"/>
    <s v="Desbloqueo de usuarios TCCT CLOUDCO"/>
    <s v="COMUNICACIONES"/>
    <s v="tct_grocco"/>
    <x v="0"/>
    <s v="Dentro del Objetivo de servicio"/>
    <x v="13"/>
    <d v="1899-12-30T00:02:44"/>
    <d v="1899-12-30T00:00:00"/>
    <d v="1899-12-30T00:04:36"/>
    <d v="1899-12-30T00:04:36"/>
    <s v=""/>
    <s v="Cumplido"/>
    <m/>
    <s v=""/>
    <s v=""/>
    <s v="Cumplido"/>
    <s v=""/>
  </r>
  <r>
    <s v="INC000002672567"/>
    <s v="3-Moderado/Limitado"/>
    <s v="4-Baja"/>
    <s v="Baja"/>
    <s v="Cerrado"/>
    <x v="4"/>
    <s v="13/3/24 18:52:24"/>
    <s v="13/3/24 18:57:58"/>
    <s v="14/3/24 11:54:22"/>
    <s v="14/3/24 23:50:00"/>
    <x v="2"/>
    <s v="ALEJANDRO ACEVEDO VALENZUELA"/>
    <s v="DUOC| REQ | Creación de nueva Cuenta Administrativa en Dominio DUOCUC.cl"/>
    <s v="HOUSING"/>
    <s v="frp_eavend"/>
    <x v="0"/>
    <s v="Dentro del Objetivo de servicio"/>
    <x v="13"/>
    <d v="1899-12-30T16:56:24"/>
    <d v="1899-12-30T16:53:46"/>
    <d v="1899-12-30T17:01:58"/>
    <d v="1899-12-30T00:08:12"/>
    <s v=""/>
    <s v="Cumplido"/>
    <m/>
    <s v=""/>
    <s v=""/>
    <s v=""/>
    <s v="Cumplido"/>
  </r>
  <r>
    <s v="INC000002674282"/>
    <s v="4-Menor/Localizado"/>
    <s v="4-Baja"/>
    <s v="Baja"/>
    <s v="Cerrado"/>
    <x v="0"/>
    <s v="14/3/24 11:46:29"/>
    <s v="14/3/24 11:46:43"/>
    <s v="14/3/24 12:09:13"/>
    <s v="14/3/24 23:50:00"/>
    <x v="2"/>
    <s v="RICARDO R GALLEGOS OYANEDER"/>
    <s v="Sesión técnica revision acceso dominio ticempresas junto a Arquitecto MS"/>
    <s v="HOSTING VIRTUAL"/>
    <s v="tct_rgalle"/>
    <x v="0"/>
    <s v="Dentro del Objetivo de servicio"/>
    <x v="13"/>
    <d v="1899-12-30T00:22:30"/>
    <d v="1899-12-30T00:00:00"/>
    <d v="1899-12-30T00:22:44"/>
    <d v="1899-12-30T00:22:44"/>
    <s v=""/>
    <s v="Cumplido"/>
    <m/>
    <s v=""/>
    <s v=""/>
    <s v=""/>
    <s v="Cumplido"/>
  </r>
  <r>
    <s v="INC000002674283"/>
    <s v="4-Menor/Localizado"/>
    <s v="4-Baja"/>
    <s v="Baja"/>
    <s v="Cerrado"/>
    <x v="0"/>
    <s v="14/3/24 11:46:50"/>
    <s v="14/3/24 11:47:08"/>
    <s v="14/3/24 12:10:04"/>
    <s v="14/3/24 23:50:00"/>
    <x v="2"/>
    <s v="RICARDO R GALLEGOS OYANEDER"/>
    <s v="Gestion con Rene Villegas supervisor técnicos Data SM por reseteo clave cuenta Jonathan.manrriquez"/>
    <s v="HOSTING VIRTUAL"/>
    <s v="tct_rgalle"/>
    <x v="0"/>
    <s v="Dentro del Objetivo de servicio"/>
    <x v="13"/>
    <d v="1899-12-30T00:22:56"/>
    <d v="1899-12-30T00:00:00"/>
    <d v="1899-12-30T00:23:14"/>
    <d v="1899-12-30T00:23:14"/>
    <s v=""/>
    <s v="Cumplido"/>
    <m/>
    <s v=""/>
    <s v=""/>
    <s v=""/>
    <s v="Cumplido"/>
  </r>
  <r>
    <s v="INC000002674284"/>
    <s v="4-Menor/Localizado"/>
    <s v="4-Baja"/>
    <s v="Baja"/>
    <s v="Cerrado"/>
    <x v="0"/>
    <s v="14/3/24 11:47:14"/>
    <s v="14/3/24 11:47:26"/>
    <s v="14/3/24 12:13:39"/>
    <s v="14/3/24 23:50:00"/>
    <x v="2"/>
    <s v="RICARDO R GALLEGOS OYANEDER"/>
    <s v="Requerimiento solicitado sin el flujo correspondiente"/>
    <s v="HOSTING VIRTUAL"/>
    <s v="tct_rgalle"/>
    <x v="0"/>
    <s v="Dentro del Objetivo de servicio"/>
    <x v="13"/>
    <d v="1899-12-30T00:26:13"/>
    <d v="1899-12-30T00:00:00"/>
    <d v="1899-12-30T00:26:25"/>
    <d v="1899-12-30T00:26:25"/>
    <s v=""/>
    <s v="Cumplido"/>
    <m/>
    <s v=""/>
    <s v=""/>
    <s v=""/>
    <s v="Cumplido"/>
  </r>
  <r>
    <s v="INC000002674160"/>
    <s v="3-Moderado/Limitado"/>
    <s v="3-Medio"/>
    <s v="Media"/>
    <s v="Cerrado"/>
    <x v="10"/>
    <s v="14/3/24 10:54:54"/>
    <s v="14/3/24 10:55:52"/>
    <s v="14/3/24 12:16:14"/>
    <s v="14/3/24 23:50:00"/>
    <x v="1"/>
    <s v="EWALD R GALAZ MILLALEO"/>
    <s v="HD/RE: Cambiar perfil homólogo AJORDAN // De HMANZANILLA a LHENRIQUEZ"/>
    <s v="VPN IP - MPLS"/>
    <s v="frp_pcamay"/>
    <x v="0"/>
    <s v="Dentro del Objetivo de servicio"/>
    <x v="13"/>
    <d v="1899-12-30T01:20:22"/>
    <d v="1899-12-30T00:00:00"/>
    <d v="1899-12-30T01:21:20"/>
    <d v="1899-12-30T01:21:20"/>
    <s v=""/>
    <s v="Cumplido"/>
    <m/>
    <s v=""/>
    <s v=""/>
    <s v="Cumplido"/>
    <s v=""/>
  </r>
  <r>
    <s v="INC000002674812"/>
    <s v="4-Menor/Localizado"/>
    <s v="4-Baja"/>
    <s v="Baja"/>
    <s v="Cerrado"/>
    <x v="0"/>
    <s v="14/3/24 12:21:07"/>
    <s v="14/3/24 12:21:27"/>
    <s v="14/3/24 12:24:23"/>
    <s v="14/3/24 23:50:00"/>
    <x v="2"/>
    <s v="JAVIER CUEVAS"/>
    <s v="Activación parcial Pedido 6 proyecto CC-CHI-0000135403 (OB CHI-004027327) - S"/>
    <s v="HOSTING VIRTUAL"/>
    <s v="tct_jacuev"/>
    <x v="0"/>
    <s v="Dentro del Objetivo de servicio"/>
    <x v="13"/>
    <d v="1899-12-30T00:02:56"/>
    <d v="1899-12-30T00:00:00"/>
    <d v="1899-12-30T00:03:16"/>
    <d v="1899-12-30T00:03:16"/>
    <s v=""/>
    <s v="Cumplido"/>
    <m/>
    <s v=""/>
    <s v=""/>
    <s v=""/>
    <s v="Cumplido"/>
  </r>
  <r>
    <s v="INC000002671392"/>
    <s v="4-Menor/Localizado"/>
    <s v="4-Baja"/>
    <s v="Baja"/>
    <s v="Cerrado"/>
    <x v="0"/>
    <s v="13/3/24 11:50:10"/>
    <s v="13/3/24 11:50:24"/>
    <s v="14/3/24 12:25:17"/>
    <s v="14/3/24 23:50:00"/>
    <x v="2"/>
    <s v="JAVIER CUEVAS"/>
    <s v="Consumo Suscripciones O365 y Microsoft Azure"/>
    <s v="HOSTING VIRTUAL"/>
    <s v="tct_jacuev"/>
    <x v="0"/>
    <s v="Objetivos de servicio incumplidos"/>
    <x v="13"/>
    <d v="1899-12-31T00:34:53"/>
    <d v="1899-12-30T02:43:12"/>
    <d v="1899-12-31T00:35:07"/>
    <d v="1899-12-30T21:51:55"/>
    <s v=""/>
    <s v="Cumplido"/>
    <m/>
    <s v=""/>
    <s v=""/>
    <s v=""/>
    <s v="Cumplido"/>
  </r>
  <r>
    <s v="INC000002674211"/>
    <s v="3-Moderado/Limitado"/>
    <s v="4-Baja"/>
    <s v="Baja"/>
    <s v="Cerrado"/>
    <x v="4"/>
    <s v="14/3/24 09:58:12"/>
    <s v="14/3/24 10:00:17"/>
    <s v="14/3/24 12:41:10"/>
    <s v="14/3/24 23:50:00"/>
    <x v="4"/>
    <s v="DEIBY Y SANTOYO MONTEROLA"/>
    <s v="DUOC | REQ | Clonado de máquinas observatorio"/>
    <s v="HOUSING"/>
    <s v="frp_eavend"/>
    <x v="0"/>
    <s v="Dentro del Objetivo de servicio"/>
    <x v="13"/>
    <d v="1899-12-30T02:40:53"/>
    <d v="1899-12-30T00:00:00"/>
    <d v="1899-12-30T02:42:58"/>
    <d v="1899-12-30T02:42:58"/>
    <s v=""/>
    <s v="Cumplido"/>
    <m/>
    <s v=""/>
    <s v=""/>
    <s v=""/>
    <s v="Cumplido"/>
  </r>
  <r>
    <s v="INC000002674818"/>
    <s v="4-Menor/Localizado"/>
    <s v="4-Baja"/>
    <s v="Baja"/>
    <s v="Cerrado"/>
    <x v="0"/>
    <s v="14/3/24 12:22:31"/>
    <s v="14/3/24 12:22:42"/>
    <s v="14/3/24 15:21:18"/>
    <s v="14/3/24 23:50:00"/>
    <x v="2"/>
    <s v="JAVIER CUEVAS"/>
    <s v="Reu Cord"/>
    <s v="HOSTING VIRTUAL"/>
    <s v="tct_jacuev"/>
    <x v="0"/>
    <s v="Dentro del Objetivo de servicio"/>
    <x v="13"/>
    <d v="1899-12-30T02:58:36"/>
    <d v="1899-12-30T00:00:00"/>
    <d v="1899-12-30T02:58:47"/>
    <d v="1899-12-30T02:58:47"/>
    <s v=""/>
    <s v="Cumplido"/>
    <m/>
    <s v=""/>
    <s v=""/>
    <s v=""/>
    <s v="Cumplido"/>
  </r>
  <r>
    <s v="INC000002674351"/>
    <s v="3-Moderado/Limitado"/>
    <s v="3-Medio"/>
    <s v="Media"/>
    <s v="Cerrado"/>
    <x v="0"/>
    <s v="14/3/24 12:04:41"/>
    <s v="14/3/24 12:08:00"/>
    <s v="14/3/24 15:59:21"/>
    <s v="14/3/24 23:50:00"/>
    <x v="2"/>
    <s v="PAUL A SEPULVEDA ALVAREZ"/>
    <s v="HD/Gestión clave y usuario de gestor documental"/>
    <s v="VPN IP - MPLS"/>
    <s v="frp_jancha"/>
    <x v="0"/>
    <s v="Dentro del Objetivo de servicio"/>
    <x v="13"/>
    <d v="1899-12-30T03:51:21"/>
    <d v="1899-12-30T02:57:32"/>
    <d v="1899-12-30T03:54:40"/>
    <d v="1899-12-30T00:57:08"/>
    <s v=""/>
    <s v="Cumplido"/>
    <m/>
    <s v=""/>
    <s v=""/>
    <s v="Cumplido"/>
    <s v=""/>
  </r>
  <r>
    <s v="INC000002672083"/>
    <s v="3-Moderado/Limitado"/>
    <s v="3-Medio"/>
    <s v="Media"/>
    <s v="Cerrado"/>
    <x v="0"/>
    <s v="13/3/24 16:10:32"/>
    <s v="13/3/24 16:11:38"/>
    <s v="14/3/24 16:00:03"/>
    <s v="14/3/24 23:50:00"/>
    <x v="2"/>
    <s v="PAUL A SEPULVEDA ALVAREZ"/>
    <s v="HD/RV: 2 parte - Servidores para Desarrollo/QA/PRO - Dev Interno Tech"/>
    <s v="VPN IP - MPLS"/>
    <s v="frp_pcamay"/>
    <x v="0"/>
    <s v="Objetivos de servicio incumplidos"/>
    <x v="13"/>
    <d v="1899-12-30T23:48:25"/>
    <d v="1899-12-30T23:44:21"/>
    <d v="1899-12-30T23:49:31"/>
    <d v="1899-12-30T00:05:10"/>
    <s v=""/>
    <s v="Cumplido"/>
    <m/>
    <s v=""/>
    <s v=""/>
    <s v="Cumplido"/>
    <s v=""/>
  </r>
  <r>
    <s v="INC000002675451"/>
    <s v="4-Menor/Localizado"/>
    <s v="4-Baja"/>
    <s v="Baja"/>
    <s v="Cerrado"/>
    <x v="0"/>
    <s v="14/3/24 16:00:24"/>
    <s v="14/3/24 16:01:14"/>
    <s v="14/3/24 16:01:34"/>
    <s v="14/3/24 23:50:00"/>
    <x v="2"/>
    <s v="PAUL A SEPULVEDA ALVAREZ"/>
    <s v="ALFRESCO-BD excepciones AV"/>
    <s v="HOSTING VIRTUAL"/>
    <s v="tct_psepul"/>
    <x v="0"/>
    <s v="Dentro del Objetivo de servicio"/>
    <x v="13"/>
    <d v="1899-12-30T00:00:20"/>
    <d v="1899-12-30T00:00:20"/>
    <d v="1899-12-30T00:01:10"/>
    <d v="1899-12-30T00:00:50"/>
    <s v=""/>
    <s v="Cumplido"/>
    <m/>
    <s v=""/>
    <s v=""/>
    <s v=""/>
    <s v="Cumplido"/>
  </r>
  <r>
    <s v="INC000002674751"/>
    <s v="1-Extenso/Generalizado"/>
    <s v="4-Baja"/>
    <s v="Baja"/>
    <s v="Cerrado"/>
    <x v="4"/>
    <s v="14/3/24 12:16:46"/>
    <s v="14/3/24 12:16:46"/>
    <s v="14/3/24 16:03:30"/>
    <s v="14/3/24 23:50:00"/>
    <x v="0"/>
    <s v="VICTOR SEPULVEDA GAMARRA"/>
    <s v="fiprdu01 - prd_fuse_02 TICKET AUTOMATICO"/>
    <s v="TICKET-INTELIGENTE"/>
    <s v="USR_TSIGHT"/>
    <x v="1"/>
    <s v="Dentro del Objetivo de servicio"/>
    <x v="13"/>
    <d v="1899-12-30T03:46:44"/>
    <d v="1899-12-30T03:35:34"/>
    <d v="1899-12-30T03:46:44"/>
    <d v="1899-12-30T00:11:10"/>
    <s v="Cumplido"/>
    <s v=" "/>
    <m/>
    <s v=""/>
    <s v=""/>
    <s v=""/>
    <s v="Cumplido"/>
  </r>
  <r>
    <s v="INC000002674237"/>
    <s v="2-Significativo/Amplio"/>
    <s v="2-Alta"/>
    <s v="Alta"/>
    <s v="Cerrado"/>
    <x v="1"/>
    <s v="14/3/24 10:46:07"/>
    <s v="14/3/24 10:50:06"/>
    <s v="14/3/24 16:05:35"/>
    <s v="14/3/24 23:50:00"/>
    <x v="2"/>
    <s v="RICARDO R GALLEGOS OYANEDER"/>
    <s v="Problemas de acceso a plataforma Sharepoint"/>
    <s v="HOUSING"/>
    <s v="tct_ebusto"/>
    <x v="0"/>
    <s v="Dentro del Objetivo de servicio"/>
    <x v="13"/>
    <d v="1899-12-30T05:15:29"/>
    <d v="1899-12-30T00:00:00"/>
    <d v="1899-12-30T00:00:00"/>
    <d v="1899-12-30T00:00:00"/>
    <s v=""/>
    <s v="Cumplido"/>
    <m/>
    <s v=""/>
    <s v="Cumplido"/>
    <s v=""/>
    <s v=""/>
  </r>
  <r>
    <s v="INC000002674813"/>
    <s v="4-Menor/Localizado"/>
    <s v="4-Baja"/>
    <s v="Baja"/>
    <s v="Cerrado"/>
    <x v="0"/>
    <s v="14/3/24 12:21:34"/>
    <s v="14/3/24 12:21:49"/>
    <s v="14/3/24 16:23:23"/>
    <s v="14/3/24 23:50:00"/>
    <x v="2"/>
    <s v="JAVIER CUEVAS"/>
    <s v="PAM Conf Server"/>
    <s v="HOSTING VIRTUAL"/>
    <s v="tct_jacuev"/>
    <x v="0"/>
    <s v="Dentro del Objetivo de servicio"/>
    <x v="13"/>
    <d v="1899-12-30T04:01:34"/>
    <d v="1899-12-30T00:00:00"/>
    <d v="1899-12-30T04:01:49"/>
    <d v="1899-12-30T04:01:49"/>
    <s v=""/>
    <s v="Cumplido"/>
    <m/>
    <s v=""/>
    <s v=""/>
    <s v=""/>
    <s v="Cumplido"/>
  </r>
  <r>
    <s v="INC000002675391"/>
    <s v="3-Moderado/Limitado"/>
    <s v="3-Medio"/>
    <s v="Media"/>
    <s v="Cerrado"/>
    <x v="38"/>
    <s v="14/3/24 15:29:10"/>
    <s v="14/3/24 15:31:02"/>
    <s v="14/3/24 17:01:02"/>
    <s v="14/3/24 23:50:00"/>
    <x v="5"/>
    <s v="AXEL ANDRADE"/>
    <s v="HD | Método de respaldos y evidencia de su ejecución."/>
    <s v="VPN IP - MPLS"/>
    <s v="frp_kefern"/>
    <x v="0"/>
    <s v="Dentro del Objetivo de servicio"/>
    <x v="13"/>
    <d v="1899-12-30T01:30:00"/>
    <d v="1899-12-30T01:09:10"/>
    <d v="1899-12-30T01:31:52"/>
    <d v="1899-12-30T00:22:42"/>
    <s v=""/>
    <s v="Cumplido"/>
    <m/>
    <s v=""/>
    <s v=""/>
    <s v="Cumplido"/>
    <s v=""/>
  </r>
  <r>
    <s v="INC000002675510"/>
    <s v="4-Menor/Localizado"/>
    <s v="4-Baja"/>
    <s v="Baja"/>
    <s v="Cerrado"/>
    <x v="0"/>
    <s v="14/3/24 16:36:05"/>
    <s v="14/3/24 16:36:32"/>
    <s v="14/3/24 17:02:33"/>
    <s v="14/3/24 23:50:00"/>
    <x v="2"/>
    <s v="PAUL A SEPULVEDA ALVAREZ"/>
    <s v="SW-POLL09 Zabbix agent is not available (for 3m)"/>
    <s v="HOSTING VIRTUAL"/>
    <s v="tct_psepul"/>
    <x v="0"/>
    <s v="Dentro del Objetivo de servicio"/>
    <x v="13"/>
    <d v="1899-12-30T00:26:01"/>
    <d v="1899-12-30T00:25:50"/>
    <d v="1899-12-30T00:26:28"/>
    <d v="1899-12-30T00:00:38"/>
    <s v=""/>
    <s v="Cumplido"/>
    <m/>
    <s v=""/>
    <s v=""/>
    <s v=""/>
    <s v="Cumplido"/>
  </r>
  <r>
    <s v="INC000002674901"/>
    <s v="3-Moderado/Limitado"/>
    <s v="4-Baja"/>
    <s v="Baja"/>
    <s v="Cerrado"/>
    <x v="4"/>
    <s v="14/3/24 16:54:10"/>
    <s v="14/3/24 16:55:39"/>
    <s v="14/3/24 17:49:57"/>
    <s v="14/3/24 23:50:00"/>
    <x v="0"/>
    <s v="VICTOR SEPULVEDA GAMARRA"/>
    <s v="REQ | DUOC | Proyecto migración de Aplicaciones para Grupo Sentte a Datacenter Telefónica"/>
    <s v="HOSTING VIRTUAL"/>
    <s v="frp_disilv"/>
    <x v="0"/>
    <s v="Dentro del Objetivo de servicio"/>
    <x v="13"/>
    <d v="1899-12-30T00:54:18"/>
    <d v="1899-12-30T00:46:31"/>
    <d v="1899-12-30T00:55:47"/>
    <d v="1899-12-30T00:09:16"/>
    <s v=""/>
    <s v="Cumplido"/>
    <m/>
    <s v=""/>
    <s v=""/>
    <s v=""/>
    <s v="Cumplido"/>
  </r>
  <r>
    <s v="INC000002674814"/>
    <s v="4-Menor/Localizado"/>
    <s v="4-Baja"/>
    <s v="Baja"/>
    <s v="Cerrado"/>
    <x v="0"/>
    <s v="14/3/24 12:21:56"/>
    <s v="14/3/24 12:22:06"/>
    <s v="14/3/24 18:07:03"/>
    <s v="14/3/24 23:50:00"/>
    <x v="2"/>
    <s v="JAVIER CUEVAS"/>
    <s v="rev licencias Bruno F"/>
    <s v="HOSTING VIRTUAL"/>
    <s v="tct_jacuev"/>
    <x v="0"/>
    <s v="Dentro del Objetivo de servicio"/>
    <x v="13"/>
    <d v="1899-12-30T05:44:57"/>
    <d v="1899-12-30T00:00:00"/>
    <d v="1899-12-30T05:45:07"/>
    <d v="1899-12-30T05:45:07"/>
    <s v=""/>
    <s v="Cumplido"/>
    <m/>
    <s v=""/>
    <s v=""/>
    <s v=""/>
    <s v="Cumplido"/>
  </r>
  <r>
    <s v="INC000002674816"/>
    <s v="4-Menor/Localizado"/>
    <s v="4-Baja"/>
    <s v="Baja"/>
    <s v="Cerrado"/>
    <x v="0"/>
    <s v="14/3/24 12:22:12"/>
    <s v="14/3/24 12:22:23"/>
    <s v="14/3/24 18:51:56"/>
    <s v="14/3/24 23:50:00"/>
    <x v="2"/>
    <s v="JAVIER CUEVAS"/>
    <s v="FRUTICOLA Y EXPORTADORA"/>
    <s v="HOSTING VIRTUAL"/>
    <s v="tct_jacuev"/>
    <x v="0"/>
    <s v="Dentro del Objetivo de servicio"/>
    <x v="13"/>
    <d v="1899-12-30T06:29:33"/>
    <d v="1899-12-30T00:00:00"/>
    <d v="1899-12-30T06:29:44"/>
    <d v="1899-12-30T06:29:44"/>
    <s v=""/>
    <s v="Cumplido"/>
    <m/>
    <s v=""/>
    <s v=""/>
    <s v=""/>
    <s v="Cumplido"/>
  </r>
  <r>
    <s v="INC000002670766"/>
    <s v="3-Moderado/Limitado"/>
    <s v="3-Medio"/>
    <s v="Media"/>
    <s v="Cerrado"/>
    <x v="12"/>
    <s v="13/3/24 10:58:14"/>
    <s v="13/3/24 11:02:37"/>
    <s v="14/3/24 19:55:04"/>
    <s v="14/3/24 23:50:00"/>
    <x v="5"/>
    <s v="AXEL ANDRADE"/>
    <s v="HD/: Bajas de respaldos VDC"/>
    <s v="VPN IP - MPLS"/>
    <s v="frp_jancha"/>
    <x v="0"/>
    <s v="Objetivos de servicio incumplidos"/>
    <x v="13"/>
    <d v="1899-12-31T08:52:27"/>
    <d v="1899-12-31T08:49:06"/>
    <d v="1899-12-31T08:56:50"/>
    <d v="1899-12-30T00:07:44"/>
    <s v=""/>
    <s v="Cumplido"/>
    <m/>
    <s v=""/>
    <s v=""/>
    <s v="Cumplido"/>
    <s v=""/>
  </r>
  <r>
    <s v="INC000002675876"/>
    <s v="1-Extenso/Generalizado"/>
    <s v="4-Baja"/>
    <s v="Baja"/>
    <s v="Cerrado"/>
    <x v="4"/>
    <s v="14/3/24 18:28:22"/>
    <s v="14/3/24 18:28:22"/>
    <s v="14/3/24 23:09:32"/>
    <s v="14/3/24 23:50:00"/>
    <x v="2"/>
    <s v="ALEJANDRO ACEVEDO VALENZUELA"/>
    <s v="fiprdu01 - dcadmcousino TICKET AUTOMATICO"/>
    <s v="TICKET-INTELIGENTE"/>
    <s v="USR_TSIGHT"/>
    <x v="1"/>
    <s v="Dentro del Objetivo de servicio"/>
    <x v="13"/>
    <d v="1899-12-30T04:41:10"/>
    <d v="1899-12-30T04:38:14"/>
    <d v="1899-12-30T04:41:10"/>
    <d v="1899-12-30T00:02:56"/>
    <s v="Cumplido"/>
    <s v=" "/>
    <m/>
    <s v=""/>
    <s v=""/>
    <s v=""/>
    <s v="Cumplido"/>
  </r>
  <r>
    <s v="INC000002675637"/>
    <s v="4-Menor/Localizado"/>
    <s v="4-Baja"/>
    <s v="Baja"/>
    <s v="Cerrado"/>
    <x v="10"/>
    <s v="14/3/24 23:20:47"/>
    <s v="14/3/24 23:23:28"/>
    <s v="15/3/24 07:37:08"/>
    <s v="15/3/24 23:50:00"/>
    <x v="1"/>
    <s v="NICOLAS A SAAVEDRA EGUILUZ"/>
    <s v="HD/RV: Transporte OT // Martes 27 de Febrero a las 23 horas"/>
    <s v="VPN IP - MPLS"/>
    <s v="frp_jesanc"/>
    <x v="0"/>
    <s v="Dentro del Objetivo de servicio"/>
    <x v="14"/>
    <d v="1899-12-30T08:13:40"/>
    <d v="1899-12-30T00:51:46"/>
    <d v="1899-12-30T08:16:21"/>
    <d v="1899-12-30T07:24:35"/>
    <s v=""/>
    <s v="Cumplido"/>
    <m/>
    <s v=""/>
    <s v=""/>
    <s v=""/>
    <s v="Cumplido"/>
  </r>
  <r>
    <s v="INC000002677007"/>
    <s v="4-Menor/Localizado"/>
    <s v="4-Baja"/>
    <s v="Baja"/>
    <s v="Cerrado"/>
    <x v="1"/>
    <s v="15/3/24 07:37:45"/>
    <s v="15/3/24 07:38:45"/>
    <s v="15/3/24 07:39:09"/>
    <s v="15/3/24 23:50:00"/>
    <x v="1"/>
    <s v="NICOLAS A SAAVEDRA EGUILUZ"/>
    <s v="Checklist Diario Clientes 15.03.24"/>
    <s v="SAP"/>
    <s v="tct_nsaave"/>
    <x v="0"/>
    <s v="Dentro del Objetivo de servicio"/>
    <x v="14"/>
    <d v="1899-12-30T00:00:24"/>
    <d v="1899-12-30T00:00:00"/>
    <d v="1899-12-30T00:01:24"/>
    <d v="1899-12-30T00:01:24"/>
    <s v=""/>
    <s v="Cumplido"/>
    <m/>
    <s v=""/>
    <s v=""/>
    <s v=""/>
    <s v="Cumplido"/>
  </r>
  <r>
    <s v="INC000002675888"/>
    <s v="3-Moderado/Limitado"/>
    <s v="3-Medio"/>
    <s v="Media"/>
    <s v="Cerrado"/>
    <x v="40"/>
    <s v="14/3/24 18:47:38"/>
    <s v="14/3/24 18:48:01"/>
    <s v="15/3/24 08:24:01"/>
    <s v="15/3/24 23:50:00"/>
    <x v="0"/>
    <s v="ALEJANDRO ACEVEDO VALENZUELA"/>
    <s v="HD/Re: Reinicio de servidores."/>
    <s v="VPN IP - MPLS"/>
    <s v="frp_pcamay"/>
    <x v="0"/>
    <s v="Objetivos de servicio incumplidos"/>
    <x v="14"/>
    <d v="1899-12-30T13:36:00"/>
    <d v="1899-12-30T13:20:01"/>
    <d v="1899-12-30T13:36:23"/>
    <d v="1899-12-30T00:16:22"/>
    <s v=""/>
    <s v="Cumplido"/>
    <m/>
    <s v=""/>
    <s v=""/>
    <s v="Cumplido"/>
    <s v=""/>
  </r>
  <r>
    <s v="INC000002674280"/>
    <s v="4-Menor/Localizado"/>
    <s v="4-Baja"/>
    <s v="Baja"/>
    <s v="Cerrado"/>
    <x v="0"/>
    <s v="14/3/24 11:46:08"/>
    <s v="14/3/24 11:46:22"/>
    <s v="15/3/24 10:09:04"/>
    <s v="15/3/24 23:50:00"/>
    <x v="3"/>
    <s v="CRISTOBAL I REYES DELGADO"/>
    <s v="Requerimiento solicitado sin el flujo correspondiente"/>
    <s v="HOSTING VIRTUAL"/>
    <s v="tct_rgalle"/>
    <x v="0"/>
    <s v="Dentro del Objetivo de servicio"/>
    <x v="14"/>
    <d v="1899-12-30T22:22:42"/>
    <d v="1899-12-30T22:16:10"/>
    <d v="1899-12-30T22:22:56"/>
    <d v="1899-12-30T00:06:46"/>
    <s v=""/>
    <s v="Cumplido"/>
    <m/>
    <s v=""/>
    <s v=""/>
    <s v=""/>
    <s v="Cumplido"/>
  </r>
  <r>
    <s v="INC000002677323"/>
    <s v="3-Moderado/Limitado"/>
    <s v="4-Baja"/>
    <s v="Baja"/>
    <s v="Cerrado"/>
    <x v="4"/>
    <s v="15/3/24 09:36:10"/>
    <s v="15/3/24 09:44:08"/>
    <s v="15/3/24 10:13:33"/>
    <s v="15/3/24 23:50:00"/>
    <x v="3"/>
    <s v="ALVARO ORTIZ"/>
    <s v="DUOC| REQ | Clave de usuarios DGDAI"/>
    <s v="HOSTING VIRTUAL"/>
    <s v="frp_eavend"/>
    <x v="0"/>
    <s v="Dentro del Objetivo de servicio"/>
    <x v="14"/>
    <d v="1899-12-30T00:29:25"/>
    <d v="1899-12-30T00:00:00"/>
    <d v="1899-12-30T00:37:23"/>
    <d v="1899-12-30T00:37:23"/>
    <s v=""/>
    <s v="Cumplido"/>
    <m/>
    <s v=""/>
    <s v=""/>
    <s v=""/>
    <s v="Cumplido"/>
  </r>
  <r>
    <s v="INC000002677202"/>
    <s v="3-Moderado/Limitado"/>
    <s v="3-Medio"/>
    <s v="Media"/>
    <s v="Cerrado"/>
    <x v="0"/>
    <s v="15/3/24 09:47:07"/>
    <s v="15/3/24 09:49:39"/>
    <s v="15/3/24 10:13:45"/>
    <s v="15/3/24 23:50:00"/>
    <x v="13"/>
    <s v="MANUEL MAITA"/>
    <s v="HD/RE: Problema en VDC"/>
    <s v="VPN IP - MPLS"/>
    <s v="frp_jancha"/>
    <x v="0"/>
    <s v="Dentro del Objetivo de servicio"/>
    <x v="14"/>
    <d v="1899-12-30T00:24:06"/>
    <d v="1899-12-30T00:00:00"/>
    <d v="1899-12-30T00:26:38"/>
    <d v="1899-12-30T00:26:38"/>
    <s v=""/>
    <s v="Cumplido"/>
    <m/>
    <s v=""/>
    <s v=""/>
    <s v="Cumplido"/>
    <s v=""/>
  </r>
  <r>
    <s v="INC000002675496"/>
    <s v="3-Moderado/Limitado"/>
    <s v="3-Medio"/>
    <s v="Media"/>
    <s v="Cerrado"/>
    <x v="41"/>
    <s v="14/3/24 16:38:13"/>
    <s v="14/3/24 16:39:40"/>
    <s v="15/3/24 10:27:30"/>
    <s v="15/3/24 23:50:00"/>
    <x v="11"/>
    <s v="ALEJANDRO ACEVEDO VALENZUELA"/>
    <s v="HD | Consulta Licencias o365 - Power Bi Free // Eurocapital"/>
    <s v="VPN IP - MPLS"/>
    <s v="frp_kefern"/>
    <x v="1"/>
    <s v="Dentro del Objetivo de servicio"/>
    <x v="14"/>
    <d v="1899-12-30T17:47:50"/>
    <d v="1899-12-30T16:32:54"/>
    <d v="1899-12-30T17:49:17"/>
    <d v="1899-12-30T01:16:23"/>
    <s v="Cumplido"/>
    <s v=" "/>
    <m/>
    <s v=""/>
    <s v=""/>
    <s v="Cumplido"/>
    <s v=""/>
  </r>
  <r>
    <s v="INC000002676964"/>
    <s v="4-Menor/Localizado"/>
    <s v="4-Baja"/>
    <s v="Baja"/>
    <s v="Cerrado"/>
    <x v="42"/>
    <s v="15/3/24 07:08:12"/>
    <s v="15/3/24 07:11:13"/>
    <s v="15/3/24 11:04:35"/>
    <s v="15/3/24 23:50:00"/>
    <x v="5"/>
    <s v="AXEL ANDRADE"/>
    <s v="REQ / Error en respaldo de servidor fru-sql-2.frusanc.lan | HD"/>
    <s v="HOSTING VIRTUAL"/>
    <s v="frp_lmosqu"/>
    <x v="0"/>
    <s v="Dentro del Objetivo de servicio"/>
    <x v="14"/>
    <d v="1899-12-30T03:53:22"/>
    <d v="1899-12-30T03:51:18"/>
    <d v="1899-12-30T03:56:23"/>
    <d v="1899-12-30T00:05:05"/>
    <s v=""/>
    <s v="Cumplido"/>
    <m/>
    <s v=""/>
    <s v=""/>
    <s v=""/>
    <s v="Cumplido"/>
  </r>
  <r>
    <s v="INC000002675405"/>
    <s v="4-Menor/Localizado"/>
    <s v="4-Baja"/>
    <s v="Baja"/>
    <s v="Cerrado"/>
    <x v="0"/>
    <s v="14/3/24 15:31:11"/>
    <s v="14/3/24 15:33:26"/>
    <s v="15/3/24 11:17:19"/>
    <s v="15/3/24 23:50:00"/>
    <x v="10"/>
    <s v="OSCAR A RAMIREZ SOTO"/>
    <s v="NUEVO SERVIDOR - Habilitar comunicacion PANDA"/>
    <s v="HOSTING VIRTUAL"/>
    <s v="tct_psepul"/>
    <x v="0"/>
    <s v="Dentro del Objetivo de servicio"/>
    <x v="14"/>
    <d v="1899-12-30T19:43:53"/>
    <d v="1899-12-30T19:43:29"/>
    <d v="1899-12-30T19:46:08"/>
    <d v="1899-12-30T00:02:39"/>
    <s v=""/>
    <s v="Cumplido"/>
    <m/>
    <s v=""/>
    <s v=""/>
    <s v=""/>
    <s v="Cumplido"/>
  </r>
  <r>
    <s v="INC000002677584"/>
    <s v="1-Extenso/Generalizado"/>
    <s v="4-Baja"/>
    <s v="Baja"/>
    <s v="Cerrado"/>
    <x v="24"/>
    <s v="15/3/24 10:36:42"/>
    <s v="15/3/24 10:36:42"/>
    <s v="15/3/24 13:05:41"/>
    <s v="15/3/24 23:50:00"/>
    <x v="0"/>
    <s v="SEBASTIAN I ACUÑA GUZMAN"/>
    <s v="cacost01 - contwlssiac TICKET AUTOMATICO"/>
    <s v="TICKET-INTELIGENTE"/>
    <s v="USR_TSIGHT"/>
    <x v="1"/>
    <s v="Dentro del Objetivo de servicio"/>
    <x v="14"/>
    <d v="1899-12-30T02:28:59"/>
    <d v="1899-12-30T00:36:52"/>
    <d v="1899-12-30T02:28:59"/>
    <d v="1899-12-30T01:52:07"/>
    <s v="Cumplido"/>
    <s v=" "/>
    <m/>
    <s v=""/>
    <s v=""/>
    <s v=""/>
    <s v="Cumplido"/>
  </r>
  <r>
    <s v="INC000002677585"/>
    <s v="1-Extenso/Generalizado"/>
    <s v="4-Baja"/>
    <s v="Baja"/>
    <s v="Cerrado"/>
    <x v="24"/>
    <s v="15/3/24 10:36:43"/>
    <s v="15/3/24 10:36:43"/>
    <s v="15/3/24 13:06:54"/>
    <s v="15/3/24 23:50:00"/>
    <x v="0"/>
    <s v="SEBASTIAN I ACUÑA GUZMAN"/>
    <s v="cacost01 - contosbneg TICKET AUTOMATICO"/>
    <s v="TICKET-INTELIGENTE"/>
    <s v="USR_TSIGHT"/>
    <x v="1"/>
    <s v="Dentro del Objetivo de servicio"/>
    <x v="14"/>
    <d v="1899-12-30T02:30:11"/>
    <d v="1899-12-30T00:35:40"/>
    <d v="1899-12-30T02:30:11"/>
    <d v="1899-12-30T01:54:31"/>
    <s v="Cumplido"/>
    <s v=" "/>
    <m/>
    <s v=""/>
    <s v=""/>
    <s v=""/>
    <s v="Cumplido"/>
  </r>
  <r>
    <s v="INC000002675345"/>
    <s v="3-Moderado/Limitado"/>
    <s v="3-Medio"/>
    <s v="Media"/>
    <s v="Cerrado"/>
    <x v="34"/>
    <s v="14/3/24 15:17:04"/>
    <s v="14/3/24 15:20:06"/>
    <s v="15/3/24 13:50:19"/>
    <s v="15/3/24 23:50:00"/>
    <x v="4"/>
    <s v="ANGEL CASTRO CABRERA"/>
    <s v="HD | FRUTICOLA Y EXPORTADORA ATACAMA C-19872300325 // CC-CHI-0000068474 |"/>
    <s v="VPN IP - MPLS"/>
    <s v="frp_kefern"/>
    <x v="0"/>
    <s v="Objetivos de servicio incumplidos"/>
    <x v="14"/>
    <d v="1899-12-30T22:30:13"/>
    <d v="1899-12-30T21:07:47"/>
    <d v="1899-12-30T22:33:15"/>
    <d v="1899-12-30T01:25:28"/>
    <s v=""/>
    <s v="Cumplido"/>
    <m/>
    <s v=""/>
    <s v=""/>
    <s v="Cumplido"/>
    <s v=""/>
  </r>
  <r>
    <s v="INC000002677748"/>
    <s v="3-Moderado/Limitado"/>
    <s v="3-Medio"/>
    <s v="Media"/>
    <s v="Cerrado"/>
    <x v="0"/>
    <s v="15/3/24 13:22:22"/>
    <s v="15/3/24 13:23:48"/>
    <s v="15/3/24 13:55:25"/>
    <s v="15/3/24 23:50:00"/>
    <x v="4"/>
    <s v="JOSE A SANTIS SERRANO"/>
    <s v="HD/Migración VM VDC Sonacol"/>
    <s v="VPN IP - MPLS"/>
    <s v="frp_pcamay"/>
    <x v="0"/>
    <s v="Dentro del Objetivo de servicio"/>
    <x v="14"/>
    <d v="1899-12-30T00:31:37"/>
    <d v="1899-12-30T00:00:00"/>
    <d v="1899-12-30T00:33:03"/>
    <d v="1899-12-30T00:33:03"/>
    <s v=""/>
    <s v="Cumplido"/>
    <m/>
    <s v=""/>
    <s v=""/>
    <s v="Cumplido"/>
    <s v=""/>
  </r>
  <r>
    <s v="INC000002677305"/>
    <s v="3-Moderado/Limitado"/>
    <s v="3-Medio"/>
    <s v="Media"/>
    <s v="Cerrado"/>
    <x v="9"/>
    <s v="15/3/24 09:05:47"/>
    <s v="15/3/24 09:07:22"/>
    <s v="15/3/24 15:04:15"/>
    <s v="15/3/24 23:50:00"/>
    <x v="5"/>
    <s v="AXEL ANDRADE"/>
    <s v="HD/Restauración respaldo servidor Socolnt98"/>
    <s v="VPN IP - MPLS"/>
    <s v="frp_pcamay"/>
    <x v="0"/>
    <s v="Dentro del Objetivo de servicio"/>
    <x v="14"/>
    <d v="1899-12-30T05:56:53"/>
    <d v="1899-12-30T04:49:10"/>
    <d v="1899-12-30T05:58:28"/>
    <d v="1899-12-30T01:09:18"/>
    <s v=""/>
    <s v="Cumplido"/>
    <m/>
    <s v=""/>
    <s v=""/>
    <s v="Cumplido"/>
    <s v=""/>
  </r>
  <r>
    <s v="INC000002676904"/>
    <s v="3-Moderado/Limitado"/>
    <s v="3-Medio"/>
    <s v="Media"/>
    <s v="Cerrado"/>
    <x v="4"/>
    <s v="15/3/24 12:02:37"/>
    <s v="15/3/24 12:03:17"/>
    <s v="15/3/24 15:12:39"/>
    <s v="15/3/24 23:50:00"/>
    <x v="0"/>
    <s v="VICTOR SEPULVEDA GAMARRA"/>
    <s v="Revisión de requerimiento: Revisión filesystem / de servidores FUSE"/>
    <s v="HOSTING VIRTUAL"/>
    <s v="tct_vsepul"/>
    <x v="0"/>
    <s v="Dentro del Objetivo de servicio"/>
    <x v="14"/>
    <d v="1899-12-30T03:09:22"/>
    <d v="1899-12-30T03:09:22"/>
    <d v="1899-12-30T03:10:02"/>
    <d v="1899-12-30T00:00:40"/>
    <s v=""/>
    <s v="Cumplido"/>
    <m/>
    <s v=""/>
    <s v=""/>
    <s v="Cumplido"/>
    <s v=""/>
  </r>
  <r>
    <s v="INC000002677782"/>
    <s v="3-Moderado/Limitado"/>
    <s v="3-Medio"/>
    <s v="Media"/>
    <s v="Cerrado"/>
    <x v="22"/>
    <s v="15/3/24 15:00:37"/>
    <s v="15/3/24 15:02:42"/>
    <s v="15/3/24 15:27:48"/>
    <s v="15/3/24 23:50:00"/>
    <x v="3"/>
    <s v="CRISTOBAL I REYES DELGADO"/>
    <s v="HD/[ECERT] INVENTARIO DE SERVICIOS BASE DATOS SQL"/>
    <s v="VPN IP - MPLS"/>
    <s v="frp_pcamay"/>
    <x v="0"/>
    <s v="Dentro del Objetivo de servicio"/>
    <x v="14"/>
    <d v="1899-12-30T00:25:06"/>
    <d v="1899-12-30T00:00:00"/>
    <d v="1899-12-30T00:27:11"/>
    <d v="1899-12-30T00:27:11"/>
    <s v=""/>
    <s v="Cumplido"/>
    <m/>
    <s v=""/>
    <s v=""/>
    <s v="Cumplido"/>
    <s v=""/>
  </r>
  <r>
    <s v="INC000002677735"/>
    <s v="3-Moderado/Limitado"/>
    <s v="3-Medio"/>
    <s v="Media"/>
    <s v="Cerrado"/>
    <x v="24"/>
    <s v="15/3/24 12:37:48"/>
    <s v="15/3/24 12:38:21"/>
    <s v="15/3/24 15:31:45"/>
    <s v="15/3/24 23:50:00"/>
    <x v="6"/>
    <s v="DAVID MATELUNA"/>
    <s v="HD/[CAMARA DE COMERCIO] CAMBIO DE HORA | 6 ABRIL | SO Microsoft | GNU Linux"/>
    <s v="VPN IP - MPLS"/>
    <s v="frp_pcamay"/>
    <x v="0"/>
    <s v="Dentro del Objetivo de servicio"/>
    <x v="14"/>
    <d v="1899-12-30T02:53:24"/>
    <d v="1899-12-30T00:00:00"/>
    <d v="1899-12-30T02:53:57"/>
    <d v="1899-12-30T02:53:57"/>
    <s v=""/>
    <s v="Cumplido"/>
    <m/>
    <s v=""/>
    <s v=""/>
    <s v="Cumplido"/>
    <s v=""/>
  </r>
  <r>
    <s v="INC000002677873"/>
    <s v="3-Moderado/Limitado"/>
    <s v="3-Medio"/>
    <s v="Media"/>
    <s v="Cerrado"/>
    <x v="0"/>
    <s v="15/3/24 12:41:08"/>
    <s v="15/3/24 12:43:31"/>
    <s v="15/3/24 15:32:42"/>
    <s v="15/3/24 23:50:00"/>
    <x v="6"/>
    <s v="DAVID MATELUNA"/>
    <s v="HD/[ECERT] CAMBIO DE HORA | 6 ABRIL | SO Microsoft"/>
    <s v="VPN IP - MPLS"/>
    <s v="frp_jancha"/>
    <x v="0"/>
    <s v="Dentro del Objetivo de servicio"/>
    <x v="14"/>
    <d v="1899-12-30T02:49:11"/>
    <d v="1899-12-30T00:00:00"/>
    <d v="1899-12-30T02:51:34"/>
    <d v="1899-12-30T02:51:34"/>
    <s v=""/>
    <s v="Cumplido"/>
    <m/>
    <s v=""/>
    <s v=""/>
    <s v="Cumplido"/>
    <s v=""/>
  </r>
  <r>
    <s v="INC000002677495"/>
    <s v="4-Menor/Localizado"/>
    <s v="4-Baja"/>
    <s v="Baja"/>
    <s v="Cerrado"/>
    <x v="0"/>
    <s v="15/3/24 15:31:53"/>
    <s v="15/3/24 15:32:08"/>
    <s v="15/3/24 15:34:00"/>
    <s v="15/3/24 23:50:00"/>
    <x v="2"/>
    <s v="JAVIER CUEVAS"/>
    <s v="Caja los andes avtividad Google"/>
    <s v="HOSTING VIRTUAL"/>
    <s v="tct_jacuev"/>
    <x v="0"/>
    <s v="Dentro del Objetivo de servicio"/>
    <x v="14"/>
    <d v="1899-12-30T00:01:52"/>
    <d v="1899-12-30T00:00:00"/>
    <d v="1899-12-30T00:02:07"/>
    <d v="1899-12-30T00:02:07"/>
    <s v=""/>
    <s v="Cumplido"/>
    <m/>
    <s v=""/>
    <s v=""/>
    <s v=""/>
    <s v="Cumplido"/>
  </r>
  <r>
    <s v="INC000002677496"/>
    <s v="4-Menor/Localizado"/>
    <s v="4-Baja"/>
    <s v="Baja"/>
    <s v="Cerrado"/>
    <x v="0"/>
    <s v="15/3/24 15:32:17"/>
    <s v="15/3/24 15:32:33"/>
    <s v="15/3/24 15:34:43"/>
    <s v="15/3/24 23:50:00"/>
    <x v="2"/>
    <s v="JAVIER CUEVAS"/>
    <s v="FEBRERO 2024 Consumo Suscripciones O365 y Microsoft Azure"/>
    <s v="HOSTING VIRTUAL"/>
    <s v="tct_jacuev"/>
    <x v="0"/>
    <s v="Dentro del Objetivo de servicio"/>
    <x v="14"/>
    <d v="1899-12-30T00:02:10"/>
    <d v="1899-12-30T00:00:00"/>
    <d v="1899-12-30T00:02:26"/>
    <d v="1899-12-30T00:02:26"/>
    <s v=""/>
    <s v="Cumplido"/>
    <m/>
    <s v=""/>
    <s v=""/>
    <s v=""/>
    <s v="Cumplido"/>
  </r>
  <r>
    <s v="INC000002677497"/>
    <s v="2-Significativo/Amplio"/>
    <s v="2-Alta"/>
    <s v="Alta"/>
    <s v="Cerrado"/>
    <x v="0"/>
    <s v="15/3/24 15:32:39"/>
    <s v="15/3/24 15:32:56"/>
    <s v="15/3/24 15:35:24"/>
    <s v="15/3/24 23:50:00"/>
    <x v="2"/>
    <s v="JAVIER CUEVAS"/>
    <s v="EVENTO ORION][SERVIDOR] Alerta MDM-AIRW-AP01 | MDM-AIRW-APP02 | MDM-AIRW-FE0"/>
    <s v="HOSTING VIRTUAL"/>
    <s v="tct_jacuev"/>
    <x v="1"/>
    <s v="Dentro del Objetivo de servicio"/>
    <x v="14"/>
    <d v="1899-12-30T00:02:28"/>
    <d v="1899-12-30T00:00:00"/>
    <d v="1899-12-30T00:02:45"/>
    <d v="1899-12-30T00:02:45"/>
    <s v="Cumplido"/>
    <s v=" "/>
    <m/>
    <s v=""/>
    <s v="Cumplido"/>
    <s v=""/>
    <s v=""/>
  </r>
  <r>
    <s v="INC000002677498"/>
    <s v="4-Menor/Localizado"/>
    <s v="4-Baja"/>
    <s v="Baja"/>
    <s v="Cerrado"/>
    <x v="0"/>
    <s v="15/3/24 15:33:03"/>
    <s v="15/3/24 15:33:14"/>
    <s v="15/3/24 15:36:15"/>
    <s v="15/3/24 23:50:00"/>
    <x v="2"/>
    <s v="JAVIER CUEVAS"/>
    <s v="FEBRERO 2024 Consumo Suscripciones O365 y"/>
    <s v="HOSTING VIRTUAL"/>
    <s v="tct_jacuev"/>
    <x v="0"/>
    <s v="Dentro del Objetivo de servicio"/>
    <x v="14"/>
    <d v="1899-12-30T00:03:01"/>
    <d v="1899-12-30T00:00:00"/>
    <d v="1899-12-30T00:03:12"/>
    <d v="1899-12-30T00:03:12"/>
    <s v=""/>
    <s v="Cumplido"/>
    <m/>
    <s v=""/>
    <s v=""/>
    <s v=""/>
    <s v="Cumplido"/>
  </r>
  <r>
    <s v="INC000002677772"/>
    <s v="3-Moderado/Limitado"/>
    <s v="3-Medio"/>
    <s v="Media"/>
    <s v="Cerrado"/>
    <x v="0"/>
    <s v="15/3/24 14:22:24"/>
    <s v="15/3/24 14:23:44"/>
    <s v="15/3/24 15:38:13"/>
    <s v="15/3/24 23:50:00"/>
    <x v="4"/>
    <s v="JOSE A SANTIS SERRANO"/>
    <s v="HD/Importar a VDC de CLIENTE Mantos copper vm restaurada."/>
    <s v="VPN IP - MPLS"/>
    <s v="frp_pcamay"/>
    <x v="0"/>
    <s v="Dentro del Objetivo de servicio"/>
    <x v="14"/>
    <d v="1899-12-30T01:14:29"/>
    <d v="1899-12-30T00:00:00"/>
    <d v="1899-12-30T01:15:49"/>
    <d v="1899-12-30T01:15:49"/>
    <s v=""/>
    <s v="Cumplido"/>
    <m/>
    <s v=""/>
    <s v=""/>
    <s v="Cumplido"/>
    <s v=""/>
  </r>
  <r>
    <s v="INC000002675008"/>
    <s v="3-Moderado/Limitado"/>
    <s v="3-Medio"/>
    <s v="Media"/>
    <s v="Cerrado"/>
    <x v="43"/>
    <s v="14/3/24 13:02:55"/>
    <s v="14/3/24 13:10:57"/>
    <s v="15/3/24 15:47:45"/>
    <s v="15/3/24 23:50:00"/>
    <x v="4"/>
    <s v="ANGEL CASTRO CABRERA"/>
    <s v="HD | Ruta firewall VDC Garmendia"/>
    <s v="VPN IP - MPLS"/>
    <s v="frp_kefern"/>
    <x v="0"/>
    <s v="Objetivos de servicio incumplidos"/>
    <x v="14"/>
    <d v="1899-12-31T02:36:48"/>
    <d v="1899-12-30T22:47:56"/>
    <d v="1899-12-31T02:44:50"/>
    <d v="1899-12-30T03:56:54"/>
    <s v=""/>
    <s v="Cumplido"/>
    <m/>
    <s v=""/>
    <s v=""/>
    <s v="Cumplido"/>
    <s v=""/>
  </r>
  <r>
    <s v="INC000002671826"/>
    <s v="3-Moderado/Limitado"/>
    <s v="3-Medio"/>
    <s v="Media"/>
    <s v="Cerrado"/>
    <x v="44"/>
    <s v="13/3/24 12:57:21"/>
    <s v="13/3/24 12:58:03"/>
    <s v="15/3/24 16:04:35"/>
    <s v="15/3/24 23:50:00"/>
    <x v="5"/>
    <s v="RODRIGO VÁSQUEZ MUÑOZ"/>
    <s v="GAMA/ Respaldo Baseprod"/>
    <s v="VPN IP - MPLS"/>
    <s v="frp_cnavar"/>
    <x v="0"/>
    <s v="Objetivos de servicio incumplidos"/>
    <x v="14"/>
    <d v="1900-01-01T03:06:32"/>
    <d v="1900-01-01T02:24:14"/>
    <d v="1900-01-01T03:07:14"/>
    <d v="1899-12-30T00:43:00"/>
    <s v=""/>
    <s v="Cumplido"/>
    <m/>
    <s v=""/>
    <s v=""/>
    <s v="Cumplido"/>
    <s v=""/>
  </r>
  <r>
    <s v="INC000002677732"/>
    <s v="3-Moderado/Limitado"/>
    <s v="3-Medio"/>
    <s v="Media"/>
    <s v="Cerrado"/>
    <x v="12"/>
    <s v="15/3/24 12:27:03"/>
    <s v="15/3/24 12:28:00"/>
    <s v="15/3/24 16:06:07"/>
    <s v="15/3/24 23:50:00"/>
    <x v="5"/>
    <s v="RODRIGO VÁSQUEZ MUÑOZ"/>
    <s v="HD/Baja de respaldo VDC MCROUTERACP"/>
    <s v="VPN IP - MPLS"/>
    <s v="frp_pcamay"/>
    <x v="0"/>
    <s v="Dentro del Objetivo de servicio"/>
    <x v="14"/>
    <d v="1899-12-30T03:38:07"/>
    <d v="1899-12-30T03:23:56"/>
    <d v="1899-12-30T03:39:04"/>
    <d v="1899-12-30T00:15:08"/>
    <s v=""/>
    <s v="Cumplido"/>
    <m/>
    <s v=""/>
    <s v=""/>
    <s v="Cumplido"/>
    <s v=""/>
  </r>
  <r>
    <s v="INC000002678152"/>
    <s v="3-Moderado/Limitado"/>
    <s v="3-Medio"/>
    <s v="Media"/>
    <s v="Cerrado"/>
    <x v="0"/>
    <s v="15/3/24 14:47:48"/>
    <s v="15/3/24 14:49:45"/>
    <s v="15/3/24 16:17:51"/>
    <s v="15/3/24 23:50:00"/>
    <x v="13"/>
    <s v="MANUEL MAITA"/>
    <s v="HD/[ECERT] INVENTARIO DE SERVIDORES VIRTUALES | Rv Tools"/>
    <s v="VPN IP - MPLS"/>
    <s v="frp_jancha"/>
    <x v="0"/>
    <s v="Dentro del Objetivo de servicio"/>
    <x v="14"/>
    <d v="1899-12-30T01:28:06"/>
    <d v="1899-12-30T00:23:58"/>
    <d v="1899-12-30T01:30:03"/>
    <d v="1899-12-30T01:06:05"/>
    <s v=""/>
    <s v="Cumplido"/>
    <m/>
    <s v=""/>
    <s v=""/>
    <s v="Cumplido"/>
    <s v=""/>
  </r>
  <r>
    <s v="INC000002678181"/>
    <s v="3-Moderado/Limitado"/>
    <s v="3-Medio"/>
    <s v="Media"/>
    <s v="Cerrado"/>
    <x v="0"/>
    <s v="15/3/24 15:03:26"/>
    <s v="15/3/24 15:04:50"/>
    <s v="15/3/24 16:18:37"/>
    <s v="15/3/24 23:50:00"/>
    <x v="4"/>
    <s v="MOISES E MONTERO RAMOS"/>
    <s v="HD/[ECERT] INVENTARIO DE MAQUINAS VIRTUALES CON SERVICIO DE REPLICA ZERTO"/>
    <s v="VPN IP - MPLS"/>
    <s v="frp_jancha"/>
    <x v="0"/>
    <s v="Dentro del Objetivo de servicio"/>
    <x v="14"/>
    <d v="1899-12-30T01:13:47"/>
    <d v="1899-12-30T00:00:00"/>
    <d v="1899-12-30T01:15:11"/>
    <d v="1899-12-30T01:15:11"/>
    <s v=""/>
    <s v="Cumplido"/>
    <m/>
    <s v=""/>
    <s v=""/>
    <s v="Cumplido"/>
    <s v=""/>
  </r>
  <r>
    <s v="INC000002677797"/>
    <s v="3-Moderado/Limitado"/>
    <s v="3-Medio"/>
    <s v="Media"/>
    <s v="Cerrado"/>
    <x v="13"/>
    <s v="15/3/24 15:26:11"/>
    <s v="15/3/24 15:28:08"/>
    <s v="15/3/24 16:18:57"/>
    <s v="15/3/24 23:50:00"/>
    <x v="2"/>
    <s v="JAVIER CUEVAS"/>
    <s v="SOC/ REVISIÓN DE LD/ SOC"/>
    <s v="SEGURIDAD"/>
    <s v="tct_justlo"/>
    <x v="0"/>
    <s v="Dentro del Objetivo de servicio"/>
    <x v="14"/>
    <d v="1899-12-30T00:50:49"/>
    <d v="1899-12-30T00:00:00"/>
    <d v="1899-12-30T00:52:46"/>
    <d v="1899-12-30T00:52:46"/>
    <s v=""/>
    <s v="Cumplido"/>
    <m/>
    <s v=""/>
    <s v=""/>
    <s v="Cumplido"/>
    <s v=""/>
  </r>
  <r>
    <s v="INC000002678046"/>
    <s v="3-Moderado/Limitado"/>
    <s v="3-Medio"/>
    <s v="Media"/>
    <s v="Cerrado"/>
    <x v="12"/>
    <s v="15/3/24 13:20:47"/>
    <s v="15/3/24 13:22:09"/>
    <s v="15/3/24 16:26:16"/>
    <s v="15/3/24 23:50:00"/>
    <x v="5"/>
    <s v="SEBASTIAN VILLENA"/>
    <s v="HD/Solicitud de restauración maquina virtual VDC."/>
    <s v="VPN IP - MPLS"/>
    <s v="frp_jancha"/>
    <x v="0"/>
    <s v="Dentro del Objetivo de servicio"/>
    <x v="14"/>
    <d v="1899-12-30T03:04:07"/>
    <d v="1899-12-30T02:41:23"/>
    <d v="1899-12-30T03:05:29"/>
    <d v="1899-12-30T00:24:06"/>
    <s v=""/>
    <s v="Cumplido"/>
    <m/>
    <s v=""/>
    <s v=""/>
    <s v="Cumplido"/>
    <s v=""/>
  </r>
  <r>
    <s v="INC000002678153"/>
    <s v="4-Menor/Localizado"/>
    <s v="4-Baja"/>
    <s v="Baja"/>
    <s v="Cerrado"/>
    <x v="36"/>
    <s v="15/3/24 15:03:21"/>
    <s v="15/3/24 15:08:27"/>
    <s v="15/3/24 16:57:28"/>
    <s v="15/3/24 23:50:00"/>
    <x v="10"/>
    <s v="JUAN PABLO PAZ GOMPERTZ"/>
    <s v="CALL CENTER / Solicita versión FIRMWARE"/>
    <s v="VPN IP - MPLS"/>
    <s v="frp_ybenit"/>
    <x v="0"/>
    <s v="Dentro del Objetivo de servicio"/>
    <x v="14"/>
    <d v="1899-12-30T01:49:01"/>
    <d v="1899-12-30T00:00:00"/>
    <d v="1899-12-30T01:54:07"/>
    <d v="1899-12-30T01:54:07"/>
    <s v=""/>
    <s v="Cumplido"/>
    <m/>
    <s v=""/>
    <s v=""/>
    <s v=""/>
    <s v="Cumplido"/>
  </r>
  <r>
    <s v="INC000002678329"/>
    <s v="3-Moderado/Limitado"/>
    <s v="4-Baja"/>
    <s v="Baja"/>
    <s v="Cerrado"/>
    <x v="4"/>
    <s v="15/3/24 16:22:09"/>
    <s v="15/3/24 16:32:22"/>
    <s v="15/3/24 17:01:50"/>
    <s v="15/3/24 23:50:00"/>
    <x v="2"/>
    <s v="RICARDO R GALLEGOS OYANEDER"/>
    <s v="DUOC| REQ | Servidor Configuración Manager sin Acceso a Internet"/>
    <s v="HOSTING VIRTUAL"/>
    <s v="frp_eavend"/>
    <x v="1"/>
    <s v="Dentro del Objetivo de servicio"/>
    <x v="14"/>
    <d v="1899-12-30T00:29:28"/>
    <d v="1899-12-30T00:00:00"/>
    <d v="1899-12-30T00:39:41"/>
    <d v="1899-12-30T00:39:41"/>
    <s v="Cumplido"/>
    <s v=" "/>
    <m/>
    <s v=""/>
    <s v=""/>
    <s v=""/>
    <s v="Cumplido"/>
  </r>
  <r>
    <s v="INC000002677488"/>
    <s v="3-Moderado/Limitado"/>
    <s v="3-Medio"/>
    <s v="Media"/>
    <s v="Cerrado"/>
    <x v="4"/>
    <s v="15/3/24 15:13:14"/>
    <s v="15/3/24 15:18:00"/>
    <s v="15/3/24 17:17:25"/>
    <s v="15/3/24 23:50:00"/>
    <x v="0"/>
    <s v="VICTOR SEPULVEDA GAMARRA"/>
    <s v="Revisión de requerimiento:Coonfiguración usuario para SFTP"/>
    <s v="HOSTING VIRTUAL"/>
    <s v="tct_vsepul"/>
    <x v="0"/>
    <s v="Dentro del Objetivo de servicio"/>
    <x v="14"/>
    <d v="1899-12-30T01:59:25"/>
    <d v="1899-12-30T01:59:25"/>
    <d v="1899-12-30T02:04:11"/>
    <d v="1899-12-30T00:04:46"/>
    <s v=""/>
    <s v="Cumplido"/>
    <m/>
    <s v=""/>
    <s v=""/>
    <s v="Cumplido"/>
    <s v=""/>
  </r>
  <r>
    <s v="INC000002678449"/>
    <s v="3-Moderado/Limitado"/>
    <s v="3-Medio"/>
    <s v="Media"/>
    <s v="Cerrado"/>
    <x v="4"/>
    <s v="15/3/24 19:00:36"/>
    <s v="15/3/24 19:02:03"/>
    <s v="15/3/24 19:23:41"/>
    <s v="15/3/24 23:50:00"/>
    <x v="3"/>
    <s v="CRISTOBAL I REYES DELGADO"/>
    <s v="HD/RV: Clave de usuarios DGDAI"/>
    <s v="VPN IP - MPLS"/>
    <s v="frp_pcamay"/>
    <x v="0"/>
    <s v="Dentro del Objetivo de servicio"/>
    <x v="14"/>
    <d v="1899-12-30T00:21:38"/>
    <d v="1899-12-30T00:15:36"/>
    <d v="1899-12-30T00:23:05"/>
    <d v="1899-12-30T00:07:29"/>
    <s v=""/>
    <s v="Cumplido"/>
    <m/>
    <s v=""/>
    <s v=""/>
    <s v="Cumplido"/>
    <s v=""/>
  </r>
  <r>
    <s v="INC000002679566"/>
    <s v="3-Moderado/Limitado"/>
    <s v="3-Medio"/>
    <s v="Media"/>
    <s v="Cerrado"/>
    <x v="10"/>
    <s v="16/3/24 11:27:35"/>
    <s v="16/3/24 11:30:28"/>
    <s v="16/3/24 13:20:35"/>
    <s v="16/3/24 23:50:00"/>
    <x v="1"/>
    <s v="EWALD R GALAZ MILLALEO"/>
    <s v="HD |  Transporte a PRD // OT Roll Back caso Sala Venta // OEDK925716 // Inmediatamente"/>
    <s v="VPN IP - MPLS"/>
    <s v="frp_kefern"/>
    <x v="0"/>
    <s v="Dentro del Objetivo de servicio"/>
    <x v="15"/>
    <d v="1899-12-30T01:50:07"/>
    <d v="1899-12-30T00:17:06"/>
    <d v="1899-12-30T01:53:00"/>
    <d v="1899-12-30T01:35:54"/>
    <s v=""/>
    <s v="Cumplido"/>
    <m/>
    <s v=""/>
    <s v=""/>
    <s v="Cumplido"/>
    <s v=""/>
  </r>
  <r>
    <s v="INC000002679920"/>
    <s v="3-Moderado/Limitado"/>
    <s v="3-Medio"/>
    <s v="Media"/>
    <s v="Cerrado"/>
    <x v="0"/>
    <s v="16/3/24 14:39:19"/>
    <s v="16/3/24 14:44:11"/>
    <s v="16/3/24 15:12:05"/>
    <s v="16/3/24 23:50:00"/>
    <x v="12"/>
    <s v="MICHAEL H GONZALEZ OLIVARES"/>
    <s v="HD | Cliente DUOC -| Respaldo fallido HYP-SNBDO"/>
    <s v="VPN IP - MPLS"/>
    <s v="frp_kefern"/>
    <x v="1"/>
    <s v="Dentro del Objetivo de servicio"/>
    <x v="15"/>
    <d v="1899-12-30T00:27:54"/>
    <d v="1899-12-30T00:00:00"/>
    <d v="1899-12-30T00:32:46"/>
    <d v="1899-12-30T00:32:46"/>
    <s v="Cumplido"/>
    <s v=" "/>
    <m/>
    <s v=""/>
    <s v=""/>
    <s v="Cumplido"/>
    <s v=""/>
  </r>
  <r>
    <s v="INC000002679728"/>
    <s v="1-Extenso/Generalizado"/>
    <s v="4-Baja"/>
    <s v="Baja"/>
    <s v="Cerrado"/>
    <x v="3"/>
    <s v="16/3/24 12:43:37"/>
    <s v="16/3/24 12:43:37"/>
    <s v="17/3/24 20:19:40"/>
    <s v="17/3/24 23:50:00"/>
    <x v="2"/>
    <s v="RICARDO R GALLEGOS OYANEDER"/>
    <s v="gpschi01 - wnprap_gps10 TICKET AUTOMATICO"/>
    <s v="TICKET-INTELIGENTE"/>
    <s v="USR_TSIGHT"/>
    <x v="1"/>
    <s v="Objetivos de servicio incumplidos"/>
    <x v="16"/>
    <d v="1899-12-31T07:36:03"/>
    <d v="1899-12-31T07:33:04"/>
    <d v="1899-12-31T07:36:03"/>
    <d v="1899-12-30T00:02:59"/>
    <s v="Cumplido"/>
    <s v=" "/>
    <m/>
    <s v=""/>
    <s v=""/>
    <s v=""/>
    <s v="Cumplido"/>
  </r>
  <r>
    <s v="INC000002679458"/>
    <s v="3-Moderado/Limitado"/>
    <s v="3-Medio"/>
    <s v="Media"/>
    <s v="Cerrado"/>
    <x v="0"/>
    <s v="16/3/24 09:19:53"/>
    <s v="16/3/24 09:21:28"/>
    <s v="17/3/24 20:26:00"/>
    <s v="17/3/24 23:50:00"/>
    <x v="2"/>
    <s v="RICARDO R GALLEGOS OYANEDER"/>
    <s v="HD/Acceso VPN: no se puede ingresar"/>
    <s v="VPN IP - MPLS"/>
    <s v="frp_jancha"/>
    <x v="0"/>
    <s v="Objetivos de servicio incumplidos"/>
    <x v="16"/>
    <d v="1899-12-31T11:04:32"/>
    <d v="1899-12-31T07:26:58"/>
    <d v="1899-12-31T11:06:07"/>
    <d v="1899-12-30T03:39:09"/>
    <s v=""/>
    <s v="Cumplido"/>
    <m/>
    <s v=""/>
    <s v=""/>
    <s v="Cumplido"/>
    <s v=""/>
  </r>
  <r>
    <s v="INC000002678076"/>
    <s v="3-Moderado/Limitado"/>
    <s v="3-Medio"/>
    <s v="Media"/>
    <s v="Cerrado"/>
    <x v="0"/>
    <s v="15/3/24 13:42:51"/>
    <s v="15/3/24 13:43:57"/>
    <s v="17/3/24 22:21:14"/>
    <s v="17/3/24 23:50:00"/>
    <x v="3"/>
    <s v="CRISTOBAL I REYES DELGADO"/>
    <s v="HD/RV: Solicitud de Mantenimiento SQL Server GDA-BD"/>
    <s v="VPN IP - MPLS"/>
    <s v="frp_jancha"/>
    <x v="0"/>
    <s v="Dentro del Objetivo de servicio"/>
    <x v="16"/>
    <d v="1900-01-01T08:37:17"/>
    <d v="1900-01-01T06:57:57"/>
    <d v="1900-01-01T08:38:23"/>
    <d v="1899-12-30T01:40:26"/>
    <s v=""/>
    <s v="Cumplido"/>
    <m/>
    <s v=""/>
    <s v=""/>
    <s v="Cumplido"/>
    <s v=""/>
  </r>
  <r>
    <s v="INC000002678626"/>
    <s v="3-Moderado/Limitado"/>
    <s v="3-Medio"/>
    <s v="Media"/>
    <s v="Resuelto"/>
    <x v="0"/>
    <s v="15/3/24 17:27:41"/>
    <s v="15/3/24 17:29:08"/>
    <s v="18/3/24 12:21:22"/>
    <m/>
    <x v="13"/>
    <s v="MANUEL MAITA"/>
    <s v="HD/[ECERT] SERVICIO DE STORAGE ACTUAL"/>
    <s v="VPN IP - MPLS"/>
    <s v="frp_jancha"/>
    <x v="0"/>
    <s v="Objetivos de servicio incumplidos"/>
    <x v="17"/>
    <d v="1900-01-01T18:52:14"/>
    <e v="#N/A"/>
    <e v="#N/A"/>
    <e v="#N/A"/>
    <s v=""/>
    <e v="#N/A"/>
    <m/>
    <s v=""/>
    <s v=""/>
    <e v="#N/A"/>
    <s v=""/>
  </r>
  <r>
    <s v="INC000002678429"/>
    <s v="3-Moderado/Limitado"/>
    <s v="4-Baja"/>
    <s v="Baja"/>
    <s v="Resuelto"/>
    <x v="45"/>
    <s v="15/3/24 17:24:14"/>
    <s v="15/3/24 17:40:24"/>
    <s v="18/3/24 12:38:40"/>
    <m/>
    <x v="0"/>
    <s v="GUSTAVO AVILA VERA"/>
    <s v="CTC | Favor cambiar puntero inverso 190.4.216.146"/>
    <s v="VPN IP - MPLS"/>
    <s v="frp_rinfan"/>
    <x v="0"/>
    <s v="Objetivos de servicio incumplidos"/>
    <x v="17"/>
    <d v="1900-01-01T18:58:16"/>
    <e v="#N/A"/>
    <e v="#N/A"/>
    <e v="#N/A"/>
    <s v=""/>
    <e v="#N/A"/>
    <m/>
    <s v=""/>
    <s v=""/>
    <s v=""/>
    <e v="#N/A"/>
  </r>
  <r>
    <s v="INC000002678796"/>
    <s v="1-Extenso/Generalizado"/>
    <s v="4-Baja"/>
    <s v="Baja"/>
    <s v="Resuelto"/>
    <x v="1"/>
    <s v="15/3/24 21:35:39"/>
    <s v="15/3/24 21:35:39"/>
    <s v="18/3/24 13:46:07"/>
    <m/>
    <x v="2"/>
    <s v="RICARDO R GALLEGOS OYANEDER"/>
    <s v="gda - bdb_gda50 TICKET AUTOMATICO"/>
    <s v="TICKET-INTELIGENTE"/>
    <s v="USR_TSIGHT"/>
    <x v="1"/>
    <s v="Objetivos de servicio incumplidos"/>
    <x v="17"/>
    <d v="1900-01-01T16:10:28"/>
    <e v="#N/A"/>
    <e v="#N/A"/>
    <e v="#N/A"/>
    <e v="#N/A"/>
    <s v=" "/>
    <m/>
    <s v=""/>
    <s v=""/>
    <s v=""/>
    <e v="#N/A"/>
  </r>
  <r>
    <s v="INC000002671213"/>
    <s v="3-Moderado/Limitado"/>
    <s v="3-Medio"/>
    <s v="Media"/>
    <s v="Resuelto"/>
    <x v="3"/>
    <s v="13/3/24 10:31:52"/>
    <s v="13/3/24 10:33:30"/>
    <s v="18/3/24 14:09:13"/>
    <m/>
    <x v="5"/>
    <s v="RODRIGO VÁSQUEZ MUÑOZ"/>
    <s v="GAMA / agregar a politica de respaldo"/>
    <s v="VPN IP - MPLS"/>
    <s v="frp_rreyes"/>
    <x v="0"/>
    <s v="Objetivos de servicio incumplidos"/>
    <x v="17"/>
    <d v="1900-01-04T03:35:43"/>
    <e v="#N/A"/>
    <e v="#N/A"/>
    <e v="#N/A"/>
    <s v=""/>
    <e v="#N/A"/>
    <m/>
    <s v=""/>
    <s v=""/>
    <e v="#N/A"/>
    <s v=""/>
  </r>
  <r>
    <s v="INC000002675565"/>
    <s v="3-Moderado/Limitado"/>
    <s v="3-Medio"/>
    <s v="Media"/>
    <s v="Resuelto"/>
    <x v="12"/>
    <s v="14/3/24 17:12:44"/>
    <s v="14/3/24 17:18:32"/>
    <s v="18/3/24 15:01:26"/>
    <m/>
    <x v="4"/>
    <s v="MOISES E MONTERO RAMOS"/>
    <s v="HD/Cambio de contraseña y 2fa"/>
    <s v="VPN IP - MPLS"/>
    <s v="frp_pcamay"/>
    <x v="0"/>
    <s v="Objetivos de servicio incumplidos"/>
    <x v="17"/>
    <d v="1900-01-02T21:42:54"/>
    <e v="#N/A"/>
    <e v="#N/A"/>
    <e v="#N/A"/>
    <s v=""/>
    <e v="#N/A"/>
    <m/>
    <s v=""/>
    <s v=""/>
    <e v="#N/A"/>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d v="1899-12-30T04:00:00"/>
    <s v=""/>
    <s v=" "/>
    <s v="especialista responde en tiempo y forma por correo, no así en sistema"/>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d v="1900-01-01T00:00:00"/>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e v="#N/A"/>
    <s v=""/>
    <s v=" "/>
    <m/>
    <s v=""/>
    <s v=""/>
    <s v=""/>
    <s v=""/>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e v="#N/A"/>
    <e v="#N/A"/>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d v="1899-12-30T00:00:00"/>
    <m/>
    <m/>
    <d v="1899-12-30T00:00:00"/>
    <m/>
    <m/>
    <m/>
    <m/>
    <m/>
    <m/>
    <m/>
  </r>
  <r>
    <m/>
    <m/>
    <m/>
    <m/>
    <m/>
    <x v="46"/>
    <m/>
    <m/>
    <m/>
    <m/>
    <x v="14"/>
    <m/>
    <m/>
    <m/>
    <m/>
    <x v="2"/>
    <m/>
    <x v="17"/>
    <m/>
    <m/>
    <m/>
    <d v="1899-12-30T00:00:00"/>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r>
    <m/>
    <m/>
    <m/>
    <m/>
    <m/>
    <x v="46"/>
    <m/>
    <m/>
    <m/>
    <m/>
    <x v="14"/>
    <m/>
    <m/>
    <m/>
    <m/>
    <x v="2"/>
    <m/>
    <x v="17"/>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1315FA-2D2F-4C54-8955-BDB913089D6D}" name="TablaDinámica13" cacheId="1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211:J213" firstHeaderRow="1" firstDataRow="1" firstDataCol="1"/>
  <pivotFields count="4">
    <pivotField showAll="0"/>
    <pivotField showAll="0"/>
    <pivotField axis="axisRow" dataField="1" showAll="0">
      <items count="6">
        <item h="1" x="1"/>
        <item x="2"/>
        <item h="1" x="0"/>
        <item h="1" m="1" x="4"/>
        <item h="1" x="3"/>
        <item t="default"/>
      </items>
    </pivotField>
    <pivotField showAll="0"/>
  </pivotFields>
  <rowFields count="1">
    <field x="2"/>
  </rowFields>
  <rowItems count="2">
    <i>
      <x v="1"/>
    </i>
    <i t="grand">
      <x/>
    </i>
  </rowItems>
  <colItems count="1">
    <i/>
  </colItems>
  <dataFields count="1">
    <dataField name="Cuenta de Medio"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7125FF-3512-4300-91CE-A48D272834B3}" name="TablaDinámica2" cacheId="13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B3:E23" firstHeaderRow="1" firstDataRow="2"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9">
        <item x="0"/>
        <item x="1"/>
        <item h="1" x="2"/>
        <item h="1" m="1" x="5"/>
        <item h="1" m="1" x="6"/>
        <item h="1" m="1" x="4"/>
        <item h="1" m="1" x="7"/>
        <item h="1" m="1" x="3"/>
        <item t="default"/>
      </items>
    </pivotField>
    <pivotField showAll="0"/>
    <pivotField axis="axisRow" showAll="0" sortType="ascending">
      <items count="202">
        <item m="1" x="136"/>
        <item m="1" x="137"/>
        <item m="1" x="138"/>
        <item m="1" x="139"/>
        <item m="1" x="140"/>
        <item m="1" x="141"/>
        <item m="1" x="142"/>
        <item m="1" x="143"/>
        <item m="1" x="144"/>
        <item m="1" x="145"/>
        <item m="1" x="146"/>
        <item m="1" x="147"/>
        <item m="1" x="166"/>
        <item m="1" x="167"/>
        <item m="1" x="168"/>
        <item m="1" x="169"/>
        <item m="1" x="170"/>
        <item m="1" x="171"/>
        <item m="1" x="172"/>
        <item m="1" x="173"/>
        <item m="1" x="174"/>
        <item m="1" x="175"/>
        <item m="1" x="176"/>
        <item m="1" x="177"/>
        <item m="1" x="178"/>
        <item m="1" x="179"/>
        <item m="1" x="180"/>
        <item m="1" x="181"/>
        <item m="1" x="182"/>
        <item m="1" x="183"/>
        <item m="1" x="148"/>
        <item m="1" x="184"/>
        <item m="1" x="185"/>
        <item m="1" x="186"/>
        <item m="1" x="187"/>
        <item m="1" x="188"/>
        <item m="1" x="189"/>
        <item m="1" x="190"/>
        <item m="1" x="191"/>
        <item m="1" x="149"/>
        <item m="1" x="192"/>
        <item m="1" x="193"/>
        <item m="1" x="194"/>
        <item m="1" x="195"/>
        <item m="1" x="196"/>
        <item m="1" x="197"/>
        <item m="1" x="198"/>
        <item m="1" x="150"/>
        <item m="1" x="199"/>
        <item m="1" x="200"/>
        <item m="1" x="151"/>
        <item m="1" x="152"/>
        <item m="1" x="153"/>
        <item m="1" x="154"/>
        <item m="1" x="155"/>
        <item m="1" x="156"/>
        <item m="1" x="157"/>
        <item m="1" x="158"/>
        <item m="1" x="159"/>
        <item m="1" x="160"/>
        <item m="1" x="161"/>
        <item m="1" x="162"/>
        <item m="1" x="163"/>
        <item m="1" x="164"/>
        <item m="1" x="16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19">
    <i>
      <x v="183"/>
    </i>
    <i>
      <x v="184"/>
    </i>
    <i>
      <x v="185"/>
    </i>
    <i>
      <x v="186"/>
    </i>
    <i>
      <x v="187"/>
    </i>
    <i>
      <x v="188"/>
    </i>
    <i>
      <x v="189"/>
    </i>
    <i>
      <x v="190"/>
    </i>
    <i>
      <x v="191"/>
    </i>
    <i>
      <x v="192"/>
    </i>
    <i>
      <x v="193"/>
    </i>
    <i>
      <x v="194"/>
    </i>
    <i>
      <x v="195"/>
    </i>
    <i>
      <x v="196"/>
    </i>
    <i>
      <x v="197"/>
    </i>
    <i>
      <x v="198"/>
    </i>
    <i>
      <x v="199"/>
    </i>
    <i>
      <x v="200"/>
    </i>
    <i t="grand">
      <x/>
    </i>
  </rowItems>
  <colFields count="1">
    <field x="15"/>
  </colFields>
  <colItems count="3">
    <i>
      <x/>
    </i>
    <i>
      <x v="1"/>
    </i>
    <i t="grand">
      <x/>
    </i>
  </colItems>
  <dataFields count="1">
    <dataField name="Cuenta de Tipo de incidencia*" fld="15" subtotal="count" baseField="0" baseItem="0"/>
  </dataFields>
  <formats count="23">
    <format dxfId="776">
      <pivotArea type="topRight" dataOnly="0" labelOnly="1" outline="0" fieldPosition="0"/>
    </format>
    <format dxfId="775">
      <pivotArea type="topRight" dataOnly="0" labelOnly="1" outline="0" fieldPosition="0"/>
    </format>
    <format dxfId="774">
      <pivotArea type="all" dataOnly="0" outline="0" fieldPosition="0"/>
    </format>
    <format dxfId="773">
      <pivotArea outline="0" collapsedLevelsAreSubtotals="1" fieldPosition="0"/>
    </format>
    <format dxfId="772">
      <pivotArea type="origin" dataOnly="0" labelOnly="1" outline="0" fieldPosition="0"/>
    </format>
    <format dxfId="771">
      <pivotArea field="15" type="button" dataOnly="0" labelOnly="1" outline="0" axis="axisCol" fieldPosition="0"/>
    </format>
    <format dxfId="770">
      <pivotArea type="topRight" dataOnly="0" labelOnly="1" outline="0" fieldPosition="0"/>
    </format>
    <format dxfId="769">
      <pivotArea dataOnly="0" labelOnly="1" grandRow="1" outline="0" fieldPosition="0"/>
    </format>
    <format dxfId="768">
      <pivotArea dataOnly="0" labelOnly="1" grandCol="1" outline="0" fieldPosition="0"/>
    </format>
    <format dxfId="767">
      <pivotArea type="all" dataOnly="0" outline="0" fieldPosition="0"/>
    </format>
    <format dxfId="766">
      <pivotArea outline="0" collapsedLevelsAreSubtotals="1" fieldPosition="0"/>
    </format>
    <format dxfId="765">
      <pivotArea type="origin" dataOnly="0" labelOnly="1" outline="0" fieldPosition="0"/>
    </format>
    <format dxfId="764">
      <pivotArea field="15" type="button" dataOnly="0" labelOnly="1" outline="0" axis="axisCol" fieldPosition="0"/>
    </format>
    <format dxfId="763">
      <pivotArea type="topRight" dataOnly="0" labelOnly="1" outline="0" fieldPosition="0"/>
    </format>
    <format dxfId="762">
      <pivotArea field="17" type="button" dataOnly="0" labelOnly="1" outline="0" axis="axisRow" fieldPosition="0"/>
    </format>
    <format dxfId="761">
      <pivotArea dataOnly="0" labelOnly="1" grandRow="1" outline="0" fieldPosition="0"/>
    </format>
    <format dxfId="760">
      <pivotArea dataOnly="0" labelOnly="1" grandCol="1" outline="0" fieldPosition="0"/>
    </format>
    <format dxfId="759">
      <pivotArea type="origin" dataOnly="0" labelOnly="1" outline="0" fieldPosition="0"/>
    </format>
    <format dxfId="758">
      <pivotArea field="15" type="button" dataOnly="0" labelOnly="1" outline="0" axis="axisCol" fieldPosition="0"/>
    </format>
    <format dxfId="757">
      <pivotArea type="topRight" dataOnly="0" labelOnly="1" outline="0" fieldPosition="0"/>
    </format>
    <format dxfId="756">
      <pivotArea field="17" type="button" dataOnly="0" labelOnly="1" outline="0" axis="axisRow" fieldPosition="0"/>
    </format>
    <format dxfId="755">
      <pivotArea dataOnly="0" labelOnly="1" fieldPosition="0">
        <references count="1">
          <reference field="15" count="2">
            <x v="0"/>
            <x v="1"/>
          </reference>
        </references>
      </pivotArea>
    </format>
    <format dxfId="75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A97A55-6A59-4AE2-97EB-D958823BDC85}" name="TablaDinámica12" cacheId="1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E211:F213" firstHeaderRow="1" firstDataRow="1" firstDataCol="1"/>
  <pivotFields count="4">
    <pivotField showAll="0"/>
    <pivotField axis="axisRow" dataField="1" showAll="0">
      <items count="5">
        <item h="1" x="0"/>
        <item x="1"/>
        <item h="1" x="2"/>
        <item h="1" m="1" x="3"/>
        <item t="default"/>
      </items>
    </pivotField>
    <pivotField showAll="0"/>
    <pivotField showAll="0"/>
  </pivotFields>
  <rowFields count="1">
    <field x="1"/>
  </rowFields>
  <rowItems count="2">
    <i>
      <x v="1"/>
    </i>
    <i t="grand">
      <x/>
    </i>
  </rowItems>
  <colItems count="1">
    <i/>
  </colItems>
  <dataFields count="1">
    <dataField name="Cuenta de Alt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E2AF4F-3627-4A7E-A77C-54733D82CADB}" name="TablaDinámica14" cacheId="1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L211:M214" firstHeaderRow="1" firstDataRow="1" firstDataCol="1"/>
  <pivotFields count="4">
    <pivotField showAll="0"/>
    <pivotField showAll="0"/>
    <pivotField showAll="0"/>
    <pivotField axis="axisRow" dataField="1" showAll="0">
      <items count="6">
        <item h="1" x="0"/>
        <item x="1"/>
        <item x="2"/>
        <item h="1" x="4"/>
        <item h="1" x="3"/>
        <item t="default"/>
      </items>
    </pivotField>
  </pivotFields>
  <rowFields count="1">
    <field x="3"/>
  </rowFields>
  <rowItems count="3">
    <i>
      <x v="1"/>
    </i>
    <i>
      <x v="2"/>
    </i>
    <i t="grand">
      <x/>
    </i>
  </rowItems>
  <colItems count="1">
    <i/>
  </colItems>
  <dataFields count="1">
    <dataField name="Cuenta de Baja"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710A31-76C8-4CC2-A6C4-CFF893DBFE94}" name="TablaDinámica11" cacheId="12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K106:N116" firstHeaderRow="1" firstDataRow="2" firstDataCol="1"/>
  <pivotFields count="29">
    <pivotField showAll="0"/>
    <pivotField showAll="0"/>
    <pivotField showAll="0"/>
    <pivotField showAll="0"/>
    <pivotField showAll="0"/>
    <pivotField showAll="0"/>
    <pivotField showAll="0"/>
    <pivotField showAll="0"/>
    <pivotField showAll="0"/>
    <pivotField showAll="0"/>
    <pivotField axis="axisRow" showAll="0">
      <items count="22">
        <item x="5"/>
        <item x="10"/>
        <item x="6"/>
        <item x="11"/>
        <item x="12"/>
        <item x="2"/>
        <item x="0"/>
        <item x="4"/>
        <item x="3"/>
        <item x="1"/>
        <item x="9"/>
        <item m="1" x="18"/>
        <item x="7"/>
        <item x="13"/>
        <item x="8"/>
        <item x="14"/>
        <item m="1" x="15"/>
        <item m="1" x="19"/>
        <item m="1" x="20"/>
        <item m="1" x="17"/>
        <item m="1" x="16"/>
        <item t="default"/>
      </items>
    </pivotField>
    <pivotField showAll="0"/>
    <pivotField showAll="0"/>
    <pivotField showAll="0"/>
    <pivotField showAll="0"/>
    <pivotField showAll="0"/>
    <pivotField showAll="0"/>
    <pivotField showAll="0"/>
    <pivotField showAll="0"/>
    <pivotField showAll="0"/>
    <pivotField showAll="0"/>
    <pivotField showAll="0"/>
    <pivotField axis="axisCol" dataField="1" showAll="0">
      <items count="8">
        <item h="1" x="0"/>
        <item h="1" m="1" x="5"/>
        <item h="1" m="1" x="6"/>
        <item h="1" x="4"/>
        <item h="1" x="3"/>
        <item x="1"/>
        <item x="2"/>
        <item t="default"/>
      </items>
    </pivotField>
    <pivotField showAll="0"/>
    <pivotField showAll="0"/>
    <pivotField showAll="0"/>
    <pivotField showAll="0"/>
    <pivotField showAll="0"/>
    <pivotField showAll="0"/>
  </pivotFields>
  <rowFields count="1">
    <field x="10"/>
  </rowFields>
  <rowItems count="9">
    <i>
      <x v="1"/>
    </i>
    <i>
      <x v="3"/>
    </i>
    <i>
      <x v="4"/>
    </i>
    <i>
      <x v="5"/>
    </i>
    <i>
      <x v="6"/>
    </i>
    <i>
      <x v="7"/>
    </i>
    <i>
      <x v="8"/>
    </i>
    <i>
      <x v="9"/>
    </i>
    <i t="grand">
      <x/>
    </i>
  </rowItems>
  <colFields count="1">
    <field x="22"/>
  </colFields>
  <colItems count="3">
    <i>
      <x v="5"/>
    </i>
    <i>
      <x v="6"/>
    </i>
    <i t="grand">
      <x/>
    </i>
  </colItems>
  <dataFields count="1">
    <dataField name="Cuenta de EST. INC" fld="22" subtotal="count" baseField="0" baseItem="0"/>
  </dataFields>
  <formats count="20">
    <format dxfId="796">
      <pivotArea type="all" dataOnly="0" outline="0" fieldPosition="0"/>
    </format>
    <format dxfId="795">
      <pivotArea outline="0" collapsedLevelsAreSubtotals="1" fieldPosition="0"/>
    </format>
    <format dxfId="794">
      <pivotArea type="origin" dataOnly="0" labelOnly="1" outline="0" fieldPosition="0"/>
    </format>
    <format dxfId="793">
      <pivotArea field="22" type="button" dataOnly="0" labelOnly="1" outline="0" axis="axisCol" fieldPosition="0"/>
    </format>
    <format dxfId="792">
      <pivotArea type="topRight" dataOnly="0" labelOnly="1" outline="0" fieldPosition="0"/>
    </format>
    <format dxfId="791">
      <pivotArea field="10" type="button" dataOnly="0" labelOnly="1" outline="0" axis="axisRow" fieldPosition="0"/>
    </format>
    <format dxfId="790">
      <pivotArea dataOnly="0" labelOnly="1" fieldPosition="0">
        <references count="1">
          <reference field="10" count="7">
            <x v="0"/>
            <x v="1"/>
            <x v="2"/>
            <x v="4"/>
            <x v="5"/>
            <x v="6"/>
            <x v="7"/>
          </reference>
        </references>
      </pivotArea>
    </format>
    <format dxfId="789">
      <pivotArea dataOnly="0" labelOnly="1" grandRow="1" outline="0" fieldPosition="0"/>
    </format>
    <format dxfId="788">
      <pivotArea dataOnly="0" labelOnly="1" fieldPosition="0">
        <references count="1">
          <reference field="22" count="0"/>
        </references>
      </pivotArea>
    </format>
    <format dxfId="787">
      <pivotArea dataOnly="0" labelOnly="1" grandCol="1" outline="0" fieldPosition="0"/>
    </format>
    <format dxfId="786">
      <pivotArea type="all" dataOnly="0" outline="0" fieldPosition="0"/>
    </format>
    <format dxfId="785">
      <pivotArea outline="0" collapsedLevelsAreSubtotals="1" fieldPosition="0"/>
    </format>
    <format dxfId="784">
      <pivotArea type="origin" dataOnly="0" labelOnly="1" outline="0" fieldPosition="0"/>
    </format>
    <format dxfId="783">
      <pivotArea field="22" type="button" dataOnly="0" labelOnly="1" outline="0" axis="axisCol" fieldPosition="0"/>
    </format>
    <format dxfId="782">
      <pivotArea type="topRight" dataOnly="0" labelOnly="1" outline="0" fieldPosition="0"/>
    </format>
    <format dxfId="781">
      <pivotArea field="10" type="button" dataOnly="0" labelOnly="1" outline="0" axis="axisRow" fieldPosition="0"/>
    </format>
    <format dxfId="780">
      <pivotArea dataOnly="0" labelOnly="1" fieldPosition="0">
        <references count="1">
          <reference field="10" count="7">
            <x v="0"/>
            <x v="1"/>
            <x v="2"/>
            <x v="4"/>
            <x v="5"/>
            <x v="6"/>
            <x v="7"/>
          </reference>
        </references>
      </pivotArea>
    </format>
    <format dxfId="779">
      <pivotArea dataOnly="0" labelOnly="1" grandRow="1" outline="0" fieldPosition="0"/>
    </format>
    <format dxfId="778">
      <pivotArea dataOnly="0" labelOnly="1" fieldPosition="0">
        <references count="1">
          <reference field="22" count="0"/>
        </references>
      </pivotArea>
    </format>
    <format dxfId="77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A1A54B-E364-4909-B60B-C2D651207940}" name="TablaDinámica7" cacheId="12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B129:D167" firstHeaderRow="1" firstDataRow="2" firstDataCol="1"/>
  <pivotFields count="29">
    <pivotField showAll="0"/>
    <pivotField showAll="0"/>
    <pivotField axis="axisRow" dataField="1" showAll="0" sortType="ascending">
      <items count="7">
        <item m="1" x="5"/>
        <item m="1" x="4"/>
        <item x="2"/>
        <item x="0"/>
        <item x="1"/>
        <item x="3"/>
        <item t="default"/>
      </items>
    </pivotField>
    <pivotField showAll="0">
      <items count="6">
        <item x="2"/>
        <item x="1"/>
        <item x="0"/>
        <item m="1" x="4"/>
        <item x="3"/>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sortType="ascending">
      <items count="8">
        <item h="1" m="1" x="4"/>
        <item h="1" x="1"/>
        <item h="1" m="1" x="5"/>
        <item x="0"/>
        <item h="1" m="1" x="3"/>
        <item h="1" m="1" x="6"/>
        <item h="1" x="2"/>
        <item t="default"/>
      </items>
    </pivotField>
    <pivotField showAll="0"/>
    <pivotField axis="axisRow" showAll="0">
      <items count="256">
        <item m="1" x="239"/>
        <item m="1" x="231"/>
        <item m="1" x="253"/>
        <item m="1" x="245"/>
        <item m="1" x="238"/>
        <item m="1" x="230"/>
        <item m="1" x="252"/>
        <item m="1" x="244"/>
        <item m="1" x="237"/>
        <item m="1" x="229"/>
        <item m="1" x="251"/>
        <item m="1" x="243"/>
        <item m="1" x="236"/>
        <item m="1" x="228"/>
        <item m="1" x="250"/>
        <item m="1" x="235"/>
        <item m="1" x="227"/>
        <item m="1" x="249"/>
        <item m="1" x="242"/>
        <item x="17"/>
        <item m="1" x="234"/>
        <item m="1" x="226"/>
        <item m="1" x="248"/>
        <item m="1" x="241"/>
        <item m="1" x="233"/>
        <item m="1" x="225"/>
        <item m="1" x="247"/>
        <item m="1" x="240"/>
        <item m="1" x="232"/>
        <item m="1" x="254"/>
        <item m="1" x="246"/>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x="0"/>
        <item x="1"/>
        <item x="2"/>
        <item x="3"/>
        <item x="4"/>
        <item x="5"/>
        <item x="6"/>
        <item x="7"/>
        <item x="8"/>
        <item x="9"/>
        <item x="10"/>
        <item x="11"/>
        <item x="12"/>
        <item x="13"/>
        <item x="14"/>
        <item x="15"/>
        <item x="16"/>
        <item t="default"/>
      </items>
    </pivotField>
    <pivotField numFmtId="46" showAll="0"/>
    <pivotField showAll="0"/>
    <pivotField showAll="0"/>
    <pivotField numFmtId="46" showAll="0"/>
    <pivotField showAll="0"/>
    <pivotField showAll="0"/>
    <pivotField showAll="0"/>
    <pivotField showAll="0"/>
    <pivotField showAll="0"/>
    <pivotField showAll="0"/>
    <pivotField showAll="0"/>
  </pivotFields>
  <rowFields count="2">
    <field x="2"/>
    <field x="17"/>
  </rowFields>
  <rowItems count="37">
    <i>
      <x v="2"/>
    </i>
    <i r="1">
      <x v="241"/>
    </i>
    <i r="1">
      <x v="244"/>
    </i>
    <i r="1">
      <x v="251"/>
    </i>
    <i>
      <x v="3"/>
    </i>
    <i r="1">
      <x v="19"/>
    </i>
    <i r="1">
      <x v="238"/>
    </i>
    <i r="1">
      <x v="241"/>
    </i>
    <i r="1">
      <x v="242"/>
    </i>
    <i r="1">
      <x v="243"/>
    </i>
    <i r="1">
      <x v="244"/>
    </i>
    <i r="1">
      <x v="245"/>
    </i>
    <i r="1">
      <x v="246"/>
    </i>
    <i r="1">
      <x v="247"/>
    </i>
    <i r="1">
      <x v="248"/>
    </i>
    <i r="1">
      <x v="249"/>
    </i>
    <i r="1">
      <x v="250"/>
    </i>
    <i r="1">
      <x v="251"/>
    </i>
    <i r="1">
      <x v="252"/>
    </i>
    <i r="1">
      <x v="253"/>
    </i>
    <i r="1">
      <x v="254"/>
    </i>
    <i>
      <x v="4"/>
    </i>
    <i r="1">
      <x v="19"/>
    </i>
    <i r="1">
      <x v="238"/>
    </i>
    <i r="1">
      <x v="239"/>
    </i>
    <i r="1">
      <x v="241"/>
    </i>
    <i r="1">
      <x v="242"/>
    </i>
    <i r="1">
      <x v="243"/>
    </i>
    <i r="1">
      <x v="244"/>
    </i>
    <i r="1">
      <x v="245"/>
    </i>
    <i r="1">
      <x v="247"/>
    </i>
    <i r="1">
      <x v="248"/>
    </i>
    <i r="1">
      <x v="249"/>
    </i>
    <i r="1">
      <x v="250"/>
    </i>
    <i r="1">
      <x v="251"/>
    </i>
    <i r="1">
      <x v="252"/>
    </i>
    <i t="grand">
      <x/>
    </i>
  </rowItems>
  <colFields count="1">
    <field x="15"/>
  </colFields>
  <colItems count="2">
    <i>
      <x v="3"/>
    </i>
    <i t="grand">
      <x/>
    </i>
  </colItems>
  <dataFields count="1">
    <dataField name="Cuenta de Urgencia*" fld="2" subtotal="count" baseField="0" baseItem="0"/>
  </dataFields>
  <formats count="18">
    <format dxfId="814">
      <pivotArea type="all" dataOnly="0" outline="0" fieldPosition="0"/>
    </format>
    <format dxfId="813">
      <pivotArea outline="0" collapsedLevelsAreSubtotals="1" fieldPosition="0"/>
    </format>
    <format dxfId="812">
      <pivotArea type="origin" dataOnly="0" labelOnly="1" outline="0" fieldPosition="0"/>
    </format>
    <format dxfId="811">
      <pivotArea field="15" type="button" dataOnly="0" labelOnly="1" outline="0" axis="axisCol" fieldPosition="0"/>
    </format>
    <format dxfId="810">
      <pivotArea type="topRight" dataOnly="0" labelOnly="1" outline="0" fieldPosition="0"/>
    </format>
    <format dxfId="809">
      <pivotArea field="3" type="button" dataOnly="0" labelOnly="1" outline="0"/>
    </format>
    <format dxfId="808">
      <pivotArea dataOnly="0" labelOnly="1" grandRow="1" outline="0" fieldPosition="0"/>
    </format>
    <format dxfId="807">
      <pivotArea dataOnly="0" labelOnly="1" fieldPosition="0">
        <references count="1">
          <reference field="15" count="0"/>
        </references>
      </pivotArea>
    </format>
    <format dxfId="806">
      <pivotArea dataOnly="0" labelOnly="1" grandCol="1" outline="0" fieldPosition="0"/>
    </format>
    <format dxfId="805">
      <pivotArea type="all" dataOnly="0" outline="0" fieldPosition="0"/>
    </format>
    <format dxfId="804">
      <pivotArea outline="0" collapsedLevelsAreSubtotals="1" fieldPosition="0"/>
    </format>
    <format dxfId="803">
      <pivotArea type="origin" dataOnly="0" labelOnly="1" outline="0" fieldPosition="0"/>
    </format>
    <format dxfId="802">
      <pivotArea field="15" type="button" dataOnly="0" labelOnly="1" outline="0" axis="axisCol" fieldPosition="0"/>
    </format>
    <format dxfId="801">
      <pivotArea type="topRight" dataOnly="0" labelOnly="1" outline="0" fieldPosition="0"/>
    </format>
    <format dxfId="800">
      <pivotArea field="2" type="button" dataOnly="0" labelOnly="1" outline="0" axis="axisRow" fieldPosition="0"/>
    </format>
    <format dxfId="799">
      <pivotArea dataOnly="0" labelOnly="1" grandRow="1" outline="0" fieldPosition="0"/>
    </format>
    <format dxfId="798">
      <pivotArea dataOnly="0" labelOnly="1" fieldPosition="0">
        <references count="1">
          <reference field="15" count="0"/>
        </references>
      </pivotArea>
    </format>
    <format dxfId="79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5FEA9C-562C-4471-9419-4B8B8416829F}" name="TablaDinámica10" cacheId="1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211:C213" firstHeaderRow="1" firstDataRow="1" firstDataCol="1"/>
  <pivotFields count="4">
    <pivotField axis="axisRow" dataField="1" showAll="0">
      <items count="3">
        <item h="1" x="1"/>
        <item x="0"/>
        <item t="default"/>
      </items>
    </pivotField>
    <pivotField showAll="0"/>
    <pivotField showAll="0"/>
    <pivotField showAll="0"/>
  </pivotFields>
  <rowFields count="1">
    <field x="0"/>
  </rowFields>
  <rowItems count="2">
    <i>
      <x v="1"/>
    </i>
    <i t="grand">
      <x/>
    </i>
  </rowItems>
  <colItems count="1">
    <i/>
  </colItems>
  <dataFields count="1">
    <dataField name="Cuenta de Crític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C29E69-624D-4DD6-8610-700F415C3150}" name="TablaDinámica9" cacheId="12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K130:N197" firstHeaderRow="1" firstDataRow="2" firstDataCol="1"/>
  <pivotFields count="29">
    <pivotField showAll="0"/>
    <pivotField showAll="0"/>
    <pivotField showAll="0"/>
    <pivotField showAll="0"/>
    <pivotField showAll="0"/>
    <pivotField showAll="0"/>
    <pivotField showAll="0"/>
    <pivotField showAll="0"/>
    <pivotField showAll="0"/>
    <pivotField showAll="0"/>
    <pivotField axis="axisRow" showAll="0">
      <items count="23">
        <item x="5"/>
        <item x="3"/>
        <item x="1"/>
        <item x="10"/>
        <item x="6"/>
        <item x="11"/>
        <item x="12"/>
        <item x="9"/>
        <item x="2"/>
        <item x="0"/>
        <item x="4"/>
        <item x="14"/>
        <item m="1" x="18"/>
        <item x="7"/>
        <item x="13"/>
        <item m="1" x="19"/>
        <item x="8"/>
        <item m="1" x="15"/>
        <item m="1" x="21"/>
        <item m="1" x="20"/>
        <item m="1" x="17"/>
        <item m="1" x="16"/>
        <item t="default"/>
      </items>
    </pivotField>
    <pivotField axis="axisRow" showAll="0" sortType="ascending">
      <items count="51">
        <item x="4"/>
        <item x="7"/>
        <item x="21"/>
        <item x="14"/>
        <item x="25"/>
        <item x="20"/>
        <item x="6"/>
        <item m="1" x="42"/>
        <item m="1" x="46"/>
        <item x="17"/>
        <item m="1" x="40"/>
        <item x="32"/>
        <item x="2"/>
        <item x="9"/>
        <item x="11"/>
        <item x="30"/>
        <item x="0"/>
        <item x="15"/>
        <item x="18"/>
        <item m="1" x="43"/>
        <item m="1" x="48"/>
        <item x="16"/>
        <item m="1" x="38"/>
        <item x="10"/>
        <item m="1" x="47"/>
        <item m="1" x="39"/>
        <item x="29"/>
        <item x="31"/>
        <item m="1" x="49"/>
        <item x="26"/>
        <item x="23"/>
        <item x="34"/>
        <item m="1" x="36"/>
        <item x="33"/>
        <item x="28"/>
        <item x="1"/>
        <item x="5"/>
        <item x="24"/>
        <item x="22"/>
        <item x="19"/>
        <item m="1" x="45"/>
        <item x="3"/>
        <item x="13"/>
        <item m="1" x="44"/>
        <item x="8"/>
        <item x="27"/>
        <item m="1" x="41"/>
        <item m="1" x="37"/>
        <item x="12"/>
        <item x="35"/>
        <item t="default"/>
      </items>
    </pivotField>
    <pivotField showAll="0"/>
    <pivotField showAll="0"/>
    <pivotField showAll="0"/>
    <pivotField axis="axisCol" dataField="1" showAll="0">
      <items count="8">
        <item x="0"/>
        <item h="1" x="2"/>
        <item x="1"/>
        <item m="1" x="3"/>
        <item h="1" m="1" x="5"/>
        <item h="1" m="1" x="6"/>
        <item h="1"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0"/>
    <field x="11"/>
  </rowFields>
  <rowItems count="66">
    <i>
      <x/>
    </i>
    <i r="1">
      <x v="3"/>
    </i>
    <i r="1">
      <x v="42"/>
    </i>
    <i r="1">
      <x v="45"/>
    </i>
    <i>
      <x v="1"/>
    </i>
    <i r="1">
      <x v="1"/>
    </i>
    <i r="1">
      <x v="4"/>
    </i>
    <i r="1">
      <x v="5"/>
    </i>
    <i r="1">
      <x v="6"/>
    </i>
    <i>
      <x v="2"/>
    </i>
    <i r="1">
      <x v="2"/>
    </i>
    <i r="1">
      <x v="12"/>
    </i>
    <i r="1">
      <x v="13"/>
    </i>
    <i r="1">
      <x v="35"/>
    </i>
    <i r="1">
      <x v="36"/>
    </i>
    <i>
      <x v="3"/>
    </i>
    <i r="1">
      <x v="27"/>
    </i>
    <i r="1">
      <x v="29"/>
    </i>
    <i r="1">
      <x v="30"/>
    </i>
    <i r="1">
      <x v="37"/>
    </i>
    <i>
      <x v="4"/>
    </i>
    <i r="1">
      <x v="3"/>
    </i>
    <i r="1">
      <x v="6"/>
    </i>
    <i r="1">
      <x v="35"/>
    </i>
    <i>
      <x v="5"/>
    </i>
    <i r="1">
      <x/>
    </i>
    <i r="1">
      <x v="11"/>
    </i>
    <i r="1">
      <x v="18"/>
    </i>
    <i>
      <x v="6"/>
    </i>
    <i r="1">
      <x v="15"/>
    </i>
    <i r="1">
      <x v="26"/>
    </i>
    <i r="1">
      <x v="33"/>
    </i>
    <i>
      <x v="7"/>
    </i>
    <i r="1">
      <x v="1"/>
    </i>
    <i r="1">
      <x v="5"/>
    </i>
    <i r="1">
      <x v="6"/>
    </i>
    <i>
      <x v="8"/>
    </i>
    <i r="1">
      <x/>
    </i>
    <i r="1">
      <x v="5"/>
    </i>
    <i r="1">
      <x v="14"/>
    </i>
    <i r="1">
      <x v="17"/>
    </i>
    <i r="1">
      <x v="18"/>
    </i>
    <i r="1">
      <x v="39"/>
    </i>
    <i r="1">
      <x v="41"/>
    </i>
    <i r="1">
      <x v="48"/>
    </i>
    <i>
      <x v="9"/>
    </i>
    <i r="1">
      <x/>
    </i>
    <i r="1">
      <x v="4"/>
    </i>
    <i r="1">
      <x v="16"/>
    </i>
    <i r="1">
      <x v="44"/>
    </i>
    <i r="1">
      <x v="48"/>
    </i>
    <i>
      <x v="10"/>
    </i>
    <i r="1">
      <x v="2"/>
    </i>
    <i r="1">
      <x v="9"/>
    </i>
    <i r="1">
      <x v="21"/>
    </i>
    <i r="1">
      <x v="23"/>
    </i>
    <i r="1">
      <x v="34"/>
    </i>
    <i r="1">
      <x v="38"/>
    </i>
    <i>
      <x v="13"/>
    </i>
    <i r="1">
      <x v="21"/>
    </i>
    <i r="1">
      <x v="34"/>
    </i>
    <i>
      <x v="14"/>
    </i>
    <i r="1">
      <x v="31"/>
    </i>
    <i>
      <x v="16"/>
    </i>
    <i r="1">
      <x v="18"/>
    </i>
    <i t="grand">
      <x/>
    </i>
  </rowItems>
  <colFields count="1">
    <field x="15"/>
  </colFields>
  <colItems count="3">
    <i>
      <x/>
    </i>
    <i>
      <x v="2"/>
    </i>
    <i t="grand">
      <x/>
    </i>
  </colItems>
  <dataFields count="1">
    <dataField name="Cuenta de Tipo de incidencia*" fld="15" subtotal="count" baseField="0" baseItem="0"/>
  </dataFields>
  <formats count="25">
    <format dxfId="839">
      <pivotArea dataOnly="0" labelOnly="1" fieldPosition="0">
        <references count="1">
          <reference field="15" count="1">
            <x v="0"/>
          </reference>
        </references>
      </pivotArea>
    </format>
    <format dxfId="838">
      <pivotArea type="topRight" dataOnly="0" labelOnly="1" outline="0" fieldPosition="0"/>
    </format>
    <format dxfId="837">
      <pivotArea type="topRight" dataOnly="0" labelOnly="1" outline="0" fieldPosition="0"/>
    </format>
    <format dxfId="836">
      <pivotArea dataOnly="0" labelOnly="1" fieldPosition="0">
        <references count="1">
          <reference field="15" count="1">
            <x v="0"/>
          </reference>
        </references>
      </pivotArea>
    </format>
    <format dxfId="835">
      <pivotArea dataOnly="0" labelOnly="1" fieldPosition="0">
        <references count="1">
          <reference field="15" count="1">
            <x v="0"/>
          </reference>
        </references>
      </pivotArea>
    </format>
    <format dxfId="834">
      <pivotArea type="all" dataOnly="0" outline="0" fieldPosition="0"/>
    </format>
    <format dxfId="833">
      <pivotArea outline="0" collapsedLevelsAreSubtotals="1" fieldPosition="0"/>
    </format>
    <format dxfId="832">
      <pivotArea type="origin" dataOnly="0" labelOnly="1" outline="0" fieldPosition="0"/>
    </format>
    <format dxfId="831">
      <pivotArea field="15" type="button" dataOnly="0" labelOnly="1" outline="0" axis="axisCol" fieldPosition="0"/>
    </format>
    <format dxfId="830">
      <pivotArea type="topRight" dataOnly="0" labelOnly="1" outline="0" fieldPosition="0"/>
    </format>
    <format dxfId="829">
      <pivotArea field="11" type="button" dataOnly="0" labelOnly="1" outline="0" axis="axisRow" fieldPosition="1"/>
    </format>
    <format dxfId="828">
      <pivotArea dataOnly="0" labelOnly="1" fieldPosition="0">
        <references count="1">
          <reference field="11" count="0"/>
        </references>
      </pivotArea>
    </format>
    <format dxfId="827">
      <pivotArea dataOnly="0" labelOnly="1" grandRow="1" outline="0" fieldPosition="0"/>
    </format>
    <format dxfId="826">
      <pivotArea dataOnly="0" labelOnly="1" fieldPosition="0">
        <references count="1">
          <reference field="15" count="1">
            <x v="0"/>
          </reference>
        </references>
      </pivotArea>
    </format>
    <format dxfId="825">
      <pivotArea dataOnly="0" labelOnly="1" grandCol="1" outline="0" fieldPosition="0"/>
    </format>
    <format dxfId="824">
      <pivotArea type="all" dataOnly="0" outline="0" fieldPosition="0"/>
    </format>
    <format dxfId="823">
      <pivotArea outline="0" collapsedLevelsAreSubtotals="1" fieldPosition="0"/>
    </format>
    <format dxfId="822">
      <pivotArea type="origin" dataOnly="0" labelOnly="1" outline="0" fieldPosition="0"/>
    </format>
    <format dxfId="821">
      <pivotArea field="15" type="button" dataOnly="0" labelOnly="1" outline="0" axis="axisCol" fieldPosition="0"/>
    </format>
    <format dxfId="820">
      <pivotArea type="topRight" dataOnly="0" labelOnly="1" outline="0" fieldPosition="0"/>
    </format>
    <format dxfId="819">
      <pivotArea field="11" type="button" dataOnly="0" labelOnly="1" outline="0" axis="axisRow" fieldPosition="1"/>
    </format>
    <format dxfId="818">
      <pivotArea dataOnly="0" labelOnly="1" fieldPosition="0">
        <references count="1">
          <reference field="11" count="0"/>
        </references>
      </pivotArea>
    </format>
    <format dxfId="817">
      <pivotArea dataOnly="0" labelOnly="1" grandRow="1" outline="0" fieldPosition="0"/>
    </format>
    <format dxfId="816">
      <pivotArea dataOnly="0" labelOnly="1" fieldPosition="0">
        <references count="1">
          <reference field="15" count="1">
            <x v="0"/>
          </reference>
        </references>
      </pivotArea>
    </format>
    <format dxfId="81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DC4C69-08F7-4956-832C-ED030C8A9D2D}" name="TablaDinámica5" cacheId="12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B106:D122" firstHeaderRow="1" firstDataRow="2" firstDataCol="1"/>
  <pivotFields count="29">
    <pivotField showAll="0"/>
    <pivotField showAll="0"/>
    <pivotField showAll="0"/>
    <pivotField showAll="0"/>
    <pivotField showAll="0"/>
    <pivotField showAll="0"/>
    <pivotField showAll="0"/>
    <pivotField showAll="0"/>
    <pivotField showAll="0"/>
    <pivotField showAll="0"/>
    <pivotField axis="axisRow" showAll="0">
      <items count="22">
        <item x="5"/>
        <item x="10"/>
        <item x="6"/>
        <item x="11"/>
        <item x="12"/>
        <item x="2"/>
        <item x="0"/>
        <item x="4"/>
        <item x="3"/>
        <item x="1"/>
        <item x="9"/>
        <item m="1" x="18"/>
        <item x="7"/>
        <item x="13"/>
        <item x="8"/>
        <item x="14"/>
        <item m="1" x="15"/>
        <item m="1" x="19"/>
        <item m="1" x="20"/>
        <item m="1" x="17"/>
        <item m="1" x="1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h="1" x="0"/>
        <item m="1" x="5"/>
        <item h="1" m="1" x="6"/>
        <item h="1" x="4"/>
        <item h="1" x="3"/>
        <item h="1" x="1"/>
        <item h="1" x="2"/>
        <item t="default"/>
      </items>
    </pivotField>
    <pivotField axis="axisCol" dataField="1" showAll="0">
      <items count="8">
        <item h="1" x="1"/>
        <item h="1" m="1" x="5"/>
        <item h="1" m="1" x="6"/>
        <item h="1" x="3"/>
        <item h="1" x="2"/>
        <item x="0"/>
        <item m="1" x="4"/>
        <item t="default"/>
      </items>
    </pivotField>
    <pivotField showAll="0"/>
    <pivotField showAll="0"/>
    <pivotField showAll="0"/>
    <pivotField showAll="0"/>
    <pivotField showAll="0"/>
  </pivotFields>
  <rowFields count="1">
    <field x="10"/>
  </rowFields>
  <rowItems count="15">
    <i>
      <x/>
    </i>
    <i>
      <x v="1"/>
    </i>
    <i>
      <x v="2"/>
    </i>
    <i>
      <x v="3"/>
    </i>
    <i>
      <x v="4"/>
    </i>
    <i>
      <x v="5"/>
    </i>
    <i>
      <x v="6"/>
    </i>
    <i>
      <x v="7"/>
    </i>
    <i>
      <x v="8"/>
    </i>
    <i>
      <x v="9"/>
    </i>
    <i>
      <x v="10"/>
    </i>
    <i>
      <x v="12"/>
    </i>
    <i>
      <x v="13"/>
    </i>
    <i>
      <x v="14"/>
    </i>
    <i t="grand">
      <x/>
    </i>
  </rowItems>
  <colFields count="1">
    <field x="23"/>
  </colFields>
  <colItems count="2">
    <i>
      <x v="5"/>
    </i>
    <i t="grand">
      <x/>
    </i>
  </colItems>
  <dataFields count="1">
    <dataField name="Cuenta de EST. REQ " fld="23" subtotal="count" baseField="0" baseItem="0"/>
  </dataFields>
  <formats count="22">
    <format dxfId="861">
      <pivotArea type="all" dataOnly="0" outline="0" fieldPosition="0"/>
    </format>
    <format dxfId="860">
      <pivotArea outline="0" collapsedLevelsAreSubtotals="1" fieldPosition="0"/>
    </format>
    <format dxfId="859">
      <pivotArea type="origin" dataOnly="0" labelOnly="1" outline="0" fieldPosition="0"/>
    </format>
    <format dxfId="858">
      <pivotArea field="22" type="button" dataOnly="0" labelOnly="1" outline="0"/>
    </format>
    <format dxfId="857">
      <pivotArea type="topRight" dataOnly="0" labelOnly="1" outline="0" fieldPosition="0"/>
    </format>
    <format dxfId="856">
      <pivotArea field="10" type="button" dataOnly="0" labelOnly="1" outline="0" axis="axisRow" fieldPosition="0"/>
    </format>
    <format dxfId="855">
      <pivotArea dataOnly="0" labelOnly="1" fieldPosition="0">
        <references count="1">
          <reference field="10" count="7">
            <x v="0"/>
            <x v="1"/>
            <x v="2"/>
            <x v="4"/>
            <x v="5"/>
            <x v="6"/>
            <x v="7"/>
          </reference>
        </references>
      </pivotArea>
    </format>
    <format dxfId="854">
      <pivotArea dataOnly="0" labelOnly="1" grandRow="1" outline="0" fieldPosition="0"/>
    </format>
    <format dxfId="853">
      <pivotArea dataOnly="0" labelOnly="1" grandCol="1" outline="0" fieldPosition="0"/>
    </format>
    <format dxfId="852">
      <pivotArea type="all" dataOnly="0" outline="0" fieldPosition="0"/>
    </format>
    <format dxfId="851">
      <pivotArea outline="0" collapsedLevelsAreSubtotals="1" fieldPosition="0"/>
    </format>
    <format dxfId="850">
      <pivotArea type="origin" dataOnly="0" labelOnly="1" outline="0" fieldPosition="0"/>
    </format>
    <format dxfId="849">
      <pivotArea field="23" type="button" dataOnly="0" labelOnly="1" outline="0" axis="axisCol" fieldPosition="0"/>
    </format>
    <format dxfId="848">
      <pivotArea type="topRight" dataOnly="0" labelOnly="1" outline="0" fieldPosition="0"/>
    </format>
    <format dxfId="847">
      <pivotArea field="10" type="button" dataOnly="0" labelOnly="1" outline="0" axis="axisRow" fieldPosition="0"/>
    </format>
    <format dxfId="846">
      <pivotArea dataOnly="0" labelOnly="1" fieldPosition="0">
        <references count="1">
          <reference field="10" count="0"/>
        </references>
      </pivotArea>
    </format>
    <format dxfId="845">
      <pivotArea dataOnly="0" labelOnly="1" grandRow="1" outline="0" fieldPosition="0"/>
    </format>
    <format dxfId="844">
      <pivotArea dataOnly="0" labelOnly="1" fieldPosition="0">
        <references count="1">
          <reference field="23" count="0"/>
        </references>
      </pivotArea>
    </format>
    <format dxfId="843">
      <pivotArea dataOnly="0" labelOnly="1" grandCol="1" outline="0" fieldPosition="0"/>
    </format>
    <format dxfId="842">
      <pivotArea grandCol="1" outline="0" collapsedLevelsAreSubtotals="1" fieldPosition="0"/>
    </format>
    <format dxfId="841">
      <pivotArea type="topRight" dataOnly="0" labelOnly="1" outline="0" fieldPosition="0"/>
    </format>
    <format dxfId="84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876AB7-26F1-47F8-A191-0ABAED75DB80}" name="TablaDinámica6" cacheId="13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chartFormat="11">
  <location ref="B51:E67" firstHeaderRow="1" firstDataRow="2" firstDataCol="1"/>
  <pivotFields count="29">
    <pivotField showAll="0"/>
    <pivotField showAll="0"/>
    <pivotField showAll="0"/>
    <pivotField showAll="0"/>
    <pivotField showAll="0"/>
    <pivotField showAll="0"/>
    <pivotField showAll="0"/>
    <pivotField showAll="0"/>
    <pivotField showAll="0"/>
    <pivotField showAll="0"/>
    <pivotField axis="axisRow" showAll="0">
      <items count="19">
        <item x="5"/>
        <item x="10"/>
        <item x="6"/>
        <item x="11"/>
        <item x="12"/>
        <item x="2"/>
        <item x="0"/>
        <item x="4"/>
        <item x="14"/>
        <item x="3"/>
        <item x="1"/>
        <item x="7"/>
        <item x="13"/>
        <item x="8"/>
        <item x="9"/>
        <item m="1" x="17"/>
        <item m="1" x="15"/>
        <item m="1" x="16"/>
        <item t="default"/>
      </items>
    </pivotField>
    <pivotField showAll="0"/>
    <pivotField showAll="0"/>
    <pivotField showAll="0"/>
    <pivotField showAll="0"/>
    <pivotField axis="axisCol" dataField="1" showAll="0">
      <items count="9">
        <item x="0"/>
        <item h="1" x="2"/>
        <item x="1"/>
        <item h="1" m="1" x="5"/>
        <item h="1" m="1" x="6"/>
        <item h="1" m="1" x="4"/>
        <item h="1" m="1" x="7"/>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5">
    <i>
      <x/>
    </i>
    <i>
      <x v="1"/>
    </i>
    <i>
      <x v="2"/>
    </i>
    <i>
      <x v="3"/>
    </i>
    <i>
      <x v="4"/>
    </i>
    <i>
      <x v="5"/>
    </i>
    <i>
      <x v="6"/>
    </i>
    <i>
      <x v="7"/>
    </i>
    <i>
      <x v="9"/>
    </i>
    <i>
      <x v="10"/>
    </i>
    <i>
      <x v="11"/>
    </i>
    <i>
      <x v="12"/>
    </i>
    <i>
      <x v="13"/>
    </i>
    <i>
      <x v="14"/>
    </i>
    <i t="grand">
      <x/>
    </i>
  </rowItems>
  <colFields count="1">
    <field x="15"/>
  </colFields>
  <colItems count="3">
    <i>
      <x/>
    </i>
    <i>
      <x v="2"/>
    </i>
    <i t="grand">
      <x/>
    </i>
  </colItems>
  <dataFields count="1">
    <dataField name="Cuenta de Tipo de incidencia*" fld="15" subtotal="count" baseField="0" baseItem="0"/>
  </dataFields>
  <formats count="20">
    <format dxfId="881">
      <pivotArea type="all" dataOnly="0" outline="0" fieldPosition="0"/>
    </format>
    <format dxfId="880">
      <pivotArea outline="0" collapsedLevelsAreSubtotals="1" fieldPosition="0"/>
    </format>
    <format dxfId="879">
      <pivotArea type="origin" dataOnly="0" labelOnly="1" outline="0" fieldPosition="0"/>
    </format>
    <format dxfId="878">
      <pivotArea field="15" type="button" dataOnly="0" labelOnly="1" outline="0" axis="axisCol" fieldPosition="0"/>
    </format>
    <format dxfId="877">
      <pivotArea type="topRight" dataOnly="0" labelOnly="1" outline="0" fieldPosition="0"/>
    </format>
    <format dxfId="876">
      <pivotArea field="10" type="button" dataOnly="0" labelOnly="1" outline="0" axis="axisRow" fieldPosition="0"/>
    </format>
    <format dxfId="875">
      <pivotArea dataOnly="0" labelOnly="1" fieldPosition="0">
        <references count="1">
          <reference field="10" count="7">
            <x v="0"/>
            <x v="1"/>
            <x v="2"/>
            <x v="4"/>
            <x v="5"/>
            <x v="6"/>
            <x v="7"/>
          </reference>
        </references>
      </pivotArea>
    </format>
    <format dxfId="874">
      <pivotArea dataOnly="0" labelOnly="1" grandRow="1" outline="0" fieldPosition="0"/>
    </format>
    <format dxfId="873">
      <pivotArea dataOnly="0" labelOnly="1" fieldPosition="0">
        <references count="1">
          <reference field="15" count="0"/>
        </references>
      </pivotArea>
    </format>
    <format dxfId="872">
      <pivotArea dataOnly="0" labelOnly="1" grandCol="1" outline="0" fieldPosition="0"/>
    </format>
    <format dxfId="871">
      <pivotArea type="all" dataOnly="0" outline="0" fieldPosition="0"/>
    </format>
    <format dxfId="870">
      <pivotArea outline="0" collapsedLevelsAreSubtotals="1" fieldPosition="0"/>
    </format>
    <format dxfId="869">
      <pivotArea type="origin" dataOnly="0" labelOnly="1" outline="0" fieldPosition="0"/>
    </format>
    <format dxfId="868">
      <pivotArea field="15" type="button" dataOnly="0" labelOnly="1" outline="0" axis="axisCol" fieldPosition="0"/>
    </format>
    <format dxfId="867">
      <pivotArea type="topRight" dataOnly="0" labelOnly="1" outline="0" fieldPosition="0"/>
    </format>
    <format dxfId="866">
      <pivotArea field="10" type="button" dataOnly="0" labelOnly="1" outline="0" axis="axisRow" fieldPosition="0"/>
    </format>
    <format dxfId="865">
      <pivotArea dataOnly="0" labelOnly="1" fieldPosition="0">
        <references count="1">
          <reference field="10" count="7">
            <x v="0"/>
            <x v="1"/>
            <x v="2"/>
            <x v="4"/>
            <x v="5"/>
            <x v="6"/>
            <x v="7"/>
          </reference>
        </references>
      </pivotArea>
    </format>
    <format dxfId="864">
      <pivotArea dataOnly="0" labelOnly="1" grandRow="1" outline="0" fieldPosition="0"/>
    </format>
    <format dxfId="863">
      <pivotArea dataOnly="0" labelOnly="1" fieldPosition="0">
        <references count="1">
          <reference field="15" count="0"/>
        </references>
      </pivotArea>
    </format>
    <format dxfId="862">
      <pivotArea dataOnly="0" labelOnly="1" grandCol="1" outline="0" fieldPosition="0"/>
    </format>
  </formats>
  <chartFormats count="6">
    <chartFormat chart="0" format="2" series="1">
      <pivotArea type="data" outline="0" fieldPosition="0">
        <references count="2">
          <reference field="4294967294" count="1" selected="0">
            <x v="0"/>
          </reference>
          <reference field="15" count="1" selected="0">
            <x v="0"/>
          </reference>
        </references>
      </pivotArea>
    </chartFormat>
    <chartFormat chart="0" format="3" series="1">
      <pivotArea type="data" outline="0" fieldPosition="0">
        <references count="2">
          <reference field="4294967294" count="1" selected="0">
            <x v="0"/>
          </reference>
          <reference field="15" count="1" selected="0">
            <x v="2"/>
          </reference>
        </references>
      </pivotArea>
    </chartFormat>
    <chartFormat chart="5" format="6" series="1">
      <pivotArea type="data" outline="0" fieldPosition="0">
        <references count="2">
          <reference field="4294967294" count="1" selected="0">
            <x v="0"/>
          </reference>
          <reference field="15" count="1" selected="0">
            <x v="0"/>
          </reference>
        </references>
      </pivotArea>
    </chartFormat>
    <chartFormat chart="5" format="7" series="1">
      <pivotArea type="data" outline="0" fieldPosition="0">
        <references count="2">
          <reference field="4294967294" count="1" selected="0">
            <x v="0"/>
          </reference>
          <reference field="15" count="1" selected="0">
            <x v="2"/>
          </reference>
        </references>
      </pivotArea>
    </chartFormat>
    <chartFormat chart="10" format="6" series="1">
      <pivotArea type="data" outline="0" fieldPosition="0">
        <references count="2">
          <reference field="4294967294" count="1" selected="0">
            <x v="0"/>
          </reference>
          <reference field="15" count="1" selected="0">
            <x v="0"/>
          </reference>
        </references>
      </pivotArea>
    </chartFormat>
    <chartFormat chart="10" format="7"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753E46-9C92-4DDB-8256-D4B6AFBE4643}" name="TablaDinámica3" cacheId="13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chartFormat="22">
  <location ref="B4:D22" firstHeaderRow="1" firstDataRow="2" firstDataCol="1"/>
  <pivotFields count="29">
    <pivotField showAll="0"/>
    <pivotField showAll="0"/>
    <pivotField showAll="0"/>
    <pivotField showAll="0"/>
    <pivotField showAll="0"/>
    <pivotField axis="axisRow" showAll="0" measureFilter="1">
      <items count="265">
        <item x="18"/>
        <item x="7"/>
        <item x="24"/>
        <item x="23"/>
        <item x="40"/>
        <item x="22"/>
        <item x="44"/>
        <item x="4"/>
        <item m="1" x="63"/>
        <item x="3"/>
        <item m="1" x="67"/>
        <item m="1" x="174"/>
        <item x="14"/>
        <item x="39"/>
        <item x="11"/>
        <item x="27"/>
        <item m="1" x="69"/>
        <item x="31"/>
        <item m="1" x="179"/>
        <item x="13"/>
        <item x="1"/>
        <item x="0"/>
        <item m="1" x="173"/>
        <item x="29"/>
        <item m="1" x="106"/>
        <item m="1" x="47"/>
        <item m="1" x="50"/>
        <item x="10"/>
        <item m="1" x="190"/>
        <item m="1" x="71"/>
        <item m="1" x="242"/>
        <item m="1" x="96"/>
        <item x="12"/>
        <item m="1" x="61"/>
        <item x="2"/>
        <item x="46"/>
        <item m="1" x="243"/>
        <item m="1" x="244"/>
        <item m="1" x="245"/>
        <item m="1" x="246"/>
        <item m="1" x="150"/>
        <item x="33"/>
        <item m="1" x="183"/>
        <item m="1" x="218"/>
        <item m="1" x="187"/>
        <item m="1" x="108"/>
        <item m="1" x="94"/>
        <item m="1" x="202"/>
        <item m="1" x="167"/>
        <item x="37"/>
        <item m="1" x="247"/>
        <item m="1" x="248"/>
        <item m="1" x="249"/>
        <item m="1" x="182"/>
        <item m="1" x="250"/>
        <item m="1" x="159"/>
        <item x="6"/>
        <item m="1" x="87"/>
        <item x="5"/>
        <item x="15"/>
        <item m="1" x="251"/>
        <item x="21"/>
        <item x="17"/>
        <item m="1" x="224"/>
        <item x="41"/>
        <item m="1" x="57"/>
        <item m="1" x="252"/>
        <item m="1" x="253"/>
        <item m="1" x="254"/>
        <item x="8"/>
        <item x="35"/>
        <item m="1" x="155"/>
        <item x="38"/>
        <item m="1" x="131"/>
        <item m="1" x="193"/>
        <item m="1" x="112"/>
        <item m="1" x="255"/>
        <item m="1" x="132"/>
        <item m="1" x="56"/>
        <item m="1" x="241"/>
        <item x="42"/>
        <item m="1" x="256"/>
        <item m="1" x="257"/>
        <item m="1" x="258"/>
        <item m="1" x="227"/>
        <item m="1" x="259"/>
        <item x="26"/>
        <item m="1" x="260"/>
        <item m="1" x="261"/>
        <item m="1" x="222"/>
        <item m="1" x="53"/>
        <item m="1" x="262"/>
        <item m="1" x="116"/>
        <item m="1" x="263"/>
        <item m="1" x="176"/>
        <item m="1" x="185"/>
        <item m="1" x="203"/>
        <item m="1" x="223"/>
        <item m="1" x="151"/>
        <item m="1" x="85"/>
        <item m="1" x="225"/>
        <item m="1" x="134"/>
        <item m="1" x="226"/>
        <item m="1" x="75"/>
        <item m="1" x="141"/>
        <item x="19"/>
        <item m="1" x="228"/>
        <item m="1" x="99"/>
        <item m="1" x="229"/>
        <item m="1" x="125"/>
        <item m="1" x="95"/>
        <item m="1" x="181"/>
        <item m="1" x="93"/>
        <item x="36"/>
        <item m="1" x="230"/>
        <item m="1" x="62"/>
        <item m="1" x="231"/>
        <item x="9"/>
        <item x="25"/>
        <item m="1" x="144"/>
        <item m="1" x="119"/>
        <item m="1" x="55"/>
        <item m="1" x="232"/>
        <item m="1" x="184"/>
        <item m="1" x="233"/>
        <item m="1" x="121"/>
        <item m="1" x="234"/>
        <item m="1" x="52"/>
        <item m="1" x="77"/>
        <item m="1" x="235"/>
        <item m="1" x="236"/>
        <item m="1" x="237"/>
        <item m="1" x="206"/>
        <item m="1" x="238"/>
        <item m="1" x="239"/>
        <item m="1" x="126"/>
        <item m="1" x="79"/>
        <item m="1" x="240"/>
        <item m="1" x="197"/>
        <item m="1" x="153"/>
        <item x="28"/>
        <item m="1" x="54"/>
        <item m="1" x="204"/>
        <item m="1" x="205"/>
        <item m="1" x="138"/>
        <item m="1" x="207"/>
        <item m="1" x="208"/>
        <item m="1" x="209"/>
        <item m="1" x="194"/>
        <item m="1" x="210"/>
        <item m="1" x="199"/>
        <item m="1" x="89"/>
        <item m="1" x="211"/>
        <item m="1" x="212"/>
        <item m="1" x="91"/>
        <item m="1" x="213"/>
        <item m="1" x="214"/>
        <item m="1" x="49"/>
        <item m="1" x="215"/>
        <item m="1" x="216"/>
        <item m="1" x="217"/>
        <item m="1" x="98"/>
        <item x="20"/>
        <item m="1" x="219"/>
        <item m="1" x="220"/>
        <item m="1" x="221"/>
        <item m="1" x="169"/>
        <item m="1" x="100"/>
        <item m="1" x="170"/>
        <item m="1" x="171"/>
        <item m="1" x="148"/>
        <item m="1" x="172"/>
        <item m="1" x="175"/>
        <item m="1" x="177"/>
        <item m="1" x="178"/>
        <item m="1" x="180"/>
        <item x="16"/>
        <item m="1" x="143"/>
        <item m="1" x="186"/>
        <item m="1" x="188"/>
        <item m="1" x="189"/>
        <item m="1" x="191"/>
        <item m="1" x="192"/>
        <item m="1" x="102"/>
        <item m="1" x="120"/>
        <item m="1" x="195"/>
        <item m="1" x="196"/>
        <item m="1" x="198"/>
        <item m="1" x="200"/>
        <item m="1" x="201"/>
        <item m="1" x="142"/>
        <item m="1" x="135"/>
        <item m="1" x="136"/>
        <item m="1" x="105"/>
        <item m="1" x="137"/>
        <item m="1" x="139"/>
        <item m="1" x="140"/>
        <item m="1" x="145"/>
        <item m="1" x="146"/>
        <item m="1" x="147"/>
        <item m="1" x="149"/>
        <item m="1" x="92"/>
        <item m="1" x="152"/>
        <item m="1" x="154"/>
        <item m="1" x="156"/>
        <item m="1" x="157"/>
        <item m="1" x="158"/>
        <item m="1" x="160"/>
        <item m="1" x="161"/>
        <item m="1" x="162"/>
        <item m="1" x="163"/>
        <item m="1" x="164"/>
        <item m="1" x="165"/>
        <item m="1" x="166"/>
        <item m="1" x="168"/>
        <item m="1" x="97"/>
        <item m="1" x="51"/>
        <item m="1" x="101"/>
        <item m="1" x="103"/>
        <item m="1" x="104"/>
        <item m="1" x="74"/>
        <item m="1" x="107"/>
        <item m="1" x="109"/>
        <item m="1" x="113"/>
        <item m="1" x="111"/>
        <item m="1" x="110"/>
        <item m="1" x="114"/>
        <item m="1" x="115"/>
        <item m="1" x="117"/>
        <item m="1" x="118"/>
        <item m="1" x="122"/>
        <item m="1" x="123"/>
        <item m="1" x="124"/>
        <item m="1" x="127"/>
        <item m="1" x="128"/>
        <item m="1" x="129"/>
        <item m="1" x="130"/>
        <item m="1" x="133"/>
        <item m="1" x="48"/>
        <item x="32"/>
        <item m="1" x="58"/>
        <item m="1" x="59"/>
        <item m="1" x="60"/>
        <item m="1" x="64"/>
        <item m="1" x="65"/>
        <item m="1" x="66"/>
        <item m="1" x="68"/>
        <item m="1" x="70"/>
        <item m="1" x="72"/>
        <item m="1" x="73"/>
        <item m="1" x="76"/>
        <item m="1" x="78"/>
        <item m="1" x="80"/>
        <item m="1" x="81"/>
        <item m="1" x="82"/>
        <item m="1" x="83"/>
        <item m="1" x="84"/>
        <item m="1" x="86"/>
        <item m="1" x="88"/>
        <item m="1" x="90"/>
        <item x="30"/>
        <item x="34"/>
        <item x="43"/>
        <item x="45"/>
        <item t="default"/>
      </items>
    </pivotField>
    <pivotField showAll="0"/>
    <pivotField showAll="0"/>
    <pivotField showAll="0"/>
    <pivotField showAll="0"/>
    <pivotField showAll="0">
      <items count="19">
        <item x="5"/>
        <item x="10"/>
        <item x="6"/>
        <item x="11"/>
        <item x="12"/>
        <item x="2"/>
        <item x="0"/>
        <item x="4"/>
        <item x="3"/>
        <item x="1"/>
        <item x="7"/>
        <item x="13"/>
        <item x="8"/>
        <item x="14"/>
        <item x="9"/>
        <item m="1" x="17"/>
        <item m="1" x="15"/>
        <item m="1" x="16"/>
        <item t="default"/>
      </items>
    </pivotField>
    <pivotField showAll="0"/>
    <pivotField showAll="0"/>
    <pivotField showAll="0"/>
    <pivotField showAll="0"/>
    <pivotField axis="axisCol" dataField="1" showAll="0">
      <items count="9">
        <item h="1" x="0"/>
        <item x="1"/>
        <item h="1" x="2"/>
        <item h="1" m="1" x="5"/>
        <item h="1" m="1" x="6"/>
        <item h="1" m="1" x="4"/>
        <item h="1" m="1" x="7"/>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7">
    <i>
      <x v="1"/>
    </i>
    <i>
      <x v="2"/>
    </i>
    <i>
      <x v="4"/>
    </i>
    <i>
      <x v="5"/>
    </i>
    <i>
      <x v="7"/>
    </i>
    <i>
      <x v="9"/>
    </i>
    <i>
      <x v="20"/>
    </i>
    <i>
      <x v="21"/>
    </i>
    <i>
      <x v="56"/>
    </i>
    <i>
      <x v="64"/>
    </i>
    <i>
      <x v="69"/>
    </i>
    <i>
      <x v="86"/>
    </i>
    <i>
      <x v="105"/>
    </i>
    <i>
      <x v="118"/>
    </i>
    <i>
      <x v="140"/>
    </i>
    <i>
      <x v="162"/>
    </i>
    <i t="grand">
      <x/>
    </i>
  </rowItems>
  <colFields count="1">
    <field x="15"/>
  </colFields>
  <colItems count="2">
    <i>
      <x v="1"/>
    </i>
    <i t="grand">
      <x/>
    </i>
  </colItems>
  <dataFields count="1">
    <dataField name="Cuenta de Tipo de incidencia*" fld="15" subtotal="count" baseField="0" baseItem="0"/>
  </dataFields>
  <formats count="17">
    <format dxfId="736">
      <pivotArea type="all" dataOnly="0" outline="0" fieldPosition="0"/>
    </format>
    <format dxfId="735">
      <pivotArea outline="0" collapsedLevelsAreSubtotals="1" fieldPosition="0"/>
    </format>
    <format dxfId="734">
      <pivotArea type="origin" dataOnly="0" labelOnly="1" outline="0" fieldPosition="0"/>
    </format>
    <format dxfId="733">
      <pivotArea field="15" type="button" dataOnly="0" labelOnly="1" outline="0" axis="axisCol" fieldPosition="0"/>
    </format>
    <format dxfId="732">
      <pivotArea type="topRight" dataOnly="0" labelOnly="1" outline="0" fieldPosition="0"/>
    </format>
    <format dxfId="731">
      <pivotArea field="10" type="button" dataOnly="0" labelOnly="1" outline="0"/>
    </format>
    <format dxfId="730">
      <pivotArea dataOnly="0" labelOnly="1" grandRow="1" outline="0" fieldPosition="0"/>
    </format>
    <format dxfId="729">
      <pivotArea dataOnly="0" labelOnly="1" fieldPosition="0">
        <references count="1">
          <reference field="15" count="0"/>
        </references>
      </pivotArea>
    </format>
    <format dxfId="728">
      <pivotArea dataOnly="0" labelOnly="1" grandCol="1" outline="0" fieldPosition="0"/>
    </format>
    <format dxfId="727">
      <pivotArea type="all" dataOnly="0" outline="0" fieldPosition="0"/>
    </format>
    <format dxfId="726">
      <pivotArea outline="0" collapsedLevelsAreSubtotals="1" fieldPosition="0"/>
    </format>
    <format dxfId="725">
      <pivotArea type="origin" dataOnly="0" labelOnly="1" outline="0" fieldPosition="0"/>
    </format>
    <format dxfId="724">
      <pivotArea field="15" type="button" dataOnly="0" labelOnly="1" outline="0" axis="axisCol" fieldPosition="0"/>
    </format>
    <format dxfId="723">
      <pivotArea type="topRight" dataOnly="0" labelOnly="1" outline="0" fieldPosition="0"/>
    </format>
    <format dxfId="722">
      <pivotArea field="10" type="button" dataOnly="0" labelOnly="1" outline="0"/>
    </format>
    <format dxfId="721">
      <pivotArea dataOnly="0" labelOnly="1" grandRow="1" outline="0" fieldPosition="0"/>
    </format>
    <format dxfId="720">
      <pivotArea dataOnly="0" labelOnly="1" fieldPosition="0">
        <references count="1">
          <reference field="15" count="0"/>
        </references>
      </pivotArea>
    </format>
  </formats>
  <chartFormats count="87">
    <chartFormat chart="0" format="2" series="1">
      <pivotArea type="data" outline="0" fieldPosition="0">
        <references count="2">
          <reference field="4294967294" count="1" selected="0">
            <x v="0"/>
          </reference>
          <reference field="15" count="1" selected="0">
            <x v="0"/>
          </reference>
        </references>
      </pivotArea>
    </chartFormat>
    <chartFormat chart="0" format="3" series="1">
      <pivotArea type="data" outline="0" fieldPosition="0">
        <references count="2">
          <reference field="4294967294" count="1" selected="0">
            <x v="0"/>
          </reference>
          <reference field="15" count="1" selected="0">
            <x v="1"/>
          </reference>
        </references>
      </pivotArea>
    </chartFormat>
    <chartFormat chart="5" format="6" series="1">
      <pivotArea type="data" outline="0" fieldPosition="0">
        <references count="2">
          <reference field="4294967294" count="1" selected="0">
            <x v="0"/>
          </reference>
          <reference field="15" count="1" selected="0">
            <x v="0"/>
          </reference>
        </references>
      </pivotArea>
    </chartFormat>
    <chartFormat chart="5" format="7" series="1">
      <pivotArea type="data" outline="0" fieldPosition="0">
        <references count="2">
          <reference field="4294967294" count="1" selected="0">
            <x v="0"/>
          </reference>
          <reference field="15" count="1" selected="0">
            <x v="1"/>
          </reference>
        </references>
      </pivotArea>
    </chartFormat>
    <chartFormat chart="8" format="0" series="1">
      <pivotArea type="data" outline="0" fieldPosition="0">
        <references count="2">
          <reference field="4294967294" count="1" selected="0">
            <x v="0"/>
          </reference>
          <reference field="15" count="1" selected="0">
            <x v="0"/>
          </reference>
        </references>
      </pivotArea>
    </chartFormat>
    <chartFormat chart="8" format="1" series="1">
      <pivotArea type="data" outline="0" fieldPosition="0">
        <references count="2">
          <reference field="4294967294" count="1" selected="0">
            <x v="0"/>
          </reference>
          <reference field="15" count="1" selected="0">
            <x v="1"/>
          </reference>
        </references>
      </pivotArea>
    </chartFormat>
    <chartFormat chart="8" format="6">
      <pivotArea type="data" outline="0" fieldPosition="0">
        <references count="3">
          <reference field="4294967294" count="1" selected="0">
            <x v="0"/>
          </reference>
          <reference field="5" count="1" selected="0">
            <x v="0"/>
          </reference>
          <reference field="15" count="1" selected="0">
            <x v="0"/>
          </reference>
        </references>
      </pivotArea>
    </chartFormat>
    <chartFormat chart="8" format="7">
      <pivotArea type="data" outline="0" fieldPosition="0">
        <references count="3">
          <reference field="4294967294" count="1" selected="0">
            <x v="0"/>
          </reference>
          <reference field="5" count="1" selected="0">
            <x v="1"/>
          </reference>
          <reference field="15" count="1" selected="0">
            <x v="0"/>
          </reference>
        </references>
      </pivotArea>
    </chartFormat>
    <chartFormat chart="8" format="9">
      <pivotArea type="data" outline="0" fieldPosition="0">
        <references count="3">
          <reference field="4294967294" count="1" selected="0">
            <x v="0"/>
          </reference>
          <reference field="5" count="1" selected="0">
            <x v="2"/>
          </reference>
          <reference field="15" count="1" selected="0">
            <x v="0"/>
          </reference>
        </references>
      </pivotArea>
    </chartFormat>
    <chartFormat chart="8" format="11">
      <pivotArea type="data" outline="0" fieldPosition="0">
        <references count="3">
          <reference field="4294967294" count="1" selected="0">
            <x v="0"/>
          </reference>
          <reference field="5" count="1" selected="0">
            <x v="3"/>
          </reference>
          <reference field="15" count="1" selected="0">
            <x v="0"/>
          </reference>
        </references>
      </pivotArea>
    </chartFormat>
    <chartFormat chart="8" format="13">
      <pivotArea type="data" outline="0" fieldPosition="0">
        <references count="3">
          <reference field="4294967294" count="1" selected="0">
            <x v="0"/>
          </reference>
          <reference field="5" count="1" selected="0">
            <x v="4"/>
          </reference>
          <reference field="15" count="1" selected="0">
            <x v="0"/>
          </reference>
        </references>
      </pivotArea>
    </chartFormat>
    <chartFormat chart="8" format="24">
      <pivotArea type="data" outline="0" fieldPosition="0">
        <references count="3">
          <reference field="4294967294" count="1" selected="0">
            <x v="0"/>
          </reference>
          <reference field="5" count="1" selected="0">
            <x v="5"/>
          </reference>
          <reference field="15" count="1" selected="0">
            <x v="0"/>
          </reference>
        </references>
      </pivotArea>
    </chartFormat>
    <chartFormat chart="8" format="27">
      <pivotArea type="data" outline="0" fieldPosition="0">
        <references count="3">
          <reference field="4294967294" count="1" selected="0">
            <x v="0"/>
          </reference>
          <reference field="5" count="1" selected="0">
            <x v="6"/>
          </reference>
          <reference field="15" count="1" selected="0">
            <x v="0"/>
          </reference>
        </references>
      </pivotArea>
    </chartFormat>
    <chartFormat chart="8" format="32">
      <pivotArea type="data" outline="0" fieldPosition="0">
        <references count="3">
          <reference field="4294967294" count="1" selected="0">
            <x v="0"/>
          </reference>
          <reference field="5" count="1" selected="0">
            <x v="7"/>
          </reference>
          <reference field="15" count="1" selected="0">
            <x v="0"/>
          </reference>
        </references>
      </pivotArea>
    </chartFormat>
    <chartFormat chart="8" format="34">
      <pivotArea type="data" outline="0" fieldPosition="0">
        <references count="3">
          <reference field="4294967294" count="1" selected="0">
            <x v="0"/>
          </reference>
          <reference field="5" count="1" selected="0">
            <x v="8"/>
          </reference>
          <reference field="15" count="1" selected="0">
            <x v="0"/>
          </reference>
        </references>
      </pivotArea>
    </chartFormat>
    <chartFormat chart="8" format="36">
      <pivotArea type="data" outline="0" fieldPosition="0">
        <references count="3">
          <reference field="4294967294" count="1" selected="0">
            <x v="0"/>
          </reference>
          <reference field="5" count="1" selected="0">
            <x v="9"/>
          </reference>
          <reference field="15" count="1" selected="0">
            <x v="0"/>
          </reference>
        </references>
      </pivotArea>
    </chartFormat>
    <chartFormat chart="8" format="38">
      <pivotArea type="data" outline="0" fieldPosition="0">
        <references count="3">
          <reference field="4294967294" count="1" selected="0">
            <x v="0"/>
          </reference>
          <reference field="5" count="1" selected="0">
            <x v="10"/>
          </reference>
          <reference field="15" count="1" selected="0">
            <x v="0"/>
          </reference>
        </references>
      </pivotArea>
    </chartFormat>
    <chartFormat chart="8" format="40">
      <pivotArea type="data" outline="0" fieldPosition="0">
        <references count="3">
          <reference field="4294967294" count="1" selected="0">
            <x v="0"/>
          </reference>
          <reference field="5" count="1" selected="0">
            <x v="11"/>
          </reference>
          <reference field="15" count="1" selected="0">
            <x v="0"/>
          </reference>
        </references>
      </pivotArea>
    </chartFormat>
    <chartFormat chart="8" format="41">
      <pivotArea type="data" outline="0" fieldPosition="0">
        <references count="3">
          <reference field="4294967294" count="1" selected="0">
            <x v="0"/>
          </reference>
          <reference field="5" count="1" selected="0">
            <x v="12"/>
          </reference>
          <reference field="15" count="1" selected="0">
            <x v="0"/>
          </reference>
        </references>
      </pivotArea>
    </chartFormat>
    <chartFormat chart="8" format="42">
      <pivotArea type="data" outline="0" fieldPosition="0">
        <references count="3">
          <reference field="4294967294" count="1" selected="0">
            <x v="0"/>
          </reference>
          <reference field="5" count="1" selected="0">
            <x v="13"/>
          </reference>
          <reference field="15" count="1" selected="0">
            <x v="0"/>
          </reference>
        </references>
      </pivotArea>
    </chartFormat>
    <chartFormat chart="8" format="43">
      <pivotArea type="data" outline="0" fieldPosition="0">
        <references count="3">
          <reference field="4294967294" count="1" selected="0">
            <x v="0"/>
          </reference>
          <reference field="5" count="1" selected="0">
            <x v="14"/>
          </reference>
          <reference field="15" count="1" selected="0">
            <x v="0"/>
          </reference>
        </references>
      </pivotArea>
    </chartFormat>
    <chartFormat chart="8" format="48">
      <pivotArea type="data" outline="0" fieldPosition="0">
        <references count="3">
          <reference field="4294967294" count="1" selected="0">
            <x v="0"/>
          </reference>
          <reference field="5" count="1" selected="0">
            <x v="15"/>
          </reference>
          <reference field="15" count="1" selected="0">
            <x v="0"/>
          </reference>
        </references>
      </pivotArea>
    </chartFormat>
    <chartFormat chart="8" format="52">
      <pivotArea type="data" outline="0" fieldPosition="0">
        <references count="3">
          <reference field="4294967294" count="1" selected="0">
            <x v="0"/>
          </reference>
          <reference field="5" count="1" selected="0">
            <x v="16"/>
          </reference>
          <reference field="15" count="1" selected="0">
            <x v="0"/>
          </reference>
        </references>
      </pivotArea>
    </chartFormat>
    <chartFormat chart="8" format="58">
      <pivotArea type="data" outline="0" fieldPosition="0">
        <references count="3">
          <reference field="4294967294" count="1" selected="0">
            <x v="0"/>
          </reference>
          <reference field="5" count="1" selected="0">
            <x v="17"/>
          </reference>
          <reference field="15" count="1" selected="0">
            <x v="0"/>
          </reference>
        </references>
      </pivotArea>
    </chartFormat>
    <chartFormat chart="8" format="60">
      <pivotArea type="data" outline="0" fieldPosition="0">
        <references count="3">
          <reference field="4294967294" count="1" selected="0">
            <x v="0"/>
          </reference>
          <reference field="5" count="1" selected="0">
            <x v="18"/>
          </reference>
          <reference field="15" count="1" selected="0">
            <x v="0"/>
          </reference>
        </references>
      </pivotArea>
    </chartFormat>
    <chartFormat chart="8" format="64">
      <pivotArea type="data" outline="0" fieldPosition="0">
        <references count="3">
          <reference field="4294967294" count="1" selected="0">
            <x v="0"/>
          </reference>
          <reference field="5" count="1" selected="0">
            <x v="19"/>
          </reference>
          <reference field="15" count="1" selected="0">
            <x v="0"/>
          </reference>
        </references>
      </pivotArea>
    </chartFormat>
    <chartFormat chart="8" format="65">
      <pivotArea type="data" outline="0" fieldPosition="0">
        <references count="3">
          <reference field="4294967294" count="1" selected="0">
            <x v="0"/>
          </reference>
          <reference field="5" count="1" selected="0">
            <x v="20"/>
          </reference>
          <reference field="15" count="1" selected="0">
            <x v="0"/>
          </reference>
        </references>
      </pivotArea>
    </chartFormat>
    <chartFormat chart="8" format="66">
      <pivotArea type="data" outline="0" fieldPosition="0">
        <references count="3">
          <reference field="4294967294" count="1" selected="0">
            <x v="0"/>
          </reference>
          <reference field="5" count="1" selected="0">
            <x v="21"/>
          </reference>
          <reference field="15" count="1" selected="0">
            <x v="0"/>
          </reference>
        </references>
      </pivotArea>
    </chartFormat>
    <chartFormat chart="8" format="74">
      <pivotArea type="data" outline="0" fieldPosition="0">
        <references count="3">
          <reference field="4294967294" count="1" selected="0">
            <x v="0"/>
          </reference>
          <reference field="5" count="1" selected="0">
            <x v="0"/>
          </reference>
          <reference field="15" count="1" selected="0">
            <x v="1"/>
          </reference>
        </references>
      </pivotArea>
    </chartFormat>
    <chartFormat chart="8" format="75">
      <pivotArea type="data" outline="0" fieldPosition="0">
        <references count="3">
          <reference field="4294967294" count="1" selected="0">
            <x v="0"/>
          </reference>
          <reference field="5" count="1" selected="0">
            <x v="1"/>
          </reference>
          <reference field="15" count="1" selected="0">
            <x v="1"/>
          </reference>
        </references>
      </pivotArea>
    </chartFormat>
    <chartFormat chart="8" format="77">
      <pivotArea type="data" outline="0" fieldPosition="0">
        <references count="3">
          <reference field="4294967294" count="1" selected="0">
            <x v="0"/>
          </reference>
          <reference field="5" count="1" selected="0">
            <x v="2"/>
          </reference>
          <reference field="15" count="1" selected="0">
            <x v="1"/>
          </reference>
        </references>
      </pivotArea>
    </chartFormat>
    <chartFormat chart="8" format="79">
      <pivotArea type="data" outline="0" fieldPosition="0">
        <references count="3">
          <reference field="4294967294" count="1" selected="0">
            <x v="0"/>
          </reference>
          <reference field="5" count="1" selected="0">
            <x v="3"/>
          </reference>
          <reference field="15" count="1" selected="0">
            <x v="1"/>
          </reference>
        </references>
      </pivotArea>
    </chartFormat>
    <chartFormat chart="8" format="81">
      <pivotArea type="data" outline="0" fieldPosition="0">
        <references count="3">
          <reference field="4294967294" count="1" selected="0">
            <x v="0"/>
          </reference>
          <reference field="5" count="1" selected="0">
            <x v="4"/>
          </reference>
          <reference field="15" count="1" selected="0">
            <x v="1"/>
          </reference>
        </references>
      </pivotArea>
    </chartFormat>
    <chartFormat chart="8" format="92">
      <pivotArea type="data" outline="0" fieldPosition="0">
        <references count="3">
          <reference field="4294967294" count="1" selected="0">
            <x v="0"/>
          </reference>
          <reference field="5" count="1" selected="0">
            <x v="5"/>
          </reference>
          <reference field="15" count="1" selected="0">
            <x v="1"/>
          </reference>
        </references>
      </pivotArea>
    </chartFormat>
    <chartFormat chart="8" format="95">
      <pivotArea type="data" outline="0" fieldPosition="0">
        <references count="3">
          <reference field="4294967294" count="1" selected="0">
            <x v="0"/>
          </reference>
          <reference field="5" count="1" selected="0">
            <x v="6"/>
          </reference>
          <reference field="15" count="1" selected="0">
            <x v="1"/>
          </reference>
        </references>
      </pivotArea>
    </chartFormat>
    <chartFormat chart="8" format="100">
      <pivotArea type="data" outline="0" fieldPosition="0">
        <references count="3">
          <reference field="4294967294" count="1" selected="0">
            <x v="0"/>
          </reference>
          <reference field="5" count="1" selected="0">
            <x v="7"/>
          </reference>
          <reference field="15" count="1" selected="0">
            <x v="1"/>
          </reference>
        </references>
      </pivotArea>
    </chartFormat>
    <chartFormat chart="8" format="102">
      <pivotArea type="data" outline="0" fieldPosition="0">
        <references count="3">
          <reference field="4294967294" count="1" selected="0">
            <x v="0"/>
          </reference>
          <reference field="5" count="1" selected="0">
            <x v="8"/>
          </reference>
          <reference field="15" count="1" selected="0">
            <x v="1"/>
          </reference>
        </references>
      </pivotArea>
    </chartFormat>
    <chartFormat chart="8" format="104">
      <pivotArea type="data" outline="0" fieldPosition="0">
        <references count="3">
          <reference field="4294967294" count="1" selected="0">
            <x v="0"/>
          </reference>
          <reference field="5" count="1" selected="0">
            <x v="9"/>
          </reference>
          <reference field="15" count="1" selected="0">
            <x v="1"/>
          </reference>
        </references>
      </pivotArea>
    </chartFormat>
    <chartFormat chart="8" format="106">
      <pivotArea type="data" outline="0" fieldPosition="0">
        <references count="3">
          <reference field="4294967294" count="1" selected="0">
            <x v="0"/>
          </reference>
          <reference field="5" count="1" selected="0">
            <x v="10"/>
          </reference>
          <reference field="15" count="1" selected="0">
            <x v="1"/>
          </reference>
        </references>
      </pivotArea>
    </chartFormat>
    <chartFormat chart="8" format="108">
      <pivotArea type="data" outline="0" fieldPosition="0">
        <references count="3">
          <reference field="4294967294" count="1" selected="0">
            <x v="0"/>
          </reference>
          <reference field="5" count="1" selected="0">
            <x v="11"/>
          </reference>
          <reference field="15" count="1" selected="0">
            <x v="1"/>
          </reference>
        </references>
      </pivotArea>
    </chartFormat>
    <chartFormat chart="8" format="109">
      <pivotArea type="data" outline="0" fieldPosition="0">
        <references count="3">
          <reference field="4294967294" count="1" selected="0">
            <x v="0"/>
          </reference>
          <reference field="5" count="1" selected="0">
            <x v="12"/>
          </reference>
          <reference field="15" count="1" selected="0">
            <x v="1"/>
          </reference>
        </references>
      </pivotArea>
    </chartFormat>
    <chartFormat chart="8" format="110">
      <pivotArea type="data" outline="0" fieldPosition="0">
        <references count="3">
          <reference field="4294967294" count="1" selected="0">
            <x v="0"/>
          </reference>
          <reference field="5" count="1" selected="0">
            <x v="13"/>
          </reference>
          <reference field="15" count="1" selected="0">
            <x v="1"/>
          </reference>
        </references>
      </pivotArea>
    </chartFormat>
    <chartFormat chart="8" format="111">
      <pivotArea type="data" outline="0" fieldPosition="0">
        <references count="3">
          <reference field="4294967294" count="1" selected="0">
            <x v="0"/>
          </reference>
          <reference field="5" count="1" selected="0">
            <x v="14"/>
          </reference>
          <reference field="15" count="1" selected="0">
            <x v="1"/>
          </reference>
        </references>
      </pivotArea>
    </chartFormat>
    <chartFormat chart="8" format="116">
      <pivotArea type="data" outline="0" fieldPosition="0">
        <references count="3">
          <reference field="4294967294" count="1" selected="0">
            <x v="0"/>
          </reference>
          <reference field="5" count="1" selected="0">
            <x v="15"/>
          </reference>
          <reference field="15" count="1" selected="0">
            <x v="1"/>
          </reference>
        </references>
      </pivotArea>
    </chartFormat>
    <chartFormat chart="8" format="120">
      <pivotArea type="data" outline="0" fieldPosition="0">
        <references count="3">
          <reference field="4294967294" count="1" selected="0">
            <x v="0"/>
          </reference>
          <reference field="5" count="1" selected="0">
            <x v="16"/>
          </reference>
          <reference field="15" count="1" selected="0">
            <x v="1"/>
          </reference>
        </references>
      </pivotArea>
    </chartFormat>
    <chartFormat chart="8" format="126">
      <pivotArea type="data" outline="0" fieldPosition="0">
        <references count="3">
          <reference field="4294967294" count="1" selected="0">
            <x v="0"/>
          </reference>
          <reference field="5" count="1" selected="0">
            <x v="17"/>
          </reference>
          <reference field="15" count="1" selected="0">
            <x v="1"/>
          </reference>
        </references>
      </pivotArea>
    </chartFormat>
    <chartFormat chart="8" format="128">
      <pivotArea type="data" outline="0" fieldPosition="0">
        <references count="3">
          <reference field="4294967294" count="1" selected="0">
            <x v="0"/>
          </reference>
          <reference field="5" count="1" selected="0">
            <x v="18"/>
          </reference>
          <reference field="15" count="1" selected="0">
            <x v="1"/>
          </reference>
        </references>
      </pivotArea>
    </chartFormat>
    <chartFormat chart="8" format="132">
      <pivotArea type="data" outline="0" fieldPosition="0">
        <references count="3">
          <reference field="4294967294" count="1" selected="0">
            <x v="0"/>
          </reference>
          <reference field="5" count="1" selected="0">
            <x v="19"/>
          </reference>
          <reference field="15" count="1" selected="0">
            <x v="1"/>
          </reference>
        </references>
      </pivotArea>
    </chartFormat>
    <chartFormat chart="8" format="133">
      <pivotArea type="data" outline="0" fieldPosition="0">
        <references count="3">
          <reference field="4294967294" count="1" selected="0">
            <x v="0"/>
          </reference>
          <reference field="5" count="1" selected="0">
            <x v="20"/>
          </reference>
          <reference field="15" count="1" selected="0">
            <x v="1"/>
          </reference>
        </references>
      </pivotArea>
    </chartFormat>
    <chartFormat chart="8" format="134">
      <pivotArea type="data" outline="0" fieldPosition="0">
        <references count="3">
          <reference field="4294967294" count="1" selected="0">
            <x v="0"/>
          </reference>
          <reference field="5" count="1" selected="0">
            <x v="21"/>
          </reference>
          <reference field="15" count="1" selected="0">
            <x v="1"/>
          </reference>
        </references>
      </pivotArea>
    </chartFormat>
    <chartFormat chart="12" format="138" series="1">
      <pivotArea type="data" outline="0" fieldPosition="0">
        <references count="2">
          <reference field="4294967294" count="1" selected="0">
            <x v="0"/>
          </reference>
          <reference field="15" count="1" selected="0">
            <x v="1"/>
          </reference>
        </references>
      </pivotArea>
    </chartFormat>
    <chartFormat chart="12" format="140">
      <pivotArea type="data" outline="0" fieldPosition="0">
        <references count="3">
          <reference field="4294967294" count="1" selected="0">
            <x v="0"/>
          </reference>
          <reference field="5" count="1" selected="0">
            <x v="1"/>
          </reference>
          <reference field="15" count="1" selected="0">
            <x v="1"/>
          </reference>
        </references>
      </pivotArea>
    </chartFormat>
    <chartFormat chart="12" format="141">
      <pivotArea type="data" outline="0" fieldPosition="0">
        <references count="3">
          <reference field="4294967294" count="1" selected="0">
            <x v="0"/>
          </reference>
          <reference field="5" count="1" selected="0">
            <x v="2"/>
          </reference>
          <reference field="15" count="1" selected="0">
            <x v="1"/>
          </reference>
        </references>
      </pivotArea>
    </chartFormat>
    <chartFormat chart="12" format="142">
      <pivotArea type="data" outline="0" fieldPosition="0">
        <references count="3">
          <reference field="4294967294" count="1" selected="0">
            <x v="0"/>
          </reference>
          <reference field="5" count="1" selected="0">
            <x v="3"/>
          </reference>
          <reference field="15" count="1" selected="0">
            <x v="1"/>
          </reference>
        </references>
      </pivotArea>
    </chartFormat>
    <chartFormat chart="12" format="144">
      <pivotArea type="data" outline="0" fieldPosition="0">
        <references count="3">
          <reference field="4294967294" count="1" selected="0">
            <x v="0"/>
          </reference>
          <reference field="5" count="1" selected="0">
            <x v="5"/>
          </reference>
          <reference field="15" count="1" selected="0">
            <x v="1"/>
          </reference>
        </references>
      </pivotArea>
    </chartFormat>
    <chartFormat chart="12" format="145">
      <pivotArea type="data" outline="0" fieldPosition="0">
        <references count="3">
          <reference field="4294967294" count="1" selected="0">
            <x v="0"/>
          </reference>
          <reference field="5" count="1" selected="0">
            <x v="7"/>
          </reference>
          <reference field="15" count="1" selected="0">
            <x v="1"/>
          </reference>
        </references>
      </pivotArea>
    </chartFormat>
    <chartFormat chart="12" format="147">
      <pivotArea type="data" outline="0" fieldPosition="0">
        <references count="3">
          <reference field="4294967294" count="1" selected="0">
            <x v="0"/>
          </reference>
          <reference field="5" count="1" selected="0">
            <x v="18"/>
          </reference>
          <reference field="15" count="1" selected="0">
            <x v="1"/>
          </reference>
        </references>
      </pivotArea>
    </chartFormat>
    <chartFormat chart="12" format="148">
      <pivotArea type="data" outline="0" fieldPosition="0">
        <references count="3">
          <reference field="4294967294" count="1" selected="0">
            <x v="0"/>
          </reference>
          <reference field="5" count="1" selected="0">
            <x v="19"/>
          </reference>
          <reference field="15" count="1" selected="0">
            <x v="1"/>
          </reference>
        </references>
      </pivotArea>
    </chartFormat>
    <chartFormat chart="12" format="149">
      <pivotArea type="data" outline="0" fieldPosition="0">
        <references count="3">
          <reference field="4294967294" count="1" selected="0">
            <x v="0"/>
          </reference>
          <reference field="5" count="1" selected="0">
            <x v="20"/>
          </reference>
          <reference field="15" count="1" selected="0">
            <x v="1"/>
          </reference>
        </references>
      </pivotArea>
    </chartFormat>
    <chartFormat chart="12" format="150">
      <pivotArea type="data" outline="0" fieldPosition="0">
        <references count="3">
          <reference field="4294967294" count="1" selected="0">
            <x v="0"/>
          </reference>
          <reference field="5" count="1" selected="0">
            <x v="21"/>
          </reference>
          <reference field="15" count="1" selected="0">
            <x v="1"/>
          </reference>
        </references>
      </pivotArea>
    </chartFormat>
    <chartFormat chart="13" format="151" series="1">
      <pivotArea type="data" outline="0" fieldPosition="0">
        <references count="2">
          <reference field="4294967294" count="1" selected="0">
            <x v="0"/>
          </reference>
          <reference field="15" count="1" selected="0">
            <x v="1"/>
          </reference>
        </references>
      </pivotArea>
    </chartFormat>
    <chartFormat chart="13" format="153">
      <pivotArea type="data" outline="0" fieldPosition="0">
        <references count="3">
          <reference field="4294967294" count="1" selected="0">
            <x v="0"/>
          </reference>
          <reference field="5" count="1" selected="0">
            <x v="1"/>
          </reference>
          <reference field="15" count="1" selected="0">
            <x v="1"/>
          </reference>
        </references>
      </pivotArea>
    </chartFormat>
    <chartFormat chart="13" format="154">
      <pivotArea type="data" outline="0" fieldPosition="0">
        <references count="3">
          <reference field="4294967294" count="1" selected="0">
            <x v="0"/>
          </reference>
          <reference field="5" count="1" selected="0">
            <x v="2"/>
          </reference>
          <reference field="15" count="1" selected="0">
            <x v="1"/>
          </reference>
        </references>
      </pivotArea>
    </chartFormat>
    <chartFormat chart="13" format="155">
      <pivotArea type="data" outline="0" fieldPosition="0">
        <references count="3">
          <reference field="4294967294" count="1" selected="0">
            <x v="0"/>
          </reference>
          <reference field="5" count="1" selected="0">
            <x v="3"/>
          </reference>
          <reference field="15" count="1" selected="0">
            <x v="1"/>
          </reference>
        </references>
      </pivotArea>
    </chartFormat>
    <chartFormat chart="13" format="157">
      <pivotArea type="data" outline="0" fieldPosition="0">
        <references count="3">
          <reference field="4294967294" count="1" selected="0">
            <x v="0"/>
          </reference>
          <reference field="5" count="1" selected="0">
            <x v="5"/>
          </reference>
          <reference field="15" count="1" selected="0">
            <x v="1"/>
          </reference>
        </references>
      </pivotArea>
    </chartFormat>
    <chartFormat chart="13" format="158">
      <pivotArea type="data" outline="0" fieldPosition="0">
        <references count="3">
          <reference field="4294967294" count="1" selected="0">
            <x v="0"/>
          </reference>
          <reference field="5" count="1" selected="0">
            <x v="7"/>
          </reference>
          <reference field="15" count="1" selected="0">
            <x v="1"/>
          </reference>
        </references>
      </pivotArea>
    </chartFormat>
    <chartFormat chart="13" format="160">
      <pivotArea type="data" outline="0" fieldPosition="0">
        <references count="3">
          <reference field="4294967294" count="1" selected="0">
            <x v="0"/>
          </reference>
          <reference field="5" count="1" selected="0">
            <x v="18"/>
          </reference>
          <reference field="15" count="1" selected="0">
            <x v="1"/>
          </reference>
        </references>
      </pivotArea>
    </chartFormat>
    <chartFormat chart="13" format="161">
      <pivotArea type="data" outline="0" fieldPosition="0">
        <references count="3">
          <reference field="4294967294" count="1" selected="0">
            <x v="0"/>
          </reference>
          <reference field="5" count="1" selected="0">
            <x v="19"/>
          </reference>
          <reference field="15" count="1" selected="0">
            <x v="1"/>
          </reference>
        </references>
      </pivotArea>
    </chartFormat>
    <chartFormat chart="13" format="162">
      <pivotArea type="data" outline="0" fieldPosition="0">
        <references count="3">
          <reference field="4294967294" count="1" selected="0">
            <x v="0"/>
          </reference>
          <reference field="5" count="1" selected="0">
            <x v="20"/>
          </reference>
          <reference field="15" count="1" selected="0">
            <x v="1"/>
          </reference>
        </references>
      </pivotArea>
    </chartFormat>
    <chartFormat chart="13" format="163">
      <pivotArea type="data" outline="0" fieldPosition="0">
        <references count="3">
          <reference field="4294967294" count="1" selected="0">
            <x v="0"/>
          </reference>
          <reference field="5" count="1" selected="0">
            <x v="21"/>
          </reference>
          <reference field="15" count="1" selected="0">
            <x v="1"/>
          </reference>
        </references>
      </pivotArea>
    </chartFormat>
    <chartFormat chart="14" format="151" series="1">
      <pivotArea type="data" outline="0" fieldPosition="0">
        <references count="2">
          <reference field="4294967294" count="1" selected="0">
            <x v="0"/>
          </reference>
          <reference field="15" count="1" selected="0">
            <x v="1"/>
          </reference>
        </references>
      </pivotArea>
    </chartFormat>
    <chartFormat chart="14" format="153">
      <pivotArea type="data" outline="0" fieldPosition="0">
        <references count="3">
          <reference field="4294967294" count="1" selected="0">
            <x v="0"/>
          </reference>
          <reference field="5" count="1" selected="0">
            <x v="1"/>
          </reference>
          <reference field="15" count="1" selected="0">
            <x v="1"/>
          </reference>
        </references>
      </pivotArea>
    </chartFormat>
    <chartFormat chart="14" format="154">
      <pivotArea type="data" outline="0" fieldPosition="0">
        <references count="3">
          <reference field="4294967294" count="1" selected="0">
            <x v="0"/>
          </reference>
          <reference field="5" count="1" selected="0">
            <x v="2"/>
          </reference>
          <reference field="15" count="1" selected="0">
            <x v="1"/>
          </reference>
        </references>
      </pivotArea>
    </chartFormat>
    <chartFormat chart="14" format="155">
      <pivotArea type="data" outline="0" fieldPosition="0">
        <references count="3">
          <reference field="4294967294" count="1" selected="0">
            <x v="0"/>
          </reference>
          <reference field="5" count="1" selected="0">
            <x v="3"/>
          </reference>
          <reference field="15" count="1" selected="0">
            <x v="1"/>
          </reference>
        </references>
      </pivotArea>
    </chartFormat>
    <chartFormat chart="14" format="157">
      <pivotArea type="data" outline="0" fieldPosition="0">
        <references count="3">
          <reference field="4294967294" count="1" selected="0">
            <x v="0"/>
          </reference>
          <reference field="5" count="1" selected="0">
            <x v="5"/>
          </reference>
          <reference field="15" count="1" selected="0">
            <x v="1"/>
          </reference>
        </references>
      </pivotArea>
    </chartFormat>
    <chartFormat chart="14" format="158">
      <pivotArea type="data" outline="0" fieldPosition="0">
        <references count="3">
          <reference field="4294967294" count="1" selected="0">
            <x v="0"/>
          </reference>
          <reference field="5" count="1" selected="0">
            <x v="7"/>
          </reference>
          <reference field="15" count="1" selected="0">
            <x v="1"/>
          </reference>
        </references>
      </pivotArea>
    </chartFormat>
    <chartFormat chart="14" format="160">
      <pivotArea type="data" outline="0" fieldPosition="0">
        <references count="3">
          <reference field="4294967294" count="1" selected="0">
            <x v="0"/>
          </reference>
          <reference field="5" count="1" selected="0">
            <x v="18"/>
          </reference>
          <reference field="15" count="1" selected="0">
            <x v="1"/>
          </reference>
        </references>
      </pivotArea>
    </chartFormat>
    <chartFormat chart="14" format="161">
      <pivotArea type="data" outline="0" fieldPosition="0">
        <references count="3">
          <reference field="4294967294" count="1" selected="0">
            <x v="0"/>
          </reference>
          <reference field="5" count="1" selected="0">
            <x v="19"/>
          </reference>
          <reference field="15" count="1" selected="0">
            <x v="1"/>
          </reference>
        </references>
      </pivotArea>
    </chartFormat>
    <chartFormat chart="14" format="162">
      <pivotArea type="data" outline="0" fieldPosition="0">
        <references count="3">
          <reference field="4294967294" count="1" selected="0">
            <x v="0"/>
          </reference>
          <reference field="5" count="1" selected="0">
            <x v="20"/>
          </reference>
          <reference field="15" count="1" selected="0">
            <x v="1"/>
          </reference>
        </references>
      </pivotArea>
    </chartFormat>
    <chartFormat chart="14" format="163">
      <pivotArea type="data" outline="0" fieldPosition="0">
        <references count="3">
          <reference field="4294967294" count="1" selected="0">
            <x v="0"/>
          </reference>
          <reference field="5" count="1" selected="0">
            <x v="21"/>
          </reference>
          <reference field="15" count="1" selected="0">
            <x v="1"/>
          </reference>
        </references>
      </pivotArea>
    </chartFormat>
    <chartFormat chart="8" format="139">
      <pivotArea type="data" outline="0" fieldPosition="0">
        <references count="3">
          <reference field="4294967294" count="1" selected="0">
            <x v="0"/>
          </reference>
          <reference field="5" count="1" selected="0">
            <x v="31"/>
          </reference>
          <reference field="15" count="1" selected="0">
            <x v="1"/>
          </reference>
        </references>
      </pivotArea>
    </chartFormat>
    <chartFormat chart="8" format="140">
      <pivotArea type="data" outline="0" fieldPosition="0">
        <references count="3">
          <reference field="4294967294" count="1" selected="0">
            <x v="0"/>
          </reference>
          <reference field="5" count="1" selected="0">
            <x v="22"/>
          </reference>
          <reference field="15" count="1" selected="0">
            <x v="1"/>
          </reference>
        </references>
      </pivotArea>
    </chartFormat>
    <chartFormat chart="17" format="142" series="1">
      <pivotArea type="data" outline="0" fieldPosition="0">
        <references count="2">
          <reference field="4294967294" count="1" selected="0">
            <x v="0"/>
          </reference>
          <reference field="15" count="1" selected="0">
            <x v="1"/>
          </reference>
        </references>
      </pivotArea>
    </chartFormat>
    <chartFormat chart="18" format="141" series="1">
      <pivotArea type="data" outline="0" fieldPosition="0">
        <references count="2">
          <reference field="4294967294" count="1" selected="0">
            <x v="0"/>
          </reference>
          <reference field="15" count="1" selected="0">
            <x v="1"/>
          </reference>
        </references>
      </pivotArea>
    </chartFormat>
    <chartFormat chart="19" format="142" series="1">
      <pivotArea type="data" outline="0" fieldPosition="0">
        <references count="2">
          <reference field="4294967294" count="1" selected="0">
            <x v="0"/>
          </reference>
          <reference field="15" count="1" selected="0">
            <x v="1"/>
          </reference>
        </references>
      </pivotArea>
    </chartFormat>
    <chartFormat chart="20" format="142" series="1">
      <pivotArea type="data" outline="0" fieldPosition="0">
        <references count="2">
          <reference field="4294967294" count="1" selected="0">
            <x v="0"/>
          </reference>
          <reference field="15" count="1" selected="0">
            <x v="1"/>
          </reference>
        </references>
      </pivotArea>
    </chartFormat>
    <chartFormat chart="8" format="14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EC65499-3E72-4D80-B07E-57DEDDE7A74A}" name="TablaDinámica2" cacheId="13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chartFormat="15" fieldListSortAscending="1">
  <location ref="B54:D77" firstHeaderRow="1" firstDataRow="2" firstDataCol="1"/>
  <pivotFields count="29">
    <pivotField showAll="0"/>
    <pivotField showAll="0"/>
    <pivotField showAll="0"/>
    <pivotField showAll="0"/>
    <pivotField showAll="0"/>
    <pivotField axis="axisRow" showAll="0" measureFilter="1" sortType="ascending">
      <items count="265">
        <item m="1" x="187"/>
        <item x="35"/>
        <item x="2"/>
        <item m="1" x="133"/>
        <item m="1" x="90"/>
        <item m="1" x="112"/>
        <item m="1" x="234"/>
        <item m="1" x="47"/>
        <item m="1" x="51"/>
        <item m="1" x="120"/>
        <item m="1" x="243"/>
        <item m="1" x="136"/>
        <item m="1" x="186"/>
        <item m="1" x="115"/>
        <item m="1" x="245"/>
        <item m="1" x="217"/>
        <item x="18"/>
        <item x="19"/>
        <item m="1" x="175"/>
        <item m="1" x="221"/>
        <item m="1" x="241"/>
        <item m="1" x="139"/>
        <item m="1" x="261"/>
        <item m="1" x="210"/>
        <item m="1" x="77"/>
        <item m="1" x="145"/>
        <item m="1" x="244"/>
        <item m="1" x="260"/>
        <item m="1" x="190"/>
        <item m="1" x="108"/>
        <item m="1" x="206"/>
        <item m="1" x="207"/>
        <item m="1" x="68"/>
        <item m="1" x="155"/>
        <item m="1" x="162"/>
        <item x="7"/>
        <item m="1" x="93"/>
        <item m="1" x="128"/>
        <item m="1" x="138"/>
        <item m="1" x="189"/>
        <item m="1" x="184"/>
        <item m="1" x="92"/>
        <item m="1" x="224"/>
        <item x="24"/>
        <item m="1" x="125"/>
        <item m="1" x="97"/>
        <item x="36"/>
        <item m="1" x="52"/>
        <item m="1" x="146"/>
        <item x="20"/>
        <item m="1" x="165"/>
        <item m="1" x="209"/>
        <item m="1" x="122"/>
        <item x="23"/>
        <item m="1" x="163"/>
        <item x="25"/>
        <item x="21"/>
        <item m="1" x="203"/>
        <item x="40"/>
        <item m="1" x="182"/>
        <item m="1" x="227"/>
        <item m="1" x="208"/>
        <item m="1" x="256"/>
        <item m="1" x="159"/>
        <item m="1" x="117"/>
        <item m="1" x="116"/>
        <item m="1" x="105"/>
        <item m="1" x="185"/>
        <item x="29"/>
        <item m="1" x="254"/>
        <item m="1" x="200"/>
        <item m="1" x="135"/>
        <item m="1" x="84"/>
        <item m="1" x="198"/>
        <item x="12"/>
        <item m="1" x="232"/>
        <item m="1" x="88"/>
        <item m="1" x="102"/>
        <item m="1" x="151"/>
        <item m="1" x="123"/>
        <item m="1" x="66"/>
        <item m="1" x="121"/>
        <item m="1" x="91"/>
        <item x="8"/>
        <item m="1" x="236"/>
        <item m="1" x="131"/>
        <item m="1" x="166"/>
        <item m="1" x="201"/>
        <item m="1" x="216"/>
        <item x="30"/>
        <item m="1" x="58"/>
        <item m="1" x="171"/>
        <item x="16"/>
        <item m="1" x="235"/>
        <item m="1" x="49"/>
        <item x="22"/>
        <item m="1" x="148"/>
        <item m="1" x="73"/>
        <item m="1" x="258"/>
        <item m="1" x="249"/>
        <item m="1" x="204"/>
        <item m="1" x="195"/>
        <item x="41"/>
        <item m="1" x="157"/>
        <item m="1" x="86"/>
        <item m="1" x="263"/>
        <item m="1" x="169"/>
        <item m="1" x="62"/>
        <item x="44"/>
        <item m="1" x="262"/>
        <item m="1" x="158"/>
        <item m="1" x="99"/>
        <item m="1" x="205"/>
        <item m="1" x="118"/>
        <item m="1" x="124"/>
        <item x="15"/>
        <item m="1" x="50"/>
        <item m="1" x="202"/>
        <item m="1" x="196"/>
        <item x="34"/>
        <item x="37"/>
        <item x="4"/>
        <item m="1" x="95"/>
        <item m="1" x="183"/>
        <item m="1" x="168"/>
        <item m="1" x="143"/>
        <item m="1" x="63"/>
        <item m="1" x="61"/>
        <item m="1" x="173"/>
        <item m="1" x="213"/>
        <item x="43"/>
        <item m="1" x="214"/>
        <item m="1" x="199"/>
        <item m="1" x="110"/>
        <item m="1" x="167"/>
        <item x="3"/>
        <item m="1" x="197"/>
        <item m="1" x="109"/>
        <item m="1" x="259"/>
        <item m="1" x="87"/>
        <item m="1" x="67"/>
        <item m="1" x="82"/>
        <item m="1" x="176"/>
        <item m="1" x="191"/>
        <item m="1" x="255"/>
        <item m="1" x="78"/>
        <item m="1" x="72"/>
        <item m="1" x="247"/>
        <item m="1" x="181"/>
        <item m="1" x="180"/>
        <item m="1" x="215"/>
        <item m="1" x="252"/>
        <item m="1" x="89"/>
        <item m="1" x="137"/>
        <item m="1" x="174"/>
        <item m="1" x="229"/>
        <item m="1" x="219"/>
        <item m="1" x="156"/>
        <item m="1" x="194"/>
        <item x="14"/>
        <item m="1" x="65"/>
        <item x="39"/>
        <item m="1" x="226"/>
        <item m="1" x="103"/>
        <item x="42"/>
        <item m="1" x="238"/>
        <item m="1" x="253"/>
        <item x="11"/>
        <item m="1" x="60"/>
        <item x="26"/>
        <item m="1" x="178"/>
        <item m="1" x="222"/>
        <item m="1" x="142"/>
        <item m="1" x="154"/>
        <item m="1" x="220"/>
        <item m="1" x="64"/>
        <item m="1" x="113"/>
        <item m="1" x="230"/>
        <item m="1" x="79"/>
        <item m="1" x="101"/>
        <item m="1" x="153"/>
        <item m="1" x="141"/>
        <item m="1" x="239"/>
        <item m="1" x="111"/>
        <item x="28"/>
        <item m="1" x="212"/>
        <item m="1" x="75"/>
        <item m="1" x="211"/>
        <item x="33"/>
        <item m="1" x="223"/>
        <item m="1" x="57"/>
        <item m="1" x="59"/>
        <item m="1" x="54"/>
        <item m="1" x="164"/>
        <item m="1" x="70"/>
        <item x="5"/>
        <item m="1" x="250"/>
        <item m="1" x="80"/>
        <item x="10"/>
        <item m="1" x="193"/>
        <item x="27"/>
        <item m="1" x="132"/>
        <item m="1" x="55"/>
        <item m="1" x="172"/>
        <item m="1" x="53"/>
        <item m="1" x="76"/>
        <item m="1" x="149"/>
        <item m="1" x="160"/>
        <item m="1" x="69"/>
        <item m="1" x="134"/>
        <item m="1" x="192"/>
        <item m="1" x="240"/>
        <item x="6"/>
        <item m="1" x="228"/>
        <item x="17"/>
        <item m="1" x="251"/>
        <item m="1" x="140"/>
        <item m="1" x="144"/>
        <item m="1" x="237"/>
        <item m="1" x="127"/>
        <item m="1" x="100"/>
        <item m="1" x="83"/>
        <item x="45"/>
        <item m="1" x="233"/>
        <item m="1" x="177"/>
        <item m="1" x="170"/>
        <item m="1" x="225"/>
        <item m="1" x="246"/>
        <item m="1" x="74"/>
        <item m="1" x="242"/>
        <item m="1" x="152"/>
        <item m="1" x="81"/>
        <item m="1" x="126"/>
        <item m="1" x="231"/>
        <item m="1" x="56"/>
        <item x="31"/>
        <item m="1" x="114"/>
        <item m="1" x="98"/>
        <item m="1" x="179"/>
        <item m="1" x="104"/>
        <item x="9"/>
        <item m="1" x="130"/>
        <item m="1" x="119"/>
        <item m="1" x="96"/>
        <item m="1" x="107"/>
        <item m="1" x="218"/>
        <item m="1" x="71"/>
        <item x="13"/>
        <item x="1"/>
        <item x="0"/>
        <item m="1" x="147"/>
        <item x="32"/>
        <item m="1" x="94"/>
        <item m="1" x="48"/>
        <item m="1" x="129"/>
        <item m="1" x="150"/>
        <item m="1" x="248"/>
        <item m="1" x="257"/>
        <item m="1" x="161"/>
        <item m="1" x="188"/>
        <item x="38"/>
        <item m="1" x="106"/>
        <item m="1" x="85"/>
        <item x="46"/>
        <item t="default"/>
      </items>
    </pivotField>
    <pivotField showAll="0"/>
    <pivotField showAll="0"/>
    <pivotField showAll="0"/>
    <pivotField showAll="0"/>
    <pivotField showAll="0">
      <items count="19">
        <item x="5"/>
        <item x="10"/>
        <item x="6"/>
        <item x="11"/>
        <item x="12"/>
        <item x="2"/>
        <item x="0"/>
        <item x="4"/>
        <item x="14"/>
        <item x="3"/>
        <item x="1"/>
        <item x="7"/>
        <item x="13"/>
        <item x="8"/>
        <item x="9"/>
        <item m="1" x="17"/>
        <item m="1" x="15"/>
        <item m="1" x="16"/>
        <item t="default"/>
      </items>
    </pivotField>
    <pivotField showAll="0"/>
    <pivotField showAll="0"/>
    <pivotField showAll="0"/>
    <pivotField showAll="0"/>
    <pivotField axis="axisCol" dataField="1" showAll="0">
      <items count="9">
        <item x="0"/>
        <item h="1" x="2"/>
        <item h="1" x="1"/>
        <item h="1" m="1" x="5"/>
        <item h="1" m="1" x="6"/>
        <item h="1" m="1" x="4"/>
        <item h="1" m="1" x="7"/>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2">
    <i>
      <x v="2"/>
    </i>
    <i>
      <x v="16"/>
    </i>
    <i>
      <x v="43"/>
    </i>
    <i>
      <x v="46"/>
    </i>
    <i>
      <x v="49"/>
    </i>
    <i>
      <x v="74"/>
    </i>
    <i>
      <x v="95"/>
    </i>
    <i>
      <x v="115"/>
    </i>
    <i>
      <x v="119"/>
    </i>
    <i>
      <x v="120"/>
    </i>
    <i>
      <x v="121"/>
    </i>
    <i>
      <x v="161"/>
    </i>
    <i>
      <x v="167"/>
    </i>
    <i>
      <x v="195"/>
    </i>
    <i>
      <x v="198"/>
    </i>
    <i>
      <x v="240"/>
    </i>
    <i>
      <x v="247"/>
    </i>
    <i>
      <x v="248"/>
    </i>
    <i>
      <x v="249"/>
    </i>
    <i>
      <x v="251"/>
    </i>
    <i>
      <x v="260"/>
    </i>
    <i t="grand">
      <x/>
    </i>
  </rowItems>
  <colFields count="1">
    <field x="15"/>
  </colFields>
  <colItems count="2">
    <i>
      <x/>
    </i>
    <i t="grand">
      <x/>
    </i>
  </colItems>
  <dataFields count="1">
    <dataField name="Cuenta de Tipo de incidencia*" fld="15" subtotal="count" baseField="0" baseItem="0"/>
  </dataFields>
  <formats count="17">
    <format dxfId="753">
      <pivotArea type="all" dataOnly="0" outline="0" fieldPosition="0"/>
    </format>
    <format dxfId="752">
      <pivotArea outline="0" collapsedLevelsAreSubtotals="1" fieldPosition="0"/>
    </format>
    <format dxfId="751">
      <pivotArea type="origin" dataOnly="0" labelOnly="1" outline="0" fieldPosition="0"/>
    </format>
    <format dxfId="750">
      <pivotArea field="15" type="button" dataOnly="0" labelOnly="1" outline="0" axis="axisCol" fieldPosition="0"/>
    </format>
    <format dxfId="749">
      <pivotArea type="topRight" dataOnly="0" labelOnly="1" outline="0" fieldPosition="0"/>
    </format>
    <format dxfId="748">
      <pivotArea field="10" type="button" dataOnly="0" labelOnly="1" outline="0"/>
    </format>
    <format dxfId="747">
      <pivotArea dataOnly="0" labelOnly="1" grandRow="1" outline="0" fieldPosition="0"/>
    </format>
    <format dxfId="746">
      <pivotArea dataOnly="0" labelOnly="1" fieldPosition="0">
        <references count="1">
          <reference field="15" count="0"/>
        </references>
      </pivotArea>
    </format>
    <format dxfId="745">
      <pivotArea dataOnly="0" labelOnly="1" grandCol="1" outline="0" fieldPosition="0"/>
    </format>
    <format dxfId="744">
      <pivotArea type="all" dataOnly="0" outline="0" fieldPosition="0"/>
    </format>
    <format dxfId="743">
      <pivotArea outline="0" collapsedLevelsAreSubtotals="1" fieldPosition="0"/>
    </format>
    <format dxfId="742">
      <pivotArea type="origin" dataOnly="0" labelOnly="1" outline="0" fieldPosition="0"/>
    </format>
    <format dxfId="741">
      <pivotArea field="15" type="button" dataOnly="0" labelOnly="1" outline="0" axis="axisCol" fieldPosition="0"/>
    </format>
    <format dxfId="740">
      <pivotArea type="topRight" dataOnly="0" labelOnly="1" outline="0" fieldPosition="0"/>
    </format>
    <format dxfId="739">
      <pivotArea field="10" type="button" dataOnly="0" labelOnly="1" outline="0"/>
    </format>
    <format dxfId="738">
      <pivotArea dataOnly="0" labelOnly="1" grandRow="1" outline="0" fieldPosition="0"/>
    </format>
    <format dxfId="737">
      <pivotArea dataOnly="0" labelOnly="1" fieldPosition="0">
        <references count="1">
          <reference field="15" count="0"/>
        </references>
      </pivotArea>
    </format>
  </formats>
  <chartFormats count="76">
    <chartFormat chart="0" format="2" series="1">
      <pivotArea type="data" outline="0" fieldPosition="0">
        <references count="2">
          <reference field="4294967294" count="1" selected="0">
            <x v="0"/>
          </reference>
          <reference field="15" count="1" selected="0">
            <x v="0"/>
          </reference>
        </references>
      </pivotArea>
    </chartFormat>
    <chartFormat chart="0" format="3" series="1">
      <pivotArea type="data" outline="0" fieldPosition="0">
        <references count="2">
          <reference field="4294967294" count="1" selected="0">
            <x v="0"/>
          </reference>
          <reference field="15" count="1" selected="0">
            <x v="2"/>
          </reference>
        </references>
      </pivotArea>
    </chartFormat>
    <chartFormat chart="5" format="6" series="1">
      <pivotArea type="data" outline="0" fieldPosition="0">
        <references count="2">
          <reference field="4294967294" count="1" selected="0">
            <x v="0"/>
          </reference>
          <reference field="15" count="1" selected="0">
            <x v="0"/>
          </reference>
        </references>
      </pivotArea>
    </chartFormat>
    <chartFormat chart="5" format="7" series="1">
      <pivotArea type="data" outline="0" fieldPosition="0">
        <references count="2">
          <reference field="4294967294" count="1" selected="0">
            <x v="0"/>
          </reference>
          <reference field="15" count="1" selected="0">
            <x v="2"/>
          </reference>
        </references>
      </pivotArea>
    </chartFormat>
    <chartFormat chart="8" format="0" series="1">
      <pivotArea type="data" outline="0" fieldPosition="0">
        <references count="2">
          <reference field="4294967294" count="1" selected="0">
            <x v="0"/>
          </reference>
          <reference field="15" count="1" selected="0">
            <x v="0"/>
          </reference>
        </references>
      </pivotArea>
    </chartFormat>
    <chartFormat chart="8" format="1" series="1">
      <pivotArea type="data" outline="0" fieldPosition="0">
        <references count="2">
          <reference field="4294967294" count="1" selected="0">
            <x v="0"/>
          </reference>
          <reference field="15" count="1" selected="0">
            <x v="2"/>
          </reference>
        </references>
      </pivotArea>
    </chartFormat>
    <chartFormat chart="8" format="2">
      <pivotArea type="data" outline="0" fieldPosition="0">
        <references count="3">
          <reference field="4294967294" count="1" selected="0">
            <x v="0"/>
          </reference>
          <reference field="5" count="1" selected="0">
            <x v="0"/>
          </reference>
          <reference field="15" count="1" selected="0">
            <x v="0"/>
          </reference>
        </references>
      </pivotArea>
    </chartFormat>
    <chartFormat chart="8" format="3">
      <pivotArea type="data" outline="0" fieldPosition="0">
        <references count="3">
          <reference field="4294967294" count="1" selected="0">
            <x v="0"/>
          </reference>
          <reference field="5" count="1" selected="0">
            <x v="2"/>
          </reference>
          <reference field="15" count="1" selected="0">
            <x v="0"/>
          </reference>
        </references>
      </pivotArea>
    </chartFormat>
    <chartFormat chart="8" format="6">
      <pivotArea type="data" outline="0" fieldPosition="0">
        <references count="3">
          <reference field="4294967294" count="1" selected="0">
            <x v="0"/>
          </reference>
          <reference field="5" count="1" selected="0">
            <x v="16"/>
          </reference>
          <reference field="15" count="1" selected="0">
            <x v="0"/>
          </reference>
        </references>
      </pivotArea>
    </chartFormat>
    <chartFormat chart="8" format="7">
      <pivotArea type="data" outline="0" fieldPosition="0">
        <references count="3">
          <reference field="4294967294" count="1" selected="0">
            <x v="0"/>
          </reference>
          <reference field="5" count="1" selected="0">
            <x v="35"/>
          </reference>
          <reference field="15" count="1" selected="0">
            <x v="0"/>
          </reference>
        </references>
      </pivotArea>
    </chartFormat>
    <chartFormat chart="8" format="9">
      <pivotArea type="data" outline="0" fieldPosition="0">
        <references count="3">
          <reference field="4294967294" count="1" selected="0">
            <x v="0"/>
          </reference>
          <reference field="5" count="1" selected="0">
            <x v="43"/>
          </reference>
          <reference field="15" count="1" selected="0">
            <x v="0"/>
          </reference>
        </references>
      </pivotArea>
    </chartFormat>
    <chartFormat chart="8" format="11">
      <pivotArea type="data" outline="0" fieldPosition="0">
        <references count="3">
          <reference field="4294967294" count="1" selected="0">
            <x v="0"/>
          </reference>
          <reference field="5" count="1" selected="0">
            <x v="53"/>
          </reference>
          <reference field="15" count="1" selected="0">
            <x v="0"/>
          </reference>
        </references>
      </pivotArea>
    </chartFormat>
    <chartFormat chart="8" format="12">
      <pivotArea type="data" outline="0" fieldPosition="0">
        <references count="3">
          <reference field="4294967294" count="1" selected="0">
            <x v="0"/>
          </reference>
          <reference field="5" count="1" selected="0">
            <x v="56"/>
          </reference>
          <reference field="15" count="1" selected="0">
            <x v="0"/>
          </reference>
        </references>
      </pivotArea>
    </chartFormat>
    <chartFormat chart="8" format="13">
      <pivotArea type="data" outline="0" fieldPosition="0">
        <references count="3">
          <reference field="4294967294" count="1" selected="0">
            <x v="0"/>
          </reference>
          <reference field="5" count="1" selected="0">
            <x v="58"/>
          </reference>
          <reference field="15" count="1" selected="0">
            <x v="0"/>
          </reference>
        </references>
      </pivotArea>
    </chartFormat>
    <chartFormat chart="8" format="20">
      <pivotArea type="data" outline="0" fieldPosition="0">
        <references count="3">
          <reference field="4294967294" count="1" selected="0">
            <x v="0"/>
          </reference>
          <reference field="5" count="1" selected="0">
            <x v="85"/>
          </reference>
          <reference field="15" count="1" selected="0">
            <x v="0"/>
          </reference>
        </references>
      </pivotArea>
    </chartFormat>
    <chartFormat chart="8" format="24">
      <pivotArea type="data" outline="0" fieldPosition="0">
        <references count="3">
          <reference field="4294967294" count="1" selected="0">
            <x v="0"/>
          </reference>
          <reference field="5" count="1" selected="0">
            <x v="95"/>
          </reference>
          <reference field="15" count="1" selected="0">
            <x v="0"/>
          </reference>
        </references>
      </pivotArea>
    </chartFormat>
    <chartFormat chart="8" format="27">
      <pivotArea type="data" outline="0" fieldPosition="0">
        <references count="3">
          <reference field="4294967294" count="1" selected="0">
            <x v="0"/>
          </reference>
          <reference field="5" count="1" selected="0">
            <x v="108"/>
          </reference>
          <reference field="15" count="1" selected="0">
            <x v="0"/>
          </reference>
        </references>
      </pivotArea>
    </chartFormat>
    <chartFormat chart="8" format="31">
      <pivotArea type="data" outline="0" fieldPosition="0">
        <references count="3">
          <reference field="4294967294" count="1" selected="0">
            <x v="0"/>
          </reference>
          <reference field="5" count="1" selected="0">
            <x v="120"/>
          </reference>
          <reference field="15" count="1" selected="0">
            <x v="0"/>
          </reference>
        </references>
      </pivotArea>
    </chartFormat>
    <chartFormat chart="8" format="32">
      <pivotArea type="data" outline="0" fieldPosition="0">
        <references count="3">
          <reference field="4294967294" count="1" selected="0">
            <x v="0"/>
          </reference>
          <reference field="5" count="1" selected="0">
            <x v="121"/>
          </reference>
          <reference field="15" count="1" selected="0">
            <x v="0"/>
          </reference>
        </references>
      </pivotArea>
    </chartFormat>
    <chartFormat chart="8" format="34">
      <pivotArea type="data" outline="0" fieldPosition="0">
        <references count="3">
          <reference field="4294967294" count="1" selected="0">
            <x v="0"/>
          </reference>
          <reference field="5" count="1" selected="0">
            <x v="126"/>
          </reference>
          <reference field="15" count="1" selected="0">
            <x v="0"/>
          </reference>
        </references>
      </pivotArea>
    </chartFormat>
    <chartFormat chart="8" format="36">
      <pivotArea type="data" outline="0" fieldPosition="0">
        <references count="3">
          <reference field="4294967294" count="1" selected="0">
            <x v="0"/>
          </reference>
          <reference field="5" count="1" selected="0">
            <x v="135"/>
          </reference>
          <reference field="15" count="1" selected="0">
            <x v="0"/>
          </reference>
        </references>
      </pivotArea>
    </chartFormat>
    <chartFormat chart="8" format="37">
      <pivotArea type="data" outline="0" fieldPosition="0">
        <references count="3">
          <reference field="4294967294" count="1" selected="0">
            <x v="0"/>
          </reference>
          <reference field="5" count="1" selected="0">
            <x v="139"/>
          </reference>
          <reference field="15" count="1" selected="0">
            <x v="0"/>
          </reference>
        </references>
      </pivotArea>
    </chartFormat>
    <chartFormat chart="8" format="38">
      <pivotArea type="data" outline="0" fieldPosition="0">
        <references count="3">
          <reference field="4294967294" count="1" selected="0">
            <x v="0"/>
          </reference>
          <reference field="5" count="1" selected="0">
            <x v="140"/>
          </reference>
          <reference field="15" count="1" selected="0">
            <x v="0"/>
          </reference>
        </references>
      </pivotArea>
    </chartFormat>
    <chartFormat chart="8" format="39">
      <pivotArea type="data" outline="0" fieldPosition="0">
        <references count="3">
          <reference field="4294967294" count="1" selected="0">
            <x v="0"/>
          </reference>
          <reference field="5" count="1" selected="0">
            <x v="151"/>
          </reference>
          <reference field="15" count="1" selected="0">
            <x v="0"/>
          </reference>
        </references>
      </pivotArea>
    </chartFormat>
    <chartFormat chart="8" format="40">
      <pivotArea type="data" outline="0" fieldPosition="0">
        <references count="3">
          <reference field="4294967294" count="1" selected="0">
            <x v="0"/>
          </reference>
          <reference field="5" count="1" selected="0">
            <x v="154"/>
          </reference>
          <reference field="15" count="1" selected="0">
            <x v="0"/>
          </reference>
        </references>
      </pivotArea>
    </chartFormat>
    <chartFormat chart="8" format="41">
      <pivotArea type="data" outline="0" fieldPosition="0">
        <references count="3">
          <reference field="4294967294" count="1" selected="0">
            <x v="0"/>
          </reference>
          <reference field="5" count="1" selected="0">
            <x v="159"/>
          </reference>
          <reference field="15" count="1" selected="0">
            <x v="0"/>
          </reference>
        </references>
      </pivotArea>
    </chartFormat>
    <chartFormat chart="8" format="42">
      <pivotArea type="data" outline="0" fieldPosition="0">
        <references count="3">
          <reference field="4294967294" count="1" selected="0">
            <x v="0"/>
          </reference>
          <reference field="5" count="1" selected="0">
            <x v="161"/>
          </reference>
          <reference field="15" count="1" selected="0">
            <x v="0"/>
          </reference>
        </references>
      </pivotArea>
    </chartFormat>
    <chartFormat chart="8" format="43">
      <pivotArea type="data" outline="0" fieldPosition="0">
        <references count="3">
          <reference field="4294967294" count="1" selected="0">
            <x v="0"/>
          </reference>
          <reference field="5" count="1" selected="0">
            <x v="167"/>
          </reference>
          <reference field="15" count="1" selected="0">
            <x v="0"/>
          </reference>
        </references>
      </pivotArea>
    </chartFormat>
    <chartFormat chart="8" format="48">
      <pivotArea type="data" outline="0" fieldPosition="0">
        <references count="3">
          <reference field="4294967294" count="1" selected="0">
            <x v="0"/>
          </reference>
          <reference field="5" count="1" selected="0">
            <x v="200"/>
          </reference>
          <reference field="15" count="1" selected="0">
            <x v="0"/>
          </reference>
        </references>
      </pivotArea>
    </chartFormat>
    <chartFormat chart="8" format="49">
      <pivotArea type="data" outline="0" fieldPosition="0">
        <references count="3">
          <reference field="4294967294" count="1" selected="0">
            <x v="0"/>
          </reference>
          <reference field="5" count="1" selected="0">
            <x v="201"/>
          </reference>
          <reference field="15" count="1" selected="0">
            <x v="0"/>
          </reference>
        </references>
      </pivotArea>
    </chartFormat>
    <chartFormat chart="8" format="52">
      <pivotArea type="data" outline="0" fieldPosition="0">
        <references count="3">
          <reference field="4294967294" count="1" selected="0">
            <x v="0"/>
          </reference>
          <reference field="5" count="1" selected="0">
            <x v="208"/>
          </reference>
          <reference field="15" count="1" selected="0">
            <x v="0"/>
          </reference>
        </references>
      </pivotArea>
    </chartFormat>
    <chartFormat chart="8" format="53">
      <pivotArea type="data" outline="0" fieldPosition="0">
        <references count="3">
          <reference field="4294967294" count="1" selected="0">
            <x v="0"/>
          </reference>
          <reference field="5" count="1" selected="0">
            <x v="212"/>
          </reference>
          <reference field="15" count="1" selected="0">
            <x v="0"/>
          </reference>
        </references>
      </pivotArea>
    </chartFormat>
    <chartFormat chart="8" format="55">
      <pivotArea type="data" outline="0" fieldPosition="0">
        <references count="3">
          <reference field="4294967294" count="1" selected="0">
            <x v="0"/>
          </reference>
          <reference field="5" count="1" selected="0">
            <x v="214"/>
          </reference>
          <reference field="15" count="1" selected="0">
            <x v="0"/>
          </reference>
        </references>
      </pivotArea>
    </chartFormat>
    <chartFormat chart="8" format="58">
      <pivotArea type="data" outline="0" fieldPosition="0">
        <references count="3">
          <reference field="4294967294" count="1" selected="0">
            <x v="0"/>
          </reference>
          <reference field="5" count="1" selected="0">
            <x v="235"/>
          </reference>
          <reference field="15" count="1" selected="0">
            <x v="0"/>
          </reference>
        </references>
      </pivotArea>
    </chartFormat>
    <chartFormat chart="8" format="60">
      <pivotArea type="data" outline="0" fieldPosition="0">
        <references count="3">
          <reference field="4294967294" count="1" selected="0">
            <x v="0"/>
          </reference>
          <reference field="5" count="1" selected="0">
            <x v="238"/>
          </reference>
          <reference field="15" count="1" selected="0">
            <x v="0"/>
          </reference>
        </references>
      </pivotArea>
    </chartFormat>
    <chartFormat chart="8" format="64">
      <pivotArea type="data" outline="0" fieldPosition="0">
        <references count="3">
          <reference field="4294967294" count="1" selected="0">
            <x v="0"/>
          </reference>
          <reference field="5" count="1" selected="0">
            <x v="247"/>
          </reference>
          <reference field="15" count="1" selected="0">
            <x v="0"/>
          </reference>
        </references>
      </pivotArea>
    </chartFormat>
    <chartFormat chart="8" format="65">
      <pivotArea type="data" outline="0" fieldPosition="0">
        <references count="3">
          <reference field="4294967294" count="1" selected="0">
            <x v="0"/>
          </reference>
          <reference field="5" count="1" selected="0">
            <x v="248"/>
          </reference>
          <reference field="15" count="1" selected="0">
            <x v="0"/>
          </reference>
        </references>
      </pivotArea>
    </chartFormat>
    <chartFormat chart="8" format="66">
      <pivotArea type="data" outline="0" fieldPosition="0">
        <references count="3">
          <reference field="4294967294" count="1" selected="0">
            <x v="0"/>
          </reference>
          <reference field="5" count="1" selected="0">
            <x v="249"/>
          </reference>
          <reference field="15" count="1" selected="0">
            <x v="0"/>
          </reference>
        </references>
      </pivotArea>
    </chartFormat>
    <chartFormat chart="8" format="69">
      <pivotArea type="data" outline="0" fieldPosition="0">
        <references count="3">
          <reference field="4294967294" count="1" selected="0">
            <x v="0"/>
          </reference>
          <reference field="5" count="1" selected="0">
            <x v="260"/>
          </reference>
          <reference field="15" count="1" selected="0">
            <x v="0"/>
          </reference>
        </references>
      </pivotArea>
    </chartFormat>
    <chartFormat chart="8" format="70">
      <pivotArea type="data" outline="0" fieldPosition="0">
        <references count="3">
          <reference field="4294967294" count="1" selected="0">
            <x v="0"/>
          </reference>
          <reference field="5" count="1" selected="0">
            <x v="0"/>
          </reference>
          <reference field="15" count="1" selected="0">
            <x v="2"/>
          </reference>
        </references>
      </pivotArea>
    </chartFormat>
    <chartFormat chart="8" format="71">
      <pivotArea type="data" outline="0" fieldPosition="0">
        <references count="3">
          <reference field="4294967294" count="1" selected="0">
            <x v="0"/>
          </reference>
          <reference field="5" count="1" selected="0">
            <x v="2"/>
          </reference>
          <reference field="15" count="1" selected="0">
            <x v="2"/>
          </reference>
        </references>
      </pivotArea>
    </chartFormat>
    <chartFormat chart="8" format="74">
      <pivotArea type="data" outline="0" fieldPosition="0">
        <references count="3">
          <reference field="4294967294" count="1" selected="0">
            <x v="0"/>
          </reference>
          <reference field="5" count="1" selected="0">
            <x v="16"/>
          </reference>
          <reference field="15" count="1" selected="0">
            <x v="2"/>
          </reference>
        </references>
      </pivotArea>
    </chartFormat>
    <chartFormat chart="8" format="75">
      <pivotArea type="data" outline="0" fieldPosition="0">
        <references count="3">
          <reference field="4294967294" count="1" selected="0">
            <x v="0"/>
          </reference>
          <reference field="5" count="1" selected="0">
            <x v="35"/>
          </reference>
          <reference field="15" count="1" selected="0">
            <x v="2"/>
          </reference>
        </references>
      </pivotArea>
    </chartFormat>
    <chartFormat chart="8" format="77">
      <pivotArea type="data" outline="0" fieldPosition="0">
        <references count="3">
          <reference field="4294967294" count="1" selected="0">
            <x v="0"/>
          </reference>
          <reference field="5" count="1" selected="0">
            <x v="43"/>
          </reference>
          <reference field="15" count="1" selected="0">
            <x v="2"/>
          </reference>
        </references>
      </pivotArea>
    </chartFormat>
    <chartFormat chart="8" format="79">
      <pivotArea type="data" outline="0" fieldPosition="0">
        <references count="3">
          <reference field="4294967294" count="1" selected="0">
            <x v="0"/>
          </reference>
          <reference field="5" count="1" selected="0">
            <x v="53"/>
          </reference>
          <reference field="15" count="1" selected="0">
            <x v="2"/>
          </reference>
        </references>
      </pivotArea>
    </chartFormat>
    <chartFormat chart="8" format="80">
      <pivotArea type="data" outline="0" fieldPosition="0">
        <references count="3">
          <reference field="4294967294" count="1" selected="0">
            <x v="0"/>
          </reference>
          <reference field="5" count="1" selected="0">
            <x v="56"/>
          </reference>
          <reference field="15" count="1" selected="0">
            <x v="2"/>
          </reference>
        </references>
      </pivotArea>
    </chartFormat>
    <chartFormat chart="8" format="81">
      <pivotArea type="data" outline="0" fieldPosition="0">
        <references count="3">
          <reference field="4294967294" count="1" selected="0">
            <x v="0"/>
          </reference>
          <reference field="5" count="1" selected="0">
            <x v="58"/>
          </reference>
          <reference field="15" count="1" selected="0">
            <x v="2"/>
          </reference>
        </references>
      </pivotArea>
    </chartFormat>
    <chartFormat chart="8" format="88">
      <pivotArea type="data" outline="0" fieldPosition="0">
        <references count="3">
          <reference field="4294967294" count="1" selected="0">
            <x v="0"/>
          </reference>
          <reference field="5" count="1" selected="0">
            <x v="85"/>
          </reference>
          <reference field="15" count="1" selected="0">
            <x v="2"/>
          </reference>
        </references>
      </pivotArea>
    </chartFormat>
    <chartFormat chart="8" format="92">
      <pivotArea type="data" outline="0" fieldPosition="0">
        <references count="3">
          <reference field="4294967294" count="1" selected="0">
            <x v="0"/>
          </reference>
          <reference field="5" count="1" selected="0">
            <x v="95"/>
          </reference>
          <reference field="15" count="1" selected="0">
            <x v="2"/>
          </reference>
        </references>
      </pivotArea>
    </chartFormat>
    <chartFormat chart="8" format="95">
      <pivotArea type="data" outline="0" fieldPosition="0">
        <references count="3">
          <reference field="4294967294" count="1" selected="0">
            <x v="0"/>
          </reference>
          <reference field="5" count="1" selected="0">
            <x v="108"/>
          </reference>
          <reference field="15" count="1" selected="0">
            <x v="2"/>
          </reference>
        </references>
      </pivotArea>
    </chartFormat>
    <chartFormat chart="8" format="99">
      <pivotArea type="data" outline="0" fieldPosition="0">
        <references count="3">
          <reference field="4294967294" count="1" selected="0">
            <x v="0"/>
          </reference>
          <reference field="5" count="1" selected="0">
            <x v="120"/>
          </reference>
          <reference field="15" count="1" selected="0">
            <x v="2"/>
          </reference>
        </references>
      </pivotArea>
    </chartFormat>
    <chartFormat chart="8" format="100">
      <pivotArea type="data" outline="0" fieldPosition="0">
        <references count="3">
          <reference field="4294967294" count="1" selected="0">
            <x v="0"/>
          </reference>
          <reference field="5" count="1" selected="0">
            <x v="121"/>
          </reference>
          <reference field="15" count="1" selected="0">
            <x v="2"/>
          </reference>
        </references>
      </pivotArea>
    </chartFormat>
    <chartFormat chart="8" format="102">
      <pivotArea type="data" outline="0" fieldPosition="0">
        <references count="3">
          <reference field="4294967294" count="1" selected="0">
            <x v="0"/>
          </reference>
          <reference field="5" count="1" selected="0">
            <x v="126"/>
          </reference>
          <reference field="15" count="1" selected="0">
            <x v="2"/>
          </reference>
        </references>
      </pivotArea>
    </chartFormat>
    <chartFormat chart="8" format="104">
      <pivotArea type="data" outline="0" fieldPosition="0">
        <references count="3">
          <reference field="4294967294" count="1" selected="0">
            <x v="0"/>
          </reference>
          <reference field="5" count="1" selected="0">
            <x v="135"/>
          </reference>
          <reference field="15" count="1" selected="0">
            <x v="2"/>
          </reference>
        </references>
      </pivotArea>
    </chartFormat>
    <chartFormat chart="8" format="105">
      <pivotArea type="data" outline="0" fieldPosition="0">
        <references count="3">
          <reference field="4294967294" count="1" selected="0">
            <x v="0"/>
          </reference>
          <reference field="5" count="1" selected="0">
            <x v="139"/>
          </reference>
          <reference field="15" count="1" selected="0">
            <x v="2"/>
          </reference>
        </references>
      </pivotArea>
    </chartFormat>
    <chartFormat chart="8" format="106">
      <pivotArea type="data" outline="0" fieldPosition="0">
        <references count="3">
          <reference field="4294967294" count="1" selected="0">
            <x v="0"/>
          </reference>
          <reference field="5" count="1" selected="0">
            <x v="140"/>
          </reference>
          <reference field="15" count="1" selected="0">
            <x v="2"/>
          </reference>
        </references>
      </pivotArea>
    </chartFormat>
    <chartFormat chart="8" format="107">
      <pivotArea type="data" outline="0" fieldPosition="0">
        <references count="3">
          <reference field="4294967294" count="1" selected="0">
            <x v="0"/>
          </reference>
          <reference field="5" count="1" selected="0">
            <x v="151"/>
          </reference>
          <reference field="15" count="1" selected="0">
            <x v="2"/>
          </reference>
        </references>
      </pivotArea>
    </chartFormat>
    <chartFormat chart="8" format="108">
      <pivotArea type="data" outline="0" fieldPosition="0">
        <references count="3">
          <reference field="4294967294" count="1" selected="0">
            <x v="0"/>
          </reference>
          <reference field="5" count="1" selected="0">
            <x v="154"/>
          </reference>
          <reference field="15" count="1" selected="0">
            <x v="2"/>
          </reference>
        </references>
      </pivotArea>
    </chartFormat>
    <chartFormat chart="8" format="109">
      <pivotArea type="data" outline="0" fieldPosition="0">
        <references count="3">
          <reference field="4294967294" count="1" selected="0">
            <x v="0"/>
          </reference>
          <reference field="5" count="1" selected="0">
            <x v="159"/>
          </reference>
          <reference field="15" count="1" selected="0">
            <x v="2"/>
          </reference>
        </references>
      </pivotArea>
    </chartFormat>
    <chartFormat chart="8" format="110">
      <pivotArea type="data" outline="0" fieldPosition="0">
        <references count="3">
          <reference field="4294967294" count="1" selected="0">
            <x v="0"/>
          </reference>
          <reference field="5" count="1" selected="0">
            <x v="161"/>
          </reference>
          <reference field="15" count="1" selected="0">
            <x v="2"/>
          </reference>
        </references>
      </pivotArea>
    </chartFormat>
    <chartFormat chart="8" format="111">
      <pivotArea type="data" outline="0" fieldPosition="0">
        <references count="3">
          <reference field="4294967294" count="1" selected="0">
            <x v="0"/>
          </reference>
          <reference field="5" count="1" selected="0">
            <x v="167"/>
          </reference>
          <reference field="15" count="1" selected="0">
            <x v="2"/>
          </reference>
        </references>
      </pivotArea>
    </chartFormat>
    <chartFormat chart="8" format="116">
      <pivotArea type="data" outline="0" fieldPosition="0">
        <references count="3">
          <reference field="4294967294" count="1" selected="0">
            <x v="0"/>
          </reference>
          <reference field="5" count="1" selected="0">
            <x v="200"/>
          </reference>
          <reference field="15" count="1" selected="0">
            <x v="2"/>
          </reference>
        </references>
      </pivotArea>
    </chartFormat>
    <chartFormat chart="8" format="117">
      <pivotArea type="data" outline="0" fieldPosition="0">
        <references count="3">
          <reference field="4294967294" count="1" selected="0">
            <x v="0"/>
          </reference>
          <reference field="5" count="1" selected="0">
            <x v="201"/>
          </reference>
          <reference field="15" count="1" selected="0">
            <x v="2"/>
          </reference>
        </references>
      </pivotArea>
    </chartFormat>
    <chartFormat chart="8" format="120">
      <pivotArea type="data" outline="0" fieldPosition="0">
        <references count="3">
          <reference field="4294967294" count="1" selected="0">
            <x v="0"/>
          </reference>
          <reference field="5" count="1" selected="0">
            <x v="208"/>
          </reference>
          <reference field="15" count="1" selected="0">
            <x v="2"/>
          </reference>
        </references>
      </pivotArea>
    </chartFormat>
    <chartFormat chart="8" format="121">
      <pivotArea type="data" outline="0" fieldPosition="0">
        <references count="3">
          <reference field="4294967294" count="1" selected="0">
            <x v="0"/>
          </reference>
          <reference field="5" count="1" selected="0">
            <x v="212"/>
          </reference>
          <reference field="15" count="1" selected="0">
            <x v="2"/>
          </reference>
        </references>
      </pivotArea>
    </chartFormat>
    <chartFormat chart="8" format="123">
      <pivotArea type="data" outline="0" fieldPosition="0">
        <references count="3">
          <reference field="4294967294" count="1" selected="0">
            <x v="0"/>
          </reference>
          <reference field="5" count="1" selected="0">
            <x v="214"/>
          </reference>
          <reference field="15" count="1" selected="0">
            <x v="2"/>
          </reference>
        </references>
      </pivotArea>
    </chartFormat>
    <chartFormat chart="8" format="126">
      <pivotArea type="data" outline="0" fieldPosition="0">
        <references count="3">
          <reference field="4294967294" count="1" selected="0">
            <x v="0"/>
          </reference>
          <reference field="5" count="1" selected="0">
            <x v="235"/>
          </reference>
          <reference field="15" count="1" selected="0">
            <x v="2"/>
          </reference>
        </references>
      </pivotArea>
    </chartFormat>
    <chartFormat chart="8" format="128">
      <pivotArea type="data" outline="0" fieldPosition="0">
        <references count="3">
          <reference field="4294967294" count="1" selected="0">
            <x v="0"/>
          </reference>
          <reference field="5" count="1" selected="0">
            <x v="238"/>
          </reference>
          <reference field="15" count="1" selected="0">
            <x v="2"/>
          </reference>
        </references>
      </pivotArea>
    </chartFormat>
    <chartFormat chart="8" format="132">
      <pivotArea type="data" outline="0" fieldPosition="0">
        <references count="3">
          <reference field="4294967294" count="1" selected="0">
            <x v="0"/>
          </reference>
          <reference field="5" count="1" selected="0">
            <x v="247"/>
          </reference>
          <reference field="15" count="1" selected="0">
            <x v="2"/>
          </reference>
        </references>
      </pivotArea>
    </chartFormat>
    <chartFormat chart="8" format="133">
      <pivotArea type="data" outline="0" fieldPosition="0">
        <references count="3">
          <reference field="4294967294" count="1" selected="0">
            <x v="0"/>
          </reference>
          <reference field="5" count="1" selected="0">
            <x v="248"/>
          </reference>
          <reference field="15" count="1" selected="0">
            <x v="2"/>
          </reference>
        </references>
      </pivotArea>
    </chartFormat>
    <chartFormat chart="8" format="134">
      <pivotArea type="data" outline="0" fieldPosition="0">
        <references count="3">
          <reference field="4294967294" count="1" selected="0">
            <x v="0"/>
          </reference>
          <reference field="5" count="1" selected="0">
            <x v="249"/>
          </reference>
          <reference field="15" count="1" selected="0">
            <x v="2"/>
          </reference>
        </references>
      </pivotArea>
    </chartFormat>
    <chartFormat chart="8" format="137">
      <pivotArea type="data" outline="0" fieldPosition="0">
        <references count="3">
          <reference field="4294967294" count="1" selected="0">
            <x v="0"/>
          </reference>
          <reference field="5" count="1" selected="0">
            <x v="260"/>
          </reference>
          <reference field="15" count="1" selected="0">
            <x v="2"/>
          </reference>
        </references>
      </pivotArea>
    </chartFormat>
    <chartFormat chart="9" format="0" series="1">
      <pivotArea type="data" outline="0" fieldPosition="0">
        <references count="2">
          <reference field="4294967294" count="1" selected="0">
            <x v="0"/>
          </reference>
          <reference field="15" count="1" selected="0">
            <x v="0"/>
          </reference>
        </references>
      </pivotArea>
    </chartFormat>
    <chartFormat chart="10" format="0" series="1">
      <pivotArea type="data" outline="0" fieldPosition="0">
        <references count="2">
          <reference field="4294967294" count="1" selected="0">
            <x v="0"/>
          </reference>
          <reference field="15" count="1" selected="0">
            <x v="0"/>
          </reference>
        </references>
      </pivotArea>
    </chartFormat>
    <chartFormat chart="13" format="0" series="1">
      <pivotArea type="data" outline="0" fieldPosition="0">
        <references count="2">
          <reference field="4294967294" count="1" selected="0">
            <x v="0"/>
          </reference>
          <reference field="15"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8" filterVal="1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9EC7-6073-4BBC-88F2-E88E3CB95E9E}">
  <dimension ref="A2:AD269"/>
  <sheetViews>
    <sheetView tabSelected="1" topLeftCell="A89" workbookViewId="0">
      <selection activeCell="B129" sqref="B129"/>
    </sheetView>
  </sheetViews>
  <sheetFormatPr baseColWidth="10" defaultColWidth="11.42578125" defaultRowHeight="12.75" x14ac:dyDescent="0.2"/>
  <cols>
    <col min="1" max="1" width="3.42578125" customWidth="1"/>
    <col min="2" max="2" width="15.5703125" bestFit="1" customWidth="1"/>
    <col min="3" max="3" width="18.85546875" bestFit="1" customWidth="1"/>
    <col min="4" max="5" width="10.28515625" bestFit="1" customWidth="1"/>
    <col min="6" max="6" width="14.42578125" bestFit="1" customWidth="1"/>
    <col min="9" max="9" width="17.85546875" bestFit="1" customWidth="1"/>
    <col min="10" max="10" width="16.5703125" bestFit="1" customWidth="1"/>
    <col min="11" max="11" width="39.7109375" bestFit="1" customWidth="1"/>
    <col min="12" max="12" width="18.85546875" bestFit="1" customWidth="1"/>
    <col min="13" max="13" width="15.28515625" bestFit="1" customWidth="1"/>
    <col min="14" max="15" width="10.28515625" bestFit="1" customWidth="1"/>
  </cols>
  <sheetData>
    <row r="2" spans="2:13" x14ac:dyDescent="0.2">
      <c r="B2" s="107" t="s">
        <v>0</v>
      </c>
      <c r="C2" s="108"/>
      <c r="D2" s="108"/>
      <c r="E2" s="109"/>
      <c r="J2" s="110" t="s">
        <v>1</v>
      </c>
      <c r="K2" s="111"/>
      <c r="L2" s="111"/>
      <c r="M2" s="112"/>
    </row>
    <row r="3" spans="2:13" x14ac:dyDescent="0.2">
      <c r="B3" s="50" t="s">
        <v>2</v>
      </c>
      <c r="C3" s="50" t="s">
        <v>3</v>
      </c>
      <c r="D3" s="65"/>
      <c r="E3" s="65"/>
      <c r="J3" s="47" t="s">
        <v>4</v>
      </c>
      <c r="K3" s="48" t="s">
        <v>5</v>
      </c>
      <c r="L3" s="49" t="s">
        <v>6</v>
      </c>
      <c r="M3" s="48" t="s">
        <v>7</v>
      </c>
    </row>
    <row r="4" spans="2:13" x14ac:dyDescent="0.2">
      <c r="B4" s="50" t="s">
        <v>8</v>
      </c>
      <c r="C4" s="50" t="s">
        <v>9</v>
      </c>
      <c r="D4" s="50" t="s">
        <v>10</v>
      </c>
      <c r="E4" s="50" t="s">
        <v>11</v>
      </c>
      <c r="J4" s="21">
        <v>45352</v>
      </c>
      <c r="K4" s="7">
        <v>27</v>
      </c>
      <c r="L4" s="7"/>
      <c r="M4" s="7">
        <f>K4+L4</f>
        <v>27</v>
      </c>
    </row>
    <row r="5" spans="2:13" x14ac:dyDescent="0.2">
      <c r="B5" s="64">
        <v>45352</v>
      </c>
      <c r="C5" s="129">
        <v>31</v>
      </c>
      <c r="D5" s="129">
        <v>7</v>
      </c>
      <c r="E5" s="129">
        <v>38</v>
      </c>
      <c r="J5" s="21">
        <v>45353</v>
      </c>
      <c r="K5" s="7">
        <v>2</v>
      </c>
      <c r="L5" s="7"/>
      <c r="M5" s="7">
        <f t="shared" ref="M5:M34" si="0">K5+L5</f>
        <v>2</v>
      </c>
    </row>
    <row r="6" spans="2:13" x14ac:dyDescent="0.2">
      <c r="B6" s="64">
        <v>45353</v>
      </c>
      <c r="C6" s="129">
        <v>2</v>
      </c>
      <c r="D6" s="129">
        <v>5</v>
      </c>
      <c r="E6" s="129">
        <v>7</v>
      </c>
      <c r="J6" s="21">
        <v>45354</v>
      </c>
      <c r="K6" s="7"/>
      <c r="L6" s="7"/>
      <c r="M6" s="7">
        <f t="shared" si="0"/>
        <v>0</v>
      </c>
    </row>
    <row r="7" spans="2:13" x14ac:dyDescent="0.2">
      <c r="B7" s="64">
        <v>45354</v>
      </c>
      <c r="C7" s="129"/>
      <c r="D7" s="129">
        <v>4</v>
      </c>
      <c r="E7" s="129">
        <v>4</v>
      </c>
      <c r="J7" s="21">
        <v>45355</v>
      </c>
      <c r="K7" s="7">
        <v>24</v>
      </c>
      <c r="L7" s="7"/>
      <c r="M7" s="7">
        <f t="shared" si="0"/>
        <v>24</v>
      </c>
    </row>
    <row r="8" spans="2:13" x14ac:dyDescent="0.2">
      <c r="B8" s="64">
        <v>45355</v>
      </c>
      <c r="C8" s="129">
        <v>33</v>
      </c>
      <c r="D8" s="129">
        <v>4</v>
      </c>
      <c r="E8" s="129">
        <v>37</v>
      </c>
      <c r="J8" s="21">
        <v>45356</v>
      </c>
      <c r="K8" s="7"/>
      <c r="L8" s="7"/>
      <c r="M8" s="7">
        <f t="shared" si="0"/>
        <v>0</v>
      </c>
    </row>
    <row r="9" spans="2:13" x14ac:dyDescent="0.2">
      <c r="B9" s="64">
        <v>45356</v>
      </c>
      <c r="C9" s="129">
        <v>34</v>
      </c>
      <c r="D9" s="129">
        <v>2</v>
      </c>
      <c r="E9" s="129">
        <v>36</v>
      </c>
      <c r="J9" s="21">
        <v>45357</v>
      </c>
      <c r="K9" s="7"/>
      <c r="L9" s="7"/>
      <c r="M9" s="7">
        <f t="shared" si="0"/>
        <v>0</v>
      </c>
    </row>
    <row r="10" spans="2:13" x14ac:dyDescent="0.2">
      <c r="B10" s="64">
        <v>45357</v>
      </c>
      <c r="C10" s="129">
        <v>21</v>
      </c>
      <c r="D10" s="129">
        <v>4</v>
      </c>
      <c r="E10" s="129">
        <v>25</v>
      </c>
      <c r="J10" s="21">
        <v>45358</v>
      </c>
      <c r="K10" s="7"/>
      <c r="L10" s="7"/>
      <c r="M10" s="7">
        <f t="shared" si="0"/>
        <v>0</v>
      </c>
    </row>
    <row r="11" spans="2:13" x14ac:dyDescent="0.2">
      <c r="B11" s="64">
        <v>45358</v>
      </c>
      <c r="C11" s="129">
        <v>26</v>
      </c>
      <c r="D11" s="129">
        <v>10</v>
      </c>
      <c r="E11" s="129">
        <v>36</v>
      </c>
      <c r="J11" s="21">
        <v>45359</v>
      </c>
      <c r="K11" s="7"/>
      <c r="L11" s="7"/>
      <c r="M11" s="7">
        <f t="shared" si="0"/>
        <v>0</v>
      </c>
    </row>
    <row r="12" spans="2:13" x14ac:dyDescent="0.2">
      <c r="B12" s="64">
        <v>45359</v>
      </c>
      <c r="C12" s="129">
        <v>36</v>
      </c>
      <c r="D12" s="129">
        <v>5</v>
      </c>
      <c r="E12" s="129">
        <v>41</v>
      </c>
      <c r="J12" s="21">
        <v>45360</v>
      </c>
      <c r="K12" s="7"/>
      <c r="L12" s="7"/>
      <c r="M12" s="7">
        <f t="shared" si="0"/>
        <v>0</v>
      </c>
    </row>
    <row r="13" spans="2:13" x14ac:dyDescent="0.2">
      <c r="B13" s="64">
        <v>45360</v>
      </c>
      <c r="C13" s="129">
        <v>1</v>
      </c>
      <c r="D13" s="129"/>
      <c r="E13" s="129">
        <v>1</v>
      </c>
      <c r="J13" s="21">
        <v>45361</v>
      </c>
      <c r="K13" s="7"/>
      <c r="L13" s="7"/>
      <c r="M13" s="7">
        <f t="shared" si="0"/>
        <v>0</v>
      </c>
    </row>
    <row r="14" spans="2:13" x14ac:dyDescent="0.2">
      <c r="B14" s="64">
        <v>45361</v>
      </c>
      <c r="C14" s="129">
        <v>3</v>
      </c>
      <c r="D14" s="129">
        <v>1</v>
      </c>
      <c r="E14" s="129">
        <v>4</v>
      </c>
      <c r="J14" s="21">
        <v>45362</v>
      </c>
      <c r="K14" s="7"/>
      <c r="L14" s="7"/>
      <c r="M14" s="7">
        <f t="shared" si="0"/>
        <v>0</v>
      </c>
    </row>
    <row r="15" spans="2:13" x14ac:dyDescent="0.2">
      <c r="B15" s="64">
        <v>45362</v>
      </c>
      <c r="C15" s="129">
        <v>39</v>
      </c>
      <c r="D15" s="129">
        <v>12</v>
      </c>
      <c r="E15" s="129">
        <v>51</v>
      </c>
      <c r="J15" s="21">
        <v>45363</v>
      </c>
      <c r="K15" s="7"/>
      <c r="L15" s="7"/>
      <c r="M15" s="7">
        <f t="shared" si="0"/>
        <v>0</v>
      </c>
    </row>
    <row r="16" spans="2:13" x14ac:dyDescent="0.2">
      <c r="B16" s="64">
        <v>45363</v>
      </c>
      <c r="C16" s="129">
        <v>32</v>
      </c>
      <c r="D16" s="129">
        <v>5</v>
      </c>
      <c r="E16" s="129">
        <v>37</v>
      </c>
      <c r="J16" s="21">
        <v>45364</v>
      </c>
      <c r="K16" s="7"/>
      <c r="L16" s="7"/>
      <c r="M16" s="7">
        <f t="shared" si="0"/>
        <v>0</v>
      </c>
    </row>
    <row r="17" spans="2:13" x14ac:dyDescent="0.2">
      <c r="B17" s="64">
        <v>45364</v>
      </c>
      <c r="C17" s="129">
        <v>50</v>
      </c>
      <c r="D17" s="129">
        <v>5</v>
      </c>
      <c r="E17" s="129">
        <v>55</v>
      </c>
      <c r="J17" s="21">
        <v>45365</v>
      </c>
      <c r="K17" s="7"/>
      <c r="L17" s="7"/>
      <c r="M17" s="7">
        <f t="shared" si="0"/>
        <v>0</v>
      </c>
    </row>
    <row r="18" spans="2:13" x14ac:dyDescent="0.2">
      <c r="B18" s="64">
        <v>45365</v>
      </c>
      <c r="C18" s="129">
        <v>25</v>
      </c>
      <c r="D18" s="129">
        <v>5</v>
      </c>
      <c r="E18" s="129">
        <v>30</v>
      </c>
      <c r="J18" s="21">
        <v>45366</v>
      </c>
      <c r="K18" s="7"/>
      <c r="L18" s="7"/>
      <c r="M18" s="7">
        <f t="shared" si="0"/>
        <v>0</v>
      </c>
    </row>
    <row r="19" spans="2:13" x14ac:dyDescent="0.2">
      <c r="B19" s="64">
        <v>45366</v>
      </c>
      <c r="C19" s="129">
        <v>29</v>
      </c>
      <c r="D19" s="129">
        <v>5</v>
      </c>
      <c r="E19" s="129">
        <v>34</v>
      </c>
      <c r="J19" s="21">
        <v>45367</v>
      </c>
      <c r="K19" s="7"/>
      <c r="L19" s="7"/>
      <c r="M19" s="7">
        <f t="shared" si="0"/>
        <v>0</v>
      </c>
    </row>
    <row r="20" spans="2:13" x14ac:dyDescent="0.2">
      <c r="B20" s="64">
        <v>45367</v>
      </c>
      <c r="C20" s="129">
        <v>1</v>
      </c>
      <c r="D20" s="129">
        <v>1</v>
      </c>
      <c r="E20" s="129">
        <v>2</v>
      </c>
      <c r="J20" s="21">
        <v>45368</v>
      </c>
      <c r="K20" s="7"/>
      <c r="L20" s="53"/>
      <c r="M20" s="7">
        <f t="shared" si="0"/>
        <v>0</v>
      </c>
    </row>
    <row r="21" spans="2:13" x14ac:dyDescent="0.2">
      <c r="B21" s="64">
        <v>45368</v>
      </c>
      <c r="C21" s="129">
        <v>2</v>
      </c>
      <c r="D21" s="129">
        <v>1</v>
      </c>
      <c r="E21" s="129">
        <v>3</v>
      </c>
      <c r="J21" s="21">
        <v>45369</v>
      </c>
      <c r="K21" s="7"/>
      <c r="L21" s="5"/>
      <c r="M21" s="7">
        <f t="shared" si="0"/>
        <v>0</v>
      </c>
    </row>
    <row r="22" spans="2:13" x14ac:dyDescent="0.2">
      <c r="B22" s="8" t="s">
        <v>74</v>
      </c>
      <c r="C22" s="129">
        <v>4</v>
      </c>
      <c r="D22" s="129">
        <v>1</v>
      </c>
      <c r="E22" s="129">
        <v>5</v>
      </c>
      <c r="J22" s="21">
        <v>45370</v>
      </c>
      <c r="K22" s="7"/>
      <c r="L22" s="53"/>
      <c r="M22" s="7">
        <f t="shared" si="0"/>
        <v>0</v>
      </c>
    </row>
    <row r="23" spans="2:13" x14ac:dyDescent="0.2">
      <c r="B23" s="8" t="s">
        <v>11</v>
      </c>
      <c r="C23" s="129">
        <v>369</v>
      </c>
      <c r="D23" s="129">
        <v>77</v>
      </c>
      <c r="E23" s="129">
        <v>446</v>
      </c>
      <c r="J23" s="21">
        <v>45371</v>
      </c>
      <c r="K23" s="7"/>
      <c r="L23" s="7"/>
      <c r="M23" s="7">
        <f t="shared" si="0"/>
        <v>0</v>
      </c>
    </row>
    <row r="24" spans="2:13" x14ac:dyDescent="0.2">
      <c r="J24" s="21">
        <v>45372</v>
      </c>
      <c r="K24" s="5"/>
      <c r="L24" s="53"/>
      <c r="M24" s="7">
        <f t="shared" si="0"/>
        <v>0</v>
      </c>
    </row>
    <row r="25" spans="2:13" x14ac:dyDescent="0.2">
      <c r="J25" s="21">
        <v>45373</v>
      </c>
      <c r="K25" s="7"/>
      <c r="L25" s="53"/>
      <c r="M25" s="7">
        <f t="shared" si="0"/>
        <v>0</v>
      </c>
    </row>
    <row r="26" spans="2:13" x14ac:dyDescent="0.2">
      <c r="J26" s="21">
        <v>45374</v>
      </c>
      <c r="K26" s="7"/>
      <c r="L26" s="53"/>
      <c r="M26" s="7">
        <f t="shared" si="0"/>
        <v>0</v>
      </c>
    </row>
    <row r="27" spans="2:13" x14ac:dyDescent="0.2">
      <c r="J27" s="21">
        <v>45375</v>
      </c>
      <c r="K27" s="7"/>
      <c r="L27" s="53"/>
      <c r="M27" s="7">
        <f t="shared" si="0"/>
        <v>0</v>
      </c>
    </row>
    <row r="28" spans="2:13" x14ac:dyDescent="0.2">
      <c r="J28" s="21">
        <v>45376</v>
      </c>
      <c r="K28" s="7"/>
      <c r="L28" s="53"/>
      <c r="M28" s="7">
        <f t="shared" si="0"/>
        <v>0</v>
      </c>
    </row>
    <row r="29" spans="2:13" x14ac:dyDescent="0.2">
      <c r="J29" s="21">
        <v>45377</v>
      </c>
      <c r="K29" s="7"/>
      <c r="L29" s="53"/>
      <c r="M29" s="7">
        <f t="shared" si="0"/>
        <v>0</v>
      </c>
    </row>
    <row r="30" spans="2:13" x14ac:dyDescent="0.2">
      <c r="J30" s="21">
        <v>45378</v>
      </c>
      <c r="K30" s="7"/>
      <c r="L30" s="53"/>
      <c r="M30" s="7">
        <f t="shared" si="0"/>
        <v>0</v>
      </c>
    </row>
    <row r="31" spans="2:13" x14ac:dyDescent="0.2">
      <c r="J31" s="21">
        <v>45379</v>
      </c>
      <c r="K31" s="7"/>
      <c r="L31" s="7"/>
      <c r="M31" s="7">
        <f t="shared" si="0"/>
        <v>0</v>
      </c>
    </row>
    <row r="32" spans="2:13" x14ac:dyDescent="0.2">
      <c r="J32" s="21">
        <v>45380</v>
      </c>
      <c r="K32" s="7"/>
      <c r="L32" s="7"/>
      <c r="M32" s="7">
        <f t="shared" si="0"/>
        <v>0</v>
      </c>
    </row>
    <row r="33" spans="10:13" x14ac:dyDescent="0.2">
      <c r="J33" s="21">
        <v>45381</v>
      </c>
      <c r="K33" s="7"/>
      <c r="L33" s="7"/>
      <c r="M33" s="7">
        <f>K33+L33</f>
        <v>0</v>
      </c>
    </row>
    <row r="34" spans="10:13" x14ac:dyDescent="0.2">
      <c r="J34" s="21">
        <v>45382</v>
      </c>
      <c r="K34" s="7"/>
      <c r="L34" s="7"/>
      <c r="M34" s="73">
        <f t="shared" si="0"/>
        <v>0</v>
      </c>
    </row>
    <row r="35" spans="10:13" x14ac:dyDescent="0.2">
      <c r="J35" s="16" t="s">
        <v>7</v>
      </c>
      <c r="K35" s="16">
        <f>SUM(K4:K34)</f>
        <v>53</v>
      </c>
      <c r="L35" s="16">
        <f>SUM(L4:L34)</f>
        <v>0</v>
      </c>
      <c r="M35" s="7">
        <f>SUM(M4:M34)</f>
        <v>53</v>
      </c>
    </row>
    <row r="49" spans="1:30" x14ac:dyDescent="0.2">
      <c r="A49" s="4"/>
      <c r="B49" s="8"/>
      <c r="C49" s="4"/>
      <c r="D49" s="4"/>
      <c r="E49" s="4"/>
      <c r="F49" s="4"/>
      <c r="G49" s="4"/>
      <c r="H49" s="4"/>
      <c r="I49" s="4"/>
      <c r="J49" s="4"/>
      <c r="K49" s="9"/>
      <c r="L49" s="9"/>
      <c r="M49" s="4"/>
      <c r="N49" s="4"/>
      <c r="O49" s="10"/>
      <c r="P49" s="10"/>
      <c r="Q49" s="10"/>
      <c r="R49" s="10"/>
      <c r="S49" s="4"/>
      <c r="T49" s="4"/>
      <c r="U49" s="4"/>
      <c r="V49" s="4"/>
      <c r="W49" s="4"/>
      <c r="X49" s="4"/>
      <c r="Y49" s="4"/>
      <c r="Z49" s="4"/>
      <c r="AA49" s="4"/>
      <c r="AB49" s="4"/>
      <c r="AC49" s="4"/>
      <c r="AD49" s="4"/>
    </row>
    <row r="50" spans="1:30" x14ac:dyDescent="0.2">
      <c r="A50" s="4"/>
      <c r="B50" s="113" t="s">
        <v>12</v>
      </c>
      <c r="C50" s="114"/>
      <c r="D50" s="114"/>
      <c r="E50" s="114"/>
      <c r="F50" s="4"/>
      <c r="G50" s="4"/>
      <c r="H50" s="4"/>
      <c r="I50" s="4"/>
      <c r="J50" s="4"/>
      <c r="K50" s="115"/>
      <c r="L50" s="115"/>
      <c r="M50" s="115"/>
      <c r="N50" s="4"/>
      <c r="O50" s="4"/>
      <c r="P50" s="5"/>
      <c r="Q50" s="5"/>
      <c r="R50" s="5"/>
      <c r="S50" s="4"/>
      <c r="T50" s="4"/>
      <c r="U50" s="4"/>
      <c r="V50" s="4"/>
      <c r="W50" s="4"/>
      <c r="X50" s="4"/>
      <c r="Y50" s="4"/>
      <c r="Z50" s="4"/>
      <c r="AA50" s="4"/>
      <c r="AB50" s="4"/>
      <c r="AC50" s="4"/>
      <c r="AD50" s="4"/>
    </row>
    <row r="51" spans="1:30" x14ac:dyDescent="0.2">
      <c r="A51" s="4"/>
      <c r="B51" s="2" t="s">
        <v>2</v>
      </c>
      <c r="C51" s="2" t="s">
        <v>3</v>
      </c>
      <c r="D51" s="4"/>
      <c r="E51" s="4"/>
      <c r="F51" s="4"/>
      <c r="G51" s="4"/>
      <c r="H51" s="4"/>
      <c r="I51" s="4"/>
      <c r="J51" s="4"/>
      <c r="N51" s="4"/>
      <c r="O51" s="4"/>
      <c r="P51" s="5"/>
      <c r="Q51" s="5"/>
      <c r="R51" s="5"/>
      <c r="S51" s="4"/>
      <c r="T51" s="4"/>
      <c r="U51" s="4"/>
      <c r="V51" s="4"/>
      <c r="W51" s="4"/>
      <c r="X51" s="4"/>
      <c r="Y51" s="4"/>
      <c r="Z51" s="4"/>
      <c r="AA51" s="4"/>
      <c r="AB51" s="4"/>
      <c r="AC51" s="4"/>
      <c r="AD51" s="4"/>
    </row>
    <row r="52" spans="1:30" x14ac:dyDescent="0.2">
      <c r="A52" s="4"/>
      <c r="B52" s="2" t="s">
        <v>8</v>
      </c>
      <c r="C52" s="4" t="s">
        <v>9</v>
      </c>
      <c r="D52" s="4" t="s">
        <v>10</v>
      </c>
      <c r="E52" s="4" t="s">
        <v>11</v>
      </c>
      <c r="F52" s="4"/>
      <c r="G52" s="4"/>
      <c r="H52" s="4"/>
      <c r="I52" s="4"/>
      <c r="J52" s="4"/>
      <c r="N52" s="4"/>
      <c r="O52" s="4"/>
      <c r="P52" s="5"/>
      <c r="Q52" s="5"/>
      <c r="R52" s="11"/>
      <c r="S52" s="4"/>
      <c r="T52" s="4"/>
      <c r="U52" s="4"/>
      <c r="V52" s="4"/>
      <c r="W52" s="4"/>
      <c r="X52" s="4"/>
      <c r="Y52" s="4"/>
      <c r="Z52" s="4"/>
      <c r="AA52" s="4"/>
      <c r="AB52" s="4"/>
      <c r="AC52" s="4"/>
      <c r="AD52" s="4"/>
    </row>
    <row r="53" spans="1:30" x14ac:dyDescent="0.2">
      <c r="A53" s="4"/>
      <c r="B53" s="8" t="s">
        <v>13</v>
      </c>
      <c r="C53" s="129">
        <v>24</v>
      </c>
      <c r="D53" s="129"/>
      <c r="E53" s="129">
        <v>24</v>
      </c>
      <c r="F53" s="4"/>
      <c r="G53" s="4"/>
      <c r="H53" s="4"/>
      <c r="I53" s="4"/>
      <c r="J53" s="4"/>
      <c r="N53" s="4"/>
      <c r="O53" s="4"/>
      <c r="P53" s="5"/>
      <c r="Q53" s="5"/>
      <c r="R53" s="11"/>
      <c r="S53" s="4"/>
      <c r="T53" s="4"/>
      <c r="U53" s="4"/>
      <c r="V53" s="4"/>
      <c r="W53" s="4"/>
      <c r="X53" s="4"/>
      <c r="Y53" s="4"/>
      <c r="Z53" s="4"/>
      <c r="AA53" s="4"/>
      <c r="AB53" s="4"/>
      <c r="AC53" s="4"/>
      <c r="AD53" s="4"/>
    </row>
    <row r="54" spans="1:30" x14ac:dyDescent="0.2">
      <c r="A54" s="4"/>
      <c r="B54" s="8" t="s">
        <v>14</v>
      </c>
      <c r="C54" s="129">
        <v>19</v>
      </c>
      <c r="D54" s="129">
        <v>2</v>
      </c>
      <c r="E54" s="129">
        <v>21</v>
      </c>
      <c r="F54" s="4"/>
      <c r="G54" s="4"/>
      <c r="H54" s="4"/>
      <c r="I54" s="4"/>
      <c r="J54" s="4"/>
      <c r="N54" s="4"/>
      <c r="O54" s="4"/>
      <c r="P54" s="5"/>
      <c r="Q54" s="5"/>
      <c r="R54" s="11"/>
      <c r="S54" s="4"/>
      <c r="T54" s="4"/>
      <c r="U54" s="4"/>
      <c r="V54" s="4"/>
      <c r="W54" s="4"/>
      <c r="X54" s="4"/>
      <c r="Y54" s="4"/>
      <c r="Z54" s="4"/>
      <c r="AA54" s="4"/>
      <c r="AB54" s="4"/>
      <c r="AC54" s="4"/>
      <c r="AD54" s="4"/>
    </row>
    <row r="55" spans="1:30" x14ac:dyDescent="0.2">
      <c r="A55" s="4"/>
      <c r="B55" s="8" t="s">
        <v>15</v>
      </c>
      <c r="C55" s="129">
        <v>4</v>
      </c>
      <c r="D55" s="129"/>
      <c r="E55" s="129">
        <v>4</v>
      </c>
      <c r="F55" s="4"/>
      <c r="G55" s="4"/>
      <c r="H55" s="4"/>
      <c r="I55" s="4"/>
      <c r="J55" s="4"/>
      <c r="N55" s="4"/>
      <c r="O55" s="4"/>
      <c r="P55" s="5"/>
      <c r="Q55" s="5"/>
      <c r="R55" s="11"/>
      <c r="S55" s="4"/>
      <c r="T55" s="4"/>
      <c r="U55" s="4"/>
      <c r="V55" s="4"/>
      <c r="W55" s="4"/>
      <c r="X55" s="4"/>
      <c r="Y55" s="4"/>
      <c r="Z55" s="4"/>
      <c r="AA55" s="4"/>
      <c r="AB55" s="4"/>
      <c r="AC55" s="4"/>
      <c r="AD55" s="4"/>
    </row>
    <row r="56" spans="1:30" x14ac:dyDescent="0.2">
      <c r="A56" s="4"/>
      <c r="B56" s="8" t="s">
        <v>16</v>
      </c>
      <c r="C56" s="129">
        <v>7</v>
      </c>
      <c r="D56" s="129">
        <v>1</v>
      </c>
      <c r="E56" s="129">
        <v>8</v>
      </c>
      <c r="F56" s="4"/>
      <c r="G56" s="4"/>
      <c r="H56" s="4"/>
      <c r="I56" s="4"/>
      <c r="J56" s="4"/>
      <c r="N56" s="4"/>
      <c r="O56" s="4"/>
      <c r="P56" s="5"/>
      <c r="Q56" s="5"/>
      <c r="R56" s="11"/>
      <c r="S56" s="4"/>
      <c r="T56" s="4"/>
      <c r="U56" s="4"/>
      <c r="V56" s="4"/>
      <c r="W56" s="4"/>
      <c r="X56" s="4"/>
      <c r="Y56" s="4"/>
      <c r="Z56" s="4"/>
      <c r="AA56" s="4"/>
      <c r="AB56" s="4"/>
      <c r="AC56" s="4"/>
      <c r="AD56" s="4"/>
    </row>
    <row r="57" spans="1:30" x14ac:dyDescent="0.2">
      <c r="A57" s="4"/>
      <c r="B57" s="8" t="s">
        <v>17</v>
      </c>
      <c r="C57" s="129">
        <v>1</v>
      </c>
      <c r="D57" s="129">
        <v>7</v>
      </c>
      <c r="E57" s="129">
        <v>8</v>
      </c>
      <c r="F57" s="4"/>
      <c r="G57" s="4"/>
      <c r="H57" s="4"/>
      <c r="I57" s="4"/>
      <c r="J57" s="4"/>
      <c r="N57" s="4"/>
      <c r="O57" s="4"/>
      <c r="P57" s="5"/>
      <c r="Q57" s="5"/>
      <c r="R57" s="11"/>
      <c r="S57" s="4"/>
      <c r="T57" s="4"/>
      <c r="U57" s="4"/>
      <c r="V57" s="4"/>
      <c r="W57" s="4"/>
      <c r="X57" s="4"/>
      <c r="Y57" s="4"/>
      <c r="Z57" s="4"/>
      <c r="AA57" s="4"/>
      <c r="AB57" s="4"/>
      <c r="AC57" s="4"/>
      <c r="AD57" s="4"/>
    </row>
    <row r="58" spans="1:30" x14ac:dyDescent="0.2">
      <c r="A58" s="4"/>
      <c r="B58" s="8" t="s">
        <v>18</v>
      </c>
      <c r="C58" s="129">
        <v>152</v>
      </c>
      <c r="D58" s="129">
        <v>46</v>
      </c>
      <c r="E58" s="129">
        <v>198</v>
      </c>
      <c r="F58" s="12"/>
      <c r="G58" s="12"/>
      <c r="H58" s="12"/>
      <c r="I58" s="12"/>
      <c r="J58" s="12"/>
      <c r="N58" s="4"/>
      <c r="O58" s="4"/>
      <c r="P58" s="5"/>
      <c r="Q58" s="5"/>
      <c r="R58" s="11"/>
      <c r="S58" s="4"/>
      <c r="T58" s="4"/>
      <c r="U58" s="4"/>
      <c r="V58" s="4"/>
      <c r="W58" s="4"/>
      <c r="X58" s="4"/>
      <c r="Y58" s="4"/>
      <c r="Z58" s="4"/>
      <c r="AA58" s="4"/>
      <c r="AB58" s="4"/>
      <c r="AC58" s="4"/>
      <c r="AD58" s="4"/>
    </row>
    <row r="59" spans="1:30" x14ac:dyDescent="0.2">
      <c r="A59" s="4"/>
      <c r="B59" s="8" t="s">
        <v>19</v>
      </c>
      <c r="C59" s="129">
        <v>31</v>
      </c>
      <c r="D59" s="129">
        <v>15</v>
      </c>
      <c r="E59" s="129">
        <v>46</v>
      </c>
      <c r="F59" s="12"/>
      <c r="G59" s="12"/>
      <c r="H59" s="12"/>
      <c r="I59" s="12"/>
      <c r="J59" s="12"/>
      <c r="N59" s="4"/>
      <c r="O59" s="4"/>
      <c r="P59" s="5"/>
      <c r="Q59" s="12"/>
      <c r="R59" s="11"/>
      <c r="S59" s="4"/>
      <c r="T59" s="4"/>
      <c r="U59" s="4"/>
      <c r="V59" s="4"/>
      <c r="W59" s="4"/>
      <c r="X59" s="4"/>
      <c r="Y59" s="4"/>
      <c r="Z59" s="4"/>
      <c r="AA59" s="4"/>
      <c r="AB59" s="4"/>
      <c r="AC59" s="4"/>
      <c r="AD59" s="4"/>
    </row>
    <row r="60" spans="1:30" x14ac:dyDescent="0.2">
      <c r="A60" s="4"/>
      <c r="B60" s="8" t="s">
        <v>20</v>
      </c>
      <c r="C60" s="129">
        <v>30</v>
      </c>
      <c r="D60" s="129">
        <v>3</v>
      </c>
      <c r="E60" s="129">
        <v>33</v>
      </c>
      <c r="F60" s="13"/>
      <c r="G60" s="13"/>
      <c r="H60" s="13"/>
      <c r="I60" s="13"/>
      <c r="J60" s="13"/>
      <c r="N60" s="4"/>
      <c r="O60" s="4"/>
      <c r="P60" s="5"/>
      <c r="Q60" s="13"/>
      <c r="R60" s="11"/>
      <c r="S60" s="4"/>
      <c r="T60" s="4"/>
      <c r="U60" s="4"/>
      <c r="V60" s="4"/>
      <c r="W60" s="4"/>
      <c r="X60" s="4"/>
      <c r="Y60" s="4"/>
      <c r="Z60" s="4"/>
      <c r="AA60" s="4"/>
      <c r="AB60" s="4"/>
      <c r="AC60" s="4"/>
      <c r="AD60" s="4"/>
    </row>
    <row r="61" spans="1:30" x14ac:dyDescent="0.2">
      <c r="A61" s="4"/>
      <c r="B61" s="8" t="s">
        <v>21</v>
      </c>
      <c r="C61" s="129">
        <v>17</v>
      </c>
      <c r="D61" s="129">
        <v>2</v>
      </c>
      <c r="E61" s="129">
        <v>19</v>
      </c>
      <c r="F61" s="4"/>
      <c r="G61" s="4"/>
      <c r="H61" s="4"/>
      <c r="I61" s="4"/>
      <c r="J61" s="4"/>
      <c r="N61" s="4"/>
      <c r="O61" s="4"/>
      <c r="P61" s="5"/>
      <c r="Q61" s="5"/>
      <c r="R61" s="11"/>
      <c r="S61" s="4"/>
      <c r="T61" s="4"/>
      <c r="U61" s="4"/>
      <c r="V61" s="4"/>
      <c r="W61" s="4"/>
      <c r="X61" s="4"/>
      <c r="Y61" s="4"/>
      <c r="Z61" s="4"/>
      <c r="AA61" s="4"/>
      <c r="AB61" s="4"/>
      <c r="AC61" s="4"/>
      <c r="AD61" s="4"/>
    </row>
    <row r="62" spans="1:30" x14ac:dyDescent="0.2">
      <c r="A62" s="4"/>
      <c r="B62" s="8" t="s">
        <v>22</v>
      </c>
      <c r="C62" s="129">
        <v>66</v>
      </c>
      <c r="D62" s="129">
        <v>1</v>
      </c>
      <c r="E62" s="129">
        <v>67</v>
      </c>
      <c r="F62" s="4"/>
      <c r="G62" s="4"/>
      <c r="H62" s="4"/>
      <c r="I62" s="4"/>
      <c r="J62" s="4"/>
      <c r="N62" s="4"/>
      <c r="O62" s="4"/>
      <c r="P62" s="5"/>
      <c r="Q62" s="5"/>
      <c r="R62" s="11"/>
      <c r="S62" s="4"/>
      <c r="T62" s="4"/>
      <c r="U62" s="4"/>
      <c r="V62" s="4"/>
      <c r="W62" s="4"/>
      <c r="X62" s="4"/>
      <c r="Y62" s="4"/>
      <c r="Z62" s="4"/>
      <c r="AA62" s="4"/>
      <c r="AB62" s="4"/>
      <c r="AC62" s="4"/>
      <c r="AD62" s="4"/>
    </row>
    <row r="63" spans="1:30" x14ac:dyDescent="0.2">
      <c r="A63" s="4"/>
      <c r="B63" s="8" t="s">
        <v>23</v>
      </c>
      <c r="C63" s="129">
        <v>5</v>
      </c>
      <c r="D63" s="129"/>
      <c r="E63" s="129">
        <v>5</v>
      </c>
      <c r="F63" s="4"/>
      <c r="G63" s="4"/>
      <c r="H63" s="4"/>
      <c r="I63" s="4"/>
      <c r="J63" s="4"/>
      <c r="N63" s="4"/>
      <c r="O63" s="4"/>
      <c r="P63" s="5"/>
      <c r="Q63" s="5"/>
      <c r="R63" s="11"/>
      <c r="S63" s="4"/>
      <c r="T63" s="4"/>
      <c r="U63" s="4"/>
      <c r="V63" s="4"/>
      <c r="W63" s="4"/>
      <c r="X63" s="4"/>
      <c r="Y63" s="4"/>
      <c r="Z63" s="4"/>
      <c r="AA63" s="4"/>
      <c r="AB63" s="4"/>
      <c r="AC63" s="4"/>
      <c r="AD63" s="4"/>
    </row>
    <row r="64" spans="1:30" x14ac:dyDescent="0.2">
      <c r="A64" s="4"/>
      <c r="B64" s="8" t="s">
        <v>20526</v>
      </c>
      <c r="C64" s="129">
        <v>3</v>
      </c>
      <c r="D64" s="129"/>
      <c r="E64" s="129">
        <v>3</v>
      </c>
      <c r="F64" s="4"/>
      <c r="G64" s="4"/>
      <c r="H64" s="4"/>
      <c r="I64" s="4"/>
      <c r="J64" s="4"/>
      <c r="N64" s="4"/>
      <c r="O64" s="4"/>
      <c r="P64" s="5"/>
      <c r="Q64" s="5"/>
      <c r="R64" s="11"/>
      <c r="S64" s="4"/>
      <c r="T64" s="4"/>
      <c r="U64" s="4"/>
      <c r="V64" s="4"/>
      <c r="W64" s="4"/>
      <c r="X64" s="4"/>
      <c r="Y64" s="4"/>
      <c r="Z64" s="4"/>
      <c r="AA64" s="4"/>
      <c r="AB64" s="4"/>
      <c r="AC64" s="4"/>
      <c r="AD64" s="4"/>
    </row>
    <row r="65" spans="1:30" x14ac:dyDescent="0.2">
      <c r="A65" s="4"/>
      <c r="B65" s="8" t="s">
        <v>24</v>
      </c>
      <c r="C65" s="129">
        <v>3</v>
      </c>
      <c r="D65" s="129"/>
      <c r="E65" s="129">
        <v>3</v>
      </c>
      <c r="F65" s="4"/>
      <c r="G65" s="4"/>
      <c r="H65" s="4"/>
      <c r="I65" s="4"/>
      <c r="J65" s="4"/>
      <c r="N65" s="4"/>
      <c r="O65" s="4"/>
      <c r="P65" s="5"/>
      <c r="Q65" s="5"/>
      <c r="R65" s="5"/>
      <c r="S65" s="4"/>
      <c r="T65" s="4"/>
      <c r="U65" s="4"/>
      <c r="V65" s="4"/>
      <c r="W65" s="4"/>
      <c r="X65" s="4"/>
      <c r="Y65" s="4"/>
      <c r="Z65" s="4"/>
      <c r="AA65" s="4"/>
      <c r="AB65" s="4"/>
      <c r="AC65" s="4"/>
      <c r="AD65" s="4"/>
    </row>
    <row r="66" spans="1:30" x14ac:dyDescent="0.2">
      <c r="A66" s="4"/>
      <c r="B66" s="8" t="s">
        <v>15357</v>
      </c>
      <c r="C66" s="129">
        <v>7</v>
      </c>
      <c r="D66" s="129"/>
      <c r="E66" s="129">
        <v>7</v>
      </c>
      <c r="F66" s="4"/>
      <c r="G66" s="4"/>
      <c r="H66" s="4"/>
      <c r="I66" s="4"/>
      <c r="J66" s="4"/>
      <c r="K66" s="4"/>
      <c r="L66" s="4"/>
      <c r="M66" s="4"/>
      <c r="N66" s="4"/>
      <c r="O66" s="4"/>
      <c r="P66" s="5"/>
      <c r="Q66" s="5"/>
      <c r="R66" s="5"/>
      <c r="S66" s="4"/>
      <c r="T66" s="4"/>
      <c r="U66" s="4"/>
      <c r="V66" s="4"/>
      <c r="W66" s="4"/>
      <c r="X66" s="4"/>
      <c r="Y66" s="4"/>
      <c r="Z66" s="4"/>
      <c r="AA66" s="4"/>
      <c r="AB66" s="4"/>
      <c r="AC66" s="4"/>
      <c r="AD66" s="4"/>
    </row>
    <row r="67" spans="1:30" x14ac:dyDescent="0.2">
      <c r="A67" s="4"/>
      <c r="B67" s="8" t="s">
        <v>11</v>
      </c>
      <c r="C67" s="129">
        <v>369</v>
      </c>
      <c r="D67" s="129">
        <v>77</v>
      </c>
      <c r="E67" s="129">
        <v>446</v>
      </c>
      <c r="F67" s="4"/>
      <c r="G67" s="4"/>
      <c r="H67" s="4"/>
      <c r="I67" s="4"/>
      <c r="J67" s="4"/>
      <c r="K67" s="4"/>
      <c r="L67" s="4"/>
      <c r="M67" s="4"/>
      <c r="N67" s="8"/>
      <c r="O67" s="4"/>
      <c r="P67" s="4"/>
      <c r="Q67" s="5"/>
      <c r="R67" s="5"/>
      <c r="S67" s="4"/>
      <c r="T67" s="4"/>
      <c r="U67" s="4"/>
      <c r="V67" s="4"/>
      <c r="W67" s="4"/>
      <c r="X67" s="4"/>
      <c r="Y67" s="4"/>
      <c r="Z67" s="4"/>
      <c r="AA67" s="4"/>
      <c r="AB67" s="4"/>
      <c r="AC67" s="4"/>
      <c r="AD67" s="4"/>
    </row>
    <row r="68" spans="1:30" x14ac:dyDescent="0.2">
      <c r="A68" s="4"/>
      <c r="F68" s="4"/>
      <c r="G68" s="4"/>
      <c r="H68" s="4"/>
      <c r="I68" s="4"/>
      <c r="J68" s="4"/>
      <c r="K68" s="4"/>
      <c r="L68" s="4"/>
      <c r="M68" s="4"/>
      <c r="N68" s="8"/>
      <c r="O68" s="4"/>
      <c r="P68" s="4"/>
      <c r="Q68" s="5"/>
      <c r="R68" s="5"/>
      <c r="S68" s="4"/>
      <c r="T68" s="4"/>
      <c r="U68" s="4"/>
      <c r="V68" s="4"/>
      <c r="W68" s="4"/>
      <c r="X68" s="4"/>
      <c r="Y68" s="4"/>
      <c r="Z68" s="4"/>
      <c r="AA68" s="4"/>
      <c r="AB68" s="4"/>
      <c r="AC68" s="4"/>
      <c r="AD68" s="4"/>
    </row>
    <row r="69" spans="1:30" x14ac:dyDescent="0.2">
      <c r="A69" s="4"/>
      <c r="F69" s="4"/>
      <c r="G69" s="4"/>
      <c r="H69" s="4"/>
      <c r="I69" s="4"/>
      <c r="J69" s="4"/>
      <c r="K69" s="4"/>
      <c r="L69" s="4"/>
      <c r="M69" s="4"/>
      <c r="N69" s="8"/>
      <c r="O69" s="4"/>
      <c r="P69" s="4"/>
      <c r="Q69" s="5"/>
      <c r="R69" s="5"/>
      <c r="S69" s="4"/>
      <c r="T69" s="4"/>
      <c r="U69" s="4"/>
      <c r="V69" s="4"/>
      <c r="W69" s="4"/>
      <c r="X69" s="4"/>
      <c r="Y69" s="4"/>
      <c r="Z69" s="4"/>
      <c r="AA69" s="4"/>
      <c r="AB69" s="4"/>
      <c r="AC69" s="4"/>
      <c r="AD69" s="4"/>
    </row>
    <row r="70" spans="1:30" x14ac:dyDescent="0.2">
      <c r="A70" s="4"/>
      <c r="F70" s="4"/>
      <c r="G70" s="4"/>
      <c r="H70" s="4"/>
      <c r="I70" s="4"/>
      <c r="J70" s="4"/>
      <c r="K70" s="4"/>
      <c r="L70" s="4"/>
      <c r="M70" s="4"/>
      <c r="N70" s="8"/>
      <c r="O70" s="4"/>
      <c r="P70" s="4"/>
      <c r="Q70" s="5"/>
      <c r="R70" s="5"/>
      <c r="S70" s="4"/>
      <c r="T70" s="4"/>
      <c r="U70" s="4"/>
      <c r="V70" s="4"/>
      <c r="W70" s="4"/>
      <c r="X70" s="4"/>
      <c r="Y70" s="4"/>
      <c r="Z70" s="4"/>
      <c r="AA70" s="4"/>
      <c r="AB70" s="4"/>
      <c r="AC70" s="4"/>
      <c r="AD70" s="4"/>
    </row>
    <row r="71" spans="1:30" x14ac:dyDescent="0.2">
      <c r="A71" s="4"/>
      <c r="F71" s="4"/>
      <c r="G71" s="4"/>
      <c r="H71" s="4"/>
      <c r="I71" s="4"/>
      <c r="J71" s="4"/>
      <c r="K71" s="4"/>
      <c r="L71" s="4"/>
      <c r="M71" s="4"/>
      <c r="N71" s="8"/>
      <c r="O71" s="4"/>
      <c r="P71" s="4"/>
      <c r="Q71" s="5"/>
      <c r="R71" s="5"/>
      <c r="S71" s="4"/>
      <c r="T71" s="4"/>
      <c r="U71" s="4"/>
      <c r="V71" s="4"/>
      <c r="W71" s="4"/>
      <c r="X71" s="4"/>
      <c r="Y71" s="4"/>
      <c r="Z71" s="4"/>
      <c r="AA71" s="4"/>
      <c r="AB71" s="4"/>
      <c r="AC71" s="4"/>
      <c r="AD71" s="4"/>
    </row>
    <row r="72" spans="1:30" x14ac:dyDescent="0.2">
      <c r="A72" s="4"/>
      <c r="F72" s="4"/>
      <c r="G72" s="4"/>
      <c r="H72" s="4"/>
      <c r="I72" s="4"/>
      <c r="J72" s="4"/>
      <c r="K72" s="4"/>
      <c r="L72" s="4"/>
      <c r="M72" s="4"/>
      <c r="N72" s="8"/>
      <c r="O72" s="4"/>
      <c r="P72" s="4"/>
      <c r="Q72" s="5"/>
      <c r="R72" s="5"/>
      <c r="S72" s="4"/>
      <c r="T72" s="4"/>
      <c r="U72" s="4"/>
      <c r="V72" s="4"/>
      <c r="W72" s="4"/>
      <c r="X72" s="4"/>
      <c r="Y72" s="4"/>
      <c r="Z72" s="4"/>
      <c r="AA72" s="4"/>
      <c r="AB72" s="4"/>
      <c r="AC72" s="4"/>
      <c r="AD72" s="4"/>
    </row>
    <row r="73" spans="1:30" x14ac:dyDescent="0.2">
      <c r="A73" s="4"/>
      <c r="F73" s="4"/>
      <c r="G73" s="4"/>
      <c r="H73" s="4"/>
      <c r="I73" s="4"/>
      <c r="J73" s="4"/>
      <c r="K73" s="4"/>
      <c r="L73" s="4"/>
      <c r="M73" s="4"/>
      <c r="N73" s="8"/>
      <c r="O73" s="4"/>
      <c r="P73" s="4"/>
      <c r="Q73" s="5"/>
      <c r="R73" s="5"/>
      <c r="S73" s="4"/>
      <c r="T73" s="4"/>
      <c r="U73" s="4"/>
      <c r="V73" s="4"/>
      <c r="W73" s="4"/>
      <c r="X73" s="4"/>
      <c r="Y73" s="4"/>
      <c r="Z73" s="4"/>
      <c r="AA73" s="4"/>
      <c r="AB73" s="4"/>
      <c r="AC73" s="4"/>
      <c r="AD73" s="4"/>
    </row>
    <row r="74" spans="1:30" x14ac:dyDescent="0.2">
      <c r="A74" s="4"/>
      <c r="F74" s="4"/>
      <c r="G74" s="4"/>
      <c r="H74" s="4"/>
      <c r="I74" s="4"/>
      <c r="J74" s="4"/>
      <c r="K74" s="4"/>
      <c r="L74" s="4"/>
      <c r="M74" s="4"/>
      <c r="N74" s="8"/>
      <c r="O74" s="4"/>
      <c r="P74" s="4"/>
      <c r="Q74" s="5"/>
      <c r="R74" s="5"/>
      <c r="S74" s="4"/>
      <c r="T74" s="4"/>
      <c r="U74" s="4"/>
      <c r="V74" s="4"/>
      <c r="W74" s="4"/>
      <c r="X74" s="4"/>
      <c r="Y74" s="4"/>
      <c r="Z74" s="4"/>
      <c r="AA74" s="4"/>
      <c r="AB74" s="4"/>
      <c r="AC74" s="4"/>
      <c r="AD74" s="4"/>
    </row>
    <row r="75" spans="1:30" x14ac:dyDescent="0.2">
      <c r="A75" s="4"/>
      <c r="F75" s="4"/>
      <c r="G75" s="4"/>
      <c r="H75" s="4"/>
      <c r="I75" s="4"/>
      <c r="J75" s="4"/>
      <c r="K75" s="4"/>
      <c r="L75" s="4"/>
      <c r="M75" s="4"/>
      <c r="N75" s="8"/>
      <c r="O75" s="4"/>
      <c r="P75" s="4"/>
      <c r="Q75" s="5"/>
      <c r="R75" s="5"/>
      <c r="S75" s="4"/>
      <c r="T75" s="4"/>
      <c r="U75" s="4"/>
      <c r="V75" s="4"/>
      <c r="W75" s="4"/>
      <c r="X75" s="4"/>
      <c r="Y75" s="4"/>
      <c r="Z75" s="4"/>
      <c r="AA75" s="4"/>
      <c r="AB75" s="4"/>
      <c r="AC75" s="4"/>
      <c r="AD75" s="4"/>
    </row>
    <row r="76" spans="1:30" x14ac:dyDescent="0.2">
      <c r="A76" s="4"/>
      <c r="F76" s="4"/>
      <c r="G76" s="4"/>
      <c r="H76" s="4"/>
      <c r="I76" s="4"/>
      <c r="J76" s="4"/>
      <c r="K76" s="4"/>
      <c r="L76" s="4"/>
      <c r="M76" s="4"/>
      <c r="N76" s="8"/>
      <c r="O76" s="4"/>
      <c r="P76" s="4"/>
      <c r="Q76" s="5"/>
      <c r="R76" s="5"/>
      <c r="S76" s="4"/>
      <c r="T76" s="4"/>
      <c r="U76" s="4"/>
      <c r="V76" s="4"/>
      <c r="W76" s="4"/>
      <c r="X76" s="4"/>
      <c r="Y76" s="4"/>
      <c r="Z76" s="4"/>
      <c r="AA76" s="4"/>
      <c r="AB76" s="4"/>
      <c r="AC76" s="4"/>
      <c r="AD76" s="4"/>
    </row>
    <row r="77" spans="1:30" x14ac:dyDescent="0.2">
      <c r="A77" s="4"/>
      <c r="F77" s="4"/>
      <c r="G77" s="4"/>
      <c r="H77" s="4"/>
      <c r="I77" s="4"/>
      <c r="J77" s="4"/>
      <c r="K77" s="4"/>
      <c r="L77" s="4"/>
      <c r="M77" s="4"/>
      <c r="N77" s="8"/>
      <c r="O77" s="4"/>
      <c r="P77" s="4"/>
      <c r="Q77" s="5"/>
      <c r="R77" s="5"/>
      <c r="S77" s="4"/>
      <c r="T77" s="4"/>
      <c r="U77" s="4"/>
      <c r="V77" s="4"/>
      <c r="W77" s="4"/>
      <c r="X77" s="4"/>
      <c r="Y77" s="4"/>
      <c r="Z77" s="4"/>
      <c r="AA77" s="4"/>
      <c r="AB77" s="4"/>
      <c r="AC77" s="4"/>
      <c r="AD77" s="4"/>
    </row>
    <row r="78" spans="1:30" x14ac:dyDescent="0.2">
      <c r="A78" s="4"/>
      <c r="F78" s="4"/>
      <c r="G78" s="4"/>
      <c r="H78" s="4"/>
      <c r="I78" s="4"/>
      <c r="J78" s="4"/>
      <c r="K78" s="4"/>
      <c r="L78" s="4"/>
      <c r="M78" s="4"/>
      <c r="N78" s="8"/>
      <c r="O78" s="4"/>
      <c r="P78" s="4"/>
      <c r="Q78" s="5"/>
      <c r="R78" s="5"/>
      <c r="S78" s="4"/>
      <c r="T78" s="4"/>
      <c r="U78" s="4"/>
      <c r="V78" s="4"/>
      <c r="W78" s="4"/>
      <c r="X78" s="4"/>
      <c r="Y78" s="4"/>
      <c r="Z78" s="4"/>
      <c r="AA78" s="4"/>
      <c r="AB78" s="4"/>
      <c r="AC78" s="4"/>
      <c r="AD78" s="4"/>
    </row>
    <row r="79" spans="1:30" x14ac:dyDescent="0.2">
      <c r="A79" s="4"/>
      <c r="F79" s="4"/>
      <c r="G79" s="4"/>
      <c r="H79" s="4"/>
      <c r="I79" s="4"/>
      <c r="J79" s="4"/>
      <c r="K79" s="4"/>
      <c r="L79" s="4"/>
      <c r="M79" s="4"/>
      <c r="N79" s="8"/>
      <c r="O79" s="4"/>
      <c r="P79" s="4"/>
      <c r="Q79" s="5"/>
      <c r="R79" s="5"/>
      <c r="S79" s="4"/>
      <c r="T79" s="4"/>
      <c r="U79" s="4"/>
      <c r="V79" s="4"/>
      <c r="W79" s="4"/>
      <c r="X79" s="4"/>
      <c r="Y79" s="4"/>
      <c r="Z79" s="4"/>
      <c r="AA79" s="4"/>
      <c r="AB79" s="4"/>
      <c r="AC79" s="4"/>
      <c r="AD79" s="4"/>
    </row>
    <row r="80" spans="1:30" x14ac:dyDescent="0.2">
      <c r="A80" s="4"/>
      <c r="B80" s="8"/>
      <c r="C80" s="4" t="s">
        <v>25</v>
      </c>
      <c r="D80" s="4"/>
      <c r="E80" s="4"/>
      <c r="F80" s="4"/>
      <c r="G80" s="4"/>
      <c r="H80" s="4"/>
      <c r="I80" s="4"/>
      <c r="J80" s="4"/>
      <c r="K80" s="4"/>
      <c r="L80" s="4"/>
      <c r="M80" s="4"/>
      <c r="N80" s="8"/>
      <c r="O80" s="4"/>
      <c r="P80" s="4"/>
      <c r="Q80" s="5"/>
      <c r="R80" s="5"/>
      <c r="S80" s="4"/>
      <c r="T80" s="4"/>
      <c r="U80" s="4"/>
      <c r="V80" s="4"/>
      <c r="W80" s="4"/>
      <c r="X80" s="4"/>
      <c r="Y80" s="4"/>
      <c r="Z80" s="4"/>
      <c r="AA80" s="4"/>
      <c r="AB80" s="4"/>
      <c r="AC80" s="4"/>
      <c r="AD80" s="4"/>
    </row>
    <row r="81" spans="1:30" x14ac:dyDescent="0.2">
      <c r="A81" s="4"/>
      <c r="E81" s="4"/>
      <c r="F81" s="4"/>
      <c r="G81" s="4"/>
      <c r="H81" s="4"/>
      <c r="I81" s="4"/>
      <c r="J81" s="4"/>
      <c r="K81" s="115"/>
      <c r="L81" s="115"/>
      <c r="M81" s="115"/>
      <c r="N81" s="8"/>
      <c r="O81" s="4"/>
      <c r="P81" s="4"/>
      <c r="Q81" s="5"/>
      <c r="R81" s="5"/>
      <c r="S81" s="4"/>
      <c r="T81" s="4"/>
      <c r="U81" s="4"/>
      <c r="V81" s="4"/>
      <c r="W81" s="4"/>
      <c r="X81" s="4"/>
      <c r="Y81" s="4"/>
      <c r="Z81" s="4"/>
      <c r="AA81" s="4"/>
      <c r="AB81" s="4"/>
      <c r="AC81" s="4"/>
      <c r="AD81" s="4"/>
    </row>
    <row r="82" spans="1:30" x14ac:dyDescent="0.2">
      <c r="A82" s="4"/>
      <c r="E82" s="4"/>
      <c r="F82" s="4"/>
      <c r="G82" s="4"/>
      <c r="H82" s="4"/>
      <c r="I82" s="4"/>
      <c r="J82" s="4"/>
      <c r="N82" s="8"/>
      <c r="O82" s="4"/>
      <c r="P82" s="4"/>
      <c r="Q82" s="5"/>
      <c r="R82" s="5"/>
      <c r="S82" s="4"/>
      <c r="T82" s="4"/>
      <c r="U82" s="4"/>
      <c r="V82" s="4"/>
      <c r="W82" s="4"/>
      <c r="X82" s="4"/>
      <c r="Y82" s="4"/>
      <c r="Z82" s="4"/>
      <c r="AA82" s="4"/>
      <c r="AB82" s="4"/>
      <c r="AC82" s="4"/>
      <c r="AD82" s="4"/>
    </row>
    <row r="83" spans="1:30" x14ac:dyDescent="0.2">
      <c r="A83" s="4"/>
      <c r="E83" s="4"/>
      <c r="F83" s="4"/>
      <c r="G83" s="4"/>
      <c r="H83" s="4"/>
      <c r="I83" s="4"/>
      <c r="J83" s="4"/>
      <c r="N83" s="8"/>
      <c r="O83" s="4"/>
      <c r="P83" s="4"/>
      <c r="Q83" s="5"/>
      <c r="R83" s="5"/>
      <c r="S83" s="4"/>
      <c r="T83" s="4"/>
      <c r="U83" s="4"/>
      <c r="V83" s="4"/>
      <c r="W83" s="4"/>
      <c r="X83" s="4"/>
      <c r="Y83" s="4"/>
      <c r="Z83" s="4"/>
      <c r="AA83" s="4"/>
      <c r="AB83" s="4"/>
      <c r="AC83" s="4"/>
      <c r="AD83" s="4"/>
    </row>
    <row r="84" spans="1:30" x14ac:dyDescent="0.2">
      <c r="A84" s="4"/>
      <c r="F84" s="4"/>
      <c r="G84" s="4"/>
      <c r="H84" s="4"/>
      <c r="I84" s="4"/>
      <c r="J84" s="4"/>
      <c r="N84" s="8"/>
      <c r="O84" s="4"/>
      <c r="P84" s="4"/>
      <c r="Q84" s="5"/>
      <c r="R84" s="5"/>
      <c r="S84" s="4"/>
      <c r="T84" s="4"/>
      <c r="U84" s="4"/>
      <c r="V84" s="4"/>
      <c r="W84" s="4"/>
      <c r="X84" s="4"/>
      <c r="Y84" s="4"/>
      <c r="Z84" s="4"/>
      <c r="AA84" s="4"/>
      <c r="AB84" s="4"/>
      <c r="AC84" s="4"/>
      <c r="AD84" s="4"/>
    </row>
    <row r="85" spans="1:30" x14ac:dyDescent="0.2">
      <c r="A85" s="4"/>
      <c r="F85" s="4"/>
      <c r="G85" s="4"/>
      <c r="H85" s="4"/>
      <c r="I85" s="4"/>
      <c r="J85" s="4"/>
      <c r="N85" s="8"/>
      <c r="O85" s="4"/>
      <c r="P85" s="4"/>
      <c r="Q85" s="5"/>
      <c r="R85" s="5"/>
      <c r="S85" s="4"/>
      <c r="T85" s="4"/>
      <c r="U85" s="4"/>
      <c r="V85" s="4"/>
      <c r="W85" s="4"/>
      <c r="X85" s="4"/>
      <c r="Y85" s="4"/>
      <c r="Z85" s="4"/>
      <c r="AA85" s="4"/>
      <c r="AB85" s="4"/>
      <c r="AC85" s="4"/>
      <c r="AD85" s="4"/>
    </row>
    <row r="86" spans="1:30" x14ac:dyDescent="0.2">
      <c r="A86" s="4"/>
      <c r="F86" s="4"/>
      <c r="G86" s="4"/>
      <c r="H86" s="4"/>
      <c r="I86" s="4"/>
      <c r="J86" s="4"/>
      <c r="N86" s="8"/>
      <c r="O86" s="4"/>
      <c r="P86" s="4"/>
      <c r="Q86" s="5"/>
      <c r="R86" s="5"/>
      <c r="S86" s="4"/>
      <c r="T86" s="4"/>
      <c r="U86" s="4"/>
      <c r="V86" s="4"/>
      <c r="W86" s="4"/>
      <c r="X86" s="4"/>
      <c r="Y86" s="4"/>
      <c r="Z86" s="4"/>
      <c r="AA86" s="4"/>
      <c r="AB86" s="4"/>
      <c r="AC86" s="4"/>
      <c r="AD86" s="4"/>
    </row>
    <row r="87" spans="1:30" x14ac:dyDescent="0.2">
      <c r="A87" s="4"/>
      <c r="F87" s="4"/>
      <c r="G87" s="4"/>
      <c r="H87" s="4"/>
      <c r="I87" s="4"/>
      <c r="J87" s="4"/>
      <c r="N87" s="8"/>
      <c r="O87" s="4"/>
      <c r="P87" s="4"/>
      <c r="Q87" s="5"/>
      <c r="R87" s="5"/>
      <c r="S87" s="4"/>
      <c r="T87" s="4"/>
      <c r="U87" s="4"/>
      <c r="V87" s="4"/>
      <c r="W87" s="4"/>
      <c r="X87" s="4"/>
      <c r="Y87" s="4"/>
      <c r="Z87" s="4"/>
      <c r="AA87" s="4"/>
      <c r="AB87" s="4"/>
      <c r="AC87" s="4"/>
      <c r="AD87" s="4"/>
    </row>
    <row r="88" spans="1:30" x14ac:dyDescent="0.2">
      <c r="A88" s="4"/>
      <c r="F88" s="4"/>
      <c r="G88" s="4"/>
      <c r="H88" s="4"/>
      <c r="I88" s="4"/>
      <c r="J88" s="4"/>
      <c r="N88" s="8"/>
      <c r="O88" s="4"/>
      <c r="P88" s="4"/>
      <c r="Q88" s="5"/>
      <c r="R88" s="5"/>
      <c r="S88" s="4"/>
      <c r="T88" s="4"/>
      <c r="U88" s="4"/>
      <c r="V88" s="4"/>
      <c r="W88" s="4"/>
      <c r="X88" s="4"/>
      <c r="Y88" s="4"/>
      <c r="Z88" s="4"/>
      <c r="AA88" s="4"/>
      <c r="AB88" s="4"/>
      <c r="AC88" s="4"/>
      <c r="AD88" s="4"/>
    </row>
    <row r="89" spans="1:30" x14ac:dyDescent="0.2">
      <c r="A89" s="4"/>
      <c r="F89" s="4"/>
      <c r="G89" s="4"/>
      <c r="H89" s="4"/>
      <c r="I89" s="4"/>
      <c r="J89" s="4"/>
      <c r="N89" s="8"/>
      <c r="O89" s="4"/>
      <c r="P89" s="4"/>
      <c r="Q89" s="5"/>
      <c r="R89" s="5"/>
      <c r="S89" s="4"/>
      <c r="T89" s="4"/>
      <c r="U89" s="4"/>
      <c r="V89" s="4"/>
      <c r="W89" s="4"/>
      <c r="X89" s="4"/>
      <c r="Y89" s="4"/>
      <c r="Z89" s="4"/>
      <c r="AA89" s="4"/>
      <c r="AB89" s="4"/>
      <c r="AC89" s="4"/>
      <c r="AD89" s="4"/>
    </row>
    <row r="90" spans="1:30" x14ac:dyDescent="0.2">
      <c r="A90" s="4"/>
      <c r="F90" s="4"/>
      <c r="G90" s="4"/>
      <c r="H90" s="4"/>
      <c r="I90" s="4"/>
      <c r="J90" s="4"/>
      <c r="Q90" s="5"/>
      <c r="R90" s="5"/>
      <c r="S90" s="4"/>
      <c r="T90" s="4"/>
      <c r="U90" s="4"/>
      <c r="V90" s="4"/>
      <c r="W90" s="4"/>
      <c r="X90" s="4"/>
      <c r="Y90" s="4"/>
      <c r="Z90" s="4"/>
      <c r="AA90" s="4"/>
      <c r="AB90" s="4"/>
      <c r="AC90" s="4"/>
      <c r="AD90" s="4"/>
    </row>
    <row r="91" spans="1:30" x14ac:dyDescent="0.2">
      <c r="A91" s="4"/>
      <c r="F91" s="4"/>
      <c r="G91" s="4"/>
      <c r="H91" s="4"/>
      <c r="I91" s="4"/>
      <c r="J91" s="4"/>
      <c r="N91" s="8"/>
      <c r="O91" s="4"/>
      <c r="P91" s="5"/>
      <c r="Q91" s="5"/>
      <c r="R91" s="5"/>
      <c r="S91" s="4"/>
      <c r="T91" s="4"/>
      <c r="U91" s="4"/>
      <c r="V91" s="4"/>
      <c r="W91" s="4"/>
      <c r="X91" s="4"/>
      <c r="Y91" s="4"/>
      <c r="Z91" s="4"/>
      <c r="AA91" s="4"/>
      <c r="AB91" s="4"/>
      <c r="AC91" s="4"/>
      <c r="AD91" s="4"/>
    </row>
    <row r="92" spans="1:30" x14ac:dyDescent="0.2">
      <c r="A92" s="4"/>
      <c r="F92" s="4"/>
      <c r="G92" s="4"/>
      <c r="H92" s="4"/>
      <c r="I92" s="4"/>
      <c r="J92" s="4"/>
      <c r="N92" s="8"/>
      <c r="O92" s="4"/>
      <c r="P92" s="5"/>
      <c r="Q92" s="5"/>
      <c r="R92" s="5"/>
      <c r="S92" s="4"/>
      <c r="T92" s="4"/>
      <c r="U92" s="4"/>
      <c r="V92" s="4"/>
      <c r="W92" s="4"/>
      <c r="X92" s="4"/>
      <c r="Y92" s="4"/>
      <c r="Z92" s="4"/>
      <c r="AA92" s="4"/>
      <c r="AB92" s="4"/>
      <c r="AC92" s="4"/>
      <c r="AD92" s="4"/>
    </row>
    <row r="93" spans="1:30" x14ac:dyDescent="0.2">
      <c r="A93" s="4"/>
      <c r="F93" s="4"/>
      <c r="G93" s="4"/>
      <c r="H93" s="4"/>
      <c r="I93" s="4"/>
      <c r="J93" s="4"/>
      <c r="N93" s="8"/>
      <c r="O93" s="4"/>
      <c r="P93" s="5"/>
      <c r="Q93" s="5"/>
      <c r="R93" s="5"/>
      <c r="S93" s="4"/>
      <c r="T93" s="4"/>
      <c r="U93" s="4"/>
      <c r="V93" s="4"/>
      <c r="W93" s="4"/>
      <c r="X93" s="4"/>
      <c r="Y93" s="4"/>
      <c r="Z93" s="4"/>
      <c r="AA93" s="4"/>
      <c r="AB93" s="4"/>
      <c r="AC93" s="4"/>
      <c r="AD93" s="4"/>
    </row>
    <row r="94" spans="1:30" x14ac:dyDescent="0.2">
      <c r="A94" s="4"/>
      <c r="F94" s="4"/>
      <c r="G94" s="4"/>
      <c r="H94" s="4"/>
      <c r="I94" s="4"/>
      <c r="J94" s="4"/>
      <c r="N94" s="8"/>
      <c r="O94" s="4"/>
      <c r="P94" s="5"/>
      <c r="Q94" s="5"/>
      <c r="R94" s="5"/>
      <c r="S94" s="4"/>
      <c r="T94" s="4"/>
      <c r="U94" s="4"/>
      <c r="V94" s="4"/>
      <c r="W94" s="4"/>
      <c r="X94" s="4"/>
      <c r="Y94" s="4"/>
      <c r="Z94" s="4"/>
      <c r="AA94" s="4"/>
      <c r="AB94" s="4"/>
      <c r="AC94" s="4"/>
      <c r="AD94" s="4"/>
    </row>
    <row r="95" spans="1:30" x14ac:dyDescent="0.2">
      <c r="A95" s="4"/>
      <c r="F95" s="4"/>
      <c r="G95" s="4"/>
      <c r="H95" s="4"/>
      <c r="I95" s="4"/>
      <c r="J95" s="4"/>
      <c r="N95" s="8"/>
      <c r="O95" s="4"/>
      <c r="P95" s="5"/>
      <c r="Q95" s="5"/>
      <c r="R95" s="5"/>
      <c r="S95" s="4"/>
      <c r="T95" s="4"/>
      <c r="U95" s="4"/>
      <c r="V95" s="4"/>
      <c r="W95" s="4"/>
      <c r="X95" s="4"/>
      <c r="Y95" s="4"/>
      <c r="Z95" s="4"/>
      <c r="AA95" s="4"/>
      <c r="AB95" s="4"/>
      <c r="AC95" s="4"/>
      <c r="AD95" s="4"/>
    </row>
    <row r="96" spans="1:30" x14ac:dyDescent="0.2">
      <c r="A96" s="4"/>
      <c r="F96" s="4"/>
      <c r="G96" s="4"/>
      <c r="H96" s="4"/>
      <c r="I96" s="4"/>
      <c r="J96" s="4"/>
      <c r="N96" s="8"/>
      <c r="O96" s="4"/>
      <c r="P96" s="5"/>
      <c r="Q96" s="5"/>
      <c r="R96" s="5"/>
      <c r="S96" s="4"/>
      <c r="T96" s="4"/>
      <c r="U96" s="4"/>
      <c r="V96" s="4"/>
      <c r="W96" s="4"/>
      <c r="X96" s="4"/>
      <c r="Y96" s="4"/>
      <c r="Z96" s="4"/>
      <c r="AA96" s="4"/>
      <c r="AB96" s="4"/>
      <c r="AC96" s="4"/>
      <c r="AD96" s="4"/>
    </row>
    <row r="97" spans="1:30" x14ac:dyDescent="0.2">
      <c r="A97" s="4"/>
      <c r="F97" s="4"/>
      <c r="G97" s="4"/>
      <c r="H97" s="4"/>
      <c r="I97" s="4"/>
      <c r="J97" s="4"/>
      <c r="K97" s="4"/>
      <c r="L97" s="4"/>
      <c r="M97" s="4"/>
      <c r="N97" s="8"/>
      <c r="O97" s="4"/>
      <c r="P97" s="5"/>
      <c r="Q97" s="5"/>
      <c r="R97" s="5"/>
      <c r="S97" s="4"/>
      <c r="T97" s="4"/>
      <c r="U97" s="4"/>
      <c r="V97" s="4"/>
      <c r="W97" s="4"/>
      <c r="X97" s="4"/>
      <c r="Y97" s="4"/>
      <c r="Z97" s="4"/>
      <c r="AA97" s="4"/>
      <c r="AB97" s="4"/>
      <c r="AC97" s="4"/>
      <c r="AD97" s="4"/>
    </row>
    <row r="98" spans="1:30" x14ac:dyDescent="0.2">
      <c r="A98" s="4"/>
      <c r="F98" s="4"/>
      <c r="G98" s="4"/>
      <c r="H98" s="4"/>
      <c r="I98" s="4"/>
      <c r="J98" s="4"/>
      <c r="K98" s="4"/>
      <c r="L98" s="4"/>
      <c r="M98" s="4"/>
      <c r="N98" s="4"/>
      <c r="O98" s="4"/>
      <c r="P98" s="5"/>
      <c r="Q98" s="5"/>
      <c r="R98" s="4"/>
      <c r="S98" s="4"/>
      <c r="T98" s="4"/>
      <c r="U98" s="4"/>
      <c r="V98" s="4"/>
      <c r="W98" s="4"/>
      <c r="X98" s="4"/>
      <c r="Y98" s="4"/>
      <c r="Z98" s="4"/>
      <c r="AA98" s="4"/>
      <c r="AB98" s="4"/>
      <c r="AC98" s="4"/>
      <c r="AD98" s="4"/>
    </row>
    <row r="99" spans="1:30" x14ac:dyDescent="0.2">
      <c r="A99" s="4"/>
      <c r="E99" s="4"/>
      <c r="F99" s="4"/>
      <c r="G99" s="4"/>
      <c r="H99" s="4"/>
      <c r="I99" s="4"/>
      <c r="J99" s="4"/>
      <c r="K99" s="4"/>
      <c r="L99" s="4"/>
      <c r="M99" s="4"/>
      <c r="N99" s="4"/>
      <c r="O99" s="4"/>
      <c r="P99" s="5"/>
      <c r="Q99" s="5"/>
      <c r="R99" s="4"/>
      <c r="S99" s="4"/>
      <c r="T99" s="4"/>
      <c r="U99" s="4"/>
      <c r="V99" s="4"/>
      <c r="W99" s="4"/>
      <c r="X99" s="4"/>
      <c r="Y99" s="4"/>
      <c r="Z99" s="4"/>
      <c r="AA99" s="4"/>
      <c r="AB99" s="4"/>
      <c r="AC99" s="4"/>
      <c r="AD99" s="4"/>
    </row>
    <row r="100" spans="1:30" x14ac:dyDescent="0.2">
      <c r="A100" s="4"/>
      <c r="E100" s="4"/>
      <c r="F100" s="4"/>
      <c r="G100" s="4"/>
      <c r="H100" s="4"/>
      <c r="I100" s="4"/>
      <c r="J100" s="4"/>
      <c r="K100" s="4"/>
      <c r="L100" s="4"/>
      <c r="M100" s="4"/>
      <c r="N100" s="4"/>
      <c r="O100" s="4"/>
      <c r="P100" s="5"/>
      <c r="Q100" s="5"/>
      <c r="R100" s="4"/>
      <c r="S100" s="4"/>
      <c r="T100" s="4"/>
      <c r="U100" s="4"/>
      <c r="V100" s="4"/>
      <c r="W100" s="4"/>
      <c r="X100" s="4"/>
      <c r="Y100" s="4"/>
      <c r="Z100" s="4"/>
      <c r="AA100" s="4"/>
      <c r="AB100" s="4"/>
      <c r="AC100" s="4"/>
      <c r="AD100" s="4"/>
    </row>
    <row r="101" spans="1:30" x14ac:dyDescent="0.2">
      <c r="A101" s="4"/>
      <c r="E101" s="4"/>
      <c r="F101" s="4"/>
      <c r="G101" s="4"/>
      <c r="H101" s="4"/>
      <c r="I101" s="4"/>
      <c r="J101" s="4"/>
      <c r="K101" s="4"/>
      <c r="L101" s="4"/>
      <c r="M101" s="4"/>
      <c r="N101" s="4"/>
      <c r="O101" s="4"/>
      <c r="P101" s="5"/>
      <c r="Q101" s="5"/>
      <c r="R101" s="4"/>
      <c r="S101" s="4"/>
      <c r="T101" s="4"/>
      <c r="U101" s="4"/>
      <c r="V101" s="4"/>
      <c r="W101" s="4"/>
      <c r="X101" s="4"/>
      <c r="Y101" s="4"/>
      <c r="Z101" s="4"/>
      <c r="AA101" s="4"/>
      <c r="AB101" s="4"/>
      <c r="AC101" s="4"/>
      <c r="AD101" s="4"/>
    </row>
    <row r="102" spans="1:30" x14ac:dyDescent="0.2">
      <c r="A102" s="4"/>
      <c r="E102" s="4"/>
      <c r="F102" s="4"/>
      <c r="G102" s="4"/>
      <c r="H102" s="4"/>
      <c r="I102" s="4"/>
      <c r="J102" s="4"/>
      <c r="K102" s="4"/>
      <c r="L102" s="4"/>
      <c r="M102" s="4"/>
      <c r="N102" s="4"/>
      <c r="O102" s="4"/>
      <c r="P102" s="5"/>
      <c r="Q102" s="5"/>
      <c r="R102" s="4"/>
      <c r="S102" s="4"/>
      <c r="T102" s="4"/>
      <c r="U102" s="4"/>
      <c r="V102" s="4"/>
      <c r="W102" s="4"/>
      <c r="X102" s="4"/>
      <c r="Y102" s="4"/>
      <c r="Z102" s="4"/>
      <c r="AA102" s="4"/>
      <c r="AB102" s="4"/>
      <c r="AC102" s="4"/>
      <c r="AD102" s="4"/>
    </row>
    <row r="103" spans="1:30" x14ac:dyDescent="0.2">
      <c r="A103" s="4"/>
      <c r="B103" s="66" t="s">
        <v>26</v>
      </c>
      <c r="E103" s="4"/>
      <c r="F103" s="4"/>
      <c r="G103" s="4"/>
      <c r="H103" s="4"/>
      <c r="I103" s="4"/>
      <c r="J103" s="4"/>
      <c r="K103" s="4"/>
      <c r="L103" s="4"/>
      <c r="M103" s="4"/>
      <c r="N103" s="4"/>
      <c r="O103" s="4"/>
      <c r="P103" s="5"/>
      <c r="Q103" s="5"/>
      <c r="R103" s="4"/>
      <c r="S103" s="4"/>
      <c r="T103" s="4"/>
      <c r="U103" s="4"/>
      <c r="V103" s="4"/>
      <c r="W103" s="4"/>
      <c r="X103" s="4"/>
      <c r="Y103" s="4"/>
      <c r="Z103" s="4"/>
      <c r="AA103" s="4"/>
      <c r="AB103" s="4"/>
      <c r="AC103" s="4"/>
      <c r="AD103" s="4"/>
    </row>
    <row r="104" spans="1:30" x14ac:dyDescent="0.2">
      <c r="A104" s="4"/>
      <c r="B104" s="8"/>
      <c r="C104" s="4"/>
      <c r="D104" s="4"/>
      <c r="E104" s="4"/>
      <c r="F104" s="4"/>
      <c r="G104" s="4"/>
      <c r="H104" s="4"/>
      <c r="I104" s="4"/>
      <c r="J104" s="4"/>
      <c r="K104" s="14"/>
      <c r="L104" s="14"/>
      <c r="M104" s="14"/>
      <c r="N104" s="14"/>
      <c r="O104" s="4"/>
      <c r="P104" s="5"/>
      <c r="Q104" s="5"/>
      <c r="R104" s="4"/>
      <c r="S104" s="4"/>
      <c r="T104" s="4"/>
      <c r="U104" s="4"/>
      <c r="V104" s="4"/>
      <c r="W104" s="4"/>
      <c r="X104" s="4"/>
      <c r="Y104" s="4"/>
      <c r="Z104" s="4"/>
      <c r="AA104" s="4"/>
      <c r="AB104" s="4"/>
      <c r="AC104" s="4"/>
      <c r="AD104" s="4"/>
    </row>
    <row r="105" spans="1:30" x14ac:dyDescent="0.2">
      <c r="A105" s="4"/>
      <c r="B105" s="54" t="s">
        <v>27</v>
      </c>
      <c r="C105" s="55"/>
      <c r="D105" s="56"/>
      <c r="E105" s="5"/>
      <c r="F105" s="4"/>
      <c r="G105" s="4"/>
      <c r="H105" s="4"/>
      <c r="I105" s="4"/>
      <c r="J105" s="4"/>
      <c r="K105" s="60" t="s">
        <v>28</v>
      </c>
      <c r="L105" s="61"/>
      <c r="M105" s="61"/>
      <c r="N105" s="14"/>
      <c r="O105" s="4"/>
      <c r="P105" s="5"/>
      <c r="Q105" s="5"/>
      <c r="R105" s="5"/>
      <c r="S105" s="4"/>
      <c r="T105" s="4"/>
      <c r="U105" s="4"/>
      <c r="V105" s="4"/>
      <c r="W105" s="4"/>
      <c r="X105" s="4"/>
      <c r="Y105" s="4"/>
      <c r="Z105" s="4"/>
      <c r="AA105" s="4"/>
      <c r="AB105" s="4"/>
      <c r="AC105" s="4"/>
      <c r="AD105" s="4"/>
    </row>
    <row r="106" spans="1:30" x14ac:dyDescent="0.2">
      <c r="A106" s="4"/>
      <c r="B106" s="2" t="s">
        <v>29</v>
      </c>
      <c r="C106" s="2" t="s">
        <v>3</v>
      </c>
      <c r="D106" s="5"/>
      <c r="F106" s="4"/>
      <c r="G106" s="4"/>
      <c r="H106" s="4"/>
      <c r="I106" s="4"/>
      <c r="J106" s="4"/>
      <c r="K106" s="2" t="s">
        <v>30</v>
      </c>
      <c r="L106" s="2" t="s">
        <v>3</v>
      </c>
      <c r="M106" s="4"/>
      <c r="N106" s="4"/>
      <c r="O106" s="4"/>
      <c r="P106" s="5"/>
      <c r="Q106" s="57"/>
      <c r="R106" s="51"/>
      <c r="S106" s="52"/>
      <c r="T106" s="4"/>
      <c r="U106" s="4"/>
      <c r="V106" s="4"/>
      <c r="W106" s="4"/>
      <c r="X106" s="4"/>
      <c r="Y106" s="4"/>
      <c r="Z106" s="4"/>
      <c r="AA106" s="4"/>
      <c r="AB106" s="4"/>
      <c r="AC106" s="4"/>
      <c r="AD106" s="4"/>
    </row>
    <row r="107" spans="1:30" x14ac:dyDescent="0.2">
      <c r="A107" s="4"/>
      <c r="B107" s="2" t="s">
        <v>8</v>
      </c>
      <c r="C107" s="4" t="s">
        <v>31</v>
      </c>
      <c r="D107" s="5" t="s">
        <v>11</v>
      </c>
      <c r="F107" s="4"/>
      <c r="G107" s="4"/>
      <c r="H107" s="4"/>
      <c r="I107" s="4"/>
      <c r="J107" s="4"/>
      <c r="K107" s="2" t="s">
        <v>8</v>
      </c>
      <c r="L107" s="4" t="s">
        <v>31</v>
      </c>
      <c r="M107" s="4" t="s">
        <v>32</v>
      </c>
      <c r="N107" s="4" t="s">
        <v>11</v>
      </c>
      <c r="O107" s="4"/>
      <c r="P107" s="5"/>
      <c r="T107" s="4"/>
      <c r="U107" s="4"/>
      <c r="V107" s="4"/>
      <c r="W107" s="4"/>
      <c r="X107" s="4"/>
      <c r="Y107" s="4"/>
      <c r="Z107" s="4"/>
      <c r="AA107" s="4"/>
      <c r="AB107" s="4"/>
      <c r="AC107" s="4"/>
      <c r="AD107" s="4"/>
    </row>
    <row r="108" spans="1:30" x14ac:dyDescent="0.2">
      <c r="A108" s="4"/>
      <c r="B108" s="8" t="s">
        <v>13</v>
      </c>
      <c r="C108" s="129">
        <v>23</v>
      </c>
      <c r="D108" s="130">
        <v>23</v>
      </c>
      <c r="F108" s="4"/>
      <c r="G108" s="4"/>
      <c r="H108" s="4"/>
      <c r="I108" s="4"/>
      <c r="J108" s="4"/>
      <c r="K108" s="8" t="s">
        <v>14</v>
      </c>
      <c r="L108" s="129"/>
      <c r="M108" s="129">
        <v>2</v>
      </c>
      <c r="N108" s="129">
        <v>2</v>
      </c>
      <c r="O108" s="4"/>
      <c r="P108" s="5"/>
      <c r="T108" s="4"/>
      <c r="U108" s="4"/>
      <c r="V108" s="4"/>
      <c r="W108" s="4"/>
      <c r="X108" s="4"/>
      <c r="Y108" s="4"/>
      <c r="Z108" s="4"/>
      <c r="AA108" s="4"/>
      <c r="AB108" s="4"/>
      <c r="AC108" s="4"/>
      <c r="AD108" s="4"/>
    </row>
    <row r="109" spans="1:30" x14ac:dyDescent="0.2">
      <c r="A109" s="4"/>
      <c r="B109" s="8" t="s">
        <v>14</v>
      </c>
      <c r="C109" s="129">
        <v>19</v>
      </c>
      <c r="D109" s="130">
        <v>19</v>
      </c>
      <c r="F109" s="4"/>
      <c r="G109" s="4"/>
      <c r="H109" s="4"/>
      <c r="I109" s="4"/>
      <c r="J109" s="4"/>
      <c r="K109" s="8" t="s">
        <v>16</v>
      </c>
      <c r="L109" s="129">
        <v>1</v>
      </c>
      <c r="M109" s="129"/>
      <c r="N109" s="129">
        <v>1</v>
      </c>
      <c r="O109" s="4"/>
      <c r="P109" s="5"/>
      <c r="T109" s="4"/>
      <c r="U109" s="4"/>
      <c r="V109" s="4"/>
      <c r="W109" s="4"/>
      <c r="X109" s="4"/>
      <c r="Y109" s="4"/>
      <c r="Z109" s="4"/>
      <c r="AA109" s="4"/>
      <c r="AB109" s="4"/>
      <c r="AC109" s="4"/>
      <c r="AD109" s="4"/>
    </row>
    <row r="110" spans="1:30" x14ac:dyDescent="0.2">
      <c r="A110" s="4"/>
      <c r="B110" s="8" t="s">
        <v>15</v>
      </c>
      <c r="C110" s="129">
        <v>4</v>
      </c>
      <c r="D110" s="130">
        <v>4</v>
      </c>
      <c r="F110" s="4"/>
      <c r="G110" s="4"/>
      <c r="H110" s="4"/>
      <c r="I110" s="4"/>
      <c r="J110" s="4"/>
      <c r="K110" s="8" t="s">
        <v>17</v>
      </c>
      <c r="L110" s="129">
        <v>7</v>
      </c>
      <c r="M110" s="129"/>
      <c r="N110" s="129">
        <v>7</v>
      </c>
      <c r="O110" s="4"/>
      <c r="P110" s="5"/>
      <c r="T110" s="4"/>
      <c r="U110" s="4"/>
      <c r="V110" s="4"/>
      <c r="W110" s="4"/>
      <c r="X110" s="4"/>
      <c r="Y110" s="4"/>
      <c r="Z110" s="4"/>
      <c r="AA110" s="4"/>
      <c r="AB110" s="4"/>
      <c r="AC110" s="4"/>
      <c r="AD110" s="4"/>
    </row>
    <row r="111" spans="1:30" x14ac:dyDescent="0.2">
      <c r="A111" s="4"/>
      <c r="B111" s="8" t="s">
        <v>16</v>
      </c>
      <c r="C111" s="129">
        <v>7</v>
      </c>
      <c r="D111" s="130">
        <v>7</v>
      </c>
      <c r="F111" s="4"/>
      <c r="G111" s="4"/>
      <c r="H111" s="4"/>
      <c r="I111" s="4"/>
      <c r="J111" s="4"/>
      <c r="K111" s="8" t="s">
        <v>18</v>
      </c>
      <c r="L111" s="129">
        <v>44</v>
      </c>
      <c r="M111" s="129">
        <v>1</v>
      </c>
      <c r="N111" s="129">
        <v>45</v>
      </c>
      <c r="O111" s="4"/>
      <c r="P111" s="5"/>
      <c r="T111" s="4"/>
      <c r="U111" s="4"/>
      <c r="V111" s="4"/>
      <c r="W111" s="4"/>
      <c r="X111" s="4"/>
      <c r="Y111" s="4"/>
      <c r="Z111" s="4"/>
      <c r="AA111" s="4"/>
      <c r="AB111" s="4"/>
      <c r="AC111" s="4"/>
      <c r="AD111" s="4"/>
    </row>
    <row r="112" spans="1:30" x14ac:dyDescent="0.2">
      <c r="A112" s="4"/>
      <c r="B112" s="8" t="s">
        <v>17</v>
      </c>
      <c r="C112" s="129">
        <v>1</v>
      </c>
      <c r="D112" s="130">
        <v>1</v>
      </c>
      <c r="F112" s="4"/>
      <c r="G112" s="4"/>
      <c r="H112" s="4"/>
      <c r="I112" s="4"/>
      <c r="J112" s="4"/>
      <c r="K112" s="8" t="s">
        <v>19</v>
      </c>
      <c r="L112" s="129">
        <v>15</v>
      </c>
      <c r="M112" s="129"/>
      <c r="N112" s="129">
        <v>15</v>
      </c>
      <c r="O112" s="4"/>
      <c r="P112" s="5"/>
      <c r="T112" s="4"/>
      <c r="U112" s="4"/>
      <c r="V112" s="4"/>
      <c r="W112" s="4"/>
      <c r="X112" s="4"/>
      <c r="Y112" s="4"/>
      <c r="Z112" s="4"/>
      <c r="AA112" s="4"/>
      <c r="AB112" s="4"/>
      <c r="AC112" s="4"/>
      <c r="AD112" s="4"/>
    </row>
    <row r="113" spans="1:30" x14ac:dyDescent="0.2">
      <c r="A113" s="4"/>
      <c r="B113" s="8" t="s">
        <v>18</v>
      </c>
      <c r="C113" s="129">
        <v>152</v>
      </c>
      <c r="D113" s="130">
        <v>152</v>
      </c>
      <c r="F113" s="4"/>
      <c r="G113" s="4"/>
      <c r="H113" s="4"/>
      <c r="I113" s="4"/>
      <c r="J113" s="4"/>
      <c r="K113" s="8" t="s">
        <v>20</v>
      </c>
      <c r="L113" s="129">
        <v>3</v>
      </c>
      <c r="M113" s="129"/>
      <c r="N113" s="129">
        <v>3</v>
      </c>
      <c r="O113" s="4"/>
      <c r="P113" s="5"/>
      <c r="T113" s="4"/>
      <c r="U113" s="4"/>
      <c r="V113" s="4"/>
      <c r="W113" s="4"/>
      <c r="X113" s="4"/>
      <c r="Y113" s="4"/>
      <c r="Z113" s="4"/>
      <c r="AA113" s="4"/>
      <c r="AB113" s="4"/>
      <c r="AC113" s="4"/>
      <c r="AD113" s="4"/>
    </row>
    <row r="114" spans="1:30" x14ac:dyDescent="0.2">
      <c r="A114" s="4"/>
      <c r="B114" s="8" t="s">
        <v>19</v>
      </c>
      <c r="C114" s="129">
        <v>30</v>
      </c>
      <c r="D114" s="130">
        <v>30</v>
      </c>
      <c r="F114" s="4"/>
      <c r="G114" s="4"/>
      <c r="H114" s="4"/>
      <c r="I114" s="4"/>
      <c r="J114" s="4"/>
      <c r="K114" s="8" t="s">
        <v>21</v>
      </c>
      <c r="L114" s="129">
        <v>2</v>
      </c>
      <c r="M114" s="129"/>
      <c r="N114" s="129">
        <v>2</v>
      </c>
      <c r="O114" s="4"/>
      <c r="P114" s="5"/>
      <c r="Q114" s="5"/>
      <c r="R114" s="5"/>
      <c r="S114" s="4"/>
      <c r="T114" s="4"/>
      <c r="U114" s="4"/>
      <c r="V114" s="4"/>
      <c r="W114" s="4"/>
      <c r="X114" s="4"/>
      <c r="Y114" s="4"/>
      <c r="Z114" s="4"/>
      <c r="AA114" s="4"/>
      <c r="AB114" s="4"/>
      <c r="AC114" s="4"/>
      <c r="AD114" s="4"/>
    </row>
    <row r="115" spans="1:30" x14ac:dyDescent="0.2">
      <c r="A115" s="4"/>
      <c r="B115" s="8" t="s">
        <v>20</v>
      </c>
      <c r="C115" s="129">
        <v>29</v>
      </c>
      <c r="D115" s="130">
        <v>29</v>
      </c>
      <c r="F115" s="4"/>
      <c r="G115" s="4"/>
      <c r="H115" s="4"/>
      <c r="I115" s="4"/>
      <c r="J115" s="4"/>
      <c r="K115" s="8" t="s">
        <v>22</v>
      </c>
      <c r="L115" s="129">
        <v>1</v>
      </c>
      <c r="M115" s="129"/>
      <c r="N115" s="129">
        <v>1</v>
      </c>
      <c r="O115" s="4"/>
      <c r="P115" s="5"/>
      <c r="Q115" s="5"/>
      <c r="R115" s="5"/>
      <c r="S115" s="4"/>
      <c r="T115" s="4"/>
      <c r="U115" s="4"/>
      <c r="V115" s="4"/>
      <c r="W115" s="4"/>
      <c r="X115" s="4"/>
      <c r="Y115" s="4"/>
      <c r="Z115" s="4"/>
      <c r="AA115" s="4"/>
      <c r="AB115" s="4"/>
      <c r="AC115" s="4"/>
      <c r="AD115" s="4"/>
    </row>
    <row r="116" spans="1:30" x14ac:dyDescent="0.2">
      <c r="A116" s="4"/>
      <c r="B116" s="8" t="s">
        <v>21</v>
      </c>
      <c r="C116" s="129">
        <v>17</v>
      </c>
      <c r="D116" s="130">
        <v>17</v>
      </c>
      <c r="F116" s="4"/>
      <c r="G116" s="4"/>
      <c r="H116" s="4"/>
      <c r="I116" s="4"/>
      <c r="J116" s="4"/>
      <c r="K116" s="8" t="s">
        <v>11</v>
      </c>
      <c r="L116" s="129">
        <v>73</v>
      </c>
      <c r="M116" s="129">
        <v>3</v>
      </c>
      <c r="N116" s="129">
        <v>76</v>
      </c>
      <c r="O116" s="71"/>
      <c r="P116" s="5"/>
      <c r="Q116" s="5"/>
      <c r="R116" s="5"/>
      <c r="S116" s="4"/>
      <c r="T116" s="4"/>
      <c r="U116" s="4"/>
      <c r="V116" s="4"/>
      <c r="W116" s="4"/>
      <c r="X116" s="4"/>
      <c r="Y116" s="4"/>
      <c r="Z116" s="4"/>
      <c r="AA116" s="4"/>
      <c r="AB116" s="4"/>
      <c r="AC116" s="4"/>
      <c r="AD116" s="4"/>
    </row>
    <row r="117" spans="1:30" x14ac:dyDescent="0.2">
      <c r="A117" s="4"/>
      <c r="B117" s="8" t="s">
        <v>22</v>
      </c>
      <c r="C117" s="129">
        <v>66</v>
      </c>
      <c r="D117" s="130">
        <v>66</v>
      </c>
      <c r="F117" s="4"/>
      <c r="G117" s="4"/>
      <c r="H117" s="4"/>
      <c r="I117" s="4"/>
      <c r="J117" s="4"/>
      <c r="O117" s="5"/>
      <c r="P117" s="5"/>
      <c r="Q117" s="5"/>
      <c r="R117" s="5"/>
      <c r="S117" s="4"/>
      <c r="T117" s="4"/>
      <c r="U117" s="4"/>
      <c r="V117" s="4"/>
      <c r="W117" s="4"/>
      <c r="X117" s="4"/>
      <c r="Y117" s="4"/>
      <c r="Z117" s="4"/>
      <c r="AA117" s="4"/>
      <c r="AB117" s="4"/>
      <c r="AC117" s="4"/>
      <c r="AD117" s="4"/>
    </row>
    <row r="118" spans="1:30" x14ac:dyDescent="0.2">
      <c r="A118" s="4"/>
      <c r="B118" s="8" t="s">
        <v>15357</v>
      </c>
      <c r="C118" s="129">
        <v>7</v>
      </c>
      <c r="D118" s="130">
        <v>7</v>
      </c>
      <c r="F118" s="4"/>
      <c r="G118" s="4"/>
      <c r="H118" s="4"/>
      <c r="I118" s="4"/>
      <c r="J118" s="4"/>
      <c r="N118" s="86"/>
      <c r="P118" s="5"/>
      <c r="Q118" s="5"/>
      <c r="R118" s="5"/>
      <c r="S118" s="4"/>
      <c r="T118" s="4"/>
      <c r="U118" s="4"/>
      <c r="V118" s="4"/>
      <c r="W118" s="4"/>
      <c r="X118" s="4"/>
      <c r="Y118" s="4"/>
      <c r="Z118" s="4"/>
      <c r="AA118" s="4"/>
      <c r="AB118" s="4"/>
      <c r="AC118" s="4"/>
      <c r="AD118" s="4"/>
    </row>
    <row r="119" spans="1:30" x14ac:dyDescent="0.2">
      <c r="A119" s="4"/>
      <c r="B119" s="8" t="s">
        <v>23</v>
      </c>
      <c r="C119" s="129">
        <v>5</v>
      </c>
      <c r="D119" s="130">
        <v>5</v>
      </c>
      <c r="F119" s="4"/>
      <c r="G119" s="4"/>
      <c r="H119" s="4"/>
      <c r="I119" s="4"/>
      <c r="J119" s="4"/>
      <c r="N119" s="87">
        <v>100</v>
      </c>
      <c r="O119" s="71"/>
      <c r="P119" s="5"/>
      <c r="Q119" s="5"/>
      <c r="R119" s="5"/>
      <c r="S119" s="4"/>
      <c r="T119" s="4"/>
      <c r="U119" s="4"/>
      <c r="V119" s="4"/>
      <c r="W119" s="4"/>
      <c r="X119" s="4"/>
      <c r="Y119" s="4"/>
      <c r="Z119" s="4"/>
      <c r="AA119" s="4"/>
      <c r="AB119" s="4"/>
      <c r="AC119" s="4"/>
      <c r="AD119" s="4"/>
    </row>
    <row r="120" spans="1:30" x14ac:dyDescent="0.2">
      <c r="A120" s="4"/>
      <c r="B120" s="8" t="s">
        <v>20526</v>
      </c>
      <c r="C120" s="129">
        <v>2</v>
      </c>
      <c r="D120" s="130">
        <v>2</v>
      </c>
      <c r="F120" s="4"/>
      <c r="G120" s="4"/>
      <c r="H120" s="4"/>
      <c r="I120" s="4"/>
      <c r="J120" s="4"/>
      <c r="O120" s="4"/>
      <c r="P120" s="5"/>
      <c r="Q120" s="5"/>
      <c r="R120" s="5"/>
      <c r="S120" s="4"/>
      <c r="T120" s="4"/>
      <c r="U120" s="4"/>
      <c r="V120" s="4"/>
      <c r="W120" s="4"/>
      <c r="X120" s="4"/>
      <c r="Y120" s="4"/>
      <c r="Z120" s="4"/>
      <c r="AA120" s="4"/>
      <c r="AB120" s="4"/>
      <c r="AC120" s="4"/>
      <c r="AD120" s="4"/>
    </row>
    <row r="121" spans="1:30" x14ac:dyDescent="0.2">
      <c r="A121" s="4"/>
      <c r="B121" s="8" t="s">
        <v>24</v>
      </c>
      <c r="C121" s="129">
        <v>3</v>
      </c>
      <c r="D121" s="130">
        <v>3</v>
      </c>
      <c r="E121" s="85">
        <v>100</v>
      </c>
      <c r="F121" s="81"/>
      <c r="G121" s="81"/>
      <c r="H121" s="81"/>
      <c r="I121" s="81"/>
      <c r="J121" s="4"/>
      <c r="O121" s="4"/>
      <c r="P121" s="5"/>
      <c r="Q121" s="5"/>
      <c r="R121" s="5"/>
      <c r="S121" s="4"/>
      <c r="T121" s="4"/>
      <c r="U121" s="4"/>
      <c r="V121" s="4"/>
      <c r="W121" s="4"/>
      <c r="X121" s="4"/>
      <c r="Y121" s="4"/>
      <c r="Z121" s="4"/>
      <c r="AA121" s="4"/>
      <c r="AB121" s="4"/>
      <c r="AC121" s="4"/>
      <c r="AD121" s="4"/>
    </row>
    <row r="122" spans="1:30" x14ac:dyDescent="0.2">
      <c r="A122" s="4"/>
      <c r="B122" s="8" t="s">
        <v>11</v>
      </c>
      <c r="C122" s="129">
        <v>365</v>
      </c>
      <c r="D122" s="130">
        <v>365</v>
      </c>
      <c r="G122" s="4"/>
      <c r="H122" s="4"/>
      <c r="I122" s="4"/>
      <c r="J122" s="4"/>
      <c r="O122" s="4"/>
      <c r="P122" s="5"/>
      <c r="Q122" s="5"/>
      <c r="R122" s="5"/>
      <c r="S122" s="4"/>
      <c r="T122" s="4"/>
      <c r="U122" s="4"/>
      <c r="V122" s="4"/>
      <c r="W122" s="4"/>
      <c r="X122" s="4"/>
      <c r="Y122" s="4"/>
      <c r="Z122" s="4"/>
      <c r="AA122" s="4"/>
      <c r="AB122" s="4"/>
      <c r="AC122" s="4"/>
      <c r="AD122" s="4"/>
    </row>
    <row r="123" spans="1:30" x14ac:dyDescent="0.2">
      <c r="A123" s="4"/>
      <c r="F123" s="4"/>
      <c r="G123" s="4"/>
      <c r="H123" s="4"/>
      <c r="I123" s="4"/>
      <c r="J123" s="4"/>
      <c r="O123" s="4"/>
      <c r="P123" s="5"/>
      <c r="Q123" s="5"/>
      <c r="R123" s="5"/>
      <c r="S123" s="4"/>
      <c r="T123" s="4"/>
      <c r="U123" s="4"/>
      <c r="V123" s="4"/>
      <c r="W123" s="4"/>
      <c r="X123" s="4"/>
      <c r="Y123" s="4"/>
      <c r="Z123" s="4"/>
      <c r="AA123" s="4"/>
      <c r="AB123" s="4"/>
      <c r="AC123" s="4"/>
      <c r="AD123" s="4"/>
    </row>
    <row r="124" spans="1:30" x14ac:dyDescent="0.2">
      <c r="A124" s="4"/>
      <c r="F124" s="4"/>
      <c r="G124" s="4"/>
      <c r="H124" s="4"/>
      <c r="I124" s="4"/>
      <c r="J124" s="4"/>
      <c r="O124" s="4"/>
      <c r="P124" s="5"/>
      <c r="Q124" s="5"/>
      <c r="R124" s="5"/>
      <c r="S124" s="4"/>
      <c r="T124" s="4"/>
      <c r="U124" s="4"/>
      <c r="V124" s="4"/>
      <c r="W124" s="4"/>
      <c r="X124" s="4"/>
      <c r="Y124" s="4"/>
      <c r="Z124" s="4"/>
      <c r="AA124" s="4"/>
      <c r="AB124" s="4"/>
      <c r="AC124" s="4"/>
      <c r="AD124" s="4"/>
    </row>
    <row r="125" spans="1:30" x14ac:dyDescent="0.2">
      <c r="A125" s="4"/>
      <c r="F125" s="4"/>
      <c r="G125" s="4"/>
      <c r="H125" s="4"/>
      <c r="I125" s="4"/>
      <c r="J125" s="4"/>
      <c r="O125" s="4"/>
      <c r="P125" s="5"/>
      <c r="Q125" s="5"/>
      <c r="R125" s="5"/>
      <c r="S125" s="4"/>
      <c r="T125" s="4"/>
      <c r="U125" s="4"/>
      <c r="V125" s="4"/>
      <c r="W125" s="4"/>
      <c r="X125" s="4"/>
      <c r="Y125" s="4"/>
      <c r="Z125" s="4"/>
      <c r="AA125" s="4"/>
      <c r="AB125" s="4"/>
      <c r="AC125" s="4"/>
      <c r="AD125" s="4"/>
    </row>
    <row r="126" spans="1:30" x14ac:dyDescent="0.2">
      <c r="A126" s="4"/>
      <c r="F126" s="4"/>
      <c r="G126" s="4"/>
      <c r="H126" s="4"/>
      <c r="I126" s="4"/>
      <c r="J126" s="4"/>
      <c r="K126" s="8"/>
      <c r="L126" s="4"/>
      <c r="M126" s="4"/>
      <c r="O126" s="4"/>
      <c r="P126" s="5"/>
      <c r="Q126" s="5"/>
      <c r="R126" s="5"/>
      <c r="S126" s="4"/>
      <c r="T126" s="4"/>
      <c r="U126" s="4"/>
      <c r="V126" s="4"/>
      <c r="W126" s="4"/>
      <c r="X126" s="4"/>
      <c r="Y126" s="4"/>
      <c r="Z126" s="4"/>
      <c r="AA126" s="4"/>
      <c r="AB126" s="4"/>
      <c r="AC126" s="4"/>
      <c r="AD126" s="4"/>
    </row>
    <row r="127" spans="1:30" x14ac:dyDescent="0.2">
      <c r="A127" s="4"/>
      <c r="E127" s="4"/>
      <c r="F127" s="4"/>
      <c r="G127" s="4"/>
      <c r="H127" s="4"/>
      <c r="I127" s="4"/>
      <c r="J127" s="4"/>
      <c r="K127" s="4"/>
      <c r="L127" s="4"/>
      <c r="M127" s="4"/>
      <c r="N127" s="8"/>
      <c r="O127" s="4"/>
      <c r="P127" s="5"/>
      <c r="Q127" s="5"/>
      <c r="R127" s="5"/>
      <c r="S127" s="4"/>
      <c r="T127" s="4"/>
      <c r="U127" s="4"/>
      <c r="V127" s="4"/>
      <c r="W127" s="4"/>
      <c r="X127" s="4"/>
      <c r="Y127" s="4"/>
      <c r="Z127" s="4"/>
      <c r="AA127" s="4"/>
      <c r="AB127" s="4"/>
      <c r="AC127" s="4"/>
      <c r="AD127" s="4"/>
    </row>
    <row r="128" spans="1:30" x14ac:dyDescent="0.2">
      <c r="A128" s="4"/>
      <c r="B128" s="8" t="s">
        <v>33</v>
      </c>
      <c r="C128" s="4"/>
      <c r="D128" s="4"/>
      <c r="E128" s="4"/>
      <c r="F128" s="4"/>
      <c r="G128" s="4"/>
      <c r="H128" s="4"/>
      <c r="I128" s="4"/>
      <c r="J128" s="4"/>
      <c r="K128" s="116"/>
      <c r="L128" s="117"/>
      <c r="M128" s="117"/>
      <c r="N128" s="118"/>
      <c r="O128" s="4"/>
      <c r="P128" s="5"/>
      <c r="Q128" s="15"/>
      <c r="R128" s="5"/>
      <c r="S128" s="4"/>
      <c r="T128" s="4"/>
      <c r="U128" s="4"/>
      <c r="V128" s="4"/>
      <c r="W128" s="4"/>
      <c r="X128" s="4"/>
      <c r="Y128" s="4"/>
      <c r="Z128" s="4"/>
      <c r="AA128" s="4"/>
      <c r="AB128" s="4"/>
      <c r="AC128" s="4"/>
      <c r="AD128" s="4"/>
    </row>
    <row r="129" spans="1:30" ht="13.5" thickBot="1" x14ac:dyDescent="0.25">
      <c r="A129" s="4"/>
      <c r="B129" s="2" t="s">
        <v>34</v>
      </c>
      <c r="C129" s="2" t="s">
        <v>3</v>
      </c>
      <c r="D129" s="4"/>
      <c r="K129" s="104" t="s">
        <v>35</v>
      </c>
      <c r="L129" s="105"/>
      <c r="M129" s="105"/>
      <c r="N129" s="106"/>
      <c r="O129" s="4"/>
      <c r="P129" s="5"/>
      <c r="Q129" s="5"/>
      <c r="R129" s="5"/>
      <c r="S129" s="4"/>
      <c r="T129" s="4"/>
      <c r="U129" s="4"/>
      <c r="V129" s="1"/>
      <c r="W129" s="1"/>
      <c r="X129" s="1"/>
      <c r="Y129" s="1"/>
      <c r="Z129" s="1"/>
      <c r="AA129" s="1"/>
      <c r="AB129" s="1"/>
      <c r="AC129" s="1"/>
      <c r="AD129" s="1"/>
    </row>
    <row r="130" spans="1:30" x14ac:dyDescent="0.2">
      <c r="A130" s="4"/>
      <c r="B130" s="2" t="s">
        <v>8</v>
      </c>
      <c r="C130" s="4" t="s">
        <v>9</v>
      </c>
      <c r="D130" s="4" t="s">
        <v>11</v>
      </c>
      <c r="K130" s="2" t="s">
        <v>2</v>
      </c>
      <c r="L130" s="2" t="s">
        <v>3</v>
      </c>
      <c r="M130" s="3"/>
      <c r="N130" s="3"/>
    </row>
    <row r="131" spans="1:30" x14ac:dyDescent="0.2">
      <c r="A131" s="4"/>
      <c r="B131" s="8" t="s">
        <v>36</v>
      </c>
      <c r="C131" s="129">
        <v>3</v>
      </c>
      <c r="D131" s="129">
        <v>3</v>
      </c>
      <c r="K131" s="2" t="s">
        <v>8</v>
      </c>
      <c r="L131" s="6" t="s">
        <v>9</v>
      </c>
      <c r="M131" s="4" t="s">
        <v>10</v>
      </c>
      <c r="N131" s="4" t="s">
        <v>11</v>
      </c>
    </row>
    <row r="132" spans="1:30" x14ac:dyDescent="0.2">
      <c r="A132" s="4"/>
      <c r="B132" s="19">
        <v>45355</v>
      </c>
      <c r="C132" s="129">
        <v>1</v>
      </c>
      <c r="D132" s="129">
        <v>1</v>
      </c>
      <c r="K132" s="8" t="s">
        <v>13</v>
      </c>
      <c r="L132" s="129">
        <v>24</v>
      </c>
      <c r="M132" s="129"/>
      <c r="N132" s="129">
        <v>24</v>
      </c>
    </row>
    <row r="133" spans="1:30" x14ac:dyDescent="0.2">
      <c r="A133" s="4"/>
      <c r="B133" s="19">
        <v>45358</v>
      </c>
      <c r="C133" s="129">
        <v>1</v>
      </c>
      <c r="D133" s="129">
        <v>1</v>
      </c>
      <c r="K133" s="14" t="s">
        <v>37</v>
      </c>
      <c r="L133" s="129">
        <v>12</v>
      </c>
      <c r="M133" s="129"/>
      <c r="N133" s="129">
        <v>12</v>
      </c>
    </row>
    <row r="134" spans="1:30" x14ac:dyDescent="0.2">
      <c r="A134" s="4"/>
      <c r="B134" s="19">
        <v>45365</v>
      </c>
      <c r="C134" s="129">
        <v>1</v>
      </c>
      <c r="D134" s="129">
        <v>1</v>
      </c>
      <c r="K134" s="14" t="s">
        <v>39</v>
      </c>
      <c r="L134" s="129">
        <v>8</v>
      </c>
      <c r="M134" s="129"/>
      <c r="N134" s="129">
        <v>8</v>
      </c>
    </row>
    <row r="135" spans="1:30" x14ac:dyDescent="0.2">
      <c r="A135" s="4"/>
      <c r="B135" s="8" t="s">
        <v>40</v>
      </c>
      <c r="C135" s="129">
        <v>150</v>
      </c>
      <c r="D135" s="129">
        <v>150</v>
      </c>
      <c r="K135" s="14" t="s">
        <v>41</v>
      </c>
      <c r="L135" s="129">
        <v>4</v>
      </c>
      <c r="M135" s="129"/>
      <c r="N135" s="129">
        <v>4</v>
      </c>
    </row>
    <row r="136" spans="1:30" x14ac:dyDescent="0.2">
      <c r="A136" s="4"/>
      <c r="B136" s="14" t="s">
        <v>74</v>
      </c>
      <c r="C136" s="129">
        <v>3</v>
      </c>
      <c r="D136" s="129">
        <v>3</v>
      </c>
      <c r="K136" s="8" t="s">
        <v>21</v>
      </c>
      <c r="L136" s="129">
        <v>17</v>
      </c>
      <c r="M136" s="129">
        <v>2</v>
      </c>
      <c r="N136" s="129">
        <v>19</v>
      </c>
    </row>
    <row r="137" spans="1:30" x14ac:dyDescent="0.2">
      <c r="A137" s="4"/>
      <c r="B137" s="19">
        <v>45352</v>
      </c>
      <c r="C137" s="129">
        <v>9</v>
      </c>
      <c r="D137" s="129">
        <v>9</v>
      </c>
      <c r="K137" s="14" t="s">
        <v>42</v>
      </c>
      <c r="L137" s="129">
        <v>7</v>
      </c>
      <c r="M137" s="129"/>
      <c r="N137" s="129">
        <v>7</v>
      </c>
    </row>
    <row r="138" spans="1:30" x14ac:dyDescent="0.2">
      <c r="A138" s="4"/>
      <c r="B138" s="19">
        <v>45355</v>
      </c>
      <c r="C138" s="129">
        <v>8</v>
      </c>
      <c r="D138" s="129">
        <v>8</v>
      </c>
      <c r="K138" s="14" t="s">
        <v>43</v>
      </c>
      <c r="L138" s="129">
        <v>1</v>
      </c>
      <c r="M138" s="129">
        <v>2</v>
      </c>
      <c r="N138" s="129">
        <v>3</v>
      </c>
    </row>
    <row r="139" spans="1:30" x14ac:dyDescent="0.2">
      <c r="A139" s="4"/>
      <c r="B139" s="19">
        <v>45356</v>
      </c>
      <c r="C139" s="129">
        <v>16</v>
      </c>
      <c r="D139" s="129">
        <v>16</v>
      </c>
      <c r="K139" s="14" t="s">
        <v>498</v>
      </c>
      <c r="L139" s="129">
        <v>7</v>
      </c>
      <c r="M139" s="129"/>
      <c r="N139" s="129">
        <v>7</v>
      </c>
    </row>
    <row r="140" spans="1:30" x14ac:dyDescent="0.2">
      <c r="A140" s="4"/>
      <c r="B140" s="19">
        <v>45357</v>
      </c>
      <c r="C140" s="129">
        <v>9</v>
      </c>
      <c r="D140" s="129">
        <v>9</v>
      </c>
      <c r="K140" s="14" t="s">
        <v>44</v>
      </c>
      <c r="L140" s="129">
        <v>2</v>
      </c>
      <c r="M140" s="129"/>
      <c r="N140" s="129">
        <v>2</v>
      </c>
    </row>
    <row r="141" spans="1:30" x14ac:dyDescent="0.2">
      <c r="A141" s="4"/>
      <c r="B141" s="19">
        <v>45358</v>
      </c>
      <c r="C141" s="129">
        <v>13</v>
      </c>
      <c r="D141" s="129">
        <v>13</v>
      </c>
      <c r="K141" s="8" t="s">
        <v>22</v>
      </c>
      <c r="L141" s="129">
        <v>66</v>
      </c>
      <c r="M141" s="129">
        <v>1</v>
      </c>
      <c r="N141" s="129">
        <v>67</v>
      </c>
    </row>
    <row r="142" spans="1:30" x14ac:dyDescent="0.2">
      <c r="A142" s="4"/>
      <c r="B142" s="19">
        <v>45359</v>
      </c>
      <c r="C142" s="129">
        <v>11</v>
      </c>
      <c r="D142" s="129">
        <v>11</v>
      </c>
      <c r="K142" s="14" t="s">
        <v>65</v>
      </c>
      <c r="L142" s="129">
        <v>1</v>
      </c>
      <c r="M142" s="129"/>
      <c r="N142" s="129">
        <v>1</v>
      </c>
    </row>
    <row r="143" spans="1:30" x14ac:dyDescent="0.2">
      <c r="A143" s="4"/>
      <c r="B143" s="19">
        <v>45360</v>
      </c>
      <c r="C143" s="129">
        <v>1</v>
      </c>
      <c r="D143" s="129">
        <v>1</v>
      </c>
      <c r="K143" s="14" t="s">
        <v>45</v>
      </c>
      <c r="L143" s="129">
        <v>25</v>
      </c>
      <c r="M143" s="129">
        <v>1</v>
      </c>
      <c r="N143" s="129">
        <v>26</v>
      </c>
    </row>
    <row r="144" spans="1:30" x14ac:dyDescent="0.2">
      <c r="A144" s="4"/>
      <c r="B144" s="19">
        <v>45361</v>
      </c>
      <c r="C144" s="129">
        <v>1</v>
      </c>
      <c r="D144" s="129">
        <v>1</v>
      </c>
      <c r="K144" s="14" t="s">
        <v>46</v>
      </c>
      <c r="L144" s="129">
        <v>17</v>
      </c>
      <c r="M144" s="129"/>
      <c r="N144" s="129">
        <v>17</v>
      </c>
    </row>
    <row r="145" spans="1:14" x14ac:dyDescent="0.2">
      <c r="A145" s="4"/>
      <c r="B145" s="19">
        <v>45362</v>
      </c>
      <c r="C145" s="129">
        <v>21</v>
      </c>
      <c r="D145" s="129">
        <v>21</v>
      </c>
      <c r="K145" s="14" t="s">
        <v>47</v>
      </c>
      <c r="L145" s="129">
        <v>22</v>
      </c>
      <c r="M145" s="129"/>
      <c r="N145" s="129">
        <v>22</v>
      </c>
    </row>
    <row r="146" spans="1:14" x14ac:dyDescent="0.2">
      <c r="A146" s="4"/>
      <c r="B146" s="19">
        <v>45363</v>
      </c>
      <c r="C146" s="129">
        <v>10</v>
      </c>
      <c r="D146" s="129">
        <v>10</v>
      </c>
      <c r="K146" s="14" t="s">
        <v>665</v>
      </c>
      <c r="L146" s="129">
        <v>1</v>
      </c>
      <c r="M146" s="129"/>
      <c r="N146" s="129">
        <v>1</v>
      </c>
    </row>
    <row r="147" spans="1:14" x14ac:dyDescent="0.2">
      <c r="A147" s="4"/>
      <c r="B147" s="19">
        <v>45364</v>
      </c>
      <c r="C147" s="129">
        <v>18</v>
      </c>
      <c r="D147" s="129">
        <v>18</v>
      </c>
      <c r="K147" s="8" t="s">
        <v>14</v>
      </c>
      <c r="L147" s="129">
        <v>19</v>
      </c>
      <c r="M147" s="129">
        <v>2</v>
      </c>
      <c r="N147" s="129">
        <v>21</v>
      </c>
    </row>
    <row r="148" spans="1:14" x14ac:dyDescent="0.2">
      <c r="A148" s="4"/>
      <c r="B148" s="19">
        <v>45365</v>
      </c>
      <c r="C148" s="129">
        <v>8</v>
      </c>
      <c r="D148" s="129">
        <v>8</v>
      </c>
      <c r="K148" s="14" t="s">
        <v>48</v>
      </c>
      <c r="L148" s="129">
        <v>3</v>
      </c>
      <c r="M148" s="129"/>
      <c r="N148" s="129">
        <v>3</v>
      </c>
    </row>
    <row r="149" spans="1:14" x14ac:dyDescent="0.2">
      <c r="A149" s="4"/>
      <c r="B149" s="19">
        <v>45366</v>
      </c>
      <c r="C149" s="129">
        <v>19</v>
      </c>
      <c r="D149" s="129">
        <v>19</v>
      </c>
      <c r="K149" s="14" t="s">
        <v>49</v>
      </c>
      <c r="L149" s="129">
        <v>2</v>
      </c>
      <c r="M149" s="129">
        <v>1</v>
      </c>
      <c r="N149" s="129">
        <v>3</v>
      </c>
    </row>
    <row r="150" spans="1:14" x14ac:dyDescent="0.2">
      <c r="A150" s="4"/>
      <c r="B150" s="19">
        <v>45367</v>
      </c>
      <c r="C150" s="129">
        <v>1</v>
      </c>
      <c r="D150" s="129">
        <v>1</v>
      </c>
      <c r="K150" s="14" t="s">
        <v>51</v>
      </c>
      <c r="L150" s="129">
        <v>5</v>
      </c>
      <c r="M150" s="129">
        <v>1</v>
      </c>
      <c r="N150" s="129">
        <v>6</v>
      </c>
    </row>
    <row r="151" spans="1:14" x14ac:dyDescent="0.2">
      <c r="A151" s="4"/>
      <c r="B151" s="19">
        <v>45368</v>
      </c>
      <c r="C151" s="129">
        <v>2</v>
      </c>
      <c r="D151" s="129">
        <v>2</v>
      </c>
      <c r="K151" s="14" t="s">
        <v>52</v>
      </c>
      <c r="L151" s="129">
        <v>9</v>
      </c>
      <c r="M151" s="129"/>
      <c r="N151" s="129">
        <v>9</v>
      </c>
    </row>
    <row r="152" spans="1:14" x14ac:dyDescent="0.2">
      <c r="A152" s="4"/>
      <c r="B152" s="8" t="s">
        <v>50</v>
      </c>
      <c r="C152" s="129">
        <v>216</v>
      </c>
      <c r="D152" s="129">
        <v>216</v>
      </c>
      <c r="K152" s="8" t="s">
        <v>15</v>
      </c>
      <c r="L152" s="129">
        <v>4</v>
      </c>
      <c r="M152" s="129"/>
      <c r="N152" s="129">
        <v>4</v>
      </c>
    </row>
    <row r="153" spans="1:14" x14ac:dyDescent="0.2">
      <c r="A153" s="4"/>
      <c r="B153" s="14" t="s">
        <v>74</v>
      </c>
      <c r="C153" s="129">
        <v>1</v>
      </c>
      <c r="D153" s="129">
        <v>1</v>
      </c>
      <c r="K153" s="14" t="s">
        <v>37</v>
      </c>
      <c r="L153" s="129">
        <v>1</v>
      </c>
      <c r="M153" s="129"/>
      <c r="N153" s="129">
        <v>1</v>
      </c>
    </row>
    <row r="154" spans="1:14" x14ac:dyDescent="0.2">
      <c r="A154" s="4"/>
      <c r="B154" s="19">
        <v>45352</v>
      </c>
      <c r="C154" s="129">
        <v>22</v>
      </c>
      <c r="D154" s="129">
        <v>22</v>
      </c>
      <c r="K154" s="14" t="s">
        <v>44</v>
      </c>
      <c r="L154" s="129">
        <v>2</v>
      </c>
      <c r="M154" s="129"/>
      <c r="N154" s="129">
        <v>2</v>
      </c>
    </row>
    <row r="155" spans="1:14" x14ac:dyDescent="0.2">
      <c r="A155" s="4"/>
      <c r="B155" s="19">
        <v>45353</v>
      </c>
      <c r="C155" s="129">
        <v>2</v>
      </c>
      <c r="D155" s="129">
        <v>2</v>
      </c>
      <c r="K155" s="14" t="s">
        <v>47</v>
      </c>
      <c r="L155" s="129">
        <v>1</v>
      </c>
      <c r="M155" s="129"/>
      <c r="N155" s="129">
        <v>1</v>
      </c>
    </row>
    <row r="156" spans="1:14" x14ac:dyDescent="0.2">
      <c r="A156" s="4"/>
      <c r="B156" s="19">
        <v>45355</v>
      </c>
      <c r="C156" s="129">
        <v>24</v>
      </c>
      <c r="D156" s="129">
        <v>24</v>
      </c>
      <c r="K156" s="8" t="s">
        <v>16</v>
      </c>
      <c r="L156" s="129">
        <v>7</v>
      </c>
      <c r="M156" s="129">
        <v>1</v>
      </c>
      <c r="N156" s="129">
        <v>8</v>
      </c>
    </row>
    <row r="157" spans="1:14" x14ac:dyDescent="0.2">
      <c r="A157" s="4"/>
      <c r="B157" s="19">
        <v>45356</v>
      </c>
      <c r="C157" s="129">
        <v>18</v>
      </c>
      <c r="D157" s="129">
        <v>18</v>
      </c>
      <c r="K157" s="14" t="s">
        <v>57</v>
      </c>
      <c r="L157" s="129"/>
      <c r="M157" s="129">
        <v>1</v>
      </c>
      <c r="N157" s="129">
        <v>1</v>
      </c>
    </row>
    <row r="158" spans="1:14" x14ac:dyDescent="0.2">
      <c r="A158" s="4"/>
      <c r="B158" s="19">
        <v>45357</v>
      </c>
      <c r="C158" s="129">
        <v>12</v>
      </c>
      <c r="D158" s="129">
        <v>12</v>
      </c>
      <c r="K158" s="14" t="s">
        <v>457</v>
      </c>
      <c r="L158" s="129">
        <v>1</v>
      </c>
      <c r="M158" s="129"/>
      <c r="N158" s="129">
        <v>1</v>
      </c>
    </row>
    <row r="159" spans="1:14" x14ac:dyDescent="0.2">
      <c r="A159" s="4"/>
      <c r="B159" s="19">
        <v>45358</v>
      </c>
      <c r="C159" s="129">
        <v>12</v>
      </c>
      <c r="D159" s="129">
        <v>12</v>
      </c>
      <c r="K159" s="14" t="s">
        <v>54</v>
      </c>
      <c r="L159" s="129">
        <v>6</v>
      </c>
      <c r="M159" s="129"/>
      <c r="N159" s="129">
        <v>6</v>
      </c>
    </row>
    <row r="160" spans="1:14" x14ac:dyDescent="0.2">
      <c r="A160" s="4"/>
      <c r="B160" s="19">
        <v>45359</v>
      </c>
      <c r="C160" s="129">
        <v>25</v>
      </c>
      <c r="D160" s="129">
        <v>25</v>
      </c>
      <c r="K160" s="8" t="s">
        <v>17</v>
      </c>
      <c r="L160" s="129">
        <v>1</v>
      </c>
      <c r="M160" s="129">
        <v>7</v>
      </c>
      <c r="N160" s="129">
        <v>8</v>
      </c>
    </row>
    <row r="161" spans="1:30" x14ac:dyDescent="0.2">
      <c r="A161" s="4"/>
      <c r="B161" s="19">
        <v>45361</v>
      </c>
      <c r="C161" s="129">
        <v>2</v>
      </c>
      <c r="D161" s="129">
        <v>2</v>
      </c>
      <c r="K161" s="14" t="s">
        <v>55</v>
      </c>
      <c r="L161" s="129">
        <v>1</v>
      </c>
      <c r="M161" s="129">
        <v>1</v>
      </c>
      <c r="N161" s="129">
        <v>2</v>
      </c>
    </row>
    <row r="162" spans="1:30" x14ac:dyDescent="0.2">
      <c r="A162" s="4"/>
      <c r="B162" s="19">
        <v>45362</v>
      </c>
      <c r="C162" s="129">
        <v>18</v>
      </c>
      <c r="D162" s="129">
        <v>18</v>
      </c>
      <c r="K162" s="14" t="s">
        <v>197</v>
      </c>
      <c r="L162" s="129"/>
      <c r="M162" s="129">
        <v>4</v>
      </c>
      <c r="N162" s="129">
        <v>4</v>
      </c>
    </row>
    <row r="163" spans="1:30" x14ac:dyDescent="0.2">
      <c r="A163" s="4"/>
      <c r="B163" s="19">
        <v>45363</v>
      </c>
      <c r="C163" s="129">
        <v>22</v>
      </c>
      <c r="D163" s="129">
        <v>22</v>
      </c>
      <c r="K163" s="14" t="s">
        <v>448</v>
      </c>
      <c r="L163" s="129"/>
      <c r="M163" s="129">
        <v>2</v>
      </c>
      <c r="N163" s="129">
        <v>2</v>
      </c>
    </row>
    <row r="164" spans="1:30" x14ac:dyDescent="0.2">
      <c r="A164" s="4"/>
      <c r="B164" s="19">
        <v>45364</v>
      </c>
      <c r="C164" s="129">
        <v>32</v>
      </c>
      <c r="D164" s="129">
        <v>32</v>
      </c>
      <c r="K164" s="8" t="s">
        <v>15357</v>
      </c>
      <c r="L164" s="129">
        <v>7</v>
      </c>
      <c r="M164" s="129"/>
      <c r="N164" s="129">
        <v>7</v>
      </c>
    </row>
    <row r="165" spans="1:30" x14ac:dyDescent="0.2">
      <c r="A165" s="4"/>
      <c r="B165" s="19">
        <v>45365</v>
      </c>
      <c r="C165" s="129">
        <v>16</v>
      </c>
      <c r="D165" s="129">
        <v>16</v>
      </c>
      <c r="K165" s="14" t="s">
        <v>42</v>
      </c>
      <c r="L165" s="129">
        <v>4</v>
      </c>
      <c r="M165" s="129"/>
      <c r="N165" s="129">
        <v>4</v>
      </c>
    </row>
    <row r="166" spans="1:30" x14ac:dyDescent="0.2">
      <c r="A166" s="4"/>
      <c r="B166" s="19">
        <v>45366</v>
      </c>
      <c r="C166" s="129">
        <v>10</v>
      </c>
      <c r="D166" s="129">
        <v>10</v>
      </c>
      <c r="K166" s="14" t="s">
        <v>498</v>
      </c>
      <c r="L166" s="129">
        <v>2</v>
      </c>
      <c r="M166" s="129"/>
      <c r="N166" s="129">
        <v>2</v>
      </c>
    </row>
    <row r="167" spans="1:30" x14ac:dyDescent="0.2">
      <c r="A167" s="4"/>
      <c r="B167" s="8" t="s">
        <v>11</v>
      </c>
      <c r="C167" s="129">
        <v>369</v>
      </c>
      <c r="D167" s="129">
        <v>369</v>
      </c>
      <c r="K167" s="14" t="s">
        <v>44</v>
      </c>
      <c r="L167" s="129">
        <v>1</v>
      </c>
      <c r="M167" s="129"/>
      <c r="N167" s="129">
        <v>1</v>
      </c>
    </row>
    <row r="168" spans="1:30" x14ac:dyDescent="0.2">
      <c r="A168" s="4"/>
      <c r="K168" s="8" t="s">
        <v>18</v>
      </c>
      <c r="L168" s="129">
        <v>152</v>
      </c>
      <c r="M168" s="129">
        <v>46</v>
      </c>
      <c r="N168" s="129">
        <v>198</v>
      </c>
    </row>
    <row r="169" spans="1:30" x14ac:dyDescent="0.2">
      <c r="A169" s="4"/>
      <c r="K169" s="14" t="s">
        <v>57</v>
      </c>
      <c r="L169" s="129">
        <v>18</v>
      </c>
      <c r="M169" s="129">
        <v>20</v>
      </c>
      <c r="N169" s="129">
        <v>38</v>
      </c>
    </row>
    <row r="170" spans="1:30" x14ac:dyDescent="0.2">
      <c r="A170" s="4"/>
      <c r="K170" s="14" t="s">
        <v>498</v>
      </c>
      <c r="L170" s="129">
        <v>2</v>
      </c>
      <c r="M170" s="129"/>
      <c r="N170" s="129">
        <v>2</v>
      </c>
    </row>
    <row r="171" spans="1:30" x14ac:dyDescent="0.2">
      <c r="A171" s="4"/>
      <c r="K171" s="14" t="s">
        <v>58</v>
      </c>
      <c r="L171" s="129">
        <v>13</v>
      </c>
      <c r="M171" s="129">
        <v>18</v>
      </c>
      <c r="N171" s="129">
        <v>31</v>
      </c>
    </row>
    <row r="172" spans="1:30" x14ac:dyDescent="0.2">
      <c r="A172" s="4"/>
      <c r="K172" s="14" t="s">
        <v>499</v>
      </c>
      <c r="L172" s="129">
        <v>60</v>
      </c>
      <c r="M172" s="129">
        <v>1</v>
      </c>
      <c r="N172" s="129">
        <v>61</v>
      </c>
    </row>
    <row r="173" spans="1:30" x14ac:dyDescent="0.2">
      <c r="A173" s="4"/>
      <c r="K173" s="14" t="s">
        <v>54</v>
      </c>
      <c r="L173" s="129"/>
      <c r="M173" s="129">
        <v>1</v>
      </c>
      <c r="N173" s="129">
        <v>1</v>
      </c>
    </row>
    <row r="174" spans="1:30" x14ac:dyDescent="0.2">
      <c r="A174" s="4"/>
      <c r="K174" s="14" t="s">
        <v>60</v>
      </c>
      <c r="L174" s="129">
        <v>17</v>
      </c>
      <c r="M174" s="129">
        <v>1</v>
      </c>
      <c r="N174" s="129">
        <v>18</v>
      </c>
      <c r="Q174" s="5"/>
      <c r="R174" s="5"/>
      <c r="V174" s="4"/>
      <c r="W174" s="4"/>
      <c r="X174" s="4"/>
      <c r="Y174" s="4"/>
      <c r="Z174" s="4"/>
      <c r="AA174" s="4"/>
      <c r="AB174" s="4"/>
      <c r="AC174" s="4"/>
      <c r="AD174" s="4"/>
    </row>
    <row r="175" spans="1:30" x14ac:dyDescent="0.2">
      <c r="A175" s="4"/>
      <c r="K175" s="14" t="s">
        <v>61</v>
      </c>
      <c r="L175" s="129">
        <v>41</v>
      </c>
      <c r="M175" s="129">
        <v>5</v>
      </c>
      <c r="N175" s="129">
        <v>46</v>
      </c>
      <c r="P175" s="15"/>
      <c r="Q175" s="5"/>
      <c r="R175" s="5"/>
      <c r="V175" s="4"/>
      <c r="W175" s="4"/>
      <c r="X175" s="4"/>
      <c r="Y175" s="4"/>
      <c r="Z175" s="4"/>
      <c r="AA175" s="4"/>
      <c r="AB175" s="4"/>
      <c r="AC175" s="4"/>
      <c r="AD175" s="4"/>
    </row>
    <row r="176" spans="1:30" x14ac:dyDescent="0.2">
      <c r="A176" s="4"/>
      <c r="K176" s="14" t="s">
        <v>62</v>
      </c>
      <c r="L176" s="129">
        <v>1</v>
      </c>
      <c r="M176" s="129"/>
      <c r="N176" s="129">
        <v>1</v>
      </c>
      <c r="P176" s="15"/>
      <c r="Q176" s="5"/>
      <c r="R176" s="5"/>
      <c r="V176" s="4"/>
      <c r="W176" s="4"/>
      <c r="X176" s="4"/>
      <c r="Y176" s="4"/>
      <c r="Z176" s="4"/>
      <c r="AA176" s="4"/>
      <c r="AB176" s="4"/>
      <c r="AC176" s="4"/>
      <c r="AD176" s="4"/>
    </row>
    <row r="177" spans="1:30" x14ac:dyDescent="0.2">
      <c r="A177" s="4"/>
      <c r="K177" s="8" t="s">
        <v>19</v>
      </c>
      <c r="L177" s="129">
        <v>31</v>
      </c>
      <c r="M177" s="129">
        <v>15</v>
      </c>
      <c r="N177" s="129">
        <v>46</v>
      </c>
      <c r="P177" s="15"/>
      <c r="Q177" s="5"/>
      <c r="R177" s="5"/>
      <c r="S177" s="8"/>
      <c r="T177" s="4"/>
      <c r="U177" s="4"/>
      <c r="V177" s="4"/>
      <c r="W177" s="4"/>
      <c r="X177" s="4"/>
      <c r="Y177" s="4"/>
      <c r="Z177" s="4"/>
      <c r="AA177" s="4"/>
      <c r="AB177" s="4"/>
      <c r="AC177" s="4"/>
      <c r="AD177" s="4"/>
    </row>
    <row r="178" spans="1:30" x14ac:dyDescent="0.2">
      <c r="A178" s="4"/>
      <c r="K178" s="14" t="s">
        <v>57</v>
      </c>
      <c r="L178" s="129">
        <v>1</v>
      </c>
      <c r="M178" s="129"/>
      <c r="N178" s="129">
        <v>1</v>
      </c>
      <c r="P178" s="15"/>
      <c r="Q178" s="5"/>
      <c r="R178" s="5"/>
      <c r="S178" s="8"/>
      <c r="T178" s="4"/>
      <c r="U178" s="4"/>
      <c r="V178" s="4"/>
      <c r="W178" s="4"/>
      <c r="X178" s="4"/>
      <c r="Y178" s="4"/>
      <c r="Z178" s="4"/>
      <c r="AA178" s="4"/>
      <c r="AB178" s="4"/>
      <c r="AC178" s="4"/>
      <c r="AD178" s="4"/>
    </row>
    <row r="179" spans="1:30" x14ac:dyDescent="0.2">
      <c r="A179" s="4"/>
      <c r="K179" s="14" t="s">
        <v>43</v>
      </c>
      <c r="L179" s="129">
        <v>1</v>
      </c>
      <c r="M179" s="129"/>
      <c r="N179" s="129">
        <v>1</v>
      </c>
      <c r="P179" s="15"/>
      <c r="Q179" s="5"/>
      <c r="R179" s="5"/>
      <c r="S179" s="8"/>
      <c r="T179" s="4"/>
      <c r="U179" s="4"/>
      <c r="V179" s="4"/>
      <c r="W179" s="4"/>
      <c r="X179" s="4"/>
      <c r="Y179" s="4"/>
      <c r="Z179" s="4"/>
      <c r="AA179" s="4"/>
      <c r="AB179" s="4"/>
      <c r="AC179" s="4"/>
      <c r="AD179" s="4"/>
    </row>
    <row r="180" spans="1:30" x14ac:dyDescent="0.2">
      <c r="A180" s="4"/>
      <c r="K180" s="14" t="s">
        <v>63</v>
      </c>
      <c r="L180" s="129">
        <v>10</v>
      </c>
      <c r="M180" s="129">
        <v>2</v>
      </c>
      <c r="N180" s="129">
        <v>12</v>
      </c>
      <c r="P180" s="15"/>
      <c r="Q180" s="5"/>
      <c r="R180" s="5"/>
      <c r="S180" s="8"/>
      <c r="T180" s="4"/>
      <c r="U180" s="4"/>
      <c r="V180" s="4"/>
      <c r="W180" s="4"/>
      <c r="X180" s="4"/>
      <c r="Y180" s="4"/>
      <c r="Z180" s="4"/>
      <c r="AA180" s="4"/>
      <c r="AB180" s="4"/>
      <c r="AC180" s="4"/>
      <c r="AD180" s="4"/>
    </row>
    <row r="181" spans="1:30" x14ac:dyDescent="0.2">
      <c r="A181" s="4"/>
      <c r="K181" s="14" t="s">
        <v>64</v>
      </c>
      <c r="L181" s="129">
        <v>10</v>
      </c>
      <c r="M181" s="129">
        <v>4</v>
      </c>
      <c r="N181" s="129">
        <v>14</v>
      </c>
      <c r="P181" s="15"/>
      <c r="Q181" s="5"/>
      <c r="R181" s="5"/>
      <c r="S181" s="8"/>
      <c r="T181" s="4"/>
      <c r="U181" s="4"/>
      <c r="V181" s="4"/>
      <c r="W181" s="4"/>
      <c r="X181" s="4"/>
      <c r="Y181" s="4"/>
      <c r="Z181" s="4"/>
      <c r="AA181" s="4"/>
      <c r="AB181" s="4"/>
      <c r="AC181" s="4"/>
      <c r="AD181" s="4"/>
    </row>
    <row r="182" spans="1:30" x14ac:dyDescent="0.2">
      <c r="A182" s="4"/>
      <c r="K182" s="14" t="s">
        <v>62</v>
      </c>
      <c r="L182" s="129">
        <v>9</v>
      </c>
      <c r="M182" s="129">
        <v>9</v>
      </c>
      <c r="N182" s="129">
        <v>18</v>
      </c>
      <c r="P182" s="15"/>
      <c r="Q182" s="5"/>
      <c r="R182" s="5"/>
      <c r="S182" s="8"/>
      <c r="T182" s="4"/>
      <c r="U182" s="4"/>
      <c r="V182" s="4"/>
      <c r="W182" s="4"/>
      <c r="X182" s="4"/>
      <c r="Y182" s="4"/>
      <c r="Z182" s="4"/>
      <c r="AA182" s="4"/>
      <c r="AB182" s="4"/>
      <c r="AC182" s="4"/>
      <c r="AD182" s="4"/>
    </row>
    <row r="183" spans="1:30" x14ac:dyDescent="0.2">
      <c r="A183" s="4"/>
      <c r="K183" s="8" t="s">
        <v>20</v>
      </c>
      <c r="L183" s="129">
        <v>30</v>
      </c>
      <c r="M183" s="129">
        <v>3</v>
      </c>
      <c r="N183" s="129">
        <v>33</v>
      </c>
      <c r="P183" s="15"/>
      <c r="Q183" s="5"/>
      <c r="R183" s="5"/>
      <c r="S183" s="8"/>
      <c r="T183" s="4"/>
      <c r="U183" s="4"/>
      <c r="V183" s="4"/>
      <c r="W183" s="4"/>
      <c r="X183" s="4"/>
      <c r="Y183" s="4"/>
      <c r="Z183" s="4"/>
      <c r="AA183" s="4"/>
      <c r="AB183" s="4"/>
      <c r="AC183" s="4"/>
      <c r="AD183" s="4"/>
    </row>
    <row r="184" spans="1:30" x14ac:dyDescent="0.2">
      <c r="A184" s="4"/>
      <c r="K184" s="14" t="s">
        <v>65</v>
      </c>
      <c r="L184" s="129">
        <v>11</v>
      </c>
      <c r="M184" s="129">
        <v>3</v>
      </c>
      <c r="N184" s="129">
        <v>14</v>
      </c>
      <c r="P184" s="15"/>
      <c r="Q184" s="5"/>
      <c r="R184" s="5"/>
      <c r="S184" s="8"/>
      <c r="T184" s="4"/>
      <c r="U184" s="4"/>
      <c r="V184" s="4"/>
      <c r="W184" s="4"/>
      <c r="X184" s="4"/>
      <c r="Y184" s="4"/>
      <c r="Z184" s="4"/>
      <c r="AA184" s="4"/>
      <c r="AB184" s="4"/>
      <c r="AC184" s="4"/>
      <c r="AD184" s="4"/>
    </row>
    <row r="185" spans="1:30" x14ac:dyDescent="0.2">
      <c r="A185" s="4"/>
      <c r="K185" s="14" t="s">
        <v>66</v>
      </c>
      <c r="L185" s="129">
        <v>6</v>
      </c>
      <c r="M185" s="129"/>
      <c r="N185" s="129">
        <v>6</v>
      </c>
      <c r="P185" s="15"/>
      <c r="Q185" s="5"/>
      <c r="R185" s="5"/>
      <c r="S185" s="8"/>
      <c r="T185" s="4"/>
      <c r="U185" s="4"/>
      <c r="V185" s="4"/>
      <c r="W185" s="4"/>
      <c r="X185" s="4"/>
      <c r="Y185" s="4"/>
      <c r="Z185" s="4"/>
      <c r="AA185" s="4"/>
      <c r="AB185" s="4"/>
      <c r="AC185" s="4"/>
      <c r="AD185" s="4"/>
    </row>
    <row r="186" spans="1:30" x14ac:dyDescent="0.2">
      <c r="A186" s="4"/>
      <c r="K186" s="14" t="s">
        <v>67</v>
      </c>
      <c r="L186" s="129">
        <v>4</v>
      </c>
      <c r="M186" s="129"/>
      <c r="N186" s="129">
        <v>4</v>
      </c>
      <c r="P186" s="15"/>
      <c r="Q186" s="5"/>
      <c r="R186" s="5"/>
      <c r="S186" s="8"/>
      <c r="T186" s="4"/>
      <c r="U186" s="4"/>
      <c r="V186" s="4"/>
      <c r="W186" s="4"/>
      <c r="X186" s="4"/>
      <c r="Y186" s="4"/>
      <c r="Z186" s="4"/>
      <c r="AA186" s="4"/>
      <c r="AB186" s="4"/>
      <c r="AC186" s="4"/>
      <c r="AD186" s="4"/>
    </row>
    <row r="187" spans="1:30" x14ac:dyDescent="0.2">
      <c r="A187" s="4"/>
      <c r="K187" s="14" t="s">
        <v>59</v>
      </c>
      <c r="L187" s="129">
        <v>2</v>
      </c>
      <c r="M187" s="129"/>
      <c r="N187" s="129">
        <v>2</v>
      </c>
      <c r="P187" s="15"/>
      <c r="Q187" s="5"/>
      <c r="R187" s="5"/>
      <c r="S187" s="8"/>
      <c r="T187" s="4"/>
      <c r="U187" s="4"/>
      <c r="V187" s="4"/>
      <c r="W187" s="4"/>
      <c r="X187" s="4"/>
      <c r="Y187" s="4"/>
      <c r="Z187" s="4"/>
      <c r="AA187" s="4"/>
      <c r="AB187" s="4"/>
      <c r="AC187" s="4"/>
      <c r="AD187" s="4"/>
    </row>
    <row r="188" spans="1:30" x14ac:dyDescent="0.2">
      <c r="A188" s="4"/>
      <c r="K188" s="14" t="s">
        <v>68</v>
      </c>
      <c r="L188" s="129">
        <v>5</v>
      </c>
      <c r="M188" s="129"/>
      <c r="N188" s="129">
        <v>5</v>
      </c>
      <c r="P188" s="15"/>
      <c r="Q188" s="5"/>
      <c r="R188" s="5"/>
      <c r="S188" s="8"/>
      <c r="T188" s="4"/>
      <c r="U188" s="4"/>
      <c r="V188" s="4"/>
      <c r="W188" s="4"/>
      <c r="X188" s="4"/>
      <c r="Y188" s="4"/>
      <c r="Z188" s="4"/>
      <c r="AA188" s="4"/>
      <c r="AB188" s="4"/>
      <c r="AC188" s="4"/>
      <c r="AD188" s="4"/>
    </row>
    <row r="189" spans="1:30" x14ac:dyDescent="0.2">
      <c r="A189" s="4"/>
      <c r="K189" s="14" t="s">
        <v>69</v>
      </c>
      <c r="L189" s="129">
        <v>2</v>
      </c>
      <c r="M189" s="129"/>
      <c r="N189" s="129">
        <v>2</v>
      </c>
      <c r="P189" s="15"/>
      <c r="Q189" s="5"/>
      <c r="R189" s="5"/>
      <c r="S189" s="8"/>
      <c r="T189" s="4"/>
      <c r="U189" s="4"/>
      <c r="V189" s="4"/>
      <c r="W189" s="4"/>
      <c r="X189" s="4"/>
      <c r="Y189" s="4"/>
      <c r="Z189" s="4"/>
      <c r="AA189" s="4"/>
      <c r="AB189" s="4"/>
      <c r="AC189" s="4"/>
      <c r="AD189" s="4"/>
    </row>
    <row r="190" spans="1:30" x14ac:dyDescent="0.2">
      <c r="A190" s="4"/>
      <c r="K190" s="8" t="s">
        <v>23</v>
      </c>
      <c r="L190" s="129">
        <v>5</v>
      </c>
      <c r="M190" s="129"/>
      <c r="N190" s="129">
        <v>5</v>
      </c>
      <c r="P190" s="15"/>
      <c r="Q190" s="5"/>
      <c r="R190" s="5"/>
      <c r="S190" s="8"/>
      <c r="T190" s="4"/>
      <c r="U190" s="4"/>
      <c r="V190" s="4"/>
      <c r="W190" s="4"/>
      <c r="X190" s="4"/>
      <c r="Y190" s="4"/>
      <c r="Z190" s="4"/>
      <c r="AA190" s="4"/>
      <c r="AB190" s="4"/>
      <c r="AC190" s="4"/>
      <c r="AD190" s="4"/>
    </row>
    <row r="191" spans="1:30" x14ac:dyDescent="0.2">
      <c r="A191" s="4"/>
      <c r="K191" s="14" t="s">
        <v>67</v>
      </c>
      <c r="L191" s="129">
        <v>4</v>
      </c>
      <c r="M191" s="129"/>
      <c r="N191" s="129">
        <v>4</v>
      </c>
      <c r="P191" s="15"/>
      <c r="Q191" s="5"/>
      <c r="R191" s="5"/>
      <c r="S191" s="8"/>
      <c r="T191" s="4"/>
      <c r="U191" s="4"/>
      <c r="V191" s="4"/>
      <c r="W191" s="4"/>
      <c r="X191" s="4"/>
      <c r="Y191" s="4"/>
      <c r="Z191" s="4"/>
      <c r="AA191" s="4"/>
      <c r="AB191" s="4"/>
      <c r="AC191" s="4"/>
      <c r="AD191" s="4"/>
    </row>
    <row r="192" spans="1:30" x14ac:dyDescent="0.2">
      <c r="A192" s="4"/>
      <c r="K192" s="14" t="s">
        <v>68</v>
      </c>
      <c r="L192" s="129">
        <v>1</v>
      </c>
      <c r="M192" s="129"/>
      <c r="N192" s="129">
        <v>1</v>
      </c>
      <c r="P192" s="15"/>
      <c r="Q192" s="5"/>
      <c r="R192" s="5"/>
      <c r="S192" s="8"/>
      <c r="T192" s="4"/>
      <c r="U192" s="4"/>
      <c r="V192" s="4"/>
      <c r="W192" s="4"/>
      <c r="X192" s="4"/>
      <c r="Y192" s="4"/>
      <c r="Z192" s="4"/>
      <c r="AA192" s="4"/>
      <c r="AB192" s="4"/>
      <c r="AC192" s="4"/>
      <c r="AD192" s="4"/>
    </row>
    <row r="193" spans="1:30" x14ac:dyDescent="0.2">
      <c r="A193" s="4"/>
      <c r="K193" s="8" t="s">
        <v>20526</v>
      </c>
      <c r="L193" s="129">
        <v>3</v>
      </c>
      <c r="M193" s="129"/>
      <c r="N193" s="129">
        <v>3</v>
      </c>
      <c r="O193" s="1"/>
      <c r="P193" s="15"/>
      <c r="Q193" s="5"/>
      <c r="R193" s="5"/>
      <c r="S193" s="8"/>
      <c r="T193" s="4"/>
      <c r="U193" s="4"/>
      <c r="V193" s="4"/>
      <c r="W193" s="4"/>
      <c r="X193" s="4"/>
      <c r="Y193" s="4"/>
      <c r="Z193" s="4"/>
      <c r="AA193" s="4"/>
      <c r="AB193" s="4"/>
      <c r="AC193" s="4"/>
      <c r="AD193" s="4"/>
    </row>
    <row r="194" spans="1:30" x14ac:dyDescent="0.2">
      <c r="A194" s="4"/>
      <c r="K194" s="14" t="s">
        <v>20527</v>
      </c>
      <c r="L194" s="129">
        <v>3</v>
      </c>
      <c r="M194" s="129"/>
      <c r="N194" s="129">
        <v>3</v>
      </c>
      <c r="O194" s="1"/>
      <c r="P194" s="15"/>
      <c r="Q194" s="5"/>
      <c r="R194" s="5"/>
      <c r="S194" s="8"/>
      <c r="T194" s="4"/>
      <c r="U194" s="4"/>
      <c r="V194" s="4"/>
      <c r="W194" s="4"/>
      <c r="X194" s="4"/>
      <c r="Y194" s="4"/>
      <c r="Z194" s="4"/>
      <c r="AA194" s="4"/>
      <c r="AB194" s="4"/>
      <c r="AC194" s="4"/>
      <c r="AD194" s="4"/>
    </row>
    <row r="195" spans="1:30" x14ac:dyDescent="0.2">
      <c r="A195" s="4"/>
      <c r="K195" s="8" t="s">
        <v>24</v>
      </c>
      <c r="L195" s="129">
        <v>3</v>
      </c>
      <c r="M195" s="129"/>
      <c r="N195" s="129">
        <v>3</v>
      </c>
      <c r="O195" s="1"/>
      <c r="P195" s="15"/>
      <c r="Q195" s="5"/>
      <c r="R195" s="5"/>
      <c r="S195" s="8"/>
      <c r="T195" s="4"/>
      <c r="U195" s="4"/>
      <c r="V195" s="4"/>
      <c r="W195" s="4"/>
      <c r="X195" s="4"/>
      <c r="Y195" s="4"/>
      <c r="Z195" s="4"/>
      <c r="AA195" s="4"/>
      <c r="AB195" s="4"/>
      <c r="AC195" s="4"/>
      <c r="AD195" s="4"/>
    </row>
    <row r="196" spans="1:30" x14ac:dyDescent="0.2">
      <c r="A196" s="4"/>
      <c r="K196" s="14" t="s">
        <v>54</v>
      </c>
      <c r="L196" s="129">
        <v>3</v>
      </c>
      <c r="M196" s="129"/>
      <c r="N196" s="129">
        <v>3</v>
      </c>
      <c r="O196" s="1"/>
      <c r="P196" s="15"/>
      <c r="Q196" s="5"/>
      <c r="R196" s="5"/>
      <c r="S196" s="8"/>
      <c r="T196" s="4"/>
      <c r="U196" s="4"/>
      <c r="V196" s="4"/>
      <c r="W196" s="4"/>
      <c r="X196" s="4"/>
      <c r="Y196" s="4"/>
      <c r="Z196" s="4"/>
      <c r="AA196" s="4"/>
      <c r="AB196" s="4"/>
      <c r="AC196" s="4"/>
      <c r="AD196" s="4"/>
    </row>
    <row r="197" spans="1:30" x14ac:dyDescent="0.2">
      <c r="A197" s="4"/>
      <c r="K197" s="8" t="s">
        <v>11</v>
      </c>
      <c r="L197" s="129">
        <v>369</v>
      </c>
      <c r="M197" s="129">
        <v>77</v>
      </c>
      <c r="N197" s="129">
        <v>446</v>
      </c>
      <c r="O197" s="1"/>
      <c r="P197" s="15"/>
      <c r="Q197" s="5"/>
      <c r="R197" s="5"/>
      <c r="S197" s="8"/>
      <c r="T197" s="4"/>
      <c r="U197" s="4"/>
      <c r="V197" s="4"/>
      <c r="W197" s="4"/>
      <c r="X197" s="4"/>
      <c r="Y197" s="4"/>
      <c r="Z197" s="4"/>
      <c r="AA197" s="4"/>
      <c r="AB197" s="4"/>
      <c r="AC197" s="4"/>
      <c r="AD197" s="4"/>
    </row>
    <row r="198" spans="1:30" x14ac:dyDescent="0.2">
      <c r="A198" s="4"/>
      <c r="O198" s="1"/>
      <c r="P198" s="15"/>
      <c r="Q198" s="5"/>
      <c r="R198" s="5"/>
      <c r="S198" s="8"/>
      <c r="T198" s="4"/>
      <c r="U198" s="4"/>
      <c r="V198" s="4"/>
      <c r="W198" s="4"/>
      <c r="X198" s="4"/>
      <c r="Y198" s="4"/>
      <c r="Z198" s="4"/>
      <c r="AA198" s="4"/>
      <c r="AB198" s="4"/>
      <c r="AC198" s="4"/>
      <c r="AD198" s="4"/>
    </row>
    <row r="199" spans="1:30" x14ac:dyDescent="0.2">
      <c r="A199" s="4"/>
      <c r="O199" s="1"/>
      <c r="P199" s="15"/>
      <c r="Q199" s="5"/>
      <c r="R199" s="5"/>
      <c r="S199" s="8"/>
      <c r="T199" s="4"/>
      <c r="U199" s="4"/>
      <c r="V199" s="4"/>
      <c r="W199" s="4"/>
      <c r="X199" s="4"/>
      <c r="Y199" s="4"/>
      <c r="Z199" s="4"/>
      <c r="AA199" s="4"/>
      <c r="AB199" s="4"/>
      <c r="AC199" s="4"/>
      <c r="AD199" s="4"/>
    </row>
    <row r="200" spans="1:30" x14ac:dyDescent="0.2">
      <c r="A200" s="4"/>
      <c r="O200" s="1"/>
      <c r="P200" s="15"/>
      <c r="Q200" s="5"/>
      <c r="R200" s="5"/>
      <c r="S200" s="8"/>
      <c r="T200" s="4"/>
      <c r="U200" s="4"/>
      <c r="V200" s="4"/>
      <c r="W200" s="4"/>
      <c r="X200" s="4"/>
      <c r="Y200" s="4"/>
      <c r="Z200" s="4"/>
      <c r="AA200" s="4"/>
      <c r="AB200" s="4"/>
      <c r="AC200" s="4"/>
      <c r="AD200" s="4"/>
    </row>
    <row r="201" spans="1:30" x14ac:dyDescent="0.2">
      <c r="A201" s="4"/>
      <c r="O201" s="1"/>
      <c r="P201" s="15"/>
      <c r="Q201" s="5"/>
      <c r="R201" s="5"/>
      <c r="S201" s="8"/>
      <c r="T201" s="4"/>
      <c r="U201" s="4"/>
      <c r="V201" s="4"/>
      <c r="W201" s="4"/>
      <c r="X201" s="4"/>
      <c r="Y201" s="4"/>
      <c r="Z201" s="4"/>
      <c r="AA201" s="4"/>
      <c r="AB201" s="4"/>
      <c r="AC201" s="4"/>
      <c r="AD201" s="4"/>
    </row>
    <row r="202" spans="1:30" x14ac:dyDescent="0.2">
      <c r="A202" s="4"/>
      <c r="O202" s="1"/>
      <c r="P202" s="15"/>
      <c r="Q202" s="5"/>
      <c r="R202" s="5"/>
      <c r="S202" s="8"/>
      <c r="T202" s="4"/>
      <c r="U202" s="4"/>
      <c r="V202" s="4"/>
      <c r="W202" s="4"/>
      <c r="X202" s="4"/>
      <c r="Y202" s="4"/>
      <c r="Z202" s="4"/>
      <c r="AA202" s="4"/>
      <c r="AB202" s="4"/>
      <c r="AC202" s="4"/>
      <c r="AD202" s="4"/>
    </row>
    <row r="203" spans="1:30" x14ac:dyDescent="0.2">
      <c r="A203" s="4"/>
      <c r="F203" s="4"/>
      <c r="G203" s="4"/>
      <c r="H203" s="4"/>
      <c r="I203" s="4"/>
      <c r="J203" s="4"/>
      <c r="O203" s="1"/>
      <c r="P203" s="15"/>
      <c r="Q203" s="5"/>
      <c r="R203" s="5"/>
      <c r="S203" s="8"/>
      <c r="T203" s="4"/>
      <c r="U203" s="4"/>
      <c r="V203" s="4"/>
      <c r="W203" s="4"/>
      <c r="X203" s="4"/>
      <c r="Y203" s="4"/>
      <c r="Z203" s="4"/>
      <c r="AA203" s="4"/>
      <c r="AB203" s="4"/>
      <c r="AC203" s="4"/>
      <c r="AD203" s="4"/>
    </row>
    <row r="204" spans="1:30" x14ac:dyDescent="0.2">
      <c r="A204" s="4"/>
      <c r="F204" s="4"/>
      <c r="G204" s="4"/>
      <c r="H204" s="4"/>
      <c r="I204" s="4"/>
      <c r="J204" s="4"/>
      <c r="O204" s="1"/>
      <c r="P204" s="15"/>
      <c r="Q204" s="5"/>
      <c r="R204" s="5"/>
      <c r="S204" s="8"/>
      <c r="T204" s="4"/>
      <c r="U204" s="4"/>
      <c r="V204" s="4"/>
      <c r="W204" s="4"/>
      <c r="X204" s="4"/>
      <c r="Y204" s="4"/>
      <c r="Z204" s="4"/>
      <c r="AA204" s="4"/>
      <c r="AB204" s="4"/>
      <c r="AC204" s="4"/>
      <c r="AD204" s="4"/>
    </row>
    <row r="205" spans="1:30" x14ac:dyDescent="0.2">
      <c r="A205" s="4"/>
      <c r="F205" s="4"/>
      <c r="G205" s="4"/>
      <c r="H205" s="4"/>
      <c r="I205" s="4"/>
      <c r="J205" s="4"/>
      <c r="O205" s="1"/>
      <c r="P205" s="15"/>
      <c r="Q205" s="5"/>
      <c r="R205" s="5"/>
      <c r="S205" s="8"/>
      <c r="T205" s="4"/>
      <c r="U205" s="4"/>
      <c r="V205" s="4"/>
      <c r="W205" s="4"/>
      <c r="X205" s="4"/>
      <c r="Y205" s="4"/>
      <c r="Z205" s="4"/>
      <c r="AA205" s="4"/>
      <c r="AB205" s="4"/>
      <c r="AC205" s="4"/>
      <c r="AD205" s="4"/>
    </row>
    <row r="206" spans="1:30" x14ac:dyDescent="0.2">
      <c r="A206" s="4"/>
      <c r="F206" s="4"/>
      <c r="G206" s="4"/>
      <c r="H206" s="4"/>
      <c r="I206" s="4"/>
      <c r="J206" s="4"/>
      <c r="O206" s="1"/>
      <c r="P206" s="15"/>
      <c r="Q206" s="5"/>
      <c r="R206" s="5"/>
      <c r="S206" s="8"/>
      <c r="T206" s="4"/>
      <c r="U206" s="4"/>
      <c r="V206" s="4"/>
      <c r="W206" s="4"/>
      <c r="X206" s="4"/>
      <c r="Y206" s="4"/>
      <c r="Z206" s="4"/>
      <c r="AA206" s="4"/>
      <c r="AB206" s="4"/>
      <c r="AC206" s="4"/>
      <c r="AD206" s="4"/>
    </row>
    <row r="207" spans="1:30" x14ac:dyDescent="0.2">
      <c r="A207" s="4"/>
      <c r="F207" s="4"/>
      <c r="G207" s="4"/>
      <c r="H207" s="4"/>
      <c r="I207" s="4"/>
      <c r="J207" s="4"/>
      <c r="O207" s="1"/>
      <c r="P207" s="15"/>
      <c r="Q207" s="5"/>
      <c r="R207" s="5"/>
      <c r="S207" s="8"/>
      <c r="T207" s="4"/>
      <c r="U207" s="4"/>
      <c r="V207" s="4"/>
      <c r="W207" s="4"/>
      <c r="X207" s="4"/>
      <c r="Y207" s="4"/>
      <c r="Z207" s="4"/>
      <c r="AA207" s="4"/>
      <c r="AB207" s="4"/>
      <c r="AC207" s="4"/>
      <c r="AD207" s="4"/>
    </row>
    <row r="208" spans="1:30" x14ac:dyDescent="0.2">
      <c r="A208" s="4"/>
      <c r="F208" s="4"/>
      <c r="G208" s="4"/>
      <c r="H208" s="4"/>
      <c r="I208" s="4"/>
      <c r="J208" s="4"/>
      <c r="O208" s="1"/>
      <c r="P208" s="15"/>
      <c r="Q208" s="5"/>
      <c r="R208" s="5"/>
      <c r="S208" s="8"/>
      <c r="T208" s="4"/>
      <c r="U208" s="4"/>
      <c r="V208" s="4"/>
      <c r="W208" s="4"/>
      <c r="X208" s="4"/>
      <c r="Y208" s="4"/>
      <c r="Z208" s="4"/>
      <c r="AA208" s="4"/>
      <c r="AB208" s="4"/>
      <c r="AC208" s="4"/>
      <c r="AD208" s="4"/>
    </row>
    <row r="209" spans="1:30" x14ac:dyDescent="0.2">
      <c r="A209" s="4"/>
      <c r="F209" s="4"/>
      <c r="G209" s="4"/>
      <c r="H209" s="4"/>
      <c r="I209" s="4"/>
      <c r="J209" s="4"/>
      <c r="O209" s="1"/>
      <c r="P209" s="15"/>
      <c r="Q209" s="5"/>
      <c r="R209" s="5"/>
      <c r="S209" s="8"/>
      <c r="T209" s="4"/>
      <c r="U209" s="4"/>
      <c r="V209" s="4"/>
      <c r="W209" s="4"/>
      <c r="X209" s="4"/>
      <c r="Y209" s="4"/>
      <c r="Z209" s="4"/>
      <c r="AA209" s="4"/>
      <c r="AB209" s="4"/>
      <c r="AC209" s="4"/>
      <c r="AD209" s="4"/>
    </row>
    <row r="210" spans="1:30" x14ac:dyDescent="0.2">
      <c r="A210" s="4"/>
      <c r="B210" s="90" t="s">
        <v>9398</v>
      </c>
      <c r="E210" s="90" t="s">
        <v>9399</v>
      </c>
      <c r="F210" s="4"/>
      <c r="G210" s="4"/>
      <c r="H210" s="4"/>
      <c r="I210" s="90" t="s">
        <v>9400</v>
      </c>
      <c r="J210" s="4"/>
      <c r="K210" s="4"/>
      <c r="L210" s="90" t="s">
        <v>9401</v>
      </c>
      <c r="M210" s="4"/>
      <c r="N210" s="8"/>
      <c r="O210" s="4"/>
      <c r="P210" s="15"/>
      <c r="Q210" s="5"/>
      <c r="R210" s="8"/>
      <c r="S210" s="4"/>
      <c r="T210" s="4"/>
      <c r="U210" s="4"/>
      <c r="V210" s="4"/>
      <c r="W210" s="4"/>
      <c r="X210" s="4"/>
      <c r="Y210" s="4"/>
      <c r="Z210" s="4"/>
      <c r="AA210" s="4"/>
      <c r="AB210" s="4"/>
      <c r="AC210" s="4"/>
      <c r="AD210" s="4"/>
    </row>
    <row r="211" spans="1:30" x14ac:dyDescent="0.2">
      <c r="A211" s="4"/>
      <c r="B211" s="88" t="s">
        <v>8</v>
      </c>
      <c r="C211" t="s">
        <v>70</v>
      </c>
      <c r="E211" s="88" t="s">
        <v>8</v>
      </c>
      <c r="F211" t="s">
        <v>71</v>
      </c>
      <c r="G211" s="4"/>
      <c r="H211" s="4"/>
      <c r="I211" s="88" t="s">
        <v>8</v>
      </c>
      <c r="J211" t="s">
        <v>72</v>
      </c>
      <c r="L211" s="88" t="s">
        <v>8</v>
      </c>
      <c r="M211" t="s">
        <v>73</v>
      </c>
      <c r="P211" s="15"/>
      <c r="Q211" s="5"/>
      <c r="T211" s="4"/>
      <c r="U211" s="4"/>
      <c r="V211" s="4"/>
      <c r="W211" s="4"/>
      <c r="X211" s="4"/>
      <c r="Y211" s="4"/>
      <c r="Z211" s="4"/>
      <c r="AA211" s="4"/>
      <c r="AB211" s="4"/>
      <c r="AC211" s="4"/>
      <c r="AD211" s="4"/>
    </row>
    <row r="212" spans="1:30" x14ac:dyDescent="0.2">
      <c r="A212" s="4"/>
      <c r="B212" s="89" t="s">
        <v>74</v>
      </c>
      <c r="C212" s="128"/>
      <c r="E212" s="89" t="s">
        <v>31</v>
      </c>
      <c r="F212" s="128">
        <v>4</v>
      </c>
      <c r="G212" s="4"/>
      <c r="H212" s="4"/>
      <c r="I212" s="89" t="s">
        <v>31</v>
      </c>
      <c r="J212" s="128">
        <v>154</v>
      </c>
      <c r="L212" s="89" t="s">
        <v>31</v>
      </c>
      <c r="M212" s="128">
        <v>280</v>
      </c>
      <c r="P212" s="15"/>
      <c r="Q212" s="5"/>
      <c r="T212" s="4"/>
      <c r="U212" s="4"/>
      <c r="V212" s="4"/>
      <c r="W212" s="4"/>
      <c r="X212" s="4"/>
      <c r="Y212" s="4"/>
      <c r="Z212" s="4"/>
      <c r="AA212" s="4"/>
      <c r="AB212" s="4"/>
      <c r="AC212" s="4"/>
      <c r="AD212" s="4"/>
    </row>
    <row r="213" spans="1:30" x14ac:dyDescent="0.2">
      <c r="A213" s="4"/>
      <c r="B213" s="89" t="s">
        <v>11</v>
      </c>
      <c r="C213" s="128"/>
      <c r="E213" s="89" t="s">
        <v>11</v>
      </c>
      <c r="F213" s="128">
        <v>4</v>
      </c>
      <c r="I213" s="89" t="s">
        <v>11</v>
      </c>
      <c r="J213" s="128">
        <v>154</v>
      </c>
      <c r="L213" s="89" t="s">
        <v>32</v>
      </c>
      <c r="M213" s="128">
        <v>2</v>
      </c>
      <c r="P213" s="15"/>
      <c r="Q213" s="5"/>
      <c r="T213" s="4"/>
      <c r="U213" s="4"/>
      <c r="V213" s="4"/>
      <c r="W213" s="4"/>
      <c r="X213" s="4"/>
      <c r="Y213" s="4"/>
      <c r="Z213" s="4"/>
      <c r="AA213" s="4"/>
      <c r="AB213" s="4"/>
      <c r="AC213" s="4"/>
      <c r="AD213" s="4"/>
    </row>
    <row r="214" spans="1:30" x14ac:dyDescent="0.2">
      <c r="A214" s="4"/>
      <c r="L214" s="89" t="s">
        <v>11</v>
      </c>
      <c r="M214" s="128">
        <v>282</v>
      </c>
      <c r="P214" s="15"/>
      <c r="Q214" s="5"/>
      <c r="T214" s="4"/>
      <c r="U214" s="4"/>
      <c r="V214" s="4"/>
      <c r="W214" s="4"/>
      <c r="X214" s="4"/>
      <c r="Y214" s="4"/>
      <c r="Z214" s="4"/>
      <c r="AA214" s="4"/>
      <c r="AB214" s="4"/>
      <c r="AC214" s="4"/>
      <c r="AD214" s="4"/>
    </row>
    <row r="215" spans="1:30" x14ac:dyDescent="0.2">
      <c r="A215" s="4"/>
      <c r="P215" s="15"/>
      <c r="Q215" s="5"/>
      <c r="T215" s="4"/>
      <c r="U215" s="4"/>
      <c r="V215" s="4"/>
      <c r="W215" s="4"/>
      <c r="X215" s="4"/>
      <c r="Y215" s="4"/>
      <c r="Z215" s="4"/>
      <c r="AA215" s="4"/>
      <c r="AB215" s="4"/>
      <c r="AC215" s="4"/>
      <c r="AD215" s="4"/>
    </row>
    <row r="216" spans="1:30" x14ac:dyDescent="0.2">
      <c r="A216" s="4"/>
      <c r="P216" s="15"/>
      <c r="Q216" s="5"/>
      <c r="T216" s="4"/>
      <c r="U216" s="4"/>
      <c r="V216" s="4"/>
      <c r="W216" s="4"/>
      <c r="X216" s="4"/>
      <c r="Y216" s="4"/>
      <c r="Z216" s="4"/>
      <c r="AA216" s="4"/>
      <c r="AB216" s="4"/>
      <c r="AC216" s="4"/>
      <c r="AD216" s="4"/>
    </row>
    <row r="217" spans="1:30" x14ac:dyDescent="0.2">
      <c r="A217" s="4"/>
      <c r="P217" s="15"/>
      <c r="Q217" s="5"/>
      <c r="T217" s="4"/>
      <c r="U217" s="4"/>
      <c r="V217" s="4"/>
      <c r="W217" s="4"/>
      <c r="X217" s="4"/>
      <c r="Y217" s="4"/>
      <c r="Z217" s="4"/>
      <c r="AA217" s="4"/>
      <c r="AB217" s="4"/>
      <c r="AC217" s="4"/>
      <c r="AD217" s="4"/>
    </row>
    <row r="218" spans="1:30" x14ac:dyDescent="0.2">
      <c r="A218" s="4"/>
      <c r="P218" s="15"/>
      <c r="Q218" s="5"/>
      <c r="T218" s="4"/>
      <c r="U218" s="4"/>
      <c r="V218" s="4"/>
      <c r="W218" s="4"/>
      <c r="X218" s="4"/>
      <c r="Y218" s="4"/>
      <c r="Z218" s="4"/>
      <c r="AA218" s="4"/>
      <c r="AB218" s="4"/>
      <c r="AC218" s="4"/>
      <c r="AD218" s="4"/>
    </row>
    <row r="219" spans="1:30" x14ac:dyDescent="0.2">
      <c r="A219" s="4"/>
      <c r="P219" s="15"/>
      <c r="Q219" s="5"/>
      <c r="T219" s="4"/>
      <c r="U219" s="4"/>
      <c r="V219" s="4"/>
      <c r="W219" s="4"/>
      <c r="X219" s="4"/>
      <c r="Y219" s="4"/>
      <c r="Z219" s="4"/>
      <c r="AA219" s="4"/>
      <c r="AB219" s="4"/>
      <c r="AC219" s="4"/>
      <c r="AD219" s="4"/>
    </row>
    <row r="220" spans="1:30" x14ac:dyDescent="0.2">
      <c r="A220" s="4"/>
      <c r="G220" s="4"/>
      <c r="H220" s="4"/>
      <c r="P220" s="15"/>
      <c r="Q220" s="5"/>
      <c r="T220" s="4"/>
      <c r="U220" s="4"/>
      <c r="V220" s="4"/>
      <c r="W220" s="4"/>
      <c r="X220" s="4"/>
      <c r="Y220" s="4"/>
      <c r="Z220" s="4"/>
      <c r="AA220" s="4"/>
      <c r="AB220" s="4"/>
      <c r="AC220" s="4"/>
      <c r="AD220" s="4"/>
    </row>
    <row r="221" spans="1:30" x14ac:dyDescent="0.2">
      <c r="A221" s="4"/>
      <c r="G221" s="1"/>
      <c r="H221" s="1"/>
      <c r="P221" s="15"/>
      <c r="Q221" s="5"/>
      <c r="T221" s="4"/>
      <c r="U221" s="4"/>
      <c r="V221" s="4"/>
      <c r="W221" s="4"/>
      <c r="X221" s="4"/>
      <c r="Y221" s="4"/>
      <c r="Z221" s="4"/>
      <c r="AA221" s="4"/>
      <c r="AB221" s="4"/>
      <c r="AC221" s="4"/>
      <c r="AD221" s="4"/>
    </row>
    <row r="222" spans="1:30" x14ac:dyDescent="0.2">
      <c r="A222" s="4"/>
      <c r="G222" s="4"/>
      <c r="H222" s="4"/>
      <c r="P222" s="15"/>
      <c r="Q222" s="5"/>
      <c r="T222" s="4"/>
      <c r="U222" s="4"/>
      <c r="V222" s="4"/>
      <c r="W222" s="4"/>
      <c r="X222" s="4"/>
      <c r="Y222" s="4"/>
      <c r="Z222" s="4"/>
      <c r="AA222" s="4"/>
      <c r="AB222" s="4"/>
      <c r="AC222" s="4"/>
      <c r="AD222" s="4"/>
    </row>
    <row r="223" spans="1:30" x14ac:dyDescent="0.2">
      <c r="A223" s="4"/>
      <c r="G223" s="4"/>
      <c r="H223" s="4"/>
      <c r="P223" s="15"/>
      <c r="Q223" s="5"/>
      <c r="T223" s="4"/>
      <c r="U223" s="4"/>
      <c r="V223" s="4"/>
      <c r="W223" s="4"/>
      <c r="X223" s="4"/>
      <c r="Y223" s="4"/>
      <c r="Z223" s="4"/>
      <c r="AA223" s="4"/>
      <c r="AB223" s="4"/>
      <c r="AC223" s="4"/>
      <c r="AD223" s="4"/>
    </row>
    <row r="224" spans="1:30" x14ac:dyDescent="0.2">
      <c r="A224" s="4"/>
      <c r="G224" s="4"/>
      <c r="H224" s="4"/>
      <c r="P224" s="15"/>
      <c r="Q224" s="5"/>
      <c r="T224" s="4"/>
      <c r="U224" s="4"/>
      <c r="V224" s="4"/>
      <c r="W224" s="4"/>
      <c r="X224" s="4"/>
      <c r="Y224" s="4"/>
      <c r="Z224" s="4"/>
      <c r="AA224" s="4"/>
      <c r="AB224" s="4"/>
      <c r="AC224" s="4"/>
      <c r="AD224" s="4"/>
    </row>
    <row r="225" spans="1:30" x14ac:dyDescent="0.2">
      <c r="A225" s="4"/>
      <c r="G225" s="4"/>
      <c r="H225" s="4"/>
      <c r="P225" s="15"/>
      <c r="Q225" s="5"/>
      <c r="T225" s="4"/>
      <c r="U225" s="4"/>
      <c r="V225" s="4"/>
      <c r="W225" s="4"/>
      <c r="X225" s="4"/>
      <c r="Y225" s="4"/>
      <c r="Z225" s="4"/>
      <c r="AA225" s="4"/>
      <c r="AB225" s="4"/>
      <c r="AC225" s="4"/>
      <c r="AD225" s="4"/>
    </row>
    <row r="226" spans="1:30" x14ac:dyDescent="0.2">
      <c r="A226" s="4"/>
      <c r="P226" s="15"/>
      <c r="Q226" s="5"/>
      <c r="T226" s="4"/>
      <c r="U226" s="4"/>
      <c r="V226" s="4"/>
      <c r="W226" s="4"/>
      <c r="X226" s="4"/>
      <c r="Y226" s="4"/>
      <c r="Z226" s="4"/>
      <c r="AA226" s="4"/>
      <c r="AB226" s="4"/>
      <c r="AC226" s="4"/>
      <c r="AD226" s="4"/>
    </row>
    <row r="227" spans="1:30" x14ac:dyDescent="0.2">
      <c r="A227" s="4"/>
      <c r="P227" s="15"/>
      <c r="Q227" s="5"/>
      <c r="T227" s="4"/>
      <c r="U227" s="4"/>
      <c r="V227" s="4"/>
      <c r="W227" s="4"/>
      <c r="X227" s="4"/>
      <c r="Y227" s="4"/>
      <c r="Z227" s="4"/>
      <c r="AA227" s="4"/>
      <c r="AB227" s="4"/>
      <c r="AC227" s="4"/>
      <c r="AD227" s="4"/>
    </row>
    <row r="228" spans="1:30" x14ac:dyDescent="0.2">
      <c r="A228" s="4"/>
      <c r="P228" s="15"/>
      <c r="Q228" s="5"/>
      <c r="R228" s="1"/>
      <c r="S228" s="1"/>
      <c r="T228" s="4"/>
      <c r="U228" s="4"/>
      <c r="V228" s="4"/>
      <c r="W228" s="4"/>
      <c r="X228" s="4"/>
      <c r="Y228" s="4"/>
      <c r="Z228" s="4"/>
      <c r="AA228" s="4"/>
      <c r="AB228" s="4"/>
      <c r="AC228" s="4"/>
      <c r="AD228" s="4"/>
    </row>
    <row r="229" spans="1:30" x14ac:dyDescent="0.2">
      <c r="A229" s="4"/>
      <c r="B229" s="4"/>
      <c r="C229" s="4"/>
      <c r="D229" s="4"/>
      <c r="E229" s="4"/>
      <c r="J229" s="4"/>
      <c r="K229" s="4"/>
      <c r="L229" s="4"/>
      <c r="M229" s="4"/>
      <c r="N229" s="1"/>
      <c r="O229" s="1"/>
      <c r="P229" s="15"/>
      <c r="Q229" s="5"/>
      <c r="R229" s="1"/>
      <c r="S229" s="1"/>
      <c r="T229" s="4"/>
      <c r="U229" s="4"/>
      <c r="V229" s="4"/>
      <c r="W229" s="4"/>
      <c r="X229" s="4"/>
      <c r="Y229" s="4"/>
      <c r="Z229" s="4"/>
      <c r="AA229" s="4"/>
      <c r="AB229" s="4"/>
      <c r="AC229" s="4"/>
      <c r="AD229" s="4"/>
    </row>
    <row r="230" spans="1:30" x14ac:dyDescent="0.2">
      <c r="A230" s="4"/>
      <c r="B230" s="4"/>
      <c r="C230" s="4"/>
      <c r="D230" s="4"/>
      <c r="E230" s="4"/>
      <c r="J230" s="4"/>
      <c r="K230" s="4"/>
      <c r="L230" s="4"/>
      <c r="M230" s="4"/>
      <c r="N230" s="1"/>
      <c r="O230" s="1"/>
      <c r="P230" s="15"/>
      <c r="Q230" s="5"/>
      <c r="R230" s="1"/>
      <c r="S230" s="1"/>
      <c r="T230" s="4"/>
      <c r="U230" s="4"/>
      <c r="V230" s="4"/>
      <c r="W230" s="4"/>
      <c r="X230" s="4"/>
      <c r="Y230" s="4"/>
      <c r="Z230" s="4"/>
      <c r="AA230" s="4"/>
      <c r="AB230" s="4"/>
      <c r="AC230" s="4"/>
      <c r="AD230" s="4"/>
    </row>
    <row r="231" spans="1:30" x14ac:dyDescent="0.2">
      <c r="A231" s="4"/>
      <c r="B231" s="4"/>
      <c r="C231" s="4"/>
      <c r="D231" s="4"/>
      <c r="E231" s="4"/>
      <c r="J231" s="4"/>
      <c r="K231" s="4"/>
      <c r="L231" s="4"/>
      <c r="M231" s="4"/>
      <c r="N231" s="1"/>
      <c r="O231" s="1"/>
      <c r="P231" s="15"/>
      <c r="Q231" s="5"/>
      <c r="R231" s="1"/>
      <c r="S231" s="1"/>
      <c r="T231" s="4"/>
      <c r="U231" s="4"/>
      <c r="V231" s="4"/>
      <c r="W231" s="4"/>
      <c r="X231" s="4"/>
      <c r="Y231" s="4"/>
      <c r="Z231" s="4"/>
      <c r="AA231" s="4"/>
      <c r="AB231" s="4"/>
      <c r="AC231" s="4"/>
      <c r="AD231" s="4"/>
    </row>
    <row r="232" spans="1:30" x14ac:dyDescent="0.2">
      <c r="A232" s="4"/>
      <c r="B232" s="4"/>
      <c r="C232" s="4"/>
      <c r="D232" s="4"/>
      <c r="E232" s="4"/>
      <c r="J232" s="4"/>
      <c r="K232" s="4"/>
      <c r="L232" s="4"/>
      <c r="M232" s="4"/>
      <c r="N232" s="1"/>
      <c r="O232" s="1"/>
      <c r="P232" s="15"/>
      <c r="Q232" s="5"/>
      <c r="R232" s="1"/>
      <c r="S232" s="1"/>
      <c r="T232" s="4"/>
      <c r="U232" s="4"/>
      <c r="V232" s="4"/>
      <c r="W232" s="4"/>
      <c r="X232" s="4"/>
      <c r="Y232" s="4"/>
      <c r="Z232" s="4"/>
      <c r="AA232" s="4"/>
      <c r="AB232" s="4"/>
      <c r="AC232" s="4"/>
      <c r="AD232" s="4"/>
    </row>
    <row r="233" spans="1:30" x14ac:dyDescent="0.2">
      <c r="A233" s="4"/>
      <c r="B233" s="4"/>
      <c r="C233" s="4"/>
      <c r="D233" s="4"/>
      <c r="E233" s="4"/>
      <c r="J233" s="4"/>
      <c r="K233" s="4"/>
      <c r="L233" s="4"/>
      <c r="M233" s="4"/>
      <c r="N233" s="1"/>
      <c r="O233" s="1"/>
      <c r="P233" s="15"/>
      <c r="Q233" s="5"/>
      <c r="R233" s="1"/>
      <c r="S233" s="1"/>
      <c r="T233" s="4"/>
      <c r="U233" s="4"/>
      <c r="V233" s="4"/>
      <c r="W233" s="4"/>
      <c r="X233" s="4"/>
      <c r="Y233" s="4"/>
      <c r="Z233" s="4"/>
      <c r="AA233" s="4"/>
      <c r="AB233" s="4"/>
      <c r="AC233" s="4"/>
      <c r="AD233" s="4"/>
    </row>
    <row r="234" spans="1:30" x14ac:dyDescent="0.2">
      <c r="A234" s="4"/>
      <c r="B234" s="4"/>
      <c r="C234" s="4"/>
      <c r="D234" s="4"/>
      <c r="E234" s="4"/>
      <c r="J234" s="4"/>
      <c r="K234" s="4"/>
      <c r="L234" s="4"/>
      <c r="M234" s="4"/>
      <c r="N234" s="1"/>
      <c r="O234" s="1"/>
      <c r="P234" s="15"/>
      <c r="Q234" s="5"/>
      <c r="R234" s="1"/>
      <c r="S234" s="1"/>
      <c r="T234" s="4"/>
      <c r="U234" s="4"/>
      <c r="V234" s="4"/>
      <c r="W234" s="4"/>
      <c r="X234" s="4"/>
      <c r="Y234" s="4"/>
      <c r="Z234" s="4"/>
      <c r="AA234" s="4"/>
      <c r="AB234" s="4"/>
      <c r="AC234" s="4"/>
      <c r="AD234" s="4"/>
    </row>
    <row r="235" spans="1:30" x14ac:dyDescent="0.2">
      <c r="A235" s="4"/>
      <c r="B235" s="4"/>
      <c r="C235" s="4"/>
      <c r="D235" s="4"/>
      <c r="E235" s="4"/>
      <c r="J235" s="4"/>
      <c r="K235" s="4"/>
      <c r="L235" s="4"/>
      <c r="M235" s="4"/>
      <c r="N235" s="1"/>
      <c r="O235" s="1"/>
      <c r="P235" s="15"/>
      <c r="Q235" s="5"/>
      <c r="R235" s="1"/>
      <c r="S235" s="1"/>
      <c r="T235" s="4"/>
      <c r="U235" s="4"/>
      <c r="V235" s="4"/>
      <c r="W235" s="4"/>
      <c r="X235" s="4"/>
      <c r="Y235" s="4"/>
      <c r="Z235" s="4"/>
      <c r="AA235" s="4"/>
      <c r="AB235" s="4"/>
      <c r="AC235" s="4"/>
      <c r="AD235" s="4"/>
    </row>
    <row r="236" spans="1:30" x14ac:dyDescent="0.2">
      <c r="A236" s="4"/>
      <c r="B236" s="4"/>
      <c r="C236" s="4"/>
      <c r="D236" s="4"/>
      <c r="E236" s="4"/>
      <c r="J236" s="4"/>
      <c r="K236" s="4"/>
      <c r="L236" s="4"/>
      <c r="M236" s="4"/>
      <c r="N236" s="1"/>
      <c r="O236" s="1"/>
      <c r="P236" s="15"/>
      <c r="Q236" s="5"/>
      <c r="R236" s="5"/>
      <c r="S236" s="4"/>
      <c r="T236" s="4"/>
      <c r="U236" s="4"/>
      <c r="V236" s="4"/>
      <c r="W236" s="4"/>
      <c r="X236" s="4"/>
      <c r="Y236" s="4"/>
      <c r="Z236" s="4"/>
      <c r="AA236" s="4"/>
      <c r="AB236" s="4"/>
      <c r="AC236" s="4"/>
      <c r="AD236" s="4"/>
    </row>
    <row r="237" spans="1:30" x14ac:dyDescent="0.2">
      <c r="A237" s="4"/>
      <c r="B237" s="4"/>
      <c r="C237" s="4"/>
      <c r="D237" s="4"/>
      <c r="E237" s="4"/>
      <c r="J237" s="4"/>
      <c r="K237" s="4"/>
      <c r="L237" s="4"/>
      <c r="M237" s="4"/>
      <c r="N237" s="1"/>
      <c r="O237" s="1"/>
      <c r="P237" s="15"/>
      <c r="Q237" s="5"/>
      <c r="R237" s="5"/>
      <c r="S237" s="4"/>
      <c r="T237" s="4"/>
      <c r="U237" s="4"/>
      <c r="V237" s="4"/>
      <c r="W237" s="4"/>
      <c r="X237" s="4"/>
      <c r="Y237" s="4"/>
      <c r="Z237" s="4"/>
      <c r="AA237" s="4"/>
      <c r="AB237" s="4"/>
      <c r="AC237" s="4"/>
      <c r="AD237" s="4"/>
    </row>
    <row r="238" spans="1:30" x14ac:dyDescent="0.2">
      <c r="A238" s="4"/>
      <c r="B238" s="4"/>
      <c r="C238" s="4"/>
      <c r="D238" s="4"/>
      <c r="E238" s="4"/>
      <c r="J238" s="4"/>
      <c r="K238" s="4"/>
      <c r="L238" s="4"/>
      <c r="M238" s="4"/>
      <c r="N238" s="1"/>
      <c r="O238" s="1"/>
      <c r="P238" s="15"/>
      <c r="Q238" s="5"/>
      <c r="R238" s="5"/>
      <c r="S238" s="4"/>
      <c r="T238" s="4"/>
      <c r="U238" s="4"/>
      <c r="V238" s="4"/>
      <c r="W238" s="4"/>
      <c r="X238" s="4"/>
      <c r="Y238" s="4"/>
      <c r="Z238" s="4"/>
      <c r="AA238" s="4"/>
      <c r="AB238" s="4"/>
      <c r="AC238" s="4"/>
      <c r="AD238" s="4"/>
    </row>
    <row r="239" spans="1:30" x14ac:dyDescent="0.2">
      <c r="A239" s="4"/>
      <c r="B239" s="4"/>
      <c r="C239" s="4"/>
      <c r="D239" s="4"/>
      <c r="E239" s="4"/>
      <c r="J239" s="4"/>
      <c r="K239" s="4"/>
      <c r="L239" s="4"/>
      <c r="M239" s="4"/>
      <c r="N239" s="1"/>
      <c r="O239" s="1"/>
      <c r="P239" s="15"/>
      <c r="Q239" s="5"/>
      <c r="R239" s="5"/>
      <c r="S239" s="4"/>
      <c r="T239" s="4"/>
      <c r="U239" s="4"/>
      <c r="V239" s="4"/>
      <c r="W239" s="4"/>
      <c r="X239" s="4"/>
      <c r="Y239" s="4"/>
      <c r="Z239" s="4"/>
      <c r="AA239" s="4"/>
      <c r="AB239" s="4"/>
      <c r="AC239" s="4"/>
      <c r="AD239" s="4"/>
    </row>
    <row r="240" spans="1:30" x14ac:dyDescent="0.2">
      <c r="A240" s="4"/>
      <c r="B240" s="4"/>
      <c r="C240" s="4"/>
      <c r="D240" s="4"/>
      <c r="E240" s="4"/>
      <c r="J240" s="4"/>
      <c r="K240" s="4"/>
      <c r="L240" s="4"/>
      <c r="M240" s="4"/>
      <c r="N240" s="1"/>
      <c r="O240" s="1"/>
      <c r="P240" s="15"/>
      <c r="Q240" s="5"/>
      <c r="R240" s="5"/>
      <c r="S240" s="4"/>
      <c r="T240" s="4"/>
      <c r="U240" s="4"/>
      <c r="V240" s="4"/>
      <c r="W240" s="4"/>
      <c r="X240" s="4"/>
      <c r="Y240" s="4"/>
      <c r="Z240" s="4"/>
      <c r="AA240" s="4"/>
      <c r="AB240" s="4"/>
      <c r="AC240" s="4"/>
      <c r="AD240" s="4"/>
    </row>
    <row r="241" spans="1:30" x14ac:dyDescent="0.2">
      <c r="A241" s="4"/>
      <c r="B241" s="4"/>
      <c r="C241" s="4"/>
      <c r="D241" s="4"/>
      <c r="E241" s="4"/>
      <c r="J241" s="4"/>
      <c r="K241" s="4"/>
      <c r="L241" s="4"/>
      <c r="M241" s="4"/>
      <c r="N241" s="1"/>
      <c r="O241" s="1"/>
      <c r="P241" s="15"/>
      <c r="Q241" s="5"/>
      <c r="R241" s="5"/>
      <c r="S241" s="4"/>
      <c r="T241" s="4"/>
      <c r="U241" s="4"/>
      <c r="V241" s="4"/>
      <c r="W241" s="4"/>
      <c r="X241" s="4"/>
      <c r="Y241" s="4"/>
      <c r="Z241" s="4"/>
      <c r="AA241" s="4"/>
      <c r="AB241" s="4"/>
      <c r="AC241" s="4"/>
      <c r="AD241" s="4"/>
    </row>
    <row r="242" spans="1:30" x14ac:dyDescent="0.2">
      <c r="A242" s="4"/>
      <c r="B242" s="4"/>
      <c r="C242" s="4"/>
      <c r="D242" s="4"/>
      <c r="E242" s="4"/>
      <c r="J242" s="4"/>
      <c r="K242" s="4"/>
      <c r="L242" s="4"/>
      <c r="M242" s="4"/>
      <c r="N242" s="1"/>
      <c r="O242" s="1"/>
      <c r="P242" s="15"/>
      <c r="Q242" s="5"/>
      <c r="R242" s="5"/>
      <c r="S242" s="4"/>
      <c r="T242" s="4"/>
      <c r="U242" s="4"/>
      <c r="V242" s="4"/>
      <c r="W242" s="4"/>
      <c r="X242" s="4"/>
      <c r="Y242" s="4"/>
      <c r="Z242" s="4"/>
      <c r="AA242" s="4"/>
      <c r="AB242" s="4"/>
      <c r="AC242" s="4"/>
      <c r="AD242" s="4"/>
    </row>
    <row r="243" spans="1:30" x14ac:dyDescent="0.2">
      <c r="A243" s="4"/>
      <c r="B243" s="4"/>
      <c r="C243" s="4"/>
      <c r="D243" s="4"/>
      <c r="E243" s="4"/>
      <c r="J243" s="4"/>
      <c r="K243" s="4"/>
      <c r="L243" s="4"/>
      <c r="M243" s="4"/>
      <c r="N243" s="1"/>
      <c r="O243" s="1"/>
      <c r="P243" s="15"/>
      <c r="Q243" s="5"/>
      <c r="R243" s="5"/>
      <c r="S243" s="4"/>
      <c r="T243" s="4"/>
      <c r="U243" s="4"/>
      <c r="V243" s="4"/>
      <c r="W243" s="4"/>
      <c r="X243" s="4"/>
      <c r="Y243" s="4"/>
      <c r="Z243" s="4"/>
      <c r="AA243" s="4"/>
      <c r="AB243" s="4"/>
      <c r="AC243" s="4"/>
      <c r="AD243" s="4"/>
    </row>
    <row r="244" spans="1:30" x14ac:dyDescent="0.2">
      <c r="A244" s="4"/>
      <c r="B244" s="4"/>
      <c r="C244" s="4"/>
      <c r="D244" s="4"/>
      <c r="E244" s="4"/>
      <c r="J244" s="4"/>
      <c r="K244" s="4"/>
      <c r="L244" s="4"/>
      <c r="M244" s="4"/>
      <c r="N244" s="1"/>
      <c r="O244" s="1"/>
      <c r="P244" s="15"/>
      <c r="Q244" s="5"/>
      <c r="R244" s="5"/>
      <c r="S244" s="4"/>
      <c r="T244" s="4"/>
      <c r="U244" s="4"/>
      <c r="V244" s="4"/>
      <c r="W244" s="4"/>
      <c r="X244" s="4"/>
      <c r="Y244" s="4"/>
      <c r="Z244" s="4"/>
      <c r="AA244" s="4"/>
      <c r="AB244" s="4"/>
      <c r="AC244" s="4"/>
      <c r="AD244" s="4"/>
    </row>
    <row r="245" spans="1:30" x14ac:dyDescent="0.2">
      <c r="A245" s="4"/>
      <c r="B245" s="4"/>
      <c r="C245" s="4"/>
      <c r="D245" s="4"/>
      <c r="E245" s="4"/>
      <c r="J245" s="4"/>
      <c r="K245" s="4"/>
      <c r="L245" s="4"/>
      <c r="M245" s="4"/>
      <c r="N245" s="1"/>
      <c r="O245" s="1"/>
      <c r="P245" s="15"/>
      <c r="Q245" s="5"/>
      <c r="R245" s="5"/>
      <c r="S245" s="4"/>
      <c r="T245" s="4"/>
      <c r="U245" s="4"/>
      <c r="V245" s="4"/>
      <c r="W245" s="4"/>
      <c r="X245" s="4"/>
      <c r="Y245" s="4"/>
      <c r="Z245" s="4"/>
      <c r="AA245" s="4"/>
      <c r="AB245" s="4"/>
      <c r="AC245" s="4"/>
      <c r="AD245" s="4"/>
    </row>
    <row r="246" spans="1:30" x14ac:dyDescent="0.2">
      <c r="A246" s="4"/>
      <c r="B246" s="4"/>
      <c r="C246" s="4"/>
      <c r="D246" s="4"/>
      <c r="E246" s="4"/>
      <c r="J246" s="4"/>
      <c r="K246" s="4"/>
      <c r="L246" s="4"/>
      <c r="M246" s="4"/>
      <c r="N246" s="1"/>
      <c r="O246" s="1"/>
      <c r="P246" s="15"/>
      <c r="Q246" s="5"/>
      <c r="R246" s="5"/>
      <c r="S246" s="4"/>
      <c r="T246" s="4"/>
      <c r="U246" s="4"/>
      <c r="V246" s="4"/>
      <c r="W246" s="4"/>
      <c r="X246" s="4"/>
      <c r="Y246" s="4"/>
      <c r="Z246" s="4"/>
      <c r="AA246" s="4"/>
      <c r="AB246" s="4"/>
      <c r="AC246" s="4"/>
      <c r="AD246" s="4"/>
    </row>
    <row r="247" spans="1:30" x14ac:dyDescent="0.2">
      <c r="A247" s="4"/>
      <c r="B247" s="4"/>
      <c r="C247" s="4"/>
      <c r="D247" s="4"/>
      <c r="E247" s="4"/>
      <c r="J247" s="4"/>
      <c r="K247" s="4"/>
      <c r="L247" s="4"/>
      <c r="M247" s="4"/>
      <c r="N247" s="1"/>
      <c r="O247" s="1"/>
      <c r="P247" s="15"/>
      <c r="Q247" s="5"/>
      <c r="R247" s="5"/>
      <c r="S247" s="4"/>
      <c r="T247" s="4"/>
      <c r="U247" s="4"/>
      <c r="V247" s="4"/>
      <c r="W247" s="4"/>
      <c r="X247" s="4"/>
      <c r="Y247" s="4"/>
      <c r="Z247" s="4"/>
      <c r="AA247" s="4"/>
      <c r="AB247" s="4"/>
      <c r="AC247" s="4"/>
      <c r="AD247" s="4"/>
    </row>
    <row r="248" spans="1:30" x14ac:dyDescent="0.2">
      <c r="A248" s="4"/>
      <c r="B248" s="4"/>
      <c r="C248" s="4"/>
      <c r="D248" s="4"/>
      <c r="E248" s="4"/>
      <c r="J248" s="4"/>
      <c r="K248" s="4"/>
      <c r="L248" s="4"/>
      <c r="M248" s="4"/>
      <c r="N248" s="1"/>
      <c r="O248" s="1"/>
      <c r="P248" s="15"/>
      <c r="Q248" s="5"/>
      <c r="R248" s="5"/>
      <c r="S248" s="4"/>
      <c r="T248" s="4"/>
      <c r="U248" s="4"/>
      <c r="V248" s="4"/>
      <c r="W248" s="4"/>
      <c r="X248" s="4"/>
      <c r="Y248" s="4"/>
      <c r="Z248" s="4"/>
      <c r="AA248" s="4"/>
      <c r="AB248" s="4"/>
      <c r="AC248" s="4"/>
      <c r="AD248" s="4"/>
    </row>
    <row r="249" spans="1:30" x14ac:dyDescent="0.2">
      <c r="A249" s="4"/>
      <c r="B249" s="4"/>
      <c r="C249" s="4"/>
      <c r="D249" s="4"/>
      <c r="E249" s="4"/>
      <c r="J249" s="4"/>
      <c r="K249" s="4"/>
      <c r="L249" s="4"/>
      <c r="M249" s="4"/>
      <c r="N249" s="1"/>
      <c r="O249" s="1"/>
      <c r="P249" s="15"/>
      <c r="Q249" s="5"/>
      <c r="R249" s="5"/>
      <c r="S249" s="4"/>
      <c r="T249" s="4"/>
      <c r="U249" s="4"/>
      <c r="V249" s="4"/>
      <c r="W249" s="4"/>
      <c r="X249" s="4"/>
      <c r="Y249" s="4"/>
      <c r="Z249" s="4"/>
      <c r="AA249" s="4"/>
      <c r="AB249" s="4"/>
      <c r="AC249" s="4"/>
      <c r="AD249" s="4"/>
    </row>
    <row r="250" spans="1:30" x14ac:dyDescent="0.2">
      <c r="A250" s="4"/>
      <c r="B250" s="4"/>
      <c r="C250" s="4"/>
      <c r="D250" s="4"/>
      <c r="E250" s="4"/>
      <c r="J250" s="4"/>
      <c r="K250" s="4"/>
      <c r="L250" s="4"/>
      <c r="M250" s="4"/>
      <c r="N250" s="1"/>
      <c r="O250" s="1"/>
      <c r="P250" s="15"/>
      <c r="Q250" s="5"/>
      <c r="R250" s="5"/>
      <c r="S250" s="4"/>
      <c r="T250" s="4"/>
      <c r="U250" s="4"/>
      <c r="V250" s="4"/>
      <c r="W250" s="4"/>
      <c r="X250" s="4"/>
      <c r="Y250" s="4"/>
      <c r="Z250" s="4"/>
      <c r="AA250" s="4"/>
      <c r="AB250" s="4"/>
      <c r="AC250" s="4"/>
      <c r="AD250" s="4"/>
    </row>
    <row r="251" spans="1:30" x14ac:dyDescent="0.2">
      <c r="A251" s="4"/>
      <c r="B251" s="4"/>
      <c r="C251" s="4"/>
      <c r="D251" s="4"/>
      <c r="E251" s="4"/>
      <c r="J251" s="4"/>
      <c r="K251" s="4"/>
      <c r="L251" s="4"/>
      <c r="M251" s="4"/>
      <c r="N251" s="1"/>
      <c r="O251" s="1"/>
      <c r="P251" s="15"/>
      <c r="Q251" s="5"/>
      <c r="R251" s="5"/>
      <c r="S251" s="4"/>
      <c r="T251" s="4"/>
      <c r="U251" s="4"/>
      <c r="V251" s="4"/>
      <c r="W251" s="4"/>
      <c r="X251" s="4"/>
      <c r="Y251" s="4"/>
      <c r="Z251" s="4"/>
      <c r="AA251" s="4"/>
      <c r="AB251" s="4"/>
      <c r="AC251" s="4"/>
      <c r="AD251" s="4"/>
    </row>
    <row r="252" spans="1:30" x14ac:dyDescent="0.2">
      <c r="A252" s="4"/>
      <c r="B252" s="4"/>
      <c r="C252" s="4"/>
      <c r="D252" s="4"/>
      <c r="E252" s="4"/>
      <c r="J252" s="4"/>
      <c r="K252" s="4"/>
      <c r="L252" s="4"/>
      <c r="M252" s="4"/>
      <c r="N252" s="1"/>
      <c r="O252" s="1"/>
      <c r="P252" s="15"/>
      <c r="Q252" s="5"/>
      <c r="R252" s="5"/>
      <c r="S252" s="4"/>
      <c r="T252" s="4"/>
      <c r="U252" s="4"/>
      <c r="V252" s="4"/>
      <c r="W252" s="4"/>
      <c r="X252" s="4"/>
      <c r="Y252" s="4"/>
      <c r="Z252" s="4"/>
      <c r="AA252" s="4"/>
      <c r="AB252" s="4"/>
      <c r="AC252" s="4"/>
      <c r="AD252" s="4"/>
    </row>
    <row r="253" spans="1:30" x14ac:dyDescent="0.2">
      <c r="A253" s="4"/>
      <c r="B253" s="4"/>
      <c r="C253" s="4"/>
      <c r="D253" s="4"/>
      <c r="E253" s="4"/>
      <c r="J253" s="4"/>
      <c r="K253" s="4"/>
      <c r="L253" s="4"/>
      <c r="M253" s="4"/>
      <c r="N253" s="1"/>
      <c r="O253" s="1"/>
      <c r="P253" s="15"/>
      <c r="Q253" s="5"/>
      <c r="R253" s="5"/>
      <c r="S253" s="4"/>
      <c r="T253" s="4"/>
      <c r="U253" s="4"/>
      <c r="V253" s="4"/>
      <c r="W253" s="4"/>
      <c r="X253" s="4"/>
      <c r="Y253" s="4"/>
      <c r="Z253" s="4"/>
      <c r="AA253" s="4"/>
      <c r="AB253" s="4"/>
      <c r="AC253" s="4"/>
      <c r="AD253" s="4"/>
    </row>
    <row r="254" spans="1:30" x14ac:dyDescent="0.2">
      <c r="A254" s="4"/>
      <c r="B254" s="4"/>
      <c r="C254" s="4"/>
      <c r="D254" s="4"/>
      <c r="E254" s="4"/>
      <c r="J254" s="4"/>
      <c r="K254" s="4"/>
      <c r="L254" s="4"/>
      <c r="M254" s="4"/>
      <c r="N254" s="1"/>
      <c r="O254" s="1"/>
      <c r="P254" s="15"/>
      <c r="Q254" s="5"/>
      <c r="R254" s="5"/>
      <c r="S254" s="4"/>
      <c r="T254" s="4"/>
      <c r="U254" s="4"/>
      <c r="V254" s="4"/>
      <c r="W254" s="4"/>
      <c r="X254" s="4"/>
      <c r="Y254" s="4"/>
      <c r="Z254" s="4"/>
      <c r="AA254" s="4"/>
      <c r="AB254" s="4"/>
      <c r="AC254" s="4"/>
      <c r="AD254" s="4"/>
    </row>
    <row r="255" spans="1:30" x14ac:dyDescent="0.2">
      <c r="A255" s="4"/>
      <c r="B255" s="4"/>
      <c r="C255" s="4"/>
      <c r="D255" s="4"/>
      <c r="E255" s="4"/>
      <c r="J255" s="4"/>
      <c r="K255" s="4"/>
      <c r="L255" s="4"/>
      <c r="M255" s="4"/>
      <c r="N255" s="1"/>
      <c r="O255" s="1"/>
      <c r="P255" s="15"/>
      <c r="Q255" s="5"/>
      <c r="R255" s="5"/>
      <c r="S255" s="4"/>
      <c r="T255" s="4"/>
      <c r="U255" s="4"/>
      <c r="V255" s="4"/>
      <c r="W255" s="4"/>
      <c r="X255" s="4"/>
      <c r="Y255" s="4"/>
      <c r="Z255" s="4"/>
      <c r="AA255" s="4"/>
      <c r="AB255" s="4"/>
      <c r="AC255" s="4"/>
      <c r="AD255" s="4"/>
    </row>
    <row r="256" spans="1:30" x14ac:dyDescent="0.2">
      <c r="A256" s="4"/>
      <c r="B256" s="4"/>
      <c r="C256" s="4"/>
      <c r="D256" s="4"/>
      <c r="E256" s="4"/>
      <c r="J256" s="4"/>
      <c r="K256" s="4"/>
      <c r="L256" s="4"/>
      <c r="M256" s="4"/>
      <c r="N256" s="1"/>
      <c r="O256" s="1"/>
      <c r="P256" s="15"/>
      <c r="Q256" s="5"/>
      <c r="R256" s="5"/>
      <c r="S256" s="4"/>
      <c r="T256" s="4"/>
      <c r="U256" s="4"/>
      <c r="V256" s="4"/>
      <c r="W256" s="4"/>
      <c r="X256" s="4"/>
      <c r="Y256" s="4"/>
      <c r="Z256" s="4"/>
      <c r="AA256" s="4"/>
      <c r="AB256" s="4"/>
      <c r="AC256" s="4"/>
      <c r="AD256" s="4"/>
    </row>
    <row r="257" spans="1:30" x14ac:dyDescent="0.2">
      <c r="A257" s="4"/>
      <c r="B257" s="4"/>
      <c r="C257" s="4"/>
      <c r="D257" s="4"/>
      <c r="E257" s="4"/>
      <c r="J257" s="4"/>
      <c r="K257" s="4"/>
      <c r="L257" s="4"/>
      <c r="M257" s="4"/>
      <c r="N257" s="1"/>
      <c r="O257" s="1"/>
      <c r="P257" s="15"/>
      <c r="Q257" s="5"/>
      <c r="R257" s="5"/>
      <c r="S257" s="4"/>
      <c r="T257" s="4"/>
      <c r="U257" s="4"/>
      <c r="V257" s="4"/>
      <c r="W257" s="4"/>
      <c r="X257" s="4"/>
      <c r="Y257" s="4"/>
      <c r="Z257" s="4"/>
      <c r="AA257" s="4"/>
      <c r="AB257" s="4"/>
      <c r="AC257" s="4"/>
      <c r="AD257" s="4"/>
    </row>
    <row r="258" spans="1:30" x14ac:dyDescent="0.2">
      <c r="A258" s="4"/>
      <c r="B258" s="4"/>
      <c r="C258" s="4"/>
      <c r="D258" s="4"/>
      <c r="E258" s="4"/>
      <c r="J258" s="4"/>
      <c r="K258" s="4"/>
      <c r="L258" s="4"/>
      <c r="M258" s="4"/>
      <c r="N258" s="4"/>
      <c r="O258" s="4"/>
      <c r="P258" s="5"/>
      <c r="Q258" s="5"/>
      <c r="R258" s="5"/>
      <c r="S258" s="4"/>
      <c r="T258" s="4"/>
      <c r="U258" s="4"/>
      <c r="V258" s="4"/>
      <c r="W258" s="4"/>
      <c r="X258" s="4"/>
      <c r="Y258" s="4"/>
      <c r="Z258" s="4"/>
      <c r="AA258" s="4"/>
      <c r="AB258" s="4"/>
      <c r="AC258" s="4"/>
      <c r="AD258" s="4"/>
    </row>
    <row r="259" spans="1:30" x14ac:dyDescent="0.2">
      <c r="A259" s="4"/>
      <c r="B259" s="4"/>
      <c r="C259" s="4"/>
      <c r="D259" s="4"/>
      <c r="E259" s="4"/>
      <c r="J259" s="4"/>
      <c r="K259" s="4"/>
      <c r="L259" s="4"/>
      <c r="M259" s="4"/>
      <c r="N259" s="4"/>
      <c r="O259" s="4"/>
      <c r="P259" s="5"/>
      <c r="Q259" s="5"/>
      <c r="R259" s="5"/>
      <c r="S259" s="4"/>
      <c r="T259" s="4"/>
      <c r="U259" s="4"/>
      <c r="V259" s="4"/>
      <c r="W259" s="4"/>
      <c r="X259" s="4"/>
      <c r="Y259" s="4"/>
      <c r="Z259" s="4"/>
      <c r="AA259" s="4"/>
      <c r="AB259" s="4"/>
      <c r="AC259" s="4"/>
      <c r="AD259" s="4"/>
    </row>
    <row r="260" spans="1:30" x14ac:dyDescent="0.2">
      <c r="A260" s="4"/>
      <c r="B260" s="4"/>
      <c r="C260" s="4"/>
      <c r="D260" s="4"/>
      <c r="E260" s="4"/>
      <c r="F260" s="4"/>
      <c r="G260" s="4"/>
      <c r="H260" s="4"/>
      <c r="I260" s="4"/>
      <c r="J260" s="4"/>
      <c r="K260" s="4"/>
      <c r="L260" s="4"/>
      <c r="M260" s="4"/>
      <c r="N260" s="4"/>
      <c r="O260" s="4"/>
      <c r="P260" s="5"/>
      <c r="Q260" s="5"/>
      <c r="R260" s="5"/>
      <c r="S260" s="4"/>
      <c r="T260" s="4"/>
      <c r="U260" s="4"/>
      <c r="V260" s="4"/>
      <c r="W260" s="4"/>
      <c r="X260" s="4"/>
      <c r="Y260" s="4"/>
      <c r="Z260" s="4"/>
      <c r="AA260" s="4"/>
      <c r="AB260" s="4"/>
      <c r="AC260" s="4"/>
      <c r="AD260" s="4"/>
    </row>
    <row r="261" spans="1:30" x14ac:dyDescent="0.2">
      <c r="A261" s="4"/>
      <c r="B261" s="4"/>
      <c r="C261" s="4"/>
      <c r="D261" s="4"/>
      <c r="E261" s="4"/>
      <c r="F261" s="4"/>
      <c r="G261" s="4"/>
      <c r="H261" s="4"/>
      <c r="I261" s="4"/>
      <c r="J261" s="4"/>
      <c r="K261" s="4"/>
      <c r="L261" s="4"/>
      <c r="M261" s="4"/>
      <c r="N261" s="4"/>
      <c r="O261" s="4"/>
      <c r="P261" s="5"/>
      <c r="Q261" s="5"/>
      <c r="R261" s="5"/>
      <c r="S261" s="4"/>
      <c r="T261" s="4"/>
      <c r="U261" s="4"/>
      <c r="V261" s="4"/>
      <c r="W261" s="4"/>
      <c r="X261" s="4"/>
      <c r="Y261" s="4"/>
      <c r="Z261" s="4"/>
      <c r="AA261" s="4"/>
      <c r="AB261" s="4"/>
      <c r="AC261" s="4"/>
      <c r="AD261" s="4"/>
    </row>
    <row r="262" spans="1:30" x14ac:dyDescent="0.2">
      <c r="A262" s="4"/>
      <c r="F262" s="4"/>
      <c r="G262" s="4"/>
      <c r="H262" s="4"/>
      <c r="I262" s="4"/>
      <c r="J262" s="4"/>
      <c r="K262" s="4"/>
      <c r="L262" s="4"/>
      <c r="M262" s="4"/>
      <c r="N262" s="4"/>
      <c r="O262" s="4"/>
      <c r="P262" s="5"/>
      <c r="Q262" s="5"/>
      <c r="R262" s="5"/>
      <c r="S262" s="4"/>
      <c r="T262" s="4"/>
      <c r="U262" s="4"/>
      <c r="V262" s="4"/>
      <c r="W262" s="4"/>
      <c r="X262" s="4"/>
      <c r="Y262" s="4"/>
      <c r="Z262" s="4"/>
      <c r="AA262" s="4"/>
      <c r="AB262" s="4"/>
      <c r="AC262" s="4"/>
      <c r="AD262" s="4"/>
    </row>
    <row r="263" spans="1:30" x14ac:dyDescent="0.2">
      <c r="A263" s="4"/>
      <c r="F263" s="4"/>
      <c r="G263" s="4"/>
      <c r="H263" s="4"/>
      <c r="I263" s="4"/>
      <c r="J263" s="4"/>
      <c r="K263" s="4"/>
      <c r="L263" s="4"/>
      <c r="M263" s="4"/>
      <c r="N263" s="4"/>
      <c r="O263" s="4"/>
      <c r="P263" s="5"/>
      <c r="Q263" s="5"/>
      <c r="R263" s="5"/>
      <c r="S263" s="4"/>
      <c r="T263" s="4"/>
      <c r="U263" s="4"/>
      <c r="V263" s="4"/>
      <c r="W263" s="4"/>
      <c r="X263" s="4"/>
      <c r="Y263" s="4"/>
      <c r="Z263" s="4"/>
      <c r="AA263" s="4"/>
      <c r="AB263" s="4"/>
      <c r="AC263" s="4"/>
      <c r="AD263" s="4"/>
    </row>
    <row r="264" spans="1:30" x14ac:dyDescent="0.2">
      <c r="A264" s="4"/>
      <c r="F264" s="4"/>
      <c r="G264" s="4"/>
      <c r="H264" s="4"/>
      <c r="I264" s="4"/>
      <c r="J264" s="4"/>
      <c r="K264" s="4"/>
      <c r="L264" s="4"/>
      <c r="M264" s="4"/>
      <c r="N264" s="4"/>
      <c r="O264" s="4"/>
      <c r="P264" s="5"/>
      <c r="Q264" s="5"/>
      <c r="R264" s="5"/>
      <c r="S264" s="4"/>
      <c r="T264" s="4"/>
      <c r="U264" s="4"/>
      <c r="V264" s="4"/>
      <c r="W264" s="4"/>
      <c r="X264" s="4"/>
      <c r="Y264" s="4"/>
      <c r="Z264" s="4"/>
      <c r="AA264" s="4"/>
      <c r="AB264" s="4"/>
      <c r="AC264" s="4"/>
      <c r="AD264" s="4"/>
    </row>
    <row r="265" spans="1:30" x14ac:dyDescent="0.2">
      <c r="A265" s="4"/>
      <c r="F265" s="4"/>
      <c r="G265" s="4"/>
      <c r="H265" s="4"/>
      <c r="I265" s="4"/>
      <c r="J265" s="4"/>
      <c r="K265" s="4"/>
      <c r="L265" s="4"/>
      <c r="M265" s="4"/>
      <c r="N265" s="4"/>
      <c r="O265" s="4"/>
      <c r="P265" s="5"/>
      <c r="Q265" s="5"/>
      <c r="R265" s="5"/>
      <c r="S265" s="4"/>
      <c r="T265" s="4"/>
      <c r="U265" s="4"/>
      <c r="V265" s="4"/>
      <c r="W265" s="4"/>
      <c r="X265" s="4"/>
      <c r="Y265" s="4"/>
      <c r="Z265" s="4"/>
      <c r="AA265" s="4"/>
      <c r="AB265" s="4"/>
      <c r="AC265" s="4"/>
      <c r="AD265" s="4"/>
    </row>
    <row r="266" spans="1:30" x14ac:dyDescent="0.2">
      <c r="A266" s="4"/>
      <c r="B266" s="4"/>
      <c r="C266" s="4"/>
      <c r="D266" s="4"/>
      <c r="E266" s="4"/>
      <c r="F266" s="4"/>
      <c r="G266" s="4"/>
      <c r="H266" s="4"/>
      <c r="I266" s="4"/>
      <c r="J266" s="4"/>
      <c r="K266" s="4"/>
      <c r="L266" s="4"/>
      <c r="M266" s="4"/>
      <c r="N266" s="4"/>
      <c r="O266" s="4"/>
      <c r="P266" s="5"/>
      <c r="Q266" s="5"/>
      <c r="R266" s="5"/>
      <c r="S266" s="4"/>
      <c r="T266" s="4"/>
      <c r="U266" s="4"/>
      <c r="V266" s="4"/>
      <c r="W266" s="4"/>
      <c r="X266" s="4"/>
      <c r="Y266" s="4"/>
      <c r="Z266" s="4"/>
      <c r="AA266" s="4"/>
      <c r="AB266" s="4"/>
      <c r="AC266" s="4"/>
      <c r="AD266" s="4"/>
    </row>
    <row r="267" spans="1:30" x14ac:dyDescent="0.2">
      <c r="A267" s="4"/>
      <c r="B267" s="4"/>
      <c r="C267" s="4"/>
      <c r="D267" s="4"/>
      <c r="E267" s="4"/>
      <c r="F267" s="4"/>
      <c r="G267" s="4"/>
      <c r="H267" s="4"/>
      <c r="I267" s="4"/>
      <c r="J267" s="4"/>
      <c r="K267" s="4"/>
      <c r="L267" s="4"/>
      <c r="M267" s="4"/>
      <c r="N267" s="4"/>
      <c r="O267" s="4"/>
      <c r="P267" s="5"/>
      <c r="Q267" s="5"/>
      <c r="R267" s="5"/>
      <c r="S267" s="4"/>
      <c r="T267" s="4"/>
      <c r="U267" s="4"/>
      <c r="V267" s="4"/>
      <c r="W267" s="4"/>
      <c r="X267" s="4"/>
      <c r="Y267" s="4"/>
      <c r="Z267" s="4"/>
      <c r="AA267" s="4"/>
      <c r="AB267" s="4"/>
      <c r="AC267" s="4"/>
      <c r="AD267" s="4"/>
    </row>
    <row r="268" spans="1:30" x14ac:dyDescent="0.2">
      <c r="A268" s="4"/>
      <c r="B268" s="4"/>
      <c r="C268" s="4"/>
      <c r="D268" s="4"/>
      <c r="E268" s="4"/>
      <c r="F268" s="4"/>
      <c r="G268" s="4"/>
      <c r="H268" s="4"/>
      <c r="I268" s="4"/>
      <c r="J268" s="4"/>
      <c r="K268" s="4"/>
      <c r="L268" s="4"/>
      <c r="M268" s="4"/>
      <c r="N268" s="4"/>
      <c r="O268" s="4"/>
      <c r="P268" s="5"/>
      <c r="Q268" s="5"/>
      <c r="R268" s="5"/>
      <c r="S268" s="4"/>
      <c r="T268" s="4"/>
      <c r="U268" s="4"/>
      <c r="V268" s="4"/>
      <c r="W268" s="4"/>
      <c r="X268" s="4"/>
      <c r="Y268" s="4"/>
      <c r="Z268" s="4"/>
      <c r="AA268" s="4"/>
      <c r="AB268" s="4"/>
      <c r="AC268" s="4"/>
      <c r="AD268" s="4"/>
    </row>
    <row r="269" spans="1:30" x14ac:dyDescent="0.2">
      <c r="A269" s="4"/>
      <c r="B269" s="4"/>
      <c r="C269" s="4"/>
      <c r="D269" s="4"/>
      <c r="E269" s="4"/>
      <c r="F269" s="4"/>
      <c r="G269" s="4"/>
      <c r="H269" s="4"/>
      <c r="I269" s="4"/>
      <c r="J269" s="4"/>
      <c r="K269" s="4"/>
      <c r="L269" s="4"/>
      <c r="M269" s="4"/>
      <c r="N269" s="4"/>
      <c r="O269" s="4"/>
      <c r="P269" s="5"/>
      <c r="Q269" s="5"/>
      <c r="R269" s="5"/>
      <c r="S269" s="4"/>
      <c r="T269" s="4"/>
      <c r="U269" s="4"/>
      <c r="V269" s="4"/>
      <c r="W269" s="4"/>
      <c r="X269" s="4"/>
      <c r="Y269" s="4"/>
      <c r="Z269" s="4"/>
      <c r="AA269" s="4"/>
      <c r="AB269" s="4"/>
      <c r="AC269" s="4"/>
      <c r="AD269" s="4"/>
    </row>
  </sheetData>
  <autoFilter ref="J3:M35" xr:uid="{08D49EC7-6073-4BBC-88F2-E88E3CB95E9E}"/>
  <mergeCells count="7">
    <mergeCell ref="K129:N129"/>
    <mergeCell ref="B2:E2"/>
    <mergeCell ref="J2:M2"/>
    <mergeCell ref="B50:E50"/>
    <mergeCell ref="K50:M50"/>
    <mergeCell ref="K81:M81"/>
    <mergeCell ref="K128:N128"/>
  </mergeCells>
  <pageMargins left="0.7" right="0.7" top="0.75" bottom="0.75" header="0.3" footer="0.3"/>
  <headerFooter>
    <oddFooter>&amp;L_x000D_&amp;1#&amp;"Calibri"&amp;10&amp;K000000 ***Este documento está clasificado como USO INTERNO por TELEFÓNICA. ***This document is classified as INTERNAL USE by TELEFÓNICA.</oddFooter>
  </headerFooter>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180"/>
  <sheetViews>
    <sheetView zoomScale="96" zoomScaleNormal="96" zoomScaleSheetLayoutView="100" workbookViewId="0">
      <pane xSplit="1" ySplit="6" topLeftCell="K365" activePane="bottomRight" state="frozenSplit"/>
      <selection pane="topRight" activeCell="J1" sqref="J1"/>
      <selection pane="bottomLeft" activeCell="A25" sqref="A25"/>
      <selection pane="bottomRight" activeCell="R464" sqref="R464"/>
    </sheetView>
  </sheetViews>
  <sheetFormatPr baseColWidth="10" defaultColWidth="8.5703125" defaultRowHeight="12.75" x14ac:dyDescent="0.2"/>
  <cols>
    <col min="1" max="1" width="19" style="1" bestFit="1" customWidth="1"/>
    <col min="2" max="2" width="19.5703125" style="1" hidden="1" customWidth="1"/>
    <col min="3" max="3" width="10.85546875" style="1" bestFit="1" customWidth="1"/>
    <col min="4" max="4" width="11.42578125" style="1" bestFit="1" customWidth="1"/>
    <col min="5" max="5" width="12.5703125" style="1" customWidth="1"/>
    <col min="6" max="6" width="33.85546875" style="1" customWidth="1"/>
    <col min="7" max="10" width="19.5703125" style="1" customWidth="1"/>
    <col min="11" max="11" width="32.5703125" style="1" customWidth="1"/>
    <col min="12" max="12" width="33.85546875" style="1" customWidth="1"/>
    <col min="13" max="13" width="78.5703125" style="1" customWidth="1"/>
    <col min="14" max="14" width="20.5703125" style="1" bestFit="1" customWidth="1"/>
    <col min="15" max="15" width="19.5703125" style="1" customWidth="1"/>
    <col min="16" max="16" width="32.42578125" style="1" bestFit="1" customWidth="1"/>
    <col min="17" max="17" width="26.5703125" style="1" customWidth="1"/>
    <col min="18" max="18" width="15.5703125" style="58" customWidth="1"/>
    <col min="19" max="19" width="22.5703125" style="1" customWidth="1"/>
    <col min="20" max="20" width="15" style="31" customWidth="1"/>
    <col min="21" max="21" width="13.42578125" style="18" customWidth="1"/>
    <col min="22" max="22" width="18" style="31" customWidth="1"/>
    <col min="23" max="23" width="30.5703125" style="1" bestFit="1" customWidth="1"/>
    <col min="24" max="24" width="23.5703125" style="1" bestFit="1" customWidth="1"/>
    <col min="25" max="25" width="59.5703125" style="1" customWidth="1"/>
    <col min="26" max="30" width="17.5703125" style="1" customWidth="1"/>
    <col min="31" max="31" width="10.5703125" style="1" customWidth="1"/>
    <col min="32" max="32" width="12.42578125" style="1" bestFit="1" customWidth="1"/>
    <col min="33" max="34" width="8.5703125" style="1"/>
    <col min="35" max="35" width="12.42578125" style="1" bestFit="1" customWidth="1"/>
    <col min="36" max="36" width="14" style="1" customWidth="1"/>
    <col min="37" max="37" width="15.5703125" style="1" bestFit="1" customWidth="1"/>
    <col min="38" max="39" width="8.5703125" style="1"/>
    <col min="40" max="40" width="16.42578125" style="1" customWidth="1"/>
    <col min="41" max="41" width="12.42578125" style="1" bestFit="1" customWidth="1"/>
    <col min="42" max="16384" width="8.5703125" style="1"/>
  </cols>
  <sheetData>
    <row r="1" spans="1:41" ht="13.5" thickBot="1" x14ac:dyDescent="0.25">
      <c r="L1" s="1" t="s">
        <v>75</v>
      </c>
      <c r="S1" s="15" t="s">
        <v>76</v>
      </c>
      <c r="T1" s="22" t="s">
        <v>77</v>
      </c>
      <c r="U1" s="22"/>
      <c r="V1" s="23">
        <v>24</v>
      </c>
      <c r="AF1" s="124" t="s">
        <v>78</v>
      </c>
      <c r="AG1" s="124"/>
      <c r="AH1" s="124"/>
      <c r="AI1" s="24" t="s">
        <v>79</v>
      </c>
      <c r="AJ1" s="24" t="s">
        <v>31</v>
      </c>
      <c r="AK1" s="24" t="s">
        <v>32</v>
      </c>
      <c r="AN1" s="25"/>
      <c r="AO1" s="25"/>
    </row>
    <row r="2" spans="1:41" x14ac:dyDescent="0.2">
      <c r="S2" s="15"/>
      <c r="T2" s="26"/>
      <c r="U2" s="15"/>
      <c r="V2" s="23">
        <v>1440</v>
      </c>
      <c r="AF2" s="125" t="s">
        <v>80</v>
      </c>
      <c r="AG2" s="125"/>
      <c r="AH2" s="125"/>
      <c r="AI2" s="33">
        <v>0.16666666666666666</v>
      </c>
      <c r="AJ2" s="27">
        <f>COUNTIF(W7:W2197,"Cumplido")</f>
        <v>73</v>
      </c>
      <c r="AK2" s="28">
        <f>COUNTIF($W7:$W2197,"Incumplido")</f>
        <v>3</v>
      </c>
      <c r="AN2" s="29"/>
    </row>
    <row r="3" spans="1:41" ht="20.45" customHeight="1" thickBot="1" x14ac:dyDescent="0.25">
      <c r="S3" s="30">
        <v>1240</v>
      </c>
      <c r="T3" s="31">
        <f>S3/$V$2</f>
        <v>0.86111111111111116</v>
      </c>
      <c r="U3" s="32"/>
      <c r="V3" s="23">
        <v>86400</v>
      </c>
      <c r="AF3" s="126" t="s">
        <v>81</v>
      </c>
      <c r="AG3" s="126"/>
      <c r="AH3" s="126"/>
      <c r="AI3" s="33">
        <v>2</v>
      </c>
      <c r="AJ3" s="34">
        <f>COUNTIF(X7:X2197,"Cumplido")</f>
        <v>365</v>
      </c>
      <c r="AK3" s="35">
        <f>COUNTIF(X7:X2197,"Incumplido")</f>
        <v>0</v>
      </c>
      <c r="AN3" s="18"/>
      <c r="AO3" s="36"/>
    </row>
    <row r="4" spans="1:41" ht="17.100000000000001" customHeight="1" x14ac:dyDescent="0.2">
      <c r="AE4" s="121" t="s">
        <v>82</v>
      </c>
      <c r="AF4" s="127" t="s">
        <v>83</v>
      </c>
      <c r="AG4" s="127"/>
      <c r="AH4" s="127"/>
      <c r="AI4" s="37">
        <v>0.16666666666666666</v>
      </c>
      <c r="AJ4" s="27">
        <f>COUNTIF($Z7:$Z2197, "Cumplido")</f>
        <v>0</v>
      </c>
      <c r="AK4" s="28">
        <f>COUNTIF($Z7:$Z2197, "Incumplido")</f>
        <v>0</v>
      </c>
      <c r="AN4" s="18"/>
    </row>
    <row r="5" spans="1:41" ht="17.100000000000001" customHeight="1" x14ac:dyDescent="0.2">
      <c r="AE5" s="122"/>
      <c r="AF5" s="123" t="s">
        <v>84</v>
      </c>
      <c r="AG5" s="123"/>
      <c r="AH5" s="123"/>
      <c r="AI5" s="38">
        <v>0.33333333333333331</v>
      </c>
      <c r="AJ5" s="39">
        <f>COUNTIF($AA7:$AA2197, "Cumplido")</f>
        <v>4</v>
      </c>
      <c r="AK5" s="40">
        <f>COUNTIF($AA7:$AA2197, "No Cumple SLA")</f>
        <v>0</v>
      </c>
    </row>
    <row r="6" spans="1:41" x14ac:dyDescent="0.2">
      <c r="A6" s="41" t="s">
        <v>85</v>
      </c>
      <c r="B6" s="41" t="s">
        <v>86</v>
      </c>
      <c r="C6" s="41" t="s">
        <v>87</v>
      </c>
      <c r="D6" s="41" t="s">
        <v>88</v>
      </c>
      <c r="E6" s="41" t="s">
        <v>89</v>
      </c>
      <c r="F6" s="41" t="s">
        <v>90</v>
      </c>
      <c r="G6" s="41" t="s">
        <v>91</v>
      </c>
      <c r="H6" s="41" t="s">
        <v>92</v>
      </c>
      <c r="I6" s="41" t="s">
        <v>93</v>
      </c>
      <c r="J6" s="41" t="s">
        <v>94</v>
      </c>
      <c r="K6" s="41" t="s">
        <v>95</v>
      </c>
      <c r="L6" s="41" t="s">
        <v>96</v>
      </c>
      <c r="M6" s="41" t="s">
        <v>97</v>
      </c>
      <c r="N6" s="41" t="s">
        <v>98</v>
      </c>
      <c r="O6" s="41" t="s">
        <v>99</v>
      </c>
      <c r="P6" s="41" t="s">
        <v>100</v>
      </c>
      <c r="Q6" s="41" t="s">
        <v>101</v>
      </c>
      <c r="R6" s="59" t="s">
        <v>4</v>
      </c>
      <c r="S6" s="42" t="s">
        <v>102</v>
      </c>
      <c r="T6" s="43" t="s">
        <v>103</v>
      </c>
      <c r="U6" s="44" t="s">
        <v>104</v>
      </c>
      <c r="V6" s="44" t="s">
        <v>79</v>
      </c>
      <c r="W6" s="42" t="s">
        <v>105</v>
      </c>
      <c r="X6" s="42" t="s">
        <v>106</v>
      </c>
      <c r="Y6" s="42" t="s">
        <v>107</v>
      </c>
      <c r="Z6" s="42" t="s">
        <v>83</v>
      </c>
      <c r="AA6" s="42" t="s">
        <v>84</v>
      </c>
      <c r="AB6" s="42" t="s">
        <v>108</v>
      </c>
      <c r="AC6" s="42" t="s">
        <v>109</v>
      </c>
      <c r="AD6" s="45"/>
      <c r="AE6" s="122"/>
      <c r="AF6" s="123" t="s">
        <v>108</v>
      </c>
      <c r="AG6" s="123"/>
      <c r="AH6" s="123"/>
      <c r="AI6" s="46">
        <v>0.5</v>
      </c>
      <c r="AJ6" s="39">
        <f>COUNTIF($AB7:$AB2197, "Cumplido")</f>
        <v>154</v>
      </c>
      <c r="AK6" s="40">
        <f>COUNTIF($AB7:$AB2197, "Incumplido")</f>
        <v>0</v>
      </c>
    </row>
    <row r="7" spans="1:41" ht="13.5" thickBot="1" x14ac:dyDescent="0.25">
      <c r="A7" s="75" t="s">
        <v>13543</v>
      </c>
      <c r="B7" s="1" t="s">
        <v>116</v>
      </c>
      <c r="C7" s="1" t="s">
        <v>40</v>
      </c>
      <c r="D7" s="1" t="s">
        <v>117</v>
      </c>
      <c r="E7" s="1" t="s">
        <v>4135</v>
      </c>
      <c r="F7" s="1" t="s">
        <v>111</v>
      </c>
      <c r="G7" s="93">
        <v>45352.085023148145</v>
      </c>
      <c r="H7" s="93">
        <v>45352.085787037038</v>
      </c>
      <c r="I7" s="93">
        <v>45352.090162037035</v>
      </c>
      <c r="K7" s="1" t="s">
        <v>19</v>
      </c>
      <c r="L7" s="1" t="s">
        <v>63</v>
      </c>
      <c r="M7" s="1" t="s">
        <v>13544</v>
      </c>
      <c r="N7" s="1" t="s">
        <v>112</v>
      </c>
      <c r="O7" s="1" t="s">
        <v>13545</v>
      </c>
      <c r="P7" s="1" t="s">
        <v>9</v>
      </c>
      <c r="R7" s="58">
        <v>45352</v>
      </c>
      <c r="S7" s="31">
        <f t="shared" ref="S7:S70" si="0">I7-H7</f>
        <v>4.3749999967985786E-3</v>
      </c>
      <c r="T7" s="31">
        <f>VLOOKUP(A7,'+ pending'!A:V,22,0)</f>
        <v>0</v>
      </c>
      <c r="U7" s="18">
        <f>VLOOKUP(A7,'+ pending'!A:W,23,0)</f>
        <v>5.138888888888889E-3</v>
      </c>
      <c r="V7" s="31">
        <f>VLOOKUP(A7,'+ pending'!A:X,24,0)</f>
        <v>5.138888888888889E-3</v>
      </c>
      <c r="W7" s="62" t="str">
        <f t="shared" ref="W7:W70" si="1">IF(P7="Incidencia de Cliente",IF($V7&lt;=$AI$2,"Cumplido","Incumplido"),"")</f>
        <v/>
      </c>
      <c r="X7" s="63" t="str">
        <f t="shared" ref="X7:X70" si="2">IF(P7="Requerimiento de Cliente",IF($V7&lt;=$AI$3,"Cumplido","Incumplido")," ")</f>
        <v>Cumplido</v>
      </c>
      <c r="AA7" s="1" t="str">
        <f t="shared" ref="AA7:AA70" si="3">IF($D7="Alta",IF($V7&lt;=$AI$5,"Cumplido", "Incumplido"),"")</f>
        <v/>
      </c>
      <c r="AC7" s="1" t="str">
        <f t="shared" ref="AC7:AC12" si="4">IF($D7="Baja",IF($V7&lt;=$AI$7,"Cumplido", "Incumplido"),"")</f>
        <v/>
      </c>
      <c r="AD7" s="1" t="str">
        <f>VLOOKUP(A7,'+ pending'!A:A,1,0)</f>
        <v>INC000002645760</v>
      </c>
      <c r="AF7" s="119" t="s">
        <v>109</v>
      </c>
      <c r="AG7" s="120"/>
      <c r="AH7" s="120"/>
      <c r="AI7" s="67">
        <v>1</v>
      </c>
      <c r="AJ7" s="68">
        <f>COUNTIF($AC7:$AC2197, "Cumplido")</f>
        <v>280</v>
      </c>
      <c r="AK7" s="35">
        <f>COUNTIF($AC7:$AC2197, "Incumplido")</f>
        <v>2</v>
      </c>
    </row>
    <row r="8" spans="1:41" ht="13.5" thickBot="1" x14ac:dyDescent="0.25">
      <c r="A8" s="75" t="s">
        <v>13546</v>
      </c>
      <c r="B8" s="1" t="s">
        <v>110</v>
      </c>
      <c r="C8" s="1" t="s">
        <v>50</v>
      </c>
      <c r="D8" s="1" t="s">
        <v>109</v>
      </c>
      <c r="E8" s="1" t="s">
        <v>4135</v>
      </c>
      <c r="F8" s="1" t="s">
        <v>129</v>
      </c>
      <c r="G8" s="93">
        <v>45352.317673611113</v>
      </c>
      <c r="H8" s="93">
        <v>45352.319374999999</v>
      </c>
      <c r="I8" s="93">
        <v>45352.319652777776</v>
      </c>
      <c r="K8" s="1" t="s">
        <v>22</v>
      </c>
      <c r="L8" s="1" t="s">
        <v>47</v>
      </c>
      <c r="M8" s="1" t="s">
        <v>13547</v>
      </c>
      <c r="N8" s="1" t="s">
        <v>167</v>
      </c>
      <c r="O8" s="1" t="s">
        <v>205</v>
      </c>
      <c r="P8" s="1" t="s">
        <v>9</v>
      </c>
      <c r="R8" s="58">
        <v>45352</v>
      </c>
      <c r="S8" s="31">
        <f t="shared" si="0"/>
        <v>2.7777777722803876E-4</v>
      </c>
      <c r="T8" s="31">
        <f>VLOOKUP(A8,'+ pending'!A:V,22,0)</f>
        <v>0</v>
      </c>
      <c r="U8" s="18">
        <f>VLOOKUP(A8,'+ pending'!A:W,23,0)</f>
        <v>1.9791666666666668E-3</v>
      </c>
      <c r="V8" s="31">
        <f>VLOOKUP(A8,'+ pending'!A:X,24,0)</f>
        <v>1.9791666666666668E-3</v>
      </c>
      <c r="W8" s="62" t="str">
        <f t="shared" si="1"/>
        <v/>
      </c>
      <c r="X8" s="63" t="str">
        <f t="shared" si="2"/>
        <v>Cumplido</v>
      </c>
      <c r="AA8" s="1" t="str">
        <f t="shared" si="3"/>
        <v/>
      </c>
      <c r="AB8" s="1" t="str">
        <f t="shared" ref="AB8:AB71" si="5">IF($D8="Media",IF($V8&lt;=$AI$6,"Cumplido", "Incumplido"),"")</f>
        <v/>
      </c>
      <c r="AC8" s="1" t="str">
        <f t="shared" si="4"/>
        <v>Cumplido</v>
      </c>
      <c r="AD8" s="1" t="str">
        <f>VLOOKUP(A8,'+ pending'!A:A,1,0)</f>
        <v>INC000002646127</v>
      </c>
      <c r="AF8" s="82" t="s">
        <v>496</v>
      </c>
      <c r="AG8" s="83"/>
      <c r="AH8" s="83"/>
      <c r="AI8" s="84"/>
      <c r="AJ8" s="69">
        <f>SUM(AJ4:AJ7)</f>
        <v>438</v>
      </c>
      <c r="AK8" s="70">
        <f>SUM(AK4:AK7)</f>
        <v>2</v>
      </c>
    </row>
    <row r="9" spans="1:41" x14ac:dyDescent="0.2">
      <c r="A9" s="75" t="s">
        <v>13548</v>
      </c>
      <c r="B9" s="1" t="s">
        <v>116</v>
      </c>
      <c r="C9" s="1" t="s">
        <v>40</v>
      </c>
      <c r="D9" s="1" t="s">
        <v>117</v>
      </c>
      <c r="E9" s="1" t="s">
        <v>4135</v>
      </c>
      <c r="F9" s="1" t="s">
        <v>119</v>
      </c>
      <c r="G9" s="93">
        <v>45352.360254629632</v>
      </c>
      <c r="H9" s="93">
        <v>45352.361793981479</v>
      </c>
      <c r="I9" s="93">
        <v>45352.429722222223</v>
      </c>
      <c r="K9" s="1" t="s">
        <v>22</v>
      </c>
      <c r="L9" s="1" t="s">
        <v>45</v>
      </c>
      <c r="M9" s="1" t="s">
        <v>13549</v>
      </c>
      <c r="N9" s="1" t="s">
        <v>115</v>
      </c>
      <c r="O9" s="1" t="s">
        <v>191</v>
      </c>
      <c r="P9" s="1" t="s">
        <v>9</v>
      </c>
      <c r="R9" s="58">
        <v>45352</v>
      </c>
      <c r="S9" s="31">
        <f t="shared" si="0"/>
        <v>6.7928240743640345E-2</v>
      </c>
      <c r="T9" s="31">
        <f>VLOOKUP(A9,'+ pending'!A:V,22,0)</f>
        <v>2.2187499999999999E-2</v>
      </c>
      <c r="U9" s="18">
        <f>VLOOKUP(A9,'+ pending'!A:W,23,0)</f>
        <v>6.9467592592592595E-2</v>
      </c>
      <c r="V9" s="31">
        <f>VLOOKUP(A9,'+ pending'!A:X,24,0)</f>
        <v>4.7280092592592589E-2</v>
      </c>
      <c r="W9" s="62" t="str">
        <f t="shared" si="1"/>
        <v/>
      </c>
      <c r="X9" s="63" t="str">
        <f t="shared" si="2"/>
        <v>Cumplido</v>
      </c>
      <c r="AA9" s="1" t="str">
        <f t="shared" si="3"/>
        <v/>
      </c>
      <c r="AB9" s="1" t="str">
        <f t="shared" si="5"/>
        <v>Cumplido</v>
      </c>
      <c r="AC9" s="1" t="str">
        <f t="shared" si="4"/>
        <v/>
      </c>
      <c r="AD9" s="1" t="str">
        <f>VLOOKUP(A9,'+ pending'!A:A,1,0)</f>
        <v>INC000002646179</v>
      </c>
    </row>
    <row r="10" spans="1:41" x14ac:dyDescent="0.2">
      <c r="A10" s="75" t="s">
        <v>13550</v>
      </c>
      <c r="B10" s="1" t="s">
        <v>110</v>
      </c>
      <c r="C10" s="1" t="s">
        <v>50</v>
      </c>
      <c r="D10" s="1" t="s">
        <v>109</v>
      </c>
      <c r="E10" s="1" t="s">
        <v>4135</v>
      </c>
      <c r="F10" s="1" t="s">
        <v>111</v>
      </c>
      <c r="G10" s="93">
        <v>45352.436319444445</v>
      </c>
      <c r="H10" s="93">
        <v>45352.438437500001</v>
      </c>
      <c r="I10" s="93">
        <v>45352.438993055555</v>
      </c>
      <c r="K10" s="1" t="s">
        <v>22</v>
      </c>
      <c r="L10" s="1" t="s">
        <v>45</v>
      </c>
      <c r="M10" s="1" t="s">
        <v>13551</v>
      </c>
      <c r="N10" s="1" t="s">
        <v>167</v>
      </c>
      <c r="O10" s="1" t="s">
        <v>168</v>
      </c>
      <c r="P10" s="1" t="s">
        <v>9</v>
      </c>
      <c r="R10" s="58">
        <v>45352</v>
      </c>
      <c r="S10" s="31">
        <f t="shared" si="0"/>
        <v>5.5555555445607752E-4</v>
      </c>
      <c r="T10" s="31">
        <f>VLOOKUP(A10,'+ pending'!A:V,22,0)</f>
        <v>0</v>
      </c>
      <c r="U10" s="18">
        <f>VLOOKUP(A10,'+ pending'!A:W,23,0)</f>
        <v>2.673611111111111E-3</v>
      </c>
      <c r="V10" s="31">
        <f>VLOOKUP(A10,'+ pending'!A:X,24,0)</f>
        <v>2.673611111111111E-3</v>
      </c>
      <c r="W10" s="62" t="str">
        <f t="shared" si="1"/>
        <v/>
      </c>
      <c r="X10" s="63" t="str">
        <f t="shared" si="2"/>
        <v>Cumplido</v>
      </c>
      <c r="Z10" s="1" t="str">
        <f t="shared" ref="Z10:Z73" si="6">IF($D10="Crítica",IF($V10&lt;=$AI$4, "Cumplido", "Incumplido SLA"),"")</f>
        <v/>
      </c>
      <c r="AA10" s="1" t="str">
        <f t="shared" si="3"/>
        <v/>
      </c>
      <c r="AB10" s="1" t="str">
        <f t="shared" si="5"/>
        <v/>
      </c>
      <c r="AC10" s="1" t="str">
        <f t="shared" si="4"/>
        <v>Cumplido</v>
      </c>
      <c r="AD10" s="1" t="str">
        <f>VLOOKUP(A10,'+ pending'!A:A,1,0)</f>
        <v>INC000002646327</v>
      </c>
    </row>
    <row r="11" spans="1:41" x14ac:dyDescent="0.2">
      <c r="A11" s="75" t="s">
        <v>13552</v>
      </c>
      <c r="B11" s="1" t="s">
        <v>110</v>
      </c>
      <c r="C11" s="1" t="s">
        <v>50</v>
      </c>
      <c r="D11" s="1" t="s">
        <v>109</v>
      </c>
      <c r="E11" s="1" t="s">
        <v>4135</v>
      </c>
      <c r="F11" s="1" t="s">
        <v>111</v>
      </c>
      <c r="G11" s="93">
        <v>45352.439837962964</v>
      </c>
      <c r="H11" s="93">
        <v>45352.440405092595</v>
      </c>
      <c r="I11" s="93">
        <v>45352.44121527778</v>
      </c>
      <c r="K11" s="1" t="s">
        <v>22</v>
      </c>
      <c r="L11" s="1" t="s">
        <v>45</v>
      </c>
      <c r="M11" s="1" t="s">
        <v>13553</v>
      </c>
      <c r="N11" s="1" t="s">
        <v>167</v>
      </c>
      <c r="O11" s="1" t="s">
        <v>168</v>
      </c>
      <c r="P11" s="1" t="s">
        <v>9</v>
      </c>
      <c r="R11" s="58">
        <v>45352</v>
      </c>
      <c r="S11" s="31">
        <f t="shared" si="0"/>
        <v>8.1018518540076911E-4</v>
      </c>
      <c r="T11" s="31">
        <f>VLOOKUP(A11,'+ pending'!A:V,22,0)</f>
        <v>0</v>
      </c>
      <c r="U11" s="18">
        <f>VLOOKUP(A11,'+ pending'!A:W,23,0)</f>
        <v>1.3773148148148147E-3</v>
      </c>
      <c r="V11" s="31">
        <f>VLOOKUP(A11,'+ pending'!A:X,24,0)</f>
        <v>1.3773148148148147E-3</v>
      </c>
      <c r="W11" s="62" t="str">
        <f t="shared" si="1"/>
        <v/>
      </c>
      <c r="X11" s="63" t="str">
        <f t="shared" si="2"/>
        <v>Cumplido</v>
      </c>
      <c r="Z11" s="1" t="str">
        <f t="shared" si="6"/>
        <v/>
      </c>
      <c r="AA11" s="1" t="str">
        <f t="shared" si="3"/>
        <v/>
      </c>
      <c r="AB11" s="1" t="str">
        <f t="shared" si="5"/>
        <v/>
      </c>
      <c r="AC11" s="1" t="str">
        <f t="shared" si="4"/>
        <v>Cumplido</v>
      </c>
      <c r="AD11" s="1" t="str">
        <f>VLOOKUP(A11,'+ pending'!A:A,1,0)</f>
        <v>INC000002646331</v>
      </c>
    </row>
    <row r="12" spans="1:41" x14ac:dyDescent="0.2">
      <c r="A12" s="72" t="s">
        <v>13554</v>
      </c>
      <c r="B12" s="1" t="s">
        <v>110</v>
      </c>
      <c r="C12" s="1" t="s">
        <v>50</v>
      </c>
      <c r="D12" s="1" t="s">
        <v>109</v>
      </c>
      <c r="E12" s="1" t="s">
        <v>4135</v>
      </c>
      <c r="F12" s="1" t="s">
        <v>111</v>
      </c>
      <c r="G12" s="93">
        <v>45352.499930555554</v>
      </c>
      <c r="H12" s="93">
        <v>45352.500069444446</v>
      </c>
      <c r="I12" s="93">
        <v>45352.50240740741</v>
      </c>
      <c r="K12" s="1" t="s">
        <v>18</v>
      </c>
      <c r="L12" s="1" t="s">
        <v>61</v>
      </c>
      <c r="M12" s="1" t="s">
        <v>13555</v>
      </c>
      <c r="N12" s="1" t="s">
        <v>112</v>
      </c>
      <c r="O12" s="1" t="s">
        <v>453</v>
      </c>
      <c r="P12" s="1" t="s">
        <v>9</v>
      </c>
      <c r="R12" s="58">
        <v>45352</v>
      </c>
      <c r="S12" s="31">
        <f t="shared" si="0"/>
        <v>2.3379629637929611E-3</v>
      </c>
      <c r="T12" s="31">
        <f>VLOOKUP(A12,'+ pending'!A:V,22,0)</f>
        <v>0</v>
      </c>
      <c r="U12" s="18">
        <f>VLOOKUP(A12,'+ pending'!A:W,23,0)</f>
        <v>2.4768518518518516E-3</v>
      </c>
      <c r="V12" s="31">
        <f>VLOOKUP(A12,'+ pending'!A:X,24,0)</f>
        <v>2.4768518518518516E-3</v>
      </c>
      <c r="W12" s="62" t="str">
        <f t="shared" si="1"/>
        <v/>
      </c>
      <c r="X12" s="63" t="str">
        <f t="shared" si="2"/>
        <v>Cumplido</v>
      </c>
      <c r="Z12" s="1" t="str">
        <f t="shared" si="6"/>
        <v/>
      </c>
      <c r="AA12" s="1" t="str">
        <f t="shared" si="3"/>
        <v/>
      </c>
      <c r="AB12" s="1" t="str">
        <f t="shared" si="5"/>
        <v/>
      </c>
      <c r="AC12" s="1" t="str">
        <f t="shared" si="4"/>
        <v>Cumplido</v>
      </c>
      <c r="AD12" s="1" t="str">
        <f>VLOOKUP(A12,'+ pending'!A:A,1,0)</f>
        <v>INC000002646388</v>
      </c>
    </row>
    <row r="13" spans="1:41" x14ac:dyDescent="0.2">
      <c r="A13" s="72" t="s">
        <v>13556</v>
      </c>
      <c r="B13" s="1" t="s">
        <v>110</v>
      </c>
      <c r="C13" s="1" t="s">
        <v>50</v>
      </c>
      <c r="D13" s="1" t="s">
        <v>109</v>
      </c>
      <c r="E13" s="1" t="s">
        <v>4135</v>
      </c>
      <c r="F13" s="1" t="s">
        <v>111</v>
      </c>
      <c r="G13" s="93">
        <v>45352.500127314815</v>
      </c>
      <c r="H13" s="93">
        <v>45352.500324074077</v>
      </c>
      <c r="I13" s="93">
        <v>45352.503032407411</v>
      </c>
      <c r="K13" s="1" t="s">
        <v>18</v>
      </c>
      <c r="L13" s="1" t="s">
        <v>61</v>
      </c>
      <c r="M13" s="1" t="s">
        <v>13557</v>
      </c>
      <c r="N13" s="1" t="s">
        <v>112</v>
      </c>
      <c r="O13" s="1" t="s">
        <v>453</v>
      </c>
      <c r="P13" s="1" t="s">
        <v>9</v>
      </c>
      <c r="R13" s="58">
        <v>45352</v>
      </c>
      <c r="S13" s="31">
        <f t="shared" si="0"/>
        <v>2.7083333334303461E-3</v>
      </c>
      <c r="T13" s="31">
        <f>VLOOKUP(A13,'+ pending'!A:V,22,0)</f>
        <v>0</v>
      </c>
      <c r="U13" s="18">
        <f>VLOOKUP(A13,'+ pending'!A:W,23,0)</f>
        <v>2.9050925925925928E-3</v>
      </c>
      <c r="V13" s="31">
        <f>VLOOKUP(A13,'+ pending'!A:X,24,0)</f>
        <v>2.9050925925925928E-3</v>
      </c>
      <c r="W13" s="62" t="str">
        <f t="shared" si="1"/>
        <v/>
      </c>
      <c r="X13" s="63" t="str">
        <f t="shared" si="2"/>
        <v>Cumplido</v>
      </c>
      <c r="Z13" s="1" t="str">
        <f t="shared" si="6"/>
        <v/>
      </c>
      <c r="AA13" s="1" t="str">
        <f t="shared" si="3"/>
        <v/>
      </c>
      <c r="AB13" s="1" t="str">
        <f t="shared" si="5"/>
        <v/>
      </c>
      <c r="AC13" s="1" t="str">
        <f>IF($D13="Baja",IF($V13&lt;=$AI$7,"Cumplido", "Incumplido"),"")</f>
        <v>Cumplido</v>
      </c>
      <c r="AD13" s="1" t="str">
        <f>VLOOKUP(A13,'+ pending'!A:A,1,0)</f>
        <v>INC000002646389</v>
      </c>
    </row>
    <row r="14" spans="1:41" x14ac:dyDescent="0.2">
      <c r="A14" s="72" t="s">
        <v>13558</v>
      </c>
      <c r="B14" s="1" t="s">
        <v>110</v>
      </c>
      <c r="C14" s="1" t="s">
        <v>50</v>
      </c>
      <c r="D14" s="1" t="s">
        <v>109</v>
      </c>
      <c r="E14" s="1" t="s">
        <v>4135</v>
      </c>
      <c r="F14" s="1" t="s">
        <v>111</v>
      </c>
      <c r="G14" s="93">
        <v>45352.500462962962</v>
      </c>
      <c r="H14" s="93">
        <v>45352.500625000001</v>
      </c>
      <c r="I14" s="93">
        <v>45352.503784722219</v>
      </c>
      <c r="K14" s="1" t="s">
        <v>18</v>
      </c>
      <c r="L14" s="1" t="s">
        <v>61</v>
      </c>
      <c r="M14" s="1" t="s">
        <v>13559</v>
      </c>
      <c r="N14" s="1" t="s">
        <v>112</v>
      </c>
      <c r="O14" s="1" t="s">
        <v>453</v>
      </c>
      <c r="P14" s="1" t="s">
        <v>9</v>
      </c>
      <c r="R14" s="58">
        <v>45352</v>
      </c>
      <c r="S14" s="31">
        <f t="shared" si="0"/>
        <v>3.159722218697425E-3</v>
      </c>
      <c r="T14" s="31">
        <f>VLOOKUP(A14,'+ pending'!A:V,22,0)</f>
        <v>0</v>
      </c>
      <c r="U14" s="18">
        <f>VLOOKUP(A14,'+ pending'!A:W,23,0)</f>
        <v>3.3217592592592591E-3</v>
      </c>
      <c r="V14" s="31">
        <f>VLOOKUP(A14,'+ pending'!A:X,24,0)</f>
        <v>3.3217592592592591E-3</v>
      </c>
      <c r="W14" s="62" t="str">
        <f t="shared" si="1"/>
        <v/>
      </c>
      <c r="X14" s="63" t="str">
        <f t="shared" si="2"/>
        <v>Cumplido</v>
      </c>
      <c r="Z14" s="1" t="str">
        <f t="shared" si="6"/>
        <v/>
      </c>
      <c r="AA14" s="1" t="str">
        <f t="shared" si="3"/>
        <v/>
      </c>
      <c r="AB14" s="1" t="str">
        <f t="shared" si="5"/>
        <v/>
      </c>
      <c r="AC14" s="1" t="str">
        <f t="shared" ref="AC14:AC77" si="7">IF($D14="Baja",IF($V14&lt;=$AI$7,"Cumplido", "Incumplido"),"")</f>
        <v>Cumplido</v>
      </c>
      <c r="AD14" s="1" t="str">
        <f>VLOOKUP(A14,'+ pending'!A:A,1,0)</f>
        <v>INC000002646391</v>
      </c>
    </row>
    <row r="15" spans="1:41" x14ac:dyDescent="0.2">
      <c r="A15" s="72" t="s">
        <v>13560</v>
      </c>
      <c r="B15" s="1" t="s">
        <v>123</v>
      </c>
      <c r="C15" s="1" t="s">
        <v>50</v>
      </c>
      <c r="D15" s="1" t="s">
        <v>109</v>
      </c>
      <c r="E15" s="1" t="s">
        <v>4135</v>
      </c>
      <c r="F15" s="1" t="s">
        <v>126</v>
      </c>
      <c r="G15" s="93">
        <v>45352.440798611111</v>
      </c>
      <c r="H15" s="93">
        <v>45352.440798611111</v>
      </c>
      <c r="I15" s="93">
        <v>45352.530856481484</v>
      </c>
      <c r="K15" s="1" t="s">
        <v>18</v>
      </c>
      <c r="L15" s="1" t="s">
        <v>57</v>
      </c>
      <c r="M15" s="1" t="s">
        <v>1860</v>
      </c>
      <c r="N15" s="1" t="s">
        <v>124</v>
      </c>
      <c r="O15" s="1" t="s">
        <v>125</v>
      </c>
      <c r="P15" s="1" t="s">
        <v>10</v>
      </c>
      <c r="R15" s="58">
        <v>45352</v>
      </c>
      <c r="S15" s="31">
        <f t="shared" si="0"/>
        <v>9.0057870373129845E-2</v>
      </c>
      <c r="T15" s="31">
        <f>VLOOKUP(A15,'+ pending'!A:V,22,0)</f>
        <v>3.8182870370370374E-2</v>
      </c>
      <c r="U15" s="18">
        <f>VLOOKUP(A15,'+ pending'!A:W,23,0)</f>
        <v>9.0057870370370371E-2</v>
      </c>
      <c r="V15" s="31">
        <f>VLOOKUP(A15,'+ pending'!A:X,24,0)</f>
        <v>5.1875000000000004E-2</v>
      </c>
      <c r="W15" s="62" t="str">
        <f t="shared" si="1"/>
        <v>Cumplido</v>
      </c>
      <c r="X15" s="63" t="str">
        <f t="shared" si="2"/>
        <v xml:space="preserve"> </v>
      </c>
      <c r="Z15" s="1" t="str">
        <f t="shared" si="6"/>
        <v/>
      </c>
      <c r="AA15" s="1" t="str">
        <f t="shared" si="3"/>
        <v/>
      </c>
      <c r="AB15" s="1" t="str">
        <f t="shared" si="5"/>
        <v/>
      </c>
      <c r="AC15" s="1" t="str">
        <f t="shared" si="7"/>
        <v>Cumplido</v>
      </c>
      <c r="AD15" s="1" t="str">
        <f>VLOOKUP(A15,'+ pending'!A:A,1,0)</f>
        <v>INC000002646544</v>
      </c>
    </row>
    <row r="16" spans="1:41" x14ac:dyDescent="0.2">
      <c r="A16" s="72" t="s">
        <v>13561</v>
      </c>
      <c r="B16" s="1" t="s">
        <v>110</v>
      </c>
      <c r="C16" s="1" t="s">
        <v>50</v>
      </c>
      <c r="D16" s="1" t="s">
        <v>109</v>
      </c>
      <c r="E16" s="1" t="s">
        <v>4135</v>
      </c>
      <c r="F16" s="1" t="s">
        <v>111</v>
      </c>
      <c r="G16" s="93">
        <v>45352.529386574075</v>
      </c>
      <c r="H16" s="93">
        <v>45352.530185185184</v>
      </c>
      <c r="I16" s="93">
        <v>45352.530891203707</v>
      </c>
      <c r="K16" s="1" t="s">
        <v>22</v>
      </c>
      <c r="L16" s="1" t="s">
        <v>45</v>
      </c>
      <c r="M16" s="1" t="s">
        <v>13562</v>
      </c>
      <c r="N16" s="1" t="s">
        <v>167</v>
      </c>
      <c r="O16" s="1" t="s">
        <v>168</v>
      </c>
      <c r="P16" s="1" t="s">
        <v>9</v>
      </c>
      <c r="R16" s="58">
        <v>45352</v>
      </c>
      <c r="S16" s="31">
        <f t="shared" si="0"/>
        <v>7.0601852348772809E-4</v>
      </c>
      <c r="T16" s="31">
        <f>VLOOKUP(A16,'+ pending'!A:V,22,0)</f>
        <v>0</v>
      </c>
      <c r="U16" s="18">
        <f>VLOOKUP(A16,'+ pending'!A:W,23,0)</f>
        <v>1.5046296296296294E-3</v>
      </c>
      <c r="V16" s="31">
        <f>VLOOKUP(A16,'+ pending'!A:X,24,0)</f>
        <v>1.5046296296296294E-3</v>
      </c>
      <c r="W16" s="62" t="str">
        <f t="shared" si="1"/>
        <v/>
      </c>
      <c r="X16" s="63" t="str">
        <f t="shared" si="2"/>
        <v>Cumplido</v>
      </c>
      <c r="Z16" s="1" t="str">
        <f t="shared" si="6"/>
        <v/>
      </c>
      <c r="AA16" s="1" t="str">
        <f t="shared" si="3"/>
        <v/>
      </c>
      <c r="AB16" s="1" t="str">
        <f t="shared" si="5"/>
        <v/>
      </c>
      <c r="AC16" s="1" t="str">
        <f t="shared" si="7"/>
        <v>Cumplido</v>
      </c>
      <c r="AD16" s="1" t="str">
        <f>VLOOKUP(A16,'+ pending'!A:A,1,0)</f>
        <v>INC000002646808</v>
      </c>
    </row>
    <row r="17" spans="1:30" x14ac:dyDescent="0.2">
      <c r="A17" s="72" t="s">
        <v>13563</v>
      </c>
      <c r="B17" s="1" t="s">
        <v>110</v>
      </c>
      <c r="C17" s="1" t="s">
        <v>50</v>
      </c>
      <c r="D17" s="1" t="s">
        <v>109</v>
      </c>
      <c r="E17" s="1" t="s">
        <v>4135</v>
      </c>
      <c r="F17" s="1" t="s">
        <v>111</v>
      </c>
      <c r="G17" s="93">
        <v>45352.531180555554</v>
      </c>
      <c r="H17" s="93">
        <v>45352.531770833331</v>
      </c>
      <c r="I17" s="93">
        <v>45352.532361111109</v>
      </c>
      <c r="K17" s="1" t="s">
        <v>22</v>
      </c>
      <c r="L17" s="1" t="s">
        <v>45</v>
      </c>
      <c r="M17" s="1" t="s">
        <v>13564</v>
      </c>
      <c r="N17" s="1" t="s">
        <v>167</v>
      </c>
      <c r="O17" s="1" t="s">
        <v>168</v>
      </c>
      <c r="P17" s="1" t="s">
        <v>9</v>
      </c>
      <c r="R17" s="58">
        <v>45352</v>
      </c>
      <c r="S17" s="31">
        <f t="shared" si="0"/>
        <v>5.9027777751907706E-4</v>
      </c>
      <c r="T17" s="31">
        <f>VLOOKUP(A17,'+ pending'!A:V,22,0)</f>
        <v>0</v>
      </c>
      <c r="U17" s="18">
        <f>VLOOKUP(A17,'+ pending'!A:W,23,0)</f>
        <v>1.1805555555555556E-3</v>
      </c>
      <c r="V17" s="31">
        <f>VLOOKUP(A17,'+ pending'!A:X,24,0)</f>
        <v>1.1805555555555556E-3</v>
      </c>
      <c r="W17" s="62" t="str">
        <f t="shared" si="1"/>
        <v/>
      </c>
      <c r="X17" s="63" t="str">
        <f t="shared" si="2"/>
        <v>Cumplido</v>
      </c>
      <c r="Z17" s="1" t="str">
        <f t="shared" si="6"/>
        <v/>
      </c>
      <c r="AA17" s="1" t="str">
        <f t="shared" si="3"/>
        <v/>
      </c>
      <c r="AB17" s="1" t="str">
        <f t="shared" si="5"/>
        <v/>
      </c>
      <c r="AC17" s="1" t="str">
        <f t="shared" si="7"/>
        <v>Cumplido</v>
      </c>
      <c r="AD17" s="1" t="str">
        <f>VLOOKUP(A17,'+ pending'!A:A,1,0)</f>
        <v>INC000002646811</v>
      </c>
    </row>
    <row r="18" spans="1:30" x14ac:dyDescent="0.2">
      <c r="A18" s="72" t="s">
        <v>13565</v>
      </c>
      <c r="B18" s="1" t="s">
        <v>110</v>
      </c>
      <c r="C18" s="1" t="s">
        <v>50</v>
      </c>
      <c r="D18" s="1" t="s">
        <v>109</v>
      </c>
      <c r="E18" s="1" t="s">
        <v>4135</v>
      </c>
      <c r="F18" s="1" t="s">
        <v>111</v>
      </c>
      <c r="G18" s="93">
        <v>45352.544317129628</v>
      </c>
      <c r="H18" s="93">
        <v>45352.544849537036</v>
      </c>
      <c r="I18" s="93">
        <v>45352.545555555553</v>
      </c>
      <c r="K18" s="1" t="s">
        <v>22</v>
      </c>
      <c r="L18" s="1" t="s">
        <v>45</v>
      </c>
      <c r="M18" s="1" t="s">
        <v>13566</v>
      </c>
      <c r="N18" s="1" t="s">
        <v>167</v>
      </c>
      <c r="O18" s="1" t="s">
        <v>168</v>
      </c>
      <c r="P18" s="1" t="s">
        <v>9</v>
      </c>
      <c r="R18" s="58">
        <v>45352</v>
      </c>
      <c r="S18" s="31">
        <f t="shared" si="0"/>
        <v>7.0601851621177047E-4</v>
      </c>
      <c r="T18" s="31">
        <f>VLOOKUP(A18,'+ pending'!A:V,22,0)</f>
        <v>0</v>
      </c>
      <c r="U18" s="18">
        <f>VLOOKUP(A18,'+ pending'!A:W,23,0)</f>
        <v>1.2384259259259258E-3</v>
      </c>
      <c r="V18" s="31">
        <f>VLOOKUP(A18,'+ pending'!A:X,24,0)</f>
        <v>1.2384259259259258E-3</v>
      </c>
      <c r="W18" s="62" t="str">
        <f t="shared" si="1"/>
        <v/>
      </c>
      <c r="X18" s="63" t="str">
        <f t="shared" si="2"/>
        <v>Cumplido</v>
      </c>
      <c r="Z18" s="1" t="str">
        <f t="shared" si="6"/>
        <v/>
      </c>
      <c r="AA18" s="1" t="str">
        <f t="shared" si="3"/>
        <v/>
      </c>
      <c r="AB18" s="1" t="str">
        <f t="shared" si="5"/>
        <v/>
      </c>
      <c r="AC18" s="1" t="str">
        <f t="shared" si="7"/>
        <v>Cumplido</v>
      </c>
      <c r="AD18" s="1" t="str">
        <f>VLOOKUP(A18,'+ pending'!A:A,1,0)</f>
        <v>INC000002646818</v>
      </c>
    </row>
    <row r="19" spans="1:30" x14ac:dyDescent="0.2">
      <c r="A19" s="72" t="s">
        <v>13567</v>
      </c>
      <c r="B19" s="1" t="s">
        <v>123</v>
      </c>
      <c r="C19" s="1" t="s">
        <v>50</v>
      </c>
      <c r="D19" s="1" t="s">
        <v>109</v>
      </c>
      <c r="E19" s="1" t="s">
        <v>4135</v>
      </c>
      <c r="F19" s="1" t="s">
        <v>129</v>
      </c>
      <c r="G19" s="93">
        <v>45352.463043981479</v>
      </c>
      <c r="H19" s="93">
        <v>45352.463043981479</v>
      </c>
      <c r="I19" s="93">
        <v>45352.546516203707</v>
      </c>
      <c r="K19" s="1" t="s">
        <v>18</v>
      </c>
      <c r="L19" s="1" t="s">
        <v>57</v>
      </c>
      <c r="M19" s="1" t="s">
        <v>13568</v>
      </c>
      <c r="N19" s="1" t="s">
        <v>124</v>
      </c>
      <c r="O19" s="1" t="s">
        <v>125</v>
      </c>
      <c r="P19" s="1" t="s">
        <v>10</v>
      </c>
      <c r="R19" s="58">
        <v>45352</v>
      </c>
      <c r="S19" s="31">
        <f t="shared" si="0"/>
        <v>8.3472222228010651E-2</v>
      </c>
      <c r="T19" s="31">
        <f>VLOOKUP(A19,'+ pending'!A:V,22,0)</f>
        <v>6.1249999999999999E-2</v>
      </c>
      <c r="U19" s="18">
        <f>VLOOKUP(A19,'+ pending'!A:W,23,0)</f>
        <v>8.3472222222222225E-2</v>
      </c>
      <c r="V19" s="31">
        <f>VLOOKUP(A19,'+ pending'!A:X,24,0)</f>
        <v>2.2222222222222223E-2</v>
      </c>
      <c r="W19" s="62" t="str">
        <f t="shared" si="1"/>
        <v>Cumplido</v>
      </c>
      <c r="X19" s="63" t="str">
        <f t="shared" si="2"/>
        <v xml:space="preserve"> </v>
      </c>
      <c r="Z19" s="1" t="str">
        <f t="shared" si="6"/>
        <v/>
      </c>
      <c r="AA19" s="1" t="str">
        <f t="shared" si="3"/>
        <v/>
      </c>
      <c r="AB19" s="1" t="str">
        <f t="shared" si="5"/>
        <v/>
      </c>
      <c r="AC19" s="1" t="str">
        <f t="shared" si="7"/>
        <v>Cumplido</v>
      </c>
      <c r="AD19" s="1" t="str">
        <f>VLOOKUP(A19,'+ pending'!A:A,1,0)</f>
        <v>INC000002646566</v>
      </c>
    </row>
    <row r="20" spans="1:30" x14ac:dyDescent="0.2">
      <c r="A20" s="72" t="s">
        <v>13569</v>
      </c>
      <c r="B20" s="1" t="s">
        <v>110</v>
      </c>
      <c r="C20" s="1" t="s">
        <v>50</v>
      </c>
      <c r="D20" s="1" t="s">
        <v>109</v>
      </c>
      <c r="E20" s="1" t="s">
        <v>4135</v>
      </c>
      <c r="F20" s="1" t="s">
        <v>111</v>
      </c>
      <c r="G20" s="93">
        <v>45352.546342592592</v>
      </c>
      <c r="H20" s="93">
        <v>45352.546944444446</v>
      </c>
      <c r="I20" s="93">
        <v>45352.547569444447</v>
      </c>
      <c r="K20" s="1" t="s">
        <v>22</v>
      </c>
      <c r="L20" s="1" t="s">
        <v>45</v>
      </c>
      <c r="M20" s="1" t="s">
        <v>13570</v>
      </c>
      <c r="N20" s="1" t="s">
        <v>167</v>
      </c>
      <c r="O20" s="1" t="s">
        <v>168</v>
      </c>
      <c r="P20" s="1" t="s">
        <v>9</v>
      </c>
      <c r="R20" s="58">
        <v>45352</v>
      </c>
      <c r="S20" s="31">
        <f t="shared" si="0"/>
        <v>6.2500000058207661E-4</v>
      </c>
      <c r="T20" s="31">
        <f>VLOOKUP(A20,'+ pending'!A:V,22,0)</f>
        <v>0</v>
      </c>
      <c r="U20" s="18">
        <f>VLOOKUP(A20,'+ pending'!A:W,23,0)</f>
        <v>1.2268518518518518E-3</v>
      </c>
      <c r="V20" s="31">
        <f>VLOOKUP(A20,'+ pending'!A:X,24,0)</f>
        <v>1.2268518518518518E-3</v>
      </c>
      <c r="W20" s="62" t="str">
        <f t="shared" si="1"/>
        <v/>
      </c>
      <c r="X20" s="63" t="str">
        <f t="shared" si="2"/>
        <v>Cumplido</v>
      </c>
      <c r="Z20" s="1" t="str">
        <f t="shared" si="6"/>
        <v/>
      </c>
      <c r="AA20" s="1" t="str">
        <f t="shared" si="3"/>
        <v/>
      </c>
      <c r="AB20" s="1" t="str">
        <f t="shared" si="5"/>
        <v/>
      </c>
      <c r="AC20" s="1" t="str">
        <f t="shared" si="7"/>
        <v>Cumplido</v>
      </c>
      <c r="AD20" s="1" t="str">
        <f>VLOOKUP(A20,'+ pending'!A:A,1,0)</f>
        <v>INC000002646821</v>
      </c>
    </row>
    <row r="21" spans="1:30" x14ac:dyDescent="0.2">
      <c r="A21" s="72" t="s">
        <v>13571</v>
      </c>
      <c r="B21" s="1" t="s">
        <v>116</v>
      </c>
      <c r="C21" s="1" t="s">
        <v>50</v>
      </c>
      <c r="D21" s="1" t="s">
        <v>109</v>
      </c>
      <c r="E21" s="1" t="s">
        <v>4135</v>
      </c>
      <c r="F21" s="1" t="s">
        <v>111</v>
      </c>
      <c r="G21" s="93">
        <v>45352.542627314811</v>
      </c>
      <c r="H21" s="93">
        <v>45352.548125000001</v>
      </c>
      <c r="I21" s="93">
        <v>45352.550254629627</v>
      </c>
      <c r="K21" s="1" t="s">
        <v>22</v>
      </c>
      <c r="L21" s="1" t="s">
        <v>665</v>
      </c>
      <c r="M21" s="1" t="s">
        <v>13572</v>
      </c>
      <c r="N21" s="1" t="s">
        <v>167</v>
      </c>
      <c r="O21" s="1" t="s">
        <v>667</v>
      </c>
      <c r="P21" s="1" t="s">
        <v>9</v>
      </c>
      <c r="R21" s="58">
        <v>45352</v>
      </c>
      <c r="S21" s="31">
        <f t="shared" si="0"/>
        <v>2.1296296254149638E-3</v>
      </c>
      <c r="T21" s="31">
        <f>VLOOKUP(A21,'+ pending'!A:V,22,0)</f>
        <v>0</v>
      </c>
      <c r="U21" s="18">
        <f>VLOOKUP(A21,'+ pending'!A:W,23,0)</f>
        <v>7.6273148148148151E-3</v>
      </c>
      <c r="V21" s="31">
        <f>VLOOKUP(A21,'+ pending'!A:X,24,0)</f>
        <v>7.6273148148148151E-3</v>
      </c>
      <c r="W21" s="62" t="str">
        <f t="shared" si="1"/>
        <v/>
      </c>
      <c r="X21" s="63" t="str">
        <f t="shared" si="2"/>
        <v>Cumplido</v>
      </c>
      <c r="Z21" s="1" t="str">
        <f t="shared" si="6"/>
        <v/>
      </c>
      <c r="AA21" s="1" t="str">
        <f t="shared" si="3"/>
        <v/>
      </c>
      <c r="AB21" s="1" t="str">
        <f t="shared" si="5"/>
        <v/>
      </c>
      <c r="AC21" s="1" t="str">
        <f t="shared" si="7"/>
        <v>Cumplido</v>
      </c>
      <c r="AD21" s="1" t="str">
        <f>VLOOKUP(A21,'+ pending'!A:A,1,0)</f>
        <v>INC000002646816</v>
      </c>
    </row>
    <row r="22" spans="1:30" x14ac:dyDescent="0.2">
      <c r="A22" s="72" t="s">
        <v>13573</v>
      </c>
      <c r="B22" s="1" t="s">
        <v>110</v>
      </c>
      <c r="C22" s="1" t="s">
        <v>50</v>
      </c>
      <c r="D22" s="1" t="s">
        <v>109</v>
      </c>
      <c r="E22" s="1" t="s">
        <v>4135</v>
      </c>
      <c r="F22" s="1" t="s">
        <v>111</v>
      </c>
      <c r="G22" s="93">
        <v>45352.550069444442</v>
      </c>
      <c r="H22" s="93">
        <v>45352.55059027778</v>
      </c>
      <c r="I22" s="93">
        <v>45352.55133101852</v>
      </c>
      <c r="K22" s="1" t="s">
        <v>22</v>
      </c>
      <c r="L22" s="1" t="s">
        <v>45</v>
      </c>
      <c r="M22" s="1" t="s">
        <v>13574</v>
      </c>
      <c r="N22" s="1" t="s">
        <v>167</v>
      </c>
      <c r="O22" s="1" t="s">
        <v>168</v>
      </c>
      <c r="P22" s="1" t="s">
        <v>9</v>
      </c>
      <c r="R22" s="58">
        <v>45352</v>
      </c>
      <c r="S22" s="31">
        <f t="shared" si="0"/>
        <v>7.4074073927477002E-4</v>
      </c>
      <c r="T22" s="31">
        <f>VLOOKUP(A22,'+ pending'!A:V,22,0)</f>
        <v>0</v>
      </c>
      <c r="U22" s="18">
        <f>VLOOKUP(A22,'+ pending'!A:W,23,0)</f>
        <v>1.261574074074074E-3</v>
      </c>
      <c r="V22" s="31">
        <f>VLOOKUP(A22,'+ pending'!A:X,24,0)</f>
        <v>1.261574074074074E-3</v>
      </c>
      <c r="W22" s="62" t="str">
        <f t="shared" si="1"/>
        <v/>
      </c>
      <c r="X22" s="63" t="str">
        <f t="shared" si="2"/>
        <v>Cumplido</v>
      </c>
      <c r="Z22" s="1" t="str">
        <f t="shared" si="6"/>
        <v/>
      </c>
      <c r="AA22" s="1" t="str">
        <f t="shared" si="3"/>
        <v/>
      </c>
      <c r="AB22" s="1" t="str">
        <f t="shared" si="5"/>
        <v/>
      </c>
      <c r="AC22" s="1" t="str">
        <f t="shared" si="7"/>
        <v>Cumplido</v>
      </c>
      <c r="AD22" s="1" t="str">
        <f>VLOOKUP(A22,'+ pending'!A:A,1,0)</f>
        <v>INC000002646826</v>
      </c>
    </row>
    <row r="23" spans="1:30" x14ac:dyDescent="0.2">
      <c r="A23" s="72" t="s">
        <v>13575</v>
      </c>
      <c r="B23" s="1" t="s">
        <v>116</v>
      </c>
      <c r="C23" s="1" t="s">
        <v>40</v>
      </c>
      <c r="D23" s="1" t="s">
        <v>117</v>
      </c>
      <c r="E23" s="1" t="s">
        <v>4135</v>
      </c>
      <c r="F23" s="1" t="s">
        <v>119</v>
      </c>
      <c r="G23" s="93">
        <v>45352.530960648146</v>
      </c>
      <c r="H23" s="93">
        <v>45352.531805555554</v>
      </c>
      <c r="I23" s="93">
        <v>45352.557986111111</v>
      </c>
      <c r="K23" s="1" t="s">
        <v>22</v>
      </c>
      <c r="L23" s="1" t="s">
        <v>45</v>
      </c>
      <c r="M23" s="1" t="s">
        <v>13576</v>
      </c>
      <c r="N23" s="1" t="s">
        <v>115</v>
      </c>
      <c r="O23" s="1" t="s">
        <v>144</v>
      </c>
      <c r="P23" s="1" t="s">
        <v>9</v>
      </c>
      <c r="R23" s="58">
        <v>45352</v>
      </c>
      <c r="S23" s="31">
        <f t="shared" si="0"/>
        <v>2.6180555556493346E-2</v>
      </c>
      <c r="T23" s="31">
        <f>VLOOKUP(A23,'+ pending'!A:V,22,0)</f>
        <v>0</v>
      </c>
      <c r="U23" s="18">
        <f>VLOOKUP(A23,'+ pending'!A:W,23,0)</f>
        <v>2.7025462962962959E-2</v>
      </c>
      <c r="V23" s="31">
        <f>VLOOKUP(A23,'+ pending'!A:X,24,0)</f>
        <v>2.7025462962962959E-2</v>
      </c>
      <c r="W23" s="62" t="str">
        <f t="shared" si="1"/>
        <v/>
      </c>
      <c r="X23" s="63" t="str">
        <f t="shared" si="2"/>
        <v>Cumplido</v>
      </c>
      <c r="Z23" s="1" t="str">
        <f t="shared" si="6"/>
        <v/>
      </c>
      <c r="AA23" s="1" t="str">
        <f t="shared" si="3"/>
        <v/>
      </c>
      <c r="AB23" s="1" t="str">
        <f t="shared" si="5"/>
        <v>Cumplido</v>
      </c>
      <c r="AC23" s="1" t="str">
        <f t="shared" si="7"/>
        <v/>
      </c>
      <c r="AD23" s="1" t="str">
        <f>VLOOKUP(A23,'+ pending'!A:A,1,0)</f>
        <v>INC000002646807</v>
      </c>
    </row>
    <row r="24" spans="1:30" x14ac:dyDescent="0.2">
      <c r="A24" s="72" t="s">
        <v>13577</v>
      </c>
      <c r="B24" s="1" t="s">
        <v>116</v>
      </c>
      <c r="C24" s="1" t="s">
        <v>50</v>
      </c>
      <c r="D24" s="1" t="s">
        <v>109</v>
      </c>
      <c r="E24" s="1" t="s">
        <v>4135</v>
      </c>
      <c r="F24" s="1" t="s">
        <v>121</v>
      </c>
      <c r="G24" s="93">
        <v>45352.408750000002</v>
      </c>
      <c r="H24" s="93">
        <v>45352.410532407404</v>
      </c>
      <c r="I24" s="93">
        <v>45352.567453703705</v>
      </c>
      <c r="K24" s="1" t="s">
        <v>21</v>
      </c>
      <c r="L24" s="1" t="s">
        <v>44</v>
      </c>
      <c r="M24" s="1" t="s">
        <v>13578</v>
      </c>
      <c r="N24" s="1" t="s">
        <v>112</v>
      </c>
      <c r="O24" s="1" t="s">
        <v>145</v>
      </c>
      <c r="P24" s="1" t="s">
        <v>9</v>
      </c>
      <c r="R24" s="58">
        <v>45352</v>
      </c>
      <c r="S24" s="31">
        <f t="shared" si="0"/>
        <v>0.15692129630042473</v>
      </c>
      <c r="T24" s="31">
        <f>VLOOKUP(A24,'+ pending'!A:V,22,0)</f>
        <v>0.12909722222222222</v>
      </c>
      <c r="U24" s="18">
        <f>VLOOKUP(A24,'+ pending'!A:W,23,0)</f>
        <v>0.15870370370370371</v>
      </c>
      <c r="V24" s="31">
        <f>VLOOKUP(A24,'+ pending'!A:X,24,0)</f>
        <v>2.960648148148148E-2</v>
      </c>
      <c r="W24" s="62" t="str">
        <f t="shared" si="1"/>
        <v/>
      </c>
      <c r="X24" s="63" t="str">
        <f t="shared" si="2"/>
        <v>Cumplido</v>
      </c>
      <c r="Z24" s="1" t="str">
        <f t="shared" si="6"/>
        <v/>
      </c>
      <c r="AA24" s="1" t="str">
        <f t="shared" si="3"/>
        <v/>
      </c>
      <c r="AB24" s="1" t="str">
        <f t="shared" si="5"/>
        <v/>
      </c>
      <c r="AC24" s="1" t="str">
        <f t="shared" si="7"/>
        <v>Cumplido</v>
      </c>
      <c r="AD24" s="1" t="str">
        <f>VLOOKUP(A24,'+ pending'!A:A,1,0)</f>
        <v>INC000002645101</v>
      </c>
    </row>
    <row r="25" spans="1:30" x14ac:dyDescent="0.2">
      <c r="A25" s="72" t="s">
        <v>13579</v>
      </c>
      <c r="B25" s="1" t="s">
        <v>116</v>
      </c>
      <c r="C25" s="1" t="s">
        <v>50</v>
      </c>
      <c r="D25" s="1" t="s">
        <v>109</v>
      </c>
      <c r="E25" s="1" t="s">
        <v>4135</v>
      </c>
      <c r="F25" s="1" t="s">
        <v>121</v>
      </c>
      <c r="G25" s="93">
        <v>45352.546261574076</v>
      </c>
      <c r="H25" s="93">
        <v>45352.547789351855</v>
      </c>
      <c r="I25" s="93">
        <v>45352.570219907408</v>
      </c>
      <c r="K25" s="1" t="s">
        <v>18</v>
      </c>
      <c r="L25" s="1" t="s">
        <v>61</v>
      </c>
      <c r="M25" s="1" t="s">
        <v>13580</v>
      </c>
      <c r="N25" s="1" t="s">
        <v>132</v>
      </c>
      <c r="O25" s="1" t="s">
        <v>145</v>
      </c>
      <c r="P25" s="1" t="s">
        <v>9</v>
      </c>
      <c r="R25" s="58">
        <v>45352</v>
      </c>
      <c r="S25" s="31">
        <f t="shared" si="0"/>
        <v>2.2430555553000886E-2</v>
      </c>
      <c r="T25" s="31">
        <f>VLOOKUP(A25,'+ pending'!A:V,22,0)</f>
        <v>9.7337962962962977E-3</v>
      </c>
      <c r="U25" s="18">
        <f>VLOOKUP(A25,'+ pending'!A:W,23,0)</f>
        <v>2.3958333333333331E-2</v>
      </c>
      <c r="V25" s="31">
        <f>VLOOKUP(A25,'+ pending'!A:X,24,0)</f>
        <v>1.4224537037037037E-2</v>
      </c>
      <c r="W25" s="62" t="str">
        <f t="shared" si="1"/>
        <v/>
      </c>
      <c r="X25" s="63" t="str">
        <f t="shared" si="2"/>
        <v>Cumplido</v>
      </c>
      <c r="Z25" s="1" t="str">
        <f t="shared" si="6"/>
        <v/>
      </c>
      <c r="AA25" s="1" t="str">
        <f t="shared" si="3"/>
        <v/>
      </c>
      <c r="AB25" s="1" t="str">
        <f t="shared" si="5"/>
        <v/>
      </c>
      <c r="AC25" s="1" t="str">
        <f t="shared" si="7"/>
        <v>Cumplido</v>
      </c>
      <c r="AD25" s="1" t="str">
        <f>VLOOKUP(A25,'+ pending'!A:A,1,0)</f>
        <v>INC000002646467</v>
      </c>
    </row>
    <row r="26" spans="1:30" x14ac:dyDescent="0.2">
      <c r="A26" s="72" t="s">
        <v>13581</v>
      </c>
      <c r="B26" s="1" t="s">
        <v>116</v>
      </c>
      <c r="C26" s="1" t="s">
        <v>50</v>
      </c>
      <c r="D26" s="1" t="s">
        <v>109</v>
      </c>
      <c r="E26" s="1" t="s">
        <v>4135</v>
      </c>
      <c r="F26" s="1" t="s">
        <v>121</v>
      </c>
      <c r="G26" s="93">
        <v>45352.475185185183</v>
      </c>
      <c r="H26" s="93">
        <v>45352.476307870369</v>
      </c>
      <c r="I26" s="93">
        <v>45352.570555555554</v>
      </c>
      <c r="K26" s="1" t="s">
        <v>21</v>
      </c>
      <c r="L26" s="1" t="s">
        <v>42</v>
      </c>
      <c r="M26" s="1" t="s">
        <v>3059</v>
      </c>
      <c r="N26" s="1" t="s">
        <v>112</v>
      </c>
      <c r="O26" s="1" t="s">
        <v>145</v>
      </c>
      <c r="P26" s="1" t="s">
        <v>9</v>
      </c>
      <c r="R26" s="58">
        <v>45352</v>
      </c>
      <c r="S26" s="31">
        <f t="shared" si="0"/>
        <v>9.4247685185109731E-2</v>
      </c>
      <c r="T26" s="31">
        <f>VLOOKUP(A26,'+ pending'!A:V,22,0)</f>
        <v>7.8437500000000007E-2</v>
      </c>
      <c r="U26" s="18">
        <f>VLOOKUP(A26,'+ pending'!A:W,23,0)</f>
        <v>9.5370370370370369E-2</v>
      </c>
      <c r="V26" s="31">
        <f>VLOOKUP(A26,'+ pending'!A:X,24,0)</f>
        <v>1.6932870370370369E-2</v>
      </c>
      <c r="W26" s="62" t="str">
        <f t="shared" si="1"/>
        <v/>
      </c>
      <c r="X26" s="63" t="str">
        <f t="shared" si="2"/>
        <v>Cumplido</v>
      </c>
      <c r="Z26" s="1" t="str">
        <f t="shared" si="6"/>
        <v/>
      </c>
      <c r="AA26" s="1" t="str">
        <f t="shared" si="3"/>
        <v/>
      </c>
      <c r="AB26" s="1" t="str">
        <f t="shared" si="5"/>
        <v/>
      </c>
      <c r="AC26" s="1" t="str">
        <f t="shared" si="7"/>
        <v>Cumplido</v>
      </c>
      <c r="AD26" s="1" t="str">
        <f>VLOOKUP(A26,'+ pending'!A:A,1,0)</f>
        <v>INC000002646434</v>
      </c>
    </row>
    <row r="27" spans="1:30" x14ac:dyDescent="0.2">
      <c r="A27" s="99" t="s">
        <v>13582</v>
      </c>
      <c r="B27" s="1" t="s">
        <v>159</v>
      </c>
      <c r="C27" s="25" t="s">
        <v>40</v>
      </c>
      <c r="D27" s="25" t="s">
        <v>117</v>
      </c>
      <c r="E27" s="25" t="s">
        <v>4135</v>
      </c>
      <c r="F27" s="25" t="s">
        <v>121</v>
      </c>
      <c r="G27" s="100">
        <v>45352.572071759256</v>
      </c>
      <c r="H27" s="100">
        <v>45352.572881944441</v>
      </c>
      <c r="I27" s="100">
        <v>45352.573599537034</v>
      </c>
      <c r="J27" s="25"/>
      <c r="K27" s="25" t="s">
        <v>21</v>
      </c>
      <c r="L27" s="25" t="s">
        <v>42</v>
      </c>
      <c r="M27" s="25" t="s">
        <v>13583</v>
      </c>
      <c r="N27" s="1" t="s">
        <v>112</v>
      </c>
      <c r="O27" s="1" t="s">
        <v>13584</v>
      </c>
      <c r="P27" s="1" t="s">
        <v>9</v>
      </c>
      <c r="R27" s="58">
        <v>45352</v>
      </c>
      <c r="S27" s="31">
        <f t="shared" si="0"/>
        <v>7.1759259299142286E-4</v>
      </c>
      <c r="T27" s="31">
        <f>VLOOKUP(A27,'+ pending'!A:V,22,0)</f>
        <v>0</v>
      </c>
      <c r="U27" s="18">
        <f>VLOOKUP(A27,'+ pending'!A:W,23,0)</f>
        <v>1.5277777777777779E-3</v>
      </c>
      <c r="V27" s="31">
        <f>VLOOKUP(A27,'+ pending'!A:X,24,0)</f>
        <v>1.5277777777777779E-3</v>
      </c>
      <c r="W27" s="62" t="str">
        <f t="shared" si="1"/>
        <v/>
      </c>
      <c r="X27" s="63" t="str">
        <f t="shared" si="2"/>
        <v>Cumplido</v>
      </c>
      <c r="Z27" s="1" t="str">
        <f t="shared" si="6"/>
        <v/>
      </c>
      <c r="AA27" s="1" t="str">
        <f t="shared" si="3"/>
        <v/>
      </c>
      <c r="AB27" s="1" t="str">
        <f t="shared" si="5"/>
        <v>Cumplido</v>
      </c>
      <c r="AC27" s="1" t="str">
        <f t="shared" si="7"/>
        <v/>
      </c>
      <c r="AD27" s="1" t="str">
        <f>VLOOKUP(A27,'+ pending'!A:A,1,0)</f>
        <v>INC000002646472</v>
      </c>
    </row>
    <row r="28" spans="1:30" x14ac:dyDescent="0.2">
      <c r="A28" s="72" t="s">
        <v>13713</v>
      </c>
      <c r="B28" s="1" t="s">
        <v>116</v>
      </c>
      <c r="C28" s="1" t="s">
        <v>40</v>
      </c>
      <c r="D28" s="1" t="s">
        <v>117</v>
      </c>
      <c r="E28" s="1" t="s">
        <v>122</v>
      </c>
      <c r="F28" s="1" t="s">
        <v>13714</v>
      </c>
      <c r="G28" s="1" t="s">
        <v>13762</v>
      </c>
      <c r="H28" s="1" t="s">
        <v>13763</v>
      </c>
      <c r="I28" s="1" t="s">
        <v>13764</v>
      </c>
      <c r="J28" s="1" t="s">
        <v>13765</v>
      </c>
      <c r="K28" s="1" t="s">
        <v>19</v>
      </c>
      <c r="L28" s="1" t="s">
        <v>64</v>
      </c>
      <c r="M28" s="1" t="s">
        <v>13715</v>
      </c>
      <c r="N28" s="1" t="s">
        <v>115</v>
      </c>
      <c r="O28" s="1" t="s">
        <v>144</v>
      </c>
      <c r="P28" s="1" t="s">
        <v>9</v>
      </c>
      <c r="R28" s="58">
        <v>45352</v>
      </c>
      <c r="S28" s="31">
        <f t="shared" si="0"/>
        <v>9.5370370399905369E-3</v>
      </c>
      <c r="T28" s="31">
        <f>VLOOKUP(A28,'+ pending'!A:V,22,0)</f>
        <v>2.4652777777777776E-3</v>
      </c>
      <c r="U28" s="18">
        <f>VLOOKUP(A28,'+ pending'!A:W,23,0)</f>
        <v>1.037037037037037E-2</v>
      </c>
      <c r="V28" s="31">
        <f>VLOOKUP(A28,'+ pending'!A:X,24,0)</f>
        <v>7.905092592592592E-3</v>
      </c>
      <c r="W28" s="62" t="str">
        <f t="shared" si="1"/>
        <v/>
      </c>
      <c r="X28" s="63" t="str">
        <f t="shared" si="2"/>
        <v>Cumplido</v>
      </c>
      <c r="Z28" s="1" t="str">
        <f t="shared" si="6"/>
        <v/>
      </c>
      <c r="AA28" s="1" t="str">
        <f t="shared" si="3"/>
        <v/>
      </c>
      <c r="AB28" s="1" t="str">
        <f t="shared" si="5"/>
        <v>Cumplido</v>
      </c>
      <c r="AC28" s="1" t="str">
        <f t="shared" si="7"/>
        <v/>
      </c>
      <c r="AD28" s="1" t="str">
        <f>VLOOKUP(A28,'+ pending'!A:A,1,0)</f>
        <v>INC000002646862</v>
      </c>
    </row>
    <row r="29" spans="1:30" x14ac:dyDescent="0.2">
      <c r="A29" s="72" t="s">
        <v>13670</v>
      </c>
      <c r="B29" s="1" t="s">
        <v>110</v>
      </c>
      <c r="C29" s="1" t="s">
        <v>50</v>
      </c>
      <c r="D29" s="1" t="s">
        <v>109</v>
      </c>
      <c r="E29" s="1" t="s">
        <v>122</v>
      </c>
      <c r="F29" s="1" t="s">
        <v>129</v>
      </c>
      <c r="G29" s="1" t="s">
        <v>13766</v>
      </c>
      <c r="H29" s="1" t="s">
        <v>13767</v>
      </c>
      <c r="I29" s="1" t="s">
        <v>13768</v>
      </c>
      <c r="J29" s="1" t="s">
        <v>13765</v>
      </c>
      <c r="K29" s="1" t="s">
        <v>22</v>
      </c>
      <c r="L29" s="1" t="s">
        <v>46</v>
      </c>
      <c r="M29" s="1" t="s">
        <v>13671</v>
      </c>
      <c r="N29" s="1" t="s">
        <v>167</v>
      </c>
      <c r="O29" s="1" t="s">
        <v>171</v>
      </c>
      <c r="P29" s="1" t="s">
        <v>9</v>
      </c>
      <c r="R29" s="58">
        <v>45352</v>
      </c>
      <c r="S29" s="31">
        <f t="shared" si="0"/>
        <v>2.534722225391306E-3</v>
      </c>
      <c r="T29" s="31">
        <f>VLOOKUP(A29,'+ pending'!A:V,22,0)</f>
        <v>0</v>
      </c>
      <c r="U29" s="18">
        <f>VLOOKUP(A29,'+ pending'!A:W,23,0)</f>
        <v>0</v>
      </c>
      <c r="V29" s="31">
        <f>VLOOKUP(A29,'+ pending'!A:X,24,0)</f>
        <v>0</v>
      </c>
      <c r="W29" s="62" t="str">
        <f t="shared" si="1"/>
        <v/>
      </c>
      <c r="X29" s="63" t="str">
        <f t="shared" si="2"/>
        <v>Cumplido</v>
      </c>
      <c r="Z29" s="1" t="str">
        <f t="shared" si="6"/>
        <v/>
      </c>
      <c r="AA29" s="1" t="str">
        <f t="shared" si="3"/>
        <v/>
      </c>
      <c r="AB29" s="1" t="str">
        <f t="shared" si="5"/>
        <v/>
      </c>
      <c r="AC29" s="1" t="str">
        <f t="shared" si="7"/>
        <v>Cumplido</v>
      </c>
      <c r="AD29" s="1" t="str">
        <f>VLOOKUP(A29,'+ pending'!A:A,1,0)</f>
        <v>INC000002647352</v>
      </c>
    </row>
    <row r="30" spans="1:30" x14ac:dyDescent="0.2">
      <c r="A30" s="72" t="s">
        <v>13616</v>
      </c>
      <c r="B30" s="1" t="s">
        <v>110</v>
      </c>
      <c r="C30" s="1" t="s">
        <v>50</v>
      </c>
      <c r="D30" s="1" t="s">
        <v>109</v>
      </c>
      <c r="E30" s="1" t="s">
        <v>122</v>
      </c>
      <c r="F30" s="1" t="s">
        <v>129</v>
      </c>
      <c r="G30" s="1" t="s">
        <v>13769</v>
      </c>
      <c r="H30" s="1" t="s">
        <v>13770</v>
      </c>
      <c r="I30" s="1" t="s">
        <v>13771</v>
      </c>
      <c r="J30" s="1" t="s">
        <v>13765</v>
      </c>
      <c r="K30" s="1" t="s">
        <v>22</v>
      </c>
      <c r="L30" s="1" t="s">
        <v>46</v>
      </c>
      <c r="M30" s="1" t="s">
        <v>13617</v>
      </c>
      <c r="N30" s="1" t="s">
        <v>167</v>
      </c>
      <c r="O30" s="1" t="s">
        <v>171</v>
      </c>
      <c r="P30" s="1" t="s">
        <v>9</v>
      </c>
      <c r="R30" s="58">
        <v>45352</v>
      </c>
      <c r="S30" s="31">
        <f t="shared" si="0"/>
        <v>8.5879629623377696E-3</v>
      </c>
      <c r="T30" s="31">
        <f>VLOOKUP(A30,'+ pending'!A:V,22,0)</f>
        <v>0</v>
      </c>
      <c r="U30" s="18">
        <f>VLOOKUP(A30,'+ pending'!A:W,23,0)</f>
        <v>0</v>
      </c>
      <c r="V30" s="31">
        <f>VLOOKUP(A30,'+ pending'!A:X,24,0)</f>
        <v>0</v>
      </c>
      <c r="W30" s="62" t="str">
        <f t="shared" si="1"/>
        <v/>
      </c>
      <c r="X30" s="63" t="str">
        <f t="shared" si="2"/>
        <v>Cumplido</v>
      </c>
      <c r="Z30" s="1" t="str">
        <f t="shared" si="6"/>
        <v/>
      </c>
      <c r="AA30" s="1" t="str">
        <f t="shared" si="3"/>
        <v/>
      </c>
      <c r="AB30" s="1" t="str">
        <f t="shared" si="5"/>
        <v/>
      </c>
      <c r="AC30" s="1" t="str">
        <f t="shared" si="7"/>
        <v>Cumplido</v>
      </c>
      <c r="AD30" s="1" t="str">
        <f>VLOOKUP(A30,'+ pending'!A:A,1,0)</f>
        <v>INC000002647349</v>
      </c>
    </row>
    <row r="31" spans="1:30" x14ac:dyDescent="0.2">
      <c r="A31" s="72" t="s">
        <v>13693</v>
      </c>
      <c r="B31" s="1" t="s">
        <v>116</v>
      </c>
      <c r="C31" s="1" t="s">
        <v>40</v>
      </c>
      <c r="D31" s="1" t="s">
        <v>117</v>
      </c>
      <c r="E31" s="1" t="s">
        <v>122</v>
      </c>
      <c r="F31" s="1" t="s">
        <v>111</v>
      </c>
      <c r="G31" s="1" t="s">
        <v>13772</v>
      </c>
      <c r="H31" s="1" t="s">
        <v>13773</v>
      </c>
      <c r="I31" s="1" t="s">
        <v>13774</v>
      </c>
      <c r="J31" s="1" t="s">
        <v>13765</v>
      </c>
      <c r="K31" s="1" t="s">
        <v>20</v>
      </c>
      <c r="L31" s="1" t="s">
        <v>59</v>
      </c>
      <c r="M31" s="1" t="s">
        <v>13694</v>
      </c>
      <c r="N31" s="1" t="s">
        <v>115</v>
      </c>
      <c r="O31" s="1" t="s">
        <v>144</v>
      </c>
      <c r="P31" s="1" t="s">
        <v>9</v>
      </c>
      <c r="R31" s="58">
        <v>45352</v>
      </c>
      <c r="S31" s="31">
        <f t="shared" si="0"/>
        <v>0.34351851852261461</v>
      </c>
      <c r="T31" s="31">
        <f>VLOOKUP(A31,'+ pending'!A:V,22,0)</f>
        <v>0.30434027777777778</v>
      </c>
      <c r="U31" s="18">
        <f>VLOOKUP(A31,'+ pending'!A:W,23,0)</f>
        <v>0.34641203703703699</v>
      </c>
      <c r="V31" s="31">
        <f>VLOOKUP(A31,'+ pending'!A:X,24,0)</f>
        <v>4.207175925925926E-2</v>
      </c>
      <c r="W31" s="62" t="str">
        <f t="shared" si="1"/>
        <v/>
      </c>
      <c r="X31" s="63" t="str">
        <f t="shared" si="2"/>
        <v>Cumplido</v>
      </c>
      <c r="Z31" s="1" t="str">
        <f t="shared" si="6"/>
        <v/>
      </c>
      <c r="AA31" s="1" t="str">
        <f t="shared" si="3"/>
        <v/>
      </c>
      <c r="AB31" s="1" t="str">
        <f t="shared" si="5"/>
        <v>Cumplido</v>
      </c>
      <c r="AC31" s="1" t="str">
        <f t="shared" si="7"/>
        <v/>
      </c>
      <c r="AD31" s="1" t="str">
        <f>VLOOKUP(A31,'+ pending'!A:A,1,0)</f>
        <v>INC000002645388</v>
      </c>
    </row>
    <row r="32" spans="1:30" x14ac:dyDescent="0.2">
      <c r="A32" s="72" t="s">
        <v>13661</v>
      </c>
      <c r="B32" s="1" t="s">
        <v>110</v>
      </c>
      <c r="C32" s="1" t="s">
        <v>50</v>
      </c>
      <c r="D32" s="1" t="s">
        <v>109</v>
      </c>
      <c r="E32" s="1" t="s">
        <v>122</v>
      </c>
      <c r="F32" s="1" t="s">
        <v>129</v>
      </c>
      <c r="G32" s="1" t="s">
        <v>13775</v>
      </c>
      <c r="H32" s="1" t="s">
        <v>13776</v>
      </c>
      <c r="I32" s="1" t="s">
        <v>13777</v>
      </c>
      <c r="J32" s="1" t="s">
        <v>13765</v>
      </c>
      <c r="K32" s="1" t="s">
        <v>22</v>
      </c>
      <c r="L32" s="1" t="s">
        <v>46</v>
      </c>
      <c r="M32" s="1" t="s">
        <v>13662</v>
      </c>
      <c r="N32" s="1" t="s">
        <v>167</v>
      </c>
      <c r="O32" s="1" t="s">
        <v>171</v>
      </c>
      <c r="P32" s="1" t="s">
        <v>9</v>
      </c>
      <c r="R32" s="58">
        <v>45352</v>
      </c>
      <c r="S32" s="31">
        <f t="shared" si="0"/>
        <v>1.0543981479713693E-2</v>
      </c>
      <c r="T32" s="31">
        <f>VLOOKUP(A32,'+ pending'!A:V,22,0)</f>
        <v>0</v>
      </c>
      <c r="U32" s="18">
        <f>VLOOKUP(A32,'+ pending'!A:W,23,0)</f>
        <v>0</v>
      </c>
      <c r="V32" s="31">
        <f>VLOOKUP(A32,'+ pending'!A:X,24,0)</f>
        <v>0</v>
      </c>
      <c r="W32" s="62" t="str">
        <f t="shared" si="1"/>
        <v/>
      </c>
      <c r="X32" s="63" t="str">
        <f t="shared" si="2"/>
        <v>Cumplido</v>
      </c>
      <c r="Z32" s="1" t="str">
        <f t="shared" si="6"/>
        <v/>
      </c>
      <c r="AA32" s="1" t="str">
        <f t="shared" si="3"/>
        <v/>
      </c>
      <c r="AB32" s="1" t="str">
        <f t="shared" si="5"/>
        <v/>
      </c>
      <c r="AC32" s="1" t="str">
        <f t="shared" si="7"/>
        <v>Cumplido</v>
      </c>
      <c r="AD32" s="1" t="str">
        <f>VLOOKUP(A32,'+ pending'!A:A,1,0)</f>
        <v>INC000002647347</v>
      </c>
    </row>
    <row r="33" spans="1:30" x14ac:dyDescent="0.2">
      <c r="A33" s="72" t="s">
        <v>13778</v>
      </c>
      <c r="B33" s="1" t="s">
        <v>110</v>
      </c>
      <c r="C33" s="1" t="s">
        <v>50</v>
      </c>
      <c r="D33" s="1" t="s">
        <v>109</v>
      </c>
      <c r="E33" s="1" t="s">
        <v>122</v>
      </c>
      <c r="F33" s="1" t="s">
        <v>129</v>
      </c>
      <c r="G33" s="1" t="s">
        <v>13779</v>
      </c>
      <c r="H33" s="1" t="s">
        <v>13780</v>
      </c>
      <c r="I33" s="1" t="s">
        <v>13781</v>
      </c>
      <c r="J33" s="1" t="s">
        <v>13765</v>
      </c>
      <c r="K33" s="1" t="s">
        <v>22</v>
      </c>
      <c r="L33" s="1" t="s">
        <v>46</v>
      </c>
      <c r="M33" s="1" t="s">
        <v>13782</v>
      </c>
      <c r="N33" s="1" t="s">
        <v>167</v>
      </c>
      <c r="O33" s="1" t="s">
        <v>171</v>
      </c>
      <c r="P33" s="1" t="s">
        <v>9</v>
      </c>
      <c r="R33" s="58">
        <v>45352</v>
      </c>
      <c r="S33" s="31">
        <f t="shared" si="0"/>
        <v>4.1435185194131918E-3</v>
      </c>
      <c r="T33" s="31">
        <f>VLOOKUP(A33,'+ pending'!A:V,22,0)</f>
        <v>0</v>
      </c>
      <c r="U33" s="18">
        <f>VLOOKUP(A33,'+ pending'!A:W,23,0)</f>
        <v>0</v>
      </c>
      <c r="V33" s="31">
        <f>VLOOKUP(A33,'+ pending'!A:X,24,0)</f>
        <v>0</v>
      </c>
      <c r="W33" s="62" t="str">
        <f t="shared" si="1"/>
        <v/>
      </c>
      <c r="X33" s="63" t="str">
        <f t="shared" si="2"/>
        <v>Cumplido</v>
      </c>
      <c r="Z33" s="1" t="str">
        <f t="shared" si="6"/>
        <v/>
      </c>
      <c r="AA33" s="1" t="str">
        <f t="shared" si="3"/>
        <v/>
      </c>
      <c r="AB33" s="1" t="str">
        <f t="shared" si="5"/>
        <v/>
      </c>
      <c r="AC33" s="1" t="str">
        <f t="shared" si="7"/>
        <v>Cumplido</v>
      </c>
      <c r="AD33" s="1" t="str">
        <f>VLOOKUP(A33,'+ pending'!A:A,1,0)</f>
        <v>INC000002647358</v>
      </c>
    </row>
    <row r="34" spans="1:30" x14ac:dyDescent="0.2">
      <c r="A34" s="72" t="s">
        <v>13625</v>
      </c>
      <c r="B34" s="1" t="s">
        <v>116</v>
      </c>
      <c r="C34" s="1" t="s">
        <v>50</v>
      </c>
      <c r="D34" s="1" t="s">
        <v>109</v>
      </c>
      <c r="E34" s="1" t="s">
        <v>122</v>
      </c>
      <c r="F34" s="1" t="s">
        <v>121</v>
      </c>
      <c r="G34" s="1" t="s">
        <v>13783</v>
      </c>
      <c r="H34" s="1" t="s">
        <v>13774</v>
      </c>
      <c r="I34" s="1" t="s">
        <v>13784</v>
      </c>
      <c r="J34" s="1" t="s">
        <v>13765</v>
      </c>
      <c r="K34" s="1" t="s">
        <v>21</v>
      </c>
      <c r="L34" s="1" t="s">
        <v>42</v>
      </c>
      <c r="M34" s="1" t="s">
        <v>13626</v>
      </c>
      <c r="N34" s="1" t="s">
        <v>112</v>
      </c>
      <c r="O34" s="1" t="s">
        <v>145</v>
      </c>
      <c r="P34" s="1" t="s">
        <v>9</v>
      </c>
      <c r="R34" s="58">
        <v>45352</v>
      </c>
      <c r="S34" s="31">
        <f>I34-H34</f>
        <v>5.637731480965158E-2</v>
      </c>
      <c r="T34" s="31">
        <f>VLOOKUP(A34,'+ pending'!A:V,22,0)</f>
        <v>1.8506944444444444E-2</v>
      </c>
      <c r="U34" s="18">
        <f>VLOOKUP(A34,'+ pending'!A:W,23,0)</f>
        <v>5.7766203703703702E-2</v>
      </c>
      <c r="V34" s="31">
        <f>VLOOKUP(A34,'+ pending'!A:X,24,0)</f>
        <v>3.9259259259259258E-2</v>
      </c>
      <c r="W34" s="62" t="str">
        <f t="shared" si="1"/>
        <v/>
      </c>
      <c r="X34" s="63" t="str">
        <f t="shared" si="2"/>
        <v>Cumplido</v>
      </c>
      <c r="Z34" s="1" t="str">
        <f t="shared" si="6"/>
        <v/>
      </c>
      <c r="AA34" s="1" t="str">
        <f t="shared" si="3"/>
        <v/>
      </c>
      <c r="AB34" s="1" t="str">
        <f t="shared" si="5"/>
        <v/>
      </c>
      <c r="AC34" s="1" t="str">
        <f t="shared" si="7"/>
        <v>Cumplido</v>
      </c>
      <c r="AD34" s="1" t="str">
        <f>VLOOKUP(A34,'+ pending'!A:A,1,0)</f>
        <v>INC000002647216</v>
      </c>
    </row>
    <row r="35" spans="1:30" x14ac:dyDescent="0.2">
      <c r="A35" s="72" t="s">
        <v>13686</v>
      </c>
      <c r="B35" s="1" t="s">
        <v>123</v>
      </c>
      <c r="C35" s="1" t="s">
        <v>50</v>
      </c>
      <c r="D35" s="1" t="s">
        <v>109</v>
      </c>
      <c r="E35" s="1" t="s">
        <v>122</v>
      </c>
      <c r="F35" s="1" t="s">
        <v>121</v>
      </c>
      <c r="G35" s="1" t="s">
        <v>13785</v>
      </c>
      <c r="H35" s="1" t="s">
        <v>13785</v>
      </c>
      <c r="I35" s="1" t="s">
        <v>13786</v>
      </c>
      <c r="J35" s="1" t="s">
        <v>13765</v>
      </c>
      <c r="K35" s="1" t="s">
        <v>18</v>
      </c>
      <c r="L35" s="1" t="s">
        <v>58</v>
      </c>
      <c r="M35" s="1" t="s">
        <v>194</v>
      </c>
      <c r="N35" s="1" t="s">
        <v>124</v>
      </c>
      <c r="O35" s="1" t="s">
        <v>125</v>
      </c>
      <c r="P35" s="1" t="s">
        <v>10</v>
      </c>
      <c r="R35" s="58">
        <v>45352</v>
      </c>
      <c r="S35" s="31">
        <f t="shared" si="0"/>
        <v>0.148576388892252</v>
      </c>
      <c r="T35" s="31">
        <f>VLOOKUP(A35,'+ pending'!A:V,22,0)</f>
        <v>0.14334490740740741</v>
      </c>
      <c r="U35" s="18">
        <f>VLOOKUP(A35,'+ pending'!A:W,23,0)</f>
        <v>0.14857638888888888</v>
      </c>
      <c r="V35" s="31">
        <f>VLOOKUP(A35,'+ pending'!A:X,24,0)</f>
        <v>5.2314814814814819E-3</v>
      </c>
      <c r="W35" s="62" t="str">
        <f t="shared" si="1"/>
        <v>Cumplido</v>
      </c>
      <c r="X35" s="63" t="str">
        <f t="shared" si="2"/>
        <v xml:space="preserve"> </v>
      </c>
      <c r="Z35" s="1" t="str">
        <f t="shared" si="6"/>
        <v/>
      </c>
      <c r="AA35" s="1" t="str">
        <f t="shared" si="3"/>
        <v/>
      </c>
      <c r="AB35" s="1" t="str">
        <f t="shared" si="5"/>
        <v/>
      </c>
      <c r="AC35" s="1" t="str">
        <f t="shared" si="7"/>
        <v>Cumplido</v>
      </c>
      <c r="AD35" s="1" t="str">
        <f>VLOOKUP(A35,'+ pending'!A:A,1,0)</f>
        <v>INC000002647548</v>
      </c>
    </row>
    <row r="36" spans="1:30" x14ac:dyDescent="0.2">
      <c r="A36" s="72" t="s">
        <v>13787</v>
      </c>
      <c r="B36" s="1" t="s">
        <v>123</v>
      </c>
      <c r="C36" s="1" t="s">
        <v>50</v>
      </c>
      <c r="D36" s="1" t="s">
        <v>109</v>
      </c>
      <c r="E36" s="1" t="s">
        <v>122</v>
      </c>
      <c r="F36" s="1" t="s">
        <v>121</v>
      </c>
      <c r="G36" s="1" t="s">
        <v>13788</v>
      </c>
      <c r="H36" s="1" t="s">
        <v>13788</v>
      </c>
      <c r="I36" s="1" t="s">
        <v>13789</v>
      </c>
      <c r="J36" s="1" t="s">
        <v>13765</v>
      </c>
      <c r="K36" s="1" t="s">
        <v>18</v>
      </c>
      <c r="L36" s="1" t="s">
        <v>58</v>
      </c>
      <c r="M36" s="1" t="s">
        <v>193</v>
      </c>
      <c r="N36" s="1" t="s">
        <v>124</v>
      </c>
      <c r="O36" s="1" t="s">
        <v>125</v>
      </c>
      <c r="P36" s="1" t="s">
        <v>10</v>
      </c>
      <c r="R36" s="58">
        <v>45352</v>
      </c>
      <c r="S36" s="31">
        <f t="shared" si="0"/>
        <v>0.15034722221753327</v>
      </c>
      <c r="T36" s="31">
        <f>VLOOKUP(A36,'+ pending'!A:V,22,0)</f>
        <v>0.14403935185185185</v>
      </c>
      <c r="U36" s="18">
        <f>VLOOKUP(A36,'+ pending'!A:W,23,0)</f>
        <v>0.15034722222222222</v>
      </c>
      <c r="V36" s="31">
        <f>VLOOKUP(A36,'+ pending'!A:X,24,0)</f>
        <v>6.3078703703703708E-3</v>
      </c>
      <c r="W36" s="62" t="str">
        <f t="shared" si="1"/>
        <v>Cumplido</v>
      </c>
      <c r="X36" s="63" t="str">
        <f t="shared" si="2"/>
        <v xml:space="preserve"> </v>
      </c>
      <c r="Z36" s="1" t="str">
        <f t="shared" si="6"/>
        <v/>
      </c>
      <c r="AA36" s="1" t="str">
        <f t="shared" si="3"/>
        <v/>
      </c>
      <c r="AB36" s="1" t="str">
        <f t="shared" si="5"/>
        <v/>
      </c>
      <c r="AC36" s="1" t="str">
        <f t="shared" si="7"/>
        <v>Cumplido</v>
      </c>
      <c r="AD36" s="1" t="str">
        <f>VLOOKUP(A36,'+ pending'!A:A,1,0)</f>
        <v>INC000002647543</v>
      </c>
    </row>
    <row r="37" spans="1:30" x14ac:dyDescent="0.2">
      <c r="A37" s="72" t="s">
        <v>13594</v>
      </c>
      <c r="B37" s="1" t="s">
        <v>123</v>
      </c>
      <c r="C37" s="1" t="s">
        <v>50</v>
      </c>
      <c r="D37" s="1" t="s">
        <v>109</v>
      </c>
      <c r="E37" s="1" t="s">
        <v>122</v>
      </c>
      <c r="F37" s="1" t="s">
        <v>121</v>
      </c>
      <c r="G37" s="1" t="s">
        <v>13790</v>
      </c>
      <c r="H37" s="1" t="s">
        <v>13790</v>
      </c>
      <c r="I37" s="1" t="s">
        <v>13791</v>
      </c>
      <c r="J37" s="1" t="s">
        <v>13765</v>
      </c>
      <c r="K37" s="1" t="s">
        <v>18</v>
      </c>
      <c r="L37" s="1" t="s">
        <v>58</v>
      </c>
      <c r="M37" s="1" t="s">
        <v>13595</v>
      </c>
      <c r="N37" s="1" t="s">
        <v>124</v>
      </c>
      <c r="O37" s="1" t="s">
        <v>125</v>
      </c>
      <c r="P37" s="1" t="s">
        <v>10</v>
      </c>
      <c r="R37" s="58">
        <v>45352</v>
      </c>
      <c r="S37" s="31">
        <f t="shared" si="0"/>
        <v>0.14829861111502396</v>
      </c>
      <c r="T37" s="31">
        <f>VLOOKUP(A37,'+ pending'!A:V,22,0)</f>
        <v>0.1416087962962963</v>
      </c>
      <c r="U37" s="18">
        <f>VLOOKUP(A37,'+ pending'!A:W,23,0)</f>
        <v>0.14829861111111112</v>
      </c>
      <c r="V37" s="31">
        <f>VLOOKUP(A37,'+ pending'!A:X,24,0)</f>
        <v>6.6898148148148142E-3</v>
      </c>
      <c r="W37" s="62" t="str">
        <f t="shared" si="1"/>
        <v>Cumplido</v>
      </c>
      <c r="X37" s="63" t="str">
        <f t="shared" si="2"/>
        <v xml:space="preserve"> </v>
      </c>
      <c r="Z37" s="1" t="str">
        <f t="shared" si="6"/>
        <v/>
      </c>
      <c r="AA37" s="1" t="str">
        <f t="shared" si="3"/>
        <v/>
      </c>
      <c r="AB37" s="1" t="str">
        <f t="shared" si="5"/>
        <v/>
      </c>
      <c r="AC37" s="1" t="str">
        <f t="shared" si="7"/>
        <v>Cumplido</v>
      </c>
      <c r="AD37" s="1" t="str">
        <f>VLOOKUP(A37,'+ pending'!A:A,1,0)</f>
        <v>INC000002647554</v>
      </c>
    </row>
    <row r="38" spans="1:30" x14ac:dyDescent="0.2">
      <c r="A38" s="72" t="s">
        <v>13792</v>
      </c>
      <c r="B38" s="1" t="s">
        <v>123</v>
      </c>
      <c r="C38" s="1" t="s">
        <v>50</v>
      </c>
      <c r="D38" s="1" t="s">
        <v>109</v>
      </c>
      <c r="E38" s="1" t="s">
        <v>122</v>
      </c>
      <c r="F38" s="1" t="s">
        <v>121</v>
      </c>
      <c r="G38" s="1" t="s">
        <v>13793</v>
      </c>
      <c r="H38" s="1" t="s">
        <v>13793</v>
      </c>
      <c r="I38" s="1" t="s">
        <v>13794</v>
      </c>
      <c r="J38" s="1" t="s">
        <v>13765</v>
      </c>
      <c r="K38" s="1" t="s">
        <v>18</v>
      </c>
      <c r="L38" s="1" t="s">
        <v>58</v>
      </c>
      <c r="M38" s="1" t="s">
        <v>13795</v>
      </c>
      <c r="N38" s="1" t="s">
        <v>124</v>
      </c>
      <c r="O38" s="1" t="s">
        <v>125</v>
      </c>
      <c r="P38" s="1" t="s">
        <v>10</v>
      </c>
      <c r="R38" s="58">
        <v>45352</v>
      </c>
      <c r="S38" s="31">
        <f t="shared" si="0"/>
        <v>0.14854166666191304</v>
      </c>
      <c r="T38" s="31">
        <f>VLOOKUP(A38,'+ pending'!A:V,22,0)</f>
        <v>0.14271990740740739</v>
      </c>
      <c r="U38" s="18">
        <f>VLOOKUP(A38,'+ pending'!A:W,23,0)</f>
        <v>0.14854166666666666</v>
      </c>
      <c r="V38" s="31">
        <f>VLOOKUP(A38,'+ pending'!A:X,24,0)</f>
        <v>5.8217592592592592E-3</v>
      </c>
      <c r="W38" s="62" t="str">
        <f t="shared" si="1"/>
        <v>Cumplido</v>
      </c>
      <c r="X38" s="63" t="str">
        <f t="shared" si="2"/>
        <v xml:space="preserve"> </v>
      </c>
      <c r="Z38" s="1" t="str">
        <f t="shared" si="6"/>
        <v/>
      </c>
      <c r="AA38" s="1" t="str">
        <f t="shared" si="3"/>
        <v/>
      </c>
      <c r="AB38" s="1" t="str">
        <f t="shared" si="5"/>
        <v/>
      </c>
      <c r="AC38" s="1" t="str">
        <f t="shared" si="7"/>
        <v>Cumplido</v>
      </c>
      <c r="AD38" s="1" t="str">
        <f>VLOOKUP(A38,'+ pending'!A:A,1,0)</f>
        <v>INC000002647553</v>
      </c>
    </row>
    <row r="39" spans="1:30" x14ac:dyDescent="0.2">
      <c r="A39" s="72" t="s">
        <v>13650</v>
      </c>
      <c r="B39" s="1" t="s">
        <v>123</v>
      </c>
      <c r="C39" s="1" t="s">
        <v>50</v>
      </c>
      <c r="D39" s="1" t="s">
        <v>109</v>
      </c>
      <c r="E39" s="1" t="s">
        <v>122</v>
      </c>
      <c r="F39" s="1" t="s">
        <v>121</v>
      </c>
      <c r="G39" s="1" t="s">
        <v>13796</v>
      </c>
      <c r="H39" s="1" t="s">
        <v>13796</v>
      </c>
      <c r="I39" s="1" t="s">
        <v>13797</v>
      </c>
      <c r="J39" s="1" t="s">
        <v>13765</v>
      </c>
      <c r="K39" s="1" t="s">
        <v>18</v>
      </c>
      <c r="L39" s="1" t="s">
        <v>58</v>
      </c>
      <c r="M39" s="1" t="s">
        <v>13651</v>
      </c>
      <c r="N39" s="1" t="s">
        <v>124</v>
      </c>
      <c r="O39" s="1" t="s">
        <v>125</v>
      </c>
      <c r="P39" s="1" t="s">
        <v>10</v>
      </c>
      <c r="R39" s="58">
        <v>45352</v>
      </c>
      <c r="S39" s="31">
        <f t="shared" si="0"/>
        <v>0.15153935184935108</v>
      </c>
      <c r="T39" s="31">
        <f>VLOOKUP(A39,'+ pending'!A:V,22,0)</f>
        <v>0.1461574074074074</v>
      </c>
      <c r="U39" s="18">
        <f>VLOOKUP(A39,'+ pending'!A:W,23,0)</f>
        <v>0.15153935185185186</v>
      </c>
      <c r="V39" s="31">
        <f>VLOOKUP(A39,'+ pending'!A:X,24,0)</f>
        <v>5.3819444444444453E-3</v>
      </c>
      <c r="W39" s="62" t="str">
        <f t="shared" si="1"/>
        <v>Cumplido</v>
      </c>
      <c r="X39" s="63" t="str">
        <f t="shared" si="2"/>
        <v xml:space="preserve"> </v>
      </c>
      <c r="Z39" s="1" t="str">
        <f t="shared" si="6"/>
        <v/>
      </c>
      <c r="AA39" s="1" t="str">
        <f t="shared" si="3"/>
        <v/>
      </c>
      <c r="AB39" s="1" t="str">
        <f t="shared" si="5"/>
        <v/>
      </c>
      <c r="AC39" s="1" t="str">
        <f t="shared" si="7"/>
        <v>Cumplido</v>
      </c>
      <c r="AD39" s="1" t="str">
        <f>VLOOKUP(A39,'+ pending'!A:A,1,0)</f>
        <v>INC000002647552</v>
      </c>
    </row>
    <row r="40" spans="1:30" x14ac:dyDescent="0.2">
      <c r="A40" s="72" t="s">
        <v>13706</v>
      </c>
      <c r="B40" s="1" t="s">
        <v>116</v>
      </c>
      <c r="C40" s="1" t="s">
        <v>40</v>
      </c>
      <c r="D40" s="1" t="s">
        <v>117</v>
      </c>
      <c r="E40" s="1" t="s">
        <v>122</v>
      </c>
      <c r="F40" s="1" t="s">
        <v>111</v>
      </c>
      <c r="G40" s="1" t="s">
        <v>13798</v>
      </c>
      <c r="H40" s="1" t="s">
        <v>13799</v>
      </c>
      <c r="I40" s="1" t="s">
        <v>13800</v>
      </c>
      <c r="J40" s="1" t="s">
        <v>13765</v>
      </c>
      <c r="K40" s="1" t="s">
        <v>18</v>
      </c>
      <c r="L40" s="1" t="s">
        <v>58</v>
      </c>
      <c r="M40" s="1" t="s">
        <v>13707</v>
      </c>
      <c r="N40" s="1" t="s">
        <v>115</v>
      </c>
      <c r="O40" s="1" t="s">
        <v>151</v>
      </c>
      <c r="P40" s="1" t="s">
        <v>9</v>
      </c>
      <c r="R40" s="58">
        <v>45352</v>
      </c>
      <c r="S40" s="31">
        <f t="shared" si="0"/>
        <v>4.1909722225682344E-2</v>
      </c>
      <c r="T40" s="31">
        <f>VLOOKUP(A40,'+ pending'!A:V,22,0)</f>
        <v>3.3020833333333333E-2</v>
      </c>
      <c r="U40" s="18">
        <f>VLOOKUP(A40,'+ pending'!A:W,23,0)</f>
        <v>4.5543981481481477E-2</v>
      </c>
      <c r="V40" s="31">
        <f>VLOOKUP(A40,'+ pending'!A:X,24,0)</f>
        <v>1.252314814814815E-2</v>
      </c>
      <c r="W40" s="62" t="str">
        <f t="shared" si="1"/>
        <v/>
      </c>
      <c r="X40" s="63" t="str">
        <f t="shared" si="2"/>
        <v>Cumplido</v>
      </c>
      <c r="Z40" s="1" t="str">
        <f t="shared" si="6"/>
        <v/>
      </c>
      <c r="AA40" s="1" t="str">
        <f t="shared" si="3"/>
        <v/>
      </c>
      <c r="AB40" s="1" t="str">
        <f t="shared" si="5"/>
        <v>Cumplido</v>
      </c>
      <c r="AC40" s="1" t="str">
        <f t="shared" si="7"/>
        <v/>
      </c>
      <c r="AD40" s="1" t="str">
        <f>VLOOKUP(A40,'+ pending'!A:A,1,0)</f>
        <v>INC000002647709</v>
      </c>
    </row>
    <row r="41" spans="1:30" x14ac:dyDescent="0.2">
      <c r="A41" s="72" t="s">
        <v>13608</v>
      </c>
      <c r="B41" s="1" t="s">
        <v>116</v>
      </c>
      <c r="C41" s="1" t="s">
        <v>50</v>
      </c>
      <c r="D41" s="1" t="s">
        <v>109</v>
      </c>
      <c r="E41" s="1" t="s">
        <v>122</v>
      </c>
      <c r="F41" s="1" t="s">
        <v>121</v>
      </c>
      <c r="G41" s="1" t="s">
        <v>13801</v>
      </c>
      <c r="H41" s="1" t="s">
        <v>13802</v>
      </c>
      <c r="I41" s="1" t="s">
        <v>13803</v>
      </c>
      <c r="J41" s="1" t="s">
        <v>13804</v>
      </c>
      <c r="K41" s="1" t="s">
        <v>18</v>
      </c>
      <c r="L41" s="1" t="s">
        <v>58</v>
      </c>
      <c r="M41" s="1" t="s">
        <v>13609</v>
      </c>
      <c r="N41" s="1" t="s">
        <v>112</v>
      </c>
      <c r="O41" s="1" t="s">
        <v>133</v>
      </c>
      <c r="P41" s="1" t="s">
        <v>9</v>
      </c>
      <c r="R41" s="58">
        <v>45352</v>
      </c>
      <c r="S41" s="31">
        <f t="shared" si="0"/>
        <v>0.26380787037487607</v>
      </c>
      <c r="T41" s="31">
        <f>VLOOKUP(A41,'+ pending'!A:V,22,0)</f>
        <v>0.26373842592592595</v>
      </c>
      <c r="U41" s="18">
        <f>VLOOKUP(A41,'+ pending'!A:W,23,0)</f>
        <v>0.26538194444444446</v>
      </c>
      <c r="V41" s="31">
        <f>VLOOKUP(A41,'+ pending'!A:X,24,0)</f>
        <v>1.6435185185185183E-3</v>
      </c>
      <c r="W41" s="62" t="str">
        <f t="shared" si="1"/>
        <v/>
      </c>
      <c r="X41" s="63" t="str">
        <f t="shared" si="2"/>
        <v>Cumplido</v>
      </c>
      <c r="Z41" s="1" t="str">
        <f t="shared" si="6"/>
        <v/>
      </c>
      <c r="AA41" s="1" t="str">
        <f t="shared" si="3"/>
        <v/>
      </c>
      <c r="AB41" s="1" t="str">
        <f t="shared" si="5"/>
        <v/>
      </c>
      <c r="AC41" s="1" t="str">
        <f t="shared" si="7"/>
        <v>Cumplido</v>
      </c>
      <c r="AD41" s="1" t="str">
        <f>VLOOKUP(A41,'+ pending'!A:A,1,0)</f>
        <v>INC000002647460</v>
      </c>
    </row>
    <row r="42" spans="1:30" x14ac:dyDescent="0.2">
      <c r="A42" s="72" t="s">
        <v>13805</v>
      </c>
      <c r="B42" s="1" t="s">
        <v>123</v>
      </c>
      <c r="C42" s="1" t="s">
        <v>50</v>
      </c>
      <c r="D42" s="1" t="s">
        <v>109</v>
      </c>
      <c r="E42" s="1" t="s">
        <v>122</v>
      </c>
      <c r="F42" s="1" t="s">
        <v>126</v>
      </c>
      <c r="G42" s="1" t="s">
        <v>13806</v>
      </c>
      <c r="H42" s="1" t="s">
        <v>13806</v>
      </c>
      <c r="I42" s="1" t="s">
        <v>13807</v>
      </c>
      <c r="J42" s="1" t="s">
        <v>13804</v>
      </c>
      <c r="K42" s="1" t="s">
        <v>18</v>
      </c>
      <c r="L42" s="1" t="s">
        <v>58</v>
      </c>
      <c r="M42" s="1" t="s">
        <v>13808</v>
      </c>
      <c r="N42" s="1" t="s">
        <v>124</v>
      </c>
      <c r="O42" s="1" t="s">
        <v>125</v>
      </c>
      <c r="P42" s="1" t="s">
        <v>10</v>
      </c>
      <c r="R42" s="58">
        <v>45353</v>
      </c>
      <c r="S42" s="31">
        <f t="shared" si="0"/>
        <v>5.3969907414284535E-2</v>
      </c>
      <c r="T42" s="31">
        <f>VLOOKUP(A42,'+ pending'!A:V,22,0)</f>
        <v>5.2118055555555563E-2</v>
      </c>
      <c r="U42" s="18">
        <f>VLOOKUP(A42,'+ pending'!A:W,23,0)</f>
        <v>5.3969907407407404E-2</v>
      </c>
      <c r="V42" s="31">
        <f>VLOOKUP(A42,'+ pending'!A:X,24,0)</f>
        <v>1.8518518518518517E-3</v>
      </c>
      <c r="W42" s="62" t="str">
        <f t="shared" si="1"/>
        <v>Cumplido</v>
      </c>
      <c r="X42" s="63" t="str">
        <f t="shared" si="2"/>
        <v xml:space="preserve"> </v>
      </c>
      <c r="Z42" s="1" t="str">
        <f t="shared" si="6"/>
        <v/>
      </c>
      <c r="AA42" s="1" t="str">
        <f t="shared" si="3"/>
        <v/>
      </c>
      <c r="AB42" s="1" t="str">
        <f t="shared" si="5"/>
        <v/>
      </c>
      <c r="AC42" s="1" t="str">
        <f t="shared" si="7"/>
        <v>Cumplido</v>
      </c>
      <c r="AD42" s="1" t="str">
        <f>VLOOKUP(A42,'+ pending'!A:A,1,0)</f>
        <v>INC000002648042</v>
      </c>
    </row>
    <row r="43" spans="1:30" x14ac:dyDescent="0.2">
      <c r="A43" s="72" t="s">
        <v>13604</v>
      </c>
      <c r="B43" s="1" t="s">
        <v>123</v>
      </c>
      <c r="C43" s="1" t="s">
        <v>50</v>
      </c>
      <c r="D43" s="1" t="s">
        <v>109</v>
      </c>
      <c r="E43" s="1" t="s">
        <v>122</v>
      </c>
      <c r="F43" s="1" t="s">
        <v>121</v>
      </c>
      <c r="G43" s="1" t="s">
        <v>13809</v>
      </c>
      <c r="H43" s="1" t="s">
        <v>13809</v>
      </c>
      <c r="I43" s="1" t="s">
        <v>13810</v>
      </c>
      <c r="J43" s="1" t="s">
        <v>13804</v>
      </c>
      <c r="K43" s="1" t="s">
        <v>19</v>
      </c>
      <c r="L43" s="1" t="s">
        <v>62</v>
      </c>
      <c r="M43" s="1" t="s">
        <v>13605</v>
      </c>
      <c r="N43" s="1" t="s">
        <v>124</v>
      </c>
      <c r="O43" s="1" t="s">
        <v>125</v>
      </c>
      <c r="P43" s="1" t="s">
        <v>10</v>
      </c>
      <c r="R43" s="58">
        <v>45353</v>
      </c>
      <c r="S43" s="31">
        <f t="shared" si="0"/>
        <v>0.11761574073898373</v>
      </c>
      <c r="T43" s="31">
        <f>VLOOKUP(A43,'+ pending'!A:V,22,0)</f>
        <v>0.11587962962962962</v>
      </c>
      <c r="U43" s="18">
        <f>VLOOKUP(A43,'+ pending'!A:W,23,0)</f>
        <v>0.11761574074074073</v>
      </c>
      <c r="V43" s="31">
        <f>VLOOKUP(A43,'+ pending'!A:X,24,0)</f>
        <v>1.736111111111111E-3</v>
      </c>
      <c r="W43" s="62" t="str">
        <f t="shared" si="1"/>
        <v>Cumplido</v>
      </c>
      <c r="X43" s="63" t="str">
        <f t="shared" si="2"/>
        <v xml:space="preserve"> </v>
      </c>
      <c r="Z43" s="1" t="str">
        <f t="shared" si="6"/>
        <v/>
      </c>
      <c r="AA43" s="1" t="str">
        <f t="shared" si="3"/>
        <v/>
      </c>
      <c r="AB43" s="1" t="str">
        <f t="shared" si="5"/>
        <v/>
      </c>
      <c r="AC43" s="1" t="str">
        <f t="shared" si="7"/>
        <v>Cumplido</v>
      </c>
      <c r="AD43" s="1" t="str">
        <f>VLOOKUP(A43,'+ pending'!A:A,1,0)</f>
        <v>INC000002648054</v>
      </c>
    </row>
    <row r="44" spans="1:30" x14ac:dyDescent="0.2">
      <c r="A44" s="72" t="s">
        <v>13811</v>
      </c>
      <c r="B44" s="1" t="s">
        <v>110</v>
      </c>
      <c r="C44" s="1" t="s">
        <v>50</v>
      </c>
      <c r="D44" s="1" t="s">
        <v>109</v>
      </c>
      <c r="E44" s="1" t="s">
        <v>122</v>
      </c>
      <c r="F44" s="1" t="s">
        <v>111</v>
      </c>
      <c r="G44" s="1" t="s">
        <v>13812</v>
      </c>
      <c r="H44" s="1" t="s">
        <v>13813</v>
      </c>
      <c r="I44" s="1" t="s">
        <v>13814</v>
      </c>
      <c r="J44" s="1" t="s">
        <v>13804</v>
      </c>
      <c r="K44" s="1" t="s">
        <v>18</v>
      </c>
      <c r="L44" s="1" t="s">
        <v>58</v>
      </c>
      <c r="M44" s="1" t="s">
        <v>13815</v>
      </c>
      <c r="N44" s="1" t="s">
        <v>112</v>
      </c>
      <c r="O44" s="1" t="s">
        <v>172</v>
      </c>
      <c r="P44" s="1" t="s">
        <v>9</v>
      </c>
      <c r="R44" s="58">
        <v>45353</v>
      </c>
      <c r="S44" s="31">
        <f t="shared" si="0"/>
        <v>6.4814814686542377E-4</v>
      </c>
      <c r="T44" s="31">
        <f>VLOOKUP(A44,'+ pending'!A:V,22,0)</f>
        <v>0</v>
      </c>
      <c r="U44" s="18">
        <f>VLOOKUP(A44,'+ pending'!A:W,23,0)</f>
        <v>1.8287037037037037E-3</v>
      </c>
      <c r="V44" s="31">
        <f>VLOOKUP(A44,'+ pending'!A:X,24,0)</f>
        <v>1.8287037037037037E-3</v>
      </c>
      <c r="W44" s="62" t="str">
        <f t="shared" si="1"/>
        <v/>
      </c>
      <c r="X44" s="63" t="str">
        <f t="shared" si="2"/>
        <v>Cumplido</v>
      </c>
      <c r="Z44" s="1" t="str">
        <f t="shared" si="6"/>
        <v/>
      </c>
      <c r="AA44" s="1" t="str">
        <f t="shared" si="3"/>
        <v/>
      </c>
      <c r="AB44" s="1" t="str">
        <f t="shared" si="5"/>
        <v/>
      </c>
      <c r="AC44" s="1" t="str">
        <f t="shared" si="7"/>
        <v>Cumplido</v>
      </c>
      <c r="AD44" s="1" t="str">
        <f>VLOOKUP(A44,'+ pending'!A:A,1,0)</f>
        <v>INC000002648562</v>
      </c>
    </row>
    <row r="45" spans="1:30" x14ac:dyDescent="0.2">
      <c r="A45" s="72" t="s">
        <v>13816</v>
      </c>
      <c r="B45" s="1" t="s">
        <v>116</v>
      </c>
      <c r="C45" s="1" t="s">
        <v>40</v>
      </c>
      <c r="D45" s="1" t="s">
        <v>117</v>
      </c>
      <c r="E45" s="1" t="s">
        <v>122</v>
      </c>
      <c r="F45" s="1" t="s">
        <v>119</v>
      </c>
      <c r="G45" s="1" t="s">
        <v>13817</v>
      </c>
      <c r="H45" s="1" t="s">
        <v>13818</v>
      </c>
      <c r="I45" s="1" t="s">
        <v>13819</v>
      </c>
      <c r="J45" s="1" t="s">
        <v>13804</v>
      </c>
      <c r="K45" s="1" t="s">
        <v>13</v>
      </c>
      <c r="L45" s="1" t="s">
        <v>39</v>
      </c>
      <c r="M45" s="1" t="s">
        <v>13820</v>
      </c>
      <c r="N45" s="1" t="s">
        <v>115</v>
      </c>
      <c r="O45" s="1" t="s">
        <v>405</v>
      </c>
      <c r="P45" s="1" t="s">
        <v>9</v>
      </c>
      <c r="R45" s="58">
        <v>45352</v>
      </c>
      <c r="S45" s="31">
        <f t="shared" si="0"/>
        <v>0.90630787036934635</v>
      </c>
      <c r="T45" s="31">
        <f>VLOOKUP(A45,'+ pending'!A:V,22,0)</f>
        <v>0.87859953703703697</v>
      </c>
      <c r="U45" s="18">
        <f>VLOOKUP(A45,'+ pending'!A:W,23,0)</f>
        <v>0.91190972222222222</v>
      </c>
      <c r="V45" s="31">
        <f>VLOOKUP(A45,'+ pending'!A:X,24,0)</f>
        <v>3.3310185185185186E-2</v>
      </c>
      <c r="W45" s="62" t="str">
        <f t="shared" si="1"/>
        <v/>
      </c>
      <c r="X45" s="63" t="str">
        <f t="shared" si="2"/>
        <v>Cumplido</v>
      </c>
      <c r="Z45" s="1" t="str">
        <f t="shared" si="6"/>
        <v/>
      </c>
      <c r="AA45" s="1" t="str">
        <f t="shared" si="3"/>
        <v/>
      </c>
      <c r="AB45" s="1" t="str">
        <f t="shared" si="5"/>
        <v>Cumplido</v>
      </c>
      <c r="AC45" s="1" t="str">
        <f t="shared" si="7"/>
        <v/>
      </c>
      <c r="AD45" s="1" t="str">
        <f>VLOOKUP(A45,'+ pending'!A:A,1,0)</f>
        <v>INC000002646368</v>
      </c>
    </row>
    <row r="46" spans="1:30" x14ac:dyDescent="0.2">
      <c r="A46" s="72" t="s">
        <v>13709</v>
      </c>
      <c r="B46" s="1" t="s">
        <v>116</v>
      </c>
      <c r="C46" s="1" t="s">
        <v>40</v>
      </c>
      <c r="D46" s="1" t="s">
        <v>117</v>
      </c>
      <c r="E46" s="1" t="s">
        <v>122</v>
      </c>
      <c r="F46" s="1" t="s">
        <v>111</v>
      </c>
      <c r="G46" s="1" t="s">
        <v>13821</v>
      </c>
      <c r="H46" s="1" t="s">
        <v>13822</v>
      </c>
      <c r="I46" s="1" t="s">
        <v>13823</v>
      </c>
      <c r="J46" s="1" t="s">
        <v>13804</v>
      </c>
      <c r="K46" s="1" t="s">
        <v>13</v>
      </c>
      <c r="L46" s="1" t="s">
        <v>39</v>
      </c>
      <c r="M46" s="1" t="s">
        <v>13710</v>
      </c>
      <c r="N46" s="1" t="s">
        <v>115</v>
      </c>
      <c r="O46" s="1" t="s">
        <v>144</v>
      </c>
      <c r="P46" s="1" t="s">
        <v>9</v>
      </c>
      <c r="R46" s="58">
        <v>45352</v>
      </c>
      <c r="S46" s="31">
        <f t="shared" si="0"/>
        <v>0.74622685185022419</v>
      </c>
      <c r="T46" s="31">
        <f>VLOOKUP(A46,'+ pending'!A:V,22,0)</f>
        <v>0.51476851851851857</v>
      </c>
      <c r="U46" s="18">
        <f>VLOOKUP(A46,'+ pending'!A:W,23,0)</f>
        <v>0.74792824074074071</v>
      </c>
      <c r="V46" s="31">
        <f>VLOOKUP(A46,'+ pending'!A:X,24,0)</f>
        <v>0.23315972222222223</v>
      </c>
      <c r="W46" s="62" t="str">
        <f t="shared" si="1"/>
        <v/>
      </c>
      <c r="X46" s="63" t="str">
        <f t="shared" si="2"/>
        <v>Cumplido</v>
      </c>
      <c r="Z46" s="1" t="str">
        <f t="shared" si="6"/>
        <v/>
      </c>
      <c r="AA46" s="1" t="str">
        <f t="shared" si="3"/>
        <v/>
      </c>
      <c r="AB46" s="1" t="str">
        <f t="shared" si="5"/>
        <v>Cumplido</v>
      </c>
      <c r="AC46" s="1" t="str">
        <f t="shared" si="7"/>
        <v/>
      </c>
      <c r="AD46" s="1" t="str">
        <f>VLOOKUP(A46,'+ pending'!A:A,1,0)</f>
        <v>INC000002646860</v>
      </c>
    </row>
    <row r="47" spans="1:30" x14ac:dyDescent="0.2">
      <c r="A47" s="72" t="s">
        <v>13824</v>
      </c>
      <c r="B47" s="1" t="s">
        <v>123</v>
      </c>
      <c r="C47" s="1" t="s">
        <v>50</v>
      </c>
      <c r="D47" s="1" t="s">
        <v>109</v>
      </c>
      <c r="E47" s="1" t="s">
        <v>122</v>
      </c>
      <c r="F47" s="1" t="s">
        <v>121</v>
      </c>
      <c r="G47" s="1" t="s">
        <v>13825</v>
      </c>
      <c r="H47" s="1" t="s">
        <v>13825</v>
      </c>
      <c r="I47" s="1" t="s">
        <v>13826</v>
      </c>
      <c r="J47" s="1" t="s">
        <v>13804</v>
      </c>
      <c r="K47" s="1" t="s">
        <v>19</v>
      </c>
      <c r="L47" s="1" t="s">
        <v>62</v>
      </c>
      <c r="M47" s="1" t="s">
        <v>450</v>
      </c>
      <c r="N47" s="1" t="s">
        <v>124</v>
      </c>
      <c r="O47" s="1" t="s">
        <v>125</v>
      </c>
      <c r="P47" s="1" t="s">
        <v>10</v>
      </c>
      <c r="R47" s="58">
        <v>45353</v>
      </c>
      <c r="S47" s="31">
        <f t="shared" si="0"/>
        <v>3.7037037036498077E-2</v>
      </c>
      <c r="T47" s="31">
        <f>VLOOKUP(A47,'+ pending'!A:V,22,0)</f>
        <v>3.5902777777777777E-2</v>
      </c>
      <c r="U47" s="18">
        <f>VLOOKUP(A47,'+ pending'!A:W,23,0)</f>
        <v>3.7037037037037042E-2</v>
      </c>
      <c r="V47" s="31">
        <f>VLOOKUP(A47,'+ pending'!A:X,24,0)</f>
        <v>1.1342592592592591E-3</v>
      </c>
      <c r="W47" s="62" t="str">
        <f t="shared" si="1"/>
        <v>Cumplido</v>
      </c>
      <c r="X47" s="63" t="str">
        <f t="shared" si="2"/>
        <v xml:space="preserve"> </v>
      </c>
      <c r="Z47" s="1" t="str">
        <f t="shared" si="6"/>
        <v/>
      </c>
      <c r="AA47" s="1" t="str">
        <f t="shared" si="3"/>
        <v/>
      </c>
      <c r="AB47" s="1" t="str">
        <f t="shared" si="5"/>
        <v/>
      </c>
      <c r="AC47" s="1" t="str">
        <f t="shared" si="7"/>
        <v>Cumplido</v>
      </c>
      <c r="AD47" s="1" t="str">
        <f>VLOOKUP(A47,'+ pending'!A:A,1,0)</f>
        <v>INC000002649225</v>
      </c>
    </row>
    <row r="48" spans="1:30" x14ac:dyDescent="0.2">
      <c r="A48" s="72" t="s">
        <v>13719</v>
      </c>
      <c r="B48" s="1" t="s">
        <v>123</v>
      </c>
      <c r="C48" s="1" t="s">
        <v>50</v>
      </c>
      <c r="D48" s="1" t="s">
        <v>109</v>
      </c>
      <c r="E48" s="1" t="s">
        <v>122</v>
      </c>
      <c r="F48" s="1" t="s">
        <v>455</v>
      </c>
      <c r="G48" s="1" t="s">
        <v>13827</v>
      </c>
      <c r="H48" s="1" t="s">
        <v>13827</v>
      </c>
      <c r="I48" s="1" t="s">
        <v>13828</v>
      </c>
      <c r="J48" s="1" t="s">
        <v>13829</v>
      </c>
      <c r="K48" s="1" t="s">
        <v>18</v>
      </c>
      <c r="L48" s="1" t="s">
        <v>58</v>
      </c>
      <c r="M48" s="1" t="s">
        <v>1433</v>
      </c>
      <c r="N48" s="1" t="s">
        <v>124</v>
      </c>
      <c r="O48" s="1" t="s">
        <v>125</v>
      </c>
      <c r="P48" s="1" t="s">
        <v>10</v>
      </c>
      <c r="R48" s="58">
        <v>45353</v>
      </c>
      <c r="S48" s="31">
        <f t="shared" si="0"/>
        <v>0.54662037036905531</v>
      </c>
      <c r="T48" s="31">
        <f>VLOOKUP(A48,'+ pending'!A:V,22,0)</f>
        <v>0.54519675925925926</v>
      </c>
      <c r="U48" s="18">
        <f>VLOOKUP(A48,'+ pending'!A:W,23,0)</f>
        <v>0.54662037037037037</v>
      </c>
      <c r="V48" s="31">
        <f>VLOOKUP(A48,'+ pending'!A:X,24,0)</f>
        <v>1.423611111111111E-3</v>
      </c>
      <c r="W48" s="62" t="str">
        <f t="shared" si="1"/>
        <v>Cumplido</v>
      </c>
      <c r="X48" s="63" t="str">
        <f t="shared" si="2"/>
        <v xml:space="preserve"> </v>
      </c>
      <c r="Z48" s="1" t="str">
        <f t="shared" si="6"/>
        <v/>
      </c>
      <c r="AA48" s="1" t="str">
        <f t="shared" si="3"/>
        <v/>
      </c>
      <c r="AB48" s="1" t="str">
        <f t="shared" si="5"/>
        <v/>
      </c>
      <c r="AC48" s="1" t="str">
        <f t="shared" si="7"/>
        <v>Cumplido</v>
      </c>
      <c r="AD48" s="1" t="str">
        <f>VLOOKUP(A48,'+ pending'!A:A,1,0)</f>
        <v>INC000002648992</v>
      </c>
    </row>
    <row r="49" spans="1:30" x14ac:dyDescent="0.2">
      <c r="A49" s="72" t="s">
        <v>13830</v>
      </c>
      <c r="B49" s="1" t="s">
        <v>123</v>
      </c>
      <c r="C49" s="1" t="s">
        <v>50</v>
      </c>
      <c r="D49" s="1" t="s">
        <v>109</v>
      </c>
      <c r="E49" s="1" t="s">
        <v>122</v>
      </c>
      <c r="F49" s="1" t="s">
        <v>126</v>
      </c>
      <c r="G49" s="1" t="s">
        <v>13831</v>
      </c>
      <c r="H49" s="1" t="s">
        <v>13831</v>
      </c>
      <c r="I49" s="1" t="s">
        <v>13832</v>
      </c>
      <c r="J49" s="1" t="s">
        <v>13829</v>
      </c>
      <c r="K49" s="1" t="s">
        <v>18</v>
      </c>
      <c r="L49" s="1" t="s">
        <v>58</v>
      </c>
      <c r="M49" s="1" t="s">
        <v>128</v>
      </c>
      <c r="N49" s="1" t="s">
        <v>124</v>
      </c>
      <c r="O49" s="1" t="s">
        <v>125</v>
      </c>
      <c r="P49" s="1" t="s">
        <v>10</v>
      </c>
      <c r="R49" s="58">
        <v>45354</v>
      </c>
      <c r="S49" s="31">
        <f t="shared" si="0"/>
        <v>7.3877314818673767E-2</v>
      </c>
      <c r="T49" s="31">
        <f>VLOOKUP(A49,'+ pending'!A:V,22,0)</f>
        <v>7.3148148148148143E-2</v>
      </c>
      <c r="U49" s="18">
        <f>VLOOKUP(A49,'+ pending'!A:W,23,0)</f>
        <v>7.3877314814814812E-2</v>
      </c>
      <c r="V49" s="31">
        <f>VLOOKUP(A49,'+ pending'!A:X,24,0)</f>
        <v>7.291666666666667E-4</v>
      </c>
      <c r="W49" s="62" t="str">
        <f t="shared" si="1"/>
        <v>Cumplido</v>
      </c>
      <c r="X49" s="63" t="str">
        <f t="shared" si="2"/>
        <v xml:space="preserve"> </v>
      </c>
      <c r="Z49" s="1" t="str">
        <f t="shared" si="6"/>
        <v/>
      </c>
      <c r="AA49" s="1" t="str">
        <f t="shared" si="3"/>
        <v/>
      </c>
      <c r="AB49" s="1" t="str">
        <f t="shared" si="5"/>
        <v/>
      </c>
      <c r="AC49" s="1" t="str">
        <f t="shared" si="7"/>
        <v>Cumplido</v>
      </c>
      <c r="AD49" s="1" t="str">
        <f>VLOOKUP(A49,'+ pending'!A:A,1,0)</f>
        <v>INC000002649916</v>
      </c>
    </row>
    <row r="50" spans="1:30" x14ac:dyDescent="0.2">
      <c r="A50" s="72" t="s">
        <v>13721</v>
      </c>
      <c r="B50" s="1" t="s">
        <v>123</v>
      </c>
      <c r="C50" s="1" t="s">
        <v>50</v>
      </c>
      <c r="D50" s="1" t="s">
        <v>109</v>
      </c>
      <c r="E50" s="1" t="s">
        <v>122</v>
      </c>
      <c r="F50" s="1" t="s">
        <v>126</v>
      </c>
      <c r="G50" s="1" t="s">
        <v>13833</v>
      </c>
      <c r="H50" s="1" t="s">
        <v>13833</v>
      </c>
      <c r="I50" s="1" t="s">
        <v>13834</v>
      </c>
      <c r="J50" s="1" t="s">
        <v>13829</v>
      </c>
      <c r="K50" s="1" t="s">
        <v>19</v>
      </c>
      <c r="L50" s="1" t="s">
        <v>62</v>
      </c>
      <c r="M50" s="1" t="s">
        <v>13722</v>
      </c>
      <c r="N50" s="1" t="s">
        <v>124</v>
      </c>
      <c r="O50" s="1" t="s">
        <v>125</v>
      </c>
      <c r="P50" s="1" t="s">
        <v>10</v>
      </c>
      <c r="R50" s="58">
        <v>45354</v>
      </c>
      <c r="S50" s="31">
        <f t="shared" si="0"/>
        <v>0.26075231481809169</v>
      </c>
      <c r="T50" s="31">
        <f>VLOOKUP(A50,'+ pending'!A:V,22,0)</f>
        <v>0.25241898148148151</v>
      </c>
      <c r="U50" s="18">
        <f>VLOOKUP(A50,'+ pending'!A:W,23,0)</f>
        <v>0.26075231481481481</v>
      </c>
      <c r="V50" s="31">
        <f>VLOOKUP(A50,'+ pending'!A:X,24,0)</f>
        <v>8.3333333333333332E-3</v>
      </c>
      <c r="W50" s="62" t="str">
        <f t="shared" si="1"/>
        <v>Cumplido</v>
      </c>
      <c r="X50" s="63" t="str">
        <f t="shared" si="2"/>
        <v xml:space="preserve"> </v>
      </c>
      <c r="Z50" s="1" t="str">
        <f t="shared" si="6"/>
        <v/>
      </c>
      <c r="AA50" s="1" t="str">
        <f t="shared" si="3"/>
        <v/>
      </c>
      <c r="AB50" s="1" t="str">
        <f t="shared" si="5"/>
        <v/>
      </c>
      <c r="AC50" s="1" t="str">
        <f t="shared" si="7"/>
        <v>Cumplido</v>
      </c>
      <c r="AD50" s="1" t="str">
        <f>VLOOKUP(A50,'+ pending'!A:A,1,0)</f>
        <v>INC000002649920</v>
      </c>
    </row>
    <row r="51" spans="1:30" x14ac:dyDescent="0.2">
      <c r="A51" s="74" t="s">
        <v>13835</v>
      </c>
      <c r="B51" s="1" t="s">
        <v>123</v>
      </c>
      <c r="C51" s="1" t="s">
        <v>50</v>
      </c>
      <c r="D51" s="1" t="s">
        <v>109</v>
      </c>
      <c r="E51" s="1" t="s">
        <v>122</v>
      </c>
      <c r="F51" s="1" t="s">
        <v>121</v>
      </c>
      <c r="G51" s="1" t="s">
        <v>13836</v>
      </c>
      <c r="H51" s="1" t="s">
        <v>13836</v>
      </c>
      <c r="I51" s="1" t="s">
        <v>13837</v>
      </c>
      <c r="J51" s="1" t="s">
        <v>13829</v>
      </c>
      <c r="K51" s="1" t="s">
        <v>19</v>
      </c>
      <c r="L51" s="1" t="s">
        <v>62</v>
      </c>
      <c r="M51" s="1" t="s">
        <v>450</v>
      </c>
      <c r="N51" s="1" t="s">
        <v>124</v>
      </c>
      <c r="O51" s="1" t="s">
        <v>125</v>
      </c>
      <c r="P51" s="1" t="s">
        <v>10</v>
      </c>
      <c r="R51" s="58">
        <v>45354</v>
      </c>
      <c r="S51" s="31">
        <f t="shared" si="0"/>
        <v>0.14010416666860692</v>
      </c>
      <c r="T51" s="31">
        <f>VLOOKUP(A51,'+ pending'!A:V,22,0)</f>
        <v>0.13657407407407407</v>
      </c>
      <c r="U51" s="18">
        <f>VLOOKUP(A51,'+ pending'!A:W,23,0)</f>
        <v>0.14010416666666667</v>
      </c>
      <c r="V51" s="31">
        <f>VLOOKUP(A51,'+ pending'!A:X,24,0)</f>
        <v>3.530092592592592E-3</v>
      </c>
      <c r="W51" s="62" t="str">
        <f t="shared" si="1"/>
        <v>Cumplido</v>
      </c>
      <c r="X51" s="63" t="str">
        <f t="shared" si="2"/>
        <v xml:space="preserve"> </v>
      </c>
      <c r="Z51" s="1" t="str">
        <f t="shared" si="6"/>
        <v/>
      </c>
      <c r="AA51" s="1" t="str">
        <f t="shared" si="3"/>
        <v/>
      </c>
      <c r="AB51" s="1" t="str">
        <f t="shared" si="5"/>
        <v/>
      </c>
      <c r="AC51" s="1" t="str">
        <f t="shared" si="7"/>
        <v>Cumplido</v>
      </c>
      <c r="AD51" s="1" t="str">
        <f>VLOOKUP(A51,'+ pending'!A:A,1,0)</f>
        <v>INC000002649983</v>
      </c>
    </row>
    <row r="52" spans="1:30" x14ac:dyDescent="0.2">
      <c r="A52" s="72" t="s">
        <v>13623</v>
      </c>
      <c r="B52" s="1" t="s">
        <v>123</v>
      </c>
      <c r="C52" s="1" t="s">
        <v>50</v>
      </c>
      <c r="D52" s="1" t="s">
        <v>109</v>
      </c>
      <c r="E52" s="1" t="s">
        <v>122</v>
      </c>
      <c r="F52" s="1" t="s">
        <v>121</v>
      </c>
      <c r="G52" s="1" t="s">
        <v>13838</v>
      </c>
      <c r="H52" s="1" t="s">
        <v>13838</v>
      </c>
      <c r="I52" s="1" t="s">
        <v>13839</v>
      </c>
      <c r="J52" s="1" t="s">
        <v>13829</v>
      </c>
      <c r="K52" s="1" t="s">
        <v>19</v>
      </c>
      <c r="L52" s="1" t="s">
        <v>62</v>
      </c>
      <c r="M52" s="1" t="s">
        <v>450</v>
      </c>
      <c r="N52" s="1" t="s">
        <v>124</v>
      </c>
      <c r="O52" s="1" t="s">
        <v>125</v>
      </c>
      <c r="P52" s="1" t="s">
        <v>10</v>
      </c>
      <c r="R52" s="58">
        <v>45354</v>
      </c>
      <c r="S52" s="31">
        <f t="shared" si="0"/>
        <v>5.2962962960009463E-2</v>
      </c>
      <c r="T52" s="31">
        <f>VLOOKUP(A52,'+ pending'!A:V,22,0)</f>
        <v>5.168981481481482E-2</v>
      </c>
      <c r="U52" s="18">
        <f>VLOOKUP(A52,'+ pending'!A:W,23,0)</f>
        <v>5.2962962962962962E-2</v>
      </c>
      <c r="V52" s="31">
        <f>VLOOKUP(A52,'+ pending'!A:X,24,0)</f>
        <v>1.2731481481481483E-3</v>
      </c>
      <c r="W52" s="62" t="str">
        <f t="shared" si="1"/>
        <v>Cumplido</v>
      </c>
      <c r="X52" s="63" t="str">
        <f t="shared" si="2"/>
        <v xml:space="preserve"> </v>
      </c>
      <c r="Z52" s="1" t="str">
        <f t="shared" si="6"/>
        <v/>
      </c>
      <c r="AA52" s="1" t="str">
        <f t="shared" si="3"/>
        <v/>
      </c>
      <c r="AB52" s="1" t="str">
        <f t="shared" si="5"/>
        <v/>
      </c>
      <c r="AC52" s="1" t="str">
        <f t="shared" si="7"/>
        <v>Cumplido</v>
      </c>
      <c r="AD52" s="1" t="str">
        <f>VLOOKUP(A52,'+ pending'!A:A,1,0)</f>
        <v>INC000002650581</v>
      </c>
    </row>
    <row r="53" spans="1:30" x14ac:dyDescent="0.2">
      <c r="A53" s="72" t="s">
        <v>13665</v>
      </c>
      <c r="B53" s="1" t="s">
        <v>123</v>
      </c>
      <c r="C53" s="1" t="s">
        <v>50</v>
      </c>
      <c r="D53" s="1" t="s">
        <v>109</v>
      </c>
      <c r="E53" s="1" t="s">
        <v>122</v>
      </c>
      <c r="F53" s="1" t="s">
        <v>460</v>
      </c>
      <c r="G53" s="1" t="s">
        <v>13840</v>
      </c>
      <c r="H53" s="1" t="s">
        <v>13840</v>
      </c>
      <c r="I53" s="1" t="s">
        <v>13841</v>
      </c>
      <c r="J53" s="1" t="s">
        <v>13829</v>
      </c>
      <c r="K53" s="1" t="s">
        <v>19</v>
      </c>
      <c r="L53" s="1" t="s">
        <v>62</v>
      </c>
      <c r="M53" s="1" t="s">
        <v>13666</v>
      </c>
      <c r="N53" s="1" t="s">
        <v>124</v>
      </c>
      <c r="O53" s="1" t="s">
        <v>125</v>
      </c>
      <c r="P53" s="1" t="s">
        <v>10</v>
      </c>
      <c r="R53" s="58">
        <v>45353</v>
      </c>
      <c r="S53" s="31">
        <f t="shared" si="0"/>
        <v>1.0597222222204437</v>
      </c>
      <c r="T53" s="31">
        <f>VLOOKUP(A53,'+ pending'!A:V,22,0)</f>
        <v>1.0591087962962964</v>
      </c>
      <c r="U53" s="18">
        <f>VLOOKUP(A53,'+ pending'!A:W,23,0)</f>
        <v>1.0597222222222222</v>
      </c>
      <c r="V53" s="31">
        <f>VLOOKUP(A53,'+ pending'!A:X,24,0)</f>
        <v>6.134259259259259E-4</v>
      </c>
      <c r="W53" s="62" t="str">
        <f t="shared" si="1"/>
        <v>Cumplido</v>
      </c>
      <c r="X53" s="63" t="str">
        <f t="shared" si="2"/>
        <v xml:space="preserve"> </v>
      </c>
      <c r="Z53" s="1" t="str">
        <f t="shared" si="6"/>
        <v/>
      </c>
      <c r="AA53" s="1" t="str">
        <f t="shared" si="3"/>
        <v/>
      </c>
      <c r="AB53" s="1" t="str">
        <f t="shared" si="5"/>
        <v/>
      </c>
      <c r="AC53" s="1" t="str">
        <f t="shared" si="7"/>
        <v>Cumplido</v>
      </c>
      <c r="AD53" s="1" t="str">
        <f>VLOOKUP(A53,'+ pending'!A:A,1,0)</f>
        <v>INC000002649297</v>
      </c>
    </row>
    <row r="54" spans="1:30" x14ac:dyDescent="0.2">
      <c r="A54" s="74" t="s">
        <v>13842</v>
      </c>
      <c r="B54" s="1" t="s">
        <v>123</v>
      </c>
      <c r="C54" s="1" t="s">
        <v>50</v>
      </c>
      <c r="D54" s="1" t="s">
        <v>109</v>
      </c>
      <c r="E54" s="1" t="s">
        <v>4135</v>
      </c>
      <c r="F54" s="1" t="s">
        <v>13843</v>
      </c>
      <c r="G54" s="1" t="s">
        <v>13844</v>
      </c>
      <c r="H54" s="1" t="s">
        <v>13844</v>
      </c>
      <c r="I54" s="1" t="s">
        <v>13845</v>
      </c>
      <c r="K54" s="1" t="s">
        <v>18</v>
      </c>
      <c r="L54" s="1" t="s">
        <v>58</v>
      </c>
      <c r="M54" s="1" t="s">
        <v>13846</v>
      </c>
      <c r="N54" s="1" t="s">
        <v>124</v>
      </c>
      <c r="O54" s="1" t="s">
        <v>125</v>
      </c>
      <c r="P54" s="1" t="s">
        <v>10</v>
      </c>
      <c r="R54" s="58">
        <v>45355</v>
      </c>
      <c r="S54" s="31">
        <f t="shared" si="0"/>
        <v>0.12689814814802958</v>
      </c>
      <c r="T54" s="31">
        <f>VLOOKUP(A54,'+ pending'!A:V,22,0)</f>
        <v>0.12628472222222223</v>
      </c>
      <c r="U54" s="18">
        <f>VLOOKUP(A54,'+ pending'!A:W,23,0)</f>
        <v>0.12689814814814815</v>
      </c>
      <c r="V54" s="31">
        <f>VLOOKUP(A54,'+ pending'!A:X,24,0)</f>
        <v>6.134259259259259E-4</v>
      </c>
      <c r="W54" s="62" t="str">
        <f t="shared" si="1"/>
        <v>Cumplido</v>
      </c>
      <c r="X54" s="63" t="str">
        <f t="shared" si="2"/>
        <v xml:space="preserve"> </v>
      </c>
      <c r="Z54" s="1" t="str">
        <f t="shared" si="6"/>
        <v/>
      </c>
      <c r="AA54" s="1" t="str">
        <f t="shared" si="3"/>
        <v/>
      </c>
      <c r="AB54" s="1" t="str">
        <f t="shared" si="5"/>
        <v/>
      </c>
      <c r="AC54" s="1" t="str">
        <f t="shared" si="7"/>
        <v>Cumplido</v>
      </c>
      <c r="AD54" s="1" t="str">
        <f>VLOOKUP(A54,'+ pending'!A:A,1,0)</f>
        <v>INC000002650754</v>
      </c>
    </row>
    <row r="55" spans="1:30" x14ac:dyDescent="0.2">
      <c r="A55" s="72" t="s">
        <v>13847</v>
      </c>
      <c r="B55" s="1" t="s">
        <v>116</v>
      </c>
      <c r="C55" s="1" t="s">
        <v>50</v>
      </c>
      <c r="D55" s="1" t="s">
        <v>109</v>
      </c>
      <c r="E55" s="1" t="s">
        <v>4135</v>
      </c>
      <c r="F55" s="1" t="s">
        <v>121</v>
      </c>
      <c r="G55" s="1" t="s">
        <v>13848</v>
      </c>
      <c r="H55" s="1" t="s">
        <v>13849</v>
      </c>
      <c r="I55" s="1" t="s">
        <v>13850</v>
      </c>
      <c r="K55" s="1" t="s">
        <v>21</v>
      </c>
      <c r="L55" s="1" t="s">
        <v>42</v>
      </c>
      <c r="M55" s="1" t="s">
        <v>13851</v>
      </c>
      <c r="N55" s="1" t="s">
        <v>112</v>
      </c>
      <c r="O55" s="1" t="s">
        <v>133</v>
      </c>
      <c r="P55" s="1" t="s">
        <v>9</v>
      </c>
      <c r="R55" s="58">
        <v>45352</v>
      </c>
      <c r="S55" s="31">
        <f t="shared" si="0"/>
        <v>2.7374074074032251</v>
      </c>
      <c r="T55" s="31">
        <f>VLOOKUP(A55,'+ pending'!A:V,22,0)</f>
        <v>2.7323379629629629</v>
      </c>
      <c r="U55" s="18">
        <f>VLOOKUP(A55,'+ pending'!A:W,23,0)</f>
        <v>2.7389351851851851</v>
      </c>
      <c r="V55" s="31">
        <f>VLOOKUP(A55,'+ pending'!A:X,24,0)</f>
        <v>6.5972222222222222E-3</v>
      </c>
      <c r="W55" s="62" t="str">
        <f t="shared" si="1"/>
        <v/>
      </c>
      <c r="X55" s="63" t="str">
        <f t="shared" si="2"/>
        <v>Cumplido</v>
      </c>
      <c r="Z55" s="1" t="str">
        <f t="shared" si="6"/>
        <v/>
      </c>
      <c r="AA55" s="1" t="str">
        <f t="shared" si="3"/>
        <v/>
      </c>
      <c r="AB55" s="1" t="str">
        <f t="shared" si="5"/>
        <v/>
      </c>
      <c r="AC55" s="1" t="str">
        <f t="shared" si="7"/>
        <v>Cumplido</v>
      </c>
      <c r="AD55" s="1" t="str">
        <f>VLOOKUP(A55,'+ pending'!A:A,1,0)</f>
        <v>INC000002647156</v>
      </c>
    </row>
    <row r="56" spans="1:30" x14ac:dyDescent="0.2">
      <c r="A56" s="74" t="s">
        <v>13852</v>
      </c>
      <c r="B56" s="1" t="s">
        <v>123</v>
      </c>
      <c r="C56" s="1" t="s">
        <v>50</v>
      </c>
      <c r="D56" s="1" t="s">
        <v>109</v>
      </c>
      <c r="E56" s="1" t="s">
        <v>4135</v>
      </c>
      <c r="F56" s="1" t="s">
        <v>121</v>
      </c>
      <c r="G56" s="1" t="s">
        <v>13853</v>
      </c>
      <c r="H56" s="1" t="s">
        <v>13853</v>
      </c>
      <c r="I56" s="1" t="s">
        <v>13854</v>
      </c>
      <c r="K56" s="1" t="s">
        <v>19</v>
      </c>
      <c r="L56" s="1" t="s">
        <v>62</v>
      </c>
      <c r="M56" s="1" t="s">
        <v>2328</v>
      </c>
      <c r="N56" s="1" t="s">
        <v>124</v>
      </c>
      <c r="O56" s="1" t="s">
        <v>125</v>
      </c>
      <c r="P56" s="1" t="s">
        <v>10</v>
      </c>
      <c r="R56" s="58">
        <v>45355</v>
      </c>
      <c r="S56" s="31">
        <f t="shared" si="0"/>
        <v>0.28527777777344454</v>
      </c>
      <c r="T56" s="31">
        <f>VLOOKUP(A56,'+ pending'!A:V,22,0)</f>
        <v>0.28050925925925924</v>
      </c>
      <c r="U56" s="18">
        <f>VLOOKUP(A56,'+ pending'!A:W,23,0)</f>
        <v>0.2852777777777778</v>
      </c>
      <c r="V56" s="31">
        <f>VLOOKUP(A56,'+ pending'!A:X,24,0)</f>
        <v>4.7685185185185183E-3</v>
      </c>
      <c r="W56" s="62" t="str">
        <f t="shared" si="1"/>
        <v>Cumplido</v>
      </c>
      <c r="X56" s="63" t="str">
        <f t="shared" si="2"/>
        <v xml:space="preserve"> </v>
      </c>
      <c r="Z56" s="1" t="str">
        <f t="shared" si="6"/>
        <v/>
      </c>
      <c r="AA56" s="1" t="str">
        <f t="shared" si="3"/>
        <v/>
      </c>
      <c r="AB56" s="1" t="str">
        <f t="shared" si="5"/>
        <v/>
      </c>
      <c r="AC56" s="1" t="str">
        <f t="shared" si="7"/>
        <v>Cumplido</v>
      </c>
      <c r="AD56" s="1" t="str">
        <f>VLOOKUP(A56,'+ pending'!A:A,1,0)</f>
        <v>INC000002650775</v>
      </c>
    </row>
    <row r="57" spans="1:30" x14ac:dyDescent="0.2">
      <c r="A57" s="74" t="s">
        <v>13855</v>
      </c>
      <c r="B57" s="1" t="s">
        <v>110</v>
      </c>
      <c r="C57" s="1" t="s">
        <v>50</v>
      </c>
      <c r="D57" s="1" t="s">
        <v>109</v>
      </c>
      <c r="E57" s="1" t="s">
        <v>4135</v>
      </c>
      <c r="F57" s="1" t="s">
        <v>129</v>
      </c>
      <c r="G57" s="1" t="s">
        <v>13856</v>
      </c>
      <c r="H57" s="1" t="s">
        <v>13857</v>
      </c>
      <c r="I57" s="1" t="s">
        <v>13858</v>
      </c>
      <c r="K57" s="1" t="s">
        <v>22</v>
      </c>
      <c r="L57" s="1" t="s">
        <v>47</v>
      </c>
      <c r="M57" s="1" t="s">
        <v>13859</v>
      </c>
      <c r="N57" s="1" t="s">
        <v>167</v>
      </c>
      <c r="O57" s="1" t="s">
        <v>205</v>
      </c>
      <c r="P57" s="1" t="s">
        <v>9</v>
      </c>
      <c r="R57" s="58">
        <v>45355</v>
      </c>
      <c r="S57" s="31">
        <f t="shared" si="0"/>
        <v>3.7037036963738501E-4</v>
      </c>
      <c r="T57" s="31">
        <f>VLOOKUP(A57,'+ pending'!A:V,22,0)</f>
        <v>0</v>
      </c>
      <c r="U57" s="18">
        <f>VLOOKUP(A57,'+ pending'!A:W,23,0)</f>
        <v>1.6550925925925926E-3</v>
      </c>
      <c r="V57" s="31">
        <f>VLOOKUP(A57,'+ pending'!A:X,24,0)</f>
        <v>1.6550925925925926E-3</v>
      </c>
      <c r="W57" s="62" t="str">
        <f t="shared" si="1"/>
        <v/>
      </c>
      <c r="X57" s="63" t="str">
        <f t="shared" si="2"/>
        <v>Cumplido</v>
      </c>
      <c r="Z57" s="1" t="str">
        <f t="shared" si="6"/>
        <v/>
      </c>
      <c r="AA57" s="1" t="str">
        <f t="shared" si="3"/>
        <v/>
      </c>
      <c r="AB57" s="1" t="str">
        <f t="shared" si="5"/>
        <v/>
      </c>
      <c r="AC57" s="1" t="str">
        <f t="shared" si="7"/>
        <v>Cumplido</v>
      </c>
      <c r="AD57" s="1" t="str">
        <f>VLOOKUP(A57,'+ pending'!A:A,1,0)</f>
        <v>INC000002651067</v>
      </c>
    </row>
    <row r="58" spans="1:30" x14ac:dyDescent="0.2">
      <c r="A58" s="74" t="s">
        <v>13860</v>
      </c>
      <c r="B58" s="1" t="s">
        <v>110</v>
      </c>
      <c r="C58" s="1" t="s">
        <v>50</v>
      </c>
      <c r="D58" s="1" t="s">
        <v>109</v>
      </c>
      <c r="E58" s="1" t="s">
        <v>4135</v>
      </c>
      <c r="F58" s="1" t="s">
        <v>111</v>
      </c>
      <c r="G58" s="1" t="s">
        <v>13861</v>
      </c>
      <c r="H58" s="1" t="s">
        <v>13862</v>
      </c>
      <c r="I58" s="1" t="s">
        <v>13863</v>
      </c>
      <c r="K58" s="1" t="s">
        <v>13</v>
      </c>
      <c r="L58" s="1" t="s">
        <v>39</v>
      </c>
      <c r="M58" s="1" t="s">
        <v>13864</v>
      </c>
      <c r="N58" s="1" t="s">
        <v>152</v>
      </c>
      <c r="O58" s="1" t="s">
        <v>210</v>
      </c>
      <c r="P58" s="1" t="s">
        <v>9</v>
      </c>
      <c r="R58" s="58">
        <v>45353</v>
      </c>
      <c r="S58" s="31">
        <f t="shared" si="0"/>
        <v>2.0271875000034925</v>
      </c>
      <c r="T58" s="31">
        <f>VLOOKUP(A58,'+ pending'!A:V,22,0)</f>
        <v>2.0271875000000001</v>
      </c>
      <c r="U58" s="18">
        <f>VLOOKUP(A58,'+ pending'!A:W,23,0)</f>
        <v>2.0281597222222221</v>
      </c>
      <c r="V58" s="31">
        <f>VLOOKUP(A58,'+ pending'!A:X,24,0)</f>
        <v>9.7222222222222219E-4</v>
      </c>
      <c r="W58" s="62" t="str">
        <f t="shared" si="1"/>
        <v/>
      </c>
      <c r="X58" s="63" t="str">
        <f t="shared" si="2"/>
        <v>Cumplido</v>
      </c>
      <c r="Z58" s="1" t="str">
        <f t="shared" si="6"/>
        <v/>
      </c>
      <c r="AA58" s="1" t="str">
        <f t="shared" si="3"/>
        <v/>
      </c>
      <c r="AB58" s="1" t="str">
        <f t="shared" si="5"/>
        <v/>
      </c>
      <c r="AC58" s="1" t="str">
        <f t="shared" si="7"/>
        <v>Cumplido</v>
      </c>
      <c r="AD58" s="1" t="str">
        <f>VLOOKUP(A58,'+ pending'!A:A,1,0)</f>
        <v>INC000002648420</v>
      </c>
    </row>
    <row r="59" spans="1:30" x14ac:dyDescent="0.2">
      <c r="A59" s="75" t="s">
        <v>13865</v>
      </c>
      <c r="B59" s="1" t="s">
        <v>123</v>
      </c>
      <c r="C59" s="1" t="s">
        <v>50</v>
      </c>
      <c r="D59" s="1" t="s">
        <v>109</v>
      </c>
      <c r="E59" s="1" t="s">
        <v>4135</v>
      </c>
      <c r="F59" s="1" t="s">
        <v>13843</v>
      </c>
      <c r="G59" s="1" t="s">
        <v>13866</v>
      </c>
      <c r="H59" s="1" t="s">
        <v>13866</v>
      </c>
      <c r="I59" s="1" t="s">
        <v>13867</v>
      </c>
      <c r="K59" s="1" t="s">
        <v>18</v>
      </c>
      <c r="L59" s="1" t="s">
        <v>58</v>
      </c>
      <c r="M59" s="1" t="s">
        <v>13846</v>
      </c>
      <c r="N59" s="1" t="s">
        <v>124</v>
      </c>
      <c r="O59" s="1" t="s">
        <v>125</v>
      </c>
      <c r="P59" s="1" t="s">
        <v>10</v>
      </c>
      <c r="R59" s="58">
        <v>45355</v>
      </c>
      <c r="S59" s="31">
        <f t="shared" si="0"/>
        <v>0.127824074079399</v>
      </c>
      <c r="T59" s="31">
        <f>VLOOKUP(A59,'+ pending'!A:V,22,0)</f>
        <v>0.12695601851851851</v>
      </c>
      <c r="U59" s="18">
        <f>VLOOKUP(A59,'+ pending'!A:W,23,0)</f>
        <v>0.12782407407407406</v>
      </c>
      <c r="V59" s="31">
        <f>VLOOKUP(A59,'+ pending'!A:X,24,0)</f>
        <v>8.6805555555555551E-4</v>
      </c>
      <c r="W59" s="62" t="str">
        <f t="shared" si="1"/>
        <v>Cumplido</v>
      </c>
      <c r="X59" s="63" t="str">
        <f t="shared" si="2"/>
        <v xml:space="preserve"> </v>
      </c>
      <c r="Z59" s="1" t="str">
        <f t="shared" si="6"/>
        <v/>
      </c>
      <c r="AA59" s="1" t="str">
        <f t="shared" si="3"/>
        <v/>
      </c>
      <c r="AB59" s="1" t="str">
        <f t="shared" si="5"/>
        <v/>
      </c>
      <c r="AC59" s="1" t="str">
        <f t="shared" si="7"/>
        <v>Cumplido</v>
      </c>
      <c r="AD59" s="1" t="str">
        <f>VLOOKUP(A59,'+ pending'!A:A,1,0)</f>
        <v>INC000002650989</v>
      </c>
    </row>
    <row r="60" spans="1:30" x14ac:dyDescent="0.2">
      <c r="A60" s="72" t="s">
        <v>13868</v>
      </c>
      <c r="B60" s="1" t="s">
        <v>116</v>
      </c>
      <c r="C60" s="1" t="s">
        <v>40</v>
      </c>
      <c r="D60" s="1" t="s">
        <v>117</v>
      </c>
      <c r="E60" s="1" t="s">
        <v>4135</v>
      </c>
      <c r="F60" s="1" t="s">
        <v>154</v>
      </c>
      <c r="G60" s="1" t="s">
        <v>13869</v>
      </c>
      <c r="H60" s="1" t="s">
        <v>13870</v>
      </c>
      <c r="I60" s="1" t="s">
        <v>13871</v>
      </c>
      <c r="K60" s="1" t="s">
        <v>13</v>
      </c>
      <c r="L60" s="1" t="s">
        <v>37</v>
      </c>
      <c r="M60" s="1" t="s">
        <v>13872</v>
      </c>
      <c r="N60" s="1" t="s">
        <v>115</v>
      </c>
      <c r="O60" s="1" t="s">
        <v>405</v>
      </c>
      <c r="P60" s="1" t="s">
        <v>9</v>
      </c>
      <c r="R60" s="58">
        <v>45355</v>
      </c>
      <c r="S60" s="31">
        <f t="shared" si="0"/>
        <v>6.9189814814308193E-2</v>
      </c>
      <c r="T60" s="31">
        <f>VLOOKUP(A60,'+ pending'!A:V,22,0)</f>
        <v>2.8773148148148148E-2</v>
      </c>
      <c r="U60" s="18">
        <f>VLOOKUP(A60,'+ pending'!A:W,23,0)</f>
        <v>7.1238425925925927E-2</v>
      </c>
      <c r="V60" s="31">
        <f>VLOOKUP(A60,'+ pending'!A:X,24,0)</f>
        <v>4.2465277777777775E-2</v>
      </c>
      <c r="W60" s="62" t="str">
        <f t="shared" si="1"/>
        <v/>
      </c>
      <c r="X60" s="63" t="str">
        <f t="shared" si="2"/>
        <v>Cumplido</v>
      </c>
      <c r="Z60" s="1" t="str">
        <f t="shared" si="6"/>
        <v/>
      </c>
      <c r="AA60" s="1" t="str">
        <f t="shared" si="3"/>
        <v/>
      </c>
      <c r="AB60" s="1" t="str">
        <f t="shared" si="5"/>
        <v>Cumplido</v>
      </c>
      <c r="AC60" s="1" t="str">
        <f t="shared" si="7"/>
        <v/>
      </c>
      <c r="AD60" s="1" t="str">
        <f>VLOOKUP(A60,'+ pending'!A:A,1,0)</f>
        <v>INC000002651129</v>
      </c>
    </row>
    <row r="61" spans="1:30" x14ac:dyDescent="0.2">
      <c r="A61" s="75" t="s">
        <v>13873</v>
      </c>
      <c r="B61" s="1" t="s">
        <v>116</v>
      </c>
      <c r="C61" s="1" t="s">
        <v>40</v>
      </c>
      <c r="D61" s="1" t="s">
        <v>117</v>
      </c>
      <c r="E61" s="1" t="s">
        <v>4135</v>
      </c>
      <c r="F61" s="1" t="s">
        <v>170</v>
      </c>
      <c r="G61" s="1" t="s">
        <v>13874</v>
      </c>
      <c r="H61" s="1" t="s">
        <v>13875</v>
      </c>
      <c r="I61" s="1" t="s">
        <v>13876</v>
      </c>
      <c r="K61" s="1" t="s">
        <v>15</v>
      </c>
      <c r="L61" s="1" t="s">
        <v>47</v>
      </c>
      <c r="M61" s="1" t="s">
        <v>13877</v>
      </c>
      <c r="N61" s="1" t="s">
        <v>115</v>
      </c>
      <c r="O61" s="1" t="s">
        <v>191</v>
      </c>
      <c r="P61" s="1" t="s">
        <v>9</v>
      </c>
      <c r="R61" s="58">
        <v>45355</v>
      </c>
      <c r="S61" s="31">
        <f t="shared" si="0"/>
        <v>1.0474537040863652E-2</v>
      </c>
      <c r="T61" s="31">
        <f>VLOOKUP(A61,'+ pending'!A:V,22,0)</f>
        <v>4.7453703703703704E-4</v>
      </c>
      <c r="U61" s="18">
        <f>VLOOKUP(A61,'+ pending'!A:W,23,0)</f>
        <v>1.1782407407407408E-2</v>
      </c>
      <c r="V61" s="31">
        <f>VLOOKUP(A61,'+ pending'!A:X,24,0)</f>
        <v>1.1307870370370371E-2</v>
      </c>
      <c r="W61" s="62" t="str">
        <f t="shared" si="1"/>
        <v/>
      </c>
      <c r="X61" s="63" t="str">
        <f t="shared" si="2"/>
        <v>Cumplido</v>
      </c>
      <c r="Z61" s="1" t="str">
        <f t="shared" si="6"/>
        <v/>
      </c>
      <c r="AA61" s="1" t="str">
        <f t="shared" si="3"/>
        <v/>
      </c>
      <c r="AB61" s="1" t="str">
        <f t="shared" si="5"/>
        <v>Cumplido</v>
      </c>
      <c r="AC61" s="1" t="str">
        <f t="shared" si="7"/>
        <v/>
      </c>
      <c r="AD61" s="1" t="str">
        <f>VLOOKUP(A61,'+ pending'!A:A,1,0)</f>
        <v>INC000002651093</v>
      </c>
    </row>
    <row r="62" spans="1:30" x14ac:dyDescent="0.2">
      <c r="A62" s="72" t="s">
        <v>13878</v>
      </c>
      <c r="B62" s="1" t="s">
        <v>110</v>
      </c>
      <c r="C62" s="1" t="s">
        <v>50</v>
      </c>
      <c r="D62" s="1" t="s">
        <v>109</v>
      </c>
      <c r="E62" s="1" t="s">
        <v>4135</v>
      </c>
      <c r="F62" s="1" t="s">
        <v>111</v>
      </c>
      <c r="G62" s="1" t="s">
        <v>13879</v>
      </c>
      <c r="H62" s="1" t="s">
        <v>13880</v>
      </c>
      <c r="I62" s="1" t="s">
        <v>13881</v>
      </c>
      <c r="K62" s="1" t="s">
        <v>18</v>
      </c>
      <c r="L62" s="1" t="s">
        <v>499</v>
      </c>
      <c r="M62" s="1" t="s">
        <v>13882</v>
      </c>
      <c r="N62" s="1" t="s">
        <v>112</v>
      </c>
      <c r="O62" s="1" t="s">
        <v>1770</v>
      </c>
      <c r="P62" s="1" t="s">
        <v>9</v>
      </c>
      <c r="R62" s="58">
        <v>45355</v>
      </c>
      <c r="S62" s="31">
        <f t="shared" si="0"/>
        <v>8.9120370830642059E-4</v>
      </c>
      <c r="T62" s="31">
        <f>VLOOKUP(A62,'+ pending'!A:V,22,0)</f>
        <v>0</v>
      </c>
      <c r="U62" s="18">
        <f>VLOOKUP(A62,'+ pending'!A:W,23,0)</f>
        <v>1.1111111111111111E-3</v>
      </c>
      <c r="V62" s="31">
        <f>VLOOKUP(A62,'+ pending'!A:X,24,0)</f>
        <v>1.1111111111111111E-3</v>
      </c>
      <c r="W62" s="62" t="str">
        <f t="shared" si="1"/>
        <v/>
      </c>
      <c r="X62" s="63" t="str">
        <f t="shared" si="2"/>
        <v>Cumplido</v>
      </c>
      <c r="Z62" s="1" t="str">
        <f t="shared" si="6"/>
        <v/>
      </c>
      <c r="AA62" s="1" t="str">
        <f t="shared" si="3"/>
        <v/>
      </c>
      <c r="AB62" s="1" t="str">
        <f t="shared" si="5"/>
        <v/>
      </c>
      <c r="AC62" s="1" t="str">
        <f t="shared" si="7"/>
        <v>Cumplido</v>
      </c>
      <c r="AD62" s="1" t="str">
        <f>VLOOKUP(A62,'+ pending'!A:A,1,0)</f>
        <v>INC000002651617</v>
      </c>
    </row>
    <row r="63" spans="1:30" x14ac:dyDescent="0.2">
      <c r="A63" s="75" t="s">
        <v>13883</v>
      </c>
      <c r="B63" s="1" t="s">
        <v>110</v>
      </c>
      <c r="C63" s="1" t="s">
        <v>50</v>
      </c>
      <c r="D63" s="1" t="s">
        <v>109</v>
      </c>
      <c r="E63" s="1" t="s">
        <v>4135</v>
      </c>
      <c r="F63" s="1" t="s">
        <v>111</v>
      </c>
      <c r="G63" s="1" t="s">
        <v>13884</v>
      </c>
      <c r="H63" s="1" t="s">
        <v>13885</v>
      </c>
      <c r="I63" s="1" t="s">
        <v>13886</v>
      </c>
      <c r="K63" s="1" t="s">
        <v>18</v>
      </c>
      <c r="L63" s="1" t="s">
        <v>499</v>
      </c>
      <c r="M63" s="1" t="s">
        <v>13887</v>
      </c>
      <c r="N63" s="1" t="s">
        <v>112</v>
      </c>
      <c r="O63" s="1" t="s">
        <v>1770</v>
      </c>
      <c r="P63" s="1" t="s">
        <v>9</v>
      </c>
      <c r="R63" s="58">
        <v>45355</v>
      </c>
      <c r="S63" s="31">
        <f t="shared" si="0"/>
        <v>1.8402777786832303E-3</v>
      </c>
      <c r="T63" s="31">
        <f>VLOOKUP(A63,'+ pending'!A:V,22,0)</f>
        <v>0</v>
      </c>
      <c r="U63" s="18">
        <f>VLOOKUP(A63,'+ pending'!A:W,23,0)</f>
        <v>2.1064814814814813E-3</v>
      </c>
      <c r="V63" s="31">
        <f>VLOOKUP(A63,'+ pending'!A:X,24,0)</f>
        <v>2.1064814814814813E-3</v>
      </c>
      <c r="W63" s="62" t="str">
        <f t="shared" si="1"/>
        <v/>
      </c>
      <c r="X63" s="63" t="str">
        <f t="shared" si="2"/>
        <v>Cumplido</v>
      </c>
      <c r="Z63" s="1" t="str">
        <f t="shared" si="6"/>
        <v/>
      </c>
      <c r="AA63" s="1" t="str">
        <f t="shared" si="3"/>
        <v/>
      </c>
      <c r="AB63" s="1" t="str">
        <f t="shared" si="5"/>
        <v/>
      </c>
      <c r="AC63" s="1" t="str">
        <f t="shared" si="7"/>
        <v>Cumplido</v>
      </c>
      <c r="AD63" s="1" t="str">
        <f>VLOOKUP(A63,'+ pending'!A:A,1,0)</f>
        <v>INC000002651616</v>
      </c>
    </row>
    <row r="64" spans="1:30" x14ac:dyDescent="0.2">
      <c r="A64" s="72" t="s">
        <v>13888</v>
      </c>
      <c r="B64" s="1" t="s">
        <v>110</v>
      </c>
      <c r="C64" s="1" t="s">
        <v>50</v>
      </c>
      <c r="D64" s="1" t="s">
        <v>109</v>
      </c>
      <c r="E64" s="1" t="s">
        <v>4135</v>
      </c>
      <c r="F64" s="1" t="s">
        <v>111</v>
      </c>
      <c r="G64" s="1" t="s">
        <v>13889</v>
      </c>
      <c r="H64" s="1" t="s">
        <v>13890</v>
      </c>
      <c r="I64" s="1" t="s">
        <v>13891</v>
      </c>
      <c r="K64" s="1" t="s">
        <v>18</v>
      </c>
      <c r="L64" s="1" t="s">
        <v>499</v>
      </c>
      <c r="M64" s="1" t="s">
        <v>13892</v>
      </c>
      <c r="N64" s="1" t="s">
        <v>112</v>
      </c>
      <c r="O64" s="1" t="s">
        <v>1770</v>
      </c>
      <c r="P64" s="1" t="s">
        <v>9</v>
      </c>
      <c r="R64" s="58">
        <v>45355</v>
      </c>
      <c r="S64" s="31">
        <f t="shared" si="0"/>
        <v>2.905092595028691E-3</v>
      </c>
      <c r="T64" s="31">
        <f>VLOOKUP(A64,'+ pending'!A:V,22,0)</f>
        <v>0</v>
      </c>
      <c r="U64" s="18">
        <f>VLOOKUP(A64,'+ pending'!A:W,23,0)</f>
        <v>3.0902777777777777E-3</v>
      </c>
      <c r="V64" s="31">
        <f>VLOOKUP(A64,'+ pending'!A:X,24,0)</f>
        <v>3.0902777777777777E-3</v>
      </c>
      <c r="W64" s="62" t="str">
        <f t="shared" si="1"/>
        <v/>
      </c>
      <c r="X64" s="63" t="str">
        <f t="shared" si="2"/>
        <v>Cumplido</v>
      </c>
      <c r="Z64" s="1" t="str">
        <f t="shared" si="6"/>
        <v/>
      </c>
      <c r="AA64" s="1" t="str">
        <f t="shared" si="3"/>
        <v/>
      </c>
      <c r="AB64" s="1" t="str">
        <f t="shared" si="5"/>
        <v/>
      </c>
      <c r="AC64" s="1" t="str">
        <f t="shared" si="7"/>
        <v>Cumplido</v>
      </c>
      <c r="AD64" s="1" t="str">
        <f>VLOOKUP(A64,'+ pending'!A:A,1,0)</f>
        <v>INC000002651615</v>
      </c>
    </row>
    <row r="65" spans="1:30" x14ac:dyDescent="0.2">
      <c r="A65" s="72" t="s">
        <v>13893</v>
      </c>
      <c r="B65" s="1" t="s">
        <v>110</v>
      </c>
      <c r="C65" s="1" t="s">
        <v>50</v>
      </c>
      <c r="D65" s="1" t="s">
        <v>109</v>
      </c>
      <c r="E65" s="1" t="s">
        <v>4135</v>
      </c>
      <c r="F65" s="1" t="s">
        <v>111</v>
      </c>
      <c r="G65" s="1" t="s">
        <v>13894</v>
      </c>
      <c r="H65" s="1" t="s">
        <v>13895</v>
      </c>
      <c r="I65" s="1" t="s">
        <v>13896</v>
      </c>
      <c r="K65" s="1" t="s">
        <v>18</v>
      </c>
      <c r="L65" s="1" t="s">
        <v>499</v>
      </c>
      <c r="M65" s="1" t="s">
        <v>13897</v>
      </c>
      <c r="N65" s="1" t="s">
        <v>112</v>
      </c>
      <c r="O65" s="1" t="s">
        <v>1770</v>
      </c>
      <c r="P65" s="1" t="s">
        <v>9</v>
      </c>
      <c r="R65" s="58">
        <v>45355</v>
      </c>
      <c r="S65" s="31">
        <f t="shared" si="0"/>
        <v>3.8888888884685002E-3</v>
      </c>
      <c r="T65" s="31">
        <f>VLOOKUP(A65,'+ pending'!A:V,22,0)</f>
        <v>0</v>
      </c>
      <c r="U65" s="18">
        <f>VLOOKUP(A65,'+ pending'!A:W,23,0)</f>
        <v>4.1319444444444442E-3</v>
      </c>
      <c r="V65" s="31">
        <f>VLOOKUP(A65,'+ pending'!A:X,24,0)</f>
        <v>4.1319444444444442E-3</v>
      </c>
      <c r="W65" s="62" t="str">
        <f t="shared" si="1"/>
        <v/>
      </c>
      <c r="X65" s="63" t="str">
        <f t="shared" si="2"/>
        <v>Cumplido</v>
      </c>
      <c r="Z65" s="1" t="str">
        <f t="shared" si="6"/>
        <v/>
      </c>
      <c r="AA65" s="1" t="str">
        <f t="shared" si="3"/>
        <v/>
      </c>
      <c r="AB65" s="1" t="str">
        <f t="shared" si="5"/>
        <v/>
      </c>
      <c r="AC65" s="1" t="str">
        <f t="shared" si="7"/>
        <v>Cumplido</v>
      </c>
      <c r="AD65" s="1" t="str">
        <f>VLOOKUP(A65,'+ pending'!A:A,1,0)</f>
        <v>INC000002651614</v>
      </c>
    </row>
    <row r="66" spans="1:30" x14ac:dyDescent="0.2">
      <c r="A66" s="72" t="s">
        <v>13898</v>
      </c>
      <c r="B66" s="1" t="s">
        <v>110</v>
      </c>
      <c r="C66" s="1" t="s">
        <v>50</v>
      </c>
      <c r="D66" s="1" t="s">
        <v>109</v>
      </c>
      <c r="E66" s="1" t="s">
        <v>4135</v>
      </c>
      <c r="F66" s="1" t="s">
        <v>111</v>
      </c>
      <c r="G66" s="1" t="s">
        <v>13899</v>
      </c>
      <c r="H66" s="1" t="s">
        <v>13900</v>
      </c>
      <c r="I66" s="1" t="s">
        <v>13901</v>
      </c>
      <c r="K66" s="1" t="s">
        <v>18</v>
      </c>
      <c r="L66" s="1" t="s">
        <v>499</v>
      </c>
      <c r="M66" s="1" t="s">
        <v>13902</v>
      </c>
      <c r="N66" s="1" t="s">
        <v>112</v>
      </c>
      <c r="O66" s="1" t="s">
        <v>1770</v>
      </c>
      <c r="P66" s="1" t="s">
        <v>9</v>
      </c>
      <c r="R66" s="58">
        <v>45355</v>
      </c>
      <c r="S66" s="31">
        <f t="shared" si="0"/>
        <v>4.9537037048139609E-3</v>
      </c>
      <c r="T66" s="31">
        <f>VLOOKUP(A66,'+ pending'!A:V,22,0)</f>
        <v>0</v>
      </c>
      <c r="U66" s="18">
        <f>VLOOKUP(A66,'+ pending'!A:W,23,0)</f>
        <v>5.3125000000000004E-3</v>
      </c>
      <c r="V66" s="31">
        <f>VLOOKUP(A66,'+ pending'!A:X,24,0)</f>
        <v>5.3125000000000004E-3</v>
      </c>
      <c r="W66" s="62" t="str">
        <f t="shared" si="1"/>
        <v/>
      </c>
      <c r="X66" s="63" t="str">
        <f t="shared" si="2"/>
        <v>Cumplido</v>
      </c>
      <c r="Z66" s="1" t="str">
        <f t="shared" si="6"/>
        <v/>
      </c>
      <c r="AA66" s="1" t="str">
        <f t="shared" si="3"/>
        <v/>
      </c>
      <c r="AB66" s="1" t="str">
        <f t="shared" si="5"/>
        <v/>
      </c>
      <c r="AC66" s="1" t="str">
        <f t="shared" si="7"/>
        <v>Cumplido</v>
      </c>
      <c r="AD66" s="1" t="str">
        <f>VLOOKUP(A66,'+ pending'!A:A,1,0)</f>
        <v>INC000002651613</v>
      </c>
    </row>
    <row r="67" spans="1:30" x14ac:dyDescent="0.2">
      <c r="A67" s="72" t="s">
        <v>13903</v>
      </c>
      <c r="B67" s="1" t="s">
        <v>110</v>
      </c>
      <c r="C67" s="1" t="s">
        <v>50</v>
      </c>
      <c r="D67" s="1" t="s">
        <v>109</v>
      </c>
      <c r="E67" s="1" t="s">
        <v>4135</v>
      </c>
      <c r="F67" s="1" t="s">
        <v>111</v>
      </c>
      <c r="G67" s="1" t="s">
        <v>13904</v>
      </c>
      <c r="H67" s="1" t="s">
        <v>13905</v>
      </c>
      <c r="I67" s="1" t="s">
        <v>13906</v>
      </c>
      <c r="K67" s="1" t="s">
        <v>18</v>
      </c>
      <c r="L67" s="1" t="s">
        <v>499</v>
      </c>
      <c r="M67" s="1" t="s">
        <v>13907</v>
      </c>
      <c r="N67" s="1" t="s">
        <v>112</v>
      </c>
      <c r="O67" s="1" t="s">
        <v>1770</v>
      </c>
      <c r="P67" s="1" t="s">
        <v>9</v>
      </c>
      <c r="R67" s="58">
        <v>45355</v>
      </c>
      <c r="S67" s="31">
        <f t="shared" si="0"/>
        <v>5.9722222213167697E-3</v>
      </c>
      <c r="T67" s="31">
        <f>VLOOKUP(A67,'+ pending'!A:V,22,0)</f>
        <v>0</v>
      </c>
      <c r="U67" s="18">
        <f>VLOOKUP(A67,'+ pending'!A:W,23,0)</f>
        <v>6.2384259259259259E-3</v>
      </c>
      <c r="V67" s="31">
        <f>VLOOKUP(A67,'+ pending'!A:X,24,0)</f>
        <v>6.2384259259259259E-3</v>
      </c>
      <c r="W67" s="62" t="str">
        <f t="shared" si="1"/>
        <v/>
      </c>
      <c r="X67" s="63" t="str">
        <f t="shared" si="2"/>
        <v>Cumplido</v>
      </c>
      <c r="Z67" s="1" t="str">
        <f t="shared" si="6"/>
        <v/>
      </c>
      <c r="AA67" s="1" t="str">
        <f t="shared" si="3"/>
        <v/>
      </c>
      <c r="AB67" s="1" t="str">
        <f t="shared" si="5"/>
        <v/>
      </c>
      <c r="AC67" s="1" t="str">
        <f t="shared" si="7"/>
        <v>Cumplido</v>
      </c>
      <c r="AD67" s="1" t="str">
        <f>VLOOKUP(A67,'+ pending'!A:A,1,0)</f>
        <v>INC000002651612</v>
      </c>
    </row>
    <row r="68" spans="1:30" x14ac:dyDescent="0.2">
      <c r="A68" s="72" t="s">
        <v>13908</v>
      </c>
      <c r="B68" s="1" t="s">
        <v>110</v>
      </c>
      <c r="C68" s="1" t="s">
        <v>50</v>
      </c>
      <c r="D68" s="1" t="s">
        <v>109</v>
      </c>
      <c r="E68" s="1" t="s">
        <v>4135</v>
      </c>
      <c r="F68" s="1" t="s">
        <v>111</v>
      </c>
      <c r="G68" s="1" t="s">
        <v>13909</v>
      </c>
      <c r="H68" s="1" t="s">
        <v>13910</v>
      </c>
      <c r="I68" s="1" t="s">
        <v>13911</v>
      </c>
      <c r="K68" s="1" t="s">
        <v>18</v>
      </c>
      <c r="L68" s="1" t="s">
        <v>499</v>
      </c>
      <c r="M68" s="1" t="s">
        <v>13912</v>
      </c>
      <c r="N68" s="1" t="s">
        <v>112</v>
      </c>
      <c r="O68" s="1" t="s">
        <v>1770</v>
      </c>
      <c r="P68" s="1" t="s">
        <v>9</v>
      </c>
      <c r="R68" s="58">
        <v>45355</v>
      </c>
      <c r="S68" s="31">
        <f t="shared" si="0"/>
        <v>7.7430555611499585E-3</v>
      </c>
      <c r="T68" s="31">
        <f>VLOOKUP(A68,'+ pending'!A:V,22,0)</f>
        <v>0</v>
      </c>
      <c r="U68" s="18">
        <f>VLOOKUP(A68,'+ pending'!A:W,23,0)</f>
        <v>8.0902777777777778E-3</v>
      </c>
      <c r="V68" s="31">
        <f>VLOOKUP(A68,'+ pending'!A:X,24,0)</f>
        <v>8.0902777777777778E-3</v>
      </c>
      <c r="W68" s="62" t="str">
        <f t="shared" si="1"/>
        <v/>
      </c>
      <c r="X68" s="63" t="str">
        <f t="shared" si="2"/>
        <v>Cumplido</v>
      </c>
      <c r="Z68" s="1" t="str">
        <f t="shared" si="6"/>
        <v/>
      </c>
      <c r="AA68" s="1" t="str">
        <f t="shared" si="3"/>
        <v/>
      </c>
      <c r="AB68" s="1" t="str">
        <f t="shared" si="5"/>
        <v/>
      </c>
      <c r="AC68" s="1" t="str">
        <f t="shared" si="7"/>
        <v>Cumplido</v>
      </c>
      <c r="AD68" s="1" t="str">
        <f>VLOOKUP(A68,'+ pending'!A:A,1,0)</f>
        <v>INC000002651611</v>
      </c>
    </row>
    <row r="69" spans="1:30" x14ac:dyDescent="0.2">
      <c r="A69" s="72" t="s">
        <v>13913</v>
      </c>
      <c r="B69" s="1" t="s">
        <v>123</v>
      </c>
      <c r="C69" s="1" t="s">
        <v>50</v>
      </c>
      <c r="D69" s="1" t="s">
        <v>109</v>
      </c>
      <c r="E69" s="1" t="s">
        <v>4135</v>
      </c>
      <c r="F69" s="1" t="s">
        <v>129</v>
      </c>
      <c r="G69" s="1" t="s">
        <v>13914</v>
      </c>
      <c r="H69" s="1" t="s">
        <v>13914</v>
      </c>
      <c r="I69" s="1" t="s">
        <v>13915</v>
      </c>
      <c r="K69" s="1" t="s">
        <v>18</v>
      </c>
      <c r="L69" s="1" t="s">
        <v>57</v>
      </c>
      <c r="M69" s="1" t="s">
        <v>13568</v>
      </c>
      <c r="N69" s="1" t="s">
        <v>124</v>
      </c>
      <c r="O69" s="1" t="s">
        <v>125</v>
      </c>
      <c r="P69" s="1" t="s">
        <v>10</v>
      </c>
      <c r="R69" s="58">
        <v>45355</v>
      </c>
      <c r="S69" s="31">
        <f t="shared" si="0"/>
        <v>4.446759259008104E-2</v>
      </c>
      <c r="T69" s="31">
        <f>VLOOKUP(A69,'+ pending'!A:V,22,0)</f>
        <v>2.4652777777777777E-2</v>
      </c>
      <c r="U69" s="18">
        <f>VLOOKUP(A69,'+ pending'!A:W,23,0)</f>
        <v>4.4467592592592593E-2</v>
      </c>
      <c r="V69" s="31">
        <f>VLOOKUP(A69,'+ pending'!A:X,24,0)</f>
        <v>1.9814814814814816E-2</v>
      </c>
      <c r="W69" s="62" t="str">
        <f t="shared" si="1"/>
        <v>Cumplido</v>
      </c>
      <c r="X69" s="63" t="str">
        <f t="shared" si="2"/>
        <v xml:space="preserve"> </v>
      </c>
      <c r="Z69" s="1" t="str">
        <f t="shared" si="6"/>
        <v/>
      </c>
      <c r="AA69" s="1" t="str">
        <f t="shared" si="3"/>
        <v/>
      </c>
      <c r="AB69" s="1" t="str">
        <f t="shared" si="5"/>
        <v/>
      </c>
      <c r="AC69" s="1" t="str">
        <f t="shared" si="7"/>
        <v>Cumplido</v>
      </c>
      <c r="AD69" s="1" t="str">
        <f>VLOOKUP(A69,'+ pending'!A:A,1,0)</f>
        <v>INC000002651369</v>
      </c>
    </row>
    <row r="70" spans="1:30" x14ac:dyDescent="0.2">
      <c r="A70" s="72" t="s">
        <v>13916</v>
      </c>
      <c r="B70" s="1" t="s">
        <v>110</v>
      </c>
      <c r="C70" s="1" t="s">
        <v>50</v>
      </c>
      <c r="D70" s="1" t="s">
        <v>109</v>
      </c>
      <c r="E70" s="1" t="s">
        <v>4135</v>
      </c>
      <c r="F70" s="1" t="s">
        <v>111</v>
      </c>
      <c r="G70" s="1" t="s">
        <v>13917</v>
      </c>
      <c r="H70" s="1" t="s">
        <v>13918</v>
      </c>
      <c r="I70" s="1" t="s">
        <v>13919</v>
      </c>
      <c r="K70" s="1" t="s">
        <v>18</v>
      </c>
      <c r="L70" s="1" t="s">
        <v>499</v>
      </c>
      <c r="M70" s="1" t="s">
        <v>13920</v>
      </c>
      <c r="N70" s="1" t="s">
        <v>112</v>
      </c>
      <c r="O70" s="1" t="s">
        <v>1770</v>
      </c>
      <c r="P70" s="1" t="s">
        <v>9</v>
      </c>
      <c r="R70" s="58">
        <v>45355</v>
      </c>
      <c r="S70" s="31">
        <f t="shared" si="0"/>
        <v>2.5462962948950008E-3</v>
      </c>
      <c r="T70" s="31">
        <f>VLOOKUP(A70,'+ pending'!A:V,22,0)</f>
        <v>0</v>
      </c>
      <c r="U70" s="18">
        <f>VLOOKUP(A70,'+ pending'!A:W,23,0)</f>
        <v>2.8819444444444444E-3</v>
      </c>
      <c r="V70" s="31">
        <f>VLOOKUP(A70,'+ pending'!A:X,24,0)</f>
        <v>2.8819444444444444E-3</v>
      </c>
      <c r="W70" s="62" t="str">
        <f t="shared" si="1"/>
        <v/>
      </c>
      <c r="X70" s="63" t="str">
        <f t="shared" si="2"/>
        <v>Cumplido</v>
      </c>
      <c r="Z70" s="1" t="str">
        <f t="shared" si="6"/>
        <v/>
      </c>
      <c r="AA70" s="1" t="str">
        <f t="shared" si="3"/>
        <v/>
      </c>
      <c r="AB70" s="1" t="str">
        <f t="shared" si="5"/>
        <v/>
      </c>
      <c r="AC70" s="1" t="str">
        <f t="shared" si="7"/>
        <v>Cumplido</v>
      </c>
      <c r="AD70" s="1" t="str">
        <f>VLOOKUP(A70,'+ pending'!A:A,1,0)</f>
        <v>INC000002651623</v>
      </c>
    </row>
    <row r="71" spans="1:30" x14ac:dyDescent="0.2">
      <c r="A71" s="75" t="s">
        <v>13921</v>
      </c>
      <c r="B71" s="1" t="s">
        <v>110</v>
      </c>
      <c r="C71" s="1" t="s">
        <v>50</v>
      </c>
      <c r="D71" s="1" t="s">
        <v>109</v>
      </c>
      <c r="E71" s="1" t="s">
        <v>4135</v>
      </c>
      <c r="F71" s="1" t="s">
        <v>111</v>
      </c>
      <c r="G71" s="1" t="s">
        <v>13922</v>
      </c>
      <c r="H71" s="1" t="s">
        <v>13923</v>
      </c>
      <c r="I71" s="1" t="s">
        <v>13924</v>
      </c>
      <c r="K71" s="1" t="s">
        <v>18</v>
      </c>
      <c r="L71" s="1" t="s">
        <v>499</v>
      </c>
      <c r="M71" s="1" t="s">
        <v>13925</v>
      </c>
      <c r="N71" s="1" t="s">
        <v>112</v>
      </c>
      <c r="O71" s="1" t="s">
        <v>1770</v>
      </c>
      <c r="P71" s="1" t="s">
        <v>9</v>
      </c>
      <c r="R71" s="58">
        <v>45355</v>
      </c>
      <c r="S71" s="31">
        <f t="shared" ref="S71:S134" si="8">I71-H71</f>
        <v>2.3726851868559606E-3</v>
      </c>
      <c r="T71" s="31">
        <f>VLOOKUP(A71,'+ pending'!A:V,22,0)</f>
        <v>0</v>
      </c>
      <c r="U71" s="18">
        <f>VLOOKUP(A71,'+ pending'!A:W,23,0)</f>
        <v>2.6157407407407405E-3</v>
      </c>
      <c r="V71" s="31">
        <f>VLOOKUP(A71,'+ pending'!A:X,24,0)</f>
        <v>2.6157407407407405E-3</v>
      </c>
      <c r="W71" s="62" t="str">
        <f t="shared" ref="W71:W134" si="9">IF(P71="Incidencia de Cliente",IF($V71&lt;=$AI$2,"Cumplido","Incumplido"),"")</f>
        <v/>
      </c>
      <c r="X71" s="63" t="str">
        <f t="shared" ref="X71:X134" si="10">IF(P71="Requerimiento de Cliente",IF($V71&lt;=$AI$3,"Cumplido","Incumplido")," ")</f>
        <v>Cumplido</v>
      </c>
      <c r="Z71" s="1" t="str">
        <f t="shared" si="6"/>
        <v/>
      </c>
      <c r="AA71" s="1" t="str">
        <f t="shared" ref="AA71:AA120" si="11">IF($D71="Alta",IF($V71&lt;=$AI$5,"Cumplido", "Incumplido"),"")</f>
        <v/>
      </c>
      <c r="AB71" s="1" t="str">
        <f t="shared" si="5"/>
        <v/>
      </c>
      <c r="AC71" s="1" t="str">
        <f t="shared" si="7"/>
        <v>Cumplido</v>
      </c>
      <c r="AD71" s="1" t="str">
        <f>VLOOKUP(A71,'+ pending'!A:A,1,0)</f>
        <v>INC000002651624</v>
      </c>
    </row>
    <row r="72" spans="1:30" x14ac:dyDescent="0.2">
      <c r="A72" s="75" t="s">
        <v>13926</v>
      </c>
      <c r="B72" s="1" t="s">
        <v>110</v>
      </c>
      <c r="C72" s="1" t="s">
        <v>50</v>
      </c>
      <c r="D72" s="1" t="s">
        <v>109</v>
      </c>
      <c r="E72" s="1" t="s">
        <v>4135</v>
      </c>
      <c r="F72" s="1" t="s">
        <v>111</v>
      </c>
      <c r="G72" s="1" t="s">
        <v>13927</v>
      </c>
      <c r="H72" s="1" t="s">
        <v>13928</v>
      </c>
      <c r="I72" s="1" t="s">
        <v>13929</v>
      </c>
      <c r="K72" s="1" t="s">
        <v>18</v>
      </c>
      <c r="L72" s="1" t="s">
        <v>499</v>
      </c>
      <c r="M72" s="1" t="s">
        <v>13930</v>
      </c>
      <c r="N72" s="1" t="s">
        <v>112</v>
      </c>
      <c r="O72" s="1" t="s">
        <v>1770</v>
      </c>
      <c r="P72" s="1" t="s">
        <v>9</v>
      </c>
      <c r="R72" s="58">
        <v>45355</v>
      </c>
      <c r="S72" s="31">
        <f t="shared" si="8"/>
        <v>2.1990740788169205E-3</v>
      </c>
      <c r="T72" s="31">
        <f>VLOOKUP(A72,'+ pending'!A:V,22,0)</f>
        <v>0</v>
      </c>
      <c r="U72" s="18">
        <f>VLOOKUP(A72,'+ pending'!A:W,23,0)</f>
        <v>2.4421296296296296E-3</v>
      </c>
      <c r="V72" s="31">
        <v>2.7777777777777779E-3</v>
      </c>
      <c r="W72" s="62" t="str">
        <f t="shared" si="9"/>
        <v/>
      </c>
      <c r="X72" s="63" t="str">
        <f t="shared" si="10"/>
        <v>Cumplido</v>
      </c>
      <c r="Z72" s="1" t="str">
        <f t="shared" si="6"/>
        <v/>
      </c>
      <c r="AA72" s="1" t="str">
        <f t="shared" si="11"/>
        <v/>
      </c>
      <c r="AB72" s="1" t="str">
        <f t="shared" ref="AB72:AB135" si="12">IF($D72="Media",IF($V72&lt;=$AI$6,"Cumplido", "Incumplido"),"")</f>
        <v/>
      </c>
      <c r="AC72" s="1" t="str">
        <f t="shared" si="7"/>
        <v>Cumplido</v>
      </c>
      <c r="AD72" s="1" t="str">
        <f>VLOOKUP(A72,'+ pending'!A:A,1,0)</f>
        <v>INC000002651625</v>
      </c>
    </row>
    <row r="73" spans="1:30" x14ac:dyDescent="0.2">
      <c r="A73" s="72" t="s">
        <v>13931</v>
      </c>
      <c r="B73" s="1" t="s">
        <v>159</v>
      </c>
      <c r="C73" s="1" t="s">
        <v>36</v>
      </c>
      <c r="D73" s="1" t="s">
        <v>84</v>
      </c>
      <c r="E73" s="1" t="s">
        <v>4135</v>
      </c>
      <c r="F73" s="1" t="s">
        <v>111</v>
      </c>
      <c r="G73" s="1" t="s">
        <v>13932</v>
      </c>
      <c r="H73" s="1" t="s">
        <v>13933</v>
      </c>
      <c r="I73" s="1" t="s">
        <v>13934</v>
      </c>
      <c r="K73" s="1" t="s">
        <v>18</v>
      </c>
      <c r="L73" s="1" t="s">
        <v>499</v>
      </c>
      <c r="M73" s="1" t="s">
        <v>13935</v>
      </c>
      <c r="N73" s="1" t="s">
        <v>112</v>
      </c>
      <c r="O73" s="1" t="s">
        <v>1770</v>
      </c>
      <c r="P73" s="1" t="s">
        <v>9</v>
      </c>
      <c r="R73" s="58">
        <v>45355</v>
      </c>
      <c r="S73" s="31">
        <f t="shared" si="8"/>
        <v>1.9907407404389232E-3</v>
      </c>
      <c r="T73" s="31">
        <f>VLOOKUP(A73,'+ pending'!A:V,22,0)</f>
        <v>0</v>
      </c>
      <c r="U73" s="18">
        <f>VLOOKUP(A73,'+ pending'!A:W,23,0)</f>
        <v>2.3726851851851851E-3</v>
      </c>
      <c r="V73" s="31">
        <f>VLOOKUP(A73,'+ pending'!A:X,24,0)</f>
        <v>2.3726851851851851E-3</v>
      </c>
      <c r="W73" s="62" t="str">
        <f t="shared" si="9"/>
        <v/>
      </c>
      <c r="X73" s="63" t="str">
        <f t="shared" si="10"/>
        <v>Cumplido</v>
      </c>
      <c r="Z73" s="1" t="str">
        <f t="shared" si="6"/>
        <v/>
      </c>
      <c r="AA73" s="1" t="str">
        <f t="shared" si="11"/>
        <v>Cumplido</v>
      </c>
      <c r="AB73" s="1" t="str">
        <f t="shared" si="12"/>
        <v/>
      </c>
      <c r="AC73" s="1" t="str">
        <f t="shared" si="7"/>
        <v/>
      </c>
      <c r="AD73" s="1" t="str">
        <f>VLOOKUP(A73,'+ pending'!A:A,1,0)</f>
        <v>INC000002651626</v>
      </c>
    </row>
    <row r="74" spans="1:30" x14ac:dyDescent="0.2">
      <c r="A74" s="74" t="s">
        <v>13936</v>
      </c>
      <c r="B74" s="1" t="s">
        <v>110</v>
      </c>
      <c r="C74" s="1" t="s">
        <v>50</v>
      </c>
      <c r="D74" s="1" t="s">
        <v>109</v>
      </c>
      <c r="E74" s="1" t="s">
        <v>4135</v>
      </c>
      <c r="F74" s="1" t="s">
        <v>111</v>
      </c>
      <c r="G74" s="1" t="s">
        <v>13937</v>
      </c>
      <c r="H74" s="1" t="s">
        <v>13938</v>
      </c>
      <c r="I74" s="1" t="s">
        <v>13939</v>
      </c>
      <c r="K74" s="1" t="s">
        <v>22</v>
      </c>
      <c r="L74" s="1" t="s">
        <v>45</v>
      </c>
      <c r="M74" s="1" t="s">
        <v>13940</v>
      </c>
      <c r="N74" s="1" t="s">
        <v>167</v>
      </c>
      <c r="O74" s="1" t="s">
        <v>168</v>
      </c>
      <c r="P74" s="1" t="s">
        <v>9</v>
      </c>
      <c r="R74" s="58">
        <v>45355</v>
      </c>
      <c r="S74" s="31">
        <f t="shared" si="8"/>
        <v>5.671296312357299E-4</v>
      </c>
      <c r="T74" s="31">
        <f>VLOOKUP(A74,'+ pending'!A:V,22,0)</f>
        <v>0</v>
      </c>
      <c r="U74" s="18">
        <f>VLOOKUP(A74,'+ pending'!A:W,23,0)</f>
        <v>1.6203703703703703E-3</v>
      </c>
      <c r="V74" s="31">
        <f>VLOOKUP(A74,'+ pending'!A:X,24,0)</f>
        <v>1.6203703703703703E-3</v>
      </c>
      <c r="W74" s="62" t="str">
        <f t="shared" si="9"/>
        <v/>
      </c>
      <c r="X74" s="63" t="str">
        <f t="shared" si="10"/>
        <v>Cumplido</v>
      </c>
      <c r="Z74" s="1" t="str">
        <f t="shared" ref="Z74:Z137" si="13">IF($D74="Crítica",IF($V74&lt;=$AI$4, "Cumplido", "Incumplido SLA"),"")</f>
        <v/>
      </c>
      <c r="AA74" s="1" t="str">
        <f t="shared" si="11"/>
        <v/>
      </c>
      <c r="AB74" s="1" t="str">
        <f t="shared" si="12"/>
        <v/>
      </c>
      <c r="AC74" s="1" t="str">
        <f t="shared" si="7"/>
        <v>Cumplido</v>
      </c>
      <c r="AD74" s="1" t="str">
        <f>VLOOKUP(A74,'+ pending'!A:A,1,0)</f>
        <v>INC000002651475</v>
      </c>
    </row>
    <row r="75" spans="1:30" x14ac:dyDescent="0.2">
      <c r="A75" s="74" t="s">
        <v>13941</v>
      </c>
      <c r="B75" s="1" t="s">
        <v>110</v>
      </c>
      <c r="C75" s="1" t="s">
        <v>50</v>
      </c>
      <c r="D75" s="1" t="s">
        <v>109</v>
      </c>
      <c r="E75" s="1" t="s">
        <v>4135</v>
      </c>
      <c r="F75" s="1" t="s">
        <v>111</v>
      </c>
      <c r="G75" s="1" t="s">
        <v>13942</v>
      </c>
      <c r="H75" s="1" t="s">
        <v>13943</v>
      </c>
      <c r="I75" s="1" t="s">
        <v>13944</v>
      </c>
      <c r="K75" s="1" t="s">
        <v>22</v>
      </c>
      <c r="L75" s="1" t="s">
        <v>45</v>
      </c>
      <c r="M75" s="1" t="s">
        <v>13945</v>
      </c>
      <c r="N75" s="1" t="s">
        <v>167</v>
      </c>
      <c r="O75" s="1" t="s">
        <v>168</v>
      </c>
      <c r="P75" s="1" t="s">
        <v>9</v>
      </c>
      <c r="R75" s="58">
        <v>45355</v>
      </c>
      <c r="S75" s="31">
        <f t="shared" si="8"/>
        <v>6.2500000058207661E-4</v>
      </c>
      <c r="T75" s="31">
        <f>VLOOKUP(A75,'+ pending'!A:V,22,0)</f>
        <v>0</v>
      </c>
      <c r="U75" s="18">
        <f>VLOOKUP(A75,'+ pending'!A:W,23,0)</f>
        <v>1.1342592592592593E-3</v>
      </c>
      <c r="V75" s="31">
        <f>VLOOKUP(A75,'+ pending'!A:X,24,0)</f>
        <v>1.1342592592592593E-3</v>
      </c>
      <c r="W75" s="62" t="str">
        <f t="shared" si="9"/>
        <v/>
      </c>
      <c r="X75" s="63" t="str">
        <f t="shared" si="10"/>
        <v>Cumplido</v>
      </c>
      <c r="Z75" s="1" t="str">
        <f t="shared" si="13"/>
        <v/>
      </c>
      <c r="AA75" s="1" t="str">
        <f t="shared" si="11"/>
        <v/>
      </c>
      <c r="AB75" s="1" t="str">
        <f t="shared" si="12"/>
        <v/>
      </c>
      <c r="AC75" s="1" t="str">
        <f t="shared" si="7"/>
        <v>Cumplido</v>
      </c>
      <c r="AD75" s="1" t="str">
        <f>VLOOKUP(A75,'+ pending'!A:A,1,0)</f>
        <v>INC000002651478</v>
      </c>
    </row>
    <row r="76" spans="1:30" x14ac:dyDescent="0.2">
      <c r="A76" s="75" t="s">
        <v>13946</v>
      </c>
      <c r="B76" s="78" t="s">
        <v>110</v>
      </c>
      <c r="C76" s="78" t="s">
        <v>50</v>
      </c>
      <c r="D76" s="78" t="s">
        <v>109</v>
      </c>
      <c r="E76" s="1" t="s">
        <v>4135</v>
      </c>
      <c r="F76" s="78" t="s">
        <v>111</v>
      </c>
      <c r="G76" s="78" t="s">
        <v>13947</v>
      </c>
      <c r="H76" s="78" t="s">
        <v>13948</v>
      </c>
      <c r="I76" s="78" t="s">
        <v>13949</v>
      </c>
      <c r="J76" s="78"/>
      <c r="K76" s="78" t="s">
        <v>22</v>
      </c>
      <c r="L76" s="78" t="s">
        <v>45</v>
      </c>
      <c r="M76" s="78" t="s">
        <v>13950</v>
      </c>
      <c r="N76" s="77" t="s">
        <v>167</v>
      </c>
      <c r="O76" s="77" t="s">
        <v>168</v>
      </c>
      <c r="P76" s="1" t="s">
        <v>9</v>
      </c>
      <c r="Q76" s="77"/>
      <c r="R76" s="58">
        <v>45355</v>
      </c>
      <c r="S76" s="31">
        <f t="shared" si="8"/>
        <v>5.9027777751907706E-4</v>
      </c>
      <c r="T76" s="31">
        <f>VLOOKUP(A76,'+ pending'!A:V,22,0)</f>
        <v>0</v>
      </c>
      <c r="U76" s="18">
        <f>VLOOKUP(A76,'+ pending'!A:W,23,0)</f>
        <v>1.5740740740740741E-3</v>
      </c>
      <c r="V76" s="31">
        <f>VLOOKUP(A76,'+ pending'!A:X,24,0)</f>
        <v>1.5740740740740741E-3</v>
      </c>
      <c r="W76" s="62" t="str">
        <f t="shared" si="9"/>
        <v/>
      </c>
      <c r="X76" s="63" t="str">
        <f t="shared" si="10"/>
        <v>Cumplido</v>
      </c>
      <c r="Z76" s="1" t="str">
        <f t="shared" si="13"/>
        <v/>
      </c>
      <c r="AA76" s="1" t="str">
        <f t="shared" si="11"/>
        <v/>
      </c>
      <c r="AB76" s="1" t="str">
        <f t="shared" si="12"/>
        <v/>
      </c>
      <c r="AC76" s="1" t="str">
        <f t="shared" si="7"/>
        <v>Cumplido</v>
      </c>
      <c r="AD76" s="1" t="str">
        <f>VLOOKUP(A76,'+ pending'!A:A,1,0)</f>
        <v>INC000002651480</v>
      </c>
    </row>
    <row r="77" spans="1:30" x14ac:dyDescent="0.2">
      <c r="A77" s="74" t="s">
        <v>13951</v>
      </c>
      <c r="B77" s="1" t="s">
        <v>110</v>
      </c>
      <c r="C77" s="1" t="s">
        <v>50</v>
      </c>
      <c r="D77" s="1" t="s">
        <v>109</v>
      </c>
      <c r="E77" s="1" t="s">
        <v>4135</v>
      </c>
      <c r="F77" s="1" t="s">
        <v>111</v>
      </c>
      <c r="G77" s="1" t="s">
        <v>13952</v>
      </c>
      <c r="H77" s="1" t="s">
        <v>13953</v>
      </c>
      <c r="I77" s="1" t="s">
        <v>13954</v>
      </c>
      <c r="K77" s="1" t="s">
        <v>22</v>
      </c>
      <c r="L77" s="1" t="s">
        <v>45</v>
      </c>
      <c r="M77" s="1" t="s">
        <v>13955</v>
      </c>
      <c r="N77" s="1" t="s">
        <v>167</v>
      </c>
      <c r="O77" s="1" t="s">
        <v>168</v>
      </c>
      <c r="P77" s="1" t="s">
        <v>9</v>
      </c>
      <c r="R77" s="58">
        <v>45355</v>
      </c>
      <c r="S77" s="31">
        <f t="shared" si="8"/>
        <v>6.5972222364507616E-4</v>
      </c>
      <c r="T77" s="31">
        <f>VLOOKUP(A77,'+ pending'!A:V,22,0)</f>
        <v>0</v>
      </c>
      <c r="U77" s="18">
        <f>VLOOKUP(A77,'+ pending'!A:W,23,0)</f>
        <v>1.1574074074074073E-3</v>
      </c>
      <c r="V77" s="31">
        <f>VLOOKUP(A77,'+ pending'!A:X,24,0)</f>
        <v>1.1574074074074073E-3</v>
      </c>
      <c r="W77" s="62" t="str">
        <f t="shared" si="9"/>
        <v/>
      </c>
      <c r="X77" s="63" t="str">
        <f t="shared" si="10"/>
        <v>Cumplido</v>
      </c>
      <c r="Z77" s="1" t="str">
        <f t="shared" si="13"/>
        <v/>
      </c>
      <c r="AA77" s="1" t="str">
        <f t="shared" si="11"/>
        <v/>
      </c>
      <c r="AB77" s="1" t="str">
        <f t="shared" si="12"/>
        <v/>
      </c>
      <c r="AC77" s="1" t="str">
        <f t="shared" si="7"/>
        <v>Cumplido</v>
      </c>
      <c r="AD77" s="1" t="str">
        <f>VLOOKUP(A77,'+ pending'!A:A,1,0)</f>
        <v>INC000002651483</v>
      </c>
    </row>
    <row r="78" spans="1:30" x14ac:dyDescent="0.2">
      <c r="A78" s="74" t="s">
        <v>13956</v>
      </c>
      <c r="B78" s="1" t="s">
        <v>110</v>
      </c>
      <c r="C78" s="1" t="s">
        <v>50</v>
      </c>
      <c r="D78" s="1" t="s">
        <v>109</v>
      </c>
      <c r="E78" s="1" t="s">
        <v>4135</v>
      </c>
      <c r="F78" s="1" t="s">
        <v>111</v>
      </c>
      <c r="G78" s="1" t="s">
        <v>13957</v>
      </c>
      <c r="H78" s="1" t="s">
        <v>13958</v>
      </c>
      <c r="I78" s="1" t="s">
        <v>13959</v>
      </c>
      <c r="K78" s="1" t="s">
        <v>18</v>
      </c>
      <c r="L78" s="1" t="s">
        <v>61</v>
      </c>
      <c r="M78" s="1" t="s">
        <v>13960</v>
      </c>
      <c r="N78" s="1" t="s">
        <v>112</v>
      </c>
      <c r="O78" s="1" t="s">
        <v>453</v>
      </c>
      <c r="P78" s="1" t="s">
        <v>9</v>
      </c>
      <c r="R78" s="58">
        <v>45355</v>
      </c>
      <c r="S78" s="31">
        <f t="shared" si="8"/>
        <v>8.217592621804215E-4</v>
      </c>
      <c r="T78" s="31">
        <f>VLOOKUP(A78,'+ pending'!A:V,22,0)</f>
        <v>0</v>
      </c>
      <c r="U78" s="18">
        <f>VLOOKUP(A78,'+ pending'!A:W,23,0)</f>
        <v>9.6064814814814819E-4</v>
      </c>
      <c r="V78" s="31">
        <v>0.16666666666666666</v>
      </c>
      <c r="W78" s="62" t="str">
        <f t="shared" si="9"/>
        <v/>
      </c>
      <c r="X78" s="63" t="str">
        <f t="shared" si="10"/>
        <v>Cumplido</v>
      </c>
      <c r="Z78" s="1" t="str">
        <f t="shared" si="13"/>
        <v/>
      </c>
      <c r="AA78" s="1" t="str">
        <f t="shared" si="11"/>
        <v/>
      </c>
      <c r="AB78" s="1" t="str">
        <f t="shared" si="12"/>
        <v/>
      </c>
      <c r="AC78" s="1" t="str">
        <f t="shared" ref="AC78:AC141" si="14">IF($D78="Baja",IF($V78&lt;=$AI$7,"Cumplido", "Incumplido"),"")</f>
        <v>Cumplido</v>
      </c>
      <c r="AD78" s="1" t="str">
        <f>VLOOKUP(A78,'+ pending'!A:A,1,0)</f>
        <v>INC000002651757</v>
      </c>
    </row>
    <row r="79" spans="1:30" x14ac:dyDescent="0.2">
      <c r="A79" s="74" t="s">
        <v>13961</v>
      </c>
      <c r="B79" s="1" t="s">
        <v>110</v>
      </c>
      <c r="C79" s="1" t="s">
        <v>50</v>
      </c>
      <c r="D79" s="1" t="s">
        <v>109</v>
      </c>
      <c r="E79" s="1" t="s">
        <v>4135</v>
      </c>
      <c r="F79" s="1" t="s">
        <v>111</v>
      </c>
      <c r="G79" s="1" t="s">
        <v>13962</v>
      </c>
      <c r="H79" s="1" t="s">
        <v>13963</v>
      </c>
      <c r="I79" s="1" t="s">
        <v>13964</v>
      </c>
      <c r="K79" s="1" t="s">
        <v>18</v>
      </c>
      <c r="L79" s="1" t="s">
        <v>61</v>
      </c>
      <c r="M79" s="1" t="s">
        <v>13965</v>
      </c>
      <c r="N79" s="1" t="s">
        <v>112</v>
      </c>
      <c r="O79" s="1" t="s">
        <v>453</v>
      </c>
      <c r="P79" s="1" t="s">
        <v>9</v>
      </c>
      <c r="R79" s="58">
        <v>45355</v>
      </c>
      <c r="S79" s="31">
        <f t="shared" si="8"/>
        <v>1.2847222169511952E-3</v>
      </c>
      <c r="T79" s="31">
        <f>VLOOKUP(A79,'+ pending'!A:V,22,0)</f>
        <v>0</v>
      </c>
      <c r="U79" s="18">
        <f>VLOOKUP(A79,'+ pending'!A:W,23,0)</f>
        <v>1.4004629629629629E-3</v>
      </c>
      <c r="V79" s="31">
        <f>VLOOKUP(A79,'+ pending'!A:X,24,0)</f>
        <v>1.4004629629629629E-3</v>
      </c>
      <c r="W79" s="62" t="str">
        <f t="shared" si="9"/>
        <v/>
      </c>
      <c r="X79" s="63" t="str">
        <f t="shared" si="10"/>
        <v>Cumplido</v>
      </c>
      <c r="Z79" s="1" t="str">
        <f t="shared" si="13"/>
        <v/>
      </c>
      <c r="AA79" s="1" t="str">
        <f t="shared" si="11"/>
        <v/>
      </c>
      <c r="AB79" s="1" t="str">
        <f t="shared" si="12"/>
        <v/>
      </c>
      <c r="AC79" s="1" t="str">
        <f t="shared" si="14"/>
        <v>Cumplido</v>
      </c>
      <c r="AD79" s="1" t="str">
        <f>VLOOKUP(A79,'+ pending'!A:A,1,0)</f>
        <v>INC000002651758</v>
      </c>
    </row>
    <row r="80" spans="1:30" x14ac:dyDescent="0.2">
      <c r="A80" s="74" t="s">
        <v>13966</v>
      </c>
      <c r="B80" s="1" t="s">
        <v>110</v>
      </c>
      <c r="C80" s="1" t="s">
        <v>50</v>
      </c>
      <c r="D80" s="1" t="s">
        <v>109</v>
      </c>
      <c r="E80" s="1" t="s">
        <v>4135</v>
      </c>
      <c r="F80" s="1" t="s">
        <v>111</v>
      </c>
      <c r="G80" s="1" t="s">
        <v>13967</v>
      </c>
      <c r="H80" s="1" t="s">
        <v>13968</v>
      </c>
      <c r="I80" s="1" t="s">
        <v>13969</v>
      </c>
      <c r="K80" s="1" t="s">
        <v>18</v>
      </c>
      <c r="L80" s="1" t="s">
        <v>61</v>
      </c>
      <c r="M80" s="1" t="s">
        <v>13970</v>
      </c>
      <c r="N80" s="1" t="s">
        <v>112</v>
      </c>
      <c r="O80" s="1" t="s">
        <v>453</v>
      </c>
      <c r="P80" s="1" t="s">
        <v>9</v>
      </c>
      <c r="R80" s="58">
        <v>45355</v>
      </c>
      <c r="S80" s="31">
        <f t="shared" si="8"/>
        <v>1.8171296323998831E-3</v>
      </c>
      <c r="T80" s="31">
        <f>VLOOKUP(A80,'+ pending'!A:V,22,0)</f>
        <v>0</v>
      </c>
      <c r="U80" s="18">
        <f>VLOOKUP(A80,'+ pending'!A:W,23,0)</f>
        <v>1.9560185185185184E-3</v>
      </c>
      <c r="V80" s="31">
        <f>VLOOKUP(A80,'+ pending'!A:X,24,0)</f>
        <v>1.9560185185185184E-3</v>
      </c>
      <c r="W80" s="62" t="str">
        <f t="shared" si="9"/>
        <v/>
      </c>
      <c r="X80" s="63" t="str">
        <f t="shared" si="10"/>
        <v>Cumplido</v>
      </c>
      <c r="Z80" s="1" t="str">
        <f t="shared" si="13"/>
        <v/>
      </c>
      <c r="AA80" s="1" t="str">
        <f t="shared" si="11"/>
        <v/>
      </c>
      <c r="AB80" s="1" t="str">
        <f t="shared" si="12"/>
        <v/>
      </c>
      <c r="AC80" s="1" t="str">
        <f t="shared" si="14"/>
        <v>Cumplido</v>
      </c>
      <c r="AD80" s="1" t="str">
        <f>VLOOKUP(A80,'+ pending'!A:A,1,0)</f>
        <v>INC000002651759</v>
      </c>
    </row>
    <row r="81" spans="1:30" x14ac:dyDescent="0.2">
      <c r="A81" s="75" t="s">
        <v>13971</v>
      </c>
      <c r="B81" s="76" t="s">
        <v>110</v>
      </c>
      <c r="C81" s="76" t="s">
        <v>50</v>
      </c>
      <c r="D81" s="76" t="s">
        <v>109</v>
      </c>
      <c r="E81" s="1" t="s">
        <v>4135</v>
      </c>
      <c r="F81" s="76" t="s">
        <v>155</v>
      </c>
      <c r="G81" s="76" t="s">
        <v>13972</v>
      </c>
      <c r="H81" s="76" t="s">
        <v>13973</v>
      </c>
      <c r="I81" s="76" t="s">
        <v>13974</v>
      </c>
      <c r="J81" s="76"/>
      <c r="K81" s="76" t="s">
        <v>23</v>
      </c>
      <c r="L81" s="77" t="s">
        <v>67</v>
      </c>
      <c r="M81" s="77" t="s">
        <v>13975</v>
      </c>
      <c r="N81" s="77" t="s">
        <v>115</v>
      </c>
      <c r="O81" s="77" t="s">
        <v>149</v>
      </c>
      <c r="P81" s="1" t="s">
        <v>9</v>
      </c>
      <c r="Q81" s="77"/>
      <c r="R81" s="58">
        <v>45355</v>
      </c>
      <c r="S81" s="31">
        <f t="shared" si="8"/>
        <v>0.16957175925927004</v>
      </c>
      <c r="T81" s="31">
        <f>VLOOKUP(A81,'+ pending'!A:V,22,0)</f>
        <v>0.13755787037037037</v>
      </c>
      <c r="U81" s="18">
        <f>VLOOKUP(A81,'+ pending'!A:W,23,0)</f>
        <v>0.17087962962962963</v>
      </c>
      <c r="V81" s="31">
        <f>VLOOKUP(A81,'+ pending'!A:X,24,0)</f>
        <v>3.3321759259259259E-2</v>
      </c>
      <c r="W81" s="62" t="str">
        <f t="shared" si="9"/>
        <v/>
      </c>
      <c r="X81" s="63" t="str">
        <f t="shared" si="10"/>
        <v>Cumplido</v>
      </c>
      <c r="Z81" s="1" t="str">
        <f t="shared" si="13"/>
        <v/>
      </c>
      <c r="AA81" s="1" t="str">
        <f t="shared" si="11"/>
        <v/>
      </c>
      <c r="AB81" s="1" t="str">
        <f t="shared" si="12"/>
        <v/>
      </c>
      <c r="AC81" s="1" t="str">
        <f t="shared" si="14"/>
        <v>Cumplido</v>
      </c>
      <c r="AD81" s="1" t="str">
        <f>VLOOKUP(A81,'+ pending'!A:A,1,0)</f>
        <v>INC000002651048</v>
      </c>
    </row>
    <row r="82" spans="1:30" x14ac:dyDescent="0.2">
      <c r="A82" s="74" t="s">
        <v>13976</v>
      </c>
      <c r="B82" s="1" t="s">
        <v>116</v>
      </c>
      <c r="C82" s="1" t="s">
        <v>40</v>
      </c>
      <c r="D82" s="1" t="s">
        <v>117</v>
      </c>
      <c r="E82" s="1" t="s">
        <v>4135</v>
      </c>
      <c r="F82" s="1" t="s">
        <v>13977</v>
      </c>
      <c r="G82" s="1" t="s">
        <v>13978</v>
      </c>
      <c r="H82" s="1" t="s">
        <v>13979</v>
      </c>
      <c r="I82" s="1" t="s">
        <v>13980</v>
      </c>
      <c r="K82" s="1" t="s">
        <v>20</v>
      </c>
      <c r="L82" s="1" t="s">
        <v>66</v>
      </c>
      <c r="M82" s="1" t="s">
        <v>13981</v>
      </c>
      <c r="N82" s="1" t="s">
        <v>115</v>
      </c>
      <c r="O82" s="1" t="s">
        <v>144</v>
      </c>
      <c r="P82" s="1" t="s">
        <v>9</v>
      </c>
      <c r="R82" s="58">
        <v>45355</v>
      </c>
      <c r="S82" s="31">
        <f t="shared" si="8"/>
        <v>8.1365740741603076E-2</v>
      </c>
      <c r="T82" s="31">
        <f>VLOOKUP(A82,'+ pending'!A:V,22,0)</f>
        <v>6.2893518518518515E-2</v>
      </c>
      <c r="U82" s="18">
        <f>VLOOKUP(A82,'+ pending'!A:W,23,0)</f>
        <v>8.2013888888888886E-2</v>
      </c>
      <c r="V82" s="31">
        <f>VLOOKUP(A82,'+ pending'!A:X,24,0)</f>
        <v>1.9120370370370371E-2</v>
      </c>
      <c r="W82" s="62" t="str">
        <f t="shared" si="9"/>
        <v/>
      </c>
      <c r="X82" s="63" t="str">
        <f t="shared" si="10"/>
        <v>Cumplido</v>
      </c>
      <c r="Z82" s="1" t="str">
        <f t="shared" si="13"/>
        <v/>
      </c>
      <c r="AA82" s="1" t="str">
        <f t="shared" si="11"/>
        <v/>
      </c>
      <c r="AB82" s="1" t="str">
        <f t="shared" si="12"/>
        <v>Cumplido</v>
      </c>
      <c r="AC82" s="1" t="str">
        <f t="shared" si="14"/>
        <v/>
      </c>
      <c r="AD82" s="1" t="str">
        <f>VLOOKUP(A82,'+ pending'!A:A,1,0)</f>
        <v>INC000002651708</v>
      </c>
    </row>
    <row r="83" spans="1:30" x14ac:dyDescent="0.2">
      <c r="A83" s="101" t="s">
        <v>13982</v>
      </c>
      <c r="B83" s="1" t="s">
        <v>116</v>
      </c>
      <c r="C83" s="1" t="s">
        <v>40</v>
      </c>
      <c r="D83" s="1" t="s">
        <v>117</v>
      </c>
      <c r="E83" s="1" t="s">
        <v>4135</v>
      </c>
      <c r="F83" s="1" t="s">
        <v>13714</v>
      </c>
      <c r="G83" s="1" t="s">
        <v>13983</v>
      </c>
      <c r="H83" s="1" t="s">
        <v>13984</v>
      </c>
      <c r="I83" s="1" t="s">
        <v>13985</v>
      </c>
      <c r="K83" s="1" t="s">
        <v>19</v>
      </c>
      <c r="L83" s="1" t="s">
        <v>64</v>
      </c>
      <c r="M83" s="1" t="s">
        <v>13986</v>
      </c>
      <c r="N83" s="1" t="s">
        <v>115</v>
      </c>
      <c r="O83" s="1" t="s">
        <v>405</v>
      </c>
      <c r="P83" s="1" t="s">
        <v>9</v>
      </c>
      <c r="R83" s="58">
        <v>45355</v>
      </c>
      <c r="S83" s="31">
        <f t="shared" si="8"/>
        <v>3.4537037034169771E-2</v>
      </c>
      <c r="T83" s="31">
        <f>VLOOKUP(A83,'+ pending'!A:V,22,0)</f>
        <v>0</v>
      </c>
      <c r="U83" s="18">
        <f>VLOOKUP(A83,'+ pending'!A:W,23,0)</f>
        <v>3.8113425925925926E-2</v>
      </c>
      <c r="V83" s="31">
        <f>VLOOKUP(A83,'+ pending'!A:X,24,0)</f>
        <v>3.8113425925925926E-2</v>
      </c>
      <c r="W83" s="62" t="str">
        <f t="shared" si="9"/>
        <v/>
      </c>
      <c r="X83" s="63" t="str">
        <f t="shared" si="10"/>
        <v>Cumplido</v>
      </c>
      <c r="Z83" s="1" t="str">
        <f t="shared" si="13"/>
        <v/>
      </c>
      <c r="AA83" s="1" t="str">
        <f t="shared" si="11"/>
        <v/>
      </c>
      <c r="AB83" s="1" t="str">
        <f t="shared" si="12"/>
        <v>Cumplido</v>
      </c>
      <c r="AC83" s="1" t="str">
        <f t="shared" si="14"/>
        <v/>
      </c>
      <c r="AD83" s="1" t="str">
        <f>VLOOKUP(A83,'+ pending'!A:A,1,0)</f>
        <v>INC000002651652</v>
      </c>
    </row>
    <row r="84" spans="1:30" x14ac:dyDescent="0.2">
      <c r="A84" s="74" t="s">
        <v>15326</v>
      </c>
      <c r="B84" s="1" t="s">
        <v>110</v>
      </c>
      <c r="C84" s="1" t="s">
        <v>50</v>
      </c>
      <c r="D84" s="1" t="s">
        <v>109</v>
      </c>
      <c r="E84" s="1" t="s">
        <v>122</v>
      </c>
      <c r="F84" s="1" t="s">
        <v>111</v>
      </c>
      <c r="G84" s="1" t="s">
        <v>15327</v>
      </c>
      <c r="H84" s="1" t="s">
        <v>15328</v>
      </c>
      <c r="I84" s="1" t="s">
        <v>15329</v>
      </c>
      <c r="J84" s="1" t="s">
        <v>15330</v>
      </c>
      <c r="K84" s="1" t="s">
        <v>24</v>
      </c>
      <c r="L84" s="1" t="s">
        <v>54</v>
      </c>
      <c r="M84" s="1" t="s">
        <v>15331</v>
      </c>
      <c r="N84" s="1" t="s">
        <v>175</v>
      </c>
      <c r="O84" s="1" t="s">
        <v>183</v>
      </c>
      <c r="P84" s="1" t="s">
        <v>9</v>
      </c>
      <c r="Q84" s="1" t="s">
        <v>15332</v>
      </c>
      <c r="R84" s="58">
        <v>45355</v>
      </c>
      <c r="S84" s="31">
        <f t="shared" si="8"/>
        <v>0.16909722222044365</v>
      </c>
      <c r="T84" s="31">
        <f>VLOOKUP(A84,'+ pending'!A:V,22,0)</f>
        <v>0</v>
      </c>
      <c r="U84" s="18">
        <f>VLOOKUP(A84,'+ pending'!A:W,23,0)</f>
        <v>0.16912037037037037</v>
      </c>
      <c r="V84" s="31">
        <f>VLOOKUP(A84,'+ pending'!A:X,24,0)</f>
        <v>0.16912037037037037</v>
      </c>
      <c r="W84" s="62" t="str">
        <f t="shared" si="9"/>
        <v/>
      </c>
      <c r="X84" s="63" t="str">
        <f t="shared" si="10"/>
        <v>Cumplido</v>
      </c>
      <c r="Z84" s="1" t="str">
        <f t="shared" si="13"/>
        <v/>
      </c>
      <c r="AA84" s="1" t="str">
        <f t="shared" si="11"/>
        <v/>
      </c>
      <c r="AB84" s="1" t="str">
        <f t="shared" si="12"/>
        <v/>
      </c>
      <c r="AC84" s="1" t="str">
        <f t="shared" si="14"/>
        <v>Cumplido</v>
      </c>
      <c r="AD84" s="1" t="str">
        <f>VLOOKUP(A84,'+ pending'!A:A,1,0)</f>
        <v>INC000002651493</v>
      </c>
    </row>
    <row r="85" spans="1:30" x14ac:dyDescent="0.2">
      <c r="A85" s="74" t="s">
        <v>15333</v>
      </c>
      <c r="B85" s="1" t="s">
        <v>110</v>
      </c>
      <c r="C85" s="1" t="s">
        <v>50</v>
      </c>
      <c r="D85" s="1" t="s">
        <v>109</v>
      </c>
      <c r="E85" s="1" t="s">
        <v>122</v>
      </c>
      <c r="F85" s="1" t="s">
        <v>111</v>
      </c>
      <c r="G85" s="1" t="s">
        <v>15334</v>
      </c>
      <c r="H85" s="1" t="s">
        <v>15335</v>
      </c>
      <c r="I85" s="1" t="s">
        <v>15336</v>
      </c>
      <c r="J85" s="1" t="s">
        <v>15330</v>
      </c>
      <c r="K85" s="1" t="s">
        <v>18</v>
      </c>
      <c r="L85" s="1" t="s">
        <v>60</v>
      </c>
      <c r="M85" s="1" t="s">
        <v>15337</v>
      </c>
      <c r="N85" s="1" t="s">
        <v>112</v>
      </c>
      <c r="O85" s="1" t="s">
        <v>445</v>
      </c>
      <c r="P85" s="1" t="s">
        <v>9</v>
      </c>
      <c r="Q85" s="1" t="s">
        <v>15332</v>
      </c>
      <c r="R85" s="58">
        <v>45355</v>
      </c>
      <c r="S85" s="31">
        <f t="shared" si="8"/>
        <v>0.27898148147505708</v>
      </c>
      <c r="T85" s="31">
        <f>VLOOKUP(A85,'+ pending'!A:V,22,0)</f>
        <v>0.27767361111111111</v>
      </c>
      <c r="U85" s="18">
        <f>VLOOKUP(A85,'+ pending'!A:W,23,0)</f>
        <v>0.27939814814814817</v>
      </c>
      <c r="V85" s="31">
        <f>VLOOKUP(A85,'+ pending'!A:X,24,0)</f>
        <v>1.724537037037037E-3</v>
      </c>
      <c r="W85" s="62" t="str">
        <f t="shared" si="9"/>
        <v/>
      </c>
      <c r="X85" s="63" t="str">
        <f t="shared" si="10"/>
        <v>Cumplido</v>
      </c>
      <c r="Z85" s="1" t="str">
        <f t="shared" si="13"/>
        <v/>
      </c>
      <c r="AA85" s="1" t="str">
        <f t="shared" si="11"/>
        <v/>
      </c>
      <c r="AB85" s="1" t="str">
        <f t="shared" si="12"/>
        <v/>
      </c>
      <c r="AC85" s="1" t="str">
        <f t="shared" si="14"/>
        <v>Cumplido</v>
      </c>
      <c r="AD85" s="1" t="str">
        <f>VLOOKUP(A85,'+ pending'!A:A,1,0)</f>
        <v>INC000002651200</v>
      </c>
    </row>
    <row r="86" spans="1:30" x14ac:dyDescent="0.2">
      <c r="A86" s="74" t="s">
        <v>15338</v>
      </c>
      <c r="B86" s="1" t="s">
        <v>110</v>
      </c>
      <c r="C86" s="1" t="s">
        <v>50</v>
      </c>
      <c r="D86" s="1" t="s">
        <v>109</v>
      </c>
      <c r="E86" s="1" t="s">
        <v>122</v>
      </c>
      <c r="F86" s="1" t="s">
        <v>111</v>
      </c>
      <c r="G86" s="1" t="s">
        <v>15339</v>
      </c>
      <c r="H86" s="1" t="s">
        <v>15340</v>
      </c>
      <c r="I86" s="1" t="s">
        <v>15341</v>
      </c>
      <c r="J86" s="1" t="s">
        <v>15330</v>
      </c>
      <c r="K86" s="1" t="s">
        <v>18</v>
      </c>
      <c r="L86" s="1" t="s">
        <v>60</v>
      </c>
      <c r="M86" s="1" t="s">
        <v>15342</v>
      </c>
      <c r="N86" s="1" t="s">
        <v>112</v>
      </c>
      <c r="O86" s="1" t="s">
        <v>445</v>
      </c>
      <c r="P86" s="1" t="s">
        <v>9</v>
      </c>
      <c r="Q86" s="1" t="s">
        <v>15332</v>
      </c>
      <c r="R86" s="58">
        <v>45355</v>
      </c>
      <c r="S86" s="31">
        <f t="shared" si="8"/>
        <v>0.27850694444350665</v>
      </c>
      <c r="T86" s="31">
        <f>VLOOKUP(A86,'+ pending'!A:V,22,0)</f>
        <v>0.27819444444444447</v>
      </c>
      <c r="U86" s="18">
        <f>VLOOKUP(A86,'+ pending'!A:W,23,0)</f>
        <v>0.2792013888888889</v>
      </c>
      <c r="V86" s="31">
        <f>VLOOKUP(A86,'+ pending'!A:X,24,0)</f>
        <v>1.0069444444444444E-3</v>
      </c>
      <c r="W86" s="62" t="str">
        <f t="shared" si="9"/>
        <v/>
      </c>
      <c r="X86" s="63" t="str">
        <f t="shared" si="10"/>
        <v>Cumplido</v>
      </c>
      <c r="Z86" s="1" t="str">
        <f t="shared" si="13"/>
        <v/>
      </c>
      <c r="AA86" s="1" t="str">
        <f t="shared" si="11"/>
        <v/>
      </c>
      <c r="AB86" s="1" t="str">
        <f t="shared" si="12"/>
        <v/>
      </c>
      <c r="AC86" s="1" t="str">
        <f t="shared" si="14"/>
        <v>Cumplido</v>
      </c>
      <c r="AD86" s="1" t="str">
        <f>VLOOKUP(A86,'+ pending'!A:A,1,0)</f>
        <v>INC000002651204</v>
      </c>
    </row>
    <row r="87" spans="1:30" x14ac:dyDescent="0.2">
      <c r="A87" s="75" t="s">
        <v>15343</v>
      </c>
      <c r="B87" s="76" t="s">
        <v>110</v>
      </c>
      <c r="C87" s="76" t="s">
        <v>50</v>
      </c>
      <c r="D87" s="76" t="s">
        <v>109</v>
      </c>
      <c r="E87" s="1" t="s">
        <v>122</v>
      </c>
      <c r="F87" s="76" t="s">
        <v>111</v>
      </c>
      <c r="G87" s="76" t="s">
        <v>15344</v>
      </c>
      <c r="H87" s="76" t="s">
        <v>15345</v>
      </c>
      <c r="I87" s="76" t="s">
        <v>15346</v>
      </c>
      <c r="J87" s="76" t="s">
        <v>15330</v>
      </c>
      <c r="K87" s="76" t="s">
        <v>18</v>
      </c>
      <c r="L87" s="77" t="s">
        <v>60</v>
      </c>
      <c r="M87" s="77" t="s">
        <v>15347</v>
      </c>
      <c r="N87" s="77" t="s">
        <v>112</v>
      </c>
      <c r="O87" s="77" t="s">
        <v>445</v>
      </c>
      <c r="P87" s="1" t="s">
        <v>9</v>
      </c>
      <c r="Q87" s="77" t="s">
        <v>15332</v>
      </c>
      <c r="R87" s="58">
        <v>45355</v>
      </c>
      <c r="S87" s="31">
        <f t="shared" si="8"/>
        <v>0.28030092592962319</v>
      </c>
      <c r="T87" s="31">
        <f>VLOOKUP(A87,'+ pending'!A:V,22,0)</f>
        <v>0.27854166666666669</v>
      </c>
      <c r="U87" s="18">
        <f>VLOOKUP(A87,'+ pending'!A:W,23,0)</f>
        <v>0.28086805555555555</v>
      </c>
      <c r="V87" s="31">
        <f>VLOOKUP(A87,'+ pending'!A:X,24,0)</f>
        <v>2.3263888888888887E-3</v>
      </c>
      <c r="W87" s="62" t="str">
        <f t="shared" si="9"/>
        <v/>
      </c>
      <c r="X87" s="63" t="str">
        <f t="shared" si="10"/>
        <v>Cumplido</v>
      </c>
      <c r="Z87" s="1" t="str">
        <f t="shared" si="13"/>
        <v/>
      </c>
      <c r="AA87" s="1" t="str">
        <f t="shared" si="11"/>
        <v/>
      </c>
      <c r="AB87" s="1" t="str">
        <f t="shared" si="12"/>
        <v/>
      </c>
      <c r="AC87" s="1" t="str">
        <f t="shared" si="14"/>
        <v>Cumplido</v>
      </c>
      <c r="AD87" s="1" t="str">
        <f>VLOOKUP(A87,'+ pending'!A:A,1,0)</f>
        <v>INC000002651198</v>
      </c>
    </row>
    <row r="88" spans="1:30" x14ac:dyDescent="0.2">
      <c r="A88" s="74" t="s">
        <v>15348</v>
      </c>
      <c r="B88" s="1" t="s">
        <v>116</v>
      </c>
      <c r="C88" s="1" t="s">
        <v>40</v>
      </c>
      <c r="D88" s="1" t="s">
        <v>117</v>
      </c>
      <c r="E88" s="1" t="s">
        <v>122</v>
      </c>
      <c r="F88" s="1" t="s">
        <v>121</v>
      </c>
      <c r="G88" s="1" t="s">
        <v>15349</v>
      </c>
      <c r="H88" s="1" t="s">
        <v>15350</v>
      </c>
      <c r="I88" s="1" t="s">
        <v>15351</v>
      </c>
      <c r="J88" s="1" t="s">
        <v>15330</v>
      </c>
      <c r="K88" s="1" t="s">
        <v>19</v>
      </c>
      <c r="L88" s="1" t="s">
        <v>62</v>
      </c>
      <c r="M88" s="1" t="s">
        <v>15352</v>
      </c>
      <c r="N88" s="1" t="s">
        <v>112</v>
      </c>
      <c r="O88" s="1" t="s">
        <v>217</v>
      </c>
      <c r="P88" s="1" t="s">
        <v>9</v>
      </c>
      <c r="Q88" s="1" t="s">
        <v>15332</v>
      </c>
      <c r="R88" s="58">
        <v>45355</v>
      </c>
      <c r="S88" s="31">
        <f t="shared" si="8"/>
        <v>6.2476851853716653E-2</v>
      </c>
      <c r="T88" s="31">
        <f>VLOOKUP(A88,'+ pending'!A:V,22,0)</f>
        <v>6.2476851851851853E-2</v>
      </c>
      <c r="U88" s="18">
        <f>VLOOKUP(A88,'+ pending'!A:W,23,0)</f>
        <v>6.3032407407407412E-2</v>
      </c>
      <c r="V88" s="31">
        <f>VLOOKUP(A88,'+ pending'!A:X,24,0)</f>
        <v>5.5555555555555556E-4</v>
      </c>
      <c r="W88" s="62" t="str">
        <f t="shared" si="9"/>
        <v/>
      </c>
      <c r="X88" s="63" t="str">
        <f t="shared" si="10"/>
        <v>Cumplido</v>
      </c>
      <c r="Z88" s="1" t="str">
        <f t="shared" si="13"/>
        <v/>
      </c>
      <c r="AA88" s="1" t="str">
        <f t="shared" si="11"/>
        <v/>
      </c>
      <c r="AB88" s="1" t="str">
        <f t="shared" si="12"/>
        <v>Cumplido</v>
      </c>
      <c r="AC88" s="1" t="str">
        <f t="shared" si="14"/>
        <v/>
      </c>
      <c r="AD88" s="1" t="str">
        <f>VLOOKUP(A88,'+ pending'!A:A,1,0)</f>
        <v>INC000002652320</v>
      </c>
    </row>
    <row r="89" spans="1:30" x14ac:dyDescent="0.2">
      <c r="A89" s="75" t="s">
        <v>15353</v>
      </c>
      <c r="B89" s="76" t="s">
        <v>110</v>
      </c>
      <c r="C89" s="76" t="s">
        <v>50</v>
      </c>
      <c r="D89" s="76" t="s">
        <v>109</v>
      </c>
      <c r="E89" s="1" t="s">
        <v>122</v>
      </c>
      <c r="F89" s="76" t="s">
        <v>121</v>
      </c>
      <c r="G89" s="76" t="s">
        <v>15354</v>
      </c>
      <c r="H89" s="76" t="s">
        <v>15355</v>
      </c>
      <c r="I89" s="76" t="s">
        <v>15356</v>
      </c>
      <c r="J89" s="76" t="s">
        <v>15330</v>
      </c>
      <c r="K89" s="76" t="s">
        <v>15357</v>
      </c>
      <c r="L89" s="77" t="s">
        <v>42</v>
      </c>
      <c r="M89" s="77" t="s">
        <v>15358</v>
      </c>
      <c r="N89" s="77" t="s">
        <v>112</v>
      </c>
      <c r="O89" s="77" t="s">
        <v>134</v>
      </c>
      <c r="P89" s="1" t="s">
        <v>9</v>
      </c>
      <c r="Q89" s="77" t="s">
        <v>15332</v>
      </c>
      <c r="R89" s="58">
        <v>45355</v>
      </c>
      <c r="S89" s="31">
        <f t="shared" si="8"/>
        <v>0.23510416666249512</v>
      </c>
      <c r="T89" s="31">
        <f>VLOOKUP(A89,'+ pending'!A:V,22,0)</f>
        <v>5.9479166666666666E-2</v>
      </c>
      <c r="U89" s="18">
        <f>VLOOKUP(A89,'+ pending'!A:W,23,0)</f>
        <v>0.23623842592592592</v>
      </c>
      <c r="V89" s="31">
        <f>VLOOKUP(A89,'+ pending'!A:X,24,0)</f>
        <v>0.17675925925925925</v>
      </c>
      <c r="W89" s="62" t="str">
        <f t="shared" si="9"/>
        <v/>
      </c>
      <c r="X89" s="63" t="str">
        <f t="shared" si="10"/>
        <v>Cumplido</v>
      </c>
      <c r="Z89" s="1" t="str">
        <f t="shared" si="13"/>
        <v/>
      </c>
      <c r="AA89" s="1" t="str">
        <f t="shared" si="11"/>
        <v/>
      </c>
      <c r="AB89" s="1" t="str">
        <f t="shared" si="12"/>
        <v/>
      </c>
      <c r="AC89" s="1" t="str">
        <f t="shared" si="14"/>
        <v>Cumplido</v>
      </c>
      <c r="AD89" s="1" t="str">
        <f>VLOOKUP(A89,'+ pending'!A:A,1,0)</f>
        <v>INC000002652522</v>
      </c>
    </row>
    <row r="90" spans="1:30" x14ac:dyDescent="0.2">
      <c r="A90" s="74" t="s">
        <v>15359</v>
      </c>
      <c r="B90" s="1" t="s">
        <v>116</v>
      </c>
      <c r="C90" s="1" t="s">
        <v>40</v>
      </c>
      <c r="D90" s="1" t="s">
        <v>117</v>
      </c>
      <c r="E90" s="1" t="s">
        <v>122</v>
      </c>
      <c r="F90" s="1" t="s">
        <v>170</v>
      </c>
      <c r="G90" s="1" t="s">
        <v>15360</v>
      </c>
      <c r="H90" s="1" t="s">
        <v>15361</v>
      </c>
      <c r="I90" s="1" t="s">
        <v>15362</v>
      </c>
      <c r="J90" s="1" t="s">
        <v>15330</v>
      </c>
      <c r="K90" s="1" t="s">
        <v>22</v>
      </c>
      <c r="L90" s="1" t="s">
        <v>46</v>
      </c>
      <c r="M90" s="1" t="s">
        <v>15363</v>
      </c>
      <c r="N90" s="1" t="s">
        <v>167</v>
      </c>
      <c r="O90" s="1" t="s">
        <v>191</v>
      </c>
      <c r="P90" s="1" t="s">
        <v>9</v>
      </c>
      <c r="Q90" s="1" t="s">
        <v>15332</v>
      </c>
      <c r="R90" s="58">
        <v>45355</v>
      </c>
      <c r="S90" s="31">
        <f t="shared" si="8"/>
        <v>0.46700231481372612</v>
      </c>
      <c r="T90" s="31">
        <f>VLOOKUP(A90,'+ pending'!A:V,22,0)</f>
        <v>0.32813657407407409</v>
      </c>
      <c r="U90" s="18">
        <f>VLOOKUP(A90,'+ pending'!A:W,23,0)</f>
        <v>0.4682175925925926</v>
      </c>
      <c r="V90" s="31">
        <f>VLOOKUP(A90,'+ pending'!A:X,24,0)</f>
        <v>0.14008101851851851</v>
      </c>
      <c r="W90" s="62" t="str">
        <f t="shared" si="9"/>
        <v/>
      </c>
      <c r="X90" s="63" t="str">
        <f t="shared" si="10"/>
        <v>Cumplido</v>
      </c>
      <c r="Z90" s="1" t="str">
        <f t="shared" si="13"/>
        <v/>
      </c>
      <c r="AA90" s="1" t="str">
        <f t="shared" si="11"/>
        <v/>
      </c>
      <c r="AB90" s="1" t="str">
        <f t="shared" si="12"/>
        <v>Cumplido</v>
      </c>
      <c r="AC90" s="1" t="str">
        <f t="shared" si="14"/>
        <v/>
      </c>
      <c r="AD90" s="1" t="str">
        <f>VLOOKUP(A90,'+ pending'!A:A,1,0)</f>
        <v>INC000002651474</v>
      </c>
    </row>
    <row r="91" spans="1:30" x14ac:dyDescent="0.2">
      <c r="A91" s="75" t="s">
        <v>15364</v>
      </c>
      <c r="B91" s="78" t="s">
        <v>116</v>
      </c>
      <c r="C91" s="78" t="s">
        <v>40</v>
      </c>
      <c r="D91" s="78" t="s">
        <v>117</v>
      </c>
      <c r="E91" s="1" t="s">
        <v>122</v>
      </c>
      <c r="F91" s="78" t="s">
        <v>170</v>
      </c>
      <c r="G91" s="78" t="s">
        <v>15365</v>
      </c>
      <c r="H91" s="78" t="s">
        <v>15366</v>
      </c>
      <c r="I91" s="78" t="s">
        <v>15367</v>
      </c>
      <c r="J91" s="78" t="s">
        <v>15330</v>
      </c>
      <c r="K91" s="78" t="s">
        <v>22</v>
      </c>
      <c r="L91" s="78" t="s">
        <v>46</v>
      </c>
      <c r="M91" s="78" t="s">
        <v>15368</v>
      </c>
      <c r="N91" s="77" t="s">
        <v>167</v>
      </c>
      <c r="O91" s="77" t="s">
        <v>144</v>
      </c>
      <c r="P91" s="1" t="s">
        <v>9</v>
      </c>
      <c r="Q91" s="77" t="s">
        <v>15332</v>
      </c>
      <c r="R91" s="58">
        <v>45355</v>
      </c>
      <c r="S91" s="31">
        <f t="shared" si="8"/>
        <v>0.22996527778013842</v>
      </c>
      <c r="T91" s="31">
        <f>VLOOKUP(A91,'+ pending'!A:V,22,0)</f>
        <v>8.9525462962962959E-2</v>
      </c>
      <c r="U91" s="18">
        <f>VLOOKUP(A91,'+ pending'!A:W,23,0)</f>
        <v>0.23185185185185186</v>
      </c>
      <c r="V91" s="31">
        <f>VLOOKUP(A91,'+ pending'!A:X,24,0)</f>
        <v>0.14232638888888888</v>
      </c>
      <c r="W91" s="62" t="str">
        <f t="shared" si="9"/>
        <v/>
      </c>
      <c r="X91" s="63" t="str">
        <f t="shared" si="10"/>
        <v>Cumplido</v>
      </c>
      <c r="Z91" s="1" t="str">
        <f t="shared" si="13"/>
        <v/>
      </c>
      <c r="AA91" s="1" t="str">
        <f t="shared" si="11"/>
        <v/>
      </c>
      <c r="AB91" s="1" t="str">
        <f t="shared" si="12"/>
        <v>Cumplido</v>
      </c>
      <c r="AC91" s="1" t="str">
        <f t="shared" si="14"/>
        <v/>
      </c>
      <c r="AD91" s="1" t="str">
        <f>VLOOKUP(A91,'+ pending'!A:A,1,0)</f>
        <v>INC000002652342</v>
      </c>
    </row>
    <row r="92" spans="1:30" x14ac:dyDescent="0.2">
      <c r="A92" s="75" t="s">
        <v>15369</v>
      </c>
      <c r="B92" s="78" t="s">
        <v>116</v>
      </c>
      <c r="C92" s="78" t="s">
        <v>40</v>
      </c>
      <c r="D92" s="78" t="s">
        <v>117</v>
      </c>
      <c r="E92" s="1" t="s">
        <v>122</v>
      </c>
      <c r="F92" s="78" t="s">
        <v>111</v>
      </c>
      <c r="G92" s="78" t="s">
        <v>15370</v>
      </c>
      <c r="H92" s="78" t="s">
        <v>15371</v>
      </c>
      <c r="I92" s="78" t="s">
        <v>15372</v>
      </c>
      <c r="J92" s="78" t="s">
        <v>15373</v>
      </c>
      <c r="K92" s="78" t="s">
        <v>18</v>
      </c>
      <c r="L92" s="78" t="s">
        <v>498</v>
      </c>
      <c r="M92" s="78" t="s">
        <v>15374</v>
      </c>
      <c r="N92" s="77" t="s">
        <v>115</v>
      </c>
      <c r="O92" s="77" t="s">
        <v>191</v>
      </c>
      <c r="P92" s="1" t="s">
        <v>9</v>
      </c>
      <c r="Q92" s="77" t="s">
        <v>15332</v>
      </c>
      <c r="R92" s="58">
        <v>45355</v>
      </c>
      <c r="S92" s="31">
        <f t="shared" si="8"/>
        <v>0.40881944444845431</v>
      </c>
      <c r="T92" s="31">
        <f>VLOOKUP(A92,'+ pending'!A:V,22,0)</f>
        <v>0.37828703703703703</v>
      </c>
      <c r="U92" s="18">
        <f>VLOOKUP(A92,'+ pending'!A:W,23,0)</f>
        <v>0.40922453703703704</v>
      </c>
      <c r="V92" s="31">
        <f>VLOOKUP(A92,'+ pending'!A:X,24,0)</f>
        <v>3.09375E-2</v>
      </c>
      <c r="W92" s="62" t="str">
        <f t="shared" si="9"/>
        <v/>
      </c>
      <c r="X92" s="63" t="str">
        <f t="shared" si="10"/>
        <v>Cumplido</v>
      </c>
      <c r="Z92" s="1" t="str">
        <f t="shared" si="13"/>
        <v/>
      </c>
      <c r="AA92" s="1" t="str">
        <f t="shared" si="11"/>
        <v/>
      </c>
      <c r="AB92" s="1" t="str">
        <f t="shared" si="12"/>
        <v>Cumplido</v>
      </c>
      <c r="AC92" s="1" t="str">
        <f t="shared" si="14"/>
        <v/>
      </c>
      <c r="AD92" s="1" t="str">
        <f>VLOOKUP(A92,'+ pending'!A:A,1,0)</f>
        <v>INC000002652029</v>
      </c>
    </row>
    <row r="93" spans="1:30" x14ac:dyDescent="0.2">
      <c r="A93" s="75" t="s">
        <v>15375</v>
      </c>
      <c r="B93" s="78" t="s">
        <v>116</v>
      </c>
      <c r="C93" s="78" t="s">
        <v>40</v>
      </c>
      <c r="D93" s="78" t="s">
        <v>117</v>
      </c>
      <c r="E93" s="1" t="s">
        <v>122</v>
      </c>
      <c r="F93" s="78" t="s">
        <v>111</v>
      </c>
      <c r="G93" s="78" t="s">
        <v>15376</v>
      </c>
      <c r="H93" s="78" t="s">
        <v>15377</v>
      </c>
      <c r="I93" s="78" t="s">
        <v>15378</v>
      </c>
      <c r="J93" s="78" t="s">
        <v>15373</v>
      </c>
      <c r="K93" s="78" t="s">
        <v>15357</v>
      </c>
      <c r="L93" s="78" t="s">
        <v>498</v>
      </c>
      <c r="M93" s="78" t="s">
        <v>15379</v>
      </c>
      <c r="N93" s="77" t="s">
        <v>115</v>
      </c>
      <c r="O93" s="77" t="s">
        <v>191</v>
      </c>
      <c r="P93" s="1" t="s">
        <v>9</v>
      </c>
      <c r="Q93" s="77" t="s">
        <v>15380</v>
      </c>
      <c r="R93" s="58">
        <v>45356</v>
      </c>
      <c r="S93" s="31">
        <f t="shared" si="8"/>
        <v>0.62686342592496658</v>
      </c>
      <c r="T93" s="31">
        <f>VLOOKUP(A93,'+ pending'!A:V,22,0)</f>
        <v>0.60390046296296296</v>
      </c>
      <c r="U93" s="18">
        <f>VLOOKUP(A93,'+ pending'!A:W,23,0)</f>
        <v>0.62953703703703701</v>
      </c>
      <c r="V93" s="31">
        <f>VLOOKUP(A93,'+ pending'!A:X,24,0)</f>
        <v>2.5636574074074076E-2</v>
      </c>
      <c r="W93" s="62" t="str">
        <f t="shared" si="9"/>
        <v/>
      </c>
      <c r="X93" s="63" t="str">
        <f t="shared" si="10"/>
        <v>Cumplido</v>
      </c>
      <c r="Z93" s="1" t="str">
        <f t="shared" si="13"/>
        <v/>
      </c>
      <c r="AA93" s="1" t="str">
        <f t="shared" si="11"/>
        <v/>
      </c>
      <c r="AB93" s="1" t="str">
        <f t="shared" si="12"/>
        <v>Cumplido</v>
      </c>
      <c r="AC93" s="1" t="str">
        <f t="shared" si="14"/>
        <v/>
      </c>
      <c r="AD93" s="1" t="str">
        <f>VLOOKUP(A93,'+ pending'!A:A,1,0)</f>
        <v>INC000002651066</v>
      </c>
    </row>
    <row r="94" spans="1:30" x14ac:dyDescent="0.2">
      <c r="A94" s="75" t="s">
        <v>15381</v>
      </c>
      <c r="B94" s="78" t="s">
        <v>110</v>
      </c>
      <c r="C94" s="78" t="s">
        <v>50</v>
      </c>
      <c r="D94" s="78" t="s">
        <v>109</v>
      </c>
      <c r="E94" s="1" t="s">
        <v>122</v>
      </c>
      <c r="F94" s="78" t="s">
        <v>129</v>
      </c>
      <c r="G94" s="78" t="s">
        <v>15382</v>
      </c>
      <c r="H94" s="78" t="s">
        <v>15383</v>
      </c>
      <c r="I94" s="78" t="s">
        <v>15384</v>
      </c>
      <c r="J94" s="78" t="s">
        <v>15373</v>
      </c>
      <c r="K94" s="78" t="s">
        <v>22</v>
      </c>
      <c r="L94" s="78" t="s">
        <v>47</v>
      </c>
      <c r="M94" s="78" t="s">
        <v>15385</v>
      </c>
      <c r="N94" s="77" t="s">
        <v>167</v>
      </c>
      <c r="O94" s="77" t="s">
        <v>205</v>
      </c>
      <c r="P94" s="1" t="s">
        <v>9</v>
      </c>
      <c r="Q94" s="77" t="s">
        <v>15332</v>
      </c>
      <c r="R94" s="58">
        <v>45356</v>
      </c>
      <c r="S94" s="31">
        <f t="shared" si="8"/>
        <v>3.125000002910383E-4</v>
      </c>
      <c r="T94" s="31">
        <f>VLOOKUP(A94,'+ pending'!A:V,22,0)</f>
        <v>0</v>
      </c>
      <c r="U94" s="18">
        <f>VLOOKUP(A94,'+ pending'!A:W,23,0)</f>
        <v>1.3541666666666667E-3</v>
      </c>
      <c r="V94" s="31">
        <f>VLOOKUP(A94,'+ pending'!A:X,24,0)</f>
        <v>1.3541666666666667E-3</v>
      </c>
      <c r="W94" s="62" t="str">
        <f t="shared" si="9"/>
        <v/>
      </c>
      <c r="X94" s="63" t="str">
        <f t="shared" si="10"/>
        <v>Cumplido</v>
      </c>
      <c r="Z94" s="1" t="str">
        <f t="shared" si="13"/>
        <v/>
      </c>
      <c r="AA94" s="1" t="str">
        <f t="shared" si="11"/>
        <v/>
      </c>
      <c r="AB94" s="1" t="str">
        <f t="shared" si="12"/>
        <v/>
      </c>
      <c r="AC94" s="1" t="str">
        <f t="shared" si="14"/>
        <v>Cumplido</v>
      </c>
      <c r="AD94" s="1" t="str">
        <f>VLOOKUP(A94,'+ pending'!A:A,1,0)</f>
        <v>INC000002652589</v>
      </c>
    </row>
    <row r="95" spans="1:30" x14ac:dyDescent="0.2">
      <c r="A95" s="75" t="s">
        <v>15386</v>
      </c>
      <c r="B95" s="1" t="s">
        <v>116</v>
      </c>
      <c r="C95" s="1" t="s">
        <v>40</v>
      </c>
      <c r="D95" s="1" t="s">
        <v>117</v>
      </c>
      <c r="E95" s="1" t="s">
        <v>122</v>
      </c>
      <c r="F95" s="1" t="s">
        <v>170</v>
      </c>
      <c r="G95" s="1" t="s">
        <v>15387</v>
      </c>
      <c r="H95" s="1" t="s">
        <v>15388</v>
      </c>
      <c r="I95" s="1" t="s">
        <v>15389</v>
      </c>
      <c r="J95" s="1" t="s">
        <v>15373</v>
      </c>
      <c r="K95" s="1" t="s">
        <v>22</v>
      </c>
      <c r="L95" s="1" t="s">
        <v>46</v>
      </c>
      <c r="M95" s="1" t="s">
        <v>15390</v>
      </c>
      <c r="N95" s="1" t="s">
        <v>167</v>
      </c>
      <c r="O95" s="1" t="s">
        <v>191</v>
      </c>
      <c r="P95" s="1" t="s">
        <v>9</v>
      </c>
      <c r="Q95" s="1" t="s">
        <v>15332</v>
      </c>
      <c r="R95" s="58">
        <v>45356</v>
      </c>
      <c r="S95" s="31">
        <f t="shared" si="8"/>
        <v>0.54061342592467554</v>
      </c>
      <c r="T95" s="31">
        <f>VLOOKUP(A95,'+ pending'!A:V,22,0)</f>
        <v>0.40704861111111112</v>
      </c>
      <c r="U95" s="18">
        <f>VLOOKUP(A95,'+ pending'!A:W,23,0)</f>
        <v>0.54211805555555559</v>
      </c>
      <c r="V95" s="31">
        <f>VLOOKUP(A95,'+ pending'!A:X,24,0)</f>
        <v>0.13506944444444444</v>
      </c>
      <c r="W95" s="62" t="str">
        <f t="shared" si="9"/>
        <v/>
      </c>
      <c r="X95" s="63" t="str">
        <f t="shared" si="10"/>
        <v>Cumplido</v>
      </c>
      <c r="Z95" s="1" t="str">
        <f t="shared" si="13"/>
        <v/>
      </c>
      <c r="AA95" s="1" t="str">
        <f t="shared" si="11"/>
        <v/>
      </c>
      <c r="AB95" s="1" t="str">
        <f t="shared" si="12"/>
        <v>Cumplido</v>
      </c>
      <c r="AC95" s="1" t="str">
        <f t="shared" si="14"/>
        <v/>
      </c>
      <c r="AD95" s="1" t="str">
        <f>VLOOKUP(A95,'+ pending'!A:A,1,0)</f>
        <v>INC000002652543</v>
      </c>
    </row>
    <row r="96" spans="1:30" x14ac:dyDescent="0.2">
      <c r="A96" s="74" t="s">
        <v>15391</v>
      </c>
      <c r="B96" s="1" t="s">
        <v>116</v>
      </c>
      <c r="C96" s="1" t="s">
        <v>40</v>
      </c>
      <c r="D96" s="1" t="s">
        <v>117</v>
      </c>
      <c r="E96" s="1" t="s">
        <v>122</v>
      </c>
      <c r="F96" s="1" t="s">
        <v>155</v>
      </c>
      <c r="G96" s="1" t="s">
        <v>15392</v>
      </c>
      <c r="H96" s="1" t="s">
        <v>15393</v>
      </c>
      <c r="I96" s="1" t="s">
        <v>15394</v>
      </c>
      <c r="J96" s="1" t="s">
        <v>15373</v>
      </c>
      <c r="K96" s="1" t="s">
        <v>23</v>
      </c>
      <c r="L96" s="1" t="s">
        <v>67</v>
      </c>
      <c r="M96" s="1" t="s">
        <v>15395</v>
      </c>
      <c r="N96" s="1" t="s">
        <v>115</v>
      </c>
      <c r="O96" s="1" t="s">
        <v>136</v>
      </c>
      <c r="P96" s="1" t="s">
        <v>9</v>
      </c>
      <c r="Q96" s="1" t="s">
        <v>15380</v>
      </c>
      <c r="R96" s="58">
        <v>45356</v>
      </c>
      <c r="S96" s="31">
        <f t="shared" si="8"/>
        <v>0.94690972221724223</v>
      </c>
      <c r="T96" s="31">
        <f>VLOOKUP(A96,'+ pending'!A:V,22,0)</f>
        <v>0.78153935185185186</v>
      </c>
      <c r="U96" s="18">
        <f>VLOOKUP(A96,'+ pending'!A:W,23,0)</f>
        <v>0.94925925925925925</v>
      </c>
      <c r="V96" s="31">
        <f>VLOOKUP(A96,'+ pending'!A:X,24,0)</f>
        <v>0.16771990740740741</v>
      </c>
      <c r="W96" s="62" t="str">
        <f t="shared" si="9"/>
        <v/>
      </c>
      <c r="X96" s="63" t="str">
        <f t="shared" si="10"/>
        <v>Cumplido</v>
      </c>
      <c r="Z96" s="1" t="str">
        <f t="shared" si="13"/>
        <v/>
      </c>
      <c r="AA96" s="1" t="str">
        <f t="shared" si="11"/>
        <v/>
      </c>
      <c r="AB96" s="1" t="str">
        <f t="shared" si="12"/>
        <v>Cumplido</v>
      </c>
      <c r="AC96" s="1" t="str">
        <f t="shared" si="14"/>
        <v/>
      </c>
      <c r="AD96" s="1" t="str">
        <f>VLOOKUP(A96,'+ pending'!A:A,1,0)</f>
        <v>INC000002651099</v>
      </c>
    </row>
    <row r="97" spans="1:30" x14ac:dyDescent="0.2">
      <c r="A97" s="74" t="s">
        <v>15396</v>
      </c>
      <c r="B97" s="1" t="s">
        <v>110</v>
      </c>
      <c r="C97" s="1" t="s">
        <v>50</v>
      </c>
      <c r="D97" s="1" t="s">
        <v>109</v>
      </c>
      <c r="E97" s="1" t="s">
        <v>122</v>
      </c>
      <c r="F97" s="1" t="s">
        <v>111</v>
      </c>
      <c r="G97" s="1" t="s">
        <v>15397</v>
      </c>
      <c r="H97" s="1" t="s">
        <v>15398</v>
      </c>
      <c r="I97" s="1" t="s">
        <v>15399</v>
      </c>
      <c r="J97" s="1" t="s">
        <v>15373</v>
      </c>
      <c r="K97" s="1" t="s">
        <v>24</v>
      </c>
      <c r="L97" s="1" t="s">
        <v>54</v>
      </c>
      <c r="M97" s="1" t="s">
        <v>15400</v>
      </c>
      <c r="N97" s="1" t="s">
        <v>175</v>
      </c>
      <c r="O97" s="1" t="s">
        <v>183</v>
      </c>
      <c r="P97" s="1" t="s">
        <v>9</v>
      </c>
      <c r="Q97" s="1" t="s">
        <v>15332</v>
      </c>
      <c r="R97" s="58">
        <v>45356</v>
      </c>
      <c r="S97" s="31">
        <f t="shared" si="8"/>
        <v>1.8750000017462298E-3</v>
      </c>
      <c r="T97" s="31">
        <f>VLOOKUP(A97,'+ pending'!A:V,22,0)</f>
        <v>1.6435185185185185E-3</v>
      </c>
      <c r="U97" s="18">
        <f>VLOOKUP(A97,'+ pending'!A:W,23,0)</f>
        <v>2.6157407407407405E-3</v>
      </c>
      <c r="V97" s="31">
        <f>VLOOKUP(A97,'+ pending'!A:X,24,0)</f>
        <v>9.7222222222222219E-4</v>
      </c>
      <c r="W97" s="62" t="str">
        <f t="shared" si="9"/>
        <v/>
      </c>
      <c r="X97" s="63" t="str">
        <f t="shared" si="10"/>
        <v>Cumplido</v>
      </c>
      <c r="Z97" s="1" t="str">
        <f t="shared" si="13"/>
        <v/>
      </c>
      <c r="AA97" s="1" t="str">
        <f t="shared" si="11"/>
        <v/>
      </c>
      <c r="AB97" s="1" t="str">
        <f t="shared" si="12"/>
        <v/>
      </c>
      <c r="AC97" s="1" t="str">
        <f t="shared" si="14"/>
        <v>Cumplido</v>
      </c>
      <c r="AD97" s="1" t="str">
        <f>VLOOKUP(A97,'+ pending'!A:A,1,0)</f>
        <v>INC000002652853</v>
      </c>
    </row>
    <row r="98" spans="1:30" x14ac:dyDescent="0.2">
      <c r="A98" s="75" t="s">
        <v>15401</v>
      </c>
      <c r="B98" s="78" t="s">
        <v>110</v>
      </c>
      <c r="C98" s="78" t="s">
        <v>50</v>
      </c>
      <c r="D98" s="78" t="s">
        <v>109</v>
      </c>
      <c r="E98" s="1" t="s">
        <v>122</v>
      </c>
      <c r="F98" s="78" t="s">
        <v>114</v>
      </c>
      <c r="G98" s="78" t="s">
        <v>15402</v>
      </c>
      <c r="H98" s="78" t="s">
        <v>15403</v>
      </c>
      <c r="I98" s="78" t="s">
        <v>15404</v>
      </c>
      <c r="J98" s="78" t="s">
        <v>15373</v>
      </c>
      <c r="K98" s="78" t="s">
        <v>19</v>
      </c>
      <c r="L98" s="77" t="s">
        <v>64</v>
      </c>
      <c r="M98" s="77" t="s">
        <v>15405</v>
      </c>
      <c r="N98" s="77" t="s">
        <v>115</v>
      </c>
      <c r="O98" s="77" t="s">
        <v>461</v>
      </c>
      <c r="P98" s="1" t="s">
        <v>9</v>
      </c>
      <c r="Q98" s="77" t="s">
        <v>15332</v>
      </c>
      <c r="R98" s="58">
        <v>45356</v>
      </c>
      <c r="S98" s="31">
        <f t="shared" si="8"/>
        <v>0.66196759259037208</v>
      </c>
      <c r="T98" s="31">
        <f>VLOOKUP(A98,'+ pending'!A:V,22,0)</f>
        <v>0.65370370370370368</v>
      </c>
      <c r="U98" s="18">
        <f>VLOOKUP(A98,'+ pending'!A:W,23,0)</f>
        <v>0.6634606481481482</v>
      </c>
      <c r="V98" s="31">
        <f>VLOOKUP(A98,'+ pending'!A:X,24,0)</f>
        <v>9.7569444444444448E-3</v>
      </c>
      <c r="W98" s="62" t="str">
        <f t="shared" si="9"/>
        <v/>
      </c>
      <c r="X98" s="63" t="str">
        <f t="shared" si="10"/>
        <v>Cumplido</v>
      </c>
      <c r="Z98" s="1" t="str">
        <f t="shared" si="13"/>
        <v/>
      </c>
      <c r="AA98" s="1" t="str">
        <f t="shared" si="11"/>
        <v/>
      </c>
      <c r="AB98" s="1" t="str">
        <f t="shared" si="12"/>
        <v/>
      </c>
      <c r="AC98" s="1" t="str">
        <f t="shared" si="14"/>
        <v>Cumplido</v>
      </c>
      <c r="AD98" s="1" t="str">
        <f>VLOOKUP(A98,'+ pending'!A:A,1,0)</f>
        <v>INC000002652542</v>
      </c>
    </row>
    <row r="99" spans="1:30" x14ac:dyDescent="0.2">
      <c r="A99" s="75" t="s">
        <v>15406</v>
      </c>
      <c r="B99" s="78" t="s">
        <v>116</v>
      </c>
      <c r="C99" s="78" t="s">
        <v>40</v>
      </c>
      <c r="D99" s="78" t="s">
        <v>117</v>
      </c>
      <c r="E99" s="1" t="s">
        <v>122</v>
      </c>
      <c r="F99" s="78" t="s">
        <v>169</v>
      </c>
      <c r="G99" s="78" t="s">
        <v>15407</v>
      </c>
      <c r="H99" s="78" t="s">
        <v>15408</v>
      </c>
      <c r="I99" s="78" t="s">
        <v>15409</v>
      </c>
      <c r="J99" s="78" t="s">
        <v>15373</v>
      </c>
      <c r="K99" s="78" t="s">
        <v>22</v>
      </c>
      <c r="L99" s="78" t="s">
        <v>46</v>
      </c>
      <c r="M99" s="78" t="s">
        <v>15410</v>
      </c>
      <c r="N99" s="78" t="s">
        <v>167</v>
      </c>
      <c r="O99" s="77" t="s">
        <v>144</v>
      </c>
      <c r="P99" s="1" t="s">
        <v>9</v>
      </c>
      <c r="Q99" s="77" t="s">
        <v>15332</v>
      </c>
      <c r="R99" s="58">
        <v>45356</v>
      </c>
      <c r="S99" s="31">
        <f t="shared" si="8"/>
        <v>2.7592592596192844E-2</v>
      </c>
      <c r="T99" s="31">
        <f>VLOOKUP(A99,'+ pending'!A:V,22,0)</f>
        <v>6.7592592592592591E-3</v>
      </c>
      <c r="U99" s="18">
        <f>VLOOKUP(A99,'+ pending'!A:W,23,0)</f>
        <v>2.8900462962962965E-2</v>
      </c>
      <c r="V99" s="31">
        <f>VLOOKUP(A99,'+ pending'!A:X,24,0)</f>
        <v>2.2141203703703705E-2</v>
      </c>
      <c r="W99" s="62" t="str">
        <f t="shared" si="9"/>
        <v/>
      </c>
      <c r="X99" s="63" t="str">
        <f t="shared" si="10"/>
        <v>Cumplido</v>
      </c>
      <c r="Z99" s="1" t="str">
        <f t="shared" si="13"/>
        <v/>
      </c>
      <c r="AA99" s="1" t="str">
        <f t="shared" si="11"/>
        <v/>
      </c>
      <c r="AB99" s="1" t="str">
        <f t="shared" si="12"/>
        <v>Cumplido</v>
      </c>
      <c r="AC99" s="1" t="str">
        <f t="shared" si="14"/>
        <v/>
      </c>
      <c r="AD99" s="1" t="str">
        <f>VLOOKUP(A99,'+ pending'!A:A,1,0)</f>
        <v>INC000002653512</v>
      </c>
    </row>
    <row r="100" spans="1:30" x14ac:dyDescent="0.2">
      <c r="A100" s="74" t="s">
        <v>15411</v>
      </c>
      <c r="B100" s="1" t="s">
        <v>116</v>
      </c>
      <c r="C100" s="1" t="s">
        <v>40</v>
      </c>
      <c r="D100" s="1" t="s">
        <v>117</v>
      </c>
      <c r="E100" s="1" t="s">
        <v>122</v>
      </c>
      <c r="F100" s="1" t="s">
        <v>648</v>
      </c>
      <c r="G100" s="1" t="s">
        <v>15412</v>
      </c>
      <c r="H100" s="1" t="s">
        <v>15413</v>
      </c>
      <c r="I100" s="1" t="s">
        <v>15414</v>
      </c>
      <c r="J100" s="1" t="s">
        <v>15373</v>
      </c>
      <c r="K100" s="1" t="s">
        <v>19</v>
      </c>
      <c r="L100" s="1" t="s">
        <v>64</v>
      </c>
      <c r="M100" s="1" t="s">
        <v>15415</v>
      </c>
      <c r="N100" s="1" t="s">
        <v>115</v>
      </c>
      <c r="O100" s="1" t="s">
        <v>405</v>
      </c>
      <c r="P100" s="1" t="s">
        <v>9</v>
      </c>
      <c r="Q100" s="1" t="s">
        <v>15380</v>
      </c>
      <c r="R100" s="58">
        <v>45356</v>
      </c>
      <c r="S100" s="31">
        <f t="shared" si="8"/>
        <v>0.98475694444641704</v>
      </c>
      <c r="T100" s="31">
        <f>VLOOKUP(A100,'+ pending'!A:V,22,0)</f>
        <v>0.95895833333333336</v>
      </c>
      <c r="U100" s="18">
        <f>VLOOKUP(A100,'+ pending'!A:W,23,0)</f>
        <v>0.98739583333333336</v>
      </c>
      <c r="V100" s="31">
        <f>VLOOKUP(A100,'+ pending'!A:X,24,0)</f>
        <v>2.8437500000000001E-2</v>
      </c>
      <c r="W100" s="62" t="str">
        <f t="shared" si="9"/>
        <v/>
      </c>
      <c r="X100" s="63" t="str">
        <f t="shared" si="10"/>
        <v>Cumplido</v>
      </c>
      <c r="Z100" s="1" t="str">
        <f t="shared" si="13"/>
        <v/>
      </c>
      <c r="AA100" s="1" t="str">
        <f t="shared" si="11"/>
        <v/>
      </c>
      <c r="AB100" s="1" t="str">
        <f t="shared" si="12"/>
        <v>Cumplido</v>
      </c>
      <c r="AC100" s="1" t="str">
        <f t="shared" si="14"/>
        <v/>
      </c>
      <c r="AD100" s="1" t="str">
        <f>VLOOKUP(A100,'+ pending'!A:A,1,0)</f>
        <v>INC000002651193</v>
      </c>
    </row>
    <row r="101" spans="1:30" x14ac:dyDescent="0.2">
      <c r="A101" s="75" t="s">
        <v>15416</v>
      </c>
      <c r="B101" s="1" t="s">
        <v>116</v>
      </c>
      <c r="C101" s="1" t="s">
        <v>40</v>
      </c>
      <c r="D101" s="1" t="s">
        <v>117</v>
      </c>
      <c r="E101" s="1" t="s">
        <v>122</v>
      </c>
      <c r="F101" s="1" t="s">
        <v>170</v>
      </c>
      <c r="G101" s="1" t="s">
        <v>15417</v>
      </c>
      <c r="H101" s="1" t="s">
        <v>15418</v>
      </c>
      <c r="I101" s="1" t="s">
        <v>15419</v>
      </c>
      <c r="J101" s="1" t="s">
        <v>15373</v>
      </c>
      <c r="K101" s="1" t="s">
        <v>22</v>
      </c>
      <c r="L101" s="1" t="s">
        <v>47</v>
      </c>
      <c r="M101" s="1" t="s">
        <v>15420</v>
      </c>
      <c r="N101" s="1" t="s">
        <v>115</v>
      </c>
      <c r="O101" s="1" t="s">
        <v>191</v>
      </c>
      <c r="P101" s="1" t="s">
        <v>9</v>
      </c>
      <c r="Q101" s="1" t="s">
        <v>15332</v>
      </c>
      <c r="R101" s="58">
        <v>45356</v>
      </c>
      <c r="S101" s="31">
        <f t="shared" si="8"/>
        <v>1.0694444448745344E-2</v>
      </c>
      <c r="T101" s="31">
        <f>VLOOKUP(A101,'+ pending'!A:V,22,0)</f>
        <v>4.31712962962963E-3</v>
      </c>
      <c r="U101" s="18">
        <f>VLOOKUP(A101,'+ pending'!A:W,23,0)</f>
        <v>1.2303240740740741E-2</v>
      </c>
      <c r="V101" s="31">
        <f>VLOOKUP(A101,'+ pending'!A:X,24,0)</f>
        <v>7.9861111111111105E-3</v>
      </c>
      <c r="W101" s="62" t="str">
        <f t="shared" si="9"/>
        <v/>
      </c>
      <c r="X101" s="63" t="str">
        <f t="shared" si="10"/>
        <v>Cumplido</v>
      </c>
      <c r="Z101" s="1" t="str">
        <f t="shared" si="13"/>
        <v/>
      </c>
      <c r="AA101" s="1" t="str">
        <f t="shared" si="11"/>
        <v/>
      </c>
      <c r="AB101" s="1" t="str">
        <f t="shared" si="12"/>
        <v>Cumplido</v>
      </c>
      <c r="AC101" s="1" t="str">
        <f t="shared" si="14"/>
        <v/>
      </c>
      <c r="AD101" s="1" t="str">
        <f>VLOOKUP(A101,'+ pending'!A:A,1,0)</f>
        <v>INC000002653742</v>
      </c>
    </row>
    <row r="102" spans="1:30" x14ac:dyDescent="0.2">
      <c r="A102" s="75" t="s">
        <v>15421</v>
      </c>
      <c r="B102" s="78" t="s">
        <v>116</v>
      </c>
      <c r="C102" s="78" t="s">
        <v>40</v>
      </c>
      <c r="D102" s="78" t="s">
        <v>117</v>
      </c>
      <c r="E102" s="1" t="s">
        <v>122</v>
      </c>
      <c r="F102" s="78" t="s">
        <v>155</v>
      </c>
      <c r="G102" s="78" t="s">
        <v>15422</v>
      </c>
      <c r="H102" s="78" t="s">
        <v>15423</v>
      </c>
      <c r="I102" s="78" t="s">
        <v>15424</v>
      </c>
      <c r="J102" s="78" t="s">
        <v>15373</v>
      </c>
      <c r="K102" s="78" t="s">
        <v>23</v>
      </c>
      <c r="L102" s="78" t="s">
        <v>67</v>
      </c>
      <c r="M102" s="78" t="s">
        <v>15425</v>
      </c>
      <c r="N102" s="77" t="s">
        <v>115</v>
      </c>
      <c r="O102" s="77" t="s">
        <v>149</v>
      </c>
      <c r="P102" s="1" t="s">
        <v>9</v>
      </c>
      <c r="Q102" s="77" t="s">
        <v>15332</v>
      </c>
      <c r="R102" s="58">
        <v>45356</v>
      </c>
      <c r="S102" s="31">
        <f t="shared" si="8"/>
        <v>0.10994212963123573</v>
      </c>
      <c r="T102" s="31">
        <f>VLOOKUP(A102,'+ pending'!A:V,22,0)</f>
        <v>9.1388888888888895E-2</v>
      </c>
      <c r="U102" s="18">
        <f>VLOOKUP(A102,'+ pending'!A:W,23,0)</f>
        <v>0.11247685185185186</v>
      </c>
      <c r="V102" s="31">
        <f>VLOOKUP(A102,'+ pending'!A:X,24,0)</f>
        <v>2.1087962962962965E-2</v>
      </c>
      <c r="W102" s="62" t="str">
        <f t="shared" si="9"/>
        <v/>
      </c>
      <c r="X102" s="63" t="str">
        <f t="shared" si="10"/>
        <v>Cumplido</v>
      </c>
      <c r="Z102" s="1" t="str">
        <f t="shared" si="13"/>
        <v/>
      </c>
      <c r="AA102" s="1" t="str">
        <f t="shared" si="11"/>
        <v/>
      </c>
      <c r="AB102" s="1" t="str">
        <f t="shared" si="12"/>
        <v>Cumplido</v>
      </c>
      <c r="AC102" s="1" t="str">
        <f t="shared" si="14"/>
        <v/>
      </c>
      <c r="AD102" s="1" t="str">
        <f>VLOOKUP(A102,'+ pending'!A:A,1,0)</f>
        <v>INC000002652856</v>
      </c>
    </row>
    <row r="103" spans="1:30" x14ac:dyDescent="0.2">
      <c r="A103" s="75" t="s">
        <v>15426</v>
      </c>
      <c r="B103" s="78" t="s">
        <v>116</v>
      </c>
      <c r="C103" s="78" t="s">
        <v>50</v>
      </c>
      <c r="D103" s="78" t="s">
        <v>109</v>
      </c>
      <c r="E103" s="1" t="s">
        <v>122</v>
      </c>
      <c r="F103" s="78" t="s">
        <v>121</v>
      </c>
      <c r="G103" s="78" t="s">
        <v>15427</v>
      </c>
      <c r="H103" s="78" t="s">
        <v>15428</v>
      </c>
      <c r="I103" s="78" t="s">
        <v>15429</v>
      </c>
      <c r="J103" s="78" t="s">
        <v>15373</v>
      </c>
      <c r="K103" s="78" t="s">
        <v>18</v>
      </c>
      <c r="L103" s="78" t="s">
        <v>62</v>
      </c>
      <c r="M103" s="77" t="s">
        <v>15430</v>
      </c>
      <c r="N103" s="77" t="s">
        <v>112</v>
      </c>
      <c r="O103" s="77" t="s">
        <v>145</v>
      </c>
      <c r="P103" s="1" t="s">
        <v>9</v>
      </c>
      <c r="Q103" s="77" t="s">
        <v>15332</v>
      </c>
      <c r="R103" s="58">
        <v>45356</v>
      </c>
      <c r="S103" s="31">
        <f t="shared" si="8"/>
        <v>0.133020833338378</v>
      </c>
      <c r="T103" s="31">
        <f>VLOOKUP(A103,'+ pending'!A:V,22,0)</f>
        <v>0.12827546296296297</v>
      </c>
      <c r="U103" s="18">
        <f>VLOOKUP(A103,'+ pending'!A:W,23,0)</f>
        <v>0.1343287037037037</v>
      </c>
      <c r="V103" s="31">
        <f>VLOOKUP(A103,'+ pending'!A:X,24,0)</f>
        <v>6.053240740740741E-3</v>
      </c>
      <c r="W103" s="62" t="str">
        <f t="shared" si="9"/>
        <v/>
      </c>
      <c r="X103" s="63" t="str">
        <f t="shared" si="10"/>
        <v>Cumplido</v>
      </c>
      <c r="Z103" s="1" t="str">
        <f t="shared" si="13"/>
        <v/>
      </c>
      <c r="AA103" s="1" t="str">
        <f t="shared" si="11"/>
        <v/>
      </c>
      <c r="AB103" s="1" t="str">
        <f t="shared" si="12"/>
        <v/>
      </c>
      <c r="AC103" s="1" t="str">
        <f t="shared" si="14"/>
        <v>Cumplido</v>
      </c>
      <c r="AD103" s="1" t="str">
        <f>VLOOKUP(A103,'+ pending'!A:A,1,0)</f>
        <v>INC000002653576</v>
      </c>
    </row>
    <row r="104" spans="1:30" x14ac:dyDescent="0.2">
      <c r="A104" s="75" t="s">
        <v>15431</v>
      </c>
      <c r="B104" s="1" t="s">
        <v>110</v>
      </c>
      <c r="C104" s="1" t="s">
        <v>50</v>
      </c>
      <c r="D104" s="1" t="s">
        <v>109</v>
      </c>
      <c r="E104" s="1" t="s">
        <v>122</v>
      </c>
      <c r="F104" s="1" t="s">
        <v>121</v>
      </c>
      <c r="G104" s="1" t="s">
        <v>15432</v>
      </c>
      <c r="H104" s="1" t="s">
        <v>15433</v>
      </c>
      <c r="I104" s="1" t="s">
        <v>15434</v>
      </c>
      <c r="J104" s="1" t="s">
        <v>15373</v>
      </c>
      <c r="K104" s="1" t="s">
        <v>18</v>
      </c>
      <c r="L104" s="1" t="s">
        <v>61</v>
      </c>
      <c r="M104" s="1" t="s">
        <v>15435</v>
      </c>
      <c r="N104" s="1" t="s">
        <v>112</v>
      </c>
      <c r="O104" s="1" t="s">
        <v>134</v>
      </c>
      <c r="P104" s="1" t="s">
        <v>9</v>
      </c>
      <c r="Q104" s="1" t="s">
        <v>15380</v>
      </c>
      <c r="R104" s="58">
        <v>45356</v>
      </c>
      <c r="S104" s="31">
        <f t="shared" si="8"/>
        <v>1.013113425920892</v>
      </c>
      <c r="T104" s="31">
        <f>VLOOKUP(A104,'+ pending'!A:V,22,0)</f>
        <v>0.93625000000000003</v>
      </c>
      <c r="U104" s="18">
        <f>VLOOKUP(A104,'+ pending'!A:W,23,0)</f>
        <v>1.0147453703703704</v>
      </c>
      <c r="V104" s="31">
        <v>0.16666666666666666</v>
      </c>
      <c r="W104" s="62" t="str">
        <f t="shared" si="9"/>
        <v/>
      </c>
      <c r="X104" s="63" t="str">
        <f t="shared" si="10"/>
        <v>Cumplido</v>
      </c>
      <c r="Z104" s="1" t="str">
        <f t="shared" si="13"/>
        <v/>
      </c>
      <c r="AA104" s="1" t="str">
        <f t="shared" si="11"/>
        <v/>
      </c>
      <c r="AB104" s="1" t="str">
        <f t="shared" si="12"/>
        <v/>
      </c>
      <c r="AC104" s="1" t="str">
        <f t="shared" si="14"/>
        <v>Cumplido</v>
      </c>
      <c r="AD104" s="1" t="str">
        <f>VLOOKUP(A104,'+ pending'!A:A,1,0)</f>
        <v>INC000002651672</v>
      </c>
    </row>
    <row r="105" spans="1:30" x14ac:dyDescent="0.2">
      <c r="A105" s="75" t="s">
        <v>15436</v>
      </c>
      <c r="B105" s="1" t="s">
        <v>116</v>
      </c>
      <c r="C105" s="1" t="s">
        <v>40</v>
      </c>
      <c r="D105" s="1" t="s">
        <v>117</v>
      </c>
      <c r="E105" s="1" t="s">
        <v>122</v>
      </c>
      <c r="F105" s="1" t="s">
        <v>15437</v>
      </c>
      <c r="G105" s="1" t="s">
        <v>15438</v>
      </c>
      <c r="H105" s="1" t="s">
        <v>15439</v>
      </c>
      <c r="I105" s="1" t="s">
        <v>15440</v>
      </c>
      <c r="J105" s="1" t="s">
        <v>15373</v>
      </c>
      <c r="K105" s="1" t="s">
        <v>20</v>
      </c>
      <c r="L105" s="1" t="s">
        <v>65</v>
      </c>
      <c r="M105" s="1" t="s">
        <v>15441</v>
      </c>
      <c r="N105" s="1" t="s">
        <v>14077</v>
      </c>
      <c r="O105" s="1" t="s">
        <v>144</v>
      </c>
      <c r="P105" s="1" t="s">
        <v>9</v>
      </c>
      <c r="Q105" s="1" t="s">
        <v>15380</v>
      </c>
      <c r="R105" s="58">
        <v>45356</v>
      </c>
      <c r="S105" s="31">
        <f t="shared" si="8"/>
        <v>0.81343750000087311</v>
      </c>
      <c r="T105" s="31">
        <f>VLOOKUP(A105,'+ pending'!A:V,22,0)</f>
        <v>0.72082175925925929</v>
      </c>
      <c r="U105" s="18">
        <f>VLOOKUP(A105,'+ pending'!A:W,23,0)</f>
        <v>0.81581018518518522</v>
      </c>
      <c r="V105" s="31">
        <f>VLOOKUP(A105,'+ pending'!A:X,24,0)</f>
        <v>9.4988425925925921E-2</v>
      </c>
      <c r="W105" s="62" t="str">
        <f t="shared" si="9"/>
        <v/>
      </c>
      <c r="X105" s="63" t="str">
        <f t="shared" si="10"/>
        <v>Cumplido</v>
      </c>
      <c r="Z105" s="1" t="str">
        <f t="shared" si="13"/>
        <v/>
      </c>
      <c r="AA105" s="1" t="str">
        <f t="shared" si="11"/>
        <v/>
      </c>
      <c r="AB105" s="1" t="str">
        <f t="shared" si="12"/>
        <v>Cumplido</v>
      </c>
      <c r="AC105" s="1" t="str">
        <f t="shared" si="14"/>
        <v/>
      </c>
      <c r="AD105" s="1" t="str">
        <f>VLOOKUP(A105,'+ pending'!A:A,1,0)</f>
        <v>INC000002652348</v>
      </c>
    </row>
    <row r="106" spans="1:30" x14ac:dyDescent="0.2">
      <c r="A106" s="75" t="s">
        <v>15442</v>
      </c>
      <c r="B106" s="1" t="s">
        <v>110</v>
      </c>
      <c r="C106" s="1" t="s">
        <v>50</v>
      </c>
      <c r="D106" s="1" t="s">
        <v>109</v>
      </c>
      <c r="E106" s="1" t="s">
        <v>122</v>
      </c>
      <c r="F106" s="1" t="s">
        <v>582</v>
      </c>
      <c r="G106" s="1" t="s">
        <v>15443</v>
      </c>
      <c r="H106" s="1" t="s">
        <v>15444</v>
      </c>
      <c r="I106" s="1" t="s">
        <v>15445</v>
      </c>
      <c r="J106" s="1" t="s">
        <v>15373</v>
      </c>
      <c r="K106" s="1" t="s">
        <v>20</v>
      </c>
      <c r="L106" s="1" t="s">
        <v>59</v>
      </c>
      <c r="M106" s="1" t="s">
        <v>15446</v>
      </c>
      <c r="N106" s="1" t="s">
        <v>115</v>
      </c>
      <c r="O106" s="1" t="s">
        <v>219</v>
      </c>
      <c r="P106" s="1" t="s">
        <v>9</v>
      </c>
      <c r="Q106" s="1" t="s">
        <v>15332</v>
      </c>
      <c r="R106" s="58">
        <v>45356</v>
      </c>
      <c r="S106" s="31">
        <f t="shared" si="8"/>
        <v>0.80689814814832062</v>
      </c>
      <c r="T106" s="31">
        <f>VLOOKUP(A106,'+ pending'!A:V,22,0)</f>
        <v>0.1401388888888889</v>
      </c>
      <c r="U106" s="18">
        <f>VLOOKUP(A106,'+ pending'!A:W,23,0)</f>
        <v>0.80809027777777775</v>
      </c>
      <c r="V106" s="31">
        <f>VLOOKUP(A106,'+ pending'!A:X,24,0)</f>
        <v>0.66795138888888894</v>
      </c>
      <c r="W106" s="62" t="str">
        <f t="shared" si="9"/>
        <v/>
      </c>
      <c r="X106" s="63" t="str">
        <f t="shared" si="10"/>
        <v>Cumplido</v>
      </c>
      <c r="Z106" s="1" t="str">
        <f t="shared" si="13"/>
        <v/>
      </c>
      <c r="AA106" s="1" t="str">
        <f t="shared" si="11"/>
        <v/>
      </c>
      <c r="AB106" s="1" t="str">
        <f t="shared" si="12"/>
        <v/>
      </c>
      <c r="AC106" s="1" t="str">
        <f t="shared" si="14"/>
        <v>Cumplido</v>
      </c>
      <c r="AD106" s="1" t="str">
        <f>VLOOKUP(A106,'+ pending'!A:A,1,0)</f>
        <v>INC000002652664</v>
      </c>
    </row>
    <row r="107" spans="1:30" x14ac:dyDescent="0.2">
      <c r="A107" s="75" t="s">
        <v>15447</v>
      </c>
      <c r="B107" s="1" t="s">
        <v>116</v>
      </c>
      <c r="C107" s="1" t="s">
        <v>40</v>
      </c>
      <c r="D107" s="1" t="s">
        <v>117</v>
      </c>
      <c r="E107" s="1" t="s">
        <v>122</v>
      </c>
      <c r="F107" s="1" t="s">
        <v>155</v>
      </c>
      <c r="G107" s="1" t="s">
        <v>15448</v>
      </c>
      <c r="H107" s="1" t="s">
        <v>15449</v>
      </c>
      <c r="I107" s="1" t="s">
        <v>15450</v>
      </c>
      <c r="J107" s="1" t="s">
        <v>15373</v>
      </c>
      <c r="K107" s="1" t="s">
        <v>20</v>
      </c>
      <c r="L107" s="1" t="s">
        <v>69</v>
      </c>
      <c r="M107" s="1" t="s">
        <v>15451</v>
      </c>
      <c r="N107" s="1" t="s">
        <v>115</v>
      </c>
      <c r="O107" s="1" t="s">
        <v>149</v>
      </c>
      <c r="P107" s="1" t="s">
        <v>9</v>
      </c>
      <c r="Q107" s="1" t="s">
        <v>15332</v>
      </c>
      <c r="R107" s="58">
        <v>45356</v>
      </c>
      <c r="S107" s="31">
        <f t="shared" si="8"/>
        <v>7.0289351853716653E-2</v>
      </c>
      <c r="T107" s="31">
        <f>VLOOKUP(A107,'+ pending'!A:V,22,0)</f>
        <v>5.6736111111111112E-2</v>
      </c>
      <c r="U107" s="18">
        <f>VLOOKUP(A107,'+ pending'!A:W,23,0)</f>
        <v>7.2604166666666664E-2</v>
      </c>
      <c r="V107" s="31">
        <f>VLOOKUP(A107,'+ pending'!A:X,24,0)</f>
        <v>1.5868055555555555E-2</v>
      </c>
      <c r="W107" s="62" t="str">
        <f t="shared" si="9"/>
        <v/>
      </c>
      <c r="X107" s="63" t="str">
        <f t="shared" si="10"/>
        <v>Cumplido</v>
      </c>
      <c r="Z107" s="1" t="str">
        <f t="shared" si="13"/>
        <v/>
      </c>
      <c r="AA107" s="1" t="str">
        <f t="shared" si="11"/>
        <v/>
      </c>
      <c r="AB107" s="1" t="str">
        <f t="shared" si="12"/>
        <v>Cumplido</v>
      </c>
      <c r="AC107" s="1" t="str">
        <f t="shared" si="14"/>
        <v/>
      </c>
      <c r="AD107" s="1" t="str">
        <f>VLOOKUP(A107,'+ pending'!A:A,1,0)</f>
        <v>INC000002653948</v>
      </c>
    </row>
    <row r="108" spans="1:30" x14ac:dyDescent="0.2">
      <c r="A108" s="75" t="s">
        <v>15452</v>
      </c>
      <c r="B108" s="1" t="s">
        <v>116</v>
      </c>
      <c r="C108" s="1" t="s">
        <v>40</v>
      </c>
      <c r="D108" s="1" t="s">
        <v>117</v>
      </c>
      <c r="E108" s="1" t="s">
        <v>122</v>
      </c>
      <c r="F108" s="1" t="s">
        <v>200</v>
      </c>
      <c r="G108" s="1" t="s">
        <v>15453</v>
      </c>
      <c r="H108" s="1" t="s">
        <v>15454</v>
      </c>
      <c r="I108" s="1" t="s">
        <v>15455</v>
      </c>
      <c r="J108" s="1" t="s">
        <v>15373</v>
      </c>
      <c r="K108" s="1" t="s">
        <v>14</v>
      </c>
      <c r="L108" s="1" t="s">
        <v>51</v>
      </c>
      <c r="M108" s="1" t="s">
        <v>15456</v>
      </c>
      <c r="N108" s="1" t="s">
        <v>115</v>
      </c>
      <c r="O108" s="1" t="s">
        <v>405</v>
      </c>
      <c r="P108" s="1" t="s">
        <v>9</v>
      </c>
      <c r="Q108" s="1" t="s">
        <v>15332</v>
      </c>
      <c r="R108" s="58">
        <v>45356</v>
      </c>
      <c r="S108" s="31">
        <f t="shared" si="8"/>
        <v>0.10165509259240935</v>
      </c>
      <c r="T108" s="31">
        <f>VLOOKUP(A108,'+ pending'!A:V,22,0)</f>
        <v>5.9826388888888887E-2</v>
      </c>
      <c r="U108" s="18">
        <f>VLOOKUP(A108,'+ pending'!A:W,23,0)</f>
        <v>0.10378472222222222</v>
      </c>
      <c r="V108" s="31">
        <f>VLOOKUP(A108,'+ pending'!A:X,24,0)</f>
        <v>4.3958333333333335E-2</v>
      </c>
      <c r="W108" s="62" t="str">
        <f t="shared" si="9"/>
        <v/>
      </c>
      <c r="X108" s="63" t="str">
        <f t="shared" si="10"/>
        <v>Cumplido</v>
      </c>
      <c r="Z108" s="1" t="str">
        <f t="shared" si="13"/>
        <v/>
      </c>
      <c r="AA108" s="1" t="str">
        <f t="shared" si="11"/>
        <v/>
      </c>
      <c r="AB108" s="1" t="str">
        <f t="shared" si="12"/>
        <v>Cumplido</v>
      </c>
      <c r="AC108" s="1" t="str">
        <f t="shared" si="14"/>
        <v/>
      </c>
      <c r="AD108" s="1" t="str">
        <f>VLOOKUP(A108,'+ pending'!A:A,1,0)</f>
        <v>INC000002653503</v>
      </c>
    </row>
    <row r="109" spans="1:30" x14ac:dyDescent="0.2">
      <c r="A109" s="75" t="s">
        <v>15457</v>
      </c>
      <c r="B109" s="1" t="s">
        <v>116</v>
      </c>
      <c r="C109" s="1" t="s">
        <v>50</v>
      </c>
      <c r="D109" s="1" t="s">
        <v>109</v>
      </c>
      <c r="E109" s="1" t="s">
        <v>122</v>
      </c>
      <c r="F109" s="1" t="s">
        <v>121</v>
      </c>
      <c r="G109" s="1" t="s">
        <v>15458</v>
      </c>
      <c r="H109" s="1" t="s">
        <v>15459</v>
      </c>
      <c r="I109" s="1" t="s">
        <v>15460</v>
      </c>
      <c r="J109" s="1" t="s">
        <v>15373</v>
      </c>
      <c r="K109" s="1" t="s">
        <v>18</v>
      </c>
      <c r="L109" s="1" t="s">
        <v>58</v>
      </c>
      <c r="M109" s="1" t="s">
        <v>15461</v>
      </c>
      <c r="N109" s="1" t="s">
        <v>132</v>
      </c>
      <c r="O109" s="1" t="s">
        <v>145</v>
      </c>
      <c r="P109" s="1" t="s">
        <v>9</v>
      </c>
      <c r="Q109" s="1" t="s">
        <v>15332</v>
      </c>
      <c r="R109" s="58">
        <v>45356</v>
      </c>
      <c r="S109" s="31">
        <f t="shared" si="8"/>
        <v>0.26869212962628808</v>
      </c>
      <c r="T109" s="31">
        <f>VLOOKUP(A109,'+ pending'!A:V,22,0)</f>
        <v>0.2636574074074074</v>
      </c>
      <c r="U109" s="18">
        <f>VLOOKUP(A109,'+ pending'!A:W,23,0)</f>
        <v>0.27009259259259261</v>
      </c>
      <c r="V109" s="31">
        <f>VLOOKUP(A109,'+ pending'!A:X,24,0)</f>
        <v>6.4351851851851853E-3</v>
      </c>
      <c r="W109" s="62" t="str">
        <f t="shared" si="9"/>
        <v/>
      </c>
      <c r="X109" s="63" t="str">
        <f t="shared" si="10"/>
        <v>Cumplido</v>
      </c>
      <c r="Z109" s="1" t="str">
        <f t="shared" si="13"/>
        <v/>
      </c>
      <c r="AA109" s="1" t="str">
        <f t="shared" si="11"/>
        <v/>
      </c>
      <c r="AB109" s="1" t="str">
        <f t="shared" si="12"/>
        <v/>
      </c>
      <c r="AC109" s="1" t="str">
        <f t="shared" si="14"/>
        <v>Cumplido</v>
      </c>
      <c r="AD109" s="1" t="str">
        <f>VLOOKUP(A109,'+ pending'!A:A,1,0)</f>
        <v>INC000002653520</v>
      </c>
    </row>
    <row r="110" spans="1:30" x14ac:dyDescent="0.2">
      <c r="A110" s="75" t="s">
        <v>15462</v>
      </c>
      <c r="B110" s="1" t="s">
        <v>110</v>
      </c>
      <c r="C110" s="1" t="s">
        <v>50</v>
      </c>
      <c r="D110" s="1" t="s">
        <v>109</v>
      </c>
      <c r="E110" s="1" t="s">
        <v>122</v>
      </c>
      <c r="F110" s="1" t="s">
        <v>111</v>
      </c>
      <c r="G110" s="1" t="s">
        <v>15463</v>
      </c>
      <c r="H110" s="1" t="s">
        <v>15464</v>
      </c>
      <c r="I110" s="1" t="s">
        <v>15465</v>
      </c>
      <c r="J110" s="1" t="s">
        <v>15373</v>
      </c>
      <c r="K110" s="1" t="s">
        <v>18</v>
      </c>
      <c r="L110" s="1" t="s">
        <v>57</v>
      </c>
      <c r="M110" s="1" t="s">
        <v>15466</v>
      </c>
      <c r="N110" s="1" t="s">
        <v>112</v>
      </c>
      <c r="O110" s="1" t="s">
        <v>113</v>
      </c>
      <c r="P110" s="1" t="s">
        <v>9</v>
      </c>
      <c r="Q110" s="1" t="s">
        <v>15332</v>
      </c>
      <c r="R110" s="58">
        <v>45356</v>
      </c>
      <c r="S110" s="31">
        <f t="shared" si="8"/>
        <v>6.2962962983874604E-3</v>
      </c>
      <c r="T110" s="31">
        <f>VLOOKUP(A110,'+ pending'!A:V,22,0)</f>
        <v>0</v>
      </c>
      <c r="U110" s="18">
        <f>VLOOKUP(A110,'+ pending'!A:W,23,0)</f>
        <v>7.7083333333333335E-3</v>
      </c>
      <c r="V110" s="31">
        <f>VLOOKUP(A110,'+ pending'!A:X,24,0)</f>
        <v>7.7083333333333335E-3</v>
      </c>
      <c r="W110" s="62" t="str">
        <f t="shared" si="9"/>
        <v/>
      </c>
      <c r="X110" s="63" t="str">
        <f t="shared" si="10"/>
        <v>Cumplido</v>
      </c>
      <c r="Z110" s="1" t="str">
        <f t="shared" si="13"/>
        <v/>
      </c>
      <c r="AA110" s="1" t="str">
        <f t="shared" si="11"/>
        <v/>
      </c>
      <c r="AB110" s="1" t="str">
        <f t="shared" si="12"/>
        <v/>
      </c>
      <c r="AC110" s="1" t="str">
        <f t="shared" si="14"/>
        <v>Cumplido</v>
      </c>
      <c r="AD110" s="1" t="str">
        <f>VLOOKUP(A110,'+ pending'!A:A,1,0)</f>
        <v>INC000002654474</v>
      </c>
    </row>
    <row r="111" spans="1:30" x14ac:dyDescent="0.2">
      <c r="A111" s="75" t="s">
        <v>15467</v>
      </c>
      <c r="B111" s="1" t="s">
        <v>110</v>
      </c>
      <c r="C111" s="1" t="s">
        <v>50</v>
      </c>
      <c r="D111" s="1" t="s">
        <v>109</v>
      </c>
      <c r="E111" s="1" t="s">
        <v>122</v>
      </c>
      <c r="F111" s="1" t="s">
        <v>111</v>
      </c>
      <c r="G111" s="1" t="s">
        <v>15468</v>
      </c>
      <c r="H111" s="1" t="s">
        <v>15469</v>
      </c>
      <c r="I111" s="1" t="s">
        <v>15470</v>
      </c>
      <c r="J111" s="1" t="s">
        <v>15373</v>
      </c>
      <c r="K111" s="1" t="s">
        <v>18</v>
      </c>
      <c r="L111" s="1" t="s">
        <v>57</v>
      </c>
      <c r="M111" s="1" t="s">
        <v>15471</v>
      </c>
      <c r="N111" s="1" t="s">
        <v>112</v>
      </c>
      <c r="O111" s="1" t="s">
        <v>113</v>
      </c>
      <c r="P111" s="1" t="s">
        <v>9</v>
      </c>
      <c r="Q111" s="1" t="s">
        <v>15332</v>
      </c>
      <c r="R111" s="58">
        <v>45356</v>
      </c>
      <c r="S111" s="31">
        <f t="shared" si="8"/>
        <v>3.6689814805868082E-3</v>
      </c>
      <c r="T111" s="31">
        <f>VLOOKUP(A111,'+ pending'!A:V,22,0)</f>
        <v>0</v>
      </c>
      <c r="U111" s="18">
        <f>VLOOKUP(A111,'+ pending'!A:W,23,0)</f>
        <v>5.9953703703703705E-3</v>
      </c>
      <c r="V111" s="31">
        <f>VLOOKUP(A111,'+ pending'!A:X,24,0)</f>
        <v>5.9953703703703705E-3</v>
      </c>
      <c r="W111" s="62" t="str">
        <f t="shared" si="9"/>
        <v/>
      </c>
      <c r="X111" s="63" t="str">
        <f t="shared" si="10"/>
        <v>Cumplido</v>
      </c>
      <c r="Z111" s="1" t="str">
        <f t="shared" si="13"/>
        <v/>
      </c>
      <c r="AA111" s="1" t="str">
        <f t="shared" si="11"/>
        <v/>
      </c>
      <c r="AB111" s="1" t="str">
        <f t="shared" si="12"/>
        <v/>
      </c>
      <c r="AC111" s="1" t="str">
        <f t="shared" si="14"/>
        <v>Cumplido</v>
      </c>
      <c r="AD111" s="1" t="str">
        <f>VLOOKUP(A111,'+ pending'!A:A,1,0)</f>
        <v>INC000002654476</v>
      </c>
    </row>
    <row r="112" spans="1:30" x14ac:dyDescent="0.2">
      <c r="A112" s="75" t="s">
        <v>15472</v>
      </c>
      <c r="B112" s="1" t="s">
        <v>110</v>
      </c>
      <c r="C112" s="1" t="s">
        <v>50</v>
      </c>
      <c r="D112" s="1" t="s">
        <v>109</v>
      </c>
      <c r="E112" s="1" t="s">
        <v>122</v>
      </c>
      <c r="F112" s="1" t="s">
        <v>111</v>
      </c>
      <c r="G112" s="1" t="s">
        <v>15473</v>
      </c>
      <c r="H112" s="1" t="s">
        <v>15474</v>
      </c>
      <c r="I112" s="1" t="s">
        <v>15475</v>
      </c>
      <c r="J112" s="1" t="s">
        <v>15373</v>
      </c>
      <c r="K112" s="1" t="s">
        <v>18</v>
      </c>
      <c r="L112" s="1" t="s">
        <v>57</v>
      </c>
      <c r="M112" s="1" t="s">
        <v>15476</v>
      </c>
      <c r="N112" s="1" t="s">
        <v>112</v>
      </c>
      <c r="O112" s="1" t="s">
        <v>113</v>
      </c>
      <c r="P112" s="1" t="s">
        <v>9</v>
      </c>
      <c r="Q112" s="1" t="s">
        <v>15332</v>
      </c>
      <c r="R112" s="58">
        <v>45356</v>
      </c>
      <c r="S112" s="31">
        <f t="shared" si="8"/>
        <v>2.0717592633445747E-3</v>
      </c>
      <c r="T112" s="31">
        <f>VLOOKUP(A112,'+ pending'!A:V,22,0)</f>
        <v>0</v>
      </c>
      <c r="U112" s="18">
        <f>VLOOKUP(A112,'+ pending'!A:W,23,0)</f>
        <v>2.627314814814815E-3</v>
      </c>
      <c r="V112" s="31">
        <f>VLOOKUP(A112,'+ pending'!A:X,24,0)</f>
        <v>2.627314814814815E-3</v>
      </c>
      <c r="W112" s="62" t="str">
        <f t="shared" si="9"/>
        <v/>
      </c>
      <c r="X112" s="63" t="str">
        <f t="shared" si="10"/>
        <v>Cumplido</v>
      </c>
      <c r="Z112" s="1" t="str">
        <f t="shared" si="13"/>
        <v/>
      </c>
      <c r="AA112" s="1" t="str">
        <f t="shared" si="11"/>
        <v/>
      </c>
      <c r="AB112" s="1" t="str">
        <f t="shared" si="12"/>
        <v/>
      </c>
      <c r="AC112" s="1" t="str">
        <f t="shared" si="14"/>
        <v>Cumplido</v>
      </c>
      <c r="AD112" s="1" t="str">
        <f>VLOOKUP(A112,'+ pending'!A:A,1,0)</f>
        <v>INC000002654479</v>
      </c>
    </row>
    <row r="113" spans="1:30" x14ac:dyDescent="0.2">
      <c r="A113" s="75" t="s">
        <v>15477</v>
      </c>
      <c r="B113" s="1" t="s">
        <v>116</v>
      </c>
      <c r="C113" s="1" t="s">
        <v>40</v>
      </c>
      <c r="D113" s="1" t="s">
        <v>117</v>
      </c>
      <c r="E113" s="1" t="s">
        <v>122</v>
      </c>
      <c r="F113" s="1" t="s">
        <v>111</v>
      </c>
      <c r="G113" s="1" t="s">
        <v>15478</v>
      </c>
      <c r="H113" s="1" t="s">
        <v>15479</v>
      </c>
      <c r="I113" s="1" t="s">
        <v>15480</v>
      </c>
      <c r="J113" s="1" t="s">
        <v>15373</v>
      </c>
      <c r="K113" s="1" t="s">
        <v>14</v>
      </c>
      <c r="L113" s="1" t="s">
        <v>52</v>
      </c>
      <c r="M113" s="1" t="s">
        <v>15481</v>
      </c>
      <c r="N113" s="1" t="s">
        <v>115</v>
      </c>
      <c r="O113" s="1" t="s">
        <v>191</v>
      </c>
      <c r="P113" s="1" t="s">
        <v>9</v>
      </c>
      <c r="Q113" s="1" t="s">
        <v>15380</v>
      </c>
      <c r="R113" s="58">
        <v>45356</v>
      </c>
      <c r="S113" s="31">
        <f t="shared" si="8"/>
        <v>0.958356481482042</v>
      </c>
      <c r="T113" s="31">
        <f>VLOOKUP(A113,'+ pending'!A:V,22,0)</f>
        <v>0.80685185185185182</v>
      </c>
      <c r="U113" s="18">
        <f>VLOOKUP(A113,'+ pending'!A:W,23,0)</f>
        <v>0.9598726851851852</v>
      </c>
      <c r="V113" s="31">
        <f>VLOOKUP(A113,'+ pending'!A:X,24,0)</f>
        <v>0.15302083333333333</v>
      </c>
      <c r="W113" s="62" t="str">
        <f t="shared" si="9"/>
        <v/>
      </c>
      <c r="X113" s="63" t="str">
        <f t="shared" si="10"/>
        <v>Cumplido</v>
      </c>
      <c r="Z113" s="1" t="str">
        <f t="shared" si="13"/>
        <v/>
      </c>
      <c r="AA113" s="1" t="str">
        <f t="shared" si="11"/>
        <v/>
      </c>
      <c r="AB113" s="1" t="str">
        <f t="shared" si="12"/>
        <v>Cumplido</v>
      </c>
      <c r="AC113" s="1" t="str">
        <f t="shared" si="14"/>
        <v/>
      </c>
      <c r="AD113" s="1" t="str">
        <f>VLOOKUP(A113,'+ pending'!A:A,1,0)</f>
        <v>INC000002652541</v>
      </c>
    </row>
    <row r="114" spans="1:30" x14ac:dyDescent="0.2">
      <c r="A114" s="75" t="s">
        <v>15482</v>
      </c>
      <c r="B114" s="1" t="s">
        <v>116</v>
      </c>
      <c r="C114" s="1" t="s">
        <v>40</v>
      </c>
      <c r="D114" s="1" t="s">
        <v>117</v>
      </c>
      <c r="E114" s="1" t="s">
        <v>122</v>
      </c>
      <c r="F114" s="1" t="s">
        <v>111</v>
      </c>
      <c r="G114" s="1" t="s">
        <v>15483</v>
      </c>
      <c r="H114" s="1" t="s">
        <v>15484</v>
      </c>
      <c r="I114" s="1" t="s">
        <v>15485</v>
      </c>
      <c r="J114" s="1" t="s">
        <v>15373</v>
      </c>
      <c r="K114" s="1" t="s">
        <v>18</v>
      </c>
      <c r="L114" s="1" t="s">
        <v>499</v>
      </c>
      <c r="M114" s="1" t="s">
        <v>15486</v>
      </c>
      <c r="N114" s="1" t="s">
        <v>115</v>
      </c>
      <c r="O114" s="1" t="s">
        <v>405</v>
      </c>
      <c r="P114" s="1" t="s">
        <v>9</v>
      </c>
      <c r="Q114" s="1" t="s">
        <v>15332</v>
      </c>
      <c r="R114" s="58">
        <v>45356</v>
      </c>
      <c r="S114" s="31">
        <f t="shared" si="8"/>
        <v>0.31443287036381662</v>
      </c>
      <c r="T114" s="31">
        <f>VLOOKUP(A114,'+ pending'!A:V,22,0)</f>
        <v>0.31203703703703706</v>
      </c>
      <c r="U114" s="18">
        <f>VLOOKUP(A114,'+ pending'!A:W,23,0)</f>
        <v>0.31594907407407408</v>
      </c>
      <c r="V114" s="31">
        <f>VLOOKUP(A114,'+ pending'!A:X,24,0)</f>
        <v>3.9120370370370368E-3</v>
      </c>
      <c r="W114" s="62" t="str">
        <f t="shared" si="9"/>
        <v/>
      </c>
      <c r="X114" s="63" t="str">
        <f t="shared" si="10"/>
        <v>Cumplido</v>
      </c>
      <c r="Z114" s="1" t="str">
        <f t="shared" si="13"/>
        <v/>
      </c>
      <c r="AA114" s="1" t="str">
        <f t="shared" si="11"/>
        <v/>
      </c>
      <c r="AB114" s="1" t="str">
        <f t="shared" si="12"/>
        <v>Cumplido</v>
      </c>
      <c r="AC114" s="1" t="str">
        <f t="shared" si="14"/>
        <v/>
      </c>
      <c r="AD114" s="1" t="str">
        <f>VLOOKUP(A114,'+ pending'!A:A,1,0)</f>
        <v>INC000002652604</v>
      </c>
    </row>
    <row r="115" spans="1:30" x14ac:dyDescent="0.2">
      <c r="A115" s="75" t="s">
        <v>15487</v>
      </c>
      <c r="B115" s="1" t="s">
        <v>110</v>
      </c>
      <c r="C115" s="1" t="s">
        <v>50</v>
      </c>
      <c r="D115" s="1" t="s">
        <v>109</v>
      </c>
      <c r="E115" s="1" t="s">
        <v>122</v>
      </c>
      <c r="F115" s="1" t="s">
        <v>114</v>
      </c>
      <c r="G115" s="1" t="s">
        <v>15488</v>
      </c>
      <c r="H115" s="1" t="s">
        <v>15489</v>
      </c>
      <c r="I115" s="1" t="s">
        <v>15490</v>
      </c>
      <c r="J115" s="1" t="s">
        <v>15373</v>
      </c>
      <c r="K115" s="1" t="s">
        <v>18</v>
      </c>
      <c r="L115" s="1" t="s">
        <v>499</v>
      </c>
      <c r="M115" s="1" t="s">
        <v>15491</v>
      </c>
      <c r="N115" s="1" t="s">
        <v>115</v>
      </c>
      <c r="O115" s="1" t="s">
        <v>219</v>
      </c>
      <c r="P115" s="1" t="s">
        <v>9</v>
      </c>
      <c r="Q115" s="1" t="s">
        <v>15332</v>
      </c>
      <c r="R115" s="58">
        <v>45356</v>
      </c>
      <c r="S115" s="31">
        <f t="shared" si="8"/>
        <v>0.95159722222160781</v>
      </c>
      <c r="T115" s="31">
        <f>VLOOKUP(A115,'+ pending'!A:V,22,0)</f>
        <v>0.80956018518518513</v>
      </c>
      <c r="U115" s="18">
        <f>VLOOKUP(A115,'+ pending'!A:W,23,0)</f>
        <v>0.95271990740740742</v>
      </c>
      <c r="V115" s="31">
        <f>VLOOKUP(A115,'+ pending'!A:X,24,0)</f>
        <v>0.14315972222222223</v>
      </c>
      <c r="W115" s="62" t="str">
        <f t="shared" si="9"/>
        <v/>
      </c>
      <c r="X115" s="63" t="str">
        <f t="shared" si="10"/>
        <v>Cumplido</v>
      </c>
      <c r="Z115" s="1" t="str">
        <f t="shared" si="13"/>
        <v/>
      </c>
      <c r="AA115" s="1" t="str">
        <f t="shared" si="11"/>
        <v/>
      </c>
      <c r="AB115" s="1" t="str">
        <f t="shared" si="12"/>
        <v/>
      </c>
      <c r="AC115" s="1" t="str">
        <f t="shared" si="14"/>
        <v>Cumplido</v>
      </c>
      <c r="AD115" s="1" t="str">
        <f>VLOOKUP(A115,'+ pending'!A:A,1,0)</f>
        <v>INC000002652611</v>
      </c>
    </row>
    <row r="116" spans="1:30" x14ac:dyDescent="0.2">
      <c r="A116" s="75" t="s">
        <v>15492</v>
      </c>
      <c r="B116" s="1" t="s">
        <v>110</v>
      </c>
      <c r="C116" s="1" t="s">
        <v>50</v>
      </c>
      <c r="D116" s="1" t="s">
        <v>109</v>
      </c>
      <c r="E116" s="1" t="s">
        <v>122</v>
      </c>
      <c r="F116" s="1" t="s">
        <v>111</v>
      </c>
      <c r="G116" s="1" t="s">
        <v>15493</v>
      </c>
      <c r="H116" s="1" t="s">
        <v>15494</v>
      </c>
      <c r="I116" s="1" t="s">
        <v>15495</v>
      </c>
      <c r="J116" s="1" t="s">
        <v>15373</v>
      </c>
      <c r="K116" s="1" t="s">
        <v>18</v>
      </c>
      <c r="L116" s="1" t="s">
        <v>499</v>
      </c>
      <c r="M116" s="1" t="s">
        <v>2136</v>
      </c>
      <c r="N116" s="1" t="s">
        <v>112</v>
      </c>
      <c r="O116" s="1" t="s">
        <v>1770</v>
      </c>
      <c r="P116" s="1" t="s">
        <v>9</v>
      </c>
      <c r="Q116" s="1" t="s">
        <v>15332</v>
      </c>
      <c r="R116" s="58">
        <v>45356</v>
      </c>
      <c r="S116" s="31">
        <f t="shared" si="8"/>
        <v>4.8611111560603604E-4</v>
      </c>
      <c r="T116" s="31">
        <f>VLOOKUP(A116,'+ pending'!A:V,22,0)</f>
        <v>0</v>
      </c>
      <c r="U116" s="18">
        <f>VLOOKUP(A116,'+ pending'!A:W,23,0)</f>
        <v>6.7129629629629625E-4</v>
      </c>
      <c r="V116" s="31">
        <f>VLOOKUP(A116,'+ pending'!A:X,24,0)</f>
        <v>6.7129629629629625E-4</v>
      </c>
      <c r="W116" s="62" t="str">
        <f t="shared" si="9"/>
        <v/>
      </c>
      <c r="X116" s="63" t="str">
        <f t="shared" si="10"/>
        <v>Cumplido</v>
      </c>
      <c r="Z116" s="1" t="str">
        <f t="shared" si="13"/>
        <v/>
      </c>
      <c r="AA116" s="1" t="str">
        <f t="shared" si="11"/>
        <v/>
      </c>
      <c r="AB116" s="1" t="str">
        <f t="shared" si="12"/>
        <v/>
      </c>
      <c r="AC116" s="1" t="str">
        <f t="shared" si="14"/>
        <v>Cumplido</v>
      </c>
      <c r="AD116" s="1" t="str">
        <f>VLOOKUP(A116,'+ pending'!A:A,1,0)</f>
        <v>INC000002654806</v>
      </c>
    </row>
    <row r="117" spans="1:30" x14ac:dyDescent="0.2">
      <c r="A117" s="75" t="s">
        <v>15496</v>
      </c>
      <c r="B117" s="1" t="s">
        <v>116</v>
      </c>
      <c r="C117" s="1" t="s">
        <v>40</v>
      </c>
      <c r="D117" s="1" t="s">
        <v>117</v>
      </c>
      <c r="E117" s="1" t="s">
        <v>122</v>
      </c>
      <c r="F117" s="1" t="s">
        <v>13977</v>
      </c>
      <c r="G117" s="1" t="s">
        <v>15497</v>
      </c>
      <c r="H117" s="1" t="s">
        <v>15498</v>
      </c>
      <c r="I117" s="1" t="s">
        <v>15499</v>
      </c>
      <c r="J117" s="1" t="s">
        <v>15373</v>
      </c>
      <c r="K117" s="1" t="s">
        <v>20</v>
      </c>
      <c r="L117" s="1" t="s">
        <v>67</v>
      </c>
      <c r="M117" s="1" t="s">
        <v>15500</v>
      </c>
      <c r="N117" s="1" t="s">
        <v>115</v>
      </c>
      <c r="O117" s="1" t="s">
        <v>405</v>
      </c>
      <c r="P117" s="1" t="s">
        <v>9</v>
      </c>
      <c r="Q117" s="1" t="s">
        <v>15332</v>
      </c>
      <c r="R117" s="58">
        <v>45356</v>
      </c>
      <c r="S117" s="31">
        <f t="shared" si="8"/>
        <v>0.16728009259531973</v>
      </c>
      <c r="T117" s="31">
        <f>VLOOKUP(A117,'+ pending'!A:V,22,0)</f>
        <v>0.13583333333333333</v>
      </c>
      <c r="U117" s="18">
        <f>VLOOKUP(A117,'+ pending'!A:W,23,0)</f>
        <v>0.17042824074074073</v>
      </c>
      <c r="V117" s="31">
        <f>VLOOKUP(A117,'+ pending'!A:X,24,0)</f>
        <v>3.4594907407407408E-2</v>
      </c>
      <c r="W117" s="62" t="str">
        <f t="shared" si="9"/>
        <v/>
      </c>
      <c r="X117" s="63" t="str">
        <f t="shared" si="10"/>
        <v>Cumplido</v>
      </c>
      <c r="Z117" s="1" t="str">
        <f t="shared" si="13"/>
        <v/>
      </c>
      <c r="AA117" s="1" t="str">
        <f t="shared" si="11"/>
        <v/>
      </c>
      <c r="AB117" s="1" t="str">
        <f t="shared" si="12"/>
        <v>Cumplido</v>
      </c>
      <c r="AC117" s="1" t="str">
        <f t="shared" si="14"/>
        <v/>
      </c>
      <c r="AD117" s="1" t="str">
        <f>VLOOKUP(A117,'+ pending'!A:A,1,0)</f>
        <v>INC000002654207</v>
      </c>
    </row>
    <row r="118" spans="1:30" x14ac:dyDescent="0.2">
      <c r="A118" s="75" t="s">
        <v>15501</v>
      </c>
      <c r="B118" s="1" t="s">
        <v>110</v>
      </c>
      <c r="C118" s="1" t="s">
        <v>50</v>
      </c>
      <c r="D118" s="1" t="s">
        <v>109</v>
      </c>
      <c r="E118" s="1" t="s">
        <v>122</v>
      </c>
      <c r="F118" s="1" t="s">
        <v>129</v>
      </c>
      <c r="G118" s="1" t="s">
        <v>15502</v>
      </c>
      <c r="H118" s="1" t="s">
        <v>15503</v>
      </c>
      <c r="I118" s="1" t="s">
        <v>15504</v>
      </c>
      <c r="J118" s="1" t="s">
        <v>15373</v>
      </c>
      <c r="K118" s="1" t="s">
        <v>13</v>
      </c>
      <c r="L118" s="1" t="s">
        <v>37</v>
      </c>
      <c r="M118" s="1" t="s">
        <v>15505</v>
      </c>
      <c r="N118" s="1" t="s">
        <v>112</v>
      </c>
      <c r="O118" s="1" t="s">
        <v>2922</v>
      </c>
      <c r="P118" s="1" t="s">
        <v>9</v>
      </c>
      <c r="Q118" s="1" t="s">
        <v>15332</v>
      </c>
      <c r="R118" s="58">
        <v>45356</v>
      </c>
      <c r="S118" s="31">
        <f t="shared" si="8"/>
        <v>7.6666666667733807E-2</v>
      </c>
      <c r="T118" s="31">
        <f>VLOOKUP(A118,'+ pending'!A:V,22,0)</f>
        <v>6.4722222222222223E-2</v>
      </c>
      <c r="U118" s="18">
        <f>VLOOKUP(A118,'+ pending'!A:W,23,0)</f>
        <v>7.8587962962962957E-2</v>
      </c>
      <c r="V118" s="31">
        <f>VLOOKUP(A118,'+ pending'!A:X,24,0)</f>
        <v>1.3865740740740741E-2</v>
      </c>
      <c r="W118" s="62" t="str">
        <f t="shared" si="9"/>
        <v/>
      </c>
      <c r="X118" s="63" t="str">
        <f t="shared" si="10"/>
        <v>Cumplido</v>
      </c>
      <c r="Z118" s="1" t="str">
        <f t="shared" si="13"/>
        <v/>
      </c>
      <c r="AA118" s="1" t="str">
        <f t="shared" si="11"/>
        <v/>
      </c>
      <c r="AB118" s="1" t="str">
        <f t="shared" si="12"/>
        <v/>
      </c>
      <c r="AC118" s="1" t="str">
        <f t="shared" si="14"/>
        <v>Cumplido</v>
      </c>
      <c r="AD118" s="1" t="str">
        <f>VLOOKUP(A118,'+ pending'!A:A,1,0)</f>
        <v>INC000002654438</v>
      </c>
    </row>
    <row r="119" spans="1:30" x14ac:dyDescent="0.2">
      <c r="A119" s="75" t="s">
        <v>15506</v>
      </c>
      <c r="B119" s="1" t="s">
        <v>116</v>
      </c>
      <c r="C119" s="1" t="s">
        <v>40</v>
      </c>
      <c r="D119" s="1" t="s">
        <v>117</v>
      </c>
      <c r="E119" s="1" t="s">
        <v>122</v>
      </c>
      <c r="F119" s="1" t="s">
        <v>2335</v>
      </c>
      <c r="G119" s="1" t="s">
        <v>15507</v>
      </c>
      <c r="H119" s="1" t="s">
        <v>15508</v>
      </c>
      <c r="I119" s="1" t="s">
        <v>15509</v>
      </c>
      <c r="J119" s="1" t="s">
        <v>15373</v>
      </c>
      <c r="K119" s="1" t="s">
        <v>20</v>
      </c>
      <c r="L119" s="1" t="s">
        <v>65</v>
      </c>
      <c r="M119" s="1" t="s">
        <v>15510</v>
      </c>
      <c r="N119" s="1" t="s">
        <v>115</v>
      </c>
      <c r="O119" s="1" t="s">
        <v>144</v>
      </c>
      <c r="P119" s="1" t="s">
        <v>10</v>
      </c>
      <c r="Q119" s="1" t="s">
        <v>15332</v>
      </c>
      <c r="R119" s="58">
        <v>45356</v>
      </c>
      <c r="S119" s="31">
        <f t="shared" si="8"/>
        <v>2.4421296293439809E-2</v>
      </c>
      <c r="T119" s="31">
        <f>VLOOKUP(A119,'+ pending'!A:V,22,0)</f>
        <v>3.7152777777777778E-3</v>
      </c>
      <c r="U119" s="18">
        <f>VLOOKUP(A119,'+ pending'!A:W,23,0)</f>
        <v>2.5439814814814814E-2</v>
      </c>
      <c r="V119" s="31">
        <f>VLOOKUP(A119,'+ pending'!A:X,24,0)</f>
        <v>2.1724537037037039E-2</v>
      </c>
      <c r="W119" s="62" t="str">
        <f t="shared" si="9"/>
        <v>Cumplido</v>
      </c>
      <c r="X119" s="63" t="str">
        <f t="shared" si="10"/>
        <v xml:space="preserve"> </v>
      </c>
      <c r="Z119" s="1" t="str">
        <f t="shared" si="13"/>
        <v/>
      </c>
      <c r="AA119" s="1" t="str">
        <f t="shared" si="11"/>
        <v/>
      </c>
      <c r="AB119" s="1" t="str">
        <f t="shared" si="12"/>
        <v>Cumplido</v>
      </c>
      <c r="AC119" s="1" t="str">
        <f t="shared" si="14"/>
        <v/>
      </c>
      <c r="AD119" s="1" t="str">
        <f>VLOOKUP(A119,'+ pending'!A:A,1,0)</f>
        <v>INC000002654492</v>
      </c>
    </row>
    <row r="120" spans="1:30" x14ac:dyDescent="0.2">
      <c r="A120" s="75" t="s">
        <v>15511</v>
      </c>
      <c r="B120" s="1" t="s">
        <v>110</v>
      </c>
      <c r="C120" s="1" t="s">
        <v>50</v>
      </c>
      <c r="D120" s="1" t="s">
        <v>109</v>
      </c>
      <c r="E120" s="1" t="s">
        <v>122</v>
      </c>
      <c r="F120" s="1" t="s">
        <v>111</v>
      </c>
      <c r="G120" s="1" t="s">
        <v>15512</v>
      </c>
      <c r="H120" s="1" t="s">
        <v>15513</v>
      </c>
      <c r="I120" s="1" t="s">
        <v>15514</v>
      </c>
      <c r="J120" s="1" t="s">
        <v>15373</v>
      </c>
      <c r="K120" s="1" t="s">
        <v>18</v>
      </c>
      <c r="L120" s="1" t="s">
        <v>499</v>
      </c>
      <c r="M120" s="1" t="s">
        <v>15515</v>
      </c>
      <c r="N120" s="1" t="s">
        <v>112</v>
      </c>
      <c r="O120" s="1" t="s">
        <v>1770</v>
      </c>
      <c r="P120" s="1" t="s">
        <v>9</v>
      </c>
      <c r="Q120" s="1" t="s">
        <v>15332</v>
      </c>
      <c r="R120" s="58">
        <v>45356</v>
      </c>
      <c r="S120" s="31">
        <f t="shared" si="8"/>
        <v>3.5034722226555459E-2</v>
      </c>
      <c r="T120" s="31">
        <f>VLOOKUP(A120,'+ pending'!A:V,22,0)</f>
        <v>0</v>
      </c>
      <c r="U120" s="18">
        <f>VLOOKUP(A120,'+ pending'!A:W,23,0)</f>
        <v>3.5196759259259261E-2</v>
      </c>
      <c r="V120" s="31">
        <f>VLOOKUP(A120,'+ pending'!A:X,24,0)</f>
        <v>3.5196759259259261E-2</v>
      </c>
      <c r="W120" s="62" t="str">
        <f t="shared" si="9"/>
        <v/>
      </c>
      <c r="X120" s="63" t="str">
        <f t="shared" si="10"/>
        <v>Cumplido</v>
      </c>
      <c r="Z120" s="1" t="str">
        <f t="shared" si="13"/>
        <v/>
      </c>
      <c r="AA120" s="1" t="str">
        <f t="shared" si="11"/>
        <v/>
      </c>
      <c r="AB120" s="1" t="str">
        <f t="shared" si="12"/>
        <v/>
      </c>
      <c r="AC120" s="1" t="str">
        <f t="shared" si="14"/>
        <v>Cumplido</v>
      </c>
      <c r="AD120" s="1" t="str">
        <f>VLOOKUP(A120,'+ pending'!A:A,1,0)</f>
        <v>INC000002654805</v>
      </c>
    </row>
    <row r="121" spans="1:30" x14ac:dyDescent="0.2">
      <c r="A121" s="75" t="s">
        <v>15516</v>
      </c>
      <c r="B121" s="1" t="s">
        <v>116</v>
      </c>
      <c r="C121" s="1" t="s">
        <v>40</v>
      </c>
      <c r="D121" s="1" t="s">
        <v>117</v>
      </c>
      <c r="E121" s="1" t="s">
        <v>122</v>
      </c>
      <c r="F121" s="1" t="s">
        <v>111</v>
      </c>
      <c r="G121" s="1" t="s">
        <v>15517</v>
      </c>
      <c r="H121" s="1" t="s">
        <v>15518</v>
      </c>
      <c r="I121" s="1" t="s">
        <v>15519</v>
      </c>
      <c r="J121" s="1" t="s">
        <v>15373</v>
      </c>
      <c r="K121" s="1" t="s">
        <v>18</v>
      </c>
      <c r="L121" s="1" t="s">
        <v>58</v>
      </c>
      <c r="M121" s="1" t="s">
        <v>15520</v>
      </c>
      <c r="N121" s="1" t="s">
        <v>115</v>
      </c>
      <c r="O121" s="1" t="s">
        <v>405</v>
      </c>
      <c r="P121" s="1" t="s">
        <v>9</v>
      </c>
      <c r="Q121" s="1" t="s">
        <v>15332</v>
      </c>
      <c r="R121" s="58">
        <v>45356</v>
      </c>
      <c r="S121" s="31">
        <f t="shared" si="8"/>
        <v>0.23605324074014788</v>
      </c>
      <c r="T121" s="31">
        <f>VLOOKUP(A121,'+ pending'!A:V,22,0)</f>
        <v>0.22585648148148149</v>
      </c>
      <c r="U121" s="18">
        <f>VLOOKUP(A121,'+ pending'!A:W,23,0)</f>
        <v>0.23733796296296297</v>
      </c>
      <c r="V121" s="31">
        <f>VLOOKUP(A121,'+ pending'!A:X,24,0)</f>
        <v>1.1481481481481481E-2</v>
      </c>
      <c r="W121" s="62" t="str">
        <f t="shared" si="9"/>
        <v/>
      </c>
      <c r="X121" s="63" t="str">
        <f t="shared" si="10"/>
        <v>Cumplido</v>
      </c>
      <c r="Z121" s="1" t="str">
        <f t="shared" si="13"/>
        <v/>
      </c>
      <c r="AA121" s="1" t="str">
        <f>IF($D121="Alta",IF($V121&lt;=$AI$5,"Cumplido", "Incumplido"),"")</f>
        <v/>
      </c>
      <c r="AB121" s="1" t="str">
        <f t="shared" si="12"/>
        <v>Cumplido</v>
      </c>
      <c r="AC121" s="1" t="str">
        <f t="shared" si="14"/>
        <v/>
      </c>
      <c r="AD121" s="1" t="str">
        <f>VLOOKUP(A121,'+ pending'!A:A,1,0)</f>
        <v>INC000002653490</v>
      </c>
    </row>
    <row r="122" spans="1:30" x14ac:dyDescent="0.2">
      <c r="A122" s="75" t="s">
        <v>15521</v>
      </c>
      <c r="B122" s="1" t="s">
        <v>110</v>
      </c>
      <c r="C122" s="1" t="s">
        <v>50</v>
      </c>
      <c r="D122" s="1" t="s">
        <v>109</v>
      </c>
      <c r="E122" s="1" t="s">
        <v>122</v>
      </c>
      <c r="F122" s="1" t="s">
        <v>111</v>
      </c>
      <c r="G122" s="1" t="s">
        <v>15522</v>
      </c>
      <c r="H122" s="1" t="s">
        <v>15523</v>
      </c>
      <c r="I122" s="1" t="s">
        <v>15524</v>
      </c>
      <c r="J122" s="1" t="s">
        <v>15373</v>
      </c>
      <c r="K122" s="1" t="s">
        <v>18</v>
      </c>
      <c r="L122" s="1" t="s">
        <v>499</v>
      </c>
      <c r="M122" s="1" t="s">
        <v>15525</v>
      </c>
      <c r="N122" s="1" t="s">
        <v>112</v>
      </c>
      <c r="O122" s="1" t="s">
        <v>1770</v>
      </c>
      <c r="P122" s="1" t="s">
        <v>9</v>
      </c>
      <c r="Q122" s="1" t="s">
        <v>15332</v>
      </c>
      <c r="R122" s="58">
        <v>45356</v>
      </c>
      <c r="S122" s="31">
        <f t="shared" si="8"/>
        <v>3.6412037035916001E-2</v>
      </c>
      <c r="T122" s="31">
        <f>VLOOKUP(A122,'+ pending'!A:V,22,0)</f>
        <v>0</v>
      </c>
      <c r="U122" s="18">
        <f>VLOOKUP(A122,'+ pending'!A:W,23,0)</f>
        <v>3.6574074074074071E-2</v>
      </c>
      <c r="V122" s="31">
        <f>VLOOKUP(A122,'+ pending'!A:X,24,0)</f>
        <v>3.6574074074074071E-2</v>
      </c>
      <c r="W122" s="62" t="str">
        <f t="shared" si="9"/>
        <v/>
      </c>
      <c r="X122" s="63" t="str">
        <f t="shared" si="10"/>
        <v>Cumplido</v>
      </c>
      <c r="Z122" s="1" t="str">
        <f t="shared" si="13"/>
        <v/>
      </c>
      <c r="AA122" s="1" t="str">
        <f t="shared" ref="AA122:AA185" si="15">IF($D122="Alta",IF($V122&lt;=$AI$5,"Cumplido", "Incumplido"),"")</f>
        <v/>
      </c>
      <c r="AB122" s="1" t="str">
        <f t="shared" si="12"/>
        <v/>
      </c>
      <c r="AC122" s="1" t="str">
        <f t="shared" si="14"/>
        <v>Cumplido</v>
      </c>
      <c r="AD122" s="1" t="str">
        <f>VLOOKUP(A122,'+ pending'!A:A,1,0)</f>
        <v>INC000002654304</v>
      </c>
    </row>
    <row r="123" spans="1:30" x14ac:dyDescent="0.2">
      <c r="A123" s="75" t="s">
        <v>15526</v>
      </c>
      <c r="B123" s="1" t="s">
        <v>110</v>
      </c>
      <c r="C123" s="1" t="s">
        <v>50</v>
      </c>
      <c r="D123" s="1" t="s">
        <v>109</v>
      </c>
      <c r="E123" s="1" t="s">
        <v>122</v>
      </c>
      <c r="F123" s="1" t="s">
        <v>111</v>
      </c>
      <c r="G123" s="1" t="s">
        <v>15527</v>
      </c>
      <c r="H123" s="1" t="s">
        <v>15528</v>
      </c>
      <c r="I123" s="1" t="s">
        <v>15529</v>
      </c>
      <c r="J123" s="1" t="s">
        <v>15373</v>
      </c>
      <c r="K123" s="1" t="s">
        <v>18</v>
      </c>
      <c r="L123" s="1" t="s">
        <v>499</v>
      </c>
      <c r="M123" s="1" t="s">
        <v>15530</v>
      </c>
      <c r="N123" s="1" t="s">
        <v>112</v>
      </c>
      <c r="O123" s="1" t="s">
        <v>1770</v>
      </c>
      <c r="P123" s="1" t="s">
        <v>9</v>
      </c>
      <c r="Q123" s="1" t="s">
        <v>15332</v>
      </c>
      <c r="R123" s="58">
        <v>45356</v>
      </c>
      <c r="S123" s="31">
        <f t="shared" si="8"/>
        <v>3.7141203705687076E-2</v>
      </c>
      <c r="T123" s="31">
        <f>VLOOKUP(A123,'+ pending'!A:V,22,0)</f>
        <v>0</v>
      </c>
      <c r="U123" s="18">
        <f>VLOOKUP(A123,'+ pending'!A:W,23,0)</f>
        <v>3.7303240740740741E-2</v>
      </c>
      <c r="V123" s="31">
        <f>VLOOKUP(A123,'+ pending'!A:X,24,0)</f>
        <v>3.7303240740740741E-2</v>
      </c>
      <c r="W123" s="62" t="str">
        <f t="shared" si="9"/>
        <v/>
      </c>
      <c r="X123" s="63" t="str">
        <f t="shared" si="10"/>
        <v>Cumplido</v>
      </c>
      <c r="Z123" s="1" t="str">
        <f t="shared" si="13"/>
        <v/>
      </c>
      <c r="AA123" s="1" t="str">
        <f t="shared" si="15"/>
        <v/>
      </c>
      <c r="AB123" s="1" t="str">
        <f t="shared" si="12"/>
        <v/>
      </c>
      <c r="AC123" s="1" t="str">
        <f t="shared" si="14"/>
        <v>Cumplido</v>
      </c>
      <c r="AD123" s="1" t="str">
        <f>VLOOKUP(A123,'+ pending'!A:A,1,0)</f>
        <v>INC000002654303</v>
      </c>
    </row>
    <row r="124" spans="1:30" x14ac:dyDescent="0.2">
      <c r="A124" s="75" t="s">
        <v>15531</v>
      </c>
      <c r="B124" s="1" t="s">
        <v>110</v>
      </c>
      <c r="C124" s="1" t="s">
        <v>50</v>
      </c>
      <c r="D124" s="1" t="s">
        <v>109</v>
      </c>
      <c r="E124" s="1" t="s">
        <v>122</v>
      </c>
      <c r="F124" s="1" t="s">
        <v>111</v>
      </c>
      <c r="G124" s="1" t="s">
        <v>15532</v>
      </c>
      <c r="H124" s="1" t="s">
        <v>15533</v>
      </c>
      <c r="I124" s="1" t="s">
        <v>15534</v>
      </c>
      <c r="J124" s="1" t="s">
        <v>15373</v>
      </c>
      <c r="K124" s="1" t="s">
        <v>18</v>
      </c>
      <c r="L124" s="1" t="s">
        <v>499</v>
      </c>
      <c r="M124" s="1" t="s">
        <v>15535</v>
      </c>
      <c r="N124" s="1" t="s">
        <v>112</v>
      </c>
      <c r="O124" s="1" t="s">
        <v>1770</v>
      </c>
      <c r="P124" s="1" t="s">
        <v>9</v>
      </c>
      <c r="Q124" s="1" t="s">
        <v>15332</v>
      </c>
      <c r="R124" s="58">
        <v>45356</v>
      </c>
      <c r="S124" s="31">
        <f t="shared" si="8"/>
        <v>3.8217592591536231E-2</v>
      </c>
      <c r="T124" s="31">
        <f>VLOOKUP(A124,'+ pending'!A:V,22,0)</f>
        <v>0</v>
      </c>
      <c r="U124" s="18">
        <f>VLOOKUP(A124,'+ pending'!A:W,23,0)</f>
        <v>3.8449074074074073E-2</v>
      </c>
      <c r="V124" s="31">
        <f>VLOOKUP(A124,'+ pending'!A:X,24,0)</f>
        <v>3.8449074074074073E-2</v>
      </c>
      <c r="W124" s="62" t="str">
        <f t="shared" si="9"/>
        <v/>
      </c>
      <c r="X124" s="63" t="str">
        <f t="shared" si="10"/>
        <v>Cumplido</v>
      </c>
      <c r="Z124" s="1" t="str">
        <f t="shared" si="13"/>
        <v/>
      </c>
      <c r="AA124" s="1" t="str">
        <f t="shared" si="15"/>
        <v/>
      </c>
      <c r="AB124" s="1" t="str">
        <f t="shared" si="12"/>
        <v/>
      </c>
      <c r="AC124" s="1" t="str">
        <f t="shared" si="14"/>
        <v>Cumplido</v>
      </c>
      <c r="AD124" s="1" t="str">
        <f>VLOOKUP(A124,'+ pending'!A:A,1,0)</f>
        <v>INC000002654302</v>
      </c>
    </row>
    <row r="125" spans="1:30" x14ac:dyDescent="0.2">
      <c r="A125" s="75" t="s">
        <v>15536</v>
      </c>
      <c r="B125" s="1" t="s">
        <v>110</v>
      </c>
      <c r="C125" s="1" t="s">
        <v>50</v>
      </c>
      <c r="D125" s="1" t="s">
        <v>109</v>
      </c>
      <c r="E125" s="1" t="s">
        <v>122</v>
      </c>
      <c r="F125" s="1" t="s">
        <v>114</v>
      </c>
      <c r="G125" s="1" t="s">
        <v>15537</v>
      </c>
      <c r="H125" s="1" t="s">
        <v>15538</v>
      </c>
      <c r="I125" s="1" t="s">
        <v>15539</v>
      </c>
      <c r="J125" s="1" t="s">
        <v>15373</v>
      </c>
      <c r="K125" s="1" t="s">
        <v>22</v>
      </c>
      <c r="L125" s="1" t="s">
        <v>65</v>
      </c>
      <c r="M125" s="1" t="s">
        <v>15540</v>
      </c>
      <c r="N125" s="1" t="s">
        <v>115</v>
      </c>
      <c r="O125" s="1" t="s">
        <v>461</v>
      </c>
      <c r="P125" s="1" t="s">
        <v>9</v>
      </c>
      <c r="Q125" s="1" t="s">
        <v>15332</v>
      </c>
      <c r="R125" s="58">
        <v>45356</v>
      </c>
      <c r="S125" s="31">
        <f t="shared" si="8"/>
        <v>1.012800925927877</v>
      </c>
      <c r="T125" s="31">
        <f>VLOOKUP(A125,'+ pending'!A:V,22,0)</f>
        <v>0.86084490740740738</v>
      </c>
      <c r="U125" s="18">
        <f>VLOOKUP(A125,'+ pending'!A:W,23,0)</f>
        <v>1.0136226851851853</v>
      </c>
      <c r="V125" s="31">
        <f>VLOOKUP(A125,'+ pending'!A:X,24,0)</f>
        <v>0.15277777777777779</v>
      </c>
      <c r="W125" s="62" t="str">
        <f t="shared" si="9"/>
        <v/>
      </c>
      <c r="X125" s="63" t="str">
        <f t="shared" si="10"/>
        <v>Cumplido</v>
      </c>
      <c r="Z125" s="1" t="str">
        <f t="shared" si="13"/>
        <v/>
      </c>
      <c r="AA125" s="1" t="str">
        <f t="shared" si="15"/>
        <v/>
      </c>
      <c r="AB125" s="1" t="str">
        <f t="shared" si="12"/>
        <v/>
      </c>
      <c r="AC125" s="1" t="str">
        <f t="shared" si="14"/>
        <v>Cumplido</v>
      </c>
      <c r="AD125" s="1" t="str">
        <f>VLOOKUP(A125,'+ pending'!A:A,1,0)</f>
        <v>INC000002652533</v>
      </c>
    </row>
    <row r="126" spans="1:30" x14ac:dyDescent="0.2">
      <c r="A126" s="75" t="s">
        <v>15541</v>
      </c>
      <c r="B126" s="1" t="s">
        <v>116</v>
      </c>
      <c r="C126" s="1" t="s">
        <v>50</v>
      </c>
      <c r="D126" s="1" t="s">
        <v>109</v>
      </c>
      <c r="E126" s="1" t="s">
        <v>122</v>
      </c>
      <c r="F126" s="1" t="s">
        <v>121</v>
      </c>
      <c r="G126" s="1" t="s">
        <v>15542</v>
      </c>
      <c r="H126" s="1" t="s">
        <v>15543</v>
      </c>
      <c r="I126" s="1" t="s">
        <v>15544</v>
      </c>
      <c r="J126" s="1" t="s">
        <v>15373</v>
      </c>
      <c r="K126" s="1" t="s">
        <v>18</v>
      </c>
      <c r="L126" s="1" t="s">
        <v>58</v>
      </c>
      <c r="M126" s="1" t="s">
        <v>15545</v>
      </c>
      <c r="N126" s="1" t="s">
        <v>112</v>
      </c>
      <c r="O126" s="1" t="s">
        <v>145</v>
      </c>
      <c r="P126" s="1" t="s">
        <v>10</v>
      </c>
      <c r="Q126" s="1" t="s">
        <v>15332</v>
      </c>
      <c r="R126" s="58">
        <v>45356</v>
      </c>
      <c r="S126" s="31">
        <f t="shared" si="8"/>
        <v>7.1099537039117422E-2</v>
      </c>
      <c r="T126" s="31">
        <f>VLOOKUP(A126,'+ pending'!A:V,22,0)</f>
        <v>6.5162037037037032E-2</v>
      </c>
      <c r="U126" s="18">
        <f>VLOOKUP(A126,'+ pending'!A:W,23,0)</f>
        <v>7.3865740740740746E-2</v>
      </c>
      <c r="V126" s="31">
        <f>VLOOKUP(A126,'+ pending'!A:X,24,0)</f>
        <v>8.7037037037037031E-3</v>
      </c>
      <c r="W126" s="62" t="str">
        <f t="shared" si="9"/>
        <v>Cumplido</v>
      </c>
      <c r="X126" s="63" t="str">
        <f t="shared" si="10"/>
        <v xml:space="preserve"> </v>
      </c>
      <c r="Z126" s="1" t="str">
        <f t="shared" si="13"/>
        <v/>
      </c>
      <c r="AA126" s="1" t="str">
        <f t="shared" si="15"/>
        <v/>
      </c>
      <c r="AB126" s="1" t="str">
        <f t="shared" si="12"/>
        <v/>
      </c>
      <c r="AC126" s="1" t="str">
        <f t="shared" si="14"/>
        <v>Cumplido</v>
      </c>
      <c r="AD126" s="1" t="str">
        <f>VLOOKUP(A126,'+ pending'!A:A,1,0)</f>
        <v>INC000002654283</v>
      </c>
    </row>
    <row r="127" spans="1:30" x14ac:dyDescent="0.2">
      <c r="A127" s="75" t="s">
        <v>15546</v>
      </c>
      <c r="B127" s="1" t="s">
        <v>159</v>
      </c>
      <c r="C127" s="1" t="s">
        <v>40</v>
      </c>
      <c r="D127" s="1" t="s">
        <v>117</v>
      </c>
      <c r="E127" s="1" t="s">
        <v>122</v>
      </c>
      <c r="F127" s="1" t="s">
        <v>111</v>
      </c>
      <c r="G127" s="1" t="s">
        <v>15547</v>
      </c>
      <c r="H127" s="1" t="s">
        <v>15548</v>
      </c>
      <c r="I127" s="1" t="s">
        <v>15549</v>
      </c>
      <c r="J127" s="1" t="s">
        <v>15373</v>
      </c>
      <c r="K127" s="1" t="s">
        <v>21</v>
      </c>
      <c r="L127" s="1" t="s">
        <v>44</v>
      </c>
      <c r="M127" s="1" t="s">
        <v>15550</v>
      </c>
      <c r="N127" s="1" t="s">
        <v>112</v>
      </c>
      <c r="O127" s="1" t="s">
        <v>163</v>
      </c>
      <c r="P127" s="1" t="s">
        <v>9</v>
      </c>
      <c r="Q127" s="1" t="s">
        <v>15332</v>
      </c>
      <c r="R127" s="58">
        <v>45356</v>
      </c>
      <c r="S127" s="31">
        <f t="shared" si="8"/>
        <v>8.9120370830642059E-4</v>
      </c>
      <c r="T127" s="31">
        <f>VLOOKUP(A127,'+ pending'!A:V,22,0)</f>
        <v>0</v>
      </c>
      <c r="U127" s="18">
        <f>VLOOKUP(A127,'+ pending'!A:W,23,0)</f>
        <v>2.2222222222222222E-3</v>
      </c>
      <c r="V127" s="31">
        <f>VLOOKUP(A127,'+ pending'!A:X,24,0)</f>
        <v>2.2222222222222222E-3</v>
      </c>
      <c r="W127" s="62" t="str">
        <f t="shared" si="9"/>
        <v/>
      </c>
      <c r="X127" s="63" t="str">
        <f t="shared" si="10"/>
        <v>Cumplido</v>
      </c>
      <c r="Z127" s="1" t="str">
        <f t="shared" si="13"/>
        <v/>
      </c>
      <c r="AA127" s="1" t="str">
        <f t="shared" si="15"/>
        <v/>
      </c>
      <c r="AB127" s="1" t="str">
        <f t="shared" si="12"/>
        <v>Cumplido</v>
      </c>
      <c r="AC127" s="1" t="str">
        <f t="shared" si="14"/>
        <v/>
      </c>
      <c r="AD127" s="1" t="str">
        <f>VLOOKUP(A127,'+ pending'!A:A,1,0)</f>
        <v>INC000002654699</v>
      </c>
    </row>
    <row r="128" spans="1:30" x14ac:dyDescent="0.2">
      <c r="A128" s="75" t="s">
        <v>15551</v>
      </c>
      <c r="B128" s="1" t="s">
        <v>116</v>
      </c>
      <c r="C128" s="1" t="s">
        <v>40</v>
      </c>
      <c r="D128" s="1" t="s">
        <v>117</v>
      </c>
      <c r="E128" s="1" t="s">
        <v>122</v>
      </c>
      <c r="F128" s="1" t="s">
        <v>111</v>
      </c>
      <c r="G128" s="1" t="s">
        <v>15552</v>
      </c>
      <c r="H128" s="1" t="s">
        <v>15553</v>
      </c>
      <c r="I128" s="1" t="s">
        <v>15554</v>
      </c>
      <c r="J128" s="1" t="s">
        <v>15373</v>
      </c>
      <c r="K128" s="1" t="s">
        <v>19</v>
      </c>
      <c r="L128" s="1" t="s">
        <v>63</v>
      </c>
      <c r="M128" s="1" t="s">
        <v>15555</v>
      </c>
      <c r="N128" s="1" t="s">
        <v>115</v>
      </c>
      <c r="O128" s="1" t="s">
        <v>191</v>
      </c>
      <c r="P128" s="1" t="s">
        <v>9</v>
      </c>
      <c r="Q128" s="1" t="s">
        <v>15380</v>
      </c>
      <c r="R128" s="58">
        <v>45356</v>
      </c>
      <c r="S128" s="31">
        <f t="shared" si="8"/>
        <v>1.4365509259223472</v>
      </c>
      <c r="T128" s="31">
        <f>VLOOKUP(A128,'+ pending'!A:V,22,0)</f>
        <v>1.4293287037037037</v>
      </c>
      <c r="U128" s="18">
        <f>VLOOKUP(A128,'+ pending'!A:W,23,0)</f>
        <v>1.4377083333333334</v>
      </c>
      <c r="V128" s="31">
        <f>VLOOKUP(A128,'+ pending'!A:X,24,0)</f>
        <v>8.3796296296296292E-3</v>
      </c>
      <c r="W128" s="62" t="str">
        <f t="shared" si="9"/>
        <v/>
      </c>
      <c r="X128" s="63" t="str">
        <f t="shared" si="10"/>
        <v>Cumplido</v>
      </c>
      <c r="Z128" s="1" t="str">
        <f t="shared" si="13"/>
        <v/>
      </c>
      <c r="AA128" s="1" t="str">
        <f t="shared" si="15"/>
        <v/>
      </c>
      <c r="AB128" s="1" t="str">
        <f t="shared" si="12"/>
        <v>Cumplido</v>
      </c>
      <c r="AC128" s="1" t="str">
        <f t="shared" si="14"/>
        <v/>
      </c>
      <c r="AD128" s="1" t="str">
        <f>VLOOKUP(A128,'+ pending'!A:A,1,0)</f>
        <v>INC000002651089</v>
      </c>
    </row>
    <row r="129" spans="1:30" x14ac:dyDescent="0.2">
      <c r="A129" s="75" t="s">
        <v>15556</v>
      </c>
      <c r="B129" s="1" t="s">
        <v>110</v>
      </c>
      <c r="C129" s="1" t="s">
        <v>50</v>
      </c>
      <c r="D129" s="1" t="s">
        <v>109</v>
      </c>
      <c r="E129" s="1" t="s">
        <v>122</v>
      </c>
      <c r="F129" s="1" t="s">
        <v>129</v>
      </c>
      <c r="G129" s="1" t="s">
        <v>15557</v>
      </c>
      <c r="H129" s="1" t="s">
        <v>15558</v>
      </c>
      <c r="I129" s="1" t="s">
        <v>15559</v>
      </c>
      <c r="J129" s="1" t="s">
        <v>15560</v>
      </c>
      <c r="K129" s="1" t="s">
        <v>22</v>
      </c>
      <c r="L129" s="1" t="s">
        <v>47</v>
      </c>
      <c r="M129" s="1" t="s">
        <v>15561</v>
      </c>
      <c r="N129" s="1" t="s">
        <v>167</v>
      </c>
      <c r="O129" s="1" t="s">
        <v>205</v>
      </c>
      <c r="P129" s="1" t="s">
        <v>9</v>
      </c>
      <c r="Q129" s="1" t="s">
        <v>15332</v>
      </c>
      <c r="R129" s="58">
        <v>45357</v>
      </c>
      <c r="S129" s="31">
        <f t="shared" si="8"/>
        <v>3.0092592351138592E-4</v>
      </c>
      <c r="T129" s="31">
        <f>VLOOKUP(A129,'+ pending'!A:V,22,0)</f>
        <v>0</v>
      </c>
      <c r="U129" s="18">
        <f>VLOOKUP(A129,'+ pending'!A:W,23,0)</f>
        <v>1.3541666666666667E-3</v>
      </c>
      <c r="V129" s="31">
        <f>VLOOKUP(A129,'+ pending'!A:X,24,0)</f>
        <v>1.3541666666666667E-3</v>
      </c>
      <c r="W129" s="62" t="str">
        <f t="shared" si="9"/>
        <v/>
      </c>
      <c r="X129" s="63" t="str">
        <f t="shared" si="10"/>
        <v>Cumplido</v>
      </c>
      <c r="Z129" s="1" t="str">
        <f t="shared" si="13"/>
        <v/>
      </c>
      <c r="AA129" s="1" t="str">
        <f t="shared" si="15"/>
        <v/>
      </c>
      <c r="AB129" s="1" t="str">
        <f t="shared" si="12"/>
        <v/>
      </c>
      <c r="AC129" s="1" t="str">
        <f t="shared" si="14"/>
        <v>Cumplido</v>
      </c>
      <c r="AD129" s="1" t="str">
        <f>VLOOKUP(A129,'+ pending'!A:A,1,0)</f>
        <v>INC000002655034</v>
      </c>
    </row>
    <row r="130" spans="1:30" x14ac:dyDescent="0.2">
      <c r="A130" s="75" t="s">
        <v>15562</v>
      </c>
      <c r="B130" s="1" t="s">
        <v>116</v>
      </c>
      <c r="C130" s="1" t="s">
        <v>40</v>
      </c>
      <c r="D130" s="1" t="s">
        <v>117</v>
      </c>
      <c r="E130" s="1" t="s">
        <v>122</v>
      </c>
      <c r="F130" s="1" t="s">
        <v>13977</v>
      </c>
      <c r="G130" s="1" t="s">
        <v>15563</v>
      </c>
      <c r="H130" s="1" t="s">
        <v>15564</v>
      </c>
      <c r="I130" s="1" t="s">
        <v>15565</v>
      </c>
      <c r="J130" s="1" t="s">
        <v>15560</v>
      </c>
      <c r="K130" s="1" t="s">
        <v>13</v>
      </c>
      <c r="L130" s="1" t="s">
        <v>37</v>
      </c>
      <c r="M130" s="1" t="s">
        <v>15566</v>
      </c>
      <c r="N130" s="1" t="s">
        <v>115</v>
      </c>
      <c r="O130" s="1" t="s">
        <v>405</v>
      </c>
      <c r="P130" s="1" t="s">
        <v>9</v>
      </c>
      <c r="Q130" s="1" t="s">
        <v>15380</v>
      </c>
      <c r="R130" s="58">
        <v>45357</v>
      </c>
      <c r="S130" s="31">
        <f t="shared" si="8"/>
        <v>1.8790509259197279</v>
      </c>
      <c r="T130" s="31">
        <f>VLOOKUP(A130,'+ pending'!A:V,22,0)</f>
        <v>1.5023958333333334</v>
      </c>
      <c r="U130" s="18">
        <f>VLOOKUP(A130,'+ pending'!A:W,23,0)</f>
        <v>1.8845833333333333</v>
      </c>
      <c r="V130" s="31">
        <f>VLOOKUP(A130,'+ pending'!A:X,24,0)</f>
        <v>0.38218750000000001</v>
      </c>
      <c r="W130" s="62" t="str">
        <f t="shared" si="9"/>
        <v/>
      </c>
      <c r="X130" s="63" t="str">
        <f t="shared" si="10"/>
        <v>Cumplido</v>
      </c>
      <c r="Z130" s="1" t="str">
        <f t="shared" si="13"/>
        <v/>
      </c>
      <c r="AA130" s="1" t="str">
        <f t="shared" si="15"/>
        <v/>
      </c>
      <c r="AB130" s="1" t="str">
        <f t="shared" si="12"/>
        <v>Cumplido</v>
      </c>
      <c r="AC130" s="1" t="str">
        <f t="shared" si="14"/>
        <v/>
      </c>
      <c r="AD130" s="1" t="str">
        <f>VLOOKUP(A130,'+ pending'!A:A,1,0)</f>
        <v>INC000002651632</v>
      </c>
    </row>
    <row r="131" spans="1:30" x14ac:dyDescent="0.2">
      <c r="A131" s="75" t="s">
        <v>15567</v>
      </c>
      <c r="B131" s="1" t="s">
        <v>116</v>
      </c>
      <c r="C131" s="1" t="s">
        <v>40</v>
      </c>
      <c r="D131" s="1" t="s">
        <v>117</v>
      </c>
      <c r="E131" s="1" t="s">
        <v>122</v>
      </c>
      <c r="F131" s="1" t="s">
        <v>121</v>
      </c>
      <c r="G131" s="1" t="s">
        <v>15568</v>
      </c>
      <c r="H131" s="1" t="s">
        <v>15569</v>
      </c>
      <c r="I131" s="1" t="s">
        <v>15570</v>
      </c>
      <c r="J131" s="1" t="s">
        <v>15560</v>
      </c>
      <c r="K131" s="1" t="s">
        <v>21</v>
      </c>
      <c r="L131" s="1" t="s">
        <v>43</v>
      </c>
      <c r="M131" s="1" t="s">
        <v>15571</v>
      </c>
      <c r="N131" s="1" t="s">
        <v>112</v>
      </c>
      <c r="O131" s="1" t="s">
        <v>145</v>
      </c>
      <c r="P131" s="1" t="s">
        <v>9</v>
      </c>
      <c r="Q131" s="1" t="s">
        <v>15332</v>
      </c>
      <c r="R131" s="58">
        <v>45357</v>
      </c>
      <c r="S131" s="31">
        <f t="shared" si="8"/>
        <v>0.75622685185226146</v>
      </c>
      <c r="T131" s="31">
        <f>VLOOKUP(A131,'+ pending'!A:V,22,0)</f>
        <v>0.74211805555555554</v>
      </c>
      <c r="U131" s="18">
        <f>VLOOKUP(A131,'+ pending'!A:W,23,0)</f>
        <v>0.75826388888888885</v>
      </c>
      <c r="V131" s="31">
        <f>VLOOKUP(A131,'+ pending'!A:X,24,0)</f>
        <v>1.6145833333333335E-2</v>
      </c>
      <c r="W131" s="62" t="str">
        <f t="shared" si="9"/>
        <v/>
      </c>
      <c r="X131" s="63" t="str">
        <f t="shared" si="10"/>
        <v>Cumplido</v>
      </c>
      <c r="Z131" s="1" t="str">
        <f t="shared" si="13"/>
        <v/>
      </c>
      <c r="AA131" s="1" t="str">
        <f t="shared" si="15"/>
        <v/>
      </c>
      <c r="AB131" s="1" t="str">
        <f t="shared" si="12"/>
        <v>Cumplido</v>
      </c>
      <c r="AC131" s="1" t="str">
        <f t="shared" si="14"/>
        <v/>
      </c>
      <c r="AD131" s="1" t="str">
        <f>VLOOKUP(A131,'+ pending'!A:A,1,0)</f>
        <v>INC000002654267</v>
      </c>
    </row>
    <row r="132" spans="1:30" x14ac:dyDescent="0.2">
      <c r="A132" s="75" t="s">
        <v>15572</v>
      </c>
      <c r="B132" s="1" t="s">
        <v>123</v>
      </c>
      <c r="C132" s="1" t="s">
        <v>50</v>
      </c>
      <c r="D132" s="1" t="s">
        <v>109</v>
      </c>
      <c r="E132" s="1" t="s">
        <v>122</v>
      </c>
      <c r="F132" s="1" t="s">
        <v>121</v>
      </c>
      <c r="G132" s="1" t="s">
        <v>15573</v>
      </c>
      <c r="H132" s="1" t="s">
        <v>15573</v>
      </c>
      <c r="I132" s="1" t="s">
        <v>15574</v>
      </c>
      <c r="J132" s="1" t="s">
        <v>15560</v>
      </c>
      <c r="K132" s="1" t="s">
        <v>18</v>
      </c>
      <c r="L132" s="1" t="s">
        <v>58</v>
      </c>
      <c r="M132" s="1" t="s">
        <v>15575</v>
      </c>
      <c r="N132" s="1" t="s">
        <v>124</v>
      </c>
      <c r="O132" s="1" t="s">
        <v>125</v>
      </c>
      <c r="P132" s="1" t="s">
        <v>10</v>
      </c>
      <c r="Q132" s="1" t="s">
        <v>15332</v>
      </c>
      <c r="R132" s="58">
        <v>45357</v>
      </c>
      <c r="S132" s="31">
        <f t="shared" si="8"/>
        <v>0.12295138889021473</v>
      </c>
      <c r="T132" s="31">
        <f>VLOOKUP(A132,'+ pending'!A:V,22,0)</f>
        <v>0.11991898148148149</v>
      </c>
      <c r="U132" s="18">
        <f>VLOOKUP(A132,'+ pending'!A:W,23,0)</f>
        <v>0.12295138888888889</v>
      </c>
      <c r="V132" s="31">
        <f>VLOOKUP(A132,'+ pending'!A:X,24,0)</f>
        <v>3.0324074074074073E-3</v>
      </c>
      <c r="W132" s="62" t="str">
        <f t="shared" si="9"/>
        <v>Cumplido</v>
      </c>
      <c r="X132" s="63" t="str">
        <f t="shared" si="10"/>
        <v xml:space="preserve"> </v>
      </c>
      <c r="Z132" s="1" t="str">
        <f t="shared" si="13"/>
        <v/>
      </c>
      <c r="AA132" s="1" t="str">
        <f t="shared" si="15"/>
        <v/>
      </c>
      <c r="AB132" s="1" t="str">
        <f t="shared" si="12"/>
        <v/>
      </c>
      <c r="AC132" s="1" t="str">
        <f t="shared" si="14"/>
        <v>Cumplido</v>
      </c>
      <c r="AD132" s="1" t="str">
        <f>VLOOKUP(A132,'+ pending'!A:A,1,0)</f>
        <v>INC000002655663</v>
      </c>
    </row>
    <row r="133" spans="1:30" x14ac:dyDescent="0.2">
      <c r="A133" s="75" t="s">
        <v>15576</v>
      </c>
      <c r="B133" s="1" t="s">
        <v>123</v>
      </c>
      <c r="C133" s="1" t="s">
        <v>50</v>
      </c>
      <c r="D133" s="1" t="s">
        <v>109</v>
      </c>
      <c r="E133" s="1" t="s">
        <v>122</v>
      </c>
      <c r="F133" s="1" t="s">
        <v>121</v>
      </c>
      <c r="G133" s="1" t="s">
        <v>15577</v>
      </c>
      <c r="H133" s="1" t="s">
        <v>15577</v>
      </c>
      <c r="I133" s="1" t="s">
        <v>15578</v>
      </c>
      <c r="J133" s="1" t="s">
        <v>15560</v>
      </c>
      <c r="K133" s="1" t="s">
        <v>18</v>
      </c>
      <c r="L133" s="1" t="s">
        <v>58</v>
      </c>
      <c r="M133" s="1" t="s">
        <v>15579</v>
      </c>
      <c r="N133" s="1" t="s">
        <v>124</v>
      </c>
      <c r="O133" s="1" t="s">
        <v>125</v>
      </c>
      <c r="P133" s="1" t="s">
        <v>10</v>
      </c>
      <c r="Q133" s="1" t="s">
        <v>15332</v>
      </c>
      <c r="R133" s="58">
        <v>45357</v>
      </c>
      <c r="S133" s="31">
        <f t="shared" si="8"/>
        <v>0.12327546296000946</v>
      </c>
      <c r="T133" s="31">
        <f>VLOOKUP(A133,'+ pending'!A:V,22,0)</f>
        <v>0.12027777777777778</v>
      </c>
      <c r="U133" s="18">
        <f>VLOOKUP(A133,'+ pending'!A:W,23,0)</f>
        <v>0.12327546296296296</v>
      </c>
      <c r="V133" s="31">
        <f>VLOOKUP(A133,'+ pending'!A:X,24,0)</f>
        <v>2.9976851851851853E-3</v>
      </c>
      <c r="W133" s="62" t="str">
        <f t="shared" si="9"/>
        <v>Cumplido</v>
      </c>
      <c r="X133" s="63" t="str">
        <f t="shared" si="10"/>
        <v xml:space="preserve"> </v>
      </c>
      <c r="Z133" s="1" t="str">
        <f t="shared" si="13"/>
        <v/>
      </c>
      <c r="AA133" s="1" t="str">
        <f t="shared" si="15"/>
        <v/>
      </c>
      <c r="AB133" s="1" t="str">
        <f t="shared" si="12"/>
        <v/>
      </c>
      <c r="AC133" s="1" t="str">
        <f t="shared" si="14"/>
        <v>Cumplido</v>
      </c>
      <c r="AD133" s="1" t="str">
        <f>VLOOKUP(A133,'+ pending'!A:A,1,0)</f>
        <v>INC000002655664</v>
      </c>
    </row>
    <row r="134" spans="1:30" x14ac:dyDescent="0.2">
      <c r="A134" s="75" t="s">
        <v>15580</v>
      </c>
      <c r="B134" s="1" t="s">
        <v>116</v>
      </c>
      <c r="C134" s="1" t="s">
        <v>40</v>
      </c>
      <c r="D134" s="1" t="s">
        <v>117</v>
      </c>
      <c r="E134" s="1" t="s">
        <v>122</v>
      </c>
      <c r="F134" s="1" t="s">
        <v>111</v>
      </c>
      <c r="G134" s="1" t="s">
        <v>15581</v>
      </c>
      <c r="H134" s="1" t="s">
        <v>15582</v>
      </c>
      <c r="I134" s="1" t="s">
        <v>15583</v>
      </c>
      <c r="J134" s="1" t="s">
        <v>15560</v>
      </c>
      <c r="K134" s="1" t="s">
        <v>22</v>
      </c>
      <c r="L134" s="1" t="s">
        <v>47</v>
      </c>
      <c r="M134" s="1" t="s">
        <v>15584</v>
      </c>
      <c r="N134" s="1" t="s">
        <v>115</v>
      </c>
      <c r="O134" s="1" t="s">
        <v>144</v>
      </c>
      <c r="P134" s="1" t="s">
        <v>9</v>
      </c>
      <c r="Q134" s="1" t="s">
        <v>15332</v>
      </c>
      <c r="R134" s="58">
        <v>45357</v>
      </c>
      <c r="S134" s="31">
        <f t="shared" si="8"/>
        <v>7.9398148154723458E-3</v>
      </c>
      <c r="T134" s="31">
        <f>VLOOKUP(A134,'+ pending'!A:V,22,0)</f>
        <v>0</v>
      </c>
      <c r="U134" s="18">
        <f>VLOOKUP(A134,'+ pending'!A:W,23,0)</f>
        <v>9.0856481481481483E-3</v>
      </c>
      <c r="V134" s="31">
        <f>VLOOKUP(A134,'+ pending'!A:X,24,0)</f>
        <v>9.0856481481481483E-3</v>
      </c>
      <c r="W134" s="62" t="str">
        <f t="shared" si="9"/>
        <v/>
      </c>
      <c r="X134" s="63" t="str">
        <f t="shared" si="10"/>
        <v>Cumplido</v>
      </c>
      <c r="Z134" s="1" t="str">
        <f t="shared" si="13"/>
        <v/>
      </c>
      <c r="AA134" s="1" t="str">
        <f t="shared" si="15"/>
        <v/>
      </c>
      <c r="AB134" s="1" t="str">
        <f t="shared" si="12"/>
        <v>Cumplido</v>
      </c>
      <c r="AC134" s="1" t="str">
        <f t="shared" si="14"/>
        <v/>
      </c>
      <c r="AD134" s="1" t="str">
        <f>VLOOKUP(A134,'+ pending'!A:A,1,0)</f>
        <v>INC000002655080</v>
      </c>
    </row>
    <row r="135" spans="1:30" x14ac:dyDescent="0.2">
      <c r="A135" s="75" t="s">
        <v>15585</v>
      </c>
      <c r="B135" s="1" t="s">
        <v>116</v>
      </c>
      <c r="C135" s="1" t="s">
        <v>40</v>
      </c>
      <c r="D135" s="1" t="s">
        <v>117</v>
      </c>
      <c r="E135" s="1" t="s">
        <v>122</v>
      </c>
      <c r="F135" s="1" t="s">
        <v>111</v>
      </c>
      <c r="G135" s="1" t="s">
        <v>15586</v>
      </c>
      <c r="H135" s="1" t="s">
        <v>15587</v>
      </c>
      <c r="I135" s="1" t="s">
        <v>15588</v>
      </c>
      <c r="J135" s="1" t="s">
        <v>15560</v>
      </c>
      <c r="K135" s="1" t="s">
        <v>14</v>
      </c>
      <c r="L135" s="1" t="s">
        <v>51</v>
      </c>
      <c r="M135" s="1" t="s">
        <v>15589</v>
      </c>
      <c r="N135" s="1" t="s">
        <v>115</v>
      </c>
      <c r="O135" s="1" t="s">
        <v>144</v>
      </c>
      <c r="P135" s="1" t="s">
        <v>9</v>
      </c>
      <c r="Q135" s="1" t="s">
        <v>15380</v>
      </c>
      <c r="R135" s="58">
        <v>45357</v>
      </c>
      <c r="S135" s="31">
        <f t="shared" ref="S135:S198" si="16">I135-H135</f>
        <v>0.69175925925810589</v>
      </c>
      <c r="T135" s="31">
        <f>VLOOKUP(A135,'+ pending'!A:V,22,0)</f>
        <v>0.64121527777777776</v>
      </c>
      <c r="U135" s="18">
        <f>VLOOKUP(A135,'+ pending'!A:W,23,0)</f>
        <v>0.69329861111111113</v>
      </c>
      <c r="V135" s="31">
        <f>VLOOKUP(A135,'+ pending'!A:X,24,0)</f>
        <v>5.2083333333333336E-2</v>
      </c>
      <c r="W135" s="62" t="str">
        <f t="shared" ref="W135:W198" si="17">IF(P135="Incidencia de Cliente",IF($V135&lt;=$AI$2,"Cumplido","Incumplido"),"")</f>
        <v/>
      </c>
      <c r="X135" s="63" t="str">
        <f t="shared" ref="X135:X198" si="18">IF(P135="Requerimiento de Cliente",IF($V135&lt;=$AI$3,"Cumplido","Incumplido")," ")</f>
        <v>Cumplido</v>
      </c>
      <c r="Z135" s="1" t="str">
        <f t="shared" si="13"/>
        <v/>
      </c>
      <c r="AA135" s="1" t="str">
        <f t="shared" si="15"/>
        <v/>
      </c>
      <c r="AB135" s="1" t="str">
        <f t="shared" si="12"/>
        <v>Cumplido</v>
      </c>
      <c r="AC135" s="1" t="str">
        <f t="shared" si="14"/>
        <v/>
      </c>
      <c r="AD135" s="1" t="str">
        <f>VLOOKUP(A135,'+ pending'!A:A,1,0)</f>
        <v>INC000002655019</v>
      </c>
    </row>
    <row r="136" spans="1:30" x14ac:dyDescent="0.2">
      <c r="A136" s="75" t="s">
        <v>15590</v>
      </c>
      <c r="B136" s="1" t="s">
        <v>123</v>
      </c>
      <c r="C136" s="1" t="s">
        <v>50</v>
      </c>
      <c r="D136" s="1" t="s">
        <v>109</v>
      </c>
      <c r="E136" s="1" t="s">
        <v>122</v>
      </c>
      <c r="F136" s="1" t="s">
        <v>121</v>
      </c>
      <c r="G136" s="1" t="s">
        <v>15591</v>
      </c>
      <c r="H136" s="1" t="s">
        <v>15591</v>
      </c>
      <c r="I136" s="1" t="s">
        <v>15592</v>
      </c>
      <c r="J136" s="1" t="s">
        <v>15560</v>
      </c>
      <c r="K136" s="1" t="s">
        <v>18</v>
      </c>
      <c r="L136" s="1" t="s">
        <v>57</v>
      </c>
      <c r="M136" s="1" t="s">
        <v>15593</v>
      </c>
      <c r="N136" s="1" t="s">
        <v>124</v>
      </c>
      <c r="O136" s="1" t="s">
        <v>125</v>
      </c>
      <c r="P136" s="1" t="s">
        <v>10</v>
      </c>
      <c r="Q136" s="1" t="s">
        <v>15332</v>
      </c>
      <c r="R136" s="58">
        <v>45357</v>
      </c>
      <c r="S136" s="31">
        <f t="shared" si="16"/>
        <v>3.8888888884685002E-2</v>
      </c>
      <c r="T136" s="31">
        <f>VLOOKUP(A136,'+ pending'!A:V,22,0)</f>
        <v>3.3761574074074076E-2</v>
      </c>
      <c r="U136" s="18">
        <f>VLOOKUP(A136,'+ pending'!A:W,23,0)</f>
        <v>3.888888888888889E-2</v>
      </c>
      <c r="V136" s="31">
        <f>VLOOKUP(A136,'+ pending'!A:X,24,0)</f>
        <v>5.1273148148148146E-3</v>
      </c>
      <c r="W136" s="62" t="str">
        <f t="shared" si="17"/>
        <v>Cumplido</v>
      </c>
      <c r="X136" s="63" t="str">
        <f t="shared" si="18"/>
        <v xml:space="preserve"> </v>
      </c>
      <c r="Z136" s="1" t="str">
        <f t="shared" si="13"/>
        <v/>
      </c>
      <c r="AA136" s="1" t="str">
        <f t="shared" si="15"/>
        <v/>
      </c>
      <c r="AB136" s="1" t="str">
        <f t="shared" ref="AB136:AB199" si="19">IF($D136="Media",IF($V136&lt;=$AI$6,"Cumplido", "Incumplido"),"")</f>
        <v/>
      </c>
      <c r="AC136" s="1" t="str">
        <f t="shared" si="14"/>
        <v>Cumplido</v>
      </c>
      <c r="AD136" s="1" t="str">
        <f>VLOOKUP(A136,'+ pending'!A:A,1,0)</f>
        <v>INC000002656216</v>
      </c>
    </row>
    <row r="137" spans="1:30" x14ac:dyDescent="0.2">
      <c r="A137" s="75" t="s">
        <v>15594</v>
      </c>
      <c r="B137" s="1" t="s">
        <v>116</v>
      </c>
      <c r="C137" s="1" t="s">
        <v>40</v>
      </c>
      <c r="D137" s="1" t="s">
        <v>117</v>
      </c>
      <c r="E137" s="1" t="s">
        <v>122</v>
      </c>
      <c r="F137" s="1" t="s">
        <v>488</v>
      </c>
      <c r="G137" s="1" t="s">
        <v>15595</v>
      </c>
      <c r="H137" s="1" t="s">
        <v>15596</v>
      </c>
      <c r="I137" s="1" t="s">
        <v>15597</v>
      </c>
      <c r="J137" s="1" t="s">
        <v>15560</v>
      </c>
      <c r="K137" s="1" t="s">
        <v>14</v>
      </c>
      <c r="L137" s="1" t="s">
        <v>49</v>
      </c>
      <c r="M137" s="1" t="s">
        <v>15598</v>
      </c>
      <c r="N137" s="1" t="s">
        <v>115</v>
      </c>
      <c r="O137" s="1" t="s">
        <v>151</v>
      </c>
      <c r="P137" s="1" t="s">
        <v>10</v>
      </c>
      <c r="Q137" s="1" t="s">
        <v>15380</v>
      </c>
      <c r="R137" s="58">
        <v>45357</v>
      </c>
      <c r="S137" s="31">
        <f t="shared" si="16"/>
        <v>0.76612268518510973</v>
      </c>
      <c r="T137" s="31">
        <f>VLOOKUP(A137,'+ pending'!A:V,22,0)</f>
        <v>0.49216435185185187</v>
      </c>
      <c r="U137" s="18">
        <f>VLOOKUP(A137,'+ pending'!A:W,23,0)</f>
        <v>0.77133101851851849</v>
      </c>
      <c r="V137" s="31">
        <f>VLOOKUP(A137,'+ pending'!A:X,24,0)</f>
        <v>0.27916666666666667</v>
      </c>
      <c r="W137" s="62" t="str">
        <f t="shared" si="17"/>
        <v>Incumplido</v>
      </c>
      <c r="X137" s="63" t="str">
        <f t="shared" si="18"/>
        <v xml:space="preserve"> </v>
      </c>
      <c r="Z137" s="1" t="str">
        <f t="shared" si="13"/>
        <v/>
      </c>
      <c r="AA137" s="1" t="str">
        <f t="shared" si="15"/>
        <v/>
      </c>
      <c r="AB137" s="1" t="str">
        <f t="shared" si="19"/>
        <v>Cumplido</v>
      </c>
      <c r="AC137" s="1" t="str">
        <f t="shared" si="14"/>
        <v/>
      </c>
      <c r="AD137" s="1" t="str">
        <f>VLOOKUP(A137,'+ pending'!A:A,1,0)</f>
        <v>INC000002655210</v>
      </c>
    </row>
    <row r="138" spans="1:30" x14ac:dyDescent="0.2">
      <c r="A138" s="75" t="s">
        <v>15599</v>
      </c>
      <c r="B138" s="1" t="s">
        <v>116</v>
      </c>
      <c r="C138" s="1" t="s">
        <v>40</v>
      </c>
      <c r="D138" s="1" t="s">
        <v>117</v>
      </c>
      <c r="E138" s="1" t="s">
        <v>122</v>
      </c>
      <c r="F138" s="1" t="s">
        <v>111</v>
      </c>
      <c r="G138" s="1" t="s">
        <v>15600</v>
      </c>
      <c r="H138" s="1" t="s">
        <v>15601</v>
      </c>
      <c r="I138" s="1" t="s">
        <v>15602</v>
      </c>
      <c r="J138" s="1" t="s">
        <v>15560</v>
      </c>
      <c r="K138" s="1" t="s">
        <v>18</v>
      </c>
      <c r="L138" s="1" t="s">
        <v>498</v>
      </c>
      <c r="M138" s="1" t="s">
        <v>15603</v>
      </c>
      <c r="N138" s="1" t="s">
        <v>115</v>
      </c>
      <c r="O138" s="1" t="s">
        <v>144</v>
      </c>
      <c r="P138" s="1" t="s">
        <v>9</v>
      </c>
      <c r="Q138" s="1" t="s">
        <v>15380</v>
      </c>
      <c r="R138" s="58">
        <v>45357</v>
      </c>
      <c r="S138" s="31">
        <f t="shared" si="16"/>
        <v>0.86836805555503815</v>
      </c>
      <c r="T138" s="31">
        <f>VLOOKUP(A138,'+ pending'!A:V,22,0)</f>
        <v>0.81403935185185183</v>
      </c>
      <c r="U138" s="18">
        <f>VLOOKUP(A138,'+ pending'!A:W,23,0)</f>
        <v>0.86837962962962967</v>
      </c>
      <c r="V138" s="31">
        <f>VLOOKUP(A138,'+ pending'!A:X,24,0)</f>
        <v>5.4340277777777779E-2</v>
      </c>
      <c r="W138" s="62" t="str">
        <f t="shared" si="17"/>
        <v/>
      </c>
      <c r="X138" s="63" t="str">
        <f t="shared" si="18"/>
        <v>Cumplido</v>
      </c>
      <c r="Z138" s="1" t="str">
        <f t="shared" ref="Z138:Z201" si="20">IF($D138="Crítica",IF($V138&lt;=$AI$4, "Cumplido", "Incumplido SLA"),"")</f>
        <v/>
      </c>
      <c r="AA138" s="1" t="str">
        <f t="shared" si="15"/>
        <v/>
      </c>
      <c r="AB138" s="1" t="str">
        <f t="shared" si="19"/>
        <v>Cumplido</v>
      </c>
      <c r="AC138" s="1" t="str">
        <f t="shared" si="14"/>
        <v/>
      </c>
      <c r="AD138" s="1" t="str">
        <f>VLOOKUP(A138,'+ pending'!A:A,1,0)</f>
        <v>INC000002655015</v>
      </c>
    </row>
    <row r="139" spans="1:30" x14ac:dyDescent="0.2">
      <c r="A139" s="75" t="s">
        <v>15604</v>
      </c>
      <c r="B139" s="1" t="s">
        <v>110</v>
      </c>
      <c r="C139" s="1" t="s">
        <v>50</v>
      </c>
      <c r="D139" s="1" t="s">
        <v>109</v>
      </c>
      <c r="E139" s="1" t="s">
        <v>122</v>
      </c>
      <c r="F139" s="1" t="s">
        <v>129</v>
      </c>
      <c r="G139" s="1" t="s">
        <v>15605</v>
      </c>
      <c r="H139" s="1" t="s">
        <v>15606</v>
      </c>
      <c r="I139" s="1" t="s">
        <v>15607</v>
      </c>
      <c r="J139" s="1" t="s">
        <v>15560</v>
      </c>
      <c r="K139" s="1" t="s">
        <v>19</v>
      </c>
      <c r="L139" s="1" t="s">
        <v>64</v>
      </c>
      <c r="M139" s="1" t="s">
        <v>15608</v>
      </c>
      <c r="N139" s="1" t="s">
        <v>112</v>
      </c>
      <c r="O139" s="1" t="s">
        <v>212</v>
      </c>
      <c r="P139" s="1" t="s">
        <v>9</v>
      </c>
      <c r="Q139" s="1" t="s">
        <v>15332</v>
      </c>
      <c r="R139" s="58">
        <v>45357</v>
      </c>
      <c r="S139" s="31">
        <f t="shared" si="16"/>
        <v>0.22510416666773381</v>
      </c>
      <c r="T139" s="31">
        <f>VLOOKUP(A139,'+ pending'!A:V,22,0)</f>
        <v>0.22510416666666666</v>
      </c>
      <c r="U139" s="18">
        <f>VLOOKUP(A139,'+ pending'!A:W,23,0)</f>
        <v>0.22695601851851852</v>
      </c>
      <c r="V139" s="31">
        <f>VLOOKUP(A139,'+ pending'!A:X,24,0)</f>
        <v>1.8518518518518519E-3</v>
      </c>
      <c r="W139" s="62" t="str">
        <f t="shared" si="17"/>
        <v/>
      </c>
      <c r="X139" s="63" t="str">
        <f t="shared" si="18"/>
        <v>Cumplido</v>
      </c>
      <c r="Z139" s="1" t="str">
        <f t="shared" si="20"/>
        <v/>
      </c>
      <c r="AA139" s="1" t="str">
        <f t="shared" si="15"/>
        <v/>
      </c>
      <c r="AB139" s="1" t="str">
        <f t="shared" si="19"/>
        <v/>
      </c>
      <c r="AC139" s="1" t="str">
        <f t="shared" si="14"/>
        <v>Cumplido</v>
      </c>
      <c r="AD139" s="1" t="str">
        <f>VLOOKUP(A139,'+ pending'!A:A,1,0)</f>
        <v>INC000002655077</v>
      </c>
    </row>
    <row r="140" spans="1:30" x14ac:dyDescent="0.2">
      <c r="A140" s="75" t="s">
        <v>15609</v>
      </c>
      <c r="B140" s="1" t="s">
        <v>116</v>
      </c>
      <c r="C140" s="1" t="s">
        <v>40</v>
      </c>
      <c r="D140" s="1" t="s">
        <v>117</v>
      </c>
      <c r="E140" s="1" t="s">
        <v>122</v>
      </c>
      <c r="F140" s="1" t="s">
        <v>111</v>
      </c>
      <c r="G140" s="1" t="s">
        <v>15610</v>
      </c>
      <c r="H140" s="1" t="s">
        <v>15611</v>
      </c>
      <c r="I140" s="1" t="s">
        <v>15612</v>
      </c>
      <c r="J140" s="1" t="s">
        <v>15560</v>
      </c>
      <c r="K140" s="1" t="s">
        <v>13</v>
      </c>
      <c r="L140" s="1" t="s">
        <v>41</v>
      </c>
      <c r="M140" s="1" t="s">
        <v>15613</v>
      </c>
      <c r="N140" s="1" t="s">
        <v>115</v>
      </c>
      <c r="O140" s="1" t="s">
        <v>405</v>
      </c>
      <c r="P140" s="1" t="s">
        <v>9</v>
      </c>
      <c r="Q140" s="1" t="s">
        <v>15380</v>
      </c>
      <c r="R140" s="58">
        <v>45357</v>
      </c>
      <c r="S140" s="31">
        <f t="shared" si="16"/>
        <v>0.93715277777664596</v>
      </c>
      <c r="T140" s="31">
        <f>VLOOKUP(A140,'+ pending'!A:V,22,0)</f>
        <v>0.92524305555555553</v>
      </c>
      <c r="U140" s="18">
        <f>VLOOKUP(A140,'+ pending'!A:W,23,0)</f>
        <v>0.93939814814814815</v>
      </c>
      <c r="V140" s="31">
        <f>VLOOKUP(A140,'+ pending'!A:X,24,0)</f>
        <v>1.4155092592592592E-2</v>
      </c>
      <c r="W140" s="62" t="str">
        <f t="shared" si="17"/>
        <v/>
      </c>
      <c r="X140" s="63" t="str">
        <f t="shared" si="18"/>
        <v>Cumplido</v>
      </c>
      <c r="Z140" s="1" t="str">
        <f t="shared" si="20"/>
        <v/>
      </c>
      <c r="AA140" s="1" t="str">
        <f t="shared" si="15"/>
        <v/>
      </c>
      <c r="AB140" s="1" t="str">
        <f t="shared" si="19"/>
        <v>Cumplido</v>
      </c>
      <c r="AC140" s="1" t="str">
        <f t="shared" si="14"/>
        <v/>
      </c>
      <c r="AD140" s="1" t="str">
        <f>VLOOKUP(A140,'+ pending'!A:A,1,0)</f>
        <v>INC000002654816</v>
      </c>
    </row>
    <row r="141" spans="1:30" x14ac:dyDescent="0.2">
      <c r="A141" s="75" t="s">
        <v>15614</v>
      </c>
      <c r="B141" s="1" t="s">
        <v>110</v>
      </c>
      <c r="C141" s="1" t="s">
        <v>50</v>
      </c>
      <c r="D141" s="1" t="s">
        <v>109</v>
      </c>
      <c r="E141" s="1" t="s">
        <v>122</v>
      </c>
      <c r="F141" s="1" t="s">
        <v>114</v>
      </c>
      <c r="G141" s="1" t="s">
        <v>15615</v>
      </c>
      <c r="H141" s="1" t="s">
        <v>15616</v>
      </c>
      <c r="I141" s="1" t="s">
        <v>15617</v>
      </c>
      <c r="J141" s="1" t="s">
        <v>15560</v>
      </c>
      <c r="K141" s="1" t="s">
        <v>18</v>
      </c>
      <c r="L141" s="1" t="s">
        <v>58</v>
      </c>
      <c r="M141" s="1" t="s">
        <v>15618</v>
      </c>
      <c r="N141" s="1" t="s">
        <v>115</v>
      </c>
      <c r="O141" s="1" t="s">
        <v>471</v>
      </c>
      <c r="P141" s="1" t="s">
        <v>9</v>
      </c>
      <c r="Q141" s="1" t="s">
        <v>15332</v>
      </c>
      <c r="R141" s="58">
        <v>45357</v>
      </c>
      <c r="S141" s="31">
        <f t="shared" si="16"/>
        <v>0.2149652777807205</v>
      </c>
      <c r="T141" s="31">
        <f>VLOOKUP(A141,'+ pending'!A:V,22,0)</f>
        <v>0</v>
      </c>
      <c r="U141" s="18">
        <f>VLOOKUP(A141,'+ pending'!A:W,23,0)</f>
        <v>0.21569444444444444</v>
      </c>
      <c r="V141" s="31">
        <f>VLOOKUP(A141,'+ pending'!A:X,24,0)</f>
        <v>0.21569444444444444</v>
      </c>
      <c r="W141" s="62" t="str">
        <f t="shared" si="17"/>
        <v/>
      </c>
      <c r="X141" s="63" t="str">
        <f t="shared" si="18"/>
        <v>Cumplido</v>
      </c>
      <c r="Z141" s="1" t="str">
        <f t="shared" si="20"/>
        <v/>
      </c>
      <c r="AA141" s="1" t="str">
        <f t="shared" si="15"/>
        <v/>
      </c>
      <c r="AB141" s="1" t="str">
        <f t="shared" si="19"/>
        <v/>
      </c>
      <c r="AC141" s="1" t="str">
        <f t="shared" si="14"/>
        <v>Cumplido</v>
      </c>
      <c r="AD141" s="1" t="str">
        <f>VLOOKUP(A141,'+ pending'!A:A,1,0)</f>
        <v>INC000002656313</v>
      </c>
    </row>
    <row r="142" spans="1:30" x14ac:dyDescent="0.2">
      <c r="A142" s="75" t="s">
        <v>15619</v>
      </c>
      <c r="B142" s="1" t="s">
        <v>116</v>
      </c>
      <c r="C142" s="1" t="s">
        <v>40</v>
      </c>
      <c r="D142" s="1" t="s">
        <v>117</v>
      </c>
      <c r="E142" s="1" t="s">
        <v>122</v>
      </c>
      <c r="F142" s="1" t="s">
        <v>155</v>
      </c>
      <c r="G142" s="1" t="s">
        <v>15620</v>
      </c>
      <c r="H142" s="1" t="s">
        <v>15621</v>
      </c>
      <c r="I142" s="1" t="s">
        <v>15622</v>
      </c>
      <c r="J142" s="1" t="s">
        <v>15560</v>
      </c>
      <c r="K142" s="1" t="s">
        <v>18</v>
      </c>
      <c r="L142" s="1" t="s">
        <v>58</v>
      </c>
      <c r="M142" s="1" t="s">
        <v>15623</v>
      </c>
      <c r="N142" s="1" t="s">
        <v>115</v>
      </c>
      <c r="O142" s="1" t="s">
        <v>151</v>
      </c>
      <c r="P142" s="1" t="s">
        <v>9</v>
      </c>
      <c r="Q142" s="1" t="s">
        <v>15332</v>
      </c>
      <c r="R142" s="58">
        <v>45357</v>
      </c>
      <c r="S142" s="31">
        <f t="shared" si="16"/>
        <v>0.1421759259319515</v>
      </c>
      <c r="T142" s="31">
        <f>VLOOKUP(A142,'+ pending'!A:V,22,0)</f>
        <v>0</v>
      </c>
      <c r="U142" s="18">
        <f>VLOOKUP(A142,'+ pending'!A:W,23,0)</f>
        <v>0.14445601851851853</v>
      </c>
      <c r="V142" s="31">
        <f>VLOOKUP(A142,'+ pending'!A:X,24,0)</f>
        <v>0.14445601851851853</v>
      </c>
      <c r="W142" s="62" t="str">
        <f t="shared" si="17"/>
        <v/>
      </c>
      <c r="X142" s="63" t="str">
        <f t="shared" si="18"/>
        <v>Cumplido</v>
      </c>
      <c r="Z142" s="1" t="str">
        <f t="shared" si="20"/>
        <v/>
      </c>
      <c r="AA142" s="1" t="str">
        <f t="shared" si="15"/>
        <v/>
      </c>
      <c r="AB142" s="1" t="str">
        <f t="shared" si="19"/>
        <v>Cumplido</v>
      </c>
      <c r="AC142" s="1" t="str">
        <f t="shared" ref="AC142:AC205" si="21">IF($D142="Baja",IF($V142&lt;=$AI$7,"Cumplido", "Incumplido"),"")</f>
        <v/>
      </c>
      <c r="AD142" s="1" t="str">
        <f>VLOOKUP(A142,'+ pending'!A:A,1,0)</f>
        <v>INC000002655891</v>
      </c>
    </row>
    <row r="143" spans="1:30" x14ac:dyDescent="0.2">
      <c r="A143" s="75" t="s">
        <v>15624</v>
      </c>
      <c r="B143" s="1" t="s">
        <v>116</v>
      </c>
      <c r="C143" s="1" t="s">
        <v>40</v>
      </c>
      <c r="D143" s="1" t="s">
        <v>117</v>
      </c>
      <c r="E143" s="1" t="s">
        <v>122</v>
      </c>
      <c r="F143" s="1" t="s">
        <v>15625</v>
      </c>
      <c r="G143" s="1" t="s">
        <v>15626</v>
      </c>
      <c r="H143" s="1" t="s">
        <v>15627</v>
      </c>
      <c r="I143" s="1" t="s">
        <v>15628</v>
      </c>
      <c r="J143" s="1" t="s">
        <v>15560</v>
      </c>
      <c r="K143" s="1" t="s">
        <v>14</v>
      </c>
      <c r="L143" s="1" t="s">
        <v>49</v>
      </c>
      <c r="M143" s="1" t="s">
        <v>15629</v>
      </c>
      <c r="N143" s="1" t="s">
        <v>115</v>
      </c>
      <c r="O143" s="1" t="s">
        <v>156</v>
      </c>
      <c r="P143" s="1" t="s">
        <v>9</v>
      </c>
      <c r="Q143" s="1" t="s">
        <v>15332</v>
      </c>
      <c r="R143" s="58">
        <v>45357</v>
      </c>
      <c r="S143" s="31">
        <f t="shared" si="16"/>
        <v>4.3680555558239575E-2</v>
      </c>
      <c r="T143" s="31">
        <f>VLOOKUP(A143,'+ pending'!A:V,22,0)</f>
        <v>8.0092592592592594E-3</v>
      </c>
      <c r="U143" s="18">
        <f>VLOOKUP(A143,'+ pending'!A:W,23,0)</f>
        <v>4.5682870370370374E-2</v>
      </c>
      <c r="V143" s="31">
        <f>VLOOKUP(A143,'+ pending'!A:X,24,0)</f>
        <v>3.7673611111111109E-2</v>
      </c>
      <c r="W143" s="62" t="str">
        <f t="shared" si="17"/>
        <v/>
      </c>
      <c r="X143" s="63" t="str">
        <f t="shared" si="18"/>
        <v>Cumplido</v>
      </c>
      <c r="Z143" s="1" t="str">
        <f t="shared" si="20"/>
        <v/>
      </c>
      <c r="AA143" s="1" t="str">
        <f t="shared" si="15"/>
        <v/>
      </c>
      <c r="AB143" s="1" t="str">
        <f t="shared" si="19"/>
        <v>Cumplido</v>
      </c>
      <c r="AC143" s="1" t="str">
        <f t="shared" si="21"/>
        <v/>
      </c>
      <c r="AD143" s="1" t="str">
        <f>VLOOKUP(A143,'+ pending'!A:A,1,0)</f>
        <v>INC000002656927</v>
      </c>
    </row>
    <row r="144" spans="1:30" x14ac:dyDescent="0.2">
      <c r="A144" s="75" t="s">
        <v>15630</v>
      </c>
      <c r="B144" s="1" t="s">
        <v>110</v>
      </c>
      <c r="C144" s="1" t="s">
        <v>50</v>
      </c>
      <c r="D144" s="1" t="s">
        <v>109</v>
      </c>
      <c r="E144" s="1" t="s">
        <v>122</v>
      </c>
      <c r="F144" s="1" t="s">
        <v>111</v>
      </c>
      <c r="G144" s="1" t="s">
        <v>15631</v>
      </c>
      <c r="H144" s="1" t="s">
        <v>15632</v>
      </c>
      <c r="I144" s="1" t="s">
        <v>15633</v>
      </c>
      <c r="J144" s="1" t="s">
        <v>15560</v>
      </c>
      <c r="K144" s="1" t="s">
        <v>18</v>
      </c>
      <c r="L144" s="1" t="s">
        <v>499</v>
      </c>
      <c r="M144" s="1" t="s">
        <v>15634</v>
      </c>
      <c r="N144" s="1" t="s">
        <v>112</v>
      </c>
      <c r="O144" s="1" t="s">
        <v>1770</v>
      </c>
      <c r="P144" s="1" t="s">
        <v>9</v>
      </c>
      <c r="Q144" s="77" t="s">
        <v>15332</v>
      </c>
      <c r="R144" s="58">
        <v>45357</v>
      </c>
      <c r="S144" s="31">
        <f t="shared" si="16"/>
        <v>0.32796296296146465</v>
      </c>
      <c r="T144" s="31">
        <f>VLOOKUP(A144,'+ pending'!A:V,22,0)</f>
        <v>0</v>
      </c>
      <c r="U144" s="18">
        <f>VLOOKUP(A144,'+ pending'!A:W,23,0)</f>
        <v>0.32827546296296295</v>
      </c>
      <c r="V144" s="31">
        <f>VLOOKUP(A144,'+ pending'!A:X,24,0)</f>
        <v>0.32827546296296295</v>
      </c>
      <c r="W144" s="62" t="str">
        <f t="shared" si="17"/>
        <v/>
      </c>
      <c r="X144" s="63" t="str">
        <f t="shared" si="18"/>
        <v>Cumplido</v>
      </c>
      <c r="Z144" s="1" t="str">
        <f t="shared" si="20"/>
        <v/>
      </c>
      <c r="AA144" s="1" t="str">
        <f t="shared" si="15"/>
        <v/>
      </c>
      <c r="AB144" s="1" t="str">
        <f t="shared" si="19"/>
        <v/>
      </c>
      <c r="AC144" s="1" t="str">
        <f t="shared" si="21"/>
        <v>Cumplido</v>
      </c>
      <c r="AD144" s="1" t="str">
        <f>VLOOKUP(A144,'+ pending'!A:A,1,0)</f>
        <v>INC000002656047</v>
      </c>
    </row>
    <row r="145" spans="1:30" x14ac:dyDescent="0.2">
      <c r="A145" s="75" t="s">
        <v>15635</v>
      </c>
      <c r="B145" s="1" t="s">
        <v>110</v>
      </c>
      <c r="C145" s="1" t="s">
        <v>50</v>
      </c>
      <c r="D145" s="1" t="s">
        <v>109</v>
      </c>
      <c r="E145" s="1" t="s">
        <v>122</v>
      </c>
      <c r="F145" s="1" t="s">
        <v>111</v>
      </c>
      <c r="G145" s="1" t="s">
        <v>15636</v>
      </c>
      <c r="H145" s="1" t="s">
        <v>15637</v>
      </c>
      <c r="I145" s="1" t="s">
        <v>15638</v>
      </c>
      <c r="J145" s="1" t="s">
        <v>15560</v>
      </c>
      <c r="K145" s="1" t="s">
        <v>18</v>
      </c>
      <c r="L145" s="1" t="s">
        <v>499</v>
      </c>
      <c r="M145" s="1" t="s">
        <v>15639</v>
      </c>
      <c r="N145" s="1" t="s">
        <v>112</v>
      </c>
      <c r="O145" s="1" t="s">
        <v>1770</v>
      </c>
      <c r="P145" s="1" t="s">
        <v>9</v>
      </c>
      <c r="Q145" s="1" t="s">
        <v>15332</v>
      </c>
      <c r="R145" s="58">
        <v>45357</v>
      </c>
      <c r="S145" s="31">
        <f t="shared" si="16"/>
        <v>0.32731481481459923</v>
      </c>
      <c r="T145" s="31">
        <f>VLOOKUP(A145,'+ pending'!A:V,22,0)</f>
        <v>0</v>
      </c>
      <c r="U145" s="18">
        <f>VLOOKUP(A145,'+ pending'!A:W,23,0)</f>
        <v>0.32752314814814815</v>
      </c>
      <c r="V145" s="31">
        <f>VLOOKUP(A145,'+ pending'!A:X,24,0)</f>
        <v>0.32752314814814815</v>
      </c>
      <c r="W145" s="62" t="str">
        <f t="shared" si="17"/>
        <v/>
      </c>
      <c r="X145" s="63" t="str">
        <f t="shared" si="18"/>
        <v>Cumplido</v>
      </c>
      <c r="Z145" s="1" t="str">
        <f t="shared" si="20"/>
        <v/>
      </c>
      <c r="AA145" s="1" t="str">
        <f t="shared" si="15"/>
        <v/>
      </c>
      <c r="AB145" s="1" t="str">
        <f t="shared" si="19"/>
        <v/>
      </c>
      <c r="AC145" s="1" t="str">
        <f t="shared" si="21"/>
        <v>Cumplido</v>
      </c>
      <c r="AD145" s="1" t="str">
        <f>VLOOKUP(A145,'+ pending'!A:A,1,0)</f>
        <v>INC000002656048</v>
      </c>
    </row>
    <row r="146" spans="1:30" x14ac:dyDescent="0.2">
      <c r="A146" s="75" t="s">
        <v>15640</v>
      </c>
      <c r="B146" s="1" t="s">
        <v>110</v>
      </c>
      <c r="C146" s="1" t="s">
        <v>50</v>
      </c>
      <c r="D146" s="1" t="s">
        <v>109</v>
      </c>
      <c r="E146" s="1" t="s">
        <v>122</v>
      </c>
      <c r="F146" s="1" t="s">
        <v>111</v>
      </c>
      <c r="G146" s="1" t="s">
        <v>15641</v>
      </c>
      <c r="H146" s="1" t="s">
        <v>15642</v>
      </c>
      <c r="I146" s="1" t="s">
        <v>15643</v>
      </c>
      <c r="J146" s="1" t="s">
        <v>15560</v>
      </c>
      <c r="K146" s="1" t="s">
        <v>18</v>
      </c>
      <c r="L146" s="1" t="s">
        <v>499</v>
      </c>
      <c r="M146" s="1" t="s">
        <v>15644</v>
      </c>
      <c r="N146" s="1" t="s">
        <v>112</v>
      </c>
      <c r="O146" s="1" t="s">
        <v>1770</v>
      </c>
      <c r="P146" s="1" t="s">
        <v>9</v>
      </c>
      <c r="Q146" s="77" t="s">
        <v>15332</v>
      </c>
      <c r="R146" s="58">
        <v>45357</v>
      </c>
      <c r="S146" s="31">
        <f t="shared" si="16"/>
        <v>0.32737268518394558</v>
      </c>
      <c r="T146" s="31">
        <f>VLOOKUP(A146,'+ pending'!A:V,22,0)</f>
        <v>0</v>
      </c>
      <c r="U146" s="18">
        <f>VLOOKUP(A146,'+ pending'!A:W,23,0)</f>
        <v>0.32768518518518519</v>
      </c>
      <c r="V146" s="31">
        <f>VLOOKUP(A146,'+ pending'!A:X,24,0)</f>
        <v>0.32768518518518519</v>
      </c>
      <c r="W146" s="62" t="str">
        <f t="shared" si="17"/>
        <v/>
      </c>
      <c r="X146" s="63" t="str">
        <f t="shared" si="18"/>
        <v>Cumplido</v>
      </c>
      <c r="Z146" s="1" t="str">
        <f t="shared" si="20"/>
        <v/>
      </c>
      <c r="AA146" s="1" t="str">
        <f t="shared" si="15"/>
        <v/>
      </c>
      <c r="AB146" s="1" t="str">
        <f t="shared" si="19"/>
        <v/>
      </c>
      <c r="AC146" s="1" t="str">
        <f t="shared" si="21"/>
        <v>Cumplido</v>
      </c>
      <c r="AD146" s="1" t="str">
        <f>VLOOKUP(A146,'+ pending'!A:A,1,0)</f>
        <v>INC000002656051</v>
      </c>
    </row>
    <row r="147" spans="1:30" x14ac:dyDescent="0.2">
      <c r="A147" s="75" t="s">
        <v>15645</v>
      </c>
      <c r="B147" s="1" t="s">
        <v>110</v>
      </c>
      <c r="C147" s="1" t="s">
        <v>50</v>
      </c>
      <c r="D147" s="1" t="s">
        <v>109</v>
      </c>
      <c r="E147" s="1" t="s">
        <v>122</v>
      </c>
      <c r="F147" s="1" t="s">
        <v>111</v>
      </c>
      <c r="G147" s="1" t="s">
        <v>15646</v>
      </c>
      <c r="H147" s="1" t="s">
        <v>15647</v>
      </c>
      <c r="I147" s="1" t="s">
        <v>15648</v>
      </c>
      <c r="J147" s="1" t="s">
        <v>15560</v>
      </c>
      <c r="K147" s="1" t="s">
        <v>18</v>
      </c>
      <c r="L147" s="1" t="s">
        <v>499</v>
      </c>
      <c r="M147" s="1" t="s">
        <v>15649</v>
      </c>
      <c r="N147" s="1" t="s">
        <v>112</v>
      </c>
      <c r="O147" s="1" t="s">
        <v>1770</v>
      </c>
      <c r="P147" s="1" t="s">
        <v>9</v>
      </c>
      <c r="Q147" s="77" t="s">
        <v>15332</v>
      </c>
      <c r="R147" s="58">
        <v>45357</v>
      </c>
      <c r="S147" s="31">
        <f t="shared" si="16"/>
        <v>0.32765046296117362</v>
      </c>
      <c r="T147" s="31">
        <f>VLOOKUP(A147,'+ pending'!A:V,22,0)</f>
        <v>0</v>
      </c>
      <c r="U147" s="18">
        <f>VLOOKUP(A147,'+ pending'!A:W,23,0)</f>
        <v>0.32781250000000001</v>
      </c>
      <c r="V147" s="31">
        <f>VLOOKUP(A147,'+ pending'!A:X,24,0)</f>
        <v>0.32781250000000001</v>
      </c>
      <c r="W147" s="62" t="str">
        <f t="shared" si="17"/>
        <v/>
      </c>
      <c r="X147" s="63" t="str">
        <f t="shared" si="18"/>
        <v>Cumplido</v>
      </c>
      <c r="Z147" s="1" t="str">
        <f t="shared" si="20"/>
        <v/>
      </c>
      <c r="AA147" s="1" t="str">
        <f t="shared" si="15"/>
        <v/>
      </c>
      <c r="AB147" s="1" t="str">
        <f t="shared" si="19"/>
        <v/>
      </c>
      <c r="AC147" s="1" t="str">
        <f t="shared" si="21"/>
        <v>Cumplido</v>
      </c>
      <c r="AD147" s="1" t="str">
        <f>VLOOKUP(A147,'+ pending'!A:A,1,0)</f>
        <v>INC000002656055</v>
      </c>
    </row>
    <row r="148" spans="1:30" x14ac:dyDescent="0.2">
      <c r="A148" s="75" t="s">
        <v>15650</v>
      </c>
      <c r="B148" s="1" t="s">
        <v>110</v>
      </c>
      <c r="C148" s="1" t="s">
        <v>50</v>
      </c>
      <c r="D148" s="1" t="s">
        <v>109</v>
      </c>
      <c r="E148" s="1" t="s">
        <v>122</v>
      </c>
      <c r="F148" s="1" t="s">
        <v>111</v>
      </c>
      <c r="G148" s="1" t="s">
        <v>15651</v>
      </c>
      <c r="H148" s="1" t="s">
        <v>15652</v>
      </c>
      <c r="I148" s="1" t="s">
        <v>15653</v>
      </c>
      <c r="J148" s="1" t="s">
        <v>15560</v>
      </c>
      <c r="K148" s="1" t="s">
        <v>18</v>
      </c>
      <c r="L148" s="1" t="s">
        <v>499</v>
      </c>
      <c r="M148" s="1" t="s">
        <v>15654</v>
      </c>
      <c r="N148" s="1" t="s">
        <v>112</v>
      </c>
      <c r="O148" s="1" t="s">
        <v>1770</v>
      </c>
      <c r="P148" s="1" t="s">
        <v>9</v>
      </c>
      <c r="Q148" s="1" t="s">
        <v>15332</v>
      </c>
      <c r="R148" s="58">
        <v>45357</v>
      </c>
      <c r="S148" s="31">
        <f t="shared" si="16"/>
        <v>0.32789351851533866</v>
      </c>
      <c r="T148" s="31">
        <f>VLOOKUP(A148,'+ pending'!A:V,22,0)</f>
        <v>0</v>
      </c>
      <c r="U148" s="18">
        <f>VLOOKUP(A148,'+ pending'!A:W,23,0)</f>
        <v>0.32807870370370368</v>
      </c>
      <c r="V148" s="31">
        <f>VLOOKUP(A148,'+ pending'!A:X,24,0)</f>
        <v>0.32807870370370368</v>
      </c>
      <c r="W148" s="62" t="str">
        <f t="shared" si="17"/>
        <v/>
      </c>
      <c r="X148" s="63" t="str">
        <f t="shared" si="18"/>
        <v>Cumplido</v>
      </c>
      <c r="Z148" s="1" t="str">
        <f t="shared" si="20"/>
        <v/>
      </c>
      <c r="AA148" s="1" t="str">
        <f t="shared" si="15"/>
        <v/>
      </c>
      <c r="AB148" s="1" t="str">
        <f t="shared" si="19"/>
        <v/>
      </c>
      <c r="AC148" s="1" t="str">
        <f t="shared" si="21"/>
        <v>Cumplido</v>
      </c>
      <c r="AD148" s="1" t="str">
        <f>VLOOKUP(A148,'+ pending'!A:A,1,0)</f>
        <v>INC000002656057</v>
      </c>
    </row>
    <row r="149" spans="1:30" x14ac:dyDescent="0.2">
      <c r="A149" s="75" t="s">
        <v>15655</v>
      </c>
      <c r="B149" s="1" t="s">
        <v>110</v>
      </c>
      <c r="C149" s="1" t="s">
        <v>50</v>
      </c>
      <c r="D149" s="1" t="s">
        <v>109</v>
      </c>
      <c r="E149" s="1" t="s">
        <v>122</v>
      </c>
      <c r="F149" s="1" t="s">
        <v>111</v>
      </c>
      <c r="G149" s="1" t="s">
        <v>15656</v>
      </c>
      <c r="H149" s="1" t="s">
        <v>15657</v>
      </c>
      <c r="I149" s="1" t="s">
        <v>15658</v>
      </c>
      <c r="J149" s="1" t="s">
        <v>15560</v>
      </c>
      <c r="K149" s="1" t="s">
        <v>18</v>
      </c>
      <c r="L149" s="1" t="s">
        <v>499</v>
      </c>
      <c r="M149" s="1" t="s">
        <v>15659</v>
      </c>
      <c r="N149" s="1" t="s">
        <v>112</v>
      </c>
      <c r="O149" s="1" t="s">
        <v>1770</v>
      </c>
      <c r="P149" s="1" t="s">
        <v>9</v>
      </c>
      <c r="Q149" s="77" t="s">
        <v>15332</v>
      </c>
      <c r="R149" s="58">
        <v>45357</v>
      </c>
      <c r="S149" s="31">
        <f t="shared" si="16"/>
        <v>0.328020833330811</v>
      </c>
      <c r="T149" s="31">
        <f>VLOOKUP(A149,'+ pending'!A:V,22,0)</f>
        <v>0</v>
      </c>
      <c r="U149" s="18">
        <f>VLOOKUP(A149,'+ pending'!A:W,23,0)</f>
        <v>0.32819444444444446</v>
      </c>
      <c r="V149" s="31">
        <f>VLOOKUP(A149,'+ pending'!A:X,24,0)</f>
        <v>0.32819444444444446</v>
      </c>
      <c r="W149" s="62" t="str">
        <f t="shared" si="17"/>
        <v/>
      </c>
      <c r="X149" s="63" t="str">
        <f t="shared" si="18"/>
        <v>Cumplido</v>
      </c>
      <c r="Z149" s="1" t="str">
        <f t="shared" si="20"/>
        <v/>
      </c>
      <c r="AA149" s="1" t="str">
        <f t="shared" si="15"/>
        <v/>
      </c>
      <c r="AB149" s="1" t="str">
        <f t="shared" si="19"/>
        <v/>
      </c>
      <c r="AC149" s="1" t="str">
        <f t="shared" si="21"/>
        <v>Cumplido</v>
      </c>
      <c r="AD149" s="1" t="str">
        <f>VLOOKUP(A149,'+ pending'!A:A,1,0)</f>
        <v>INC000002656059</v>
      </c>
    </row>
    <row r="150" spans="1:30" x14ac:dyDescent="0.2">
      <c r="A150" s="75" t="s">
        <v>15660</v>
      </c>
      <c r="B150" s="1" t="s">
        <v>116</v>
      </c>
      <c r="C150" s="1" t="s">
        <v>40</v>
      </c>
      <c r="D150" s="1" t="s">
        <v>117</v>
      </c>
      <c r="E150" s="1" t="s">
        <v>122</v>
      </c>
      <c r="F150" s="1" t="s">
        <v>118</v>
      </c>
      <c r="G150" s="1" t="s">
        <v>15661</v>
      </c>
      <c r="H150" s="1" t="s">
        <v>15662</v>
      </c>
      <c r="I150" s="1" t="s">
        <v>15663</v>
      </c>
      <c r="J150" s="1" t="s">
        <v>15560</v>
      </c>
      <c r="K150" s="1" t="s">
        <v>23</v>
      </c>
      <c r="L150" s="1" t="s">
        <v>68</v>
      </c>
      <c r="M150" s="1" t="s">
        <v>15664</v>
      </c>
      <c r="N150" s="1" t="s">
        <v>115</v>
      </c>
      <c r="O150" s="1" t="s">
        <v>405</v>
      </c>
      <c r="P150" s="1" t="s">
        <v>9</v>
      </c>
      <c r="Q150" s="1" t="s">
        <v>15380</v>
      </c>
      <c r="R150" s="58">
        <v>45357</v>
      </c>
      <c r="S150" s="31">
        <f t="shared" si="16"/>
        <v>1.2873495370367891</v>
      </c>
      <c r="T150" s="31">
        <f>VLOOKUP(A150,'+ pending'!A:V,22,0)</f>
        <v>1.2733449074074075</v>
      </c>
      <c r="U150" s="18">
        <f>VLOOKUP(A150,'+ pending'!A:W,23,0)</f>
        <v>1.2901273148148149</v>
      </c>
      <c r="V150" s="31">
        <f>VLOOKUP(A150,'+ pending'!A:X,24,0)</f>
        <v>1.6782407407407409E-2</v>
      </c>
      <c r="W150" s="62" t="str">
        <f t="shared" si="17"/>
        <v/>
      </c>
      <c r="X150" s="63" t="str">
        <f t="shared" si="18"/>
        <v>Cumplido</v>
      </c>
      <c r="Z150" s="1" t="str">
        <f t="shared" si="20"/>
        <v/>
      </c>
      <c r="AA150" s="1" t="str">
        <f t="shared" si="15"/>
        <v/>
      </c>
      <c r="AB150" s="1" t="str">
        <f t="shared" si="19"/>
        <v>Cumplido</v>
      </c>
      <c r="AC150" s="1" t="str">
        <f t="shared" si="21"/>
        <v/>
      </c>
      <c r="AD150" s="1" t="str">
        <f>VLOOKUP(A150,'+ pending'!A:A,1,0)</f>
        <v>INC000002653475</v>
      </c>
    </row>
    <row r="151" spans="1:30" x14ac:dyDescent="0.2">
      <c r="A151" s="75" t="s">
        <v>15665</v>
      </c>
      <c r="B151" s="1" t="s">
        <v>110</v>
      </c>
      <c r="C151" s="1" t="s">
        <v>50</v>
      </c>
      <c r="D151" s="1" t="s">
        <v>109</v>
      </c>
      <c r="E151" s="1" t="s">
        <v>122</v>
      </c>
      <c r="F151" s="1" t="s">
        <v>111</v>
      </c>
      <c r="G151" s="1" t="s">
        <v>15666</v>
      </c>
      <c r="H151" s="1" t="s">
        <v>15667</v>
      </c>
      <c r="I151" s="1" t="s">
        <v>15668</v>
      </c>
      <c r="J151" s="1" t="s">
        <v>15560</v>
      </c>
      <c r="K151" s="1" t="s">
        <v>16</v>
      </c>
      <c r="L151" s="1" t="s">
        <v>54</v>
      </c>
      <c r="M151" s="1" t="s">
        <v>15669</v>
      </c>
      <c r="N151" s="1" t="s">
        <v>175</v>
      </c>
      <c r="O151" s="1" t="s">
        <v>183</v>
      </c>
      <c r="P151" s="1" t="s">
        <v>9</v>
      </c>
      <c r="Q151" s="1" t="s">
        <v>15332</v>
      </c>
      <c r="R151" s="58">
        <v>45357</v>
      </c>
      <c r="S151" s="31">
        <f t="shared" si="16"/>
        <v>2.164351855753921E-3</v>
      </c>
      <c r="T151" s="31">
        <f>VLOOKUP(A151,'+ pending'!A:V,22,0)</f>
        <v>2.1643518518518518E-3</v>
      </c>
      <c r="U151" s="18">
        <f>VLOOKUP(A151,'+ pending'!A:W,23,0)</f>
        <v>3.1481481481481482E-3</v>
      </c>
      <c r="V151" s="31">
        <f>VLOOKUP(A151,'+ pending'!A:X,24,0)</f>
        <v>9.837962962962962E-4</v>
      </c>
      <c r="W151" s="62" t="str">
        <f t="shared" si="17"/>
        <v/>
      </c>
      <c r="X151" s="63" t="str">
        <f t="shared" si="18"/>
        <v>Cumplido</v>
      </c>
      <c r="Z151" s="1" t="str">
        <f t="shared" si="20"/>
        <v/>
      </c>
      <c r="AA151" s="1" t="str">
        <f t="shared" si="15"/>
        <v/>
      </c>
      <c r="AB151" s="1" t="str">
        <f t="shared" si="19"/>
        <v/>
      </c>
      <c r="AC151" s="1" t="str">
        <f t="shared" si="21"/>
        <v>Cumplido</v>
      </c>
      <c r="AD151" s="1" t="str">
        <f>VLOOKUP(A151,'+ pending'!A:A,1,0)</f>
        <v>INC000002657036</v>
      </c>
    </row>
    <row r="152" spans="1:30" x14ac:dyDescent="0.2">
      <c r="A152" s="75" t="s">
        <v>15670</v>
      </c>
      <c r="B152" s="1" t="s">
        <v>110</v>
      </c>
      <c r="C152" s="1" t="s">
        <v>50</v>
      </c>
      <c r="D152" s="1" t="s">
        <v>109</v>
      </c>
      <c r="E152" s="1" t="s">
        <v>122</v>
      </c>
      <c r="F152" s="1" t="s">
        <v>111</v>
      </c>
      <c r="G152" s="80" t="s">
        <v>15671</v>
      </c>
      <c r="H152" s="1" t="s">
        <v>15672</v>
      </c>
      <c r="I152" s="1" t="s">
        <v>15673</v>
      </c>
      <c r="J152" s="1" t="s">
        <v>15560</v>
      </c>
      <c r="K152" s="1" t="s">
        <v>16</v>
      </c>
      <c r="L152" s="1" t="s">
        <v>54</v>
      </c>
      <c r="M152" s="1" t="s">
        <v>15674</v>
      </c>
      <c r="N152" s="1" t="s">
        <v>185</v>
      </c>
      <c r="O152" s="1" t="s">
        <v>183</v>
      </c>
      <c r="P152" s="1" t="s">
        <v>9</v>
      </c>
      <c r="Q152" s="1" t="s">
        <v>15332</v>
      </c>
      <c r="R152" s="58">
        <v>45357</v>
      </c>
      <c r="S152" s="31">
        <f t="shared" si="16"/>
        <v>1.9097222175332718E-3</v>
      </c>
      <c r="T152" s="31">
        <f>VLOOKUP(A152,'+ pending'!A:V,22,0)</f>
        <v>1.9097222222222222E-3</v>
      </c>
      <c r="U152" s="18">
        <f>VLOOKUP(A152,'+ pending'!A:W,23,0)</f>
        <v>2.4189814814814816E-3</v>
      </c>
      <c r="V152" s="31">
        <f>VLOOKUP(A152,'+ pending'!A:X,24,0)</f>
        <v>5.0925925925925921E-4</v>
      </c>
      <c r="W152" s="62" t="str">
        <f t="shared" si="17"/>
        <v/>
      </c>
      <c r="X152" s="63" t="str">
        <f t="shared" si="18"/>
        <v>Cumplido</v>
      </c>
      <c r="Z152" s="1" t="str">
        <f t="shared" si="20"/>
        <v/>
      </c>
      <c r="AA152" s="1" t="str">
        <f t="shared" si="15"/>
        <v/>
      </c>
      <c r="AB152" s="1" t="str">
        <f t="shared" si="19"/>
        <v/>
      </c>
      <c r="AC152" s="1" t="str">
        <f t="shared" si="21"/>
        <v>Cumplido</v>
      </c>
      <c r="AD152" s="1" t="str">
        <f>VLOOKUP(A152,'+ pending'!A:A,1,0)</f>
        <v>INC000002657037</v>
      </c>
    </row>
    <row r="153" spans="1:30" x14ac:dyDescent="0.2">
      <c r="A153" s="75" t="s">
        <v>15675</v>
      </c>
      <c r="B153" s="1" t="s">
        <v>110</v>
      </c>
      <c r="C153" s="1" t="s">
        <v>50</v>
      </c>
      <c r="D153" s="1" t="s">
        <v>109</v>
      </c>
      <c r="E153" s="1" t="s">
        <v>122</v>
      </c>
      <c r="F153" s="1" t="s">
        <v>111</v>
      </c>
      <c r="G153" s="1" t="s">
        <v>15676</v>
      </c>
      <c r="H153" s="1" t="s">
        <v>15677</v>
      </c>
      <c r="I153" s="1" t="s">
        <v>15678</v>
      </c>
      <c r="J153" s="1" t="s">
        <v>15560</v>
      </c>
      <c r="K153" s="1" t="s">
        <v>16</v>
      </c>
      <c r="L153" s="1" t="s">
        <v>54</v>
      </c>
      <c r="M153" s="1" t="s">
        <v>15679</v>
      </c>
      <c r="N153" s="1" t="s">
        <v>185</v>
      </c>
      <c r="O153" s="1" t="s">
        <v>183</v>
      </c>
      <c r="P153" s="1" t="s">
        <v>9</v>
      </c>
      <c r="Q153" s="1" t="s">
        <v>15332</v>
      </c>
      <c r="R153" s="58">
        <v>45357</v>
      </c>
      <c r="S153" s="31">
        <f t="shared" si="16"/>
        <v>1.2384259243845008E-3</v>
      </c>
      <c r="T153" s="31">
        <f>VLOOKUP(A153,'+ pending'!A:V,22,0)</f>
        <v>0</v>
      </c>
      <c r="U153" s="18">
        <f>VLOOKUP(A153,'+ pending'!A:W,23,0)</f>
        <v>2.0601851851851853E-3</v>
      </c>
      <c r="V153" s="31">
        <f>VLOOKUP(A153,'+ pending'!A:X,24,0)</f>
        <v>2.0601851851851853E-3</v>
      </c>
      <c r="W153" s="62" t="str">
        <f t="shared" si="17"/>
        <v/>
      </c>
      <c r="X153" s="63" t="str">
        <f t="shared" si="18"/>
        <v>Cumplido</v>
      </c>
      <c r="Z153" s="1" t="str">
        <f t="shared" si="20"/>
        <v/>
      </c>
      <c r="AA153" s="1" t="str">
        <f t="shared" si="15"/>
        <v/>
      </c>
      <c r="AB153" s="1" t="str">
        <f t="shared" si="19"/>
        <v/>
      </c>
      <c r="AC153" s="1" t="str">
        <f t="shared" si="21"/>
        <v>Cumplido</v>
      </c>
      <c r="AD153" s="1" t="str">
        <f>VLOOKUP(A153,'+ pending'!A:A,1,0)</f>
        <v>INC000002657039</v>
      </c>
    </row>
    <row r="154" spans="1:30" x14ac:dyDescent="0.2">
      <c r="A154" s="75" t="s">
        <v>15680</v>
      </c>
      <c r="B154" s="1" t="s">
        <v>110</v>
      </c>
      <c r="C154" s="1" t="s">
        <v>50</v>
      </c>
      <c r="D154" s="1" t="s">
        <v>109</v>
      </c>
      <c r="E154" s="1" t="s">
        <v>122</v>
      </c>
      <c r="F154" s="1" t="s">
        <v>129</v>
      </c>
      <c r="G154" s="1" t="s">
        <v>15681</v>
      </c>
      <c r="H154" s="1" t="s">
        <v>15682</v>
      </c>
      <c r="I154" s="1" t="s">
        <v>15683</v>
      </c>
      <c r="J154" s="1" t="s">
        <v>15684</v>
      </c>
      <c r="K154" s="1" t="s">
        <v>22</v>
      </c>
      <c r="L154" s="1" t="s">
        <v>47</v>
      </c>
      <c r="M154" s="1" t="s">
        <v>15685</v>
      </c>
      <c r="N154" s="1" t="s">
        <v>167</v>
      </c>
      <c r="O154" s="1" t="s">
        <v>205</v>
      </c>
      <c r="P154" s="1" t="s">
        <v>9</v>
      </c>
      <c r="Q154" s="1" t="s">
        <v>15332</v>
      </c>
      <c r="R154" s="58">
        <v>45358</v>
      </c>
      <c r="S154" s="31">
        <f t="shared" si="16"/>
        <v>2.4305556144099683E-4</v>
      </c>
      <c r="T154" s="31">
        <f>VLOOKUP(A154,'+ pending'!A:V,22,0)</f>
        <v>0</v>
      </c>
      <c r="U154" s="18">
        <f>VLOOKUP(A154,'+ pending'!A:W,23,0)</f>
        <v>9.2592592592592596E-4</v>
      </c>
      <c r="V154" s="31">
        <f>VLOOKUP(A154,'+ pending'!A:X,24,0)</f>
        <v>9.2592592592592596E-4</v>
      </c>
      <c r="W154" s="62" t="str">
        <f t="shared" si="17"/>
        <v/>
      </c>
      <c r="X154" s="63" t="str">
        <f t="shared" si="18"/>
        <v>Cumplido</v>
      </c>
      <c r="Z154" s="1" t="str">
        <f t="shared" si="20"/>
        <v/>
      </c>
      <c r="AA154" s="1" t="str">
        <f t="shared" si="15"/>
        <v/>
      </c>
      <c r="AB154" s="1" t="str">
        <f t="shared" si="19"/>
        <v/>
      </c>
      <c r="AC154" s="1" t="str">
        <f t="shared" si="21"/>
        <v>Cumplido</v>
      </c>
      <c r="AD154" s="1" t="str">
        <f>VLOOKUP(A154,'+ pending'!A:A,1,0)</f>
        <v>INC000002656888</v>
      </c>
    </row>
    <row r="155" spans="1:30" x14ac:dyDescent="0.2">
      <c r="A155" s="75" t="s">
        <v>15686</v>
      </c>
      <c r="B155" s="1" t="s">
        <v>116</v>
      </c>
      <c r="C155" s="1" t="s">
        <v>40</v>
      </c>
      <c r="D155" s="1" t="s">
        <v>117</v>
      </c>
      <c r="E155" s="1" t="s">
        <v>122</v>
      </c>
      <c r="F155" s="1" t="s">
        <v>121</v>
      </c>
      <c r="G155" s="1" t="s">
        <v>15687</v>
      </c>
      <c r="H155" s="1" t="s">
        <v>15688</v>
      </c>
      <c r="I155" s="1" t="s">
        <v>15689</v>
      </c>
      <c r="J155" s="1" t="s">
        <v>15684</v>
      </c>
      <c r="K155" s="1" t="s">
        <v>19</v>
      </c>
      <c r="L155" s="1" t="s">
        <v>62</v>
      </c>
      <c r="M155" s="1" t="s">
        <v>15690</v>
      </c>
      <c r="N155" s="1" t="s">
        <v>112</v>
      </c>
      <c r="O155" s="1" t="s">
        <v>217</v>
      </c>
      <c r="P155" s="1" t="s">
        <v>9</v>
      </c>
      <c r="Q155" s="1" t="s">
        <v>15380</v>
      </c>
      <c r="R155" s="58">
        <v>45358</v>
      </c>
      <c r="S155" s="31">
        <f t="shared" si="16"/>
        <v>0.74420138888672227</v>
      </c>
      <c r="T155" s="31">
        <f>VLOOKUP(A155,'+ pending'!A:V,22,0)</f>
        <v>0.74266203703703704</v>
      </c>
      <c r="U155" s="18">
        <f>VLOOKUP(A155,'+ pending'!A:W,23,0)</f>
        <v>0.74444444444444446</v>
      </c>
      <c r="V155" s="31">
        <f>VLOOKUP(A155,'+ pending'!A:X,24,0)</f>
        <v>1.7824074074074075E-3</v>
      </c>
      <c r="W155" s="62" t="str">
        <f t="shared" si="17"/>
        <v/>
      </c>
      <c r="X155" s="63" t="str">
        <f t="shared" si="18"/>
        <v>Cumplido</v>
      </c>
      <c r="Z155" s="1" t="str">
        <f t="shared" si="20"/>
        <v/>
      </c>
      <c r="AA155" s="1" t="str">
        <f t="shared" si="15"/>
        <v/>
      </c>
      <c r="AB155" s="1" t="str">
        <f t="shared" si="19"/>
        <v>Cumplido</v>
      </c>
      <c r="AC155" s="1" t="str">
        <f t="shared" si="21"/>
        <v/>
      </c>
      <c r="AD155" s="1" t="str">
        <f>VLOOKUP(A155,'+ pending'!A:A,1,0)</f>
        <v>INC000002656398</v>
      </c>
    </row>
    <row r="156" spans="1:30" x14ac:dyDescent="0.2">
      <c r="A156" s="75" t="s">
        <v>15691</v>
      </c>
      <c r="B156" s="1" t="s">
        <v>116</v>
      </c>
      <c r="C156" s="1" t="s">
        <v>40</v>
      </c>
      <c r="D156" s="1" t="s">
        <v>117</v>
      </c>
      <c r="E156" s="1" t="s">
        <v>122</v>
      </c>
      <c r="F156" s="1" t="s">
        <v>13977</v>
      </c>
      <c r="G156" s="1" t="s">
        <v>15692</v>
      </c>
      <c r="H156" s="1" t="s">
        <v>15693</v>
      </c>
      <c r="I156" s="1" t="s">
        <v>15694</v>
      </c>
      <c r="J156" s="1" t="s">
        <v>15684</v>
      </c>
      <c r="K156" s="1" t="s">
        <v>13</v>
      </c>
      <c r="L156" s="1" t="s">
        <v>37</v>
      </c>
      <c r="M156" s="1" t="s">
        <v>15695</v>
      </c>
      <c r="N156" s="1" t="s">
        <v>115</v>
      </c>
      <c r="O156" s="1" t="s">
        <v>144</v>
      </c>
      <c r="P156" s="1" t="s">
        <v>9</v>
      </c>
      <c r="Q156" s="1" t="s">
        <v>15332</v>
      </c>
      <c r="R156" s="58">
        <v>45358</v>
      </c>
      <c r="S156" s="31">
        <f t="shared" si="16"/>
        <v>8.7268518545897678E-3</v>
      </c>
      <c r="T156" s="31">
        <f>VLOOKUP(A156,'+ pending'!A:V,22,0)</f>
        <v>5.2662037037037035E-3</v>
      </c>
      <c r="U156" s="18">
        <f>VLOOKUP(A156,'+ pending'!A:W,23,0)</f>
        <v>9.8726851851851857E-3</v>
      </c>
      <c r="V156" s="31">
        <f>VLOOKUP(A156,'+ pending'!A:X,24,0)</f>
        <v>4.6064814814814814E-3</v>
      </c>
      <c r="W156" s="62" t="str">
        <f t="shared" si="17"/>
        <v/>
      </c>
      <c r="X156" s="63" t="str">
        <f t="shared" si="18"/>
        <v>Cumplido</v>
      </c>
      <c r="Z156" s="1" t="str">
        <f t="shared" si="20"/>
        <v/>
      </c>
      <c r="AA156" s="1" t="str">
        <f t="shared" si="15"/>
        <v/>
      </c>
      <c r="AB156" s="1" t="str">
        <f t="shared" si="19"/>
        <v>Cumplido</v>
      </c>
      <c r="AC156" s="1" t="str">
        <f t="shared" si="21"/>
        <v/>
      </c>
      <c r="AD156" s="1" t="str">
        <f>VLOOKUP(A156,'+ pending'!A:A,1,0)</f>
        <v>INC000002658900</v>
      </c>
    </row>
    <row r="157" spans="1:30" x14ac:dyDescent="0.2">
      <c r="A157" s="75" t="s">
        <v>15696</v>
      </c>
      <c r="B157" s="1" t="s">
        <v>116</v>
      </c>
      <c r="C157" s="1" t="s">
        <v>40</v>
      </c>
      <c r="D157" s="1" t="s">
        <v>117</v>
      </c>
      <c r="E157" s="1" t="s">
        <v>122</v>
      </c>
      <c r="F157" s="1" t="s">
        <v>111</v>
      </c>
      <c r="G157" s="1" t="s">
        <v>15697</v>
      </c>
      <c r="H157" s="1" t="s">
        <v>15698</v>
      </c>
      <c r="I157" s="1" t="s">
        <v>15699</v>
      </c>
      <c r="J157" s="1" t="s">
        <v>15684</v>
      </c>
      <c r="K157" s="1" t="s">
        <v>18</v>
      </c>
      <c r="L157" s="1" t="s">
        <v>60</v>
      </c>
      <c r="M157" s="1" t="s">
        <v>15700</v>
      </c>
      <c r="N157" s="1" t="s">
        <v>115</v>
      </c>
      <c r="O157" s="1" t="s">
        <v>144</v>
      </c>
      <c r="P157" s="1" t="s">
        <v>9</v>
      </c>
      <c r="Q157" s="1" t="s">
        <v>15380</v>
      </c>
      <c r="R157" s="58">
        <v>45358</v>
      </c>
      <c r="S157" s="31">
        <f t="shared" si="16"/>
        <v>0.87505787036934635</v>
      </c>
      <c r="T157" s="31">
        <f>VLOOKUP(A157,'+ pending'!A:V,22,0)</f>
        <v>0.85806712962962961</v>
      </c>
      <c r="U157" s="18">
        <f>VLOOKUP(A157,'+ pending'!A:W,23,0)</f>
        <v>0.87578703703703709</v>
      </c>
      <c r="V157" s="31">
        <f>VLOOKUP(A157,'+ pending'!A:X,24,0)</f>
        <v>1.7719907407407406E-2</v>
      </c>
      <c r="W157" s="62" t="str">
        <f t="shared" si="17"/>
        <v/>
      </c>
      <c r="X157" s="63" t="str">
        <f t="shared" si="18"/>
        <v>Cumplido</v>
      </c>
      <c r="Z157" s="1" t="str">
        <f t="shared" si="20"/>
        <v/>
      </c>
      <c r="AA157" s="1" t="str">
        <f t="shared" si="15"/>
        <v/>
      </c>
      <c r="AB157" s="1" t="str">
        <f t="shared" si="19"/>
        <v>Cumplido</v>
      </c>
      <c r="AC157" s="1" t="str">
        <f t="shared" si="21"/>
        <v/>
      </c>
      <c r="AD157" s="1" t="str">
        <f>VLOOKUP(A157,'+ pending'!A:A,1,0)</f>
        <v>INC000002656460</v>
      </c>
    </row>
    <row r="158" spans="1:30" x14ac:dyDescent="0.2">
      <c r="A158" s="75" t="s">
        <v>15701</v>
      </c>
      <c r="B158" s="1" t="s">
        <v>110</v>
      </c>
      <c r="C158" s="1" t="s">
        <v>50</v>
      </c>
      <c r="D158" s="1" t="s">
        <v>109</v>
      </c>
      <c r="E158" s="1" t="s">
        <v>122</v>
      </c>
      <c r="F158" s="1" t="s">
        <v>111</v>
      </c>
      <c r="G158" s="1" t="s">
        <v>15702</v>
      </c>
      <c r="H158" s="1" t="s">
        <v>15703</v>
      </c>
      <c r="I158" s="1" t="s">
        <v>15704</v>
      </c>
      <c r="J158" s="1" t="s">
        <v>15684</v>
      </c>
      <c r="K158" s="1" t="s">
        <v>18</v>
      </c>
      <c r="L158" s="1" t="s">
        <v>60</v>
      </c>
      <c r="M158" s="1" t="s">
        <v>15705</v>
      </c>
      <c r="N158" s="1" t="s">
        <v>112</v>
      </c>
      <c r="O158" s="1" t="s">
        <v>445</v>
      </c>
      <c r="P158" s="1" t="s">
        <v>9</v>
      </c>
      <c r="Q158" s="1" t="s">
        <v>15380</v>
      </c>
      <c r="R158" s="58">
        <v>45358</v>
      </c>
      <c r="S158" s="31">
        <f t="shared" si="16"/>
        <v>3.023506944446126</v>
      </c>
      <c r="T158" s="31">
        <f>VLOOKUP(A158,'+ pending'!A:V,22,0)</f>
        <v>3.0233564814814815</v>
      </c>
      <c r="U158" s="18">
        <f>VLOOKUP(A158,'+ pending'!A:W,23,0)</f>
        <v>3.0240046296296295</v>
      </c>
      <c r="V158" s="31">
        <f>VLOOKUP(A158,'+ pending'!A:X,24,0)</f>
        <v>6.4814814814814813E-4</v>
      </c>
      <c r="W158" s="62" t="str">
        <f t="shared" si="17"/>
        <v/>
      </c>
      <c r="X158" s="63" t="str">
        <f t="shared" si="18"/>
        <v>Cumplido</v>
      </c>
      <c r="Z158" s="1" t="str">
        <f t="shared" si="20"/>
        <v/>
      </c>
      <c r="AA158" s="1" t="str">
        <f t="shared" si="15"/>
        <v/>
      </c>
      <c r="AB158" s="1" t="str">
        <f t="shared" si="19"/>
        <v/>
      </c>
      <c r="AC158" s="1" t="str">
        <f t="shared" si="21"/>
        <v>Cumplido</v>
      </c>
      <c r="AD158" s="1" t="str">
        <f>VLOOKUP(A158,'+ pending'!A:A,1,0)</f>
        <v>INC000002651609</v>
      </c>
    </row>
    <row r="159" spans="1:30" x14ac:dyDescent="0.2">
      <c r="A159" s="75" t="s">
        <v>15706</v>
      </c>
      <c r="B159" s="1" t="s">
        <v>116</v>
      </c>
      <c r="C159" s="1" t="s">
        <v>40</v>
      </c>
      <c r="D159" s="1" t="s">
        <v>117</v>
      </c>
      <c r="E159" s="1" t="s">
        <v>122</v>
      </c>
      <c r="F159" s="1" t="s">
        <v>111</v>
      </c>
      <c r="G159" s="1" t="s">
        <v>15707</v>
      </c>
      <c r="H159" s="1" t="s">
        <v>15708</v>
      </c>
      <c r="I159" s="1" t="s">
        <v>15709</v>
      </c>
      <c r="J159" s="1" t="s">
        <v>15684</v>
      </c>
      <c r="K159" s="1" t="s">
        <v>14</v>
      </c>
      <c r="L159" s="1" t="s">
        <v>52</v>
      </c>
      <c r="M159" s="1" t="s">
        <v>15710</v>
      </c>
      <c r="N159" s="1" t="s">
        <v>199</v>
      </c>
      <c r="O159" s="1" t="s">
        <v>452</v>
      </c>
      <c r="P159" s="1" t="s">
        <v>9</v>
      </c>
      <c r="Q159" s="1" t="s">
        <v>15332</v>
      </c>
      <c r="R159" s="58">
        <v>45358</v>
      </c>
      <c r="S159" s="31">
        <f t="shared" si="16"/>
        <v>1.6666666633682325E-3</v>
      </c>
      <c r="T159" s="31">
        <f>VLOOKUP(A159,'+ pending'!A:V,22,0)</f>
        <v>0</v>
      </c>
      <c r="U159" s="18">
        <f>VLOOKUP(A159,'+ pending'!A:W,23,0)</f>
        <v>3.0324074074074073E-3</v>
      </c>
      <c r="V159" s="31">
        <f>VLOOKUP(A159,'+ pending'!A:X,24,0)</f>
        <v>3.0324074074074073E-3</v>
      </c>
      <c r="W159" s="62" t="str">
        <f t="shared" si="17"/>
        <v/>
      </c>
      <c r="X159" s="63" t="str">
        <f t="shared" si="18"/>
        <v>Cumplido</v>
      </c>
      <c r="Z159" s="1" t="str">
        <f t="shared" si="20"/>
        <v/>
      </c>
      <c r="AA159" s="1" t="str">
        <f t="shared" si="15"/>
        <v/>
      </c>
      <c r="AB159" s="1" t="str">
        <f t="shared" si="19"/>
        <v>Cumplido</v>
      </c>
      <c r="AC159" s="1" t="str">
        <f t="shared" si="21"/>
        <v/>
      </c>
      <c r="AD159" s="1" t="str">
        <f>VLOOKUP(A159,'+ pending'!A:A,1,0)</f>
        <v>INC000002658639</v>
      </c>
    </row>
    <row r="160" spans="1:30" x14ac:dyDescent="0.2">
      <c r="A160" s="75" t="s">
        <v>15711</v>
      </c>
      <c r="B160" s="1" t="s">
        <v>116</v>
      </c>
      <c r="C160" s="1" t="s">
        <v>40</v>
      </c>
      <c r="D160" s="1" t="s">
        <v>117</v>
      </c>
      <c r="E160" s="1" t="s">
        <v>122</v>
      </c>
      <c r="F160" s="1" t="s">
        <v>488</v>
      </c>
      <c r="G160" s="1" t="s">
        <v>15712</v>
      </c>
      <c r="H160" s="1" t="s">
        <v>15713</v>
      </c>
      <c r="I160" s="1" t="s">
        <v>15714</v>
      </c>
      <c r="J160" s="1" t="s">
        <v>15684</v>
      </c>
      <c r="K160" s="1" t="s">
        <v>18</v>
      </c>
      <c r="L160" s="1" t="s">
        <v>57</v>
      </c>
      <c r="M160" s="1" t="s">
        <v>15715</v>
      </c>
      <c r="N160" s="1" t="s">
        <v>115</v>
      </c>
      <c r="O160" s="1" t="s">
        <v>156</v>
      </c>
      <c r="P160" s="1" t="s">
        <v>9</v>
      </c>
      <c r="Q160" s="1" t="s">
        <v>15380</v>
      </c>
      <c r="R160" s="58">
        <v>45358</v>
      </c>
      <c r="S160" s="31">
        <f t="shared" si="16"/>
        <v>1.8118981481457013</v>
      </c>
      <c r="T160" s="31">
        <f>VLOOKUP(A160,'+ pending'!A:V,22,0)</f>
        <v>1.7317708333333333</v>
      </c>
      <c r="U160" s="18">
        <f>VLOOKUP(A160,'+ pending'!A:W,23,0)</f>
        <v>1.8131365740740741</v>
      </c>
      <c r="V160" s="31">
        <f>VLOOKUP(A160,'+ pending'!A:X,24,0)</f>
        <v>8.1365740740740738E-2</v>
      </c>
      <c r="W160" s="62" t="str">
        <f t="shared" si="17"/>
        <v/>
      </c>
      <c r="X160" s="63" t="str">
        <f t="shared" si="18"/>
        <v>Cumplido</v>
      </c>
      <c r="Z160" s="1" t="str">
        <f t="shared" si="20"/>
        <v/>
      </c>
      <c r="AA160" s="1" t="str">
        <f t="shared" si="15"/>
        <v/>
      </c>
      <c r="AB160" s="1" t="str">
        <f t="shared" si="19"/>
        <v>Cumplido</v>
      </c>
      <c r="AC160" s="1" t="str">
        <f t="shared" si="21"/>
        <v/>
      </c>
      <c r="AD160" s="1" t="str">
        <f>VLOOKUP(A160,'+ pending'!A:A,1,0)</f>
        <v>INC000002654292</v>
      </c>
    </row>
    <row r="161" spans="1:30" x14ac:dyDescent="0.2">
      <c r="A161" s="75" t="s">
        <v>15716</v>
      </c>
      <c r="B161" s="1" t="s">
        <v>110</v>
      </c>
      <c r="C161" s="1" t="s">
        <v>50</v>
      </c>
      <c r="D161" s="1" t="s">
        <v>109</v>
      </c>
      <c r="E161" s="1" t="s">
        <v>122</v>
      </c>
      <c r="F161" s="1" t="s">
        <v>111</v>
      </c>
      <c r="G161" s="1" t="s">
        <v>15717</v>
      </c>
      <c r="H161" s="1" t="s">
        <v>15718</v>
      </c>
      <c r="I161" s="1" t="s">
        <v>15719</v>
      </c>
      <c r="J161" s="1" t="s">
        <v>15684</v>
      </c>
      <c r="K161" s="1" t="s">
        <v>18</v>
      </c>
      <c r="L161" s="1" t="s">
        <v>57</v>
      </c>
      <c r="M161" s="1" t="s">
        <v>15720</v>
      </c>
      <c r="N161" s="1" t="s">
        <v>112</v>
      </c>
      <c r="O161" s="1" t="s">
        <v>113</v>
      </c>
      <c r="P161" s="1" t="s">
        <v>9</v>
      </c>
      <c r="Q161" s="77" t="s">
        <v>15332</v>
      </c>
      <c r="R161" s="58">
        <v>45358</v>
      </c>
      <c r="S161" s="31">
        <f t="shared" si="16"/>
        <v>3.0092592351138592E-4</v>
      </c>
      <c r="T161" s="31">
        <f>VLOOKUP(A161,'+ pending'!A:V,22,0)</f>
        <v>0</v>
      </c>
      <c r="U161" s="18">
        <f>VLOOKUP(A161,'+ pending'!A:W,23,0)</f>
        <v>1.6898148148148148E-3</v>
      </c>
      <c r="V161" s="31">
        <f>VLOOKUP(A161,'+ pending'!A:X,24,0)</f>
        <v>1.6898148148148148E-3</v>
      </c>
      <c r="W161" s="62" t="str">
        <f t="shared" si="17"/>
        <v/>
      </c>
      <c r="X161" s="63" t="str">
        <f t="shared" si="18"/>
        <v>Cumplido</v>
      </c>
      <c r="Z161" s="1" t="str">
        <f t="shared" si="20"/>
        <v/>
      </c>
      <c r="AA161" s="1" t="str">
        <f t="shared" si="15"/>
        <v/>
      </c>
      <c r="AB161" s="1" t="str">
        <f t="shared" si="19"/>
        <v/>
      </c>
      <c r="AC161" s="1" t="str">
        <f t="shared" si="21"/>
        <v>Cumplido</v>
      </c>
      <c r="AD161" s="1" t="str">
        <f>VLOOKUP(A161,'+ pending'!A:A,1,0)</f>
        <v>INC000002659205</v>
      </c>
    </row>
    <row r="162" spans="1:30" x14ac:dyDescent="0.2">
      <c r="A162" s="75" t="s">
        <v>15721</v>
      </c>
      <c r="B162" s="1" t="s">
        <v>110</v>
      </c>
      <c r="C162" s="1" t="s">
        <v>50</v>
      </c>
      <c r="D162" s="1" t="s">
        <v>109</v>
      </c>
      <c r="E162" s="1" t="s">
        <v>122</v>
      </c>
      <c r="F162" s="1" t="s">
        <v>111</v>
      </c>
      <c r="G162" s="1" t="s">
        <v>15722</v>
      </c>
      <c r="H162" s="1" t="s">
        <v>15723</v>
      </c>
      <c r="I162" s="1" t="s">
        <v>15724</v>
      </c>
      <c r="J162" s="1" t="s">
        <v>15684</v>
      </c>
      <c r="K162" s="1" t="s">
        <v>18</v>
      </c>
      <c r="L162" s="1" t="s">
        <v>57</v>
      </c>
      <c r="M162" s="1" t="s">
        <v>1775</v>
      </c>
      <c r="N162" s="1" t="s">
        <v>112</v>
      </c>
      <c r="O162" s="1" t="s">
        <v>113</v>
      </c>
      <c r="P162" s="1" t="s">
        <v>9</v>
      </c>
      <c r="Q162" s="77" t="s">
        <v>15332</v>
      </c>
      <c r="R162" s="58">
        <v>45358</v>
      </c>
      <c r="S162" s="31">
        <f t="shared" si="16"/>
        <v>3.4722222335403785E-4</v>
      </c>
      <c r="T162" s="31">
        <f>VLOOKUP(A162,'+ pending'!A:V,22,0)</f>
        <v>0</v>
      </c>
      <c r="U162" s="18">
        <f>VLOOKUP(A162,'+ pending'!A:W,23,0)</f>
        <v>1.1689814814814816E-3</v>
      </c>
      <c r="V162" s="31">
        <f>VLOOKUP(A162,'+ pending'!A:X,24,0)</f>
        <v>1.1689814814814816E-3</v>
      </c>
      <c r="W162" s="62" t="str">
        <f t="shared" si="17"/>
        <v/>
      </c>
      <c r="X162" s="63" t="str">
        <f t="shared" si="18"/>
        <v>Cumplido</v>
      </c>
      <c r="Z162" s="1" t="str">
        <f t="shared" si="20"/>
        <v/>
      </c>
      <c r="AA162" s="1" t="str">
        <f t="shared" si="15"/>
        <v/>
      </c>
      <c r="AB162" s="1" t="str">
        <f t="shared" si="19"/>
        <v/>
      </c>
      <c r="AC162" s="1" t="str">
        <f t="shared" si="21"/>
        <v>Cumplido</v>
      </c>
      <c r="AD162" s="1" t="str">
        <f>VLOOKUP(A162,'+ pending'!A:A,1,0)</f>
        <v>INC000002659211</v>
      </c>
    </row>
    <row r="163" spans="1:30" x14ac:dyDescent="0.2">
      <c r="A163" s="75" t="s">
        <v>15725</v>
      </c>
      <c r="B163" s="1" t="s">
        <v>116</v>
      </c>
      <c r="C163" s="1" t="s">
        <v>40</v>
      </c>
      <c r="D163" s="1" t="s">
        <v>117</v>
      </c>
      <c r="E163" s="1" t="s">
        <v>122</v>
      </c>
      <c r="F163" s="1" t="s">
        <v>111</v>
      </c>
      <c r="G163" s="1" t="s">
        <v>15726</v>
      </c>
      <c r="H163" s="1" t="s">
        <v>15727</v>
      </c>
      <c r="I163" s="1" t="s">
        <v>15728</v>
      </c>
      <c r="J163" s="1" t="s">
        <v>15684</v>
      </c>
      <c r="K163" s="1" t="s">
        <v>21</v>
      </c>
      <c r="L163" s="1" t="s">
        <v>498</v>
      </c>
      <c r="M163" s="1" t="s">
        <v>15729</v>
      </c>
      <c r="N163" s="1" t="s">
        <v>115</v>
      </c>
      <c r="O163" s="1" t="s">
        <v>136</v>
      </c>
      <c r="P163" s="1" t="s">
        <v>9</v>
      </c>
      <c r="Q163" s="77" t="s">
        <v>15332</v>
      </c>
      <c r="R163" s="58">
        <v>45358</v>
      </c>
      <c r="S163" s="31">
        <f t="shared" si="16"/>
        <v>3.7534722221607808E-2</v>
      </c>
      <c r="T163" s="31">
        <f>VLOOKUP(A163,'+ pending'!A:V,22,0)</f>
        <v>2.5844907407407407E-2</v>
      </c>
      <c r="U163" s="18">
        <f>VLOOKUP(A163,'+ pending'!A:W,23,0)</f>
        <v>3.9756944444444442E-2</v>
      </c>
      <c r="V163" s="31">
        <f>VLOOKUP(A163,'+ pending'!A:X,24,0)</f>
        <v>1.3912037037037037E-2</v>
      </c>
      <c r="W163" s="62" t="str">
        <f t="shared" si="17"/>
        <v/>
      </c>
      <c r="X163" s="63" t="str">
        <f t="shared" si="18"/>
        <v>Cumplido</v>
      </c>
      <c r="Z163" s="1" t="str">
        <f t="shared" si="20"/>
        <v/>
      </c>
      <c r="AA163" s="1" t="str">
        <f t="shared" si="15"/>
        <v/>
      </c>
      <c r="AB163" s="1" t="str">
        <f t="shared" si="19"/>
        <v>Cumplido</v>
      </c>
      <c r="AC163" s="1" t="str">
        <f t="shared" si="21"/>
        <v/>
      </c>
      <c r="AD163" s="1" t="str">
        <f>VLOOKUP(A163,'+ pending'!A:A,1,0)</f>
        <v>INC000002659116</v>
      </c>
    </row>
    <row r="164" spans="1:30" x14ac:dyDescent="0.2">
      <c r="A164" s="75" t="s">
        <v>15730</v>
      </c>
      <c r="B164" s="1" t="s">
        <v>123</v>
      </c>
      <c r="C164" s="1" t="s">
        <v>50</v>
      </c>
      <c r="D164" s="1" t="s">
        <v>109</v>
      </c>
      <c r="E164" s="1" t="s">
        <v>122</v>
      </c>
      <c r="F164" s="1" t="s">
        <v>118</v>
      </c>
      <c r="G164" s="1" t="s">
        <v>15731</v>
      </c>
      <c r="H164" s="1" t="s">
        <v>15731</v>
      </c>
      <c r="I164" s="1" t="s">
        <v>15732</v>
      </c>
      <c r="J164" s="1" t="s">
        <v>15684</v>
      </c>
      <c r="K164" s="1" t="s">
        <v>18</v>
      </c>
      <c r="L164" s="1" t="s">
        <v>57</v>
      </c>
      <c r="M164" s="1" t="s">
        <v>15733</v>
      </c>
      <c r="N164" s="1" t="s">
        <v>124</v>
      </c>
      <c r="O164" s="1" t="s">
        <v>125</v>
      </c>
      <c r="P164" s="1" t="s">
        <v>10</v>
      </c>
      <c r="Q164" s="77" t="s">
        <v>15332</v>
      </c>
      <c r="R164" s="58">
        <v>45358</v>
      </c>
      <c r="S164" s="31">
        <f t="shared" si="16"/>
        <v>0.15809027777868323</v>
      </c>
      <c r="T164" s="31">
        <f>VLOOKUP(A164,'+ pending'!A:V,22,0)</f>
        <v>0.1487037037037037</v>
      </c>
      <c r="U164" s="18">
        <f>VLOOKUP(A164,'+ pending'!A:W,23,0)</f>
        <v>0.15809027777777779</v>
      </c>
      <c r="V164" s="31">
        <f>VLOOKUP(A164,'+ pending'!A:X,24,0)</f>
        <v>9.3865740740740732E-3</v>
      </c>
      <c r="W164" s="62" t="str">
        <f t="shared" si="17"/>
        <v>Cumplido</v>
      </c>
      <c r="X164" s="63" t="str">
        <f t="shared" si="18"/>
        <v xml:space="preserve"> </v>
      </c>
      <c r="Z164" s="1" t="str">
        <f t="shared" si="20"/>
        <v/>
      </c>
      <c r="AA164" s="1" t="str">
        <f t="shared" si="15"/>
        <v/>
      </c>
      <c r="AB164" s="1" t="str">
        <f t="shared" si="19"/>
        <v/>
      </c>
      <c r="AC164" s="1" t="str">
        <f t="shared" si="21"/>
        <v>Cumplido</v>
      </c>
      <c r="AD164" s="1" t="str">
        <f>VLOOKUP(A164,'+ pending'!A:A,1,0)</f>
        <v>INC000002658909</v>
      </c>
    </row>
    <row r="165" spans="1:30" x14ac:dyDescent="0.2">
      <c r="A165" s="75" t="s">
        <v>15734</v>
      </c>
      <c r="B165" s="1" t="s">
        <v>123</v>
      </c>
      <c r="C165" s="1" t="s">
        <v>50</v>
      </c>
      <c r="D165" s="1" t="s">
        <v>109</v>
      </c>
      <c r="E165" s="1" t="s">
        <v>122</v>
      </c>
      <c r="F165" s="1" t="s">
        <v>129</v>
      </c>
      <c r="G165" s="1" t="s">
        <v>15735</v>
      </c>
      <c r="H165" s="1" t="s">
        <v>15735</v>
      </c>
      <c r="I165" s="1" t="s">
        <v>15736</v>
      </c>
      <c r="J165" s="1" t="s">
        <v>15684</v>
      </c>
      <c r="K165" s="1" t="s">
        <v>18</v>
      </c>
      <c r="L165" s="1" t="s">
        <v>57</v>
      </c>
      <c r="M165" s="1" t="s">
        <v>497</v>
      </c>
      <c r="N165" s="1" t="s">
        <v>124</v>
      </c>
      <c r="O165" s="1" t="s">
        <v>125</v>
      </c>
      <c r="P165" s="1" t="s">
        <v>10</v>
      </c>
      <c r="Q165" s="1" t="s">
        <v>15332</v>
      </c>
      <c r="R165" s="58">
        <v>45358</v>
      </c>
      <c r="S165" s="31">
        <f t="shared" si="16"/>
        <v>0.11503472222102573</v>
      </c>
      <c r="T165" s="31">
        <f>VLOOKUP(A165,'+ pending'!A:V,22,0)</f>
        <v>3.0729166666666665E-2</v>
      </c>
      <c r="U165" s="18">
        <f>VLOOKUP(A165,'+ pending'!A:W,23,0)</f>
        <v>0.11503472222222222</v>
      </c>
      <c r="V165" s="31">
        <f>VLOOKUP(A165,'+ pending'!A:X,24,0)</f>
        <v>8.430555555555555E-2</v>
      </c>
      <c r="W165" s="62" t="str">
        <f t="shared" si="17"/>
        <v>Cumplido</v>
      </c>
      <c r="X165" s="63" t="str">
        <f t="shared" si="18"/>
        <v xml:space="preserve"> </v>
      </c>
      <c r="Z165" s="1" t="str">
        <f t="shared" si="20"/>
        <v/>
      </c>
      <c r="AA165" s="1" t="str">
        <f t="shared" si="15"/>
        <v/>
      </c>
      <c r="AB165" s="1" t="str">
        <f t="shared" si="19"/>
        <v/>
      </c>
      <c r="AC165" s="1" t="str">
        <f t="shared" si="21"/>
        <v>Cumplido</v>
      </c>
      <c r="AD165" s="1" t="str">
        <f>VLOOKUP(A165,'+ pending'!A:A,1,0)</f>
        <v>INC000002658985</v>
      </c>
    </row>
    <row r="166" spans="1:30" x14ac:dyDescent="0.2">
      <c r="A166" s="75" t="s">
        <v>15737</v>
      </c>
      <c r="B166" s="1" t="s">
        <v>110</v>
      </c>
      <c r="C166" s="1" t="s">
        <v>50</v>
      </c>
      <c r="D166" s="1" t="s">
        <v>109</v>
      </c>
      <c r="E166" s="1" t="s">
        <v>122</v>
      </c>
      <c r="F166" s="1" t="s">
        <v>155</v>
      </c>
      <c r="G166" s="1" t="s">
        <v>15738</v>
      </c>
      <c r="H166" s="1" t="s">
        <v>15739</v>
      </c>
      <c r="I166" s="1" t="s">
        <v>15740</v>
      </c>
      <c r="J166" s="1" t="s">
        <v>15684</v>
      </c>
      <c r="K166" s="1" t="s">
        <v>20</v>
      </c>
      <c r="L166" s="1" t="s">
        <v>65</v>
      </c>
      <c r="M166" s="1" t="s">
        <v>15741</v>
      </c>
      <c r="N166" s="1" t="s">
        <v>115</v>
      </c>
      <c r="O166" s="1" t="s">
        <v>149</v>
      </c>
      <c r="P166" s="1" t="s">
        <v>9</v>
      </c>
      <c r="Q166" s="77" t="s">
        <v>15332</v>
      </c>
      <c r="R166" s="58">
        <v>45358</v>
      </c>
      <c r="S166" s="31">
        <f t="shared" si="16"/>
        <v>0.17083333332993789</v>
      </c>
      <c r="T166" s="31">
        <f>VLOOKUP(A166,'+ pending'!A:V,22,0)</f>
        <v>0.13468749999999999</v>
      </c>
      <c r="U166" s="18">
        <f>VLOOKUP(A166,'+ pending'!A:W,23,0)</f>
        <v>0.17182870370370371</v>
      </c>
      <c r="V166" s="31">
        <f>VLOOKUP(A166,'+ pending'!A:X,24,0)</f>
        <v>3.7141203703703704E-2</v>
      </c>
      <c r="W166" s="62" t="str">
        <f t="shared" si="17"/>
        <v/>
      </c>
      <c r="X166" s="63" t="str">
        <f t="shared" si="18"/>
        <v>Cumplido</v>
      </c>
      <c r="Z166" s="1" t="str">
        <f t="shared" si="20"/>
        <v/>
      </c>
      <c r="AA166" s="1" t="str">
        <f t="shared" si="15"/>
        <v/>
      </c>
      <c r="AB166" s="1" t="str">
        <f t="shared" si="19"/>
        <v/>
      </c>
      <c r="AC166" s="1" t="str">
        <f t="shared" si="21"/>
        <v>Cumplido</v>
      </c>
      <c r="AD166" s="1" t="str">
        <f>VLOOKUP(A166,'+ pending'!A:A,1,0)</f>
        <v>INC000002658282</v>
      </c>
    </row>
    <row r="167" spans="1:30" x14ac:dyDescent="0.2">
      <c r="A167" s="75" t="s">
        <v>15742</v>
      </c>
      <c r="B167" s="1" t="s">
        <v>116</v>
      </c>
      <c r="C167" s="1" t="s">
        <v>40</v>
      </c>
      <c r="D167" s="1" t="s">
        <v>117</v>
      </c>
      <c r="E167" s="1" t="s">
        <v>122</v>
      </c>
      <c r="F167" s="1" t="s">
        <v>111</v>
      </c>
      <c r="G167" s="1" t="s">
        <v>15743</v>
      </c>
      <c r="H167" s="1" t="s">
        <v>15744</v>
      </c>
      <c r="I167" s="1" t="s">
        <v>15745</v>
      </c>
      <c r="J167" s="1" t="s">
        <v>15684</v>
      </c>
      <c r="K167" s="1" t="s">
        <v>15</v>
      </c>
      <c r="L167" s="1" t="s">
        <v>37</v>
      </c>
      <c r="M167" s="1" t="s">
        <v>15746</v>
      </c>
      <c r="N167" s="1" t="s">
        <v>115</v>
      </c>
      <c r="O167" s="1" t="s">
        <v>144</v>
      </c>
      <c r="P167" s="1" t="s">
        <v>9</v>
      </c>
      <c r="Q167" s="77" t="s">
        <v>15332</v>
      </c>
      <c r="R167" s="58">
        <v>45358</v>
      </c>
      <c r="S167" s="31">
        <f t="shared" si="16"/>
        <v>4.3402777810115367E-3</v>
      </c>
      <c r="T167" s="31">
        <f>VLOOKUP(A167,'+ pending'!A:V,22,0)</f>
        <v>0</v>
      </c>
      <c r="U167" s="18">
        <f>VLOOKUP(A167,'+ pending'!A:W,23,0)</f>
        <v>5.9953703703703705E-3</v>
      </c>
      <c r="V167" s="31">
        <f>VLOOKUP(A167,'+ pending'!A:X,24,0)</f>
        <v>5.9953703703703705E-3</v>
      </c>
      <c r="W167" s="62" t="str">
        <f t="shared" si="17"/>
        <v/>
      </c>
      <c r="X167" s="63" t="str">
        <f t="shared" si="18"/>
        <v>Cumplido</v>
      </c>
      <c r="Z167" s="1" t="str">
        <f t="shared" si="20"/>
        <v/>
      </c>
      <c r="AA167" s="1" t="str">
        <f t="shared" si="15"/>
        <v/>
      </c>
      <c r="AB167" s="1" t="str">
        <f t="shared" si="19"/>
        <v>Cumplido</v>
      </c>
      <c r="AC167" s="1" t="str">
        <f t="shared" si="21"/>
        <v/>
      </c>
      <c r="AD167" s="1" t="str">
        <f>VLOOKUP(A167,'+ pending'!A:A,1,0)</f>
        <v>INC000002659442</v>
      </c>
    </row>
    <row r="168" spans="1:30" x14ac:dyDescent="0.2">
      <c r="A168" s="75" t="s">
        <v>15747</v>
      </c>
      <c r="B168" s="1" t="s">
        <v>110</v>
      </c>
      <c r="C168" s="1" t="s">
        <v>50</v>
      </c>
      <c r="D168" s="1" t="s">
        <v>109</v>
      </c>
      <c r="E168" s="1" t="s">
        <v>122</v>
      </c>
      <c r="F168" s="1" t="s">
        <v>111</v>
      </c>
      <c r="G168" s="1" t="s">
        <v>15748</v>
      </c>
      <c r="H168" s="1" t="s">
        <v>15749</v>
      </c>
      <c r="I168" s="1" t="s">
        <v>15750</v>
      </c>
      <c r="J168" s="1" t="s">
        <v>15684</v>
      </c>
      <c r="K168" s="1" t="s">
        <v>20</v>
      </c>
      <c r="L168" s="1" t="s">
        <v>65</v>
      </c>
      <c r="M168" s="1" t="s">
        <v>15751</v>
      </c>
      <c r="N168" s="1" t="s">
        <v>152</v>
      </c>
      <c r="O168" s="1" t="s">
        <v>198</v>
      </c>
      <c r="P168" s="1" t="s">
        <v>10</v>
      </c>
      <c r="Q168" s="77" t="s">
        <v>15332</v>
      </c>
      <c r="R168" s="58">
        <v>45358</v>
      </c>
      <c r="S168" s="31">
        <f t="shared" si="16"/>
        <v>0.59234953703708015</v>
      </c>
      <c r="T168" s="31">
        <f>VLOOKUP(A168,'+ pending'!A:V,22,0)</f>
        <v>0.59215277777777775</v>
      </c>
      <c r="U168" s="18">
        <f>VLOOKUP(A168,'+ pending'!A:W,23,0)</f>
        <v>0.59909722222222217</v>
      </c>
      <c r="V168" s="31">
        <f>VLOOKUP(A168,'+ pending'!A:X,24,0)</f>
        <v>6.9444444444444441E-3</v>
      </c>
      <c r="W168" s="62" t="str">
        <f t="shared" si="17"/>
        <v>Cumplido</v>
      </c>
      <c r="X168" s="63" t="str">
        <f t="shared" si="18"/>
        <v xml:space="preserve"> </v>
      </c>
      <c r="Z168" s="1" t="str">
        <f t="shared" si="20"/>
        <v/>
      </c>
      <c r="AA168" s="1" t="str">
        <f t="shared" si="15"/>
        <v/>
      </c>
      <c r="AB168" s="1" t="str">
        <f t="shared" si="19"/>
        <v/>
      </c>
      <c r="AC168" s="1" t="str">
        <f t="shared" si="21"/>
        <v>Cumplido</v>
      </c>
      <c r="AD168" s="1" t="str">
        <f>VLOOKUP(A168,'+ pending'!A:A,1,0)</f>
        <v>INC000002657001</v>
      </c>
    </row>
    <row r="169" spans="1:30" x14ac:dyDescent="0.2">
      <c r="A169" s="75" t="s">
        <v>15752</v>
      </c>
      <c r="B169" s="1" t="s">
        <v>116</v>
      </c>
      <c r="C169" s="1" t="s">
        <v>40</v>
      </c>
      <c r="D169" s="1" t="s">
        <v>117</v>
      </c>
      <c r="E169" s="1" t="s">
        <v>122</v>
      </c>
      <c r="F169" s="1" t="s">
        <v>111</v>
      </c>
      <c r="G169" s="1" t="s">
        <v>15753</v>
      </c>
      <c r="H169" s="1" t="s">
        <v>15754</v>
      </c>
      <c r="I169" s="1" t="s">
        <v>15755</v>
      </c>
      <c r="J169" s="1" t="s">
        <v>15684</v>
      </c>
      <c r="K169" s="1" t="s">
        <v>14</v>
      </c>
      <c r="L169" s="1" t="s">
        <v>51</v>
      </c>
      <c r="M169" s="1" t="s">
        <v>15756</v>
      </c>
      <c r="N169" s="1" t="s">
        <v>115</v>
      </c>
      <c r="O169" s="1" t="s">
        <v>144</v>
      </c>
      <c r="P169" s="1" t="s">
        <v>9</v>
      </c>
      <c r="Q169" s="77" t="s">
        <v>15380</v>
      </c>
      <c r="R169" s="58">
        <v>45358</v>
      </c>
      <c r="S169" s="31">
        <f t="shared" si="16"/>
        <v>0.96230324073985685</v>
      </c>
      <c r="T169" s="31">
        <f>VLOOKUP(A169,'+ pending'!A:V,22,0)</f>
        <v>0.90618055555555554</v>
      </c>
      <c r="U169" s="18">
        <f>VLOOKUP(A169,'+ pending'!A:W,23,0)</f>
        <v>0.96315972222222224</v>
      </c>
      <c r="V169" s="31">
        <f>VLOOKUP(A169,'+ pending'!A:X,24,0)</f>
        <v>5.6979166666666664E-2</v>
      </c>
      <c r="W169" s="62" t="str">
        <f t="shared" si="17"/>
        <v/>
      </c>
      <c r="X169" s="63" t="str">
        <f t="shared" si="18"/>
        <v>Cumplido</v>
      </c>
      <c r="Z169" s="1" t="str">
        <f t="shared" si="20"/>
        <v/>
      </c>
      <c r="AA169" s="1" t="str">
        <f t="shared" si="15"/>
        <v/>
      </c>
      <c r="AB169" s="1" t="str">
        <f t="shared" si="19"/>
        <v>Cumplido</v>
      </c>
      <c r="AC169" s="1" t="str">
        <f t="shared" si="21"/>
        <v/>
      </c>
      <c r="AD169" s="1" t="str">
        <f>VLOOKUP(A169,'+ pending'!A:A,1,0)</f>
        <v>INC000002656728</v>
      </c>
    </row>
    <row r="170" spans="1:30" x14ac:dyDescent="0.2">
      <c r="A170" s="75" t="s">
        <v>15757</v>
      </c>
      <c r="B170" s="1" t="s">
        <v>116</v>
      </c>
      <c r="C170" s="1" t="s">
        <v>40</v>
      </c>
      <c r="D170" s="1" t="s">
        <v>117</v>
      </c>
      <c r="E170" s="1" t="s">
        <v>122</v>
      </c>
      <c r="F170" s="1" t="s">
        <v>138</v>
      </c>
      <c r="G170" s="1" t="s">
        <v>15758</v>
      </c>
      <c r="H170" s="1" t="s">
        <v>15759</v>
      </c>
      <c r="I170" s="1" t="s">
        <v>15760</v>
      </c>
      <c r="J170" s="1" t="s">
        <v>15684</v>
      </c>
      <c r="K170" s="1" t="s">
        <v>22</v>
      </c>
      <c r="L170" s="1" t="s">
        <v>47</v>
      </c>
      <c r="M170" s="1" t="s">
        <v>15761</v>
      </c>
      <c r="N170" s="1" t="s">
        <v>115</v>
      </c>
      <c r="O170" s="1" t="s">
        <v>144</v>
      </c>
      <c r="P170" s="1" t="s">
        <v>9</v>
      </c>
      <c r="Q170" s="77" t="s">
        <v>15332</v>
      </c>
      <c r="R170" s="58">
        <v>45358</v>
      </c>
      <c r="S170" s="31">
        <f t="shared" si="16"/>
        <v>2.0520833335467614E-2</v>
      </c>
      <c r="T170" s="31">
        <f>VLOOKUP(A170,'+ pending'!A:V,22,0)</f>
        <v>0</v>
      </c>
      <c r="U170" s="18">
        <f>VLOOKUP(A170,'+ pending'!A:W,23,0)</f>
        <v>2.1469907407407406E-2</v>
      </c>
      <c r="V170" s="31">
        <f>VLOOKUP(A170,'+ pending'!A:X,24,0)</f>
        <v>2.1469907407407406E-2</v>
      </c>
      <c r="W170" s="62" t="str">
        <f t="shared" si="17"/>
        <v/>
      </c>
      <c r="X170" s="63" t="str">
        <f t="shared" si="18"/>
        <v>Cumplido</v>
      </c>
      <c r="Z170" s="1" t="str">
        <f t="shared" si="20"/>
        <v/>
      </c>
      <c r="AA170" s="1" t="str">
        <f t="shared" si="15"/>
        <v/>
      </c>
      <c r="AB170" s="1" t="str">
        <f t="shared" si="19"/>
        <v>Cumplido</v>
      </c>
      <c r="AC170" s="1" t="str">
        <f t="shared" si="21"/>
        <v/>
      </c>
      <c r="AD170" s="1" t="str">
        <f>VLOOKUP(A170,'+ pending'!A:A,1,0)</f>
        <v>INC000002659449</v>
      </c>
    </row>
    <row r="171" spans="1:30" x14ac:dyDescent="0.2">
      <c r="A171" s="75" t="s">
        <v>15762</v>
      </c>
      <c r="B171" s="1" t="s">
        <v>110</v>
      </c>
      <c r="C171" s="1" t="s">
        <v>50</v>
      </c>
      <c r="D171" s="1" t="s">
        <v>109</v>
      </c>
      <c r="E171" s="1" t="s">
        <v>122</v>
      </c>
      <c r="F171" s="1" t="s">
        <v>111</v>
      </c>
      <c r="G171" s="1" t="s">
        <v>15763</v>
      </c>
      <c r="H171" s="1" t="s">
        <v>15764</v>
      </c>
      <c r="I171" s="1" t="s">
        <v>15765</v>
      </c>
      <c r="J171" s="1" t="s">
        <v>15684</v>
      </c>
      <c r="K171" s="1" t="s">
        <v>18</v>
      </c>
      <c r="L171" s="1" t="s">
        <v>499</v>
      </c>
      <c r="M171" s="1" t="s">
        <v>15766</v>
      </c>
      <c r="N171" s="1" t="s">
        <v>112</v>
      </c>
      <c r="O171" s="1" t="s">
        <v>1770</v>
      </c>
      <c r="P171" s="1" t="s">
        <v>9</v>
      </c>
      <c r="Q171" s="77" t="s">
        <v>15332</v>
      </c>
      <c r="R171" s="58">
        <v>45358</v>
      </c>
      <c r="S171" s="31">
        <f t="shared" si="16"/>
        <v>1.7245370399905369E-3</v>
      </c>
      <c r="T171" s="31">
        <f>VLOOKUP(A171,'+ pending'!A:V,22,0)</f>
        <v>0</v>
      </c>
      <c r="U171" s="18">
        <f>VLOOKUP(A171,'+ pending'!A:W,23,0)</f>
        <v>1.8981481481481482E-3</v>
      </c>
      <c r="V171" s="31">
        <f>VLOOKUP(A171,'+ pending'!A:X,24,0)</f>
        <v>1.8981481481481482E-3</v>
      </c>
      <c r="W171" s="62" t="str">
        <f t="shared" si="17"/>
        <v/>
      </c>
      <c r="X171" s="63" t="str">
        <f t="shared" si="18"/>
        <v>Cumplido</v>
      </c>
      <c r="Z171" s="1" t="str">
        <f t="shared" si="20"/>
        <v/>
      </c>
      <c r="AA171" s="1" t="str">
        <f t="shared" si="15"/>
        <v/>
      </c>
      <c r="AB171" s="1" t="str">
        <f t="shared" si="19"/>
        <v/>
      </c>
      <c r="AC171" s="1" t="str">
        <f t="shared" si="21"/>
        <v>Cumplido</v>
      </c>
      <c r="AD171" s="1" t="str">
        <f>VLOOKUP(A171,'+ pending'!A:A,1,0)</f>
        <v>INC000002659460</v>
      </c>
    </row>
    <row r="172" spans="1:30" x14ac:dyDescent="0.2">
      <c r="A172" s="75" t="s">
        <v>15767</v>
      </c>
      <c r="B172" s="1" t="s">
        <v>110</v>
      </c>
      <c r="C172" s="1" t="s">
        <v>50</v>
      </c>
      <c r="D172" s="1" t="s">
        <v>109</v>
      </c>
      <c r="E172" s="1" t="s">
        <v>122</v>
      </c>
      <c r="F172" s="1" t="s">
        <v>111</v>
      </c>
      <c r="G172" s="1" t="s">
        <v>15768</v>
      </c>
      <c r="H172" s="1" t="s">
        <v>15769</v>
      </c>
      <c r="I172" s="1" t="s">
        <v>15770</v>
      </c>
      <c r="J172" s="1" t="s">
        <v>15684</v>
      </c>
      <c r="K172" s="1" t="s">
        <v>18</v>
      </c>
      <c r="L172" s="1" t="s">
        <v>499</v>
      </c>
      <c r="M172" s="1" t="s">
        <v>15771</v>
      </c>
      <c r="N172" s="1" t="s">
        <v>112</v>
      </c>
      <c r="O172" s="1" t="s">
        <v>1770</v>
      </c>
      <c r="P172" s="1" t="s">
        <v>9</v>
      </c>
      <c r="Q172" s="77" t="s">
        <v>15332</v>
      </c>
      <c r="R172" s="58">
        <v>45358</v>
      </c>
      <c r="S172" s="31">
        <f t="shared" si="16"/>
        <v>1.3425925935734995E-3</v>
      </c>
      <c r="T172" s="31">
        <f>VLOOKUP(A172,'+ pending'!A:V,22,0)</f>
        <v>0</v>
      </c>
      <c r="U172" s="18">
        <f>VLOOKUP(A172,'+ pending'!A:W,23,0)</f>
        <v>1.4930555555555556E-3</v>
      </c>
      <c r="V172" s="31">
        <f>VLOOKUP(A172,'+ pending'!A:X,24,0)</f>
        <v>1.4930555555555556E-3</v>
      </c>
      <c r="W172" s="62" t="str">
        <f t="shared" si="17"/>
        <v/>
      </c>
      <c r="X172" s="63" t="str">
        <f t="shared" si="18"/>
        <v>Cumplido</v>
      </c>
      <c r="Z172" s="1" t="str">
        <f t="shared" si="20"/>
        <v/>
      </c>
      <c r="AA172" s="1" t="str">
        <f t="shared" si="15"/>
        <v/>
      </c>
      <c r="AB172" s="1" t="str">
        <f t="shared" si="19"/>
        <v/>
      </c>
      <c r="AC172" s="1" t="str">
        <f t="shared" si="21"/>
        <v>Cumplido</v>
      </c>
      <c r="AD172" s="1" t="str">
        <f>VLOOKUP(A172,'+ pending'!A:A,1,0)</f>
        <v>INC000002659464</v>
      </c>
    </row>
    <row r="173" spans="1:30" x14ac:dyDescent="0.2">
      <c r="A173" s="75" t="s">
        <v>15772</v>
      </c>
      <c r="B173" s="1" t="s">
        <v>110</v>
      </c>
      <c r="C173" s="1" t="s">
        <v>50</v>
      </c>
      <c r="D173" s="1" t="s">
        <v>109</v>
      </c>
      <c r="E173" s="1" t="s">
        <v>122</v>
      </c>
      <c r="F173" s="1" t="s">
        <v>111</v>
      </c>
      <c r="G173" s="1" t="s">
        <v>15773</v>
      </c>
      <c r="H173" s="1" t="s">
        <v>15774</v>
      </c>
      <c r="I173" s="1" t="s">
        <v>15775</v>
      </c>
      <c r="J173" s="1" t="s">
        <v>15684</v>
      </c>
      <c r="K173" s="1" t="s">
        <v>18</v>
      </c>
      <c r="L173" s="1" t="s">
        <v>499</v>
      </c>
      <c r="M173" s="1" t="s">
        <v>15776</v>
      </c>
      <c r="N173" s="1" t="s">
        <v>112</v>
      </c>
      <c r="O173" s="1" t="s">
        <v>1770</v>
      </c>
      <c r="P173" s="1" t="s">
        <v>9</v>
      </c>
      <c r="Q173" s="77" t="s">
        <v>15332</v>
      </c>
      <c r="R173" s="58">
        <v>45358</v>
      </c>
      <c r="S173" s="31">
        <f t="shared" si="16"/>
        <v>2.0601851792889647E-3</v>
      </c>
      <c r="T173" s="31">
        <f>VLOOKUP(A173,'+ pending'!A:V,22,0)</f>
        <v>0</v>
      </c>
      <c r="U173" s="18">
        <f>VLOOKUP(A173,'+ pending'!A:W,23,0)</f>
        <v>2.2106481481481482E-3</v>
      </c>
      <c r="V173" s="31">
        <f>VLOOKUP(A173,'+ pending'!A:X,24,0)</f>
        <v>2.2106481481481482E-3</v>
      </c>
      <c r="W173" s="62" t="str">
        <f t="shared" si="17"/>
        <v/>
      </c>
      <c r="X173" s="63" t="str">
        <f t="shared" si="18"/>
        <v>Cumplido</v>
      </c>
      <c r="Z173" s="1" t="str">
        <f t="shared" si="20"/>
        <v/>
      </c>
      <c r="AA173" s="1" t="str">
        <f t="shared" si="15"/>
        <v/>
      </c>
      <c r="AB173" s="1" t="str">
        <f t="shared" si="19"/>
        <v/>
      </c>
      <c r="AC173" s="1" t="str">
        <f t="shared" si="21"/>
        <v>Cumplido</v>
      </c>
      <c r="AD173" s="1" t="str">
        <f>VLOOKUP(A173,'+ pending'!A:A,1,0)</f>
        <v>INC000002659463</v>
      </c>
    </row>
    <row r="174" spans="1:30" x14ac:dyDescent="0.2">
      <c r="A174" s="75" t="s">
        <v>15777</v>
      </c>
      <c r="B174" s="1" t="s">
        <v>110</v>
      </c>
      <c r="C174" s="1" t="s">
        <v>50</v>
      </c>
      <c r="D174" s="1" t="s">
        <v>109</v>
      </c>
      <c r="E174" s="1" t="s">
        <v>122</v>
      </c>
      <c r="F174" s="1" t="s">
        <v>111</v>
      </c>
      <c r="G174" s="1" t="s">
        <v>15778</v>
      </c>
      <c r="H174" s="1" t="s">
        <v>15779</v>
      </c>
      <c r="I174" s="1" t="s">
        <v>15780</v>
      </c>
      <c r="J174" s="1" t="s">
        <v>15684</v>
      </c>
      <c r="K174" s="1" t="s">
        <v>18</v>
      </c>
      <c r="L174" s="1" t="s">
        <v>499</v>
      </c>
      <c r="M174" s="1" t="s">
        <v>15781</v>
      </c>
      <c r="N174" s="1" t="s">
        <v>112</v>
      </c>
      <c r="O174" s="1" t="s">
        <v>1770</v>
      </c>
      <c r="P174" s="1" t="s">
        <v>9</v>
      </c>
      <c r="Q174" s="77" t="s">
        <v>15332</v>
      </c>
      <c r="R174" s="58">
        <v>45358</v>
      </c>
      <c r="S174" s="31">
        <f t="shared" si="16"/>
        <v>2.8009259258396924E-3</v>
      </c>
      <c r="T174" s="31">
        <f>VLOOKUP(A174,'+ pending'!A:V,22,0)</f>
        <v>0</v>
      </c>
      <c r="U174" s="18">
        <f>VLOOKUP(A174,'+ pending'!A:W,23,0)</f>
        <v>2.9745370370370373E-3</v>
      </c>
      <c r="V174" s="31">
        <f>VLOOKUP(A174,'+ pending'!A:X,24,0)</f>
        <v>2.9745370370370373E-3</v>
      </c>
      <c r="W174" s="62" t="str">
        <f t="shared" si="17"/>
        <v/>
      </c>
      <c r="X174" s="63" t="str">
        <f t="shared" si="18"/>
        <v>Cumplido</v>
      </c>
      <c r="Z174" s="1" t="str">
        <f t="shared" si="20"/>
        <v/>
      </c>
      <c r="AA174" s="1" t="str">
        <f t="shared" si="15"/>
        <v/>
      </c>
      <c r="AB174" s="1" t="str">
        <f t="shared" si="19"/>
        <v/>
      </c>
      <c r="AC174" s="1" t="str">
        <f t="shared" si="21"/>
        <v>Cumplido</v>
      </c>
      <c r="AD174" s="1" t="str">
        <f>VLOOKUP(A174,'+ pending'!A:A,1,0)</f>
        <v>INC000002659462</v>
      </c>
    </row>
    <row r="175" spans="1:30" x14ac:dyDescent="0.2">
      <c r="A175" s="75" t="s">
        <v>15782</v>
      </c>
      <c r="B175" s="1" t="s">
        <v>110</v>
      </c>
      <c r="C175" s="1" t="s">
        <v>50</v>
      </c>
      <c r="D175" s="1" t="s">
        <v>109</v>
      </c>
      <c r="E175" s="1" t="s">
        <v>122</v>
      </c>
      <c r="F175" s="1" t="s">
        <v>111</v>
      </c>
      <c r="G175" s="1" t="s">
        <v>15783</v>
      </c>
      <c r="H175" s="1" t="s">
        <v>15784</v>
      </c>
      <c r="I175" s="1" t="s">
        <v>15785</v>
      </c>
      <c r="J175" s="1" t="s">
        <v>15684</v>
      </c>
      <c r="K175" s="1" t="s">
        <v>18</v>
      </c>
      <c r="L175" s="1" t="s">
        <v>499</v>
      </c>
      <c r="M175" s="1" t="s">
        <v>15786</v>
      </c>
      <c r="N175" s="1" t="s">
        <v>112</v>
      </c>
      <c r="O175" s="1" t="s">
        <v>1770</v>
      </c>
      <c r="P175" s="1" t="s">
        <v>9</v>
      </c>
      <c r="Q175" s="77" t="s">
        <v>15332</v>
      </c>
      <c r="R175" s="58">
        <v>45358</v>
      </c>
      <c r="S175" s="31">
        <f t="shared" si="16"/>
        <v>3.5648148186737671E-3</v>
      </c>
      <c r="T175" s="31">
        <f>VLOOKUP(A175,'+ pending'!A:V,22,0)</f>
        <v>0</v>
      </c>
      <c r="U175" s="18">
        <f>VLOOKUP(A175,'+ pending'!A:W,23,0)</f>
        <v>3.7037037037037038E-3</v>
      </c>
      <c r="V175" s="31">
        <f>VLOOKUP(A175,'+ pending'!A:X,24,0)</f>
        <v>3.7037037037037038E-3</v>
      </c>
      <c r="W175" s="62" t="str">
        <f t="shared" si="17"/>
        <v/>
      </c>
      <c r="X175" s="63" t="str">
        <f t="shared" si="18"/>
        <v>Cumplido</v>
      </c>
      <c r="Z175" s="1" t="str">
        <f t="shared" si="20"/>
        <v/>
      </c>
      <c r="AA175" s="1" t="str">
        <f t="shared" si="15"/>
        <v/>
      </c>
      <c r="AB175" s="1" t="str">
        <f t="shared" si="19"/>
        <v/>
      </c>
      <c r="AC175" s="1" t="str">
        <f t="shared" si="21"/>
        <v>Cumplido</v>
      </c>
      <c r="AD175" s="1" t="str">
        <f>VLOOKUP(A175,'+ pending'!A:A,1,0)</f>
        <v>INC000002659461</v>
      </c>
    </row>
    <row r="176" spans="1:30" x14ac:dyDescent="0.2">
      <c r="A176" s="75" t="s">
        <v>15787</v>
      </c>
      <c r="B176" s="1" t="s">
        <v>116</v>
      </c>
      <c r="C176" s="1" t="s">
        <v>40</v>
      </c>
      <c r="D176" s="1" t="s">
        <v>117</v>
      </c>
      <c r="E176" s="1" t="s">
        <v>122</v>
      </c>
      <c r="F176" s="1" t="s">
        <v>111</v>
      </c>
      <c r="G176" s="1" t="s">
        <v>15788</v>
      </c>
      <c r="H176" s="1" t="s">
        <v>15789</v>
      </c>
      <c r="I176" s="1" t="s">
        <v>15790</v>
      </c>
      <c r="J176" s="1" t="s">
        <v>15684</v>
      </c>
      <c r="K176" s="1" t="s">
        <v>18</v>
      </c>
      <c r="L176" s="1" t="s">
        <v>58</v>
      </c>
      <c r="M176" s="1" t="s">
        <v>15791</v>
      </c>
      <c r="N176" s="1" t="s">
        <v>115</v>
      </c>
      <c r="O176" s="1" t="s">
        <v>144</v>
      </c>
      <c r="P176" s="1" t="s">
        <v>10</v>
      </c>
      <c r="Q176" s="77" t="s">
        <v>15332</v>
      </c>
      <c r="R176" s="58">
        <v>45358</v>
      </c>
      <c r="S176" s="31">
        <f t="shared" si="16"/>
        <v>0.22922453703358769</v>
      </c>
      <c r="T176" s="31">
        <f>VLOOKUP(A176,'+ pending'!A:V,22,0)</f>
        <v>0.22458333333333333</v>
      </c>
      <c r="U176" s="18">
        <f>VLOOKUP(A176,'+ pending'!A:W,23,0)</f>
        <v>0.23047453703703705</v>
      </c>
      <c r="V176" s="31">
        <f>VLOOKUP(A176,'+ pending'!A:X,24,0)</f>
        <v>5.8912037037037041E-3</v>
      </c>
      <c r="W176" s="62" t="str">
        <f t="shared" si="17"/>
        <v>Cumplido</v>
      </c>
      <c r="X176" s="63" t="str">
        <f t="shared" si="18"/>
        <v xml:space="preserve"> </v>
      </c>
      <c r="Z176" s="1" t="str">
        <f t="shared" si="20"/>
        <v/>
      </c>
      <c r="AA176" s="1" t="str">
        <f t="shared" si="15"/>
        <v/>
      </c>
      <c r="AB176" s="1" t="str">
        <f t="shared" si="19"/>
        <v>Cumplido</v>
      </c>
      <c r="AC176" s="1" t="str">
        <f t="shared" si="21"/>
        <v/>
      </c>
      <c r="AD176" s="1" t="str">
        <f>VLOOKUP(A176,'+ pending'!A:A,1,0)</f>
        <v>INC000002658885</v>
      </c>
    </row>
    <row r="177" spans="1:30" x14ac:dyDescent="0.2">
      <c r="A177" s="75" t="s">
        <v>15792</v>
      </c>
      <c r="B177" s="1" t="s">
        <v>116</v>
      </c>
      <c r="C177" s="1" t="s">
        <v>40</v>
      </c>
      <c r="D177" s="1" t="s">
        <v>117</v>
      </c>
      <c r="E177" s="1" t="s">
        <v>122</v>
      </c>
      <c r="F177" s="1" t="s">
        <v>13977</v>
      </c>
      <c r="G177" s="1" t="s">
        <v>15793</v>
      </c>
      <c r="H177" s="1" t="s">
        <v>15794</v>
      </c>
      <c r="I177" s="1" t="s">
        <v>15795</v>
      </c>
      <c r="J177" s="1" t="s">
        <v>15684</v>
      </c>
      <c r="K177" s="1" t="s">
        <v>13</v>
      </c>
      <c r="L177" s="1" t="s">
        <v>41</v>
      </c>
      <c r="M177" s="1" t="s">
        <v>15796</v>
      </c>
      <c r="N177" s="1" t="s">
        <v>115</v>
      </c>
      <c r="O177" s="1" t="s">
        <v>144</v>
      </c>
      <c r="P177" s="1" t="s">
        <v>9</v>
      </c>
      <c r="Q177" s="1" t="s">
        <v>15380</v>
      </c>
      <c r="R177" s="58">
        <v>45358</v>
      </c>
      <c r="S177" s="31">
        <f t="shared" si="16"/>
        <v>1.1283680555570754</v>
      </c>
      <c r="T177" s="31">
        <f>VLOOKUP(A177,'+ pending'!A:V,22,0)</f>
        <v>1.0530671296296297</v>
      </c>
      <c r="U177" s="18">
        <f>VLOOKUP(A177,'+ pending'!A:W,23,0)</f>
        <v>1.1290625000000001</v>
      </c>
      <c r="V177" s="31">
        <f>VLOOKUP(A177,'+ pending'!A:X,24,0)</f>
        <v>7.5995370370370366E-2</v>
      </c>
      <c r="W177" s="62" t="str">
        <f t="shared" si="17"/>
        <v/>
      </c>
      <c r="X177" s="63" t="str">
        <f t="shared" si="18"/>
        <v>Cumplido</v>
      </c>
      <c r="Z177" s="1" t="str">
        <f t="shared" si="20"/>
        <v/>
      </c>
      <c r="AA177" s="1" t="str">
        <f t="shared" si="15"/>
        <v/>
      </c>
      <c r="AB177" s="1" t="str">
        <f t="shared" si="19"/>
        <v>Cumplido</v>
      </c>
      <c r="AC177" s="1" t="str">
        <f t="shared" si="21"/>
        <v/>
      </c>
      <c r="AD177" s="1" t="str">
        <f>VLOOKUP(A177,'+ pending'!A:A,1,0)</f>
        <v>INC000002656443</v>
      </c>
    </row>
    <row r="178" spans="1:30" x14ac:dyDescent="0.2">
      <c r="A178" s="75" t="s">
        <v>15797</v>
      </c>
      <c r="B178" s="1" t="s">
        <v>116</v>
      </c>
      <c r="C178" s="1" t="s">
        <v>40</v>
      </c>
      <c r="D178" s="1" t="s">
        <v>117</v>
      </c>
      <c r="E178" s="1" t="s">
        <v>122</v>
      </c>
      <c r="F178" s="1" t="s">
        <v>111</v>
      </c>
      <c r="G178" s="1" t="s">
        <v>15798</v>
      </c>
      <c r="H178" s="1" t="s">
        <v>15799</v>
      </c>
      <c r="I178" s="1" t="s">
        <v>15800</v>
      </c>
      <c r="J178" s="1" t="s">
        <v>15684</v>
      </c>
      <c r="K178" s="1" t="s">
        <v>22</v>
      </c>
      <c r="L178" s="1" t="s">
        <v>45</v>
      </c>
      <c r="M178" s="1" t="s">
        <v>15801</v>
      </c>
      <c r="N178" s="1" t="s">
        <v>115</v>
      </c>
      <c r="O178" s="1" t="s">
        <v>144</v>
      </c>
      <c r="P178" s="1" t="s">
        <v>9</v>
      </c>
      <c r="Q178" s="1" t="s">
        <v>15332</v>
      </c>
      <c r="R178" s="58">
        <v>45358</v>
      </c>
      <c r="S178" s="31">
        <f t="shared" si="16"/>
        <v>6.4618055555911269E-2</v>
      </c>
      <c r="T178" s="31">
        <f>VLOOKUP(A178,'+ pending'!A:V,22,0)</f>
        <v>0</v>
      </c>
      <c r="U178" s="18">
        <f>VLOOKUP(A178,'+ pending'!A:W,23,0)</f>
        <v>6.5798611111111113E-2</v>
      </c>
      <c r="V178" s="31">
        <f>VLOOKUP(A178,'+ pending'!A:X,24,0)</f>
        <v>6.5798611111111113E-2</v>
      </c>
      <c r="W178" s="62" t="str">
        <f t="shared" si="17"/>
        <v/>
      </c>
      <c r="X178" s="63" t="str">
        <f t="shared" si="18"/>
        <v>Cumplido</v>
      </c>
      <c r="Z178" s="1" t="str">
        <f t="shared" si="20"/>
        <v/>
      </c>
      <c r="AA178" s="1" t="str">
        <f t="shared" si="15"/>
        <v/>
      </c>
      <c r="AB178" s="1" t="str">
        <f t="shared" si="19"/>
        <v>Cumplido</v>
      </c>
      <c r="AC178" s="1" t="str">
        <f t="shared" si="21"/>
        <v/>
      </c>
      <c r="AD178" s="1" t="str">
        <f>VLOOKUP(A178,'+ pending'!A:A,1,0)</f>
        <v>INC000002659446</v>
      </c>
    </row>
    <row r="179" spans="1:30" x14ac:dyDescent="0.2">
      <c r="A179" s="75" t="s">
        <v>15802</v>
      </c>
      <c r="B179" s="1" t="s">
        <v>116</v>
      </c>
      <c r="C179" s="1" t="s">
        <v>50</v>
      </c>
      <c r="D179" s="1" t="s">
        <v>109</v>
      </c>
      <c r="E179" s="1" t="s">
        <v>122</v>
      </c>
      <c r="F179" s="1" t="s">
        <v>121</v>
      </c>
      <c r="G179" s="1" t="s">
        <v>15803</v>
      </c>
      <c r="H179" s="1" t="s">
        <v>15804</v>
      </c>
      <c r="I179" s="1" t="s">
        <v>15805</v>
      </c>
      <c r="J179" s="1" t="s">
        <v>15684</v>
      </c>
      <c r="K179" s="1" t="s">
        <v>15357</v>
      </c>
      <c r="L179" s="1" t="s">
        <v>498</v>
      </c>
      <c r="M179" s="1" t="s">
        <v>3059</v>
      </c>
      <c r="N179" s="1" t="s">
        <v>112</v>
      </c>
      <c r="O179" s="1" t="s">
        <v>145</v>
      </c>
      <c r="P179" s="1" t="s">
        <v>9</v>
      </c>
      <c r="Q179" s="1" t="s">
        <v>15332</v>
      </c>
      <c r="R179" s="58">
        <v>45358</v>
      </c>
      <c r="S179" s="31">
        <f t="shared" si="16"/>
        <v>0.22722222222364508</v>
      </c>
      <c r="T179" s="31">
        <f>VLOOKUP(A179,'+ pending'!A:V,22,0)</f>
        <v>0.21888888888888888</v>
      </c>
      <c r="U179" s="18">
        <f>VLOOKUP(A179,'+ pending'!A:W,23,0)</f>
        <v>0.233125</v>
      </c>
      <c r="V179" s="31">
        <f>VLOOKUP(A179,'+ pending'!A:X,24,0)</f>
        <v>1.4236111111111111E-2</v>
      </c>
      <c r="W179" s="62" t="str">
        <f t="shared" si="17"/>
        <v/>
      </c>
      <c r="X179" s="63" t="str">
        <f t="shared" si="18"/>
        <v>Cumplido</v>
      </c>
      <c r="Z179" s="1" t="str">
        <f t="shared" si="20"/>
        <v/>
      </c>
      <c r="AA179" s="1" t="str">
        <f t="shared" si="15"/>
        <v/>
      </c>
      <c r="AB179" s="1" t="str">
        <f t="shared" si="19"/>
        <v/>
      </c>
      <c r="AC179" s="1" t="str">
        <f t="shared" si="21"/>
        <v>Cumplido</v>
      </c>
      <c r="AD179" s="1" t="str">
        <f>VLOOKUP(A179,'+ pending'!A:A,1,0)</f>
        <v>INC000002659009</v>
      </c>
    </row>
    <row r="180" spans="1:30" x14ac:dyDescent="0.2">
      <c r="A180" s="75" t="s">
        <v>15806</v>
      </c>
      <c r="B180" s="1" t="s">
        <v>110</v>
      </c>
      <c r="C180" s="1" t="s">
        <v>50</v>
      </c>
      <c r="D180" s="1" t="s">
        <v>109</v>
      </c>
      <c r="E180" s="1" t="s">
        <v>122</v>
      </c>
      <c r="F180" s="1" t="s">
        <v>121</v>
      </c>
      <c r="G180" s="1" t="s">
        <v>15807</v>
      </c>
      <c r="H180" s="1" t="s">
        <v>15808</v>
      </c>
      <c r="I180" s="1" t="s">
        <v>15809</v>
      </c>
      <c r="J180" s="1" t="s">
        <v>15684</v>
      </c>
      <c r="K180" s="1" t="s">
        <v>18</v>
      </c>
      <c r="L180" s="1" t="s">
        <v>61</v>
      </c>
      <c r="M180" s="1" t="s">
        <v>15810</v>
      </c>
      <c r="N180" s="1" t="s">
        <v>112</v>
      </c>
      <c r="O180" s="1" t="s">
        <v>134</v>
      </c>
      <c r="P180" s="1" t="s">
        <v>9</v>
      </c>
      <c r="Q180" s="77" t="s">
        <v>15380</v>
      </c>
      <c r="R180" s="58">
        <v>45358</v>
      </c>
      <c r="S180" s="31">
        <f t="shared" si="16"/>
        <v>2.0468981481462833</v>
      </c>
      <c r="T180" s="31">
        <f>VLOOKUP(A180,'+ pending'!A:V,22,0)</f>
        <v>2.0245254629629628</v>
      </c>
      <c r="U180" s="18">
        <f>VLOOKUP(A180,'+ pending'!A:W,23,0)</f>
        <v>2.0481597222222221</v>
      </c>
      <c r="V180" s="31">
        <f>VLOOKUP(A180,'+ pending'!A:X,24,0)</f>
        <v>2.3634259259259258E-2</v>
      </c>
      <c r="W180" s="62" t="str">
        <f t="shared" si="17"/>
        <v/>
      </c>
      <c r="X180" s="63" t="str">
        <f t="shared" si="18"/>
        <v>Cumplido</v>
      </c>
      <c r="Z180" s="1" t="str">
        <f t="shared" si="20"/>
        <v/>
      </c>
      <c r="AA180" s="1" t="str">
        <f t="shared" si="15"/>
        <v/>
      </c>
      <c r="AB180" s="1" t="str">
        <f t="shared" si="19"/>
        <v/>
      </c>
      <c r="AC180" s="1" t="str">
        <f t="shared" si="21"/>
        <v>Cumplido</v>
      </c>
      <c r="AD180" s="1" t="str">
        <f>VLOOKUP(A180,'+ pending'!A:A,1,0)</f>
        <v>INC000002654615</v>
      </c>
    </row>
    <row r="181" spans="1:30" x14ac:dyDescent="0.2">
      <c r="A181" s="75" t="s">
        <v>15811</v>
      </c>
      <c r="B181" s="1" t="s">
        <v>123</v>
      </c>
      <c r="C181" s="1" t="s">
        <v>50</v>
      </c>
      <c r="D181" s="1" t="s">
        <v>109</v>
      </c>
      <c r="E181" s="1" t="s">
        <v>122</v>
      </c>
      <c r="F181" s="1" t="s">
        <v>459</v>
      </c>
      <c r="G181" s="1" t="s">
        <v>15812</v>
      </c>
      <c r="H181" s="1" t="s">
        <v>15812</v>
      </c>
      <c r="I181" s="1" t="s">
        <v>15813</v>
      </c>
      <c r="J181" s="1" t="s">
        <v>15684</v>
      </c>
      <c r="K181" s="1" t="s">
        <v>19</v>
      </c>
      <c r="L181" s="1" t="s">
        <v>63</v>
      </c>
      <c r="M181" s="1" t="s">
        <v>2805</v>
      </c>
      <c r="N181" s="1" t="s">
        <v>124</v>
      </c>
      <c r="O181" s="1" t="s">
        <v>125</v>
      </c>
      <c r="P181" s="1" t="s">
        <v>10</v>
      </c>
      <c r="Q181" s="77" t="s">
        <v>15332</v>
      </c>
      <c r="R181" s="58">
        <v>45358</v>
      </c>
      <c r="S181" s="31">
        <f t="shared" si="16"/>
        <v>8.3888888882938772E-2</v>
      </c>
      <c r="T181" s="31">
        <f>VLOOKUP(A181,'+ pending'!A:V,22,0)</f>
        <v>3.892361111111111E-2</v>
      </c>
      <c r="U181" s="18">
        <f>VLOOKUP(A181,'+ pending'!A:W,23,0)</f>
        <v>8.3888888888888888E-2</v>
      </c>
      <c r="V181" s="31">
        <f>VLOOKUP(A181,'+ pending'!A:X,24,0)</f>
        <v>4.4965277777777778E-2</v>
      </c>
      <c r="W181" s="62" t="str">
        <f t="shared" si="17"/>
        <v>Cumplido</v>
      </c>
      <c r="X181" s="63" t="str">
        <f t="shared" si="18"/>
        <v xml:space="preserve"> </v>
      </c>
      <c r="Z181" s="1" t="str">
        <f t="shared" si="20"/>
        <v/>
      </c>
      <c r="AA181" s="1" t="str">
        <f t="shared" si="15"/>
        <v/>
      </c>
      <c r="AB181" s="1" t="str">
        <f t="shared" si="19"/>
        <v/>
      </c>
      <c r="AC181" s="1" t="str">
        <f t="shared" si="21"/>
        <v>Cumplido</v>
      </c>
      <c r="AD181" s="1" t="str">
        <f>VLOOKUP(A181,'+ pending'!A:A,1,0)</f>
        <v>INC000002659570</v>
      </c>
    </row>
    <row r="182" spans="1:30" x14ac:dyDescent="0.2">
      <c r="A182" s="75" t="s">
        <v>15814</v>
      </c>
      <c r="B182" s="1" t="s">
        <v>116</v>
      </c>
      <c r="C182" s="1" t="s">
        <v>40</v>
      </c>
      <c r="D182" s="1" t="s">
        <v>117</v>
      </c>
      <c r="E182" s="1" t="s">
        <v>122</v>
      </c>
      <c r="F182" s="1" t="s">
        <v>13977</v>
      </c>
      <c r="G182" s="1" t="s">
        <v>15815</v>
      </c>
      <c r="H182" s="1" t="s">
        <v>15816</v>
      </c>
      <c r="I182" s="1" t="s">
        <v>15817</v>
      </c>
      <c r="J182" s="1" t="s">
        <v>15684</v>
      </c>
      <c r="K182" s="1" t="s">
        <v>13</v>
      </c>
      <c r="L182" s="1" t="s">
        <v>37</v>
      </c>
      <c r="M182" s="1" t="s">
        <v>15818</v>
      </c>
      <c r="N182" s="1" t="s">
        <v>115</v>
      </c>
      <c r="O182" s="1" t="s">
        <v>136</v>
      </c>
      <c r="P182" s="1" t="s">
        <v>9</v>
      </c>
      <c r="Q182" s="77" t="s">
        <v>15332</v>
      </c>
      <c r="R182" s="58">
        <v>45358</v>
      </c>
      <c r="S182" s="31">
        <f t="shared" si="16"/>
        <v>0.29637731481489027</v>
      </c>
      <c r="T182" s="31">
        <f>VLOOKUP(A182,'+ pending'!A:V,22,0)</f>
        <v>0.29356481481481483</v>
      </c>
      <c r="U182" s="18">
        <f>VLOOKUP(A182,'+ pending'!A:W,23,0)</f>
        <v>0.29797453703703702</v>
      </c>
      <c r="V182" s="31">
        <f>VLOOKUP(A182,'+ pending'!A:X,24,0)</f>
        <v>4.409722222222222E-3</v>
      </c>
      <c r="W182" s="62" t="str">
        <f t="shared" si="17"/>
        <v/>
      </c>
      <c r="X182" s="63" t="str">
        <f t="shared" si="18"/>
        <v>Cumplido</v>
      </c>
      <c r="Z182" s="1" t="str">
        <f t="shared" si="20"/>
        <v/>
      </c>
      <c r="AA182" s="1" t="str">
        <f t="shared" si="15"/>
        <v/>
      </c>
      <c r="AB182" s="1" t="str">
        <f t="shared" si="19"/>
        <v>Cumplido</v>
      </c>
      <c r="AC182" s="1" t="str">
        <f t="shared" si="21"/>
        <v/>
      </c>
      <c r="AD182" s="1" t="str">
        <f>VLOOKUP(A182,'+ pending'!A:A,1,0)</f>
        <v>INC000002658774</v>
      </c>
    </row>
    <row r="183" spans="1:30" x14ac:dyDescent="0.2">
      <c r="A183" s="75" t="s">
        <v>15819</v>
      </c>
      <c r="B183" s="1" t="s">
        <v>110</v>
      </c>
      <c r="C183" s="1" t="s">
        <v>50</v>
      </c>
      <c r="D183" s="1" t="s">
        <v>109</v>
      </c>
      <c r="E183" s="1" t="s">
        <v>122</v>
      </c>
      <c r="F183" s="1" t="s">
        <v>111</v>
      </c>
      <c r="G183" s="1" t="s">
        <v>15820</v>
      </c>
      <c r="H183" s="1" t="s">
        <v>15821</v>
      </c>
      <c r="I183" s="1" t="s">
        <v>15822</v>
      </c>
      <c r="J183" s="1" t="s">
        <v>15684</v>
      </c>
      <c r="K183" s="1" t="s">
        <v>17</v>
      </c>
      <c r="L183" s="1" t="s">
        <v>197</v>
      </c>
      <c r="M183" s="1" t="s">
        <v>15823</v>
      </c>
      <c r="N183" s="1" t="s">
        <v>152</v>
      </c>
      <c r="O183" s="1" t="s">
        <v>198</v>
      </c>
      <c r="P183" s="1" t="s">
        <v>10</v>
      </c>
      <c r="Q183" s="77" t="s">
        <v>15332</v>
      </c>
      <c r="R183" s="58">
        <v>45358</v>
      </c>
      <c r="S183" s="31">
        <f t="shared" si="16"/>
        <v>0.54552083332964685</v>
      </c>
      <c r="T183" s="31">
        <f>VLOOKUP(A183,'+ pending'!A:V,22,0)</f>
        <v>0.48657407407407405</v>
      </c>
      <c r="U183" s="18">
        <f>VLOOKUP(A183,'+ pending'!A:W,23,0)</f>
        <v>0.54718750000000005</v>
      </c>
      <c r="V183" s="31">
        <f>VLOOKUP(A183,'+ pending'!A:X,24,0)</f>
        <v>6.0613425925925925E-2</v>
      </c>
      <c r="W183" s="62" t="str">
        <f t="shared" si="17"/>
        <v>Cumplido</v>
      </c>
      <c r="X183" s="63" t="str">
        <f t="shared" si="18"/>
        <v xml:space="preserve"> </v>
      </c>
      <c r="Z183" s="1" t="str">
        <f t="shared" si="20"/>
        <v/>
      </c>
      <c r="AA183" s="1" t="str">
        <f t="shared" si="15"/>
        <v/>
      </c>
      <c r="AB183" s="1" t="str">
        <f t="shared" si="19"/>
        <v/>
      </c>
      <c r="AC183" s="1" t="str">
        <f t="shared" si="21"/>
        <v>Cumplido</v>
      </c>
      <c r="AD183" s="1" t="str">
        <f>VLOOKUP(A183,'+ pending'!A:A,1,0)</f>
        <v>INC000002658399</v>
      </c>
    </row>
    <row r="184" spans="1:30" x14ac:dyDescent="0.2">
      <c r="A184" s="75" t="s">
        <v>15824</v>
      </c>
      <c r="B184" s="1" t="s">
        <v>123</v>
      </c>
      <c r="C184" s="1" t="s">
        <v>50</v>
      </c>
      <c r="D184" s="1" t="s">
        <v>109</v>
      </c>
      <c r="E184" s="1" t="s">
        <v>122</v>
      </c>
      <c r="F184" s="1" t="s">
        <v>129</v>
      </c>
      <c r="G184" s="1" t="s">
        <v>15825</v>
      </c>
      <c r="H184" s="1" t="s">
        <v>15825</v>
      </c>
      <c r="I184" s="1" t="s">
        <v>15826</v>
      </c>
      <c r="J184" s="1" t="s">
        <v>15684</v>
      </c>
      <c r="K184" s="1" t="s">
        <v>19</v>
      </c>
      <c r="L184" s="1" t="s">
        <v>62</v>
      </c>
      <c r="M184" s="1" t="s">
        <v>2203</v>
      </c>
      <c r="N184" s="1" t="s">
        <v>124</v>
      </c>
      <c r="O184" s="1" t="s">
        <v>125</v>
      </c>
      <c r="P184" s="1" t="s">
        <v>10</v>
      </c>
      <c r="Q184" s="77" t="s">
        <v>15332</v>
      </c>
      <c r="R184" s="58">
        <v>45358</v>
      </c>
      <c r="S184" s="31">
        <f t="shared" si="16"/>
        <v>7.3437499995634425E-2</v>
      </c>
      <c r="T184" s="31">
        <f>VLOOKUP(A184,'+ pending'!A:V,22,0)</f>
        <v>7.1134259259259258E-2</v>
      </c>
      <c r="U184" s="18">
        <f>VLOOKUP(A184,'+ pending'!A:W,23,0)</f>
        <v>7.3437500000000003E-2</v>
      </c>
      <c r="V184" s="31">
        <f>VLOOKUP(A184,'+ pending'!A:X,24,0)</f>
        <v>2.3032407407407407E-3</v>
      </c>
      <c r="W184" s="62" t="str">
        <f t="shared" si="17"/>
        <v>Cumplido</v>
      </c>
      <c r="X184" s="63" t="str">
        <f t="shared" si="18"/>
        <v xml:space="preserve"> </v>
      </c>
      <c r="Z184" s="1" t="str">
        <f t="shared" si="20"/>
        <v/>
      </c>
      <c r="AA184" s="1" t="str">
        <f t="shared" si="15"/>
        <v/>
      </c>
      <c r="AB184" s="1" t="str">
        <f t="shared" si="19"/>
        <v/>
      </c>
      <c r="AC184" s="1" t="str">
        <f t="shared" si="21"/>
        <v>Cumplido</v>
      </c>
      <c r="AD184" s="1" t="str">
        <f>VLOOKUP(A184,'+ pending'!A:A,1,0)</f>
        <v>INC000002660021</v>
      </c>
    </row>
    <row r="185" spans="1:30" x14ac:dyDescent="0.2">
      <c r="A185" s="75" t="s">
        <v>15827</v>
      </c>
      <c r="B185" s="1" t="s">
        <v>116</v>
      </c>
      <c r="C185" s="1" t="s">
        <v>40</v>
      </c>
      <c r="D185" s="1" t="s">
        <v>117</v>
      </c>
      <c r="E185" s="1" t="s">
        <v>122</v>
      </c>
      <c r="F185" s="1" t="s">
        <v>648</v>
      </c>
      <c r="G185" s="1" t="s">
        <v>15828</v>
      </c>
      <c r="H185" s="1" t="s">
        <v>15829</v>
      </c>
      <c r="I185" s="1" t="s">
        <v>15830</v>
      </c>
      <c r="J185" s="1" t="s">
        <v>15684</v>
      </c>
      <c r="K185" s="1" t="s">
        <v>19</v>
      </c>
      <c r="L185" s="1" t="s">
        <v>62</v>
      </c>
      <c r="M185" s="1" t="s">
        <v>15831</v>
      </c>
      <c r="N185" s="1" t="s">
        <v>115</v>
      </c>
      <c r="O185" s="1" t="s">
        <v>144</v>
      </c>
      <c r="P185" s="1" t="s">
        <v>9</v>
      </c>
      <c r="Q185" s="77" t="s">
        <v>15332</v>
      </c>
      <c r="R185" s="58">
        <v>45358</v>
      </c>
      <c r="S185" s="31">
        <f t="shared" si="16"/>
        <v>7.537037037400296E-2</v>
      </c>
      <c r="T185" s="31">
        <f>VLOOKUP(A185,'+ pending'!A:V,22,0)</f>
        <v>6.0324074074074072E-2</v>
      </c>
      <c r="U185" s="18">
        <f>VLOOKUP(A185,'+ pending'!A:W,23,0)</f>
        <v>7.6759259259259263E-2</v>
      </c>
      <c r="V185" s="31">
        <f>VLOOKUP(A185,'+ pending'!A:X,24,0)</f>
        <v>1.6435185185185185E-2</v>
      </c>
      <c r="W185" s="62" t="str">
        <f t="shared" si="17"/>
        <v/>
      </c>
      <c r="X185" s="63" t="str">
        <f t="shared" si="18"/>
        <v>Cumplido</v>
      </c>
      <c r="Z185" s="1" t="str">
        <f t="shared" si="20"/>
        <v/>
      </c>
      <c r="AA185" s="1" t="str">
        <f t="shared" si="15"/>
        <v/>
      </c>
      <c r="AB185" s="1" t="str">
        <f t="shared" si="19"/>
        <v>Cumplido</v>
      </c>
      <c r="AC185" s="1" t="str">
        <f t="shared" si="21"/>
        <v/>
      </c>
      <c r="AD185" s="1" t="str">
        <f>VLOOKUP(A185,'+ pending'!A:A,1,0)</f>
        <v>INC000002659926</v>
      </c>
    </row>
    <row r="186" spans="1:30" x14ac:dyDescent="0.2">
      <c r="A186" s="75" t="s">
        <v>15832</v>
      </c>
      <c r="B186" s="78" t="s">
        <v>159</v>
      </c>
      <c r="C186" s="78" t="s">
        <v>36</v>
      </c>
      <c r="D186" s="78" t="s">
        <v>84</v>
      </c>
      <c r="E186" s="1" t="s">
        <v>122</v>
      </c>
      <c r="F186" s="78" t="s">
        <v>114</v>
      </c>
      <c r="G186" s="78" t="s">
        <v>15833</v>
      </c>
      <c r="H186" s="78" t="s">
        <v>15834</v>
      </c>
      <c r="I186" s="78" t="s">
        <v>15835</v>
      </c>
      <c r="J186" s="78" t="s">
        <v>15684</v>
      </c>
      <c r="K186" s="78" t="s">
        <v>18</v>
      </c>
      <c r="L186" s="78" t="s">
        <v>58</v>
      </c>
      <c r="M186" s="77" t="s">
        <v>15836</v>
      </c>
      <c r="N186" s="77" t="s">
        <v>176</v>
      </c>
      <c r="O186" s="1" t="s">
        <v>447</v>
      </c>
      <c r="P186" s="1" t="s">
        <v>9</v>
      </c>
      <c r="Q186" s="77" t="s">
        <v>15332</v>
      </c>
      <c r="R186" s="58">
        <v>45358</v>
      </c>
      <c r="S186" s="31">
        <f t="shared" si="16"/>
        <v>0.24782407407474238</v>
      </c>
      <c r="T186" s="31">
        <f>VLOOKUP(A186,'+ pending'!A:V,22,0)</f>
        <v>0</v>
      </c>
      <c r="U186" s="18">
        <f>VLOOKUP(A186,'+ pending'!A:W,23,0)</f>
        <v>0.2497337962962963</v>
      </c>
      <c r="V186" s="31">
        <f>VLOOKUP(A186,'+ pending'!A:X,24,0)</f>
        <v>0.2497337962962963</v>
      </c>
      <c r="W186" s="62" t="str">
        <f t="shared" si="17"/>
        <v/>
      </c>
      <c r="X186" s="63" t="str">
        <f t="shared" si="18"/>
        <v>Cumplido</v>
      </c>
      <c r="Z186" s="1" t="str">
        <f t="shared" si="20"/>
        <v/>
      </c>
      <c r="AA186" s="1" t="str">
        <f t="shared" ref="AA186:AA249" si="22">IF($D186="Alta",IF($V186&lt;=$AI$5,"Cumplido", "Incumplido"),"")</f>
        <v>Cumplido</v>
      </c>
      <c r="AB186" s="1" t="str">
        <f t="shared" si="19"/>
        <v/>
      </c>
      <c r="AC186" s="1" t="str">
        <f t="shared" si="21"/>
        <v/>
      </c>
      <c r="AD186" s="1" t="str">
        <f>VLOOKUP(A186,'+ pending'!A:A,1,0)</f>
        <v>INC000002658681</v>
      </c>
    </row>
    <row r="187" spans="1:30" x14ac:dyDescent="0.2">
      <c r="A187" s="75" t="s">
        <v>15837</v>
      </c>
      <c r="B187" s="1" t="s">
        <v>123</v>
      </c>
      <c r="C187" s="1" t="s">
        <v>50</v>
      </c>
      <c r="D187" s="1" t="s">
        <v>109</v>
      </c>
      <c r="E187" s="1" t="s">
        <v>122</v>
      </c>
      <c r="F187" s="1" t="s">
        <v>455</v>
      </c>
      <c r="G187" s="1" t="s">
        <v>15838</v>
      </c>
      <c r="H187" s="1" t="s">
        <v>15838</v>
      </c>
      <c r="I187" s="1" t="s">
        <v>15839</v>
      </c>
      <c r="J187" s="1" t="s">
        <v>15684</v>
      </c>
      <c r="K187" s="1" t="s">
        <v>18</v>
      </c>
      <c r="L187" s="1" t="s">
        <v>58</v>
      </c>
      <c r="M187" s="1" t="s">
        <v>15840</v>
      </c>
      <c r="N187" s="1" t="s">
        <v>124</v>
      </c>
      <c r="O187" s="1" t="s">
        <v>125</v>
      </c>
      <c r="P187" s="1" t="s">
        <v>10</v>
      </c>
      <c r="Q187" s="77" t="s">
        <v>15332</v>
      </c>
      <c r="R187" s="58">
        <v>45358</v>
      </c>
      <c r="S187" s="31">
        <f t="shared" si="16"/>
        <v>0.10180555555416504</v>
      </c>
      <c r="T187" s="31">
        <f>VLOOKUP(A187,'+ pending'!A:V,22,0)</f>
        <v>0.1004513888888889</v>
      </c>
      <c r="U187" s="18">
        <f>VLOOKUP(A187,'+ pending'!A:W,23,0)</f>
        <v>0.10180555555555555</v>
      </c>
      <c r="V187" s="31">
        <f>VLOOKUP(A187,'+ pending'!A:X,24,0)</f>
        <v>1.3541666666666667E-3</v>
      </c>
      <c r="W187" s="62" t="str">
        <f t="shared" si="17"/>
        <v>Cumplido</v>
      </c>
      <c r="X187" s="63" t="str">
        <f t="shared" si="18"/>
        <v xml:space="preserve"> </v>
      </c>
      <c r="Z187" s="1" t="str">
        <f t="shared" si="20"/>
        <v/>
      </c>
      <c r="AA187" s="1" t="str">
        <f t="shared" si="22"/>
        <v/>
      </c>
      <c r="AB187" s="1" t="str">
        <f t="shared" si="19"/>
        <v/>
      </c>
      <c r="AC187" s="1" t="str">
        <f t="shared" si="21"/>
        <v>Cumplido</v>
      </c>
      <c r="AD187" s="1" t="str">
        <f>VLOOKUP(A187,'+ pending'!A:A,1,0)</f>
        <v>INC000002660039</v>
      </c>
    </row>
    <row r="188" spans="1:30" x14ac:dyDescent="0.2">
      <c r="A188" s="75" t="s">
        <v>15841</v>
      </c>
      <c r="B188" s="1" t="s">
        <v>123</v>
      </c>
      <c r="C188" s="1" t="s">
        <v>50</v>
      </c>
      <c r="D188" s="1" t="s">
        <v>109</v>
      </c>
      <c r="E188" s="1" t="s">
        <v>122</v>
      </c>
      <c r="F188" s="1" t="s">
        <v>488</v>
      </c>
      <c r="G188" s="1" t="s">
        <v>15842</v>
      </c>
      <c r="H188" s="1" t="s">
        <v>15842</v>
      </c>
      <c r="I188" s="1" t="s">
        <v>15843</v>
      </c>
      <c r="J188" s="1" t="s">
        <v>15684</v>
      </c>
      <c r="K188" s="1" t="s">
        <v>14</v>
      </c>
      <c r="L188" s="1" t="s">
        <v>51</v>
      </c>
      <c r="M188" s="1" t="s">
        <v>15844</v>
      </c>
      <c r="N188" s="1" t="s">
        <v>124</v>
      </c>
      <c r="O188" s="1" t="s">
        <v>125</v>
      </c>
      <c r="P188" s="1" t="s">
        <v>10</v>
      </c>
      <c r="Q188" s="77" t="s">
        <v>15380</v>
      </c>
      <c r="R188" s="58">
        <v>45358</v>
      </c>
      <c r="S188" s="31">
        <f t="shared" si="16"/>
        <v>0.38204861111444188</v>
      </c>
      <c r="T188" s="31">
        <f>VLOOKUP(A188,'+ pending'!A:V,22,0)</f>
        <v>0.21427083333333333</v>
      </c>
      <c r="U188" s="18">
        <f>VLOOKUP(A188,'+ pending'!A:W,23,0)</f>
        <v>0.3820486111111111</v>
      </c>
      <c r="V188" s="31">
        <f>VLOOKUP(A188,'+ pending'!A:X,24,0)</f>
        <v>0.16777777777777778</v>
      </c>
      <c r="W188" s="62" t="str">
        <f t="shared" si="17"/>
        <v>Incumplido</v>
      </c>
      <c r="X188" s="63" t="str">
        <f t="shared" si="18"/>
        <v xml:space="preserve"> </v>
      </c>
      <c r="Z188" s="1" t="str">
        <f t="shared" si="20"/>
        <v/>
      </c>
      <c r="AA188" s="1" t="str">
        <f t="shared" si="22"/>
        <v/>
      </c>
      <c r="AB188" s="1" t="str">
        <f t="shared" si="19"/>
        <v/>
      </c>
      <c r="AC188" s="1" t="str">
        <f t="shared" si="21"/>
        <v>Cumplido</v>
      </c>
      <c r="AD188" s="1" t="str">
        <f>VLOOKUP(A188,'+ pending'!A:A,1,0)</f>
        <v>INC000002659259</v>
      </c>
    </row>
    <row r="189" spans="1:30" x14ac:dyDescent="0.2">
      <c r="A189" s="75" t="s">
        <v>15845</v>
      </c>
      <c r="B189" s="1" t="s">
        <v>123</v>
      </c>
      <c r="C189" s="1" t="s">
        <v>50</v>
      </c>
      <c r="D189" s="1" t="s">
        <v>109</v>
      </c>
      <c r="E189" s="1" t="s">
        <v>122</v>
      </c>
      <c r="F189" s="1" t="s">
        <v>126</v>
      </c>
      <c r="G189" s="1" t="s">
        <v>15846</v>
      </c>
      <c r="H189" s="1" t="s">
        <v>15846</v>
      </c>
      <c r="I189" s="1" t="s">
        <v>15847</v>
      </c>
      <c r="J189" s="1" t="s">
        <v>15684</v>
      </c>
      <c r="K189" s="1" t="s">
        <v>18</v>
      </c>
      <c r="L189" s="1" t="s">
        <v>58</v>
      </c>
      <c r="M189" s="1" t="s">
        <v>1860</v>
      </c>
      <c r="N189" s="1" t="s">
        <v>124</v>
      </c>
      <c r="O189" s="1" t="s">
        <v>125</v>
      </c>
      <c r="P189" s="1" t="s">
        <v>10</v>
      </c>
      <c r="Q189" s="77" t="s">
        <v>15332</v>
      </c>
      <c r="R189" s="58">
        <v>45358</v>
      </c>
      <c r="S189" s="31">
        <f t="shared" si="16"/>
        <v>7.254629630187992E-2</v>
      </c>
      <c r="T189" s="31">
        <f>VLOOKUP(A189,'+ pending'!A:V,22,0)</f>
        <v>7.1898148148148142E-2</v>
      </c>
      <c r="U189" s="18">
        <f>VLOOKUP(A189,'+ pending'!A:W,23,0)</f>
        <v>7.2546296296296303E-2</v>
      </c>
      <c r="V189" s="31">
        <f>VLOOKUP(A189,'+ pending'!A:X,24,0)</f>
        <v>6.4814814814814813E-4</v>
      </c>
      <c r="W189" s="62" t="str">
        <f t="shared" si="17"/>
        <v>Cumplido</v>
      </c>
      <c r="X189" s="63" t="str">
        <f t="shared" si="18"/>
        <v xml:space="preserve"> </v>
      </c>
      <c r="Z189" s="1" t="str">
        <f t="shared" si="20"/>
        <v/>
      </c>
      <c r="AA189" s="1" t="str">
        <f t="shared" si="22"/>
        <v/>
      </c>
      <c r="AB189" s="1" t="str">
        <f t="shared" si="19"/>
        <v/>
      </c>
      <c r="AC189" s="1" t="str">
        <f t="shared" si="21"/>
        <v>Cumplido</v>
      </c>
      <c r="AD189" s="1" t="str">
        <f>VLOOKUP(A189,'+ pending'!A:A,1,0)</f>
        <v>INC000002660186</v>
      </c>
    </row>
    <row r="190" spans="1:30" x14ac:dyDescent="0.2">
      <c r="A190" s="75" t="s">
        <v>15848</v>
      </c>
      <c r="B190" s="1" t="s">
        <v>110</v>
      </c>
      <c r="C190" s="1" t="s">
        <v>50</v>
      </c>
      <c r="D190" s="1" t="s">
        <v>109</v>
      </c>
      <c r="E190" s="1" t="s">
        <v>122</v>
      </c>
      <c r="F190" s="1" t="s">
        <v>129</v>
      </c>
      <c r="G190" s="1" t="s">
        <v>15849</v>
      </c>
      <c r="H190" s="1" t="s">
        <v>15850</v>
      </c>
      <c r="I190" s="1" t="s">
        <v>15851</v>
      </c>
      <c r="J190" s="1" t="s">
        <v>15852</v>
      </c>
      <c r="K190" s="1" t="s">
        <v>22</v>
      </c>
      <c r="L190" s="1" t="s">
        <v>47</v>
      </c>
      <c r="M190" s="1" t="s">
        <v>15853</v>
      </c>
      <c r="N190" s="1" t="s">
        <v>167</v>
      </c>
      <c r="O190" s="1" t="s">
        <v>205</v>
      </c>
      <c r="P190" s="1" t="s">
        <v>9</v>
      </c>
      <c r="Q190" s="1" t="s">
        <v>15332</v>
      </c>
      <c r="R190" s="58">
        <v>45359</v>
      </c>
      <c r="S190" s="31">
        <f t="shared" si="16"/>
        <v>2.6620370772434399E-4</v>
      </c>
      <c r="T190" s="31">
        <f>VLOOKUP(A190,'+ pending'!A:V,22,0)</f>
        <v>0</v>
      </c>
      <c r="U190" s="18">
        <f>VLOOKUP(A190,'+ pending'!A:W,23,0)</f>
        <v>1.3078703703703703E-3</v>
      </c>
      <c r="V190" s="31">
        <f>VLOOKUP(A190,'+ pending'!A:X,24,0)</f>
        <v>1.3078703703703703E-3</v>
      </c>
      <c r="W190" s="62" t="str">
        <f t="shared" si="17"/>
        <v/>
      </c>
      <c r="X190" s="63" t="str">
        <f t="shared" si="18"/>
        <v>Cumplido</v>
      </c>
      <c r="Z190" s="1" t="str">
        <f t="shared" si="20"/>
        <v/>
      </c>
      <c r="AA190" s="1" t="str">
        <f t="shared" si="22"/>
        <v/>
      </c>
      <c r="AB190" s="1" t="str">
        <f t="shared" si="19"/>
        <v/>
      </c>
      <c r="AC190" s="1" t="str">
        <f t="shared" si="21"/>
        <v>Cumplido</v>
      </c>
      <c r="AD190" s="1" t="str">
        <f>VLOOKUP(A190,'+ pending'!A:A,1,0)</f>
        <v>INC000002660244</v>
      </c>
    </row>
    <row r="191" spans="1:30" x14ac:dyDescent="0.2">
      <c r="A191" s="75" t="s">
        <v>15854</v>
      </c>
      <c r="B191" s="78" t="s">
        <v>116</v>
      </c>
      <c r="C191" s="78" t="s">
        <v>40</v>
      </c>
      <c r="D191" s="78" t="s">
        <v>117</v>
      </c>
      <c r="E191" s="1" t="s">
        <v>122</v>
      </c>
      <c r="F191" s="78" t="s">
        <v>459</v>
      </c>
      <c r="G191" s="78" t="s">
        <v>15855</v>
      </c>
      <c r="H191" s="78" t="s">
        <v>15856</v>
      </c>
      <c r="I191" s="78" t="s">
        <v>15857</v>
      </c>
      <c r="J191" s="78" t="s">
        <v>15852</v>
      </c>
      <c r="K191" s="78" t="s">
        <v>17</v>
      </c>
      <c r="L191" s="78" t="s">
        <v>55</v>
      </c>
      <c r="M191" s="78" t="s">
        <v>15858</v>
      </c>
      <c r="N191" s="77" t="s">
        <v>115</v>
      </c>
      <c r="O191" s="1" t="s">
        <v>15859</v>
      </c>
      <c r="P191" s="1" t="s">
        <v>9</v>
      </c>
      <c r="Q191" s="77" t="s">
        <v>15332</v>
      </c>
      <c r="R191" s="58">
        <v>45359</v>
      </c>
      <c r="S191" s="31">
        <f t="shared" si="16"/>
        <v>0.27634259259502869</v>
      </c>
      <c r="T191" s="31">
        <f>VLOOKUP(A191,'+ pending'!A:V,22,0)</f>
        <v>0.24135416666666668</v>
      </c>
      <c r="U191" s="18">
        <f>VLOOKUP(A191,'+ pending'!A:W,23,0)</f>
        <v>0.27902777777777776</v>
      </c>
      <c r="V191" s="31">
        <f>VLOOKUP(A191,'+ pending'!A:X,24,0)</f>
        <v>3.7673611111111109E-2</v>
      </c>
      <c r="W191" s="62" t="str">
        <f t="shared" si="17"/>
        <v/>
      </c>
      <c r="X191" s="63" t="str">
        <f t="shared" si="18"/>
        <v>Cumplido</v>
      </c>
      <c r="Z191" s="1" t="str">
        <f t="shared" si="20"/>
        <v/>
      </c>
      <c r="AA191" s="1" t="str">
        <f t="shared" si="22"/>
        <v/>
      </c>
      <c r="AB191" s="1" t="str">
        <f t="shared" si="19"/>
        <v>Cumplido</v>
      </c>
      <c r="AC191" s="1" t="str">
        <f t="shared" si="21"/>
        <v/>
      </c>
      <c r="AD191" s="1" t="str">
        <f>VLOOKUP(A191,'+ pending'!A:A,1,0)</f>
        <v>INC000002660740</v>
      </c>
    </row>
    <row r="192" spans="1:30" x14ac:dyDescent="0.2">
      <c r="A192" s="75" t="s">
        <v>15860</v>
      </c>
      <c r="B192" s="78" t="s">
        <v>116</v>
      </c>
      <c r="C192" s="78" t="s">
        <v>50</v>
      </c>
      <c r="D192" s="78" t="s">
        <v>109</v>
      </c>
      <c r="E192" s="1" t="s">
        <v>122</v>
      </c>
      <c r="F192" s="78" t="s">
        <v>121</v>
      </c>
      <c r="G192" s="78" t="s">
        <v>15861</v>
      </c>
      <c r="H192" s="78" t="s">
        <v>15862</v>
      </c>
      <c r="I192" s="78" t="s">
        <v>15863</v>
      </c>
      <c r="J192" s="78" t="s">
        <v>15852</v>
      </c>
      <c r="K192" s="78" t="s">
        <v>18</v>
      </c>
      <c r="L192" s="78" t="s">
        <v>60</v>
      </c>
      <c r="M192" s="78" t="s">
        <v>15864</v>
      </c>
      <c r="N192" s="77" t="s">
        <v>112</v>
      </c>
      <c r="O192" s="1" t="s">
        <v>145</v>
      </c>
      <c r="P192" s="1" t="s">
        <v>9</v>
      </c>
      <c r="Q192" s="77" t="s">
        <v>15380</v>
      </c>
      <c r="R192" s="58">
        <v>45359</v>
      </c>
      <c r="S192" s="31">
        <f t="shared" si="16"/>
        <v>1.7691550925956108</v>
      </c>
      <c r="T192" s="31">
        <f>VLOOKUP(A192,'+ pending'!A:V,22,0)</f>
        <v>1.7581828703703704</v>
      </c>
      <c r="U192" s="18">
        <f>VLOOKUP(A192,'+ pending'!A:W,23,0)</f>
        <v>1.7705208333333333</v>
      </c>
      <c r="V192" s="31">
        <f>VLOOKUP(A192,'+ pending'!A:X,24,0)</f>
        <v>1.2337962962962964E-2</v>
      </c>
      <c r="W192" s="62" t="str">
        <f t="shared" si="17"/>
        <v/>
      </c>
      <c r="X192" s="63" t="str">
        <f t="shared" si="18"/>
        <v>Cumplido</v>
      </c>
      <c r="Z192" s="1" t="str">
        <f t="shared" si="20"/>
        <v/>
      </c>
      <c r="AA192" s="1" t="str">
        <f t="shared" si="22"/>
        <v/>
      </c>
      <c r="AB192" s="1" t="str">
        <f t="shared" si="19"/>
        <v/>
      </c>
      <c r="AC192" s="1" t="str">
        <f t="shared" si="21"/>
        <v>Cumplido</v>
      </c>
      <c r="AD192" s="1" t="str">
        <f>VLOOKUP(A192,'+ pending'!A:A,1,0)</f>
        <v>INC000002656191</v>
      </c>
    </row>
    <row r="193" spans="1:30" x14ac:dyDescent="0.2">
      <c r="A193" s="75" t="s">
        <v>15865</v>
      </c>
      <c r="B193" s="1" t="s">
        <v>110</v>
      </c>
      <c r="C193" s="1" t="s">
        <v>50</v>
      </c>
      <c r="D193" s="1" t="s">
        <v>109</v>
      </c>
      <c r="E193" s="1" t="s">
        <v>122</v>
      </c>
      <c r="F193" s="1" t="s">
        <v>111</v>
      </c>
      <c r="G193" s="1" t="s">
        <v>15866</v>
      </c>
      <c r="H193" s="1" t="s">
        <v>15867</v>
      </c>
      <c r="I193" s="1" t="s">
        <v>15868</v>
      </c>
      <c r="J193" s="1" t="s">
        <v>15852</v>
      </c>
      <c r="K193" s="1" t="s">
        <v>16</v>
      </c>
      <c r="L193" s="1" t="s">
        <v>54</v>
      </c>
      <c r="M193" s="1" t="s">
        <v>15869</v>
      </c>
      <c r="N193" s="1" t="s">
        <v>175</v>
      </c>
      <c r="O193" s="1" t="s">
        <v>183</v>
      </c>
      <c r="P193" s="1" t="s">
        <v>9</v>
      </c>
      <c r="Q193" s="1" t="s">
        <v>15332</v>
      </c>
      <c r="R193" s="58">
        <v>45359</v>
      </c>
      <c r="S193" s="31">
        <f t="shared" si="16"/>
        <v>0.82355324074160308</v>
      </c>
      <c r="T193" s="31">
        <f>VLOOKUP(A193,'+ pending'!A:V,22,0)</f>
        <v>0.82355324074074077</v>
      </c>
      <c r="U193" s="18">
        <f>VLOOKUP(A193,'+ pending'!A:W,23,0)</f>
        <v>0.82400462962962961</v>
      </c>
      <c r="V193" s="31">
        <f>VLOOKUP(A193,'+ pending'!A:X,24,0)</f>
        <v>4.5138888888888887E-4</v>
      </c>
      <c r="W193" s="62" t="str">
        <f t="shared" si="17"/>
        <v/>
      </c>
      <c r="X193" s="63" t="str">
        <f t="shared" si="18"/>
        <v>Cumplido</v>
      </c>
      <c r="Z193" s="1" t="str">
        <f t="shared" si="20"/>
        <v/>
      </c>
      <c r="AA193" s="1" t="str">
        <f t="shared" si="22"/>
        <v/>
      </c>
      <c r="AB193" s="1" t="str">
        <f t="shared" si="19"/>
        <v/>
      </c>
      <c r="AC193" s="1" t="str">
        <f t="shared" si="21"/>
        <v>Cumplido</v>
      </c>
      <c r="AD193" s="1" t="str">
        <f>VLOOKUP(A193,'+ pending'!A:A,1,0)</f>
        <v>INC000002659370</v>
      </c>
    </row>
    <row r="194" spans="1:30" x14ac:dyDescent="0.2">
      <c r="A194" s="75" t="s">
        <v>15870</v>
      </c>
      <c r="B194" s="78" t="s">
        <v>110</v>
      </c>
      <c r="C194" s="78" t="s">
        <v>50</v>
      </c>
      <c r="D194" s="78" t="s">
        <v>109</v>
      </c>
      <c r="E194" s="1" t="s">
        <v>122</v>
      </c>
      <c r="F194" s="78" t="s">
        <v>111</v>
      </c>
      <c r="G194" s="78" t="s">
        <v>15871</v>
      </c>
      <c r="H194" s="78" t="s">
        <v>15872</v>
      </c>
      <c r="I194" s="78" t="s">
        <v>15873</v>
      </c>
      <c r="J194" s="78" t="s">
        <v>15852</v>
      </c>
      <c r="K194" s="78" t="s">
        <v>16</v>
      </c>
      <c r="L194" s="78" t="s">
        <v>54</v>
      </c>
      <c r="M194" s="78" t="s">
        <v>15874</v>
      </c>
      <c r="N194" s="77" t="s">
        <v>185</v>
      </c>
      <c r="O194" s="1" t="s">
        <v>183</v>
      </c>
      <c r="P194" s="1" t="s">
        <v>9</v>
      </c>
      <c r="Q194" s="77" t="s">
        <v>15332</v>
      </c>
      <c r="R194" s="58">
        <v>45359</v>
      </c>
      <c r="S194" s="31">
        <f t="shared" si="16"/>
        <v>0.76143518518802011</v>
      </c>
      <c r="T194" s="31">
        <f>VLOOKUP(A194,'+ pending'!A:V,22,0)</f>
        <v>0.76143518518518516</v>
      </c>
      <c r="U194" s="18">
        <f>VLOOKUP(A194,'+ pending'!A:W,23,0)</f>
        <v>0.76177083333333329</v>
      </c>
      <c r="V194" s="31">
        <f>VLOOKUP(A194,'+ pending'!A:X,24,0)</f>
        <v>3.3564814814814812E-4</v>
      </c>
      <c r="W194" s="62" t="str">
        <f t="shared" si="17"/>
        <v/>
      </c>
      <c r="X194" s="63" t="str">
        <f t="shared" si="18"/>
        <v>Cumplido</v>
      </c>
      <c r="Z194" s="1" t="str">
        <f t="shared" si="20"/>
        <v/>
      </c>
      <c r="AA194" s="1" t="str">
        <f t="shared" si="22"/>
        <v/>
      </c>
      <c r="AB194" s="1" t="str">
        <f t="shared" si="19"/>
        <v/>
      </c>
      <c r="AC194" s="1" t="str">
        <f t="shared" si="21"/>
        <v>Cumplido</v>
      </c>
      <c r="AD194" s="1" t="str">
        <f>VLOOKUP(A194,'+ pending'!A:A,1,0)</f>
        <v>INC000002659588</v>
      </c>
    </row>
    <row r="195" spans="1:30" x14ac:dyDescent="0.2">
      <c r="A195" s="75" t="s">
        <v>15875</v>
      </c>
      <c r="B195" s="1" t="s">
        <v>123</v>
      </c>
      <c r="C195" s="1" t="s">
        <v>50</v>
      </c>
      <c r="D195" s="1" t="s">
        <v>109</v>
      </c>
      <c r="E195" s="1" t="s">
        <v>122</v>
      </c>
      <c r="F195" s="1" t="s">
        <v>430</v>
      </c>
      <c r="G195" s="1" t="s">
        <v>15876</v>
      </c>
      <c r="H195" s="1" t="s">
        <v>15876</v>
      </c>
      <c r="I195" s="1" t="s">
        <v>15877</v>
      </c>
      <c r="J195" s="1" t="s">
        <v>15852</v>
      </c>
      <c r="K195" s="1" t="s">
        <v>18</v>
      </c>
      <c r="L195" s="1" t="s">
        <v>57</v>
      </c>
      <c r="M195" s="1" t="s">
        <v>15878</v>
      </c>
      <c r="N195" s="1" t="s">
        <v>124</v>
      </c>
      <c r="O195" s="1" t="s">
        <v>125</v>
      </c>
      <c r="P195" s="1" t="s">
        <v>10</v>
      </c>
      <c r="Q195" s="1" t="s">
        <v>15332</v>
      </c>
      <c r="R195" s="58">
        <v>45359</v>
      </c>
      <c r="S195" s="31">
        <f t="shared" si="16"/>
        <v>0.85775462962919846</v>
      </c>
      <c r="T195" s="31">
        <f>VLOOKUP(A195,'+ pending'!A:V,22,0)</f>
        <v>0.78613425925925928</v>
      </c>
      <c r="U195" s="18">
        <f>VLOOKUP(A195,'+ pending'!A:W,23,0)</f>
        <v>0.85775462962962967</v>
      </c>
      <c r="V195" s="31">
        <f>VLOOKUP(A195,'+ pending'!A:X,24,0)</f>
        <v>7.1620370370370376E-2</v>
      </c>
      <c r="W195" s="62" t="str">
        <f t="shared" si="17"/>
        <v>Cumplido</v>
      </c>
      <c r="X195" s="63" t="str">
        <f t="shared" si="18"/>
        <v xml:space="preserve"> </v>
      </c>
      <c r="Z195" s="1" t="str">
        <f t="shared" si="20"/>
        <v/>
      </c>
      <c r="AA195" s="1" t="str">
        <f t="shared" si="22"/>
        <v/>
      </c>
      <c r="AB195" s="1" t="str">
        <f t="shared" si="19"/>
        <v/>
      </c>
      <c r="AC195" s="1" t="str">
        <f t="shared" si="21"/>
        <v>Cumplido</v>
      </c>
      <c r="AD195" s="1" t="str">
        <f>VLOOKUP(A195,'+ pending'!A:A,1,0)</f>
        <v>INC000002659340</v>
      </c>
    </row>
    <row r="196" spans="1:30" x14ac:dyDescent="0.2">
      <c r="A196" s="75" t="s">
        <v>15879</v>
      </c>
      <c r="B196" s="1" t="s">
        <v>123</v>
      </c>
      <c r="C196" s="1" t="s">
        <v>50</v>
      </c>
      <c r="D196" s="1" t="s">
        <v>109</v>
      </c>
      <c r="E196" s="1" t="s">
        <v>122</v>
      </c>
      <c r="F196" s="1" t="s">
        <v>430</v>
      </c>
      <c r="G196" s="1" t="s">
        <v>15880</v>
      </c>
      <c r="H196" s="1" t="s">
        <v>15880</v>
      </c>
      <c r="I196" s="1" t="s">
        <v>15881</v>
      </c>
      <c r="J196" s="1" t="s">
        <v>15852</v>
      </c>
      <c r="K196" s="1" t="s">
        <v>18</v>
      </c>
      <c r="L196" s="1" t="s">
        <v>57</v>
      </c>
      <c r="M196" s="1" t="s">
        <v>15882</v>
      </c>
      <c r="N196" s="1" t="s">
        <v>124</v>
      </c>
      <c r="O196" s="1" t="s">
        <v>125</v>
      </c>
      <c r="P196" s="1" t="s">
        <v>10</v>
      </c>
      <c r="Q196" s="1" t="s">
        <v>15332</v>
      </c>
      <c r="R196" s="58">
        <v>45359</v>
      </c>
      <c r="S196" s="31">
        <f t="shared" si="16"/>
        <v>0.85793981481401715</v>
      </c>
      <c r="T196" s="31">
        <f>VLOOKUP(A196,'+ pending'!A:V,22,0)</f>
        <v>0.79271990740740739</v>
      </c>
      <c r="U196" s="18">
        <f>VLOOKUP(A196,'+ pending'!A:W,23,0)</f>
        <v>0.85793981481481485</v>
      </c>
      <c r="V196" s="31">
        <f>VLOOKUP(A196,'+ pending'!A:X,24,0)</f>
        <v>6.5219907407407407E-2</v>
      </c>
      <c r="W196" s="62" t="str">
        <f t="shared" si="17"/>
        <v>Cumplido</v>
      </c>
      <c r="X196" s="63" t="str">
        <f t="shared" si="18"/>
        <v xml:space="preserve"> </v>
      </c>
      <c r="Z196" s="1" t="str">
        <f t="shared" si="20"/>
        <v/>
      </c>
      <c r="AA196" s="1" t="str">
        <f t="shared" si="22"/>
        <v/>
      </c>
      <c r="AB196" s="1" t="str">
        <f t="shared" si="19"/>
        <v/>
      </c>
      <c r="AC196" s="1" t="str">
        <f t="shared" si="21"/>
        <v>Cumplido</v>
      </c>
      <c r="AD196" s="1" t="str">
        <f>VLOOKUP(A196,'+ pending'!A:A,1,0)</f>
        <v>INC000002659341</v>
      </c>
    </row>
    <row r="197" spans="1:30" x14ac:dyDescent="0.2">
      <c r="A197" s="75" t="s">
        <v>15883</v>
      </c>
      <c r="B197" s="1" t="s">
        <v>123</v>
      </c>
      <c r="C197" s="1" t="s">
        <v>50</v>
      </c>
      <c r="D197" s="1" t="s">
        <v>109</v>
      </c>
      <c r="E197" s="1" t="s">
        <v>122</v>
      </c>
      <c r="F197" s="1" t="s">
        <v>129</v>
      </c>
      <c r="G197" s="1" t="s">
        <v>15884</v>
      </c>
      <c r="H197" s="1" t="s">
        <v>15884</v>
      </c>
      <c r="I197" s="1" t="s">
        <v>15885</v>
      </c>
      <c r="J197" s="1" t="s">
        <v>15852</v>
      </c>
      <c r="K197" s="1" t="s">
        <v>18</v>
      </c>
      <c r="L197" s="1" t="s">
        <v>60</v>
      </c>
      <c r="M197" s="1" t="s">
        <v>15886</v>
      </c>
      <c r="N197" s="1" t="s">
        <v>124</v>
      </c>
      <c r="O197" s="1" t="s">
        <v>125</v>
      </c>
      <c r="P197" s="1" t="s">
        <v>10</v>
      </c>
      <c r="Q197" s="1" t="s">
        <v>15332</v>
      </c>
      <c r="R197" s="58">
        <v>45359</v>
      </c>
      <c r="S197" s="31">
        <f t="shared" si="16"/>
        <v>0.869768518517958</v>
      </c>
      <c r="T197" s="31">
        <f>VLOOKUP(A197,'+ pending'!A:V,22,0)</f>
        <v>0.83840277777777783</v>
      </c>
      <c r="U197" s="18">
        <f>VLOOKUP(A197,'+ pending'!A:W,23,0)</f>
        <v>0.86976851851851855</v>
      </c>
      <c r="V197" s="31">
        <f>VLOOKUP(A197,'+ pending'!A:X,24,0)</f>
        <v>3.1365740740740743E-2</v>
      </c>
      <c r="W197" s="62" t="str">
        <f t="shared" si="17"/>
        <v>Cumplido</v>
      </c>
      <c r="X197" s="63" t="str">
        <f t="shared" si="18"/>
        <v xml:space="preserve"> </v>
      </c>
      <c r="Z197" s="1" t="str">
        <f t="shared" si="20"/>
        <v/>
      </c>
      <c r="AA197" s="1" t="str">
        <f t="shared" si="22"/>
        <v/>
      </c>
      <c r="AB197" s="1" t="str">
        <f t="shared" si="19"/>
        <v/>
      </c>
      <c r="AC197" s="1" t="str">
        <f t="shared" si="21"/>
        <v>Cumplido</v>
      </c>
      <c r="AD197" s="1" t="str">
        <f>VLOOKUP(A197,'+ pending'!A:A,1,0)</f>
        <v>INC000002659336</v>
      </c>
    </row>
    <row r="198" spans="1:30" x14ac:dyDescent="0.2">
      <c r="A198" s="75" t="s">
        <v>15887</v>
      </c>
      <c r="B198" s="1" t="s">
        <v>110</v>
      </c>
      <c r="C198" s="1" t="s">
        <v>50</v>
      </c>
      <c r="D198" s="1" t="s">
        <v>109</v>
      </c>
      <c r="E198" s="1" t="s">
        <v>122</v>
      </c>
      <c r="F198" s="1" t="s">
        <v>111</v>
      </c>
      <c r="G198" s="1" t="s">
        <v>15888</v>
      </c>
      <c r="H198" s="1" t="s">
        <v>15889</v>
      </c>
      <c r="I198" s="1" t="s">
        <v>15890</v>
      </c>
      <c r="J198" s="1" t="s">
        <v>15852</v>
      </c>
      <c r="K198" s="1" t="s">
        <v>18</v>
      </c>
      <c r="L198" s="1" t="s">
        <v>499</v>
      </c>
      <c r="M198" s="1" t="s">
        <v>15891</v>
      </c>
      <c r="N198" s="1" t="s">
        <v>112</v>
      </c>
      <c r="O198" s="1" t="s">
        <v>1770</v>
      </c>
      <c r="P198" s="1" t="s">
        <v>9</v>
      </c>
      <c r="Q198" s="1" t="s">
        <v>15332</v>
      </c>
      <c r="R198" s="58">
        <v>45359</v>
      </c>
      <c r="S198" s="31">
        <f t="shared" si="16"/>
        <v>2.8935185182490386E-3</v>
      </c>
      <c r="T198" s="31">
        <f>VLOOKUP(A198,'+ pending'!A:V,22,0)</f>
        <v>0</v>
      </c>
      <c r="U198" s="18">
        <f>VLOOKUP(A198,'+ pending'!A:W,23,0)</f>
        <v>3.2060185185185186E-3</v>
      </c>
      <c r="V198" s="31">
        <f>VLOOKUP(A198,'+ pending'!A:X,24,0)</f>
        <v>3.2060185185185186E-3</v>
      </c>
      <c r="W198" s="62" t="str">
        <f t="shared" si="17"/>
        <v/>
      </c>
      <c r="X198" s="63" t="str">
        <f t="shared" si="18"/>
        <v>Cumplido</v>
      </c>
      <c r="Z198" s="1" t="str">
        <f t="shared" si="20"/>
        <v/>
      </c>
      <c r="AA198" s="1" t="str">
        <f t="shared" si="22"/>
        <v/>
      </c>
      <c r="AB198" s="1" t="str">
        <f t="shared" si="19"/>
        <v/>
      </c>
      <c r="AC198" s="1" t="str">
        <f t="shared" si="21"/>
        <v>Cumplido</v>
      </c>
      <c r="AD198" s="1" t="str">
        <f>VLOOKUP(A198,'+ pending'!A:A,1,0)</f>
        <v>INC000002661038</v>
      </c>
    </row>
    <row r="199" spans="1:30" x14ac:dyDescent="0.2">
      <c r="A199" s="75" t="s">
        <v>15892</v>
      </c>
      <c r="B199" s="1" t="s">
        <v>110</v>
      </c>
      <c r="C199" s="1" t="s">
        <v>50</v>
      </c>
      <c r="D199" s="1" t="s">
        <v>109</v>
      </c>
      <c r="E199" s="1" t="s">
        <v>122</v>
      </c>
      <c r="F199" s="1" t="s">
        <v>111</v>
      </c>
      <c r="G199" s="1" t="s">
        <v>15893</v>
      </c>
      <c r="H199" s="1" t="s">
        <v>15894</v>
      </c>
      <c r="I199" s="1" t="s">
        <v>15895</v>
      </c>
      <c r="J199" s="1" t="s">
        <v>15852</v>
      </c>
      <c r="K199" s="1" t="s">
        <v>18</v>
      </c>
      <c r="L199" s="1" t="s">
        <v>499</v>
      </c>
      <c r="M199" s="1" t="s">
        <v>15896</v>
      </c>
      <c r="N199" s="1" t="s">
        <v>112</v>
      </c>
      <c r="O199" s="1" t="s">
        <v>1770</v>
      </c>
      <c r="P199" s="1" t="s">
        <v>9</v>
      </c>
      <c r="Q199" s="1" t="s">
        <v>15332</v>
      </c>
      <c r="R199" s="58">
        <v>45359</v>
      </c>
      <c r="S199" s="31">
        <f t="shared" ref="S199:S262" si="23">I199-H199</f>
        <v>1.8668981487280689E-2</v>
      </c>
      <c r="T199" s="31">
        <f>VLOOKUP(A199,'+ pending'!A:V,22,0)</f>
        <v>0</v>
      </c>
      <c r="U199" s="18">
        <f>VLOOKUP(A199,'+ pending'!A:W,23,0)</f>
        <v>1.8854166666666668E-2</v>
      </c>
      <c r="V199" s="31">
        <f>VLOOKUP(A199,'+ pending'!A:X,24,0)</f>
        <v>1.8854166666666668E-2</v>
      </c>
      <c r="W199" s="62" t="str">
        <f t="shared" ref="W199:W262" si="24">IF(P199="Incidencia de Cliente",IF($V199&lt;=$AI$2,"Cumplido","Incumplido"),"")</f>
        <v/>
      </c>
      <c r="X199" s="63" t="str">
        <f t="shared" ref="X199:X262" si="25">IF(P199="Requerimiento de Cliente",IF($V199&lt;=$AI$3,"Cumplido","Incumplido")," ")</f>
        <v>Cumplido</v>
      </c>
      <c r="Z199" s="1" t="str">
        <f t="shared" si="20"/>
        <v/>
      </c>
      <c r="AA199" s="1" t="str">
        <f t="shared" si="22"/>
        <v/>
      </c>
      <c r="AB199" s="1" t="str">
        <f t="shared" si="19"/>
        <v/>
      </c>
      <c r="AC199" s="1" t="str">
        <f t="shared" si="21"/>
        <v>Cumplido</v>
      </c>
      <c r="AD199" s="1" t="str">
        <f>VLOOKUP(A199,'+ pending'!A:A,1,0)</f>
        <v>INC000002661044</v>
      </c>
    </row>
    <row r="200" spans="1:30" x14ac:dyDescent="0.2">
      <c r="A200" s="75" t="s">
        <v>15897</v>
      </c>
      <c r="B200" s="1" t="s">
        <v>116</v>
      </c>
      <c r="C200" s="1" t="s">
        <v>40</v>
      </c>
      <c r="D200" s="1" t="s">
        <v>117</v>
      </c>
      <c r="E200" s="1" t="s">
        <v>122</v>
      </c>
      <c r="F200" s="1" t="s">
        <v>129</v>
      </c>
      <c r="G200" s="1" t="s">
        <v>15898</v>
      </c>
      <c r="H200" s="1" t="s">
        <v>15898</v>
      </c>
      <c r="I200" s="1" t="s">
        <v>15899</v>
      </c>
      <c r="J200" s="1" t="s">
        <v>15852</v>
      </c>
      <c r="K200" s="1" t="s">
        <v>18</v>
      </c>
      <c r="L200" s="1" t="s">
        <v>57</v>
      </c>
      <c r="M200" s="1" t="s">
        <v>15900</v>
      </c>
      <c r="N200" s="1" t="s">
        <v>199</v>
      </c>
      <c r="O200" s="1" t="s">
        <v>143</v>
      </c>
      <c r="P200" s="1" t="s">
        <v>9</v>
      </c>
      <c r="Q200" s="1" t="s">
        <v>15332</v>
      </c>
      <c r="R200" s="58">
        <v>45359</v>
      </c>
      <c r="S200" s="31">
        <f t="shared" si="23"/>
        <v>3.8437499999417923E-2</v>
      </c>
      <c r="T200" s="31">
        <f>VLOOKUP(A200,'+ pending'!A:V,22,0)</f>
        <v>0</v>
      </c>
      <c r="U200" s="18">
        <f>VLOOKUP(A200,'+ pending'!A:W,23,0)</f>
        <v>3.8437499999999999E-2</v>
      </c>
      <c r="V200" s="31">
        <f>VLOOKUP(A200,'+ pending'!A:X,24,0)</f>
        <v>3.8437499999999999E-2</v>
      </c>
      <c r="W200" s="62" t="str">
        <f t="shared" si="24"/>
        <v/>
      </c>
      <c r="X200" s="63" t="str">
        <f t="shared" si="25"/>
        <v>Cumplido</v>
      </c>
      <c r="Z200" s="1" t="str">
        <f t="shared" si="20"/>
        <v/>
      </c>
      <c r="AA200" s="1" t="str">
        <f t="shared" si="22"/>
        <v/>
      </c>
      <c r="AB200" s="1" t="str">
        <f t="shared" ref="AB200:AB263" si="26">IF($D200="Media",IF($V200&lt;=$AI$6,"Cumplido", "Incumplido"),"")</f>
        <v>Cumplido</v>
      </c>
      <c r="AC200" s="1" t="str">
        <f t="shared" si="21"/>
        <v/>
      </c>
      <c r="AD200" s="1" t="str">
        <f>VLOOKUP(A200,'+ pending'!A:A,1,0)</f>
        <v>INC000002660973</v>
      </c>
    </row>
    <row r="201" spans="1:30" x14ac:dyDescent="0.2">
      <c r="A201" s="75" t="s">
        <v>15901</v>
      </c>
      <c r="B201" s="1" t="s">
        <v>116</v>
      </c>
      <c r="C201" s="1" t="s">
        <v>40</v>
      </c>
      <c r="D201" s="1" t="s">
        <v>117</v>
      </c>
      <c r="E201" s="1" t="s">
        <v>122</v>
      </c>
      <c r="F201" s="1" t="s">
        <v>111</v>
      </c>
      <c r="G201" s="1" t="s">
        <v>15902</v>
      </c>
      <c r="H201" s="1" t="s">
        <v>15903</v>
      </c>
      <c r="I201" s="1" t="s">
        <v>15904</v>
      </c>
      <c r="J201" s="1" t="s">
        <v>15852</v>
      </c>
      <c r="K201" s="1" t="s">
        <v>20</v>
      </c>
      <c r="L201" s="1" t="s">
        <v>66</v>
      </c>
      <c r="M201" s="1" t="s">
        <v>15905</v>
      </c>
      <c r="N201" s="1" t="s">
        <v>115</v>
      </c>
      <c r="O201" s="1" t="s">
        <v>405</v>
      </c>
      <c r="P201" s="1" t="s">
        <v>9</v>
      </c>
      <c r="Q201" s="1" t="s">
        <v>15332</v>
      </c>
      <c r="R201" s="58">
        <v>45359</v>
      </c>
      <c r="S201" s="31">
        <f t="shared" si="23"/>
        <v>4.7013888892251998E-2</v>
      </c>
      <c r="T201" s="31">
        <f>VLOOKUP(A201,'+ pending'!A:V,22,0)</f>
        <v>0</v>
      </c>
      <c r="U201" s="18">
        <f>VLOOKUP(A201,'+ pending'!A:W,23,0)</f>
        <v>4.8877314814814818E-2</v>
      </c>
      <c r="V201" s="31">
        <f>VLOOKUP(A201,'+ pending'!A:X,24,0)</f>
        <v>4.8877314814814818E-2</v>
      </c>
      <c r="W201" s="62" t="str">
        <f t="shared" si="24"/>
        <v/>
      </c>
      <c r="X201" s="63" t="str">
        <f t="shared" si="25"/>
        <v>Cumplido</v>
      </c>
      <c r="Z201" s="1" t="str">
        <f t="shared" si="20"/>
        <v/>
      </c>
      <c r="AA201" s="1" t="str">
        <f t="shared" si="22"/>
        <v/>
      </c>
      <c r="AB201" s="1" t="str">
        <f t="shared" si="26"/>
        <v>Cumplido</v>
      </c>
      <c r="AC201" s="1" t="str">
        <f t="shared" si="21"/>
        <v/>
      </c>
      <c r="AD201" s="1" t="str">
        <f>VLOOKUP(A201,'+ pending'!A:A,1,0)</f>
        <v>INC000002661024</v>
      </c>
    </row>
    <row r="202" spans="1:30" x14ac:dyDescent="0.2">
      <c r="A202" s="75" t="s">
        <v>15906</v>
      </c>
      <c r="B202" s="1" t="s">
        <v>116</v>
      </c>
      <c r="C202" s="1" t="s">
        <v>40</v>
      </c>
      <c r="D202" s="1" t="s">
        <v>117</v>
      </c>
      <c r="E202" s="1" t="s">
        <v>122</v>
      </c>
      <c r="F202" s="1" t="s">
        <v>111</v>
      </c>
      <c r="G202" s="1" t="s">
        <v>15907</v>
      </c>
      <c r="H202" s="1" t="s">
        <v>15908</v>
      </c>
      <c r="I202" s="1" t="s">
        <v>15909</v>
      </c>
      <c r="J202" s="1" t="s">
        <v>15852</v>
      </c>
      <c r="K202" s="1" t="s">
        <v>20</v>
      </c>
      <c r="L202" s="1" t="s">
        <v>66</v>
      </c>
      <c r="M202" s="1" t="s">
        <v>15910</v>
      </c>
      <c r="N202" s="1" t="s">
        <v>115</v>
      </c>
      <c r="O202" s="1" t="s">
        <v>144</v>
      </c>
      <c r="P202" s="1" t="s">
        <v>9</v>
      </c>
      <c r="Q202" s="1" t="s">
        <v>15380</v>
      </c>
      <c r="R202" s="58">
        <v>45359</v>
      </c>
      <c r="S202" s="31">
        <f t="shared" si="23"/>
        <v>0.95394675925490446</v>
      </c>
      <c r="T202" s="31">
        <f>VLOOKUP(A202,'+ pending'!A:V,22,0)</f>
        <v>0.94863425925925926</v>
      </c>
      <c r="U202" s="18">
        <f>VLOOKUP(A202,'+ pending'!A:W,23,0)</f>
        <v>0.95461805555555557</v>
      </c>
      <c r="V202" s="31">
        <f>VLOOKUP(A202,'+ pending'!A:X,24,0)</f>
        <v>5.9837962962962961E-3</v>
      </c>
      <c r="W202" s="62" t="str">
        <f t="shared" si="24"/>
        <v/>
      </c>
      <c r="X202" s="63" t="str">
        <f t="shared" si="25"/>
        <v>Cumplido</v>
      </c>
      <c r="Z202" s="1" t="str">
        <f t="shared" ref="Z202:Z265" si="27">IF($D202="Crítica",IF($V202&lt;=$AI$4, "Cumplido", "Incumplido SLA"),"")</f>
        <v/>
      </c>
      <c r="AA202" s="1" t="str">
        <f t="shared" si="22"/>
        <v/>
      </c>
      <c r="AB202" s="1" t="str">
        <f t="shared" si="26"/>
        <v>Cumplido</v>
      </c>
      <c r="AC202" s="1" t="str">
        <f t="shared" si="21"/>
        <v/>
      </c>
      <c r="AD202" s="1" t="str">
        <f>VLOOKUP(A202,'+ pending'!A:A,1,0)</f>
        <v>INC000002659224</v>
      </c>
    </row>
    <row r="203" spans="1:30" x14ac:dyDescent="0.2">
      <c r="A203" s="75" t="s">
        <v>15911</v>
      </c>
      <c r="B203" s="1" t="s">
        <v>110</v>
      </c>
      <c r="C203" s="1" t="s">
        <v>50</v>
      </c>
      <c r="D203" s="1" t="s">
        <v>109</v>
      </c>
      <c r="E203" s="1" t="s">
        <v>122</v>
      </c>
      <c r="F203" s="1" t="s">
        <v>111</v>
      </c>
      <c r="G203" s="1" t="s">
        <v>15912</v>
      </c>
      <c r="H203" s="1" t="s">
        <v>15913</v>
      </c>
      <c r="I203" s="1" t="s">
        <v>15914</v>
      </c>
      <c r="J203" s="1" t="s">
        <v>15852</v>
      </c>
      <c r="K203" s="1" t="s">
        <v>18</v>
      </c>
      <c r="L203" s="1" t="s">
        <v>499</v>
      </c>
      <c r="M203" s="1" t="s">
        <v>15915</v>
      </c>
      <c r="N203" s="1" t="s">
        <v>112</v>
      </c>
      <c r="O203" s="1" t="s">
        <v>1770</v>
      </c>
      <c r="P203" s="1" t="s">
        <v>9</v>
      </c>
      <c r="Q203" s="1" t="s">
        <v>15332</v>
      </c>
      <c r="R203" s="58">
        <v>45359</v>
      </c>
      <c r="S203" s="31">
        <f t="shared" si="23"/>
        <v>6.6770833334885538E-2</v>
      </c>
      <c r="T203" s="31">
        <f>VLOOKUP(A203,'+ pending'!A:V,22,0)</f>
        <v>0</v>
      </c>
      <c r="U203" s="18">
        <f>VLOOKUP(A203,'+ pending'!A:W,23,0)</f>
        <v>6.6932870370370365E-2</v>
      </c>
      <c r="V203" s="31">
        <f>VLOOKUP(A203,'+ pending'!A:X,24,0)</f>
        <v>6.6932870370370365E-2</v>
      </c>
      <c r="W203" s="62" t="str">
        <f t="shared" si="24"/>
        <v/>
      </c>
      <c r="X203" s="63" t="str">
        <f t="shared" si="25"/>
        <v>Cumplido</v>
      </c>
      <c r="Z203" s="1" t="str">
        <f t="shared" si="27"/>
        <v/>
      </c>
      <c r="AA203" s="1" t="str">
        <f t="shared" si="22"/>
        <v/>
      </c>
      <c r="AB203" s="1" t="str">
        <f t="shared" si="26"/>
        <v/>
      </c>
      <c r="AC203" s="1" t="str">
        <f t="shared" si="21"/>
        <v>Cumplido</v>
      </c>
      <c r="AD203" s="1" t="str">
        <f>VLOOKUP(A203,'+ pending'!A:A,1,0)</f>
        <v>INC000002661039</v>
      </c>
    </row>
    <row r="204" spans="1:30" x14ac:dyDescent="0.2">
      <c r="A204" s="75" t="s">
        <v>15916</v>
      </c>
      <c r="B204" s="1" t="s">
        <v>110</v>
      </c>
      <c r="C204" s="1" t="s">
        <v>50</v>
      </c>
      <c r="D204" s="1" t="s">
        <v>109</v>
      </c>
      <c r="E204" s="1" t="s">
        <v>122</v>
      </c>
      <c r="F204" s="1" t="s">
        <v>737</v>
      </c>
      <c r="G204" s="1" t="s">
        <v>15917</v>
      </c>
      <c r="H204" s="1" t="s">
        <v>15918</v>
      </c>
      <c r="I204" s="1" t="s">
        <v>15919</v>
      </c>
      <c r="J204" s="1" t="s">
        <v>15852</v>
      </c>
      <c r="K204" s="1" t="s">
        <v>20</v>
      </c>
      <c r="L204" s="1" t="s">
        <v>65</v>
      </c>
      <c r="M204" s="1" t="s">
        <v>15920</v>
      </c>
      <c r="N204" s="1" t="s">
        <v>115</v>
      </c>
      <c r="O204" s="1" t="s">
        <v>206</v>
      </c>
      <c r="P204" s="1" t="s">
        <v>10</v>
      </c>
      <c r="Q204" s="1" t="s">
        <v>15380</v>
      </c>
      <c r="R204" s="58">
        <v>45359</v>
      </c>
      <c r="S204" s="31">
        <f t="shared" si="23"/>
        <v>1.0240972222236451</v>
      </c>
      <c r="T204" s="31">
        <f>VLOOKUP(A204,'+ pending'!A:V,22,0)</f>
        <v>0.99378472222222225</v>
      </c>
      <c r="U204" s="18">
        <f>VLOOKUP(A204,'+ pending'!A:W,23,0)</f>
        <v>1.0259143518518519</v>
      </c>
      <c r="V204" s="31">
        <f>VLOOKUP(A204,'+ pending'!A:X,24,0)</f>
        <v>3.2129629629629633E-2</v>
      </c>
      <c r="W204" s="62" t="str">
        <f t="shared" si="24"/>
        <v>Cumplido</v>
      </c>
      <c r="X204" s="63" t="str">
        <f t="shared" si="25"/>
        <v xml:space="preserve"> </v>
      </c>
      <c r="Z204" s="1" t="str">
        <f t="shared" si="27"/>
        <v/>
      </c>
      <c r="AA204" s="1" t="str">
        <f t="shared" si="22"/>
        <v/>
      </c>
      <c r="AB204" s="1" t="str">
        <f t="shared" si="26"/>
        <v/>
      </c>
      <c r="AC204" s="1" t="str">
        <f t="shared" si="21"/>
        <v>Cumplido</v>
      </c>
      <c r="AD204" s="1" t="str">
        <f>VLOOKUP(A204,'+ pending'!A:A,1,0)</f>
        <v>INC000002658640</v>
      </c>
    </row>
    <row r="205" spans="1:30" x14ac:dyDescent="0.2">
      <c r="A205" s="75" t="s">
        <v>15921</v>
      </c>
      <c r="B205" s="1" t="s">
        <v>116</v>
      </c>
      <c r="C205" s="1" t="s">
        <v>40</v>
      </c>
      <c r="D205" s="1" t="s">
        <v>117</v>
      </c>
      <c r="E205" s="1" t="s">
        <v>122</v>
      </c>
      <c r="F205" s="1" t="s">
        <v>118</v>
      </c>
      <c r="G205" s="1" t="s">
        <v>15922</v>
      </c>
      <c r="H205" s="1" t="s">
        <v>15923</v>
      </c>
      <c r="I205" s="1" t="s">
        <v>15924</v>
      </c>
      <c r="J205" s="1" t="s">
        <v>15852</v>
      </c>
      <c r="K205" s="1" t="s">
        <v>14</v>
      </c>
      <c r="L205" s="1" t="s">
        <v>52</v>
      </c>
      <c r="M205" s="1" t="s">
        <v>15925</v>
      </c>
      <c r="N205" s="1" t="s">
        <v>115</v>
      </c>
      <c r="O205" s="1" t="s">
        <v>405</v>
      </c>
      <c r="P205" s="1" t="s">
        <v>9</v>
      </c>
      <c r="Q205" s="1" t="s">
        <v>15380</v>
      </c>
      <c r="R205" s="58">
        <v>45359</v>
      </c>
      <c r="S205" s="31">
        <f t="shared" si="23"/>
        <v>1.7877546296294895</v>
      </c>
      <c r="T205" s="31">
        <f>VLOOKUP(A205,'+ pending'!A:V,22,0)</f>
        <v>1.7175694444444445</v>
      </c>
      <c r="U205" s="18">
        <f>VLOOKUP(A205,'+ pending'!A:W,23,0)</f>
        <v>1.7897800925925926</v>
      </c>
      <c r="V205" s="31">
        <f>VLOOKUP(A205,'+ pending'!A:X,24,0)</f>
        <v>7.2210648148148149E-2</v>
      </c>
      <c r="W205" s="62" t="str">
        <f t="shared" si="24"/>
        <v/>
      </c>
      <c r="X205" s="63" t="str">
        <f t="shared" si="25"/>
        <v>Cumplido</v>
      </c>
      <c r="Z205" s="1" t="str">
        <f t="shared" si="27"/>
        <v/>
      </c>
      <c r="AA205" s="1" t="str">
        <f t="shared" si="22"/>
        <v/>
      </c>
      <c r="AB205" s="1" t="str">
        <f t="shared" si="26"/>
        <v>Cumplido</v>
      </c>
      <c r="AC205" s="1" t="str">
        <f t="shared" si="21"/>
        <v/>
      </c>
      <c r="AD205" s="1" t="str">
        <f>VLOOKUP(A205,'+ pending'!A:A,1,0)</f>
        <v>INC000002657119</v>
      </c>
    </row>
    <row r="206" spans="1:30" x14ac:dyDescent="0.2">
      <c r="A206" s="75" t="s">
        <v>15926</v>
      </c>
      <c r="B206" s="1" t="s">
        <v>116</v>
      </c>
      <c r="C206" s="1" t="s">
        <v>40</v>
      </c>
      <c r="D206" s="1" t="s">
        <v>117</v>
      </c>
      <c r="E206" s="1" t="s">
        <v>122</v>
      </c>
      <c r="F206" s="1" t="s">
        <v>494</v>
      </c>
      <c r="G206" s="1" t="s">
        <v>15927</v>
      </c>
      <c r="H206" s="1" t="s">
        <v>15928</v>
      </c>
      <c r="I206" s="1" t="s">
        <v>15929</v>
      </c>
      <c r="J206" s="1" t="s">
        <v>15852</v>
      </c>
      <c r="K206" s="1" t="s">
        <v>14</v>
      </c>
      <c r="L206" s="1" t="s">
        <v>52</v>
      </c>
      <c r="M206" s="1" t="s">
        <v>15930</v>
      </c>
      <c r="N206" s="1" t="s">
        <v>115</v>
      </c>
      <c r="O206" s="1" t="s">
        <v>191</v>
      </c>
      <c r="P206" s="1" t="s">
        <v>9</v>
      </c>
      <c r="Q206" s="1" t="s">
        <v>15332</v>
      </c>
      <c r="R206" s="58">
        <v>45359</v>
      </c>
      <c r="S206" s="31">
        <f t="shared" si="23"/>
        <v>4.8425925931951497E-2</v>
      </c>
      <c r="T206" s="31">
        <f>VLOOKUP(A206,'+ pending'!A:V,22,0)</f>
        <v>0</v>
      </c>
      <c r="U206" s="18">
        <f>VLOOKUP(A206,'+ pending'!A:W,23,0)</f>
        <v>5.4895833333333331E-2</v>
      </c>
      <c r="V206" s="31">
        <f>VLOOKUP(A206,'+ pending'!A:X,24,0)</f>
        <v>5.4895833333333331E-2</v>
      </c>
      <c r="W206" s="62" t="str">
        <f t="shared" si="24"/>
        <v/>
      </c>
      <c r="X206" s="63" t="str">
        <f t="shared" si="25"/>
        <v>Cumplido</v>
      </c>
      <c r="Z206" s="1" t="str">
        <f t="shared" si="27"/>
        <v/>
      </c>
      <c r="AA206" s="1" t="str">
        <f t="shared" si="22"/>
        <v/>
      </c>
      <c r="AB206" s="1" t="str">
        <f t="shared" si="26"/>
        <v>Cumplido</v>
      </c>
      <c r="AC206" s="1" t="str">
        <f t="shared" ref="AC206:AC269" si="28">IF($D206="Baja",IF($V206&lt;=$AI$7,"Cumplido", "Incumplido"),"")</f>
        <v/>
      </c>
      <c r="AD206" s="1" t="str">
        <f>VLOOKUP(A206,'+ pending'!A:A,1,0)</f>
        <v>INC000002661139</v>
      </c>
    </row>
    <row r="207" spans="1:30" x14ac:dyDescent="0.2">
      <c r="A207" s="75" t="s">
        <v>15931</v>
      </c>
      <c r="B207" s="1" t="s">
        <v>110</v>
      </c>
      <c r="C207" s="1" t="s">
        <v>50</v>
      </c>
      <c r="D207" s="1" t="s">
        <v>109</v>
      </c>
      <c r="E207" s="1" t="s">
        <v>122</v>
      </c>
      <c r="F207" s="1" t="s">
        <v>111</v>
      </c>
      <c r="G207" s="1" t="s">
        <v>15932</v>
      </c>
      <c r="H207" s="1" t="s">
        <v>15933</v>
      </c>
      <c r="I207" s="1" t="s">
        <v>15934</v>
      </c>
      <c r="J207" s="1" t="s">
        <v>15852</v>
      </c>
      <c r="K207" s="1" t="s">
        <v>18</v>
      </c>
      <c r="L207" s="1" t="s">
        <v>61</v>
      </c>
      <c r="M207" s="1" t="s">
        <v>15935</v>
      </c>
      <c r="N207" s="1" t="s">
        <v>112</v>
      </c>
      <c r="O207" s="1" t="s">
        <v>453</v>
      </c>
      <c r="P207" s="1" t="s">
        <v>9</v>
      </c>
      <c r="Q207" s="1" t="s">
        <v>15332</v>
      </c>
      <c r="R207" s="58">
        <v>45359</v>
      </c>
      <c r="S207" s="31">
        <f t="shared" si="23"/>
        <v>3.4143518496421166E-3</v>
      </c>
      <c r="T207" s="31">
        <f>VLOOKUP(A207,'+ pending'!A:V,22,0)</f>
        <v>0</v>
      </c>
      <c r="U207" s="18">
        <f>VLOOKUP(A207,'+ pending'!A:W,23,0)</f>
        <v>3.5416666666666665E-3</v>
      </c>
      <c r="V207" s="31">
        <f>VLOOKUP(A207,'+ pending'!A:X,24,0)</f>
        <v>3.5416666666666665E-3</v>
      </c>
      <c r="W207" s="62" t="str">
        <f t="shared" si="24"/>
        <v/>
      </c>
      <c r="X207" s="63" t="str">
        <f t="shared" si="25"/>
        <v>Cumplido</v>
      </c>
      <c r="Z207" s="1" t="str">
        <f t="shared" si="27"/>
        <v/>
      </c>
      <c r="AA207" s="1" t="str">
        <f t="shared" si="22"/>
        <v/>
      </c>
      <c r="AB207" s="1" t="str">
        <f t="shared" si="26"/>
        <v/>
      </c>
      <c r="AC207" s="1" t="str">
        <f t="shared" si="28"/>
        <v>Cumplido</v>
      </c>
      <c r="AD207" s="1" t="str">
        <f>VLOOKUP(A207,'+ pending'!A:A,1,0)</f>
        <v>INC000002661417</v>
      </c>
    </row>
    <row r="208" spans="1:30" x14ac:dyDescent="0.2">
      <c r="A208" s="75" t="s">
        <v>15936</v>
      </c>
      <c r="B208" s="1" t="s">
        <v>110</v>
      </c>
      <c r="C208" s="1" t="s">
        <v>50</v>
      </c>
      <c r="D208" s="1" t="s">
        <v>109</v>
      </c>
      <c r="E208" s="1" t="s">
        <v>122</v>
      </c>
      <c r="F208" s="1" t="s">
        <v>111</v>
      </c>
      <c r="G208" s="1" t="s">
        <v>15937</v>
      </c>
      <c r="H208" s="1" t="s">
        <v>15938</v>
      </c>
      <c r="I208" s="1" t="s">
        <v>15939</v>
      </c>
      <c r="J208" s="1" t="s">
        <v>15852</v>
      </c>
      <c r="K208" s="1" t="s">
        <v>18</v>
      </c>
      <c r="L208" s="1" t="s">
        <v>61</v>
      </c>
      <c r="M208" s="1" t="s">
        <v>15940</v>
      </c>
      <c r="N208" s="1" t="s">
        <v>112</v>
      </c>
      <c r="O208" s="1" t="s">
        <v>453</v>
      </c>
      <c r="P208" s="1" t="s">
        <v>9</v>
      </c>
      <c r="Q208" s="1" t="s">
        <v>15332</v>
      </c>
      <c r="R208" s="58">
        <v>45359</v>
      </c>
      <c r="S208" s="31">
        <f t="shared" si="23"/>
        <v>4.1319444499094971E-3</v>
      </c>
      <c r="T208" s="31">
        <f>VLOOKUP(A208,'+ pending'!A:V,22,0)</f>
        <v>0</v>
      </c>
      <c r="U208" s="18">
        <f>VLOOKUP(A208,'+ pending'!A:W,23,0)</f>
        <v>4.2708333333333331E-3</v>
      </c>
      <c r="V208" s="31">
        <f>VLOOKUP(A208,'+ pending'!A:X,24,0)</f>
        <v>4.2708333333333331E-3</v>
      </c>
      <c r="W208" s="62" t="str">
        <f t="shared" si="24"/>
        <v/>
      </c>
      <c r="X208" s="63" t="str">
        <f t="shared" si="25"/>
        <v>Cumplido</v>
      </c>
      <c r="Z208" s="1" t="str">
        <f t="shared" si="27"/>
        <v/>
      </c>
      <c r="AA208" s="1" t="str">
        <f t="shared" si="22"/>
        <v/>
      </c>
      <c r="AB208" s="1" t="str">
        <f t="shared" si="26"/>
        <v/>
      </c>
      <c r="AC208" s="1" t="str">
        <f t="shared" si="28"/>
        <v>Cumplido</v>
      </c>
      <c r="AD208" s="1" t="str">
        <f>VLOOKUP(A208,'+ pending'!A:A,1,0)</f>
        <v>INC000002661418</v>
      </c>
    </row>
    <row r="209" spans="1:30" x14ac:dyDescent="0.2">
      <c r="A209" s="75" t="s">
        <v>15941</v>
      </c>
      <c r="B209" s="1" t="s">
        <v>110</v>
      </c>
      <c r="C209" s="1" t="s">
        <v>50</v>
      </c>
      <c r="D209" s="1" t="s">
        <v>109</v>
      </c>
      <c r="E209" s="1" t="s">
        <v>122</v>
      </c>
      <c r="F209" s="1" t="s">
        <v>111</v>
      </c>
      <c r="G209" s="1" t="s">
        <v>15942</v>
      </c>
      <c r="H209" s="1" t="s">
        <v>15943</v>
      </c>
      <c r="I209" s="1" t="s">
        <v>15944</v>
      </c>
      <c r="J209" s="1" t="s">
        <v>15852</v>
      </c>
      <c r="K209" s="1" t="s">
        <v>18</v>
      </c>
      <c r="L209" s="1" t="s">
        <v>61</v>
      </c>
      <c r="M209" s="1" t="s">
        <v>15945</v>
      </c>
      <c r="N209" s="1" t="s">
        <v>112</v>
      </c>
      <c r="O209" s="1" t="s">
        <v>453</v>
      </c>
      <c r="P209" s="1" t="s">
        <v>9</v>
      </c>
      <c r="Q209" s="1" t="s">
        <v>15332</v>
      </c>
      <c r="R209" s="58">
        <v>45359</v>
      </c>
      <c r="S209" s="31">
        <f t="shared" si="23"/>
        <v>4.5023148122709244E-3</v>
      </c>
      <c r="T209" s="31">
        <f>VLOOKUP(A209,'+ pending'!A:V,22,0)</f>
        <v>0</v>
      </c>
      <c r="U209" s="18">
        <f>VLOOKUP(A209,'+ pending'!A:W,23,0)</f>
        <v>4.6643518518518518E-3</v>
      </c>
      <c r="V209" s="31">
        <f>VLOOKUP(A209,'+ pending'!A:X,24,0)</f>
        <v>4.6643518518518518E-3</v>
      </c>
      <c r="W209" s="62" t="str">
        <f t="shared" si="24"/>
        <v/>
      </c>
      <c r="X209" s="63" t="str">
        <f t="shared" si="25"/>
        <v>Cumplido</v>
      </c>
      <c r="Z209" s="1" t="str">
        <f t="shared" si="27"/>
        <v/>
      </c>
      <c r="AA209" s="1" t="str">
        <f t="shared" si="22"/>
        <v/>
      </c>
      <c r="AB209" s="1" t="str">
        <f t="shared" si="26"/>
        <v/>
      </c>
      <c r="AC209" s="1" t="str">
        <f t="shared" si="28"/>
        <v>Cumplido</v>
      </c>
      <c r="AD209" s="1" t="str">
        <f>VLOOKUP(A209,'+ pending'!A:A,1,0)</f>
        <v>INC000002661419</v>
      </c>
    </row>
    <row r="210" spans="1:30" x14ac:dyDescent="0.2">
      <c r="A210" s="75" t="s">
        <v>15946</v>
      </c>
      <c r="B210" s="1" t="s">
        <v>110</v>
      </c>
      <c r="C210" s="1" t="s">
        <v>50</v>
      </c>
      <c r="D210" s="1" t="s">
        <v>109</v>
      </c>
      <c r="E210" s="1" t="s">
        <v>122</v>
      </c>
      <c r="F210" s="1" t="s">
        <v>111</v>
      </c>
      <c r="G210" s="1" t="s">
        <v>15947</v>
      </c>
      <c r="H210" s="1" t="s">
        <v>15948</v>
      </c>
      <c r="I210" s="1" t="s">
        <v>15949</v>
      </c>
      <c r="J210" s="1" t="s">
        <v>15852</v>
      </c>
      <c r="K210" s="1" t="s">
        <v>18</v>
      </c>
      <c r="L210" s="1" t="s">
        <v>61</v>
      </c>
      <c r="M210" s="1" t="s">
        <v>15950</v>
      </c>
      <c r="N210" s="1" t="s">
        <v>112</v>
      </c>
      <c r="O210" s="1" t="s">
        <v>453</v>
      </c>
      <c r="P210" s="1" t="s">
        <v>9</v>
      </c>
      <c r="Q210" s="1" t="s">
        <v>15332</v>
      </c>
      <c r="R210" s="58">
        <v>45359</v>
      </c>
      <c r="S210" s="31">
        <f t="shared" si="23"/>
        <v>5.4976851824903861E-3</v>
      </c>
      <c r="T210" s="31">
        <f>VLOOKUP(A210,'+ pending'!A:V,22,0)</f>
        <v>0</v>
      </c>
      <c r="U210" s="18">
        <f>VLOOKUP(A210,'+ pending'!A:W,23,0)</f>
        <v>5.6481481481481478E-3</v>
      </c>
      <c r="V210" s="31">
        <f>VLOOKUP(A210,'+ pending'!A:X,24,0)</f>
        <v>5.6481481481481478E-3</v>
      </c>
      <c r="W210" s="62" t="str">
        <f t="shared" si="24"/>
        <v/>
      </c>
      <c r="X210" s="63" t="str">
        <f t="shared" si="25"/>
        <v>Cumplido</v>
      </c>
      <c r="Z210" s="1" t="str">
        <f t="shared" si="27"/>
        <v/>
      </c>
      <c r="AA210" s="1" t="str">
        <f t="shared" si="22"/>
        <v/>
      </c>
      <c r="AB210" s="1" t="str">
        <f t="shared" si="26"/>
        <v/>
      </c>
      <c r="AC210" s="1" t="str">
        <f t="shared" si="28"/>
        <v>Cumplido</v>
      </c>
      <c r="AD210" s="1" t="str">
        <f>VLOOKUP(A210,'+ pending'!A:A,1,0)</f>
        <v>INC000002661421</v>
      </c>
    </row>
    <row r="211" spans="1:30" x14ac:dyDescent="0.2">
      <c r="A211" s="75" t="s">
        <v>15951</v>
      </c>
      <c r="B211" s="1" t="s">
        <v>110</v>
      </c>
      <c r="C211" s="1" t="s">
        <v>50</v>
      </c>
      <c r="D211" s="1" t="s">
        <v>109</v>
      </c>
      <c r="E211" s="1" t="s">
        <v>122</v>
      </c>
      <c r="F211" s="1" t="s">
        <v>111</v>
      </c>
      <c r="G211" s="1" t="s">
        <v>15952</v>
      </c>
      <c r="H211" s="1" t="s">
        <v>15953</v>
      </c>
      <c r="I211" s="1" t="s">
        <v>15954</v>
      </c>
      <c r="J211" s="1" t="s">
        <v>15852</v>
      </c>
      <c r="K211" s="1" t="s">
        <v>18</v>
      </c>
      <c r="L211" s="1" t="s">
        <v>61</v>
      </c>
      <c r="M211" s="1" t="s">
        <v>15955</v>
      </c>
      <c r="N211" s="1" t="s">
        <v>112</v>
      </c>
      <c r="O211" s="1" t="s">
        <v>453</v>
      </c>
      <c r="P211" s="1" t="s">
        <v>9</v>
      </c>
      <c r="Q211" s="1" t="s">
        <v>15332</v>
      </c>
      <c r="R211" s="58">
        <v>45359</v>
      </c>
      <c r="S211" s="31">
        <f t="shared" si="23"/>
        <v>6.0300925906631164E-3</v>
      </c>
      <c r="T211" s="31">
        <f>VLOOKUP(A211,'+ pending'!A:V,22,0)</f>
        <v>0</v>
      </c>
      <c r="U211" s="18">
        <f>VLOOKUP(A211,'+ pending'!A:W,23,0)</f>
        <v>6.145833333333333E-3</v>
      </c>
      <c r="V211" s="31">
        <f>VLOOKUP(A211,'+ pending'!A:X,24,0)</f>
        <v>6.145833333333333E-3</v>
      </c>
      <c r="W211" s="62" t="str">
        <f t="shared" si="24"/>
        <v/>
      </c>
      <c r="X211" s="63" t="str">
        <f t="shared" si="25"/>
        <v>Cumplido</v>
      </c>
      <c r="Z211" s="1" t="str">
        <f t="shared" si="27"/>
        <v/>
      </c>
      <c r="AA211" s="1" t="str">
        <f t="shared" si="22"/>
        <v/>
      </c>
      <c r="AB211" s="1" t="str">
        <f t="shared" si="26"/>
        <v/>
      </c>
      <c r="AC211" s="1" t="str">
        <f t="shared" si="28"/>
        <v>Cumplido</v>
      </c>
      <c r="AD211" s="1" t="str">
        <f>VLOOKUP(A211,'+ pending'!A:A,1,0)</f>
        <v>INC000002661422</v>
      </c>
    </row>
    <row r="212" spans="1:30" x14ac:dyDescent="0.2">
      <c r="A212" s="75" t="s">
        <v>15956</v>
      </c>
      <c r="B212" s="1" t="s">
        <v>110</v>
      </c>
      <c r="C212" s="1" t="s">
        <v>50</v>
      </c>
      <c r="D212" s="1" t="s">
        <v>109</v>
      </c>
      <c r="E212" s="1" t="s">
        <v>122</v>
      </c>
      <c r="F212" s="1" t="s">
        <v>121</v>
      </c>
      <c r="G212" s="1" t="s">
        <v>15957</v>
      </c>
      <c r="H212" s="1" t="s">
        <v>15958</v>
      </c>
      <c r="I212" s="1" t="s">
        <v>15959</v>
      </c>
      <c r="J212" s="1" t="s">
        <v>15852</v>
      </c>
      <c r="K212" s="1" t="s">
        <v>15357</v>
      </c>
      <c r="L212" s="1" t="s">
        <v>44</v>
      </c>
      <c r="M212" s="1" t="s">
        <v>15960</v>
      </c>
      <c r="N212" s="1" t="s">
        <v>112</v>
      </c>
      <c r="O212" s="1" t="s">
        <v>134</v>
      </c>
      <c r="P212" s="1" t="s">
        <v>9</v>
      </c>
      <c r="Q212" s="1" t="s">
        <v>15332</v>
      </c>
      <c r="R212" s="58">
        <v>45359</v>
      </c>
      <c r="S212" s="31">
        <f t="shared" si="23"/>
        <v>0.2120717592551955</v>
      </c>
      <c r="T212" s="31">
        <f>VLOOKUP(A212,'+ pending'!A:V,22,0)</f>
        <v>4.2152777777777775E-2</v>
      </c>
      <c r="U212" s="18">
        <f>VLOOKUP(A212,'+ pending'!A:W,23,0)</f>
        <v>0.21445601851851853</v>
      </c>
      <c r="V212" s="31">
        <f>VLOOKUP(A212,'+ pending'!A:X,24,0)</f>
        <v>0.17230324074074074</v>
      </c>
      <c r="W212" s="62" t="str">
        <f t="shared" si="24"/>
        <v/>
      </c>
      <c r="X212" s="63" t="str">
        <f t="shared" si="25"/>
        <v>Cumplido</v>
      </c>
      <c r="Z212" s="1" t="str">
        <f t="shared" si="27"/>
        <v/>
      </c>
      <c r="AA212" s="1" t="str">
        <f t="shared" si="22"/>
        <v/>
      </c>
      <c r="AB212" s="1" t="str">
        <f t="shared" si="26"/>
        <v/>
      </c>
      <c r="AC212" s="1" t="str">
        <f t="shared" si="28"/>
        <v>Cumplido</v>
      </c>
      <c r="AD212" s="1" t="str">
        <f>VLOOKUP(A212,'+ pending'!A:A,1,0)</f>
        <v>INC000002660247</v>
      </c>
    </row>
    <row r="213" spans="1:30" x14ac:dyDescent="0.2">
      <c r="A213" s="75" t="s">
        <v>15961</v>
      </c>
      <c r="B213" s="1" t="s">
        <v>110</v>
      </c>
      <c r="C213" s="1" t="s">
        <v>50</v>
      </c>
      <c r="D213" s="1" t="s">
        <v>109</v>
      </c>
      <c r="E213" s="1" t="s">
        <v>122</v>
      </c>
      <c r="F213" s="1" t="s">
        <v>111</v>
      </c>
      <c r="G213" s="1" t="s">
        <v>15962</v>
      </c>
      <c r="H213" s="1" t="s">
        <v>15963</v>
      </c>
      <c r="I213" s="1" t="s">
        <v>15964</v>
      </c>
      <c r="J213" s="1" t="s">
        <v>15852</v>
      </c>
      <c r="K213" s="1" t="s">
        <v>18</v>
      </c>
      <c r="L213" s="1" t="s">
        <v>61</v>
      </c>
      <c r="M213" s="1" t="s">
        <v>15965</v>
      </c>
      <c r="N213" s="1" t="s">
        <v>112</v>
      </c>
      <c r="O213" s="1" t="s">
        <v>453</v>
      </c>
      <c r="P213" s="1" t="s">
        <v>9</v>
      </c>
      <c r="Q213" s="1" t="s">
        <v>15332</v>
      </c>
      <c r="R213" s="58">
        <v>45359</v>
      </c>
      <c r="S213" s="31">
        <f t="shared" si="23"/>
        <v>8.8078703702194616E-3</v>
      </c>
      <c r="T213" s="31">
        <f>VLOOKUP(A213,'+ pending'!A:V,22,0)</f>
        <v>0</v>
      </c>
      <c r="U213" s="18">
        <f>VLOOKUP(A213,'+ pending'!A:W,23,0)</f>
        <v>9.0277777777777769E-3</v>
      </c>
      <c r="V213" s="31">
        <f>VLOOKUP(A213,'+ pending'!A:X,24,0)</f>
        <v>9.0277777777777769E-3</v>
      </c>
      <c r="W213" s="62" t="str">
        <f t="shared" si="24"/>
        <v/>
      </c>
      <c r="X213" s="63" t="str">
        <f t="shared" si="25"/>
        <v>Cumplido</v>
      </c>
      <c r="Z213" s="1" t="str">
        <f t="shared" si="27"/>
        <v/>
      </c>
      <c r="AA213" s="1" t="str">
        <f t="shared" si="22"/>
        <v/>
      </c>
      <c r="AB213" s="1" t="str">
        <f t="shared" si="26"/>
        <v/>
      </c>
      <c r="AC213" s="1" t="str">
        <f t="shared" si="28"/>
        <v>Cumplido</v>
      </c>
      <c r="AD213" s="1" t="str">
        <f>VLOOKUP(A213,'+ pending'!A:A,1,0)</f>
        <v>INC000002661425</v>
      </c>
    </row>
    <row r="214" spans="1:30" x14ac:dyDescent="0.2">
      <c r="A214" s="75" t="s">
        <v>15966</v>
      </c>
      <c r="B214" s="1" t="s">
        <v>110</v>
      </c>
      <c r="C214" s="1" t="s">
        <v>50</v>
      </c>
      <c r="D214" s="1" t="s">
        <v>109</v>
      </c>
      <c r="E214" s="1" t="s">
        <v>122</v>
      </c>
      <c r="F214" s="1" t="s">
        <v>111</v>
      </c>
      <c r="G214" s="1" t="s">
        <v>15967</v>
      </c>
      <c r="H214" s="1" t="s">
        <v>15968</v>
      </c>
      <c r="I214" s="1" t="s">
        <v>15969</v>
      </c>
      <c r="J214" s="1" t="s">
        <v>15852</v>
      </c>
      <c r="K214" s="1" t="s">
        <v>18</v>
      </c>
      <c r="L214" s="1" t="s">
        <v>61</v>
      </c>
      <c r="M214" s="1" t="s">
        <v>15970</v>
      </c>
      <c r="N214" s="1" t="s">
        <v>112</v>
      </c>
      <c r="O214" s="1" t="s">
        <v>453</v>
      </c>
      <c r="P214" s="1" t="s">
        <v>9</v>
      </c>
      <c r="Q214" s="1" t="s">
        <v>15332</v>
      </c>
      <c r="R214" s="58">
        <v>45359</v>
      </c>
      <c r="S214" s="31">
        <f t="shared" si="23"/>
        <v>8.9236111161881126E-3</v>
      </c>
      <c r="T214" s="31">
        <f>VLOOKUP(A214,'+ pending'!A:V,22,0)</f>
        <v>0</v>
      </c>
      <c r="U214" s="18">
        <f>VLOOKUP(A214,'+ pending'!A:W,23,0)</f>
        <v>9.0740740740740747E-3</v>
      </c>
      <c r="V214" s="31">
        <f>VLOOKUP(A214,'+ pending'!A:X,24,0)</f>
        <v>9.0740740740740747E-3</v>
      </c>
      <c r="W214" s="62" t="str">
        <f t="shared" si="24"/>
        <v/>
      </c>
      <c r="X214" s="63" t="str">
        <f t="shared" si="25"/>
        <v>Cumplido</v>
      </c>
      <c r="Z214" s="1" t="str">
        <f t="shared" si="27"/>
        <v/>
      </c>
      <c r="AA214" s="1" t="str">
        <f t="shared" si="22"/>
        <v/>
      </c>
      <c r="AB214" s="1" t="str">
        <f t="shared" si="26"/>
        <v/>
      </c>
      <c r="AC214" s="1" t="str">
        <f t="shared" si="28"/>
        <v>Cumplido</v>
      </c>
      <c r="AD214" s="1" t="str">
        <f>VLOOKUP(A214,'+ pending'!A:A,1,0)</f>
        <v>INC000002661427</v>
      </c>
    </row>
    <row r="215" spans="1:30" x14ac:dyDescent="0.2">
      <c r="A215" s="75" t="s">
        <v>15971</v>
      </c>
      <c r="B215" s="1" t="s">
        <v>110</v>
      </c>
      <c r="C215" s="1" t="s">
        <v>50</v>
      </c>
      <c r="D215" s="1" t="s">
        <v>109</v>
      </c>
      <c r="E215" s="1" t="s">
        <v>122</v>
      </c>
      <c r="F215" s="1" t="s">
        <v>111</v>
      </c>
      <c r="G215" s="1" t="s">
        <v>15972</v>
      </c>
      <c r="H215" s="1" t="s">
        <v>15973</v>
      </c>
      <c r="I215" s="1" t="s">
        <v>15974</v>
      </c>
      <c r="J215" s="1" t="s">
        <v>15852</v>
      </c>
      <c r="K215" s="1" t="s">
        <v>18</v>
      </c>
      <c r="L215" s="1" t="s">
        <v>61</v>
      </c>
      <c r="M215" s="1" t="s">
        <v>15975</v>
      </c>
      <c r="N215" s="1" t="s">
        <v>112</v>
      </c>
      <c r="O215" s="1" t="s">
        <v>453</v>
      </c>
      <c r="P215" s="1" t="s">
        <v>9</v>
      </c>
      <c r="Q215" s="1" t="s">
        <v>15332</v>
      </c>
      <c r="R215" s="58">
        <v>45359</v>
      </c>
      <c r="S215" s="31">
        <f t="shared" si="23"/>
        <v>9.3634259246755391E-3</v>
      </c>
      <c r="T215" s="31">
        <f>VLOOKUP(A215,'+ pending'!A:V,22,0)</f>
        <v>0</v>
      </c>
      <c r="U215" s="18">
        <f>VLOOKUP(A215,'+ pending'!A:W,23,0)</f>
        <v>9.5833333333333326E-3</v>
      </c>
      <c r="V215" s="31">
        <f>VLOOKUP(A215,'+ pending'!A:X,24,0)</f>
        <v>9.5833333333333326E-3</v>
      </c>
      <c r="W215" s="62" t="str">
        <f t="shared" si="24"/>
        <v/>
      </c>
      <c r="X215" s="63" t="str">
        <f t="shared" si="25"/>
        <v>Cumplido</v>
      </c>
      <c r="Z215" s="1" t="str">
        <f t="shared" si="27"/>
        <v/>
      </c>
      <c r="AA215" s="1" t="str">
        <f t="shared" si="22"/>
        <v/>
      </c>
      <c r="AB215" s="1" t="str">
        <f t="shared" si="26"/>
        <v/>
      </c>
      <c r="AC215" s="1" t="str">
        <f t="shared" si="28"/>
        <v>Cumplido</v>
      </c>
      <c r="AD215" s="1" t="str">
        <f>VLOOKUP(A215,'+ pending'!A:A,1,0)</f>
        <v>INC000002661428</v>
      </c>
    </row>
    <row r="216" spans="1:30" x14ac:dyDescent="0.2">
      <c r="A216" s="75" t="s">
        <v>15976</v>
      </c>
      <c r="B216" s="1" t="s">
        <v>110</v>
      </c>
      <c r="C216" s="1" t="s">
        <v>50</v>
      </c>
      <c r="D216" s="1" t="s">
        <v>109</v>
      </c>
      <c r="E216" s="1" t="s">
        <v>122</v>
      </c>
      <c r="F216" s="1" t="s">
        <v>111</v>
      </c>
      <c r="G216" s="1" t="s">
        <v>15977</v>
      </c>
      <c r="H216" s="1" t="s">
        <v>15978</v>
      </c>
      <c r="I216" s="1" t="s">
        <v>15979</v>
      </c>
      <c r="J216" s="1" t="s">
        <v>15852</v>
      </c>
      <c r="K216" s="1" t="s">
        <v>18</v>
      </c>
      <c r="L216" s="1" t="s">
        <v>61</v>
      </c>
      <c r="M216" s="1" t="s">
        <v>15980</v>
      </c>
      <c r="N216" s="1" t="s">
        <v>112</v>
      </c>
      <c r="O216" s="1" t="s">
        <v>453</v>
      </c>
      <c r="P216" s="1" t="s">
        <v>9</v>
      </c>
      <c r="Q216" s="1" t="s">
        <v>15332</v>
      </c>
      <c r="R216" s="58">
        <v>45359</v>
      </c>
      <c r="S216" s="31">
        <f t="shared" si="23"/>
        <v>1.0057870371383615E-2</v>
      </c>
      <c r="T216" s="31">
        <f>VLOOKUP(A216,'+ pending'!A:V,22,0)</f>
        <v>0</v>
      </c>
      <c r="U216" s="18">
        <f>VLOOKUP(A216,'+ pending'!A:W,23,0)</f>
        <v>1.0231481481481482E-2</v>
      </c>
      <c r="V216" s="31">
        <f>VLOOKUP(A216,'+ pending'!A:X,24,0)</f>
        <v>1.0231481481481482E-2</v>
      </c>
      <c r="W216" s="62" t="str">
        <f t="shared" si="24"/>
        <v/>
      </c>
      <c r="X216" s="63" t="str">
        <f t="shared" si="25"/>
        <v>Cumplido</v>
      </c>
      <c r="Z216" s="1" t="str">
        <f t="shared" si="27"/>
        <v/>
      </c>
      <c r="AA216" s="1" t="str">
        <f t="shared" si="22"/>
        <v/>
      </c>
      <c r="AB216" s="1" t="str">
        <f t="shared" si="26"/>
        <v/>
      </c>
      <c r="AC216" s="1" t="str">
        <f t="shared" si="28"/>
        <v>Cumplido</v>
      </c>
      <c r="AD216" s="1" t="str">
        <f>VLOOKUP(A216,'+ pending'!A:A,1,0)</f>
        <v>INC000002661430</v>
      </c>
    </row>
    <row r="217" spans="1:30" x14ac:dyDescent="0.2">
      <c r="A217" s="75" t="s">
        <v>15981</v>
      </c>
      <c r="B217" s="1" t="s">
        <v>116</v>
      </c>
      <c r="C217" s="1" t="s">
        <v>40</v>
      </c>
      <c r="D217" s="1" t="s">
        <v>117</v>
      </c>
      <c r="E217" s="1" t="s">
        <v>122</v>
      </c>
      <c r="F217" s="1" t="s">
        <v>13977</v>
      </c>
      <c r="G217" s="1" t="s">
        <v>15982</v>
      </c>
      <c r="H217" s="1" t="s">
        <v>15983</v>
      </c>
      <c r="I217" s="1" t="s">
        <v>15984</v>
      </c>
      <c r="J217" s="1" t="s">
        <v>15852</v>
      </c>
      <c r="K217" s="1" t="s">
        <v>13</v>
      </c>
      <c r="L217" s="1" t="s">
        <v>37</v>
      </c>
      <c r="M217" s="1" t="s">
        <v>15985</v>
      </c>
      <c r="N217" s="1" t="s">
        <v>115</v>
      </c>
      <c r="O217" s="1" t="s">
        <v>191</v>
      </c>
      <c r="P217" s="1" t="s">
        <v>9</v>
      </c>
      <c r="Q217" s="1" t="s">
        <v>15380</v>
      </c>
      <c r="R217" s="58">
        <v>45359</v>
      </c>
      <c r="S217" s="31">
        <f t="shared" si="23"/>
        <v>2.1507638888870133</v>
      </c>
      <c r="T217" s="31">
        <f>VLOOKUP(A217,'+ pending'!A:V,22,0)</f>
        <v>1.7828587962962963</v>
      </c>
      <c r="U217" s="18">
        <f>VLOOKUP(A217,'+ pending'!A:W,23,0)</f>
        <v>2.1512152777777778</v>
      </c>
      <c r="V217" s="31">
        <f>VLOOKUP(A217,'+ pending'!A:X,24,0)</f>
        <v>0.36835648148148148</v>
      </c>
      <c r="W217" s="62" t="str">
        <f t="shared" si="24"/>
        <v/>
      </c>
      <c r="X217" s="63" t="str">
        <f t="shared" si="25"/>
        <v>Cumplido</v>
      </c>
      <c r="Z217" s="1" t="str">
        <f t="shared" si="27"/>
        <v/>
      </c>
      <c r="AA217" s="1" t="str">
        <f t="shared" si="22"/>
        <v/>
      </c>
      <c r="AB217" s="1" t="str">
        <f t="shared" si="26"/>
        <v>Cumplido</v>
      </c>
      <c r="AC217" s="1" t="str">
        <f t="shared" si="28"/>
        <v/>
      </c>
      <c r="AD217" s="1" t="str">
        <f>VLOOKUP(A217,'+ pending'!A:A,1,0)</f>
        <v>INC000002655832</v>
      </c>
    </row>
    <row r="218" spans="1:30" x14ac:dyDescent="0.2">
      <c r="A218" s="75" t="s">
        <v>15986</v>
      </c>
      <c r="B218" s="1" t="s">
        <v>116</v>
      </c>
      <c r="C218" s="1" t="s">
        <v>40</v>
      </c>
      <c r="D218" s="1" t="s">
        <v>117</v>
      </c>
      <c r="E218" s="1" t="s">
        <v>122</v>
      </c>
      <c r="F218" s="1" t="s">
        <v>488</v>
      </c>
      <c r="G218" s="1" t="s">
        <v>15987</v>
      </c>
      <c r="H218" s="1" t="s">
        <v>15988</v>
      </c>
      <c r="I218" s="1" t="s">
        <v>15989</v>
      </c>
      <c r="J218" s="1" t="s">
        <v>15852</v>
      </c>
      <c r="K218" s="1" t="s">
        <v>13</v>
      </c>
      <c r="L218" s="1" t="s">
        <v>37</v>
      </c>
      <c r="M218" s="1" t="s">
        <v>15990</v>
      </c>
      <c r="N218" s="1" t="s">
        <v>115</v>
      </c>
      <c r="O218" s="1" t="s">
        <v>149</v>
      </c>
      <c r="P218" s="1" t="s">
        <v>9</v>
      </c>
      <c r="Q218" s="1" t="s">
        <v>15380</v>
      </c>
      <c r="R218" s="58">
        <v>45359</v>
      </c>
      <c r="S218" s="31">
        <f t="shared" si="23"/>
        <v>0.87518518518481869</v>
      </c>
      <c r="T218" s="31">
        <f>VLOOKUP(A218,'+ pending'!A:V,22,0)</f>
        <v>0.85517361111111112</v>
      </c>
      <c r="U218" s="18">
        <f>VLOOKUP(A218,'+ pending'!A:W,23,0)</f>
        <v>0.87659722222222225</v>
      </c>
      <c r="V218" s="31">
        <f>VLOOKUP(A218,'+ pending'!A:X,24,0)</f>
        <v>2.1423611111111112E-2</v>
      </c>
      <c r="W218" s="62" t="str">
        <f t="shared" si="24"/>
        <v/>
      </c>
      <c r="X218" s="63" t="str">
        <f t="shared" si="25"/>
        <v>Cumplido</v>
      </c>
      <c r="Z218" s="1" t="str">
        <f t="shared" si="27"/>
        <v/>
      </c>
      <c r="AA218" s="1" t="str">
        <f t="shared" si="22"/>
        <v/>
      </c>
      <c r="AB218" s="1" t="str">
        <f t="shared" si="26"/>
        <v>Cumplido</v>
      </c>
      <c r="AC218" s="1" t="str">
        <f t="shared" si="28"/>
        <v/>
      </c>
      <c r="AD218" s="1" t="str">
        <f>VLOOKUP(A218,'+ pending'!A:A,1,0)</f>
        <v>INC000002659955</v>
      </c>
    </row>
    <row r="219" spans="1:30" x14ac:dyDescent="0.2">
      <c r="A219" s="75" t="s">
        <v>15991</v>
      </c>
      <c r="B219" s="1" t="s">
        <v>110</v>
      </c>
      <c r="C219" s="1" t="s">
        <v>50</v>
      </c>
      <c r="D219" s="1" t="s">
        <v>109</v>
      </c>
      <c r="E219" s="1" t="s">
        <v>122</v>
      </c>
      <c r="F219" s="1" t="s">
        <v>111</v>
      </c>
      <c r="G219" s="1" t="s">
        <v>15992</v>
      </c>
      <c r="H219" s="1" t="s">
        <v>15993</v>
      </c>
      <c r="I219" s="1" t="s">
        <v>15994</v>
      </c>
      <c r="J219" s="1" t="s">
        <v>15852</v>
      </c>
      <c r="K219" s="1" t="s">
        <v>18</v>
      </c>
      <c r="L219" s="1" t="s">
        <v>499</v>
      </c>
      <c r="M219" s="1" t="s">
        <v>15995</v>
      </c>
      <c r="N219" s="1" t="s">
        <v>112</v>
      </c>
      <c r="O219" s="1" t="s">
        <v>1770</v>
      </c>
      <c r="P219" s="1" t="s">
        <v>9</v>
      </c>
      <c r="Q219" s="1" t="s">
        <v>15332</v>
      </c>
      <c r="R219" s="58">
        <v>45359</v>
      </c>
      <c r="S219" s="31">
        <f t="shared" si="23"/>
        <v>0.19783564814861165</v>
      </c>
      <c r="T219" s="31">
        <f>VLOOKUP(A219,'+ pending'!A:V,22,0)</f>
        <v>0</v>
      </c>
      <c r="U219" s="18">
        <f>VLOOKUP(A219,'+ pending'!A:W,23,0)</f>
        <v>0.19806712962962963</v>
      </c>
      <c r="V219" s="31">
        <f>VLOOKUP(A219,'+ pending'!A:X,24,0)</f>
        <v>0.19806712962962963</v>
      </c>
      <c r="W219" s="62" t="str">
        <f t="shared" si="24"/>
        <v/>
      </c>
      <c r="X219" s="63" t="str">
        <f t="shared" si="25"/>
        <v>Cumplido</v>
      </c>
      <c r="Z219" s="1" t="str">
        <f t="shared" si="27"/>
        <v/>
      </c>
      <c r="AA219" s="1" t="str">
        <f t="shared" si="22"/>
        <v/>
      </c>
      <c r="AB219" s="1" t="str">
        <f t="shared" si="26"/>
        <v/>
      </c>
      <c r="AC219" s="1" t="str">
        <f t="shared" si="28"/>
        <v>Cumplido</v>
      </c>
      <c r="AD219" s="1" t="str">
        <f>VLOOKUP(A219,'+ pending'!A:A,1,0)</f>
        <v>INC000002661043</v>
      </c>
    </row>
    <row r="220" spans="1:30" x14ac:dyDescent="0.2">
      <c r="A220" s="75" t="s">
        <v>15996</v>
      </c>
      <c r="B220" s="1" t="s">
        <v>110</v>
      </c>
      <c r="C220" s="1" t="s">
        <v>50</v>
      </c>
      <c r="D220" s="1" t="s">
        <v>109</v>
      </c>
      <c r="E220" s="1" t="s">
        <v>122</v>
      </c>
      <c r="F220" s="1" t="s">
        <v>1973</v>
      </c>
      <c r="G220" s="1" t="s">
        <v>15997</v>
      </c>
      <c r="H220" s="1" t="s">
        <v>15998</v>
      </c>
      <c r="I220" s="1" t="s">
        <v>15999</v>
      </c>
      <c r="J220" s="1" t="s">
        <v>15852</v>
      </c>
      <c r="K220" s="1" t="s">
        <v>18</v>
      </c>
      <c r="L220" s="1" t="s">
        <v>54</v>
      </c>
      <c r="M220" s="1" t="s">
        <v>16000</v>
      </c>
      <c r="N220" s="1" t="s">
        <v>185</v>
      </c>
      <c r="O220" s="1" t="s">
        <v>515</v>
      </c>
      <c r="P220" s="1" t="s">
        <v>10</v>
      </c>
      <c r="Q220" s="1" t="s">
        <v>15380</v>
      </c>
      <c r="R220" s="58">
        <v>45359</v>
      </c>
      <c r="S220" s="31">
        <f t="shared" si="23"/>
        <v>1.1496759259316605</v>
      </c>
      <c r="T220" s="31">
        <f>VLOOKUP(A220,'+ pending'!A:V,22,0)</f>
        <v>1.1145138888888888</v>
      </c>
      <c r="U220" s="18">
        <f>VLOOKUP(A220,'+ pending'!A:W,23,0)</f>
        <v>1.1504050925925926</v>
      </c>
      <c r="V220" s="31">
        <f>VLOOKUP(A220,'+ pending'!A:X,24,0)</f>
        <v>3.5891203703703703E-2</v>
      </c>
      <c r="W220" s="62" t="str">
        <f t="shared" si="24"/>
        <v>Cumplido</v>
      </c>
      <c r="X220" s="63" t="str">
        <f t="shared" si="25"/>
        <v xml:space="preserve"> </v>
      </c>
      <c r="Z220" s="1" t="str">
        <f t="shared" si="27"/>
        <v/>
      </c>
      <c r="AA220" s="1" t="str">
        <f t="shared" si="22"/>
        <v/>
      </c>
      <c r="AB220" s="1" t="str">
        <f t="shared" si="26"/>
        <v/>
      </c>
      <c r="AC220" s="1" t="str">
        <f t="shared" si="28"/>
        <v>Cumplido</v>
      </c>
      <c r="AD220" s="1" t="str">
        <f>VLOOKUP(A220,'+ pending'!A:A,1,0)</f>
        <v>INC000002659131</v>
      </c>
    </row>
    <row r="221" spans="1:30" x14ac:dyDescent="0.2">
      <c r="A221" s="75" t="s">
        <v>16001</v>
      </c>
      <c r="B221" s="1" t="s">
        <v>116</v>
      </c>
      <c r="C221" s="1" t="s">
        <v>40</v>
      </c>
      <c r="D221" s="1" t="s">
        <v>117</v>
      </c>
      <c r="E221" s="1" t="s">
        <v>122</v>
      </c>
      <c r="F221" s="1" t="s">
        <v>179</v>
      </c>
      <c r="G221" s="1" t="s">
        <v>16002</v>
      </c>
      <c r="H221" s="1" t="s">
        <v>16003</v>
      </c>
      <c r="I221" s="1" t="s">
        <v>16004</v>
      </c>
      <c r="J221" s="1" t="s">
        <v>15852</v>
      </c>
      <c r="K221" s="1" t="s">
        <v>19</v>
      </c>
      <c r="L221" s="1" t="s">
        <v>64</v>
      </c>
      <c r="M221" s="1" t="s">
        <v>16005</v>
      </c>
      <c r="N221" s="1" t="s">
        <v>115</v>
      </c>
      <c r="O221" s="1" t="s">
        <v>191</v>
      </c>
      <c r="P221" s="1" t="s">
        <v>9</v>
      </c>
      <c r="Q221" s="1" t="s">
        <v>15332</v>
      </c>
      <c r="R221" s="58">
        <v>45359</v>
      </c>
      <c r="S221" s="31">
        <f t="shared" si="23"/>
        <v>2.4733796301006805E-2</v>
      </c>
      <c r="T221" s="31">
        <f>VLOOKUP(A221,'+ pending'!A:V,22,0)</f>
        <v>0</v>
      </c>
      <c r="U221" s="18">
        <f>VLOOKUP(A221,'+ pending'!A:W,23,0)</f>
        <v>2.6041666666666668E-2</v>
      </c>
      <c r="V221" s="31">
        <f>VLOOKUP(A221,'+ pending'!A:X,24,0)</f>
        <v>2.6041666666666668E-2</v>
      </c>
      <c r="W221" s="62" t="str">
        <f t="shared" si="24"/>
        <v/>
      </c>
      <c r="X221" s="63" t="str">
        <f t="shared" si="25"/>
        <v>Cumplido</v>
      </c>
      <c r="Z221" s="1" t="str">
        <f t="shared" si="27"/>
        <v/>
      </c>
      <c r="AA221" s="1" t="str">
        <f t="shared" si="22"/>
        <v/>
      </c>
      <c r="AB221" s="1" t="str">
        <f t="shared" si="26"/>
        <v>Cumplido</v>
      </c>
      <c r="AC221" s="1" t="str">
        <f t="shared" si="28"/>
        <v/>
      </c>
      <c r="AD221" s="1" t="str">
        <f>VLOOKUP(A221,'+ pending'!A:A,1,0)</f>
        <v>INC000002661636</v>
      </c>
    </row>
    <row r="222" spans="1:30" x14ac:dyDescent="0.2">
      <c r="A222" s="75" t="s">
        <v>16006</v>
      </c>
      <c r="B222" s="1" t="s">
        <v>110</v>
      </c>
      <c r="C222" s="1" t="s">
        <v>50</v>
      </c>
      <c r="D222" s="1" t="s">
        <v>109</v>
      </c>
      <c r="E222" s="1" t="s">
        <v>122</v>
      </c>
      <c r="F222" s="1" t="s">
        <v>111</v>
      </c>
      <c r="G222" s="1" t="s">
        <v>16007</v>
      </c>
      <c r="H222" s="1" t="s">
        <v>16008</v>
      </c>
      <c r="I222" s="1" t="s">
        <v>16009</v>
      </c>
      <c r="J222" s="1" t="s">
        <v>15852</v>
      </c>
      <c r="K222" s="1" t="s">
        <v>18</v>
      </c>
      <c r="L222" s="1" t="s">
        <v>499</v>
      </c>
      <c r="M222" s="1" t="s">
        <v>16010</v>
      </c>
      <c r="N222" s="1" t="s">
        <v>112</v>
      </c>
      <c r="O222" s="1" t="s">
        <v>1770</v>
      </c>
      <c r="P222" s="1" t="s">
        <v>9</v>
      </c>
      <c r="Q222" s="1" t="s">
        <v>15332</v>
      </c>
      <c r="R222" s="58">
        <v>45359</v>
      </c>
      <c r="S222" s="31">
        <f t="shared" si="23"/>
        <v>0.213518518517958</v>
      </c>
      <c r="T222" s="31">
        <f>VLOOKUP(A222,'+ pending'!A:V,22,0)</f>
        <v>0</v>
      </c>
      <c r="U222" s="18">
        <f>VLOOKUP(A222,'+ pending'!A:W,23,0)</f>
        <v>0.21373842592592593</v>
      </c>
      <c r="V222" s="31">
        <f>VLOOKUP(A222,'+ pending'!A:X,24,0)</f>
        <v>0.21373842592592593</v>
      </c>
      <c r="W222" s="62" t="str">
        <f t="shared" si="24"/>
        <v/>
      </c>
      <c r="X222" s="63" t="str">
        <f t="shared" si="25"/>
        <v>Cumplido</v>
      </c>
      <c r="Z222" s="1" t="str">
        <f t="shared" si="27"/>
        <v/>
      </c>
      <c r="AA222" s="1" t="str">
        <f t="shared" si="22"/>
        <v/>
      </c>
      <c r="AB222" s="1" t="str">
        <f t="shared" si="26"/>
        <v/>
      </c>
      <c r="AC222" s="1" t="str">
        <f t="shared" si="28"/>
        <v>Cumplido</v>
      </c>
      <c r="AD222" s="1" t="str">
        <f>VLOOKUP(A222,'+ pending'!A:A,1,0)</f>
        <v>INC000002661040</v>
      </c>
    </row>
    <row r="223" spans="1:30" x14ac:dyDescent="0.2">
      <c r="A223" s="75" t="s">
        <v>16011</v>
      </c>
      <c r="B223" s="1" t="s">
        <v>116</v>
      </c>
      <c r="C223" s="1" t="s">
        <v>40</v>
      </c>
      <c r="D223" s="1" t="s">
        <v>117</v>
      </c>
      <c r="E223" s="1" t="s">
        <v>122</v>
      </c>
      <c r="F223" s="1" t="s">
        <v>111</v>
      </c>
      <c r="G223" s="1" t="s">
        <v>16012</v>
      </c>
      <c r="H223" s="1" t="s">
        <v>16013</v>
      </c>
      <c r="I223" s="1" t="s">
        <v>16014</v>
      </c>
      <c r="J223" s="1" t="s">
        <v>15852</v>
      </c>
      <c r="K223" s="1" t="s">
        <v>20</v>
      </c>
      <c r="L223" s="1" t="s">
        <v>68</v>
      </c>
      <c r="M223" s="1" t="s">
        <v>16015</v>
      </c>
      <c r="N223" s="1" t="s">
        <v>115</v>
      </c>
      <c r="O223" s="1" t="s">
        <v>144</v>
      </c>
      <c r="P223" s="1" t="s">
        <v>9</v>
      </c>
      <c r="Q223" s="1" t="s">
        <v>15380</v>
      </c>
      <c r="R223" s="58">
        <v>45359</v>
      </c>
      <c r="S223" s="31">
        <f t="shared" si="23"/>
        <v>0.93449074074305827</v>
      </c>
      <c r="T223" s="31">
        <f>VLOOKUP(A223,'+ pending'!A:V,22,0)</f>
        <v>0.9163310185185185</v>
      </c>
      <c r="U223" s="18">
        <f>VLOOKUP(A223,'+ pending'!A:W,23,0)</f>
        <v>0.93637731481481479</v>
      </c>
      <c r="V223" s="31">
        <f>VLOOKUP(A223,'+ pending'!A:X,24,0)</f>
        <v>2.0046296296296295E-2</v>
      </c>
      <c r="W223" s="62" t="str">
        <f t="shared" si="24"/>
        <v/>
      </c>
      <c r="X223" s="63" t="str">
        <f t="shared" si="25"/>
        <v>Cumplido</v>
      </c>
      <c r="Z223" s="1" t="str">
        <f t="shared" si="27"/>
        <v/>
      </c>
      <c r="AA223" s="1" t="str">
        <f t="shared" si="22"/>
        <v/>
      </c>
      <c r="AB223" s="1" t="str">
        <f t="shared" si="26"/>
        <v>Cumplido</v>
      </c>
      <c r="AC223" s="1" t="str">
        <f t="shared" si="28"/>
        <v/>
      </c>
      <c r="AD223" s="1" t="str">
        <f>VLOOKUP(A223,'+ pending'!A:A,1,0)</f>
        <v>INC000002659953</v>
      </c>
    </row>
    <row r="224" spans="1:30" x14ac:dyDescent="0.2">
      <c r="A224" s="75" t="s">
        <v>16016</v>
      </c>
      <c r="B224" s="1" t="s">
        <v>116</v>
      </c>
      <c r="C224" s="1" t="s">
        <v>40</v>
      </c>
      <c r="D224" s="1" t="s">
        <v>117</v>
      </c>
      <c r="E224" s="1" t="s">
        <v>122</v>
      </c>
      <c r="F224" s="1" t="s">
        <v>16017</v>
      </c>
      <c r="G224" s="1" t="s">
        <v>16018</v>
      </c>
      <c r="H224" s="1" t="s">
        <v>16019</v>
      </c>
      <c r="I224" s="1" t="s">
        <v>16020</v>
      </c>
      <c r="J224" s="1" t="s">
        <v>15852</v>
      </c>
      <c r="K224" s="1" t="s">
        <v>14</v>
      </c>
      <c r="L224" s="1" t="s">
        <v>48</v>
      </c>
      <c r="M224" s="1" t="s">
        <v>16021</v>
      </c>
      <c r="N224" s="1" t="s">
        <v>115</v>
      </c>
      <c r="O224" s="1" t="s">
        <v>191</v>
      </c>
      <c r="P224" s="1" t="s">
        <v>9</v>
      </c>
      <c r="Q224" s="1" t="s">
        <v>15332</v>
      </c>
      <c r="R224" s="58">
        <v>45359</v>
      </c>
      <c r="S224" s="31">
        <f t="shared" si="23"/>
        <v>3.7129629628907423E-2</v>
      </c>
      <c r="T224" s="31">
        <f>VLOOKUP(A224,'+ pending'!A:V,22,0)</f>
        <v>1.2291666666666666E-2</v>
      </c>
      <c r="U224" s="18">
        <f>VLOOKUP(A224,'+ pending'!A:W,23,0)</f>
        <v>3.7974537037037036E-2</v>
      </c>
      <c r="V224" s="31">
        <f>VLOOKUP(A224,'+ pending'!A:X,24,0)</f>
        <v>2.568287037037037E-2</v>
      </c>
      <c r="W224" s="62" t="str">
        <f t="shared" si="24"/>
        <v/>
      </c>
      <c r="X224" s="63" t="str">
        <f t="shared" si="25"/>
        <v>Cumplido</v>
      </c>
      <c r="Z224" s="1" t="str">
        <f t="shared" si="27"/>
        <v/>
      </c>
      <c r="AA224" s="1" t="str">
        <f t="shared" si="22"/>
        <v/>
      </c>
      <c r="AB224" s="1" t="str">
        <f t="shared" si="26"/>
        <v>Cumplido</v>
      </c>
      <c r="AC224" s="1" t="str">
        <f t="shared" si="28"/>
        <v/>
      </c>
      <c r="AD224" s="1" t="str">
        <f>VLOOKUP(A224,'+ pending'!A:A,1,0)</f>
        <v>INC000002661690</v>
      </c>
    </row>
    <row r="225" spans="1:30" x14ac:dyDescent="0.2">
      <c r="A225" s="75" t="s">
        <v>16022</v>
      </c>
      <c r="B225" s="1" t="s">
        <v>110</v>
      </c>
      <c r="C225" s="1" t="s">
        <v>50</v>
      </c>
      <c r="D225" s="1" t="s">
        <v>109</v>
      </c>
      <c r="E225" s="1" t="s">
        <v>122</v>
      </c>
      <c r="F225" s="1" t="s">
        <v>114</v>
      </c>
      <c r="G225" s="1" t="s">
        <v>16023</v>
      </c>
      <c r="H225" s="1" t="s">
        <v>16024</v>
      </c>
      <c r="I225" s="1" t="s">
        <v>16025</v>
      </c>
      <c r="J225" s="1" t="s">
        <v>15852</v>
      </c>
      <c r="K225" s="1" t="s">
        <v>20</v>
      </c>
      <c r="L225" s="1" t="s">
        <v>68</v>
      </c>
      <c r="M225" s="1" t="s">
        <v>16026</v>
      </c>
      <c r="N225" s="1" t="s">
        <v>115</v>
      </c>
      <c r="O225" s="1" t="s">
        <v>218</v>
      </c>
      <c r="P225" s="1" t="s">
        <v>9</v>
      </c>
      <c r="Q225" s="1" t="s">
        <v>15380</v>
      </c>
      <c r="R225" s="58">
        <v>45359</v>
      </c>
      <c r="S225" s="31">
        <f t="shared" si="23"/>
        <v>2.6512037037027767</v>
      </c>
      <c r="T225" s="31">
        <f>VLOOKUP(A225,'+ pending'!A:V,22,0)</f>
        <v>2.0593634259259259</v>
      </c>
      <c r="U225" s="18">
        <f>VLOOKUP(A225,'+ pending'!A:W,23,0)</f>
        <v>2.6521527777777778</v>
      </c>
      <c r="V225" s="31">
        <f>VLOOKUP(A225,'+ pending'!A:X,24,0)</f>
        <v>0.59278935185185189</v>
      </c>
      <c r="W225" s="62" t="str">
        <f t="shared" si="24"/>
        <v/>
      </c>
      <c r="X225" s="63" t="str">
        <f t="shared" si="25"/>
        <v>Cumplido</v>
      </c>
      <c r="Z225" s="1" t="str">
        <f t="shared" si="27"/>
        <v/>
      </c>
      <c r="AA225" s="1" t="str">
        <f t="shared" si="22"/>
        <v/>
      </c>
      <c r="AB225" s="1" t="str">
        <f t="shared" si="26"/>
        <v/>
      </c>
      <c r="AC225" s="1" t="str">
        <f t="shared" si="28"/>
        <v>Cumplido</v>
      </c>
      <c r="AD225" s="1" t="str">
        <f>VLOOKUP(A225,'+ pending'!A:A,1,0)</f>
        <v>INC000002654853</v>
      </c>
    </row>
    <row r="226" spans="1:30" x14ac:dyDescent="0.2">
      <c r="A226" s="75" t="s">
        <v>16027</v>
      </c>
      <c r="B226" s="1" t="s">
        <v>110</v>
      </c>
      <c r="C226" s="1" t="s">
        <v>50</v>
      </c>
      <c r="D226" s="1" t="s">
        <v>109</v>
      </c>
      <c r="E226" s="1" t="s">
        <v>122</v>
      </c>
      <c r="F226" s="1" t="s">
        <v>111</v>
      </c>
      <c r="G226" s="1" t="s">
        <v>16028</v>
      </c>
      <c r="H226" s="1" t="s">
        <v>16029</v>
      </c>
      <c r="I226" s="1" t="s">
        <v>16030</v>
      </c>
      <c r="J226" s="1" t="s">
        <v>15852</v>
      </c>
      <c r="K226" s="1" t="s">
        <v>24</v>
      </c>
      <c r="L226" s="1" t="s">
        <v>54</v>
      </c>
      <c r="M226" s="1" t="s">
        <v>16031</v>
      </c>
      <c r="N226" s="1" t="s">
        <v>175</v>
      </c>
      <c r="O226" s="1" t="s">
        <v>183</v>
      </c>
      <c r="P226" s="1" t="s">
        <v>9</v>
      </c>
      <c r="Q226" s="1" t="s">
        <v>15332</v>
      </c>
      <c r="R226" s="58">
        <v>45359</v>
      </c>
      <c r="S226" s="31">
        <f t="shared" si="23"/>
        <v>0.23305555555270985</v>
      </c>
      <c r="T226" s="31">
        <f>VLOOKUP(A226,'+ pending'!A:V,22,0)</f>
        <v>0.23305555555555554</v>
      </c>
      <c r="U226" s="18">
        <f>VLOOKUP(A226,'+ pending'!A:W,23,0)</f>
        <v>0.23325231481481482</v>
      </c>
      <c r="V226" s="31">
        <f>VLOOKUP(A226,'+ pending'!A:X,24,0)</f>
        <v>1.9675925925925926E-4</v>
      </c>
      <c r="W226" s="62" t="str">
        <f t="shared" si="24"/>
        <v/>
      </c>
      <c r="X226" s="63" t="str">
        <f t="shared" si="25"/>
        <v>Cumplido</v>
      </c>
      <c r="Z226" s="1" t="str">
        <f t="shared" si="27"/>
        <v/>
      </c>
      <c r="AA226" s="1" t="str">
        <f t="shared" si="22"/>
        <v/>
      </c>
      <c r="AB226" s="1" t="str">
        <f t="shared" si="26"/>
        <v/>
      </c>
      <c r="AC226" s="1" t="str">
        <f t="shared" si="28"/>
        <v>Cumplido</v>
      </c>
      <c r="AD226" s="1" t="str">
        <f>VLOOKUP(A226,'+ pending'!A:A,1,0)</f>
        <v>INC000002661156</v>
      </c>
    </row>
    <row r="227" spans="1:30" x14ac:dyDescent="0.2">
      <c r="A227" s="75" t="s">
        <v>16032</v>
      </c>
      <c r="B227" s="1" t="s">
        <v>110</v>
      </c>
      <c r="C227" s="1" t="s">
        <v>50</v>
      </c>
      <c r="D227" s="1" t="s">
        <v>109</v>
      </c>
      <c r="E227" s="1" t="s">
        <v>122</v>
      </c>
      <c r="F227" s="1" t="s">
        <v>111</v>
      </c>
      <c r="G227" s="1" t="s">
        <v>16033</v>
      </c>
      <c r="H227" s="1" t="s">
        <v>16034</v>
      </c>
      <c r="I227" s="1" t="s">
        <v>16035</v>
      </c>
      <c r="J227" s="1" t="s">
        <v>15852</v>
      </c>
      <c r="K227" s="1" t="s">
        <v>16</v>
      </c>
      <c r="L227" s="1" t="s">
        <v>54</v>
      </c>
      <c r="M227" s="1" t="s">
        <v>16036</v>
      </c>
      <c r="N227" s="1" t="s">
        <v>185</v>
      </c>
      <c r="O227" s="1" t="s">
        <v>183</v>
      </c>
      <c r="P227" s="1" t="s">
        <v>9</v>
      </c>
      <c r="Q227" s="1" t="s">
        <v>15332</v>
      </c>
      <c r="R227" s="58">
        <v>45359</v>
      </c>
      <c r="S227" s="31">
        <f t="shared" si="23"/>
        <v>6.7418981481750961E-2</v>
      </c>
      <c r="T227" s="31">
        <f>VLOOKUP(A227,'+ pending'!A:V,22,0)</f>
        <v>6.7418981481481483E-2</v>
      </c>
      <c r="U227" s="18">
        <f>VLOOKUP(A227,'+ pending'!A:W,23,0)</f>
        <v>6.7800925925925931E-2</v>
      </c>
      <c r="V227" s="31">
        <f>VLOOKUP(A227,'+ pending'!A:X,24,0)</f>
        <v>3.8194444444444446E-4</v>
      </c>
      <c r="W227" s="62" t="str">
        <f t="shared" si="24"/>
        <v/>
      </c>
      <c r="X227" s="63" t="str">
        <f t="shared" si="25"/>
        <v>Cumplido</v>
      </c>
      <c r="Z227" s="1" t="str">
        <f t="shared" si="27"/>
        <v/>
      </c>
      <c r="AA227" s="1" t="str">
        <f t="shared" si="22"/>
        <v/>
      </c>
      <c r="AB227" s="1" t="str">
        <f t="shared" si="26"/>
        <v/>
      </c>
      <c r="AC227" s="1" t="str">
        <f t="shared" si="28"/>
        <v>Cumplido</v>
      </c>
      <c r="AD227" s="1" t="str">
        <f>VLOOKUP(A227,'+ pending'!A:A,1,0)</f>
        <v>INC000002661561</v>
      </c>
    </row>
    <row r="228" spans="1:30" x14ac:dyDescent="0.2">
      <c r="A228" s="75" t="s">
        <v>16037</v>
      </c>
      <c r="B228" s="1" t="s">
        <v>110</v>
      </c>
      <c r="C228" s="1" t="s">
        <v>50</v>
      </c>
      <c r="D228" s="1" t="s">
        <v>109</v>
      </c>
      <c r="E228" s="1" t="s">
        <v>122</v>
      </c>
      <c r="F228" s="1" t="s">
        <v>155</v>
      </c>
      <c r="G228" s="1" t="s">
        <v>16038</v>
      </c>
      <c r="H228" s="1" t="s">
        <v>16039</v>
      </c>
      <c r="I228" s="1" t="s">
        <v>16040</v>
      </c>
      <c r="J228" s="1" t="s">
        <v>15852</v>
      </c>
      <c r="K228" s="1" t="s">
        <v>20</v>
      </c>
      <c r="L228" s="1" t="s">
        <v>65</v>
      </c>
      <c r="M228" s="1" t="s">
        <v>16041</v>
      </c>
      <c r="N228" s="1" t="s">
        <v>115</v>
      </c>
      <c r="O228" s="1" t="s">
        <v>149</v>
      </c>
      <c r="P228" s="1" t="s">
        <v>9</v>
      </c>
      <c r="Q228" s="1" t="s">
        <v>15332</v>
      </c>
      <c r="R228" s="58">
        <v>45359</v>
      </c>
      <c r="S228" s="31">
        <f t="shared" si="23"/>
        <v>7.3807870372547768E-2</v>
      </c>
      <c r="T228" s="31">
        <f>VLOOKUP(A228,'+ pending'!A:V,22,0)</f>
        <v>4.31712962962963E-3</v>
      </c>
      <c r="U228" s="18">
        <f>VLOOKUP(A228,'+ pending'!A:W,23,0)</f>
        <v>7.6296296296296293E-2</v>
      </c>
      <c r="V228" s="31">
        <f>VLOOKUP(A228,'+ pending'!A:X,24,0)</f>
        <v>7.1979166666666664E-2</v>
      </c>
      <c r="W228" s="62" t="str">
        <f t="shared" si="24"/>
        <v/>
      </c>
      <c r="X228" s="63" t="str">
        <f t="shared" si="25"/>
        <v>Cumplido</v>
      </c>
      <c r="Z228" s="1" t="str">
        <f t="shared" si="27"/>
        <v/>
      </c>
      <c r="AA228" s="1" t="str">
        <f t="shared" si="22"/>
        <v/>
      </c>
      <c r="AB228" s="1" t="str">
        <f t="shared" si="26"/>
        <v/>
      </c>
      <c r="AC228" s="1" t="str">
        <f t="shared" si="28"/>
        <v>Cumplido</v>
      </c>
      <c r="AD228" s="1" t="str">
        <f>VLOOKUP(A228,'+ pending'!A:A,1,0)</f>
        <v>INC000002661556</v>
      </c>
    </row>
    <row r="229" spans="1:30" x14ac:dyDescent="0.2">
      <c r="A229" s="75" t="s">
        <v>16042</v>
      </c>
      <c r="B229" s="1" t="s">
        <v>110</v>
      </c>
      <c r="C229" s="1" t="s">
        <v>50</v>
      </c>
      <c r="D229" s="1" t="s">
        <v>109</v>
      </c>
      <c r="E229" s="1" t="s">
        <v>122</v>
      </c>
      <c r="F229" s="1" t="s">
        <v>111</v>
      </c>
      <c r="G229" s="1" t="s">
        <v>16043</v>
      </c>
      <c r="H229" s="1" t="s">
        <v>16044</v>
      </c>
      <c r="I229" s="1" t="s">
        <v>16045</v>
      </c>
      <c r="J229" s="1" t="s">
        <v>15852</v>
      </c>
      <c r="K229" s="1" t="s">
        <v>16</v>
      </c>
      <c r="L229" s="1" t="s">
        <v>457</v>
      </c>
      <c r="M229" s="1" t="s">
        <v>16046</v>
      </c>
      <c r="N229" s="1" t="s">
        <v>185</v>
      </c>
      <c r="O229" s="1" t="s">
        <v>16047</v>
      </c>
      <c r="P229" s="1" t="s">
        <v>9</v>
      </c>
      <c r="Q229" s="1" t="s">
        <v>15332</v>
      </c>
      <c r="R229" s="58">
        <v>45359</v>
      </c>
      <c r="S229" s="31">
        <f t="shared" si="23"/>
        <v>2.8703703719656914E-3</v>
      </c>
      <c r="T229" s="31">
        <f>VLOOKUP(A229,'+ pending'!A:V,22,0)</f>
        <v>0</v>
      </c>
      <c r="U229" s="18">
        <f>VLOOKUP(A229,'+ pending'!A:W,23,0)</f>
        <v>5.162037037037037E-3</v>
      </c>
      <c r="V229" s="31">
        <f>VLOOKUP(A229,'+ pending'!A:X,24,0)</f>
        <v>5.162037037037037E-3</v>
      </c>
      <c r="W229" s="62" t="str">
        <f t="shared" si="24"/>
        <v/>
      </c>
      <c r="X229" s="63" t="str">
        <f t="shared" si="25"/>
        <v>Cumplido</v>
      </c>
      <c r="Z229" s="1" t="str">
        <f t="shared" si="27"/>
        <v/>
      </c>
      <c r="AA229" s="1" t="str">
        <f t="shared" si="22"/>
        <v/>
      </c>
      <c r="AB229" s="1" t="str">
        <f t="shared" si="26"/>
        <v/>
      </c>
      <c r="AC229" s="1" t="str">
        <f t="shared" si="28"/>
        <v>Cumplido</v>
      </c>
      <c r="AD229" s="1" t="str">
        <f>VLOOKUP(A229,'+ pending'!A:A,1,0)</f>
        <v>INC000002662039</v>
      </c>
    </row>
    <row r="230" spans="1:30" x14ac:dyDescent="0.2">
      <c r="A230" s="75" t="s">
        <v>16048</v>
      </c>
      <c r="B230" s="1" t="s">
        <v>110</v>
      </c>
      <c r="C230" s="1" t="s">
        <v>50</v>
      </c>
      <c r="D230" s="1" t="s">
        <v>109</v>
      </c>
      <c r="E230" s="1" t="s">
        <v>122</v>
      </c>
      <c r="F230" s="1" t="s">
        <v>129</v>
      </c>
      <c r="G230" s="1" t="s">
        <v>16049</v>
      </c>
      <c r="H230" s="1" t="s">
        <v>16050</v>
      </c>
      <c r="I230" s="1" t="s">
        <v>16051</v>
      </c>
      <c r="J230" s="1" t="s">
        <v>16052</v>
      </c>
      <c r="K230" s="1" t="s">
        <v>22</v>
      </c>
      <c r="L230" s="1" t="s">
        <v>47</v>
      </c>
      <c r="M230" s="1" t="s">
        <v>16053</v>
      </c>
      <c r="N230" s="1" t="s">
        <v>167</v>
      </c>
      <c r="O230" s="1" t="s">
        <v>205</v>
      </c>
      <c r="P230" s="1" t="s">
        <v>9</v>
      </c>
      <c r="Q230" s="1" t="s">
        <v>15332</v>
      </c>
      <c r="R230" s="58">
        <v>45359</v>
      </c>
      <c r="S230" s="31">
        <f t="shared" si="23"/>
        <v>3.2407407707069069E-4</v>
      </c>
      <c r="T230" s="31">
        <f>VLOOKUP(A230,'+ pending'!A:V,22,0)</f>
        <v>0</v>
      </c>
      <c r="U230" s="18">
        <f>VLOOKUP(A230,'+ pending'!A:W,23,0)</f>
        <v>1.2037037037037038E-3</v>
      </c>
      <c r="V230" s="31">
        <f>VLOOKUP(A230,'+ pending'!A:X,24,0)</f>
        <v>1.2037037037037038E-3</v>
      </c>
      <c r="W230" s="62" t="str">
        <f t="shared" si="24"/>
        <v/>
      </c>
      <c r="X230" s="63" t="str">
        <f t="shared" si="25"/>
        <v>Cumplido</v>
      </c>
      <c r="Z230" s="1" t="str">
        <f t="shared" si="27"/>
        <v/>
      </c>
      <c r="AA230" s="1" t="str">
        <f t="shared" si="22"/>
        <v/>
      </c>
      <c r="AB230" s="1" t="str">
        <f t="shared" si="26"/>
        <v/>
      </c>
      <c r="AC230" s="1" t="str">
        <f t="shared" si="28"/>
        <v>Cumplido</v>
      </c>
      <c r="AD230" s="1" t="str">
        <f>VLOOKUP(A230,'+ pending'!A:A,1,0)</f>
        <v>INC000002662518</v>
      </c>
    </row>
    <row r="231" spans="1:30" x14ac:dyDescent="0.2">
      <c r="A231" s="75" t="s">
        <v>16054</v>
      </c>
      <c r="B231" s="1" t="s">
        <v>116</v>
      </c>
      <c r="C231" s="1" t="s">
        <v>40</v>
      </c>
      <c r="D231" s="1" t="s">
        <v>117</v>
      </c>
      <c r="E231" s="1" t="s">
        <v>122</v>
      </c>
      <c r="F231" s="1" t="s">
        <v>170</v>
      </c>
      <c r="G231" s="1" t="s">
        <v>16055</v>
      </c>
      <c r="H231" s="1" t="s">
        <v>16056</v>
      </c>
      <c r="I231" s="1" t="s">
        <v>16057</v>
      </c>
      <c r="J231" s="1" t="s">
        <v>16058</v>
      </c>
      <c r="K231" s="1" t="s">
        <v>22</v>
      </c>
      <c r="L231" s="1" t="s">
        <v>47</v>
      </c>
      <c r="M231" s="1" t="s">
        <v>16059</v>
      </c>
      <c r="N231" s="1" t="s">
        <v>115</v>
      </c>
      <c r="O231" s="1" t="s">
        <v>144</v>
      </c>
      <c r="P231" s="1" t="s">
        <v>9</v>
      </c>
      <c r="Q231" s="1" t="s">
        <v>15332</v>
      </c>
      <c r="R231" s="58">
        <v>45360</v>
      </c>
      <c r="S231" s="31">
        <f t="shared" si="23"/>
        <v>1.0284027777743177</v>
      </c>
      <c r="T231" s="31">
        <f>VLOOKUP(A231,'+ pending'!A:V,22,0)</f>
        <v>0.79363425925925923</v>
      </c>
      <c r="U231" s="18">
        <f>VLOOKUP(A231,'+ pending'!A:W,23,0)</f>
        <v>1.0299074074074075</v>
      </c>
      <c r="V231" s="31">
        <f>VLOOKUP(A231,'+ pending'!A:X,24,0)</f>
        <v>0.23627314814814815</v>
      </c>
      <c r="W231" s="62" t="str">
        <f t="shared" si="24"/>
        <v/>
      </c>
      <c r="X231" s="63" t="str">
        <f t="shared" si="25"/>
        <v>Cumplido</v>
      </c>
      <c r="Z231" s="1" t="str">
        <f t="shared" si="27"/>
        <v/>
      </c>
      <c r="AA231" s="1" t="str">
        <f t="shared" si="22"/>
        <v/>
      </c>
      <c r="AB231" s="1" t="str">
        <f t="shared" si="26"/>
        <v>Cumplido</v>
      </c>
      <c r="AC231" s="1" t="str">
        <f t="shared" si="28"/>
        <v/>
      </c>
      <c r="AD231" s="1" t="str">
        <f>VLOOKUP(A231,'+ pending'!A:A,1,0)</f>
        <v>INC000002662522</v>
      </c>
    </row>
    <row r="232" spans="1:30" x14ac:dyDescent="0.2">
      <c r="A232" s="75" t="s">
        <v>16060</v>
      </c>
      <c r="B232" s="1" t="s">
        <v>110</v>
      </c>
      <c r="C232" s="1" t="s">
        <v>50</v>
      </c>
      <c r="D232" s="1" t="s">
        <v>109</v>
      </c>
      <c r="E232" s="1" t="s">
        <v>122</v>
      </c>
      <c r="F232" s="1" t="s">
        <v>129</v>
      </c>
      <c r="G232" s="1" t="s">
        <v>16061</v>
      </c>
      <c r="H232" s="1" t="s">
        <v>16062</v>
      </c>
      <c r="I232" s="1" t="s">
        <v>16063</v>
      </c>
      <c r="J232" s="1" t="s">
        <v>16058</v>
      </c>
      <c r="K232" s="1" t="s">
        <v>22</v>
      </c>
      <c r="L232" s="1" t="s">
        <v>47</v>
      </c>
      <c r="M232" s="1" t="s">
        <v>16064</v>
      </c>
      <c r="N232" s="1" t="s">
        <v>167</v>
      </c>
      <c r="O232" s="1" t="s">
        <v>205</v>
      </c>
      <c r="P232" s="1" t="s">
        <v>9</v>
      </c>
      <c r="Q232" s="1" t="s">
        <v>15332</v>
      </c>
      <c r="R232" s="58">
        <v>45361</v>
      </c>
      <c r="S232" s="31">
        <f t="shared" si="23"/>
        <v>2.6620370772434399E-4</v>
      </c>
      <c r="T232" s="31">
        <f>VLOOKUP(A232,'+ pending'!A:V,22,0)</f>
        <v>0</v>
      </c>
      <c r="U232" s="18">
        <f>VLOOKUP(A232,'+ pending'!A:W,23,0)</f>
        <v>1.0185185185185184E-3</v>
      </c>
      <c r="V232" s="31">
        <f>VLOOKUP(A232,'+ pending'!A:X,24,0)</f>
        <v>1.0185185185185184E-3</v>
      </c>
      <c r="W232" s="62" t="str">
        <f t="shared" si="24"/>
        <v/>
      </c>
      <c r="X232" s="63" t="str">
        <f t="shared" si="25"/>
        <v>Cumplido</v>
      </c>
      <c r="Z232" s="1" t="str">
        <f t="shared" si="27"/>
        <v/>
      </c>
      <c r="AA232" s="1" t="str">
        <f t="shared" si="22"/>
        <v/>
      </c>
      <c r="AB232" s="1" t="str">
        <f t="shared" si="26"/>
        <v/>
      </c>
      <c r="AC232" s="1" t="str">
        <f t="shared" si="28"/>
        <v>Cumplido</v>
      </c>
      <c r="AD232" s="1" t="str">
        <f>VLOOKUP(A232,'+ pending'!A:A,1,0)</f>
        <v>INC000002663264</v>
      </c>
    </row>
    <row r="233" spans="1:30" x14ac:dyDescent="0.2">
      <c r="A233" s="75" t="s">
        <v>16065</v>
      </c>
      <c r="B233" s="1" t="s">
        <v>116</v>
      </c>
      <c r="C233" s="1" t="s">
        <v>50</v>
      </c>
      <c r="D233" s="1" t="s">
        <v>109</v>
      </c>
      <c r="E233" s="1" t="s">
        <v>122</v>
      </c>
      <c r="F233" s="1" t="s">
        <v>121</v>
      </c>
      <c r="G233" s="1" t="s">
        <v>16066</v>
      </c>
      <c r="H233" s="1" t="s">
        <v>16067</v>
      </c>
      <c r="I233" s="1" t="s">
        <v>16068</v>
      </c>
      <c r="J233" s="1" t="s">
        <v>16058</v>
      </c>
      <c r="K233" s="1" t="s">
        <v>15357</v>
      </c>
      <c r="L233" s="1" t="s">
        <v>42</v>
      </c>
      <c r="M233" s="1" t="s">
        <v>16069</v>
      </c>
      <c r="N233" s="1" t="s">
        <v>112</v>
      </c>
      <c r="O233" s="1" t="s">
        <v>145</v>
      </c>
      <c r="P233" s="1" t="s">
        <v>9</v>
      </c>
      <c r="Q233" s="1" t="s">
        <v>15380</v>
      </c>
      <c r="R233" s="58">
        <v>45361</v>
      </c>
      <c r="S233" s="31">
        <f t="shared" si="23"/>
        <v>4.046805555553874</v>
      </c>
      <c r="T233" s="31">
        <f>VLOOKUP(A233,'+ pending'!A:V,22,0)</f>
        <v>4.0063310185185186</v>
      </c>
      <c r="U233" s="18">
        <f>VLOOKUP(A233,'+ pending'!A:W,23,0)</f>
        <v>4.0487037037037039</v>
      </c>
      <c r="V233" s="31">
        <f>VLOOKUP(A233,'+ pending'!A:X,24,0)</f>
        <v>4.2372685185185187E-2</v>
      </c>
      <c r="W233" s="62" t="str">
        <f t="shared" si="24"/>
        <v/>
      </c>
      <c r="X233" s="63" t="str">
        <f t="shared" si="25"/>
        <v>Cumplido</v>
      </c>
      <c r="Z233" s="1" t="str">
        <f t="shared" si="27"/>
        <v/>
      </c>
      <c r="AA233" s="1" t="str">
        <f t="shared" si="22"/>
        <v/>
      </c>
      <c r="AB233" s="1" t="str">
        <f t="shared" si="26"/>
        <v/>
      </c>
      <c r="AC233" s="1" t="str">
        <f t="shared" si="28"/>
        <v>Cumplido</v>
      </c>
      <c r="AD233" s="1" t="str">
        <f>VLOOKUP(A233,'+ pending'!A:A,1,0)</f>
        <v>INC000002656911</v>
      </c>
    </row>
    <row r="234" spans="1:30" x14ac:dyDescent="0.2">
      <c r="A234" s="75" t="s">
        <v>16070</v>
      </c>
      <c r="B234" s="1" t="s">
        <v>116</v>
      </c>
      <c r="C234" s="1" t="s">
        <v>40</v>
      </c>
      <c r="D234" s="1" t="s">
        <v>117</v>
      </c>
      <c r="E234" s="1" t="s">
        <v>122</v>
      </c>
      <c r="F234" s="1" t="s">
        <v>111</v>
      </c>
      <c r="G234" s="1" t="s">
        <v>16071</v>
      </c>
      <c r="H234" s="1" t="s">
        <v>16072</v>
      </c>
      <c r="I234" s="1" t="s">
        <v>16073</v>
      </c>
      <c r="J234" s="1" t="s">
        <v>16058</v>
      </c>
      <c r="K234" s="1" t="s">
        <v>18</v>
      </c>
      <c r="L234" s="1" t="s">
        <v>57</v>
      </c>
      <c r="M234" s="1" t="s">
        <v>16074</v>
      </c>
      <c r="N234" s="1" t="s">
        <v>115</v>
      </c>
      <c r="O234" s="1" t="s">
        <v>405</v>
      </c>
      <c r="P234" s="1" t="s">
        <v>9</v>
      </c>
      <c r="Q234" s="1" t="s">
        <v>15332</v>
      </c>
      <c r="R234" s="58">
        <v>45361</v>
      </c>
      <c r="S234" s="31">
        <f t="shared" si="23"/>
        <v>0.45892361111327773</v>
      </c>
      <c r="T234" s="31">
        <f>VLOOKUP(A234,'+ pending'!A:V,22,0)</f>
        <v>0.43380787037037039</v>
      </c>
      <c r="U234" s="18">
        <f>VLOOKUP(A234,'+ pending'!A:W,23,0)</f>
        <v>0.46060185185185187</v>
      </c>
      <c r="V234" s="31">
        <f>VLOOKUP(A234,'+ pending'!A:X,24,0)</f>
        <v>2.6793981481481481E-2</v>
      </c>
      <c r="W234" s="62" t="str">
        <f t="shared" si="24"/>
        <v/>
      </c>
      <c r="X234" s="63" t="str">
        <f t="shared" si="25"/>
        <v>Cumplido</v>
      </c>
      <c r="Z234" s="1" t="str">
        <f t="shared" si="27"/>
        <v/>
      </c>
      <c r="AA234" s="1" t="str">
        <f t="shared" si="22"/>
        <v/>
      </c>
      <c r="AB234" s="1" t="str">
        <f t="shared" si="26"/>
        <v>Cumplido</v>
      </c>
      <c r="AC234" s="1" t="str">
        <f t="shared" si="28"/>
        <v/>
      </c>
      <c r="AD234" s="1" t="str">
        <f>VLOOKUP(A234,'+ pending'!A:A,1,0)</f>
        <v>INC000002662875</v>
      </c>
    </row>
    <row r="235" spans="1:30" x14ac:dyDescent="0.2">
      <c r="A235" s="75" t="s">
        <v>16075</v>
      </c>
      <c r="B235" s="1" t="s">
        <v>116</v>
      </c>
      <c r="C235" s="1" t="s">
        <v>50</v>
      </c>
      <c r="D235" s="1" t="s">
        <v>109</v>
      </c>
      <c r="E235" s="1" t="s">
        <v>122</v>
      </c>
      <c r="F235" s="1" t="s">
        <v>121</v>
      </c>
      <c r="G235" s="1" t="s">
        <v>16076</v>
      </c>
      <c r="H235" s="1" t="s">
        <v>16077</v>
      </c>
      <c r="I235" s="1" t="s">
        <v>16078</v>
      </c>
      <c r="J235" s="1" t="s">
        <v>16058</v>
      </c>
      <c r="K235" s="1" t="s">
        <v>21</v>
      </c>
      <c r="L235" s="1" t="s">
        <v>43</v>
      </c>
      <c r="M235" s="1" t="s">
        <v>16079</v>
      </c>
      <c r="N235" s="1" t="s">
        <v>115</v>
      </c>
      <c r="O235" s="1" t="s">
        <v>133</v>
      </c>
      <c r="P235" s="1" t="s">
        <v>10</v>
      </c>
      <c r="Q235" s="1" t="s">
        <v>15332</v>
      </c>
      <c r="R235" s="58">
        <v>45361</v>
      </c>
      <c r="S235" s="31">
        <f t="shared" si="23"/>
        <v>8.6620370369928423E-2</v>
      </c>
      <c r="T235" s="31">
        <f>VLOOKUP(A235,'+ pending'!A:V,22,0)</f>
        <v>8.6562500000000001E-2</v>
      </c>
      <c r="U235" s="18">
        <f>VLOOKUP(A235,'+ pending'!A:W,23,0)</f>
        <v>8.9108796296296297E-2</v>
      </c>
      <c r="V235" s="31">
        <f>VLOOKUP(A235,'+ pending'!A:X,24,0)</f>
        <v>2.5462962962962965E-3</v>
      </c>
      <c r="W235" s="62" t="str">
        <f t="shared" si="24"/>
        <v>Cumplido</v>
      </c>
      <c r="X235" s="63" t="str">
        <f t="shared" si="25"/>
        <v xml:space="preserve"> </v>
      </c>
      <c r="Z235" s="1" t="str">
        <f t="shared" si="27"/>
        <v/>
      </c>
      <c r="AA235" s="1" t="str">
        <f t="shared" si="22"/>
        <v/>
      </c>
      <c r="AB235" s="1" t="str">
        <f t="shared" si="26"/>
        <v/>
      </c>
      <c r="AC235" s="1" t="str">
        <f t="shared" si="28"/>
        <v>Cumplido</v>
      </c>
      <c r="AD235" s="1" t="str">
        <f>VLOOKUP(A235,'+ pending'!A:A,1,0)</f>
        <v>INC000002663765</v>
      </c>
    </row>
    <row r="236" spans="1:30" x14ac:dyDescent="0.2">
      <c r="A236" s="75" t="s">
        <v>16080</v>
      </c>
      <c r="B236" s="1" t="s">
        <v>110</v>
      </c>
      <c r="C236" s="1" t="s">
        <v>50</v>
      </c>
      <c r="D236" s="1" t="s">
        <v>109</v>
      </c>
      <c r="E236" s="1" t="s">
        <v>122</v>
      </c>
      <c r="F236" s="1" t="s">
        <v>129</v>
      </c>
      <c r="G236" s="1" t="s">
        <v>16081</v>
      </c>
      <c r="H236" s="1" t="s">
        <v>16082</v>
      </c>
      <c r="I236" s="1" t="s">
        <v>16083</v>
      </c>
      <c r="J236" s="1" t="s">
        <v>16084</v>
      </c>
      <c r="K236" s="1" t="s">
        <v>22</v>
      </c>
      <c r="L236" s="1" t="s">
        <v>47</v>
      </c>
      <c r="M236" s="1" t="s">
        <v>16085</v>
      </c>
      <c r="N236" s="1" t="s">
        <v>167</v>
      </c>
      <c r="O236" s="1" t="s">
        <v>205</v>
      </c>
      <c r="P236" s="1" t="s">
        <v>9</v>
      </c>
      <c r="Q236" s="1" t="s">
        <v>15332</v>
      </c>
      <c r="R236" s="58">
        <v>45362</v>
      </c>
      <c r="S236" s="31">
        <f t="shared" si="23"/>
        <v>3.0092592351138592E-4</v>
      </c>
      <c r="T236" s="31">
        <f>VLOOKUP(A236,'+ pending'!A:V,22,0)</f>
        <v>0</v>
      </c>
      <c r="U236" s="18">
        <f>VLOOKUP(A236,'+ pending'!A:W,23,0)</f>
        <v>1.1805555555555556E-3</v>
      </c>
      <c r="V236" s="31">
        <f>VLOOKUP(A236,'+ pending'!A:X,24,0)</f>
        <v>1.1805555555555556E-3</v>
      </c>
      <c r="W236" s="62" t="str">
        <f t="shared" si="24"/>
        <v/>
      </c>
      <c r="X236" s="63" t="str">
        <f t="shared" si="25"/>
        <v>Cumplido</v>
      </c>
      <c r="Z236" s="1" t="str">
        <f t="shared" si="27"/>
        <v/>
      </c>
      <c r="AA236" s="1" t="str">
        <f t="shared" si="22"/>
        <v/>
      </c>
      <c r="AB236" s="1" t="str">
        <f t="shared" si="26"/>
        <v/>
      </c>
      <c r="AC236" s="1" t="str">
        <f t="shared" si="28"/>
        <v>Cumplido</v>
      </c>
      <c r="AD236" s="1" t="str">
        <f>VLOOKUP(A236,'+ pending'!A:A,1,0)</f>
        <v>INC000002663386</v>
      </c>
    </row>
    <row r="237" spans="1:30" x14ac:dyDescent="0.2">
      <c r="A237" s="75" t="s">
        <v>16086</v>
      </c>
      <c r="B237" s="1" t="s">
        <v>110</v>
      </c>
      <c r="C237" s="1" t="s">
        <v>50</v>
      </c>
      <c r="D237" s="1" t="s">
        <v>109</v>
      </c>
      <c r="E237" s="1" t="s">
        <v>122</v>
      </c>
      <c r="F237" s="1" t="s">
        <v>111</v>
      </c>
      <c r="G237" s="1" t="s">
        <v>16087</v>
      </c>
      <c r="H237" s="1" t="s">
        <v>16088</v>
      </c>
      <c r="I237" s="1" t="s">
        <v>16089</v>
      </c>
      <c r="J237" s="1" t="s">
        <v>16084</v>
      </c>
      <c r="K237" s="1" t="s">
        <v>18</v>
      </c>
      <c r="L237" s="1" t="s">
        <v>57</v>
      </c>
      <c r="M237" s="1" t="s">
        <v>16090</v>
      </c>
      <c r="N237" s="1" t="s">
        <v>112</v>
      </c>
      <c r="O237" s="1" t="s">
        <v>113</v>
      </c>
      <c r="P237" s="1" t="s">
        <v>9</v>
      </c>
      <c r="Q237" s="1" t="s">
        <v>15380</v>
      </c>
      <c r="R237" s="58">
        <v>45362</v>
      </c>
      <c r="S237" s="31">
        <f t="shared" si="23"/>
        <v>2.5297685185214505</v>
      </c>
      <c r="T237" s="31">
        <f>VLOOKUP(A237,'+ pending'!A:V,22,0)</f>
        <v>2.5293518518518519</v>
      </c>
      <c r="U237" s="18">
        <f>VLOOKUP(A237,'+ pending'!A:W,23,0)</f>
        <v>2.5305555555555554</v>
      </c>
      <c r="V237" s="31">
        <f>VLOOKUP(A237,'+ pending'!A:X,24,0)</f>
        <v>1.2037037037037038E-3</v>
      </c>
      <c r="W237" s="62" t="str">
        <f t="shared" si="24"/>
        <v/>
      </c>
      <c r="X237" s="63" t="str">
        <f t="shared" si="25"/>
        <v>Cumplido</v>
      </c>
      <c r="Z237" s="1" t="str">
        <f t="shared" si="27"/>
        <v/>
      </c>
      <c r="AA237" s="1" t="str">
        <f t="shared" si="22"/>
        <v/>
      </c>
      <c r="AB237" s="1" t="str">
        <f t="shared" si="26"/>
        <v/>
      </c>
      <c r="AC237" s="1" t="str">
        <f t="shared" si="28"/>
        <v>Cumplido</v>
      </c>
      <c r="AD237" s="1" t="str">
        <f>VLOOKUP(A237,'+ pending'!A:A,1,0)</f>
        <v>INC000002662218</v>
      </c>
    </row>
    <row r="238" spans="1:30" x14ac:dyDescent="0.2">
      <c r="A238" s="75" t="s">
        <v>16091</v>
      </c>
      <c r="B238" s="1" t="s">
        <v>116</v>
      </c>
      <c r="C238" s="1" t="s">
        <v>40</v>
      </c>
      <c r="D238" s="1" t="s">
        <v>117</v>
      </c>
      <c r="E238" s="1" t="s">
        <v>122</v>
      </c>
      <c r="F238" s="1" t="s">
        <v>111</v>
      </c>
      <c r="G238" s="1" t="s">
        <v>16092</v>
      </c>
      <c r="H238" s="1" t="s">
        <v>16093</v>
      </c>
      <c r="I238" s="1" t="s">
        <v>16094</v>
      </c>
      <c r="J238" s="1" t="s">
        <v>16084</v>
      </c>
      <c r="K238" s="1" t="s">
        <v>18</v>
      </c>
      <c r="L238" s="1" t="s">
        <v>57</v>
      </c>
      <c r="M238" s="1" t="s">
        <v>16095</v>
      </c>
      <c r="N238" s="1" t="s">
        <v>115</v>
      </c>
      <c r="O238" s="1" t="s">
        <v>405</v>
      </c>
      <c r="P238" s="1" t="s">
        <v>9</v>
      </c>
      <c r="Q238" s="1" t="s">
        <v>15380</v>
      </c>
      <c r="R238" s="58">
        <v>45362</v>
      </c>
      <c r="S238" s="31">
        <f t="shared" si="23"/>
        <v>0.58064814814861165</v>
      </c>
      <c r="T238" s="31">
        <f>VLOOKUP(A238,'+ pending'!A:V,22,0)</f>
        <v>0.37004629629629632</v>
      </c>
      <c r="U238" s="18">
        <f>VLOOKUP(A238,'+ pending'!A:W,23,0)</f>
        <v>0.58170138888888889</v>
      </c>
      <c r="V238" s="31">
        <f>VLOOKUP(A238,'+ pending'!A:X,24,0)</f>
        <v>0.2116550925925926</v>
      </c>
      <c r="W238" s="62" t="str">
        <f t="shared" si="24"/>
        <v/>
      </c>
      <c r="X238" s="63" t="str">
        <f t="shared" si="25"/>
        <v>Cumplido</v>
      </c>
      <c r="Z238" s="1" t="str">
        <f t="shared" si="27"/>
        <v/>
      </c>
      <c r="AA238" s="1" t="str">
        <f t="shared" si="22"/>
        <v/>
      </c>
      <c r="AB238" s="1" t="str">
        <f t="shared" si="26"/>
        <v>Cumplido</v>
      </c>
      <c r="AC238" s="1" t="str">
        <f t="shared" si="28"/>
        <v/>
      </c>
      <c r="AD238" s="1" t="str">
        <f>VLOOKUP(A238,'+ pending'!A:A,1,0)</f>
        <v>INC000002663568</v>
      </c>
    </row>
    <row r="239" spans="1:30" x14ac:dyDescent="0.2">
      <c r="A239" s="75" t="s">
        <v>16096</v>
      </c>
      <c r="B239" s="1" t="s">
        <v>110</v>
      </c>
      <c r="C239" s="1" t="s">
        <v>50</v>
      </c>
      <c r="D239" s="1" t="s">
        <v>109</v>
      </c>
      <c r="E239" s="1" t="s">
        <v>122</v>
      </c>
      <c r="F239" s="1" t="s">
        <v>182</v>
      </c>
      <c r="G239" s="1" t="s">
        <v>16097</v>
      </c>
      <c r="H239" s="1" t="s">
        <v>16098</v>
      </c>
      <c r="I239" s="1" t="s">
        <v>16099</v>
      </c>
      <c r="J239" s="1" t="s">
        <v>16084</v>
      </c>
      <c r="K239" s="1" t="s">
        <v>13</v>
      </c>
      <c r="L239" s="1" t="s">
        <v>39</v>
      </c>
      <c r="M239" s="1" t="s">
        <v>16100</v>
      </c>
      <c r="N239" s="1" t="s">
        <v>115</v>
      </c>
      <c r="O239" s="1" t="s">
        <v>15859</v>
      </c>
      <c r="P239" s="1" t="s">
        <v>9</v>
      </c>
      <c r="Q239" s="1" t="s">
        <v>15380</v>
      </c>
      <c r="R239" s="58">
        <v>45362</v>
      </c>
      <c r="S239" s="31">
        <f t="shared" si="23"/>
        <v>4.0084490740700858</v>
      </c>
      <c r="T239" s="31">
        <f>VLOOKUP(A239,'+ pending'!A:V,22,0)</f>
        <v>3.9348958333333335</v>
      </c>
      <c r="U239" s="18">
        <f>VLOOKUP(A239,'+ pending'!A:W,23,0)</f>
        <v>4.0123726851851851</v>
      </c>
      <c r="V239" s="31">
        <f>VLOOKUP(A239,'+ pending'!A:X,24,0)</f>
        <v>7.7476851851851852E-2</v>
      </c>
      <c r="W239" s="62" t="str">
        <f t="shared" si="24"/>
        <v/>
      </c>
      <c r="X239" s="63" t="str">
        <f t="shared" si="25"/>
        <v>Cumplido</v>
      </c>
      <c r="Z239" s="1" t="str">
        <f t="shared" si="27"/>
        <v/>
      </c>
      <c r="AA239" s="1" t="str">
        <f t="shared" si="22"/>
        <v/>
      </c>
      <c r="AB239" s="1" t="str">
        <f t="shared" si="26"/>
        <v/>
      </c>
      <c r="AC239" s="1" t="str">
        <f t="shared" si="28"/>
        <v>Cumplido</v>
      </c>
      <c r="AD239" s="1" t="str">
        <f>VLOOKUP(A239,'+ pending'!A:A,1,0)</f>
        <v>INC000002658233</v>
      </c>
    </row>
    <row r="240" spans="1:30" x14ac:dyDescent="0.2">
      <c r="A240" s="75" t="s">
        <v>16101</v>
      </c>
      <c r="B240" s="1" t="s">
        <v>116</v>
      </c>
      <c r="C240" s="1" t="s">
        <v>40</v>
      </c>
      <c r="D240" s="1" t="s">
        <v>117</v>
      </c>
      <c r="E240" s="1" t="s">
        <v>122</v>
      </c>
      <c r="F240" s="1" t="s">
        <v>897</v>
      </c>
      <c r="G240" s="1" t="s">
        <v>16102</v>
      </c>
      <c r="H240" s="1" t="s">
        <v>16103</v>
      </c>
      <c r="I240" s="1" t="s">
        <v>16104</v>
      </c>
      <c r="J240" s="1" t="s">
        <v>16084</v>
      </c>
      <c r="K240" s="1" t="s">
        <v>19</v>
      </c>
      <c r="L240" s="1" t="s">
        <v>64</v>
      </c>
      <c r="M240" s="1" t="s">
        <v>16105</v>
      </c>
      <c r="N240" s="1" t="s">
        <v>115</v>
      </c>
      <c r="O240" s="1" t="s">
        <v>136</v>
      </c>
      <c r="P240" s="1" t="s">
        <v>9</v>
      </c>
      <c r="Q240" s="1" t="s">
        <v>15332</v>
      </c>
      <c r="R240" s="58">
        <v>45362</v>
      </c>
      <c r="S240" s="31">
        <f t="shared" si="23"/>
        <v>2.6964120370394085</v>
      </c>
      <c r="T240" s="31">
        <f>VLOOKUP(A240,'+ pending'!A:V,22,0)</f>
        <v>2.6063078703703701</v>
      </c>
      <c r="U240" s="18">
        <f>VLOOKUP(A240,'+ pending'!A:W,23,0)</f>
        <v>2.6978009259259261</v>
      </c>
      <c r="V240" s="31">
        <f>VLOOKUP(A240,'+ pending'!A:X,24,0)</f>
        <v>9.149305555555555E-2</v>
      </c>
      <c r="W240" s="62" t="str">
        <f t="shared" si="24"/>
        <v/>
      </c>
      <c r="X240" s="63" t="str">
        <f t="shared" si="25"/>
        <v>Cumplido</v>
      </c>
      <c r="Z240" s="1" t="str">
        <f t="shared" si="27"/>
        <v/>
      </c>
      <c r="AA240" s="1" t="str">
        <f t="shared" si="22"/>
        <v/>
      </c>
      <c r="AB240" s="1" t="str">
        <f t="shared" si="26"/>
        <v>Cumplido</v>
      </c>
      <c r="AC240" s="1" t="str">
        <f t="shared" si="28"/>
        <v/>
      </c>
      <c r="AD240" s="1" t="str">
        <f>VLOOKUP(A240,'+ pending'!A:A,1,0)</f>
        <v>INC000002661474</v>
      </c>
    </row>
    <row r="241" spans="1:30" x14ac:dyDescent="0.2">
      <c r="A241" s="75" t="s">
        <v>16106</v>
      </c>
      <c r="B241" s="1" t="s">
        <v>110</v>
      </c>
      <c r="C241" s="1" t="s">
        <v>50</v>
      </c>
      <c r="D241" s="1" t="s">
        <v>109</v>
      </c>
      <c r="E241" s="1" t="s">
        <v>122</v>
      </c>
      <c r="F241" s="1" t="s">
        <v>111</v>
      </c>
      <c r="G241" s="1" t="s">
        <v>16107</v>
      </c>
      <c r="H241" s="1" t="s">
        <v>16108</v>
      </c>
      <c r="I241" s="1" t="s">
        <v>16109</v>
      </c>
      <c r="J241" s="1" t="s">
        <v>16084</v>
      </c>
      <c r="K241" s="1" t="s">
        <v>18</v>
      </c>
      <c r="L241" s="1" t="s">
        <v>499</v>
      </c>
      <c r="M241" s="1" t="s">
        <v>16110</v>
      </c>
      <c r="N241" s="1" t="s">
        <v>112</v>
      </c>
      <c r="O241" s="1" t="s">
        <v>1770</v>
      </c>
      <c r="P241" s="1" t="s">
        <v>9</v>
      </c>
      <c r="Q241" s="1" t="s">
        <v>15332</v>
      </c>
      <c r="R241" s="58">
        <v>45362</v>
      </c>
      <c r="S241" s="31">
        <f t="shared" si="23"/>
        <v>6.6898148215841502E-3</v>
      </c>
      <c r="T241" s="31">
        <f>VLOOKUP(A241,'+ pending'!A:V,22,0)</f>
        <v>0</v>
      </c>
      <c r="U241" s="18">
        <f>VLOOKUP(A241,'+ pending'!A:W,23,0)</f>
        <v>7.1990740740740739E-3</v>
      </c>
      <c r="V241" s="31">
        <f>VLOOKUP(A241,'+ pending'!A:X,24,0)</f>
        <v>7.1990740740740739E-3</v>
      </c>
      <c r="W241" s="62" t="str">
        <f t="shared" si="24"/>
        <v/>
      </c>
      <c r="X241" s="63" t="str">
        <f t="shared" si="25"/>
        <v>Cumplido</v>
      </c>
      <c r="Z241" s="1" t="str">
        <f t="shared" si="27"/>
        <v/>
      </c>
      <c r="AA241" s="1" t="str">
        <f t="shared" si="22"/>
        <v/>
      </c>
      <c r="AB241" s="1" t="str">
        <f t="shared" si="26"/>
        <v/>
      </c>
      <c r="AC241" s="1" t="str">
        <f t="shared" si="28"/>
        <v>Cumplido</v>
      </c>
      <c r="AD241" s="1" t="str">
        <f>VLOOKUP(A241,'+ pending'!A:A,1,0)</f>
        <v>INC000002664549</v>
      </c>
    </row>
    <row r="242" spans="1:30" x14ac:dyDescent="0.2">
      <c r="A242" s="75" t="s">
        <v>16111</v>
      </c>
      <c r="B242" s="1" t="s">
        <v>116</v>
      </c>
      <c r="C242" s="1" t="s">
        <v>40</v>
      </c>
      <c r="D242" s="1" t="s">
        <v>117</v>
      </c>
      <c r="E242" s="1" t="s">
        <v>122</v>
      </c>
      <c r="F242" s="1" t="s">
        <v>111</v>
      </c>
      <c r="G242" s="1" t="s">
        <v>16112</v>
      </c>
      <c r="H242" s="1" t="s">
        <v>16113</v>
      </c>
      <c r="I242" s="1" t="s">
        <v>16114</v>
      </c>
      <c r="J242" s="1" t="s">
        <v>16084</v>
      </c>
      <c r="K242" s="1" t="s">
        <v>18</v>
      </c>
      <c r="L242" s="1" t="s">
        <v>61</v>
      </c>
      <c r="M242" s="1" t="s">
        <v>16115</v>
      </c>
      <c r="N242" s="1" t="s">
        <v>115</v>
      </c>
      <c r="O242" s="1" t="s">
        <v>405</v>
      </c>
      <c r="P242" s="1" t="s">
        <v>9</v>
      </c>
      <c r="Q242" s="1" t="s">
        <v>15380</v>
      </c>
      <c r="R242" s="58">
        <v>45362</v>
      </c>
      <c r="S242" s="31">
        <f t="shared" si="23"/>
        <v>0.99091435184527654</v>
      </c>
      <c r="T242" s="31">
        <f>VLOOKUP(A242,'+ pending'!A:V,22,0)</f>
        <v>0.9442476851851852</v>
      </c>
      <c r="U242" s="18">
        <f>VLOOKUP(A242,'+ pending'!A:W,23,0)</f>
        <v>0.99383101851851852</v>
      </c>
      <c r="V242" s="31">
        <f>VLOOKUP(A242,'+ pending'!A:X,24,0)</f>
        <v>4.9583333333333333E-2</v>
      </c>
      <c r="W242" s="62" t="str">
        <f t="shared" si="24"/>
        <v/>
      </c>
      <c r="X242" s="63" t="str">
        <f t="shared" si="25"/>
        <v>Cumplido</v>
      </c>
      <c r="Z242" s="1" t="str">
        <f t="shared" si="27"/>
        <v/>
      </c>
      <c r="AA242" s="1" t="str">
        <f t="shared" si="22"/>
        <v/>
      </c>
      <c r="AB242" s="1" t="str">
        <f t="shared" si="26"/>
        <v>Cumplido</v>
      </c>
      <c r="AC242" s="1" t="str">
        <f t="shared" si="28"/>
        <v/>
      </c>
      <c r="AD242" s="1" t="str">
        <f>VLOOKUP(A242,'+ pending'!A:A,1,0)</f>
        <v>INC000002662888</v>
      </c>
    </row>
    <row r="243" spans="1:30" x14ac:dyDescent="0.2">
      <c r="A243" s="75" t="s">
        <v>16116</v>
      </c>
      <c r="B243" s="1" t="s">
        <v>110</v>
      </c>
      <c r="C243" s="1" t="s">
        <v>50</v>
      </c>
      <c r="D243" s="1" t="s">
        <v>109</v>
      </c>
      <c r="E243" s="1" t="s">
        <v>122</v>
      </c>
      <c r="F243" s="1" t="s">
        <v>111</v>
      </c>
      <c r="G243" s="1" t="s">
        <v>16117</v>
      </c>
      <c r="H243" s="1" t="s">
        <v>16118</v>
      </c>
      <c r="I243" s="1" t="s">
        <v>16119</v>
      </c>
      <c r="J243" s="1" t="s">
        <v>16084</v>
      </c>
      <c r="K243" s="1" t="s">
        <v>18</v>
      </c>
      <c r="L243" s="1" t="s">
        <v>499</v>
      </c>
      <c r="M243" s="1" t="s">
        <v>16120</v>
      </c>
      <c r="N243" s="1" t="s">
        <v>112</v>
      </c>
      <c r="O243" s="1" t="s">
        <v>1770</v>
      </c>
      <c r="P243" s="1" t="s">
        <v>9</v>
      </c>
      <c r="Q243" s="1" t="s">
        <v>15332</v>
      </c>
      <c r="R243" s="58">
        <v>45362</v>
      </c>
      <c r="S243" s="31">
        <f t="shared" si="23"/>
        <v>6.6319444376858883E-3</v>
      </c>
      <c r="T243" s="31">
        <f>VLOOKUP(A243,'+ pending'!A:V,22,0)</f>
        <v>0</v>
      </c>
      <c r="U243" s="18">
        <f>VLOOKUP(A243,'+ pending'!A:W,23,0)</f>
        <v>6.9212962962962961E-3</v>
      </c>
      <c r="V243" s="31">
        <f>VLOOKUP(A243,'+ pending'!A:X,24,0)</f>
        <v>6.9212962962962961E-3</v>
      </c>
      <c r="W243" s="62" t="str">
        <f t="shared" si="24"/>
        <v/>
      </c>
      <c r="X243" s="63" t="str">
        <f t="shared" si="25"/>
        <v>Cumplido</v>
      </c>
      <c r="Z243" s="1" t="str">
        <f t="shared" si="27"/>
        <v/>
      </c>
      <c r="AA243" s="1" t="str">
        <f t="shared" si="22"/>
        <v/>
      </c>
      <c r="AB243" s="1" t="str">
        <f t="shared" si="26"/>
        <v/>
      </c>
      <c r="AC243" s="1" t="str">
        <f t="shared" si="28"/>
        <v>Cumplido</v>
      </c>
      <c r="AD243" s="1" t="str">
        <f>VLOOKUP(A243,'+ pending'!A:A,1,0)</f>
        <v>INC000002664550</v>
      </c>
    </row>
    <row r="244" spans="1:30" x14ac:dyDescent="0.2">
      <c r="A244" s="75" t="s">
        <v>16121</v>
      </c>
      <c r="B244" s="1" t="s">
        <v>123</v>
      </c>
      <c r="C244" s="1" t="s">
        <v>50</v>
      </c>
      <c r="D244" s="1" t="s">
        <v>109</v>
      </c>
      <c r="E244" s="1" t="s">
        <v>122</v>
      </c>
      <c r="F244" s="1" t="s">
        <v>459</v>
      </c>
      <c r="G244" s="1" t="s">
        <v>16122</v>
      </c>
      <c r="H244" s="1" t="s">
        <v>16122</v>
      </c>
      <c r="I244" s="1" t="s">
        <v>16123</v>
      </c>
      <c r="J244" s="1" t="s">
        <v>16084</v>
      </c>
      <c r="K244" s="1" t="s">
        <v>19</v>
      </c>
      <c r="L244" s="1" t="s">
        <v>63</v>
      </c>
      <c r="M244" s="1" t="s">
        <v>2805</v>
      </c>
      <c r="N244" s="1" t="s">
        <v>124</v>
      </c>
      <c r="O244" s="1" t="s">
        <v>125</v>
      </c>
      <c r="P244" s="1" t="s">
        <v>10</v>
      </c>
      <c r="Q244" s="1" t="s">
        <v>15332</v>
      </c>
      <c r="R244" s="58">
        <v>45362</v>
      </c>
      <c r="S244" s="31">
        <f t="shared" si="23"/>
        <v>6.7256944443215616E-2</v>
      </c>
      <c r="T244" s="31">
        <f>VLOOKUP(A244,'+ pending'!A:V,22,0)</f>
        <v>2.6782407407407408E-2</v>
      </c>
      <c r="U244" s="18">
        <f>VLOOKUP(A244,'+ pending'!A:W,23,0)</f>
        <v>6.7256944444444439E-2</v>
      </c>
      <c r="V244" s="31">
        <f>VLOOKUP(A244,'+ pending'!A:X,24,0)</f>
        <v>4.0474537037037038E-2</v>
      </c>
      <c r="W244" s="62" t="str">
        <f t="shared" si="24"/>
        <v>Cumplido</v>
      </c>
      <c r="X244" s="63" t="str">
        <f t="shared" si="25"/>
        <v xml:space="preserve"> </v>
      </c>
      <c r="Z244" s="1" t="str">
        <f t="shared" si="27"/>
        <v/>
      </c>
      <c r="AA244" s="1" t="str">
        <f t="shared" si="22"/>
        <v/>
      </c>
      <c r="AB244" s="1" t="str">
        <f t="shared" si="26"/>
        <v/>
      </c>
      <c r="AC244" s="1" t="str">
        <f t="shared" si="28"/>
        <v>Cumplido</v>
      </c>
      <c r="AD244" s="1" t="str">
        <f>VLOOKUP(A244,'+ pending'!A:A,1,0)</f>
        <v>INC000002664348</v>
      </c>
    </row>
    <row r="245" spans="1:30" x14ac:dyDescent="0.2">
      <c r="A245" s="75" t="s">
        <v>16124</v>
      </c>
      <c r="B245" s="1" t="s">
        <v>123</v>
      </c>
      <c r="C245" s="1" t="s">
        <v>50</v>
      </c>
      <c r="D245" s="1" t="s">
        <v>109</v>
      </c>
      <c r="E245" s="1" t="s">
        <v>122</v>
      </c>
      <c r="F245" s="1" t="s">
        <v>129</v>
      </c>
      <c r="G245" s="1" t="s">
        <v>16125</v>
      </c>
      <c r="H245" s="1" t="s">
        <v>16125</v>
      </c>
      <c r="I245" s="1" t="s">
        <v>16126</v>
      </c>
      <c r="J245" s="1" t="s">
        <v>16084</v>
      </c>
      <c r="K245" s="1" t="s">
        <v>19</v>
      </c>
      <c r="L245" s="1" t="s">
        <v>64</v>
      </c>
      <c r="M245" s="1" t="s">
        <v>2203</v>
      </c>
      <c r="N245" s="1" t="s">
        <v>124</v>
      </c>
      <c r="O245" s="1" t="s">
        <v>125</v>
      </c>
      <c r="P245" s="1" t="s">
        <v>10</v>
      </c>
      <c r="Q245" s="1" t="s">
        <v>15332</v>
      </c>
      <c r="R245" s="58">
        <v>45362</v>
      </c>
      <c r="S245" s="31">
        <f t="shared" si="23"/>
        <v>6.8356481475348119E-2</v>
      </c>
      <c r="T245" s="31">
        <f>VLOOKUP(A245,'+ pending'!A:V,22,0)</f>
        <v>2.5335648148148149E-2</v>
      </c>
      <c r="U245" s="18">
        <f>VLOOKUP(A245,'+ pending'!A:W,23,0)</f>
        <v>6.8356481481481476E-2</v>
      </c>
      <c r="V245" s="31">
        <f>VLOOKUP(A245,'+ pending'!A:X,24,0)</f>
        <v>4.3020833333333335E-2</v>
      </c>
      <c r="W245" s="62" t="str">
        <f t="shared" si="24"/>
        <v>Cumplido</v>
      </c>
      <c r="X245" s="63" t="str">
        <f t="shared" si="25"/>
        <v xml:space="preserve"> </v>
      </c>
      <c r="Z245" s="1" t="str">
        <f t="shared" si="27"/>
        <v/>
      </c>
      <c r="AA245" s="1" t="str">
        <f t="shared" si="22"/>
        <v/>
      </c>
      <c r="AB245" s="1" t="str">
        <f t="shared" si="26"/>
        <v/>
      </c>
      <c r="AC245" s="1" t="str">
        <f t="shared" si="28"/>
        <v>Cumplido</v>
      </c>
      <c r="AD245" s="1" t="str">
        <f>VLOOKUP(A245,'+ pending'!A:A,1,0)</f>
        <v>INC000002664359</v>
      </c>
    </row>
    <row r="246" spans="1:30" x14ac:dyDescent="0.2">
      <c r="A246" s="75" t="s">
        <v>16127</v>
      </c>
      <c r="B246" s="1" t="s">
        <v>116</v>
      </c>
      <c r="C246" s="1" t="s">
        <v>40</v>
      </c>
      <c r="D246" s="1" t="s">
        <v>117</v>
      </c>
      <c r="E246" s="1" t="s">
        <v>122</v>
      </c>
      <c r="F246" s="1" t="s">
        <v>170</v>
      </c>
      <c r="G246" s="1" t="s">
        <v>16128</v>
      </c>
      <c r="H246" s="1" t="s">
        <v>16129</v>
      </c>
      <c r="I246" s="1" t="s">
        <v>16130</v>
      </c>
      <c r="J246" s="1" t="s">
        <v>16084</v>
      </c>
      <c r="K246" s="1" t="s">
        <v>22</v>
      </c>
      <c r="L246" s="1" t="s">
        <v>47</v>
      </c>
      <c r="M246" s="1" t="s">
        <v>16131</v>
      </c>
      <c r="N246" s="1" t="s">
        <v>115</v>
      </c>
      <c r="O246" s="1" t="s">
        <v>405</v>
      </c>
      <c r="P246" s="1" t="s">
        <v>9</v>
      </c>
      <c r="Q246" s="1" t="s">
        <v>15332</v>
      </c>
      <c r="R246" s="58">
        <v>45362</v>
      </c>
      <c r="S246" s="31">
        <f t="shared" si="23"/>
        <v>2.7939351851891843</v>
      </c>
      <c r="T246" s="31">
        <f>VLOOKUP(A246,'+ pending'!A:V,22,0)</f>
        <v>2.4670717592592593</v>
      </c>
      <c r="U246" s="18">
        <f>VLOOKUP(A246,'+ pending'!A:W,23,0)</f>
        <v>2.7954745370370371</v>
      </c>
      <c r="V246" s="31">
        <f>VLOOKUP(A246,'+ pending'!A:X,24,0)</f>
        <v>0.32840277777777777</v>
      </c>
      <c r="W246" s="62" t="str">
        <f t="shared" si="24"/>
        <v/>
      </c>
      <c r="X246" s="63" t="str">
        <f t="shared" si="25"/>
        <v>Cumplido</v>
      </c>
      <c r="Z246" s="1" t="str">
        <f t="shared" si="27"/>
        <v/>
      </c>
      <c r="AA246" s="1" t="str">
        <f t="shared" si="22"/>
        <v/>
      </c>
      <c r="AB246" s="1" t="str">
        <f t="shared" si="26"/>
        <v>Cumplido</v>
      </c>
      <c r="AC246" s="1" t="str">
        <f t="shared" si="28"/>
        <v/>
      </c>
      <c r="AD246" s="1" t="str">
        <f>VLOOKUP(A246,'+ pending'!A:A,1,0)</f>
        <v>INC000002661730</v>
      </c>
    </row>
    <row r="247" spans="1:30" x14ac:dyDescent="0.2">
      <c r="A247" s="75" t="s">
        <v>16132</v>
      </c>
      <c r="B247" s="1" t="s">
        <v>116</v>
      </c>
      <c r="C247" s="1" t="s">
        <v>40</v>
      </c>
      <c r="D247" s="1" t="s">
        <v>117</v>
      </c>
      <c r="E247" s="1" t="s">
        <v>122</v>
      </c>
      <c r="F247" s="1" t="s">
        <v>200</v>
      </c>
      <c r="G247" s="1" t="s">
        <v>16133</v>
      </c>
      <c r="H247" s="1" t="s">
        <v>16134</v>
      </c>
      <c r="I247" s="1" t="s">
        <v>16135</v>
      </c>
      <c r="J247" s="1" t="s">
        <v>16084</v>
      </c>
      <c r="K247" s="1" t="s">
        <v>13</v>
      </c>
      <c r="L247" s="1" t="s">
        <v>41</v>
      </c>
      <c r="M247" s="1" t="s">
        <v>16136</v>
      </c>
      <c r="N247" s="1" t="s">
        <v>115</v>
      </c>
      <c r="O247" s="1" t="s">
        <v>144</v>
      </c>
      <c r="P247" s="1" t="s">
        <v>9</v>
      </c>
      <c r="Q247" s="1" t="s">
        <v>15332</v>
      </c>
      <c r="R247" s="58">
        <v>45362</v>
      </c>
      <c r="S247" s="31">
        <f t="shared" si="23"/>
        <v>4.2013888887595385E-2</v>
      </c>
      <c r="T247" s="31">
        <f>VLOOKUP(A247,'+ pending'!A:V,22,0)</f>
        <v>3.3900462962962966E-2</v>
      </c>
      <c r="U247" s="18">
        <f>VLOOKUP(A247,'+ pending'!A:W,23,0)</f>
        <v>4.2233796296296297E-2</v>
      </c>
      <c r="V247" s="31">
        <f>VLOOKUP(A247,'+ pending'!A:X,24,0)</f>
        <v>8.3333333333333332E-3</v>
      </c>
      <c r="W247" s="62" t="str">
        <f t="shared" si="24"/>
        <v/>
      </c>
      <c r="X247" s="63" t="str">
        <f t="shared" si="25"/>
        <v>Cumplido</v>
      </c>
      <c r="Z247" s="1" t="str">
        <f t="shared" si="27"/>
        <v/>
      </c>
      <c r="AA247" s="1" t="str">
        <f t="shared" si="22"/>
        <v/>
      </c>
      <c r="AB247" s="1" t="str">
        <f t="shared" si="26"/>
        <v>Cumplido</v>
      </c>
      <c r="AC247" s="1" t="str">
        <f t="shared" si="28"/>
        <v/>
      </c>
      <c r="AD247" s="1" t="str">
        <f>VLOOKUP(A247,'+ pending'!A:A,1,0)</f>
        <v>INC000002664244</v>
      </c>
    </row>
    <row r="248" spans="1:30" x14ac:dyDescent="0.2">
      <c r="A248" s="75" t="s">
        <v>16137</v>
      </c>
      <c r="B248" s="1" t="s">
        <v>159</v>
      </c>
      <c r="C248" s="1" t="s">
        <v>40</v>
      </c>
      <c r="D248" s="1" t="s">
        <v>117</v>
      </c>
      <c r="E248" s="1" t="s">
        <v>122</v>
      </c>
      <c r="F248" s="1" t="s">
        <v>121</v>
      </c>
      <c r="G248" s="1" t="s">
        <v>16138</v>
      </c>
      <c r="H248" s="1" t="s">
        <v>16139</v>
      </c>
      <c r="I248" s="1" t="s">
        <v>16140</v>
      </c>
      <c r="J248" s="1" t="s">
        <v>16084</v>
      </c>
      <c r="K248" s="1" t="s">
        <v>21</v>
      </c>
      <c r="L248" s="1" t="s">
        <v>43</v>
      </c>
      <c r="M248" s="1" t="s">
        <v>162</v>
      </c>
      <c r="N248" s="1" t="s">
        <v>112</v>
      </c>
      <c r="O248" s="1" t="s">
        <v>161</v>
      </c>
      <c r="P248" s="1" t="s">
        <v>10</v>
      </c>
      <c r="Q248" s="1" t="s">
        <v>15332</v>
      </c>
      <c r="R248" s="58">
        <v>45362</v>
      </c>
      <c r="S248" s="31">
        <f t="shared" si="23"/>
        <v>4.5138888890505768E-3</v>
      </c>
      <c r="T248" s="31">
        <f>VLOOKUP(A248,'+ pending'!A:V,22,0)</f>
        <v>3.8425925925925928E-3</v>
      </c>
      <c r="U248" s="18">
        <f>VLOOKUP(A248,'+ pending'!A:W,23,0)</f>
        <v>5.5555555555555558E-3</v>
      </c>
      <c r="V248" s="31">
        <f>VLOOKUP(A248,'+ pending'!A:X,24,0)</f>
        <v>1.712962962962963E-3</v>
      </c>
      <c r="W248" s="62" t="str">
        <f t="shared" si="24"/>
        <v>Cumplido</v>
      </c>
      <c r="X248" s="63" t="str">
        <f t="shared" si="25"/>
        <v xml:space="preserve"> </v>
      </c>
      <c r="Z248" s="1" t="str">
        <f t="shared" si="27"/>
        <v/>
      </c>
      <c r="AA248" s="1" t="str">
        <f t="shared" si="22"/>
        <v/>
      </c>
      <c r="AB248" s="1" t="str">
        <f t="shared" si="26"/>
        <v>Cumplido</v>
      </c>
      <c r="AC248" s="1" t="str">
        <f t="shared" si="28"/>
        <v/>
      </c>
      <c r="AD248" s="1" t="str">
        <f>VLOOKUP(A248,'+ pending'!A:A,1,0)</f>
        <v>INC000002664290</v>
      </c>
    </row>
    <row r="249" spans="1:30" x14ac:dyDescent="0.2">
      <c r="A249" s="75" t="s">
        <v>16141</v>
      </c>
      <c r="B249" s="1" t="s">
        <v>110</v>
      </c>
      <c r="C249" s="1" t="s">
        <v>50</v>
      </c>
      <c r="D249" s="1" t="s">
        <v>109</v>
      </c>
      <c r="E249" s="1" t="s">
        <v>122</v>
      </c>
      <c r="F249" s="1" t="s">
        <v>118</v>
      </c>
      <c r="G249" s="1" t="s">
        <v>16142</v>
      </c>
      <c r="H249" s="1" t="s">
        <v>16143</v>
      </c>
      <c r="I249" s="1" t="s">
        <v>16144</v>
      </c>
      <c r="J249" s="1" t="s">
        <v>16084</v>
      </c>
      <c r="K249" s="1" t="s">
        <v>14</v>
      </c>
      <c r="L249" s="1" t="s">
        <v>52</v>
      </c>
      <c r="M249" s="1" t="s">
        <v>16145</v>
      </c>
      <c r="N249" s="1" t="s">
        <v>115</v>
      </c>
      <c r="O249" s="1" t="s">
        <v>442</v>
      </c>
      <c r="P249" s="1" t="s">
        <v>9</v>
      </c>
      <c r="Q249" s="1" t="s">
        <v>15380</v>
      </c>
      <c r="R249" s="58">
        <v>45362</v>
      </c>
      <c r="S249" s="31">
        <f t="shared" si="23"/>
        <v>4.8656944444446708</v>
      </c>
      <c r="T249" s="31">
        <f>VLOOKUP(A249,'+ pending'!A:V,22,0)</f>
        <v>4.6914236111111114</v>
      </c>
      <c r="U249" s="18">
        <f>VLOOKUP(A249,'+ pending'!A:W,23,0)</f>
        <v>4.8662152777777781</v>
      </c>
      <c r="V249" s="31">
        <f>VLOOKUP(A249,'+ pending'!A:X,24,0)</f>
        <v>0.17479166666666668</v>
      </c>
      <c r="W249" s="62" t="str">
        <f t="shared" si="24"/>
        <v/>
      </c>
      <c r="X249" s="63" t="str">
        <f t="shared" si="25"/>
        <v>Cumplido</v>
      </c>
      <c r="Z249" s="1" t="str">
        <f t="shared" si="27"/>
        <v/>
      </c>
      <c r="AA249" s="1" t="str">
        <f t="shared" si="22"/>
        <v/>
      </c>
      <c r="AB249" s="1" t="str">
        <f t="shared" si="26"/>
        <v/>
      </c>
      <c r="AC249" s="1" t="str">
        <f t="shared" si="28"/>
        <v>Cumplido</v>
      </c>
      <c r="AD249" s="1" t="str">
        <f>VLOOKUP(A249,'+ pending'!A:A,1,0)</f>
        <v>INC000002656585</v>
      </c>
    </row>
    <row r="250" spans="1:30" x14ac:dyDescent="0.2">
      <c r="A250" s="75" t="s">
        <v>16146</v>
      </c>
      <c r="B250" s="1" t="s">
        <v>110</v>
      </c>
      <c r="C250" s="1" t="s">
        <v>50</v>
      </c>
      <c r="D250" s="1" t="s">
        <v>109</v>
      </c>
      <c r="E250" s="1" t="s">
        <v>122</v>
      </c>
      <c r="F250" s="1" t="s">
        <v>488</v>
      </c>
      <c r="G250" s="1" t="s">
        <v>16147</v>
      </c>
      <c r="H250" s="1" t="s">
        <v>16148</v>
      </c>
      <c r="I250" s="1" t="s">
        <v>16149</v>
      </c>
      <c r="J250" s="1" t="s">
        <v>16084</v>
      </c>
      <c r="K250" s="1" t="s">
        <v>18</v>
      </c>
      <c r="L250" s="1" t="s">
        <v>58</v>
      </c>
      <c r="M250" s="1" t="s">
        <v>16150</v>
      </c>
      <c r="N250" s="1" t="s">
        <v>115</v>
      </c>
      <c r="O250" s="1" t="s">
        <v>442</v>
      </c>
      <c r="P250" s="1" t="s">
        <v>9</v>
      </c>
      <c r="Q250" s="1" t="s">
        <v>15332</v>
      </c>
      <c r="R250" s="58">
        <v>45362</v>
      </c>
      <c r="S250" s="31">
        <f t="shared" si="23"/>
        <v>4.7037037038535345E-2</v>
      </c>
      <c r="T250" s="31">
        <f>VLOOKUP(A250,'+ pending'!A:V,22,0)</f>
        <v>0</v>
      </c>
      <c r="U250" s="18">
        <f>VLOOKUP(A250,'+ pending'!A:W,23,0)</f>
        <v>4.7592592592592596E-2</v>
      </c>
      <c r="V250" s="31">
        <f>VLOOKUP(A250,'+ pending'!A:X,24,0)</f>
        <v>4.7592592592592596E-2</v>
      </c>
      <c r="W250" s="62" t="str">
        <f t="shared" si="24"/>
        <v/>
      </c>
      <c r="X250" s="63" t="str">
        <f t="shared" si="25"/>
        <v>Cumplido</v>
      </c>
      <c r="Z250" s="1" t="str">
        <f t="shared" si="27"/>
        <v/>
      </c>
      <c r="AA250" s="1" t="str">
        <f t="shared" ref="AA250:AA313" si="29">IF($D250="Alta",IF($V250&lt;=$AI$5,"Cumplido", "Incumplido"),"")</f>
        <v/>
      </c>
      <c r="AB250" s="1" t="str">
        <f t="shared" si="26"/>
        <v/>
      </c>
      <c r="AC250" s="1" t="str">
        <f t="shared" si="28"/>
        <v>Cumplido</v>
      </c>
      <c r="AD250" s="1" t="str">
        <f>VLOOKUP(A250,'+ pending'!A:A,1,0)</f>
        <v>INC000002664906</v>
      </c>
    </row>
    <row r="251" spans="1:30" x14ac:dyDescent="0.2">
      <c r="A251" s="75" t="s">
        <v>16151</v>
      </c>
      <c r="B251" s="1" t="s">
        <v>110</v>
      </c>
      <c r="C251" s="1" t="s">
        <v>50</v>
      </c>
      <c r="D251" s="1" t="s">
        <v>109</v>
      </c>
      <c r="E251" s="1" t="s">
        <v>122</v>
      </c>
      <c r="F251" s="1" t="s">
        <v>111</v>
      </c>
      <c r="G251" s="1" t="s">
        <v>16152</v>
      </c>
      <c r="H251" s="1" t="s">
        <v>16153</v>
      </c>
      <c r="I251" s="1" t="s">
        <v>16154</v>
      </c>
      <c r="J251" s="1" t="s">
        <v>16084</v>
      </c>
      <c r="K251" s="1" t="s">
        <v>18</v>
      </c>
      <c r="L251" s="1" t="s">
        <v>61</v>
      </c>
      <c r="M251" s="1" t="s">
        <v>16155</v>
      </c>
      <c r="N251" s="1" t="s">
        <v>112</v>
      </c>
      <c r="O251" s="1" t="s">
        <v>453</v>
      </c>
      <c r="P251" s="1" t="s">
        <v>9</v>
      </c>
      <c r="Q251" s="1" t="s">
        <v>15332</v>
      </c>
      <c r="R251" s="58">
        <v>45362</v>
      </c>
      <c r="S251" s="31">
        <f t="shared" si="23"/>
        <v>1.4004629629198462E-3</v>
      </c>
      <c r="T251" s="31">
        <f>VLOOKUP(A251,'+ pending'!A:V,22,0)</f>
        <v>0</v>
      </c>
      <c r="U251" s="18">
        <f>VLOOKUP(A251,'+ pending'!A:W,23,0)</f>
        <v>1.5162037037037036E-3</v>
      </c>
      <c r="V251" s="31">
        <f>VLOOKUP(A251,'+ pending'!A:X,24,0)</f>
        <v>1.5162037037037036E-3</v>
      </c>
      <c r="W251" s="62" t="str">
        <f t="shared" si="24"/>
        <v/>
      </c>
      <c r="X251" s="63" t="str">
        <f t="shared" si="25"/>
        <v>Cumplido</v>
      </c>
      <c r="Z251" s="1" t="str">
        <f t="shared" si="27"/>
        <v/>
      </c>
      <c r="AA251" s="1" t="str">
        <f t="shared" si="29"/>
        <v/>
      </c>
      <c r="AB251" s="1" t="str">
        <f t="shared" si="26"/>
        <v/>
      </c>
      <c r="AC251" s="1" t="str">
        <f t="shared" si="28"/>
        <v>Cumplido</v>
      </c>
      <c r="AD251" s="1" t="str">
        <f>VLOOKUP(A251,'+ pending'!A:A,1,0)</f>
        <v>INC000002665131</v>
      </c>
    </row>
    <row r="252" spans="1:30" x14ac:dyDescent="0.2">
      <c r="A252" s="75" t="s">
        <v>16156</v>
      </c>
      <c r="B252" s="1" t="s">
        <v>110</v>
      </c>
      <c r="C252" s="1" t="s">
        <v>50</v>
      </c>
      <c r="D252" s="1" t="s">
        <v>109</v>
      </c>
      <c r="E252" s="1" t="s">
        <v>122</v>
      </c>
      <c r="F252" s="1" t="s">
        <v>111</v>
      </c>
      <c r="G252" s="1" t="s">
        <v>16157</v>
      </c>
      <c r="H252" s="1" t="s">
        <v>16158</v>
      </c>
      <c r="I252" s="1" t="s">
        <v>16159</v>
      </c>
      <c r="J252" s="1" t="s">
        <v>16084</v>
      </c>
      <c r="K252" s="1" t="s">
        <v>18</v>
      </c>
      <c r="L252" s="1" t="s">
        <v>61</v>
      </c>
      <c r="M252" s="1" t="s">
        <v>16160</v>
      </c>
      <c r="N252" s="1" t="s">
        <v>112</v>
      </c>
      <c r="O252" s="1" t="s">
        <v>453</v>
      </c>
      <c r="P252" s="1" t="s">
        <v>9</v>
      </c>
      <c r="Q252" s="1" t="s">
        <v>15332</v>
      </c>
      <c r="R252" s="58">
        <v>45362</v>
      </c>
      <c r="S252" s="31">
        <f t="shared" si="23"/>
        <v>2.0370370330056176E-3</v>
      </c>
      <c r="T252" s="31">
        <f>VLOOKUP(A252,'+ pending'!A:V,22,0)</f>
        <v>0</v>
      </c>
      <c r="U252" s="18">
        <f>VLOOKUP(A252,'+ pending'!A:W,23,0)</f>
        <v>2.2106481481481482E-3</v>
      </c>
      <c r="V252" s="31">
        <f>VLOOKUP(A252,'+ pending'!A:X,24,0)</f>
        <v>2.2106481481481482E-3</v>
      </c>
      <c r="W252" s="62" t="str">
        <f t="shared" si="24"/>
        <v/>
      </c>
      <c r="X252" s="63" t="str">
        <f t="shared" si="25"/>
        <v>Cumplido</v>
      </c>
      <c r="Z252" s="1" t="str">
        <f t="shared" si="27"/>
        <v/>
      </c>
      <c r="AA252" s="1" t="str">
        <f t="shared" si="29"/>
        <v/>
      </c>
      <c r="AB252" s="1" t="str">
        <f t="shared" si="26"/>
        <v/>
      </c>
      <c r="AC252" s="1" t="str">
        <f t="shared" si="28"/>
        <v>Cumplido</v>
      </c>
      <c r="AD252" s="1" t="str">
        <f>VLOOKUP(A252,'+ pending'!A:A,1,0)</f>
        <v>INC000002665132</v>
      </c>
    </row>
    <row r="253" spans="1:30" x14ac:dyDescent="0.2">
      <c r="A253" s="75" t="s">
        <v>16161</v>
      </c>
      <c r="B253" s="1" t="s">
        <v>116</v>
      </c>
      <c r="C253" s="1" t="s">
        <v>40</v>
      </c>
      <c r="D253" s="1" t="s">
        <v>117</v>
      </c>
      <c r="E253" s="1" t="s">
        <v>122</v>
      </c>
      <c r="F253" s="1" t="s">
        <v>397</v>
      </c>
      <c r="G253" s="1" t="s">
        <v>16162</v>
      </c>
      <c r="H253" s="1" t="s">
        <v>16163</v>
      </c>
      <c r="I253" s="1" t="s">
        <v>16164</v>
      </c>
      <c r="J253" s="1" t="s">
        <v>16084</v>
      </c>
      <c r="K253" s="1" t="s">
        <v>20</v>
      </c>
      <c r="L253" s="1" t="s">
        <v>65</v>
      </c>
      <c r="M253" s="1" t="s">
        <v>16165</v>
      </c>
      <c r="N253" s="1" t="s">
        <v>115</v>
      </c>
      <c r="O253" s="1" t="s">
        <v>405</v>
      </c>
      <c r="P253" s="1" t="s">
        <v>9</v>
      </c>
      <c r="Q253" s="1" t="s">
        <v>15380</v>
      </c>
      <c r="R253" s="58">
        <v>45362</v>
      </c>
      <c r="S253" s="31">
        <f t="shared" si="23"/>
        <v>2.9896990740744513</v>
      </c>
      <c r="T253" s="31">
        <f>VLOOKUP(A253,'+ pending'!A:V,22,0)</f>
        <v>2.9420254629629627</v>
      </c>
      <c r="U253" s="18">
        <f>VLOOKUP(A253,'+ pending'!A:W,23,0)</f>
        <v>2.9913310185185185</v>
      </c>
      <c r="V253" s="31">
        <f>VLOOKUP(A253,'+ pending'!A:X,24,0)</f>
        <v>4.9305555555555554E-2</v>
      </c>
      <c r="W253" s="62" t="str">
        <f t="shared" si="24"/>
        <v/>
      </c>
      <c r="X253" s="63" t="str">
        <f t="shared" si="25"/>
        <v>Cumplido</v>
      </c>
      <c r="Z253" s="1" t="str">
        <f t="shared" si="27"/>
        <v/>
      </c>
      <c r="AA253" s="1" t="str">
        <f t="shared" si="29"/>
        <v/>
      </c>
      <c r="AB253" s="1" t="str">
        <f t="shared" si="26"/>
        <v>Cumplido</v>
      </c>
      <c r="AC253" s="1" t="str">
        <f t="shared" si="28"/>
        <v/>
      </c>
      <c r="AD253" s="1" t="str">
        <f>VLOOKUP(A253,'+ pending'!A:A,1,0)</f>
        <v>INC000002661083</v>
      </c>
    </row>
    <row r="254" spans="1:30" x14ac:dyDescent="0.2">
      <c r="A254" s="75" t="s">
        <v>16166</v>
      </c>
      <c r="B254" s="1" t="s">
        <v>110</v>
      </c>
      <c r="C254" s="1" t="s">
        <v>50</v>
      </c>
      <c r="D254" s="1" t="s">
        <v>109</v>
      </c>
      <c r="E254" s="1" t="s">
        <v>122</v>
      </c>
      <c r="F254" s="1" t="s">
        <v>111</v>
      </c>
      <c r="G254" s="1" t="s">
        <v>16167</v>
      </c>
      <c r="H254" s="1" t="s">
        <v>16168</v>
      </c>
      <c r="I254" s="1" t="s">
        <v>16169</v>
      </c>
      <c r="J254" s="1" t="s">
        <v>16084</v>
      </c>
      <c r="K254" s="1" t="s">
        <v>18</v>
      </c>
      <c r="L254" s="1" t="s">
        <v>61</v>
      </c>
      <c r="M254" s="1" t="s">
        <v>16170</v>
      </c>
      <c r="N254" s="1" t="s">
        <v>112</v>
      </c>
      <c r="O254" s="1" t="s">
        <v>453</v>
      </c>
      <c r="P254" s="1" t="s">
        <v>9</v>
      </c>
      <c r="Q254" s="1" t="s">
        <v>15332</v>
      </c>
      <c r="R254" s="58">
        <v>45362</v>
      </c>
      <c r="S254" s="31">
        <f t="shared" si="23"/>
        <v>2.384259263635613E-3</v>
      </c>
      <c r="T254" s="31">
        <f>VLOOKUP(A254,'+ pending'!A:V,22,0)</f>
        <v>0</v>
      </c>
      <c r="U254" s="18">
        <f>VLOOKUP(A254,'+ pending'!A:W,23,0)</f>
        <v>2.5231481481481481E-3</v>
      </c>
      <c r="V254" s="31">
        <f>VLOOKUP(A254,'+ pending'!A:X,24,0)</f>
        <v>2.5231481481481481E-3</v>
      </c>
      <c r="W254" s="62" t="str">
        <f t="shared" si="24"/>
        <v/>
      </c>
      <c r="X254" s="63" t="str">
        <f t="shared" si="25"/>
        <v>Cumplido</v>
      </c>
      <c r="Z254" s="1" t="str">
        <f t="shared" si="27"/>
        <v/>
      </c>
      <c r="AA254" s="1" t="str">
        <f t="shared" si="29"/>
        <v/>
      </c>
      <c r="AB254" s="1" t="str">
        <f t="shared" si="26"/>
        <v/>
      </c>
      <c r="AC254" s="1" t="str">
        <f t="shared" si="28"/>
        <v>Cumplido</v>
      </c>
      <c r="AD254" s="1" t="str">
        <f>VLOOKUP(A254,'+ pending'!A:A,1,0)</f>
        <v>INC000002665135</v>
      </c>
    </row>
    <row r="255" spans="1:30" x14ac:dyDescent="0.2">
      <c r="A255" s="75" t="s">
        <v>16171</v>
      </c>
      <c r="B255" s="1" t="s">
        <v>116</v>
      </c>
      <c r="C255" s="1" t="s">
        <v>40</v>
      </c>
      <c r="D255" s="1" t="s">
        <v>117</v>
      </c>
      <c r="E255" s="1" t="s">
        <v>122</v>
      </c>
      <c r="F255" s="1" t="s">
        <v>155</v>
      </c>
      <c r="G255" s="1" t="s">
        <v>16172</v>
      </c>
      <c r="H255" s="1" t="s">
        <v>16173</v>
      </c>
      <c r="I255" s="1" t="s">
        <v>16174</v>
      </c>
      <c r="J255" s="1" t="s">
        <v>16084</v>
      </c>
      <c r="K255" s="1" t="s">
        <v>13</v>
      </c>
      <c r="L255" s="1" t="s">
        <v>37</v>
      </c>
      <c r="M255" s="1" t="s">
        <v>16175</v>
      </c>
      <c r="N255" s="1" t="s">
        <v>115</v>
      </c>
      <c r="O255" s="1" t="s">
        <v>151</v>
      </c>
      <c r="P255" s="1" t="s">
        <v>9</v>
      </c>
      <c r="Q255" s="1" t="s">
        <v>15380</v>
      </c>
      <c r="R255" s="58">
        <v>45362</v>
      </c>
      <c r="S255" s="31">
        <f t="shared" si="23"/>
        <v>2.924039351848478</v>
      </c>
      <c r="T255" s="31">
        <f>VLOOKUP(A255,'+ pending'!A:V,22,0)</f>
        <v>2.9030324074074074</v>
      </c>
      <c r="U255" s="18">
        <f>VLOOKUP(A255,'+ pending'!A:W,23,0)</f>
        <v>2.9272222222222224</v>
      </c>
      <c r="V255" s="31">
        <f>VLOOKUP(A255,'+ pending'!A:X,24,0)</f>
        <v>2.4189814814814813E-2</v>
      </c>
      <c r="W255" s="62" t="str">
        <f t="shared" si="24"/>
        <v/>
      </c>
      <c r="X255" s="63" t="str">
        <f t="shared" si="25"/>
        <v>Cumplido</v>
      </c>
      <c r="Z255" s="1" t="str">
        <f t="shared" si="27"/>
        <v/>
      </c>
      <c r="AA255" s="1" t="str">
        <f t="shared" si="29"/>
        <v/>
      </c>
      <c r="AB255" s="1" t="str">
        <f t="shared" si="26"/>
        <v>Cumplido</v>
      </c>
      <c r="AC255" s="1" t="str">
        <f t="shared" si="28"/>
        <v/>
      </c>
      <c r="AD255" s="1" t="str">
        <f>VLOOKUP(A255,'+ pending'!A:A,1,0)</f>
        <v>INC000002661534</v>
      </c>
    </row>
    <row r="256" spans="1:30" x14ac:dyDescent="0.2">
      <c r="A256" s="75" t="s">
        <v>16176</v>
      </c>
      <c r="B256" s="1" t="s">
        <v>116</v>
      </c>
      <c r="C256" s="1" t="s">
        <v>40</v>
      </c>
      <c r="D256" s="1" t="s">
        <v>117</v>
      </c>
      <c r="E256" s="1" t="s">
        <v>122</v>
      </c>
      <c r="F256" s="1" t="s">
        <v>129</v>
      </c>
      <c r="G256" s="1" t="s">
        <v>16177</v>
      </c>
      <c r="H256" s="1" t="s">
        <v>16177</v>
      </c>
      <c r="I256" s="1" t="s">
        <v>16178</v>
      </c>
      <c r="J256" s="1" t="s">
        <v>16084</v>
      </c>
      <c r="K256" s="1" t="s">
        <v>18</v>
      </c>
      <c r="L256" s="1" t="s">
        <v>60</v>
      </c>
      <c r="M256" s="1" t="s">
        <v>192</v>
      </c>
      <c r="N256" s="1" t="s">
        <v>199</v>
      </c>
      <c r="O256" s="1" t="s">
        <v>143</v>
      </c>
      <c r="P256" s="1" t="s">
        <v>9</v>
      </c>
      <c r="Q256" s="1" t="s">
        <v>15332</v>
      </c>
      <c r="R256" s="58">
        <v>45362</v>
      </c>
      <c r="S256" s="31">
        <f t="shared" si="23"/>
        <v>0.12886574074218515</v>
      </c>
      <c r="T256" s="31">
        <f>VLOOKUP(A256,'+ pending'!A:V,22,0)</f>
        <v>6.1689814814814819E-3</v>
      </c>
      <c r="U256" s="18">
        <f>VLOOKUP(A256,'+ pending'!A:W,23,0)</f>
        <v>0.12886574074074075</v>
      </c>
      <c r="V256" s="31">
        <f>VLOOKUP(A256,'+ pending'!A:X,24,0)</f>
        <v>0.12269675925925926</v>
      </c>
      <c r="W256" s="62" t="str">
        <f t="shared" si="24"/>
        <v/>
      </c>
      <c r="X256" s="63" t="str">
        <f t="shared" si="25"/>
        <v>Cumplido</v>
      </c>
      <c r="Z256" s="1" t="str">
        <f t="shared" si="27"/>
        <v/>
      </c>
      <c r="AA256" s="1" t="str">
        <f t="shared" si="29"/>
        <v/>
      </c>
      <c r="AB256" s="1" t="str">
        <f t="shared" si="26"/>
        <v>Cumplido</v>
      </c>
      <c r="AC256" s="1" t="str">
        <f t="shared" si="28"/>
        <v/>
      </c>
      <c r="AD256" s="1" t="str">
        <f>VLOOKUP(A256,'+ pending'!A:A,1,0)</f>
        <v>INC000002664414</v>
      </c>
    </row>
    <row r="257" spans="1:30" x14ac:dyDescent="0.2">
      <c r="A257" s="75" t="s">
        <v>16179</v>
      </c>
      <c r="B257" s="1" t="s">
        <v>116</v>
      </c>
      <c r="C257" s="1" t="s">
        <v>40</v>
      </c>
      <c r="D257" s="1" t="s">
        <v>117</v>
      </c>
      <c r="E257" s="1" t="s">
        <v>122</v>
      </c>
      <c r="F257" s="1" t="s">
        <v>111</v>
      </c>
      <c r="G257" s="1" t="s">
        <v>16180</v>
      </c>
      <c r="H257" s="1" t="s">
        <v>16181</v>
      </c>
      <c r="I257" s="1" t="s">
        <v>16182</v>
      </c>
      <c r="J257" s="1" t="s">
        <v>16084</v>
      </c>
      <c r="K257" s="1" t="s">
        <v>18</v>
      </c>
      <c r="L257" s="1" t="s">
        <v>61</v>
      </c>
      <c r="M257" s="1" t="s">
        <v>16183</v>
      </c>
      <c r="N257" s="1" t="s">
        <v>115</v>
      </c>
      <c r="O257" s="1" t="s">
        <v>144</v>
      </c>
      <c r="P257" s="1" t="s">
        <v>9</v>
      </c>
      <c r="Q257" s="1" t="s">
        <v>15332</v>
      </c>
      <c r="R257" s="58">
        <v>45362</v>
      </c>
      <c r="S257" s="31">
        <f t="shared" si="23"/>
        <v>1.2534722220152617E-2</v>
      </c>
      <c r="T257" s="31">
        <f>VLOOKUP(A257,'+ pending'!A:V,22,0)</f>
        <v>1.6203703703703703E-3</v>
      </c>
      <c r="U257" s="18">
        <f>VLOOKUP(A257,'+ pending'!A:W,23,0)</f>
        <v>1.3182870370370371E-2</v>
      </c>
      <c r="V257" s="31">
        <f>VLOOKUP(A257,'+ pending'!A:X,24,0)</f>
        <v>1.15625E-2</v>
      </c>
      <c r="W257" s="62" t="str">
        <f t="shared" si="24"/>
        <v/>
      </c>
      <c r="X257" s="63" t="str">
        <f t="shared" si="25"/>
        <v>Cumplido</v>
      </c>
      <c r="Z257" s="1" t="str">
        <f t="shared" si="27"/>
        <v/>
      </c>
      <c r="AA257" s="1" t="str">
        <f t="shared" si="29"/>
        <v/>
      </c>
      <c r="AB257" s="1" t="str">
        <f t="shared" si="26"/>
        <v>Cumplido</v>
      </c>
      <c r="AC257" s="1" t="str">
        <f t="shared" si="28"/>
        <v/>
      </c>
      <c r="AD257" s="1" t="str">
        <f>VLOOKUP(A257,'+ pending'!A:A,1,0)</f>
        <v>INC000002665139</v>
      </c>
    </row>
    <row r="258" spans="1:30" x14ac:dyDescent="0.2">
      <c r="A258" s="75" t="s">
        <v>16184</v>
      </c>
      <c r="B258" s="1" t="s">
        <v>116</v>
      </c>
      <c r="C258" s="1" t="s">
        <v>40</v>
      </c>
      <c r="D258" s="1" t="s">
        <v>117</v>
      </c>
      <c r="E258" s="1" t="s">
        <v>122</v>
      </c>
      <c r="F258" s="1" t="s">
        <v>111</v>
      </c>
      <c r="G258" s="1" t="s">
        <v>16185</v>
      </c>
      <c r="H258" s="1" t="s">
        <v>16186</v>
      </c>
      <c r="I258" s="1" t="s">
        <v>16187</v>
      </c>
      <c r="J258" s="1" t="s">
        <v>16084</v>
      </c>
      <c r="K258" s="1" t="s">
        <v>20</v>
      </c>
      <c r="L258" s="1" t="s">
        <v>67</v>
      </c>
      <c r="M258" s="1" t="s">
        <v>16188</v>
      </c>
      <c r="N258" s="1" t="s">
        <v>115</v>
      </c>
      <c r="O258" s="1" t="s">
        <v>405</v>
      </c>
      <c r="P258" s="1" t="s">
        <v>9</v>
      </c>
      <c r="Q258" s="1" t="s">
        <v>15332</v>
      </c>
      <c r="R258" s="58">
        <v>45362</v>
      </c>
      <c r="S258" s="31">
        <f t="shared" si="23"/>
        <v>0.10006944444467081</v>
      </c>
      <c r="T258" s="31">
        <f>VLOOKUP(A258,'+ pending'!A:V,22,0)</f>
        <v>8.8912037037037039E-2</v>
      </c>
      <c r="U258" s="18">
        <f>VLOOKUP(A258,'+ pending'!A:W,23,0)</f>
        <v>0.10155092592592592</v>
      </c>
      <c r="V258" s="31">
        <f>VLOOKUP(A258,'+ pending'!A:X,24,0)</f>
        <v>1.2638888888888889E-2</v>
      </c>
      <c r="W258" s="62" t="str">
        <f t="shared" si="24"/>
        <v/>
      </c>
      <c r="X258" s="63" t="str">
        <f t="shared" si="25"/>
        <v>Cumplido</v>
      </c>
      <c r="Z258" s="1" t="str">
        <f t="shared" si="27"/>
        <v/>
      </c>
      <c r="AA258" s="1" t="str">
        <f t="shared" si="29"/>
        <v/>
      </c>
      <c r="AB258" s="1" t="str">
        <f t="shared" si="26"/>
        <v>Cumplido</v>
      </c>
      <c r="AC258" s="1" t="str">
        <f t="shared" si="28"/>
        <v/>
      </c>
      <c r="AD258" s="1" t="str">
        <f>VLOOKUP(A258,'+ pending'!A:A,1,0)</f>
        <v>INC000002665413</v>
      </c>
    </row>
    <row r="259" spans="1:30" x14ac:dyDescent="0.2">
      <c r="A259" s="75" t="s">
        <v>16189</v>
      </c>
      <c r="B259" s="1" t="s">
        <v>116</v>
      </c>
      <c r="C259" s="1" t="s">
        <v>40</v>
      </c>
      <c r="D259" s="1" t="s">
        <v>117</v>
      </c>
      <c r="E259" s="1" t="s">
        <v>122</v>
      </c>
      <c r="F259" s="1" t="s">
        <v>16190</v>
      </c>
      <c r="G259" s="1" t="s">
        <v>16191</v>
      </c>
      <c r="H259" s="1" t="s">
        <v>16192</v>
      </c>
      <c r="I259" s="1" t="s">
        <v>16193</v>
      </c>
      <c r="J259" s="1" t="s">
        <v>16084</v>
      </c>
      <c r="K259" s="1" t="s">
        <v>20</v>
      </c>
      <c r="L259" s="1" t="s">
        <v>65</v>
      </c>
      <c r="M259" s="1" t="s">
        <v>16194</v>
      </c>
      <c r="N259" s="1" t="s">
        <v>115</v>
      </c>
      <c r="O259" s="1" t="s">
        <v>405</v>
      </c>
      <c r="P259" s="1" t="s">
        <v>9</v>
      </c>
      <c r="Q259" s="1" t="s">
        <v>15332</v>
      </c>
      <c r="R259" s="58">
        <v>45362</v>
      </c>
      <c r="S259" s="31">
        <f t="shared" si="23"/>
        <v>0.18111111110920319</v>
      </c>
      <c r="T259" s="31">
        <f>VLOOKUP(A259,'+ pending'!A:V,22,0)</f>
        <v>0.13393518518518518</v>
      </c>
      <c r="U259" s="18">
        <f>VLOOKUP(A259,'+ pending'!A:W,23,0)</f>
        <v>0.18263888888888888</v>
      </c>
      <c r="V259" s="31">
        <f>VLOOKUP(A259,'+ pending'!A:X,24,0)</f>
        <v>4.87037037037037E-2</v>
      </c>
      <c r="W259" s="62" t="str">
        <f t="shared" si="24"/>
        <v/>
      </c>
      <c r="X259" s="63" t="str">
        <f t="shared" si="25"/>
        <v>Cumplido</v>
      </c>
      <c r="Z259" s="1" t="str">
        <f t="shared" si="27"/>
        <v/>
      </c>
      <c r="AA259" s="1" t="str">
        <f t="shared" si="29"/>
        <v/>
      </c>
      <c r="AB259" s="1" t="str">
        <f t="shared" si="26"/>
        <v>Cumplido</v>
      </c>
      <c r="AC259" s="1" t="str">
        <f t="shared" si="28"/>
        <v/>
      </c>
      <c r="AD259" s="1" t="str">
        <f>VLOOKUP(A259,'+ pending'!A:A,1,0)</f>
        <v>INC000002664915</v>
      </c>
    </row>
    <row r="260" spans="1:30" x14ac:dyDescent="0.2">
      <c r="A260" s="75" t="s">
        <v>16195</v>
      </c>
      <c r="B260" s="1" t="s">
        <v>116</v>
      </c>
      <c r="C260" s="1" t="s">
        <v>50</v>
      </c>
      <c r="D260" s="1" t="s">
        <v>109</v>
      </c>
      <c r="E260" s="1" t="s">
        <v>122</v>
      </c>
      <c r="F260" s="1" t="s">
        <v>121</v>
      </c>
      <c r="G260" s="1" t="s">
        <v>16196</v>
      </c>
      <c r="H260" s="1" t="s">
        <v>16197</v>
      </c>
      <c r="I260" s="1" t="s">
        <v>16198</v>
      </c>
      <c r="J260" s="1" t="s">
        <v>16084</v>
      </c>
      <c r="K260" s="1" t="s">
        <v>18</v>
      </c>
      <c r="L260" s="1" t="s">
        <v>57</v>
      </c>
      <c r="M260" s="1" t="s">
        <v>16199</v>
      </c>
      <c r="N260" s="1" t="s">
        <v>115</v>
      </c>
      <c r="O260" s="1" t="s">
        <v>133</v>
      </c>
      <c r="P260" s="1" t="s">
        <v>9</v>
      </c>
      <c r="Q260" s="1" t="s">
        <v>15332</v>
      </c>
      <c r="R260" s="58">
        <v>45362</v>
      </c>
      <c r="S260" s="31">
        <f t="shared" si="23"/>
        <v>0.13050925925927004</v>
      </c>
      <c r="T260" s="31">
        <f>VLOOKUP(A260,'+ pending'!A:V,22,0)</f>
        <v>1.9907407407407408E-3</v>
      </c>
      <c r="U260" s="18">
        <f>VLOOKUP(A260,'+ pending'!A:W,23,0)</f>
        <v>0.13166666666666665</v>
      </c>
      <c r="V260" s="31">
        <f>VLOOKUP(A260,'+ pending'!A:X,24,0)</f>
        <v>0.12967592592592592</v>
      </c>
      <c r="W260" s="62" t="str">
        <f t="shared" si="24"/>
        <v/>
      </c>
      <c r="X260" s="63" t="str">
        <f t="shared" si="25"/>
        <v>Cumplido</v>
      </c>
      <c r="Z260" s="1" t="str">
        <f t="shared" si="27"/>
        <v/>
      </c>
      <c r="AA260" s="1" t="str">
        <f t="shared" si="29"/>
        <v/>
      </c>
      <c r="AB260" s="1" t="str">
        <f t="shared" si="26"/>
        <v/>
      </c>
      <c r="AC260" s="1" t="str">
        <f t="shared" si="28"/>
        <v>Cumplido</v>
      </c>
      <c r="AD260" s="1" t="str">
        <f>VLOOKUP(A260,'+ pending'!A:A,1,0)</f>
        <v>INC000002664997</v>
      </c>
    </row>
    <row r="261" spans="1:30" x14ac:dyDescent="0.2">
      <c r="A261" s="75" t="s">
        <v>16200</v>
      </c>
      <c r="B261" s="1" t="s">
        <v>123</v>
      </c>
      <c r="C261" s="1" t="s">
        <v>50</v>
      </c>
      <c r="D261" s="1" t="s">
        <v>109</v>
      </c>
      <c r="E261" s="1" t="s">
        <v>122</v>
      </c>
      <c r="F261" s="1" t="s">
        <v>121</v>
      </c>
      <c r="G261" s="1" t="s">
        <v>16201</v>
      </c>
      <c r="H261" s="1" t="s">
        <v>16201</v>
      </c>
      <c r="I261" s="1" t="s">
        <v>16202</v>
      </c>
      <c r="J261" s="1" t="s">
        <v>16084</v>
      </c>
      <c r="K261" s="1" t="s">
        <v>18</v>
      </c>
      <c r="L261" s="1" t="s">
        <v>57</v>
      </c>
      <c r="M261" s="1" t="s">
        <v>16203</v>
      </c>
      <c r="N261" s="1" t="s">
        <v>124</v>
      </c>
      <c r="O261" s="1" t="s">
        <v>125</v>
      </c>
      <c r="P261" s="1" t="s">
        <v>10</v>
      </c>
      <c r="Q261" s="1" t="s">
        <v>15332</v>
      </c>
      <c r="R261" s="58">
        <v>45362</v>
      </c>
      <c r="S261" s="31">
        <f t="shared" si="23"/>
        <v>0.13414351851679385</v>
      </c>
      <c r="T261" s="31">
        <f>VLOOKUP(A261,'+ pending'!A:V,22,0)</f>
        <v>2.8819444444444446E-2</v>
      </c>
      <c r="U261" s="18">
        <f>VLOOKUP(A261,'+ pending'!A:W,23,0)</f>
        <v>0.13414351851851852</v>
      </c>
      <c r="V261" s="31">
        <f>VLOOKUP(A261,'+ pending'!A:X,24,0)</f>
        <v>0.10532407407407407</v>
      </c>
      <c r="W261" s="62" t="str">
        <f t="shared" si="24"/>
        <v>Cumplido</v>
      </c>
      <c r="X261" s="63" t="str">
        <f t="shared" si="25"/>
        <v xml:space="preserve"> </v>
      </c>
      <c r="Z261" s="1" t="str">
        <f t="shared" si="27"/>
        <v/>
      </c>
      <c r="AA261" s="1" t="str">
        <f t="shared" si="29"/>
        <v/>
      </c>
      <c r="AB261" s="1" t="str">
        <f t="shared" si="26"/>
        <v/>
      </c>
      <c r="AC261" s="1" t="str">
        <f t="shared" si="28"/>
        <v>Cumplido</v>
      </c>
      <c r="AD261" s="1" t="str">
        <f>VLOOKUP(A261,'+ pending'!A:A,1,0)</f>
        <v>INC000002665294</v>
      </c>
    </row>
    <row r="262" spans="1:30" x14ac:dyDescent="0.2">
      <c r="A262" s="75" t="s">
        <v>16204</v>
      </c>
      <c r="B262" s="1" t="s">
        <v>123</v>
      </c>
      <c r="C262" s="1" t="s">
        <v>50</v>
      </c>
      <c r="D262" s="1" t="s">
        <v>109</v>
      </c>
      <c r="E262" s="1" t="s">
        <v>122</v>
      </c>
      <c r="F262" s="1" t="s">
        <v>121</v>
      </c>
      <c r="G262" s="1" t="s">
        <v>16205</v>
      </c>
      <c r="H262" s="1" t="s">
        <v>16205</v>
      </c>
      <c r="I262" s="1" t="s">
        <v>16206</v>
      </c>
      <c r="J262" s="1" t="s">
        <v>16084</v>
      </c>
      <c r="K262" s="1" t="s">
        <v>18</v>
      </c>
      <c r="L262" s="1" t="s">
        <v>57</v>
      </c>
      <c r="M262" s="1" t="s">
        <v>16207</v>
      </c>
      <c r="N262" s="1" t="s">
        <v>124</v>
      </c>
      <c r="O262" s="1" t="s">
        <v>125</v>
      </c>
      <c r="P262" s="1" t="s">
        <v>10</v>
      </c>
      <c r="Q262" s="1" t="s">
        <v>15332</v>
      </c>
      <c r="R262" s="58">
        <v>45362</v>
      </c>
      <c r="S262" s="31">
        <f t="shared" si="23"/>
        <v>0.208287037035916</v>
      </c>
      <c r="T262" s="31">
        <f>VLOOKUP(A262,'+ pending'!A:V,22,0)</f>
        <v>0.19150462962962964</v>
      </c>
      <c r="U262" s="18">
        <f>VLOOKUP(A262,'+ pending'!A:W,23,0)</f>
        <v>0.24995370370370371</v>
      </c>
      <c r="V262" s="31">
        <f>VLOOKUP(A262,'+ pending'!A:X,24,0)</f>
        <v>1.6782407407407409E-2</v>
      </c>
      <c r="W262" s="62" t="str">
        <f t="shared" si="24"/>
        <v>Cumplido</v>
      </c>
      <c r="X262" s="63" t="str">
        <f t="shared" si="25"/>
        <v xml:space="preserve"> </v>
      </c>
      <c r="Z262" s="1" t="str">
        <f t="shared" si="27"/>
        <v/>
      </c>
      <c r="AA262" s="1" t="str">
        <f t="shared" si="29"/>
        <v/>
      </c>
      <c r="AB262" s="1" t="str">
        <f t="shared" si="26"/>
        <v/>
      </c>
      <c r="AC262" s="1" t="str">
        <f t="shared" si="28"/>
        <v>Cumplido</v>
      </c>
      <c r="AD262" s="1" t="str">
        <f>VLOOKUP(A262,'+ pending'!A:A,1,0)</f>
        <v>INC000002664680</v>
      </c>
    </row>
    <row r="263" spans="1:30" x14ac:dyDescent="0.2">
      <c r="A263" s="75" t="s">
        <v>16208</v>
      </c>
      <c r="B263" s="1" t="s">
        <v>123</v>
      </c>
      <c r="C263" s="1" t="s">
        <v>50</v>
      </c>
      <c r="D263" s="1" t="s">
        <v>109</v>
      </c>
      <c r="E263" s="1" t="s">
        <v>122</v>
      </c>
      <c r="F263" s="1" t="s">
        <v>121</v>
      </c>
      <c r="G263" s="1" t="s">
        <v>16209</v>
      </c>
      <c r="H263" s="1" t="s">
        <v>16209</v>
      </c>
      <c r="I263" s="1" t="s">
        <v>16210</v>
      </c>
      <c r="J263" s="1" t="s">
        <v>16084</v>
      </c>
      <c r="K263" s="1" t="s">
        <v>18</v>
      </c>
      <c r="L263" s="1" t="s">
        <v>57</v>
      </c>
      <c r="M263" s="1" t="s">
        <v>16211</v>
      </c>
      <c r="N263" s="1" t="s">
        <v>124</v>
      </c>
      <c r="O263" s="1" t="s">
        <v>125</v>
      </c>
      <c r="P263" s="1" t="s">
        <v>10</v>
      </c>
      <c r="Q263" s="1" t="s">
        <v>15332</v>
      </c>
      <c r="R263" s="58">
        <v>45362</v>
      </c>
      <c r="S263" s="31">
        <f t="shared" ref="S263:S326" si="30">I263-H263</f>
        <v>0.21136574073898373</v>
      </c>
      <c r="T263" s="31">
        <f>VLOOKUP(A263,'+ pending'!A:V,22,0)</f>
        <v>0.18887731481481482</v>
      </c>
      <c r="U263" s="18">
        <f>VLOOKUP(A263,'+ pending'!A:W,23,0)</f>
        <v>0.21136574074074074</v>
      </c>
      <c r="V263" s="31">
        <f>VLOOKUP(A263,'+ pending'!A:X,24,0)</f>
        <v>2.2488425925925926E-2</v>
      </c>
      <c r="W263" s="62" t="str">
        <f t="shared" ref="W263:W326" si="31">IF(P263="Incidencia de Cliente",IF($V263&lt;=$AI$2,"Cumplido","Incumplido"),"")</f>
        <v>Cumplido</v>
      </c>
      <c r="X263" s="63" t="str">
        <f t="shared" ref="X263:X326" si="32">IF(P263="Requerimiento de Cliente",IF($V263&lt;=$AI$3,"Cumplido","Incumplido")," ")</f>
        <v xml:space="preserve"> </v>
      </c>
      <c r="Z263" s="1" t="str">
        <f t="shared" si="27"/>
        <v/>
      </c>
      <c r="AA263" s="1" t="str">
        <f t="shared" si="29"/>
        <v/>
      </c>
      <c r="AB263" s="1" t="str">
        <f t="shared" si="26"/>
        <v/>
      </c>
      <c r="AC263" s="1" t="str">
        <f t="shared" si="28"/>
        <v>Cumplido</v>
      </c>
      <c r="AD263" s="1" t="str">
        <f>VLOOKUP(A263,'+ pending'!A:A,1,0)</f>
        <v>INC000002664674</v>
      </c>
    </row>
    <row r="264" spans="1:30" x14ac:dyDescent="0.2">
      <c r="A264" s="75" t="s">
        <v>16212</v>
      </c>
      <c r="B264" s="1" t="s">
        <v>116</v>
      </c>
      <c r="C264" s="1" t="s">
        <v>40</v>
      </c>
      <c r="D264" s="1" t="s">
        <v>117</v>
      </c>
      <c r="E264" s="1" t="s">
        <v>122</v>
      </c>
      <c r="F264" s="1" t="s">
        <v>111</v>
      </c>
      <c r="G264" s="1" t="s">
        <v>16213</v>
      </c>
      <c r="H264" s="1" t="s">
        <v>16214</v>
      </c>
      <c r="I264" s="1" t="s">
        <v>16215</v>
      </c>
      <c r="J264" s="1" t="s">
        <v>16084</v>
      </c>
      <c r="K264" s="1" t="s">
        <v>19</v>
      </c>
      <c r="L264" s="1" t="s">
        <v>63</v>
      </c>
      <c r="M264" s="1" t="s">
        <v>16216</v>
      </c>
      <c r="N264" s="1" t="s">
        <v>115</v>
      </c>
      <c r="O264" s="1" t="s">
        <v>405</v>
      </c>
      <c r="P264" s="1" t="s">
        <v>9</v>
      </c>
      <c r="Q264" s="1" t="s">
        <v>15332</v>
      </c>
      <c r="R264" s="58">
        <v>45362</v>
      </c>
      <c r="S264" s="31">
        <f t="shared" si="30"/>
        <v>2.7175925926712807E-2</v>
      </c>
      <c r="T264" s="31">
        <f>VLOOKUP(A264,'+ pending'!A:V,22,0)</f>
        <v>0</v>
      </c>
      <c r="U264" s="18">
        <f>VLOOKUP(A264,'+ pending'!A:W,23,0)</f>
        <v>2.8784722222222222E-2</v>
      </c>
      <c r="V264" s="31">
        <f>VLOOKUP(A264,'+ pending'!A:X,24,0)</f>
        <v>2.8784722222222222E-2</v>
      </c>
      <c r="W264" s="62" t="str">
        <f t="shared" si="31"/>
        <v/>
      </c>
      <c r="X264" s="63" t="str">
        <f t="shared" si="32"/>
        <v>Cumplido</v>
      </c>
      <c r="Z264" s="1" t="str">
        <f t="shared" si="27"/>
        <v/>
      </c>
      <c r="AA264" s="1" t="str">
        <f t="shared" si="29"/>
        <v/>
      </c>
      <c r="AB264" s="1" t="str">
        <f t="shared" ref="AB264:AB327" si="33">IF($D264="Media",IF($V264&lt;=$AI$6,"Cumplido", "Incumplido"),"")</f>
        <v>Cumplido</v>
      </c>
      <c r="AC264" s="1" t="str">
        <f t="shared" si="28"/>
        <v/>
      </c>
      <c r="AD264" s="1" t="str">
        <f>VLOOKUP(A264,'+ pending'!A:A,1,0)</f>
        <v>INC000002665502</v>
      </c>
    </row>
    <row r="265" spans="1:30" x14ac:dyDescent="0.2">
      <c r="A265" s="75" t="s">
        <v>16217</v>
      </c>
      <c r="B265" s="1" t="s">
        <v>116</v>
      </c>
      <c r="C265" s="1" t="s">
        <v>40</v>
      </c>
      <c r="D265" s="1" t="s">
        <v>117</v>
      </c>
      <c r="E265" s="1" t="s">
        <v>122</v>
      </c>
      <c r="F265" s="1" t="s">
        <v>111</v>
      </c>
      <c r="G265" s="1" t="s">
        <v>16218</v>
      </c>
      <c r="H265" s="1" t="s">
        <v>16219</v>
      </c>
      <c r="I265" s="1" t="s">
        <v>16220</v>
      </c>
      <c r="J265" s="1" t="s">
        <v>16084</v>
      </c>
      <c r="K265" s="1" t="s">
        <v>20</v>
      </c>
      <c r="L265" s="1" t="s">
        <v>65</v>
      </c>
      <c r="M265" s="1" t="s">
        <v>16221</v>
      </c>
      <c r="N265" s="1" t="s">
        <v>115</v>
      </c>
      <c r="O265" s="1" t="s">
        <v>144</v>
      </c>
      <c r="P265" s="1" t="s">
        <v>9</v>
      </c>
      <c r="Q265" s="1" t="s">
        <v>15332</v>
      </c>
      <c r="R265" s="58">
        <v>45362</v>
      </c>
      <c r="S265" s="31">
        <f t="shared" si="30"/>
        <v>0.10697916666686069</v>
      </c>
      <c r="T265" s="31">
        <f>VLOOKUP(A265,'+ pending'!A:V,22,0)</f>
        <v>0</v>
      </c>
      <c r="U265" s="18">
        <f>VLOOKUP(A265,'+ pending'!A:W,23,0)</f>
        <v>0.10739583333333333</v>
      </c>
      <c r="V265" s="31">
        <f>VLOOKUP(A265,'+ pending'!A:X,24,0)</f>
        <v>0.10739583333333333</v>
      </c>
      <c r="W265" s="62" t="str">
        <f t="shared" si="31"/>
        <v/>
      </c>
      <c r="X265" s="63" t="str">
        <f t="shared" si="32"/>
        <v>Cumplido</v>
      </c>
      <c r="Z265" s="1" t="str">
        <f t="shared" si="27"/>
        <v/>
      </c>
      <c r="AA265" s="1" t="str">
        <f t="shared" si="29"/>
        <v/>
      </c>
      <c r="AB265" s="1" t="str">
        <f t="shared" si="33"/>
        <v>Cumplido</v>
      </c>
      <c r="AC265" s="1" t="str">
        <f t="shared" si="28"/>
        <v/>
      </c>
      <c r="AD265" s="1" t="str">
        <f>VLOOKUP(A265,'+ pending'!A:A,1,0)</f>
        <v>INC000002665165</v>
      </c>
    </row>
    <row r="266" spans="1:30" x14ac:dyDescent="0.2">
      <c r="A266" s="75" t="s">
        <v>16222</v>
      </c>
      <c r="B266" s="1" t="s">
        <v>123</v>
      </c>
      <c r="C266" s="1" t="s">
        <v>50</v>
      </c>
      <c r="D266" s="1" t="s">
        <v>109</v>
      </c>
      <c r="E266" s="1" t="s">
        <v>122</v>
      </c>
      <c r="F266" s="1" t="s">
        <v>121</v>
      </c>
      <c r="G266" s="1" t="s">
        <v>16223</v>
      </c>
      <c r="H266" s="1" t="s">
        <v>16223</v>
      </c>
      <c r="I266" s="1" t="s">
        <v>16224</v>
      </c>
      <c r="J266" s="1" t="s">
        <v>16084</v>
      </c>
      <c r="K266" s="1" t="s">
        <v>18</v>
      </c>
      <c r="L266" s="1" t="s">
        <v>57</v>
      </c>
      <c r="M266" s="1" t="s">
        <v>16225</v>
      </c>
      <c r="N266" s="1" t="s">
        <v>124</v>
      </c>
      <c r="O266" s="1" t="s">
        <v>125</v>
      </c>
      <c r="P266" s="1" t="s">
        <v>10</v>
      </c>
      <c r="Q266" s="1" t="s">
        <v>15332</v>
      </c>
      <c r="R266" s="58">
        <v>45362</v>
      </c>
      <c r="S266" s="31">
        <f t="shared" si="30"/>
        <v>2.3356481484370306E-2</v>
      </c>
      <c r="T266" s="31">
        <f>VLOOKUP(A266,'+ pending'!A:V,22,0)</f>
        <v>8.1712962962962963E-3</v>
      </c>
      <c r="U266" s="18">
        <f>VLOOKUP(A266,'+ pending'!A:W,23,0)</f>
        <v>2.3356481481481482E-2</v>
      </c>
      <c r="V266" s="31">
        <f>VLOOKUP(A266,'+ pending'!A:X,24,0)</f>
        <v>1.5185185185185185E-2</v>
      </c>
      <c r="W266" s="62" t="str">
        <f t="shared" si="31"/>
        <v>Cumplido</v>
      </c>
      <c r="X266" s="63" t="str">
        <f t="shared" si="32"/>
        <v xml:space="preserve"> </v>
      </c>
      <c r="Z266" s="1" t="str">
        <f t="shared" ref="Z266:Z329" si="34">IF($D266="Crítica",IF($V266&lt;=$AI$4, "Cumplido", "Incumplido SLA"),"")</f>
        <v/>
      </c>
      <c r="AA266" s="1" t="str">
        <f t="shared" si="29"/>
        <v/>
      </c>
      <c r="AB266" s="1" t="str">
        <f t="shared" si="33"/>
        <v/>
      </c>
      <c r="AC266" s="1" t="str">
        <f t="shared" si="28"/>
        <v>Cumplido</v>
      </c>
      <c r="AD266" s="1" t="str">
        <f>VLOOKUP(A266,'+ pending'!A:A,1,0)</f>
        <v>INC000002665833</v>
      </c>
    </row>
    <row r="267" spans="1:30" x14ac:dyDescent="0.2">
      <c r="A267" s="75" t="s">
        <v>16226</v>
      </c>
      <c r="B267" s="1" t="s">
        <v>116</v>
      </c>
      <c r="C267" s="1" t="s">
        <v>40</v>
      </c>
      <c r="D267" s="1" t="s">
        <v>117</v>
      </c>
      <c r="E267" s="1" t="s">
        <v>122</v>
      </c>
      <c r="F267" s="1" t="s">
        <v>111</v>
      </c>
      <c r="G267" s="1" t="s">
        <v>16227</v>
      </c>
      <c r="H267" s="1" t="s">
        <v>16228</v>
      </c>
      <c r="I267" s="1" t="s">
        <v>16229</v>
      </c>
      <c r="J267" s="1" t="s">
        <v>16084</v>
      </c>
      <c r="K267" s="1" t="s">
        <v>23</v>
      </c>
      <c r="L267" s="1" t="s">
        <v>67</v>
      </c>
      <c r="M267" s="1" t="s">
        <v>16230</v>
      </c>
      <c r="N267" s="1" t="s">
        <v>115</v>
      </c>
      <c r="O267" s="1" t="s">
        <v>405</v>
      </c>
      <c r="P267" s="1" t="s">
        <v>9</v>
      </c>
      <c r="Q267" s="1" t="s">
        <v>15332</v>
      </c>
      <c r="R267" s="58">
        <v>45362</v>
      </c>
      <c r="S267" s="31">
        <f t="shared" si="30"/>
        <v>0.111921296294895</v>
      </c>
      <c r="T267" s="31">
        <f>VLOOKUP(A267,'+ pending'!A:V,22,0)</f>
        <v>0</v>
      </c>
      <c r="U267" s="18">
        <f>VLOOKUP(A267,'+ pending'!A:W,23,0)</f>
        <v>0.11342592592592593</v>
      </c>
      <c r="V267" s="31">
        <f>VLOOKUP(A267,'+ pending'!A:X,24,0)</f>
        <v>0.11342592592592593</v>
      </c>
      <c r="W267" s="62" t="str">
        <f t="shared" si="31"/>
        <v/>
      </c>
      <c r="X267" s="63" t="str">
        <f t="shared" si="32"/>
        <v>Cumplido</v>
      </c>
      <c r="Z267" s="1" t="str">
        <f t="shared" si="34"/>
        <v/>
      </c>
      <c r="AA267" s="1" t="str">
        <f t="shared" si="29"/>
        <v/>
      </c>
      <c r="AB267" s="1" t="str">
        <f t="shared" si="33"/>
        <v>Cumplido</v>
      </c>
      <c r="AC267" s="1" t="str">
        <f t="shared" si="28"/>
        <v/>
      </c>
      <c r="AD267" s="1" t="str">
        <f>VLOOKUP(A267,'+ pending'!A:A,1,0)</f>
        <v>INC000002665451</v>
      </c>
    </row>
    <row r="268" spans="1:30" x14ac:dyDescent="0.2">
      <c r="A268" s="75" t="s">
        <v>16231</v>
      </c>
      <c r="B268" s="1" t="s">
        <v>116</v>
      </c>
      <c r="C268" s="1" t="s">
        <v>40</v>
      </c>
      <c r="D268" s="1" t="s">
        <v>117</v>
      </c>
      <c r="E268" s="1" t="s">
        <v>122</v>
      </c>
      <c r="F268" s="1" t="s">
        <v>897</v>
      </c>
      <c r="G268" s="1" t="s">
        <v>16232</v>
      </c>
      <c r="H268" s="1" t="s">
        <v>16233</v>
      </c>
      <c r="I268" s="1" t="s">
        <v>16234</v>
      </c>
      <c r="J268" s="1" t="s">
        <v>16084</v>
      </c>
      <c r="K268" s="1" t="s">
        <v>20</v>
      </c>
      <c r="L268" s="1" t="s">
        <v>66</v>
      </c>
      <c r="M268" s="1" t="s">
        <v>16235</v>
      </c>
      <c r="N268" s="1" t="s">
        <v>115</v>
      </c>
      <c r="O268" s="1" t="s">
        <v>405</v>
      </c>
      <c r="P268" s="1" t="s">
        <v>9</v>
      </c>
      <c r="Q268" s="1" t="s">
        <v>15332</v>
      </c>
      <c r="R268" s="58">
        <v>45362</v>
      </c>
      <c r="S268" s="31">
        <f t="shared" si="30"/>
        <v>9.2118055552418809E-2</v>
      </c>
      <c r="T268" s="31">
        <f>VLOOKUP(A268,'+ pending'!A:V,22,0)</f>
        <v>3.5891203703703703E-2</v>
      </c>
      <c r="U268" s="18">
        <f>VLOOKUP(A268,'+ pending'!A:W,23,0)</f>
        <v>9.510416666666667E-2</v>
      </c>
      <c r="V268" s="31">
        <f>VLOOKUP(A268,'+ pending'!A:X,24,0)</f>
        <v>5.921296296296296E-2</v>
      </c>
      <c r="W268" s="62" t="str">
        <f t="shared" si="31"/>
        <v/>
      </c>
      <c r="X268" s="63" t="str">
        <f t="shared" si="32"/>
        <v>Cumplido</v>
      </c>
      <c r="Z268" s="1" t="str">
        <f t="shared" si="34"/>
        <v/>
      </c>
      <c r="AA268" s="1" t="str">
        <f t="shared" si="29"/>
        <v/>
      </c>
      <c r="AB268" s="1" t="str">
        <f t="shared" si="33"/>
        <v>Cumplido</v>
      </c>
      <c r="AC268" s="1" t="str">
        <f t="shared" si="28"/>
        <v/>
      </c>
      <c r="AD268" s="1" t="str">
        <f>VLOOKUP(A268,'+ pending'!A:A,1,0)</f>
        <v>INC000002665467</v>
      </c>
    </row>
    <row r="269" spans="1:30" x14ac:dyDescent="0.2">
      <c r="A269" s="75" t="s">
        <v>16236</v>
      </c>
      <c r="B269" s="1" t="s">
        <v>110</v>
      </c>
      <c r="C269" s="1" t="s">
        <v>50</v>
      </c>
      <c r="D269" s="1" t="s">
        <v>109</v>
      </c>
      <c r="E269" s="1" t="s">
        <v>122</v>
      </c>
      <c r="F269" s="1" t="s">
        <v>111</v>
      </c>
      <c r="G269" s="1" t="s">
        <v>16237</v>
      </c>
      <c r="H269" s="1" t="s">
        <v>16238</v>
      </c>
      <c r="I269" s="1" t="s">
        <v>16239</v>
      </c>
      <c r="J269" s="1" t="s">
        <v>16084</v>
      </c>
      <c r="K269" s="1" t="s">
        <v>18</v>
      </c>
      <c r="L269" s="1" t="s">
        <v>499</v>
      </c>
      <c r="M269" s="1" t="s">
        <v>16240</v>
      </c>
      <c r="N269" s="1" t="s">
        <v>112</v>
      </c>
      <c r="O269" s="1" t="s">
        <v>1770</v>
      </c>
      <c r="P269" s="1" t="s">
        <v>9</v>
      </c>
      <c r="Q269" s="1" t="s">
        <v>15332</v>
      </c>
      <c r="R269" s="58">
        <v>45362</v>
      </c>
      <c r="S269" s="31">
        <f t="shared" si="30"/>
        <v>0.28473379629576812</v>
      </c>
      <c r="T269" s="31">
        <f>VLOOKUP(A269,'+ pending'!A:V,22,0)</f>
        <v>0</v>
      </c>
      <c r="U269" s="18">
        <f>VLOOKUP(A269,'+ pending'!A:W,23,0)</f>
        <v>0.28498842592592594</v>
      </c>
      <c r="V269" s="31">
        <f>VLOOKUP(A269,'+ pending'!A:X,24,0)</f>
        <v>0.28498842592592594</v>
      </c>
      <c r="W269" s="62" t="str">
        <f t="shared" si="31"/>
        <v/>
      </c>
      <c r="X269" s="63" t="str">
        <f t="shared" si="32"/>
        <v>Cumplido</v>
      </c>
      <c r="Z269" s="1" t="str">
        <f t="shared" si="34"/>
        <v/>
      </c>
      <c r="AA269" s="1" t="str">
        <f t="shared" si="29"/>
        <v/>
      </c>
      <c r="AB269" s="1" t="str">
        <f t="shared" si="33"/>
        <v/>
      </c>
      <c r="AC269" s="1" t="str">
        <f t="shared" si="28"/>
        <v>Cumplido</v>
      </c>
      <c r="AD269" s="1" t="str">
        <f>VLOOKUP(A269,'+ pending'!A:A,1,0)</f>
        <v>INC000002664558</v>
      </c>
    </row>
    <row r="270" spans="1:30" x14ac:dyDescent="0.2">
      <c r="A270" s="75" t="s">
        <v>16241</v>
      </c>
      <c r="B270" s="1" t="s">
        <v>123</v>
      </c>
      <c r="C270" s="1" t="s">
        <v>50</v>
      </c>
      <c r="D270" s="1" t="s">
        <v>109</v>
      </c>
      <c r="E270" s="1" t="s">
        <v>122</v>
      </c>
      <c r="F270" s="1" t="s">
        <v>126</v>
      </c>
      <c r="G270" s="1" t="s">
        <v>16242</v>
      </c>
      <c r="H270" s="1" t="s">
        <v>16242</v>
      </c>
      <c r="I270" s="1" t="s">
        <v>16243</v>
      </c>
      <c r="J270" s="1" t="s">
        <v>16084</v>
      </c>
      <c r="K270" s="1" t="s">
        <v>17</v>
      </c>
      <c r="L270" s="1" t="s">
        <v>197</v>
      </c>
      <c r="M270" s="1" t="s">
        <v>564</v>
      </c>
      <c r="N270" s="1" t="s">
        <v>124</v>
      </c>
      <c r="O270" s="1" t="s">
        <v>125</v>
      </c>
      <c r="P270" s="1" t="s">
        <v>10</v>
      </c>
      <c r="Q270" s="1" t="s">
        <v>15332</v>
      </c>
      <c r="R270" s="58">
        <v>45362</v>
      </c>
      <c r="S270" s="31">
        <f t="shared" si="30"/>
        <v>7.5648148151230998E-2</v>
      </c>
      <c r="T270" s="31">
        <f>VLOOKUP(A270,'+ pending'!A:V,22,0)</f>
        <v>2.5648148148148149E-2</v>
      </c>
      <c r="U270" s="18">
        <f>VLOOKUP(A270,'+ pending'!A:W,23,0)</f>
        <v>7.5648148148148145E-2</v>
      </c>
      <c r="V270" s="31">
        <f>VLOOKUP(A270,'+ pending'!A:X,24,0)</f>
        <v>0.05</v>
      </c>
      <c r="W270" s="62" t="str">
        <f t="shared" si="31"/>
        <v>Cumplido</v>
      </c>
      <c r="X270" s="63" t="str">
        <f t="shared" si="32"/>
        <v xml:space="preserve"> </v>
      </c>
      <c r="Z270" s="1" t="str">
        <f t="shared" si="34"/>
        <v/>
      </c>
      <c r="AA270" s="1" t="str">
        <f t="shared" si="29"/>
        <v/>
      </c>
      <c r="AB270" s="1" t="str">
        <f t="shared" si="33"/>
        <v/>
      </c>
      <c r="AC270" s="1" t="str">
        <f t="shared" ref="AC270:AC333" si="35">IF($D270="Baja",IF($V270&lt;=$AI$7,"Cumplido", "Incumplido"),"")</f>
        <v>Cumplido</v>
      </c>
      <c r="AD270" s="1" t="str">
        <f>VLOOKUP(A270,'+ pending'!A:A,1,0)</f>
        <v>INC000002665810</v>
      </c>
    </row>
    <row r="271" spans="1:30" x14ac:dyDescent="0.2">
      <c r="A271" s="75" t="s">
        <v>16244</v>
      </c>
      <c r="B271" s="1" t="s">
        <v>116</v>
      </c>
      <c r="C271" s="1" t="s">
        <v>40</v>
      </c>
      <c r="D271" s="1" t="s">
        <v>117</v>
      </c>
      <c r="E271" s="1" t="s">
        <v>122</v>
      </c>
      <c r="F271" s="1" t="s">
        <v>10683</v>
      </c>
      <c r="G271" s="1" t="s">
        <v>16245</v>
      </c>
      <c r="H271" s="1" t="s">
        <v>16246</v>
      </c>
      <c r="I271" s="1" t="s">
        <v>16247</v>
      </c>
      <c r="J271" s="1" t="s">
        <v>16084</v>
      </c>
      <c r="K271" s="1" t="s">
        <v>19</v>
      </c>
      <c r="L271" s="1" t="s">
        <v>64</v>
      </c>
      <c r="M271" s="1" t="s">
        <v>16248</v>
      </c>
      <c r="N271" s="1" t="s">
        <v>115</v>
      </c>
      <c r="O271" s="1" t="s">
        <v>136</v>
      </c>
      <c r="P271" s="1" t="s">
        <v>9</v>
      </c>
      <c r="Q271" s="1" t="s">
        <v>15332</v>
      </c>
      <c r="R271" s="58">
        <v>45362</v>
      </c>
      <c r="S271" s="31">
        <f t="shared" si="30"/>
        <v>5.3148148144828156E-2</v>
      </c>
      <c r="T271" s="31">
        <f>VLOOKUP(A271,'+ pending'!A:V,22,0)</f>
        <v>0</v>
      </c>
      <c r="U271" s="18">
        <f>VLOOKUP(A271,'+ pending'!A:W,23,0)</f>
        <v>5.4733796296296294E-2</v>
      </c>
      <c r="V271" s="31">
        <f>VLOOKUP(A271,'+ pending'!A:X,24,0)</f>
        <v>5.4733796296296294E-2</v>
      </c>
      <c r="W271" s="62" t="str">
        <f t="shared" si="31"/>
        <v/>
      </c>
      <c r="X271" s="63" t="str">
        <f t="shared" si="32"/>
        <v>Cumplido</v>
      </c>
      <c r="Z271" s="1" t="str">
        <f t="shared" si="34"/>
        <v/>
      </c>
      <c r="AA271" s="1" t="str">
        <f t="shared" si="29"/>
        <v/>
      </c>
      <c r="AB271" s="1" t="str">
        <f t="shared" si="33"/>
        <v>Cumplido</v>
      </c>
      <c r="AC271" s="1" t="str">
        <f t="shared" si="35"/>
        <v/>
      </c>
      <c r="AD271" s="1" t="str">
        <f>VLOOKUP(A271,'+ pending'!A:A,1,0)</f>
        <v>INC000002665857</v>
      </c>
    </row>
    <row r="272" spans="1:30" x14ac:dyDescent="0.2">
      <c r="A272" s="75" t="s">
        <v>16249</v>
      </c>
      <c r="B272" s="1" t="s">
        <v>116</v>
      </c>
      <c r="C272" s="1" t="s">
        <v>40</v>
      </c>
      <c r="D272" s="1" t="s">
        <v>117</v>
      </c>
      <c r="E272" s="1" t="s">
        <v>122</v>
      </c>
      <c r="F272" s="1" t="s">
        <v>111</v>
      </c>
      <c r="G272" s="1" t="s">
        <v>16250</v>
      </c>
      <c r="H272" s="1" t="s">
        <v>16251</v>
      </c>
      <c r="I272" s="1" t="s">
        <v>16252</v>
      </c>
      <c r="J272" s="1" t="s">
        <v>16084</v>
      </c>
      <c r="K272" s="1" t="s">
        <v>18</v>
      </c>
      <c r="L272" s="1" t="s">
        <v>61</v>
      </c>
      <c r="M272" s="1" t="s">
        <v>16253</v>
      </c>
      <c r="N272" s="1" t="s">
        <v>115</v>
      </c>
      <c r="O272" s="1" t="s">
        <v>136</v>
      </c>
      <c r="P272" s="1" t="s">
        <v>9</v>
      </c>
      <c r="Q272" s="1" t="s">
        <v>15332</v>
      </c>
      <c r="R272" s="58">
        <v>45362</v>
      </c>
      <c r="S272" s="31">
        <f t="shared" si="30"/>
        <v>3.5185185188311152E-2</v>
      </c>
      <c r="T272" s="31">
        <f>VLOOKUP(A272,'+ pending'!A:V,22,0)</f>
        <v>1.5856481481481481E-3</v>
      </c>
      <c r="U272" s="18">
        <f>VLOOKUP(A272,'+ pending'!A:W,23,0)</f>
        <v>3.7071759259259263E-2</v>
      </c>
      <c r="V272" s="31">
        <f>VLOOKUP(A272,'+ pending'!A:X,24,0)</f>
        <v>3.5486111111111114E-2</v>
      </c>
      <c r="W272" s="62" t="str">
        <f t="shared" si="31"/>
        <v/>
      </c>
      <c r="X272" s="63" t="str">
        <f t="shared" si="32"/>
        <v>Cumplido</v>
      </c>
      <c r="Z272" s="1" t="str">
        <f t="shared" si="34"/>
        <v/>
      </c>
      <c r="AA272" s="1" t="str">
        <f t="shared" si="29"/>
        <v/>
      </c>
      <c r="AB272" s="1" t="str">
        <f t="shared" si="33"/>
        <v>Cumplido</v>
      </c>
      <c r="AC272" s="1" t="str">
        <f t="shared" si="35"/>
        <v/>
      </c>
      <c r="AD272" s="1" t="str">
        <f>VLOOKUP(A272,'+ pending'!A:A,1,0)</f>
        <v>INC000002666105</v>
      </c>
    </row>
    <row r="273" spans="1:30" x14ac:dyDescent="0.2">
      <c r="A273" s="75" t="s">
        <v>16254</v>
      </c>
      <c r="B273" s="1" t="s">
        <v>123</v>
      </c>
      <c r="C273" s="1" t="s">
        <v>50</v>
      </c>
      <c r="D273" s="1" t="s">
        <v>109</v>
      </c>
      <c r="E273" s="1" t="s">
        <v>122</v>
      </c>
      <c r="F273" s="1" t="s">
        <v>121</v>
      </c>
      <c r="G273" s="1" t="s">
        <v>16255</v>
      </c>
      <c r="H273" s="1" t="s">
        <v>16255</v>
      </c>
      <c r="I273" s="1" t="s">
        <v>16256</v>
      </c>
      <c r="J273" s="1" t="s">
        <v>16084</v>
      </c>
      <c r="K273" s="1" t="s">
        <v>18</v>
      </c>
      <c r="L273" s="1" t="s">
        <v>58</v>
      </c>
      <c r="M273" s="1" t="s">
        <v>16257</v>
      </c>
      <c r="N273" s="1" t="s">
        <v>124</v>
      </c>
      <c r="O273" s="1" t="s">
        <v>125</v>
      </c>
      <c r="P273" s="1" t="s">
        <v>10</v>
      </c>
      <c r="Q273" s="1" t="s">
        <v>15380</v>
      </c>
      <c r="R273" s="58">
        <v>45362</v>
      </c>
      <c r="S273" s="31">
        <f t="shared" si="30"/>
        <v>0.27307870369986631</v>
      </c>
      <c r="T273" s="31">
        <f>VLOOKUP(A273,'+ pending'!A:V,22,0)</f>
        <v>1.4201388888888888E-2</v>
      </c>
      <c r="U273" s="18">
        <f>VLOOKUP(A273,'+ pending'!A:W,23,0)</f>
        <v>0.27307870370370368</v>
      </c>
      <c r="V273" s="31">
        <f>VLOOKUP(A273,'+ pending'!A:X,24,0)</f>
        <v>0.2588773148148148</v>
      </c>
      <c r="W273" s="62" t="str">
        <f t="shared" si="31"/>
        <v>Incumplido</v>
      </c>
      <c r="X273" s="63" t="str">
        <f t="shared" si="32"/>
        <v xml:space="preserve"> </v>
      </c>
      <c r="Z273" s="1" t="str">
        <f t="shared" si="34"/>
        <v/>
      </c>
      <c r="AA273" s="1" t="str">
        <f t="shared" si="29"/>
        <v/>
      </c>
      <c r="AB273" s="1" t="str">
        <f t="shared" si="33"/>
        <v/>
      </c>
      <c r="AC273" s="1" t="str">
        <f t="shared" si="35"/>
        <v>Cumplido</v>
      </c>
      <c r="AD273" s="1" t="str">
        <f>VLOOKUP(A273,'+ pending'!A:A,1,0)</f>
        <v>INC000002664692</v>
      </c>
    </row>
    <row r="274" spans="1:30" x14ac:dyDescent="0.2">
      <c r="A274" s="75" t="s">
        <v>16258</v>
      </c>
      <c r="B274" s="1" t="s">
        <v>116</v>
      </c>
      <c r="C274" s="1" t="s">
        <v>40</v>
      </c>
      <c r="D274" s="1" t="s">
        <v>117</v>
      </c>
      <c r="E274" s="1" t="s">
        <v>122</v>
      </c>
      <c r="F274" s="1" t="s">
        <v>111</v>
      </c>
      <c r="G274" s="1" t="s">
        <v>16259</v>
      </c>
      <c r="H274" s="1" t="s">
        <v>16260</v>
      </c>
      <c r="I274" s="1" t="s">
        <v>16261</v>
      </c>
      <c r="J274" s="1" t="s">
        <v>16084</v>
      </c>
      <c r="K274" s="1" t="s">
        <v>20</v>
      </c>
      <c r="L274" s="1" t="s">
        <v>66</v>
      </c>
      <c r="M274" s="1" t="s">
        <v>16262</v>
      </c>
      <c r="N274" s="1" t="s">
        <v>115</v>
      </c>
      <c r="O274" s="1" t="s">
        <v>405</v>
      </c>
      <c r="P274" s="1" t="s">
        <v>9</v>
      </c>
      <c r="Q274" s="1" t="s">
        <v>15332</v>
      </c>
      <c r="R274" s="58">
        <v>45362</v>
      </c>
      <c r="S274" s="31">
        <f t="shared" si="30"/>
        <v>0.26340277778217569</v>
      </c>
      <c r="T274" s="31">
        <f>VLOOKUP(A274,'+ pending'!A:V,22,0)</f>
        <v>5.9259259259259256E-3</v>
      </c>
      <c r="U274" s="18">
        <f>VLOOKUP(A274,'+ pending'!A:W,23,0)</f>
        <v>0.26574074074074072</v>
      </c>
      <c r="V274" s="31">
        <f>VLOOKUP(A274,'+ pending'!A:X,24,0)</f>
        <v>0.25981481481481483</v>
      </c>
      <c r="W274" s="62" t="str">
        <f t="shared" si="31"/>
        <v/>
      </c>
      <c r="X274" s="63" t="str">
        <f t="shared" si="32"/>
        <v>Cumplido</v>
      </c>
      <c r="Z274" s="1" t="str">
        <f t="shared" si="34"/>
        <v/>
      </c>
      <c r="AA274" s="1" t="str">
        <f t="shared" si="29"/>
        <v/>
      </c>
      <c r="AB274" s="1" t="str">
        <f t="shared" si="33"/>
        <v>Cumplido</v>
      </c>
      <c r="AC274" s="1" t="str">
        <f t="shared" si="35"/>
        <v/>
      </c>
      <c r="AD274" s="1" t="str">
        <f>VLOOKUP(A274,'+ pending'!A:A,1,0)</f>
        <v>INC000002664600</v>
      </c>
    </row>
    <row r="275" spans="1:30" x14ac:dyDescent="0.2">
      <c r="A275" s="75" t="s">
        <v>16263</v>
      </c>
      <c r="B275" s="1" t="s">
        <v>116</v>
      </c>
      <c r="C275" s="1" t="s">
        <v>40</v>
      </c>
      <c r="D275" s="1" t="s">
        <v>117</v>
      </c>
      <c r="E275" s="1" t="s">
        <v>122</v>
      </c>
      <c r="F275" s="1" t="s">
        <v>170</v>
      </c>
      <c r="G275" s="1" t="s">
        <v>16264</v>
      </c>
      <c r="H275" s="1" t="s">
        <v>16265</v>
      </c>
      <c r="I275" s="1" t="s">
        <v>16266</v>
      </c>
      <c r="J275" s="1" t="s">
        <v>16084</v>
      </c>
      <c r="K275" s="1" t="s">
        <v>22</v>
      </c>
      <c r="L275" s="1" t="s">
        <v>47</v>
      </c>
      <c r="M275" s="1" t="s">
        <v>16267</v>
      </c>
      <c r="N275" s="1" t="s">
        <v>115</v>
      </c>
      <c r="O275" s="1" t="s">
        <v>405</v>
      </c>
      <c r="P275" s="1" t="s">
        <v>9</v>
      </c>
      <c r="Q275" s="1" t="s">
        <v>15332</v>
      </c>
      <c r="R275" s="58">
        <v>45362</v>
      </c>
      <c r="S275" s="31">
        <f t="shared" si="30"/>
        <v>0.30553240740846377</v>
      </c>
      <c r="T275" s="31">
        <f>VLOOKUP(A275,'+ pending'!A:V,22,0)</f>
        <v>8.3333333333333332E-3</v>
      </c>
      <c r="U275" s="18">
        <f>VLOOKUP(A275,'+ pending'!A:W,23,0)</f>
        <v>0.30724537037037036</v>
      </c>
      <c r="V275" s="31">
        <f>VLOOKUP(A275,'+ pending'!A:X,24,0)</f>
        <v>0.29891203703703706</v>
      </c>
      <c r="W275" s="62" t="str">
        <f t="shared" si="31"/>
        <v/>
      </c>
      <c r="X275" s="63" t="str">
        <f t="shared" si="32"/>
        <v>Cumplido</v>
      </c>
      <c r="Z275" s="1" t="str">
        <f t="shared" si="34"/>
        <v/>
      </c>
      <c r="AA275" s="1" t="str">
        <f t="shared" si="29"/>
        <v/>
      </c>
      <c r="AB275" s="1" t="str">
        <f t="shared" si="33"/>
        <v>Cumplido</v>
      </c>
      <c r="AC275" s="1" t="str">
        <f t="shared" si="35"/>
        <v/>
      </c>
      <c r="AD275" s="1" t="str">
        <f>VLOOKUP(A275,'+ pending'!A:A,1,0)</f>
        <v>INC000002664530</v>
      </c>
    </row>
    <row r="276" spans="1:30" x14ac:dyDescent="0.2">
      <c r="A276" s="75" t="s">
        <v>16268</v>
      </c>
      <c r="B276" s="1" t="s">
        <v>110</v>
      </c>
      <c r="C276" s="1" t="s">
        <v>50</v>
      </c>
      <c r="D276" s="1" t="s">
        <v>109</v>
      </c>
      <c r="E276" s="1" t="s">
        <v>122</v>
      </c>
      <c r="F276" s="1" t="s">
        <v>129</v>
      </c>
      <c r="G276" s="1" t="s">
        <v>16269</v>
      </c>
      <c r="H276" s="1" t="s">
        <v>16270</v>
      </c>
      <c r="I276" s="1" t="s">
        <v>16271</v>
      </c>
      <c r="J276" s="1" t="s">
        <v>16084</v>
      </c>
      <c r="K276" s="1" t="s">
        <v>22</v>
      </c>
      <c r="L276" s="1" t="s">
        <v>46</v>
      </c>
      <c r="M276" s="1" t="s">
        <v>16272</v>
      </c>
      <c r="N276" s="1" t="s">
        <v>167</v>
      </c>
      <c r="O276" s="1" t="s">
        <v>171</v>
      </c>
      <c r="P276" s="1" t="s">
        <v>9</v>
      </c>
      <c r="R276" s="58">
        <v>45362</v>
      </c>
      <c r="S276" s="31">
        <f t="shared" si="30"/>
        <v>2.8472222184063867E-3</v>
      </c>
      <c r="T276" s="31">
        <f>VLOOKUP(A276,'+ pending'!A:V,22,0)</f>
        <v>0</v>
      </c>
      <c r="U276" s="18">
        <f>VLOOKUP(A276,'+ pending'!A:W,23,0)</f>
        <v>0</v>
      </c>
      <c r="V276" s="31">
        <f>VLOOKUP(A276,'+ pending'!A:X,24,0)</f>
        <v>0</v>
      </c>
      <c r="W276" s="62" t="str">
        <f t="shared" si="31"/>
        <v/>
      </c>
      <c r="X276" s="63" t="str">
        <f t="shared" si="32"/>
        <v>Cumplido</v>
      </c>
      <c r="Z276" s="1" t="str">
        <f t="shared" si="34"/>
        <v/>
      </c>
      <c r="AA276" s="1" t="str">
        <f t="shared" si="29"/>
        <v/>
      </c>
      <c r="AB276" s="1" t="str">
        <f t="shared" si="33"/>
        <v/>
      </c>
      <c r="AC276" s="1" t="str">
        <f t="shared" si="35"/>
        <v>Cumplido</v>
      </c>
      <c r="AD276" s="1" t="str">
        <f>VLOOKUP(A276,'+ pending'!A:A,1,0)</f>
        <v>INC000002666201</v>
      </c>
    </row>
    <row r="277" spans="1:30" x14ac:dyDescent="0.2">
      <c r="A277" s="75" t="s">
        <v>16273</v>
      </c>
      <c r="B277" s="1" t="s">
        <v>116</v>
      </c>
      <c r="C277" s="1" t="s">
        <v>40</v>
      </c>
      <c r="D277" s="1" t="s">
        <v>117</v>
      </c>
      <c r="E277" s="1" t="s">
        <v>122</v>
      </c>
      <c r="F277" s="1" t="s">
        <v>118</v>
      </c>
      <c r="G277" s="1" t="s">
        <v>16274</v>
      </c>
      <c r="H277" s="1" t="s">
        <v>16275</v>
      </c>
      <c r="I277" s="1" t="s">
        <v>16276</v>
      </c>
      <c r="J277" s="1" t="s">
        <v>16084</v>
      </c>
      <c r="K277" s="1" t="s">
        <v>14</v>
      </c>
      <c r="L277" s="1" t="s">
        <v>52</v>
      </c>
      <c r="M277" s="1" t="s">
        <v>16277</v>
      </c>
      <c r="N277" s="1" t="s">
        <v>115</v>
      </c>
      <c r="O277" s="1" t="s">
        <v>144</v>
      </c>
      <c r="P277" s="1" t="s">
        <v>9</v>
      </c>
      <c r="Q277" s="1" t="s">
        <v>15332</v>
      </c>
      <c r="R277" s="58">
        <v>45362</v>
      </c>
      <c r="S277" s="31">
        <f t="shared" si="30"/>
        <v>7.2743055556202307E-2</v>
      </c>
      <c r="T277" s="31">
        <f>VLOOKUP(A277,'+ pending'!A:V,22,0)</f>
        <v>2.7314814814814814E-3</v>
      </c>
      <c r="U277" s="18">
        <f>VLOOKUP(A277,'+ pending'!A:W,23,0)</f>
        <v>7.3715277777777782E-2</v>
      </c>
      <c r="V277" s="31">
        <f>VLOOKUP(A277,'+ pending'!A:X,24,0)</f>
        <v>7.0983796296296295E-2</v>
      </c>
      <c r="W277" s="62" t="str">
        <f t="shared" si="31"/>
        <v/>
      </c>
      <c r="X277" s="63" t="str">
        <f t="shared" si="32"/>
        <v>Cumplido</v>
      </c>
      <c r="Z277" s="1" t="str">
        <f t="shared" si="34"/>
        <v/>
      </c>
      <c r="AA277" s="1" t="str">
        <f t="shared" si="29"/>
        <v/>
      </c>
      <c r="AB277" s="1" t="str">
        <f t="shared" si="33"/>
        <v>Cumplido</v>
      </c>
      <c r="AC277" s="1" t="str">
        <f t="shared" si="35"/>
        <v/>
      </c>
      <c r="AD277" s="1" t="str">
        <f>VLOOKUP(A277,'+ pending'!A:A,1,0)</f>
        <v>INC000002665919</v>
      </c>
    </row>
    <row r="278" spans="1:30" x14ac:dyDescent="0.2">
      <c r="A278" s="75" t="s">
        <v>16278</v>
      </c>
      <c r="B278" s="1" t="s">
        <v>110</v>
      </c>
      <c r="C278" s="1" t="s">
        <v>50</v>
      </c>
      <c r="D278" s="1" t="s">
        <v>109</v>
      </c>
      <c r="E278" s="1" t="s">
        <v>122</v>
      </c>
      <c r="F278" s="1" t="s">
        <v>129</v>
      </c>
      <c r="G278" s="1" t="s">
        <v>16279</v>
      </c>
      <c r="H278" s="1" t="s">
        <v>16280</v>
      </c>
      <c r="I278" s="1" t="s">
        <v>16281</v>
      </c>
      <c r="J278" s="1" t="s">
        <v>16084</v>
      </c>
      <c r="K278" s="1" t="s">
        <v>22</v>
      </c>
      <c r="L278" s="1" t="s">
        <v>46</v>
      </c>
      <c r="M278" s="1" t="s">
        <v>16282</v>
      </c>
      <c r="N278" s="1" t="s">
        <v>167</v>
      </c>
      <c r="O278" s="1" t="s">
        <v>171</v>
      </c>
      <c r="P278" s="1" t="s">
        <v>9</v>
      </c>
      <c r="R278" s="58">
        <v>45362</v>
      </c>
      <c r="S278" s="31">
        <f t="shared" si="30"/>
        <v>7.3148148148902692E-3</v>
      </c>
      <c r="T278" s="31">
        <f>VLOOKUP(A278,'+ pending'!A:V,22,0)</f>
        <v>0</v>
      </c>
      <c r="U278" s="18">
        <f>VLOOKUP(A278,'+ pending'!A:W,23,0)</f>
        <v>0</v>
      </c>
      <c r="V278" s="31">
        <f>VLOOKUP(A278,'+ pending'!A:X,24,0)</f>
        <v>0</v>
      </c>
      <c r="W278" s="62" t="str">
        <f t="shared" si="31"/>
        <v/>
      </c>
      <c r="X278" s="63" t="str">
        <f t="shared" si="32"/>
        <v>Cumplido</v>
      </c>
      <c r="Z278" s="1" t="str">
        <f t="shared" si="34"/>
        <v/>
      </c>
      <c r="AA278" s="1" t="str">
        <f t="shared" si="29"/>
        <v/>
      </c>
      <c r="AB278" s="1" t="str">
        <f t="shared" si="33"/>
        <v/>
      </c>
      <c r="AC278" s="1" t="str">
        <f t="shared" si="35"/>
        <v>Cumplido</v>
      </c>
      <c r="AD278" s="1" t="str">
        <f>VLOOKUP(A278,'+ pending'!A:A,1,0)</f>
        <v>INC000002666193</v>
      </c>
    </row>
    <row r="279" spans="1:30" x14ac:dyDescent="0.2">
      <c r="A279" s="75" t="s">
        <v>16283</v>
      </c>
      <c r="B279" s="1" t="s">
        <v>110</v>
      </c>
      <c r="C279" s="1" t="s">
        <v>50</v>
      </c>
      <c r="D279" s="1" t="s">
        <v>109</v>
      </c>
      <c r="E279" s="1" t="s">
        <v>122</v>
      </c>
      <c r="F279" s="1" t="s">
        <v>129</v>
      </c>
      <c r="G279" s="1" t="s">
        <v>16284</v>
      </c>
      <c r="H279" s="1" t="s">
        <v>16285</v>
      </c>
      <c r="I279" s="1" t="s">
        <v>16286</v>
      </c>
      <c r="J279" s="1" t="s">
        <v>16084</v>
      </c>
      <c r="K279" s="1" t="s">
        <v>22</v>
      </c>
      <c r="L279" s="1" t="s">
        <v>46</v>
      </c>
      <c r="M279" s="1" t="s">
        <v>16287</v>
      </c>
      <c r="N279" s="1" t="s">
        <v>167</v>
      </c>
      <c r="O279" s="1" t="s">
        <v>171</v>
      </c>
      <c r="P279" s="1" t="s">
        <v>9</v>
      </c>
      <c r="R279" s="58">
        <v>45362</v>
      </c>
      <c r="S279" s="31">
        <f t="shared" si="30"/>
        <v>5.6828703745850362E-3</v>
      </c>
      <c r="T279" s="31">
        <f>VLOOKUP(A279,'+ pending'!A:V,22,0)</f>
        <v>0</v>
      </c>
      <c r="U279" s="18">
        <f>VLOOKUP(A279,'+ pending'!A:W,23,0)</f>
        <v>0</v>
      </c>
      <c r="V279" s="31">
        <f>VLOOKUP(A279,'+ pending'!A:X,24,0)</f>
        <v>0</v>
      </c>
      <c r="W279" s="62" t="str">
        <f t="shared" si="31"/>
        <v/>
      </c>
      <c r="X279" s="63" t="str">
        <f t="shared" si="32"/>
        <v>Cumplido</v>
      </c>
      <c r="Z279" s="1" t="str">
        <f t="shared" si="34"/>
        <v/>
      </c>
      <c r="AA279" s="1" t="str">
        <f t="shared" si="29"/>
        <v/>
      </c>
      <c r="AB279" s="1" t="str">
        <f t="shared" si="33"/>
        <v/>
      </c>
      <c r="AC279" s="1" t="str">
        <f t="shared" si="35"/>
        <v>Cumplido</v>
      </c>
      <c r="AD279" s="1" t="str">
        <f>VLOOKUP(A279,'+ pending'!A:A,1,0)</f>
        <v>INC000002666209</v>
      </c>
    </row>
    <row r="280" spans="1:30" x14ac:dyDescent="0.2">
      <c r="A280" s="75" t="s">
        <v>16288</v>
      </c>
      <c r="B280" s="1" t="s">
        <v>110</v>
      </c>
      <c r="C280" s="1" t="s">
        <v>50</v>
      </c>
      <c r="D280" s="1" t="s">
        <v>109</v>
      </c>
      <c r="E280" s="1" t="s">
        <v>122</v>
      </c>
      <c r="F280" s="1" t="s">
        <v>129</v>
      </c>
      <c r="G280" s="1" t="s">
        <v>16289</v>
      </c>
      <c r="H280" s="1" t="s">
        <v>16290</v>
      </c>
      <c r="I280" s="1" t="s">
        <v>16291</v>
      </c>
      <c r="J280" s="1" t="s">
        <v>16084</v>
      </c>
      <c r="K280" s="1" t="s">
        <v>22</v>
      </c>
      <c r="L280" s="1" t="s">
        <v>46</v>
      </c>
      <c r="M280" s="1" t="s">
        <v>16292</v>
      </c>
      <c r="N280" s="1" t="s">
        <v>167</v>
      </c>
      <c r="O280" s="1" t="s">
        <v>171</v>
      </c>
      <c r="P280" s="1" t="s">
        <v>9</v>
      </c>
      <c r="R280" s="58">
        <v>45362</v>
      </c>
      <c r="S280" s="31">
        <f t="shared" si="30"/>
        <v>2.6504629640839994E-3</v>
      </c>
      <c r="T280" s="31">
        <f>VLOOKUP(A280,'+ pending'!A:V,22,0)</f>
        <v>0</v>
      </c>
      <c r="U280" s="18">
        <f>VLOOKUP(A280,'+ pending'!A:W,23,0)</f>
        <v>0</v>
      </c>
      <c r="V280" s="31">
        <f>VLOOKUP(A280,'+ pending'!A:X,24,0)</f>
        <v>0</v>
      </c>
      <c r="W280" s="62" t="str">
        <f t="shared" si="31"/>
        <v/>
      </c>
      <c r="X280" s="63" t="str">
        <f t="shared" si="32"/>
        <v>Cumplido</v>
      </c>
      <c r="Z280" s="1" t="str">
        <f t="shared" si="34"/>
        <v/>
      </c>
      <c r="AA280" s="1" t="str">
        <f t="shared" si="29"/>
        <v/>
      </c>
      <c r="AB280" s="1" t="str">
        <f t="shared" si="33"/>
        <v/>
      </c>
      <c r="AC280" s="1" t="str">
        <f t="shared" si="35"/>
        <v>Cumplido</v>
      </c>
      <c r="AD280" s="1" t="str">
        <f>VLOOKUP(A280,'+ pending'!A:A,1,0)</f>
        <v>INC000002666224</v>
      </c>
    </row>
    <row r="281" spans="1:30" x14ac:dyDescent="0.2">
      <c r="A281" s="75" t="s">
        <v>16293</v>
      </c>
      <c r="B281" s="1" t="s">
        <v>110</v>
      </c>
      <c r="C281" s="1" t="s">
        <v>50</v>
      </c>
      <c r="D281" s="1" t="s">
        <v>109</v>
      </c>
      <c r="E281" s="1" t="s">
        <v>122</v>
      </c>
      <c r="F281" s="1" t="s">
        <v>129</v>
      </c>
      <c r="G281" s="1" t="s">
        <v>16294</v>
      </c>
      <c r="H281" s="1" t="s">
        <v>16295</v>
      </c>
      <c r="I281" s="1" t="s">
        <v>16296</v>
      </c>
      <c r="J281" s="1" t="s">
        <v>16084</v>
      </c>
      <c r="K281" s="1" t="s">
        <v>22</v>
      </c>
      <c r="L281" s="1" t="s">
        <v>46</v>
      </c>
      <c r="M281" s="1" t="s">
        <v>16297</v>
      </c>
      <c r="N281" s="1" t="s">
        <v>167</v>
      </c>
      <c r="O281" s="1" t="s">
        <v>171</v>
      </c>
      <c r="P281" s="1" t="s">
        <v>9</v>
      </c>
      <c r="R281" s="58">
        <v>45362</v>
      </c>
      <c r="S281" s="31">
        <f t="shared" si="30"/>
        <v>4.2939814811688848E-3</v>
      </c>
      <c r="T281" s="31">
        <f>VLOOKUP(A281,'+ pending'!A:V,22,0)</f>
        <v>0</v>
      </c>
      <c r="U281" s="18">
        <f>VLOOKUP(A281,'+ pending'!A:W,23,0)</f>
        <v>0</v>
      </c>
      <c r="V281" s="31">
        <f>VLOOKUP(A281,'+ pending'!A:X,24,0)</f>
        <v>0</v>
      </c>
      <c r="W281" s="62" t="str">
        <f t="shared" si="31"/>
        <v/>
      </c>
      <c r="X281" s="63" t="str">
        <f t="shared" si="32"/>
        <v>Cumplido</v>
      </c>
      <c r="Z281" s="1" t="str">
        <f t="shared" si="34"/>
        <v/>
      </c>
      <c r="AA281" s="1" t="str">
        <f t="shared" si="29"/>
        <v/>
      </c>
      <c r="AB281" s="1" t="str">
        <f t="shared" si="33"/>
        <v/>
      </c>
      <c r="AC281" s="1" t="str">
        <f t="shared" si="35"/>
        <v>Cumplido</v>
      </c>
      <c r="AD281" s="1" t="str">
        <f>VLOOKUP(A281,'+ pending'!A:A,1,0)</f>
        <v>INC000002666220</v>
      </c>
    </row>
    <row r="282" spans="1:30" x14ac:dyDescent="0.2">
      <c r="A282" s="75" t="s">
        <v>16298</v>
      </c>
      <c r="B282" s="1" t="s">
        <v>116</v>
      </c>
      <c r="C282" s="1" t="s">
        <v>40</v>
      </c>
      <c r="D282" s="1" t="s">
        <v>117</v>
      </c>
      <c r="E282" s="1" t="s">
        <v>122</v>
      </c>
      <c r="F282" s="1" t="s">
        <v>111</v>
      </c>
      <c r="G282" s="1" t="s">
        <v>16299</v>
      </c>
      <c r="H282" s="1" t="s">
        <v>16300</v>
      </c>
      <c r="I282" s="1" t="s">
        <v>16301</v>
      </c>
      <c r="J282" s="1" t="s">
        <v>16084</v>
      </c>
      <c r="K282" s="1" t="s">
        <v>18</v>
      </c>
      <c r="L282" s="1" t="s">
        <v>61</v>
      </c>
      <c r="M282" s="1" t="s">
        <v>16302</v>
      </c>
      <c r="N282" s="1" t="s">
        <v>115</v>
      </c>
      <c r="O282" s="1" t="s">
        <v>144</v>
      </c>
      <c r="P282" s="1" t="s">
        <v>9</v>
      </c>
      <c r="Q282" s="1" t="s">
        <v>15380</v>
      </c>
      <c r="R282" s="58">
        <v>45362</v>
      </c>
      <c r="S282" s="31">
        <f t="shared" si="30"/>
        <v>6.2718518518522615</v>
      </c>
      <c r="T282" s="31">
        <f>VLOOKUP(A282,'+ pending'!A:V,22,0)</f>
        <v>6.265462962962963</v>
      </c>
      <c r="U282" s="18">
        <f>VLOOKUP(A282,'+ pending'!A:W,23,0)</f>
        <v>6.2769675925925927</v>
      </c>
      <c r="V282" s="31">
        <f>VLOOKUP(A282,'+ pending'!A:X,24,0)</f>
        <v>1.150462962962963E-2</v>
      </c>
      <c r="W282" s="62" t="str">
        <f t="shared" si="31"/>
        <v/>
      </c>
      <c r="X282" s="63" t="str">
        <f t="shared" si="32"/>
        <v>Cumplido</v>
      </c>
      <c r="Z282" s="1" t="str">
        <f t="shared" si="34"/>
        <v/>
      </c>
      <c r="AA282" s="1" t="str">
        <f t="shared" si="29"/>
        <v/>
      </c>
      <c r="AB282" s="1" t="str">
        <f t="shared" si="33"/>
        <v>Cumplido</v>
      </c>
      <c r="AC282" s="1" t="str">
        <f t="shared" si="35"/>
        <v/>
      </c>
      <c r="AD282" s="1" t="str">
        <f>VLOOKUP(A282,'+ pending'!A:A,1,0)</f>
        <v>INC000002653599</v>
      </c>
    </row>
    <row r="283" spans="1:30" x14ac:dyDescent="0.2">
      <c r="A283" s="75" t="s">
        <v>16303</v>
      </c>
      <c r="B283" s="1" t="s">
        <v>110</v>
      </c>
      <c r="C283" s="1" t="s">
        <v>50</v>
      </c>
      <c r="D283" s="1" t="s">
        <v>109</v>
      </c>
      <c r="E283" s="1" t="s">
        <v>122</v>
      </c>
      <c r="F283" s="1" t="s">
        <v>121</v>
      </c>
      <c r="G283" s="1" t="s">
        <v>16304</v>
      </c>
      <c r="H283" s="1" t="s">
        <v>16305</v>
      </c>
      <c r="I283" s="1" t="s">
        <v>16306</v>
      </c>
      <c r="J283" s="1" t="s">
        <v>16084</v>
      </c>
      <c r="K283" s="1" t="s">
        <v>18</v>
      </c>
      <c r="L283" s="1" t="s">
        <v>57</v>
      </c>
      <c r="M283" s="1" t="s">
        <v>16307</v>
      </c>
      <c r="N283" s="1" t="s">
        <v>115</v>
      </c>
      <c r="O283" s="1" t="s">
        <v>471</v>
      </c>
      <c r="P283" s="1" t="s">
        <v>9</v>
      </c>
      <c r="Q283" s="1" t="s">
        <v>15332</v>
      </c>
      <c r="R283" s="58">
        <v>45362</v>
      </c>
      <c r="S283" s="31">
        <f t="shared" si="30"/>
        <v>2.0474537035624962E-2</v>
      </c>
      <c r="T283" s="31">
        <f>VLOOKUP(A283,'+ pending'!A:V,22,0)</f>
        <v>0</v>
      </c>
      <c r="U283" s="18">
        <f>VLOOKUP(A283,'+ pending'!A:W,23,0)</f>
        <v>2.1134259259259259E-2</v>
      </c>
      <c r="V283" s="31">
        <f>VLOOKUP(A283,'+ pending'!A:X,24,0)</f>
        <v>2.1134259259259259E-2</v>
      </c>
      <c r="W283" s="62" t="str">
        <f t="shared" si="31"/>
        <v/>
      </c>
      <c r="X283" s="63" t="str">
        <f t="shared" si="32"/>
        <v>Cumplido</v>
      </c>
      <c r="Z283" s="1" t="str">
        <f t="shared" si="34"/>
        <v/>
      </c>
      <c r="AA283" s="1" t="str">
        <f t="shared" si="29"/>
        <v/>
      </c>
      <c r="AB283" s="1" t="str">
        <f t="shared" si="33"/>
        <v/>
      </c>
      <c r="AC283" s="1" t="str">
        <f t="shared" si="35"/>
        <v>Cumplido</v>
      </c>
      <c r="AD283" s="1" t="str">
        <f>VLOOKUP(A283,'+ pending'!A:A,1,0)</f>
        <v>INC000002666222</v>
      </c>
    </row>
    <row r="284" spans="1:30" x14ac:dyDescent="0.2">
      <c r="A284" s="75" t="s">
        <v>16308</v>
      </c>
      <c r="B284" s="1" t="s">
        <v>123</v>
      </c>
      <c r="C284" s="1" t="s">
        <v>50</v>
      </c>
      <c r="D284" s="1" t="s">
        <v>109</v>
      </c>
      <c r="E284" s="1" t="s">
        <v>122</v>
      </c>
      <c r="F284" s="1" t="s">
        <v>129</v>
      </c>
      <c r="G284" s="1" t="s">
        <v>16309</v>
      </c>
      <c r="H284" s="1" t="s">
        <v>16309</v>
      </c>
      <c r="I284" s="1" t="s">
        <v>16310</v>
      </c>
      <c r="J284" s="1" t="s">
        <v>16084</v>
      </c>
      <c r="K284" s="1" t="s">
        <v>18</v>
      </c>
      <c r="L284" s="1" t="s">
        <v>57</v>
      </c>
      <c r="M284" s="1" t="s">
        <v>1126</v>
      </c>
      <c r="N284" s="1" t="s">
        <v>124</v>
      </c>
      <c r="O284" s="1" t="s">
        <v>125</v>
      </c>
      <c r="P284" s="1" t="s">
        <v>10</v>
      </c>
      <c r="Q284" s="1" t="s">
        <v>15332</v>
      </c>
      <c r="R284" s="58">
        <v>45362</v>
      </c>
      <c r="S284" s="31">
        <f t="shared" si="30"/>
        <v>2.9502314813726116E-2</v>
      </c>
      <c r="T284" s="31">
        <f>VLOOKUP(A284,'+ pending'!A:V,22,0)</f>
        <v>2.5138888888888888E-2</v>
      </c>
      <c r="U284" s="18">
        <f>VLOOKUP(A284,'+ pending'!A:W,23,0)</f>
        <v>2.9502314814814815E-2</v>
      </c>
      <c r="V284" s="31">
        <f>VLOOKUP(A284,'+ pending'!A:X,24,0)</f>
        <v>4.363425925925926E-3</v>
      </c>
      <c r="W284" s="62" t="str">
        <f t="shared" si="31"/>
        <v>Cumplido</v>
      </c>
      <c r="X284" s="63" t="str">
        <f t="shared" si="32"/>
        <v xml:space="preserve"> </v>
      </c>
      <c r="Z284" s="1" t="str">
        <f t="shared" si="34"/>
        <v/>
      </c>
      <c r="AA284" s="1" t="str">
        <f t="shared" si="29"/>
        <v/>
      </c>
      <c r="AB284" s="1" t="str">
        <f t="shared" si="33"/>
        <v/>
      </c>
      <c r="AC284" s="1" t="str">
        <f t="shared" si="35"/>
        <v>Cumplido</v>
      </c>
      <c r="AD284" s="1" t="str">
        <f>VLOOKUP(A284,'+ pending'!A:A,1,0)</f>
        <v>INC000002666437</v>
      </c>
    </row>
    <row r="285" spans="1:30" x14ac:dyDescent="0.2">
      <c r="A285" s="75" t="s">
        <v>16311</v>
      </c>
      <c r="B285" s="1" t="s">
        <v>123</v>
      </c>
      <c r="C285" s="1" t="s">
        <v>50</v>
      </c>
      <c r="D285" s="1" t="s">
        <v>109</v>
      </c>
      <c r="E285" s="1" t="s">
        <v>122</v>
      </c>
      <c r="F285" s="1" t="s">
        <v>121</v>
      </c>
      <c r="G285" s="1" t="s">
        <v>16312</v>
      </c>
      <c r="H285" s="1" t="s">
        <v>16312</v>
      </c>
      <c r="I285" s="1" t="s">
        <v>16313</v>
      </c>
      <c r="J285" s="1" t="s">
        <v>16084</v>
      </c>
      <c r="K285" s="1" t="s">
        <v>19</v>
      </c>
      <c r="L285" s="1" t="s">
        <v>64</v>
      </c>
      <c r="M285" s="1" t="s">
        <v>450</v>
      </c>
      <c r="N285" s="1" t="s">
        <v>124</v>
      </c>
      <c r="O285" s="1" t="s">
        <v>125</v>
      </c>
      <c r="P285" s="1" t="s">
        <v>10</v>
      </c>
      <c r="Q285" s="1" t="s">
        <v>15332</v>
      </c>
      <c r="R285" s="58">
        <v>45362</v>
      </c>
      <c r="S285" s="31">
        <f t="shared" si="30"/>
        <v>3.570601851970423E-2</v>
      </c>
      <c r="T285" s="31">
        <f>VLOOKUP(A285,'+ pending'!A:V,22,0)</f>
        <v>3.2118055555555552E-2</v>
      </c>
      <c r="U285" s="18">
        <f>VLOOKUP(A285,'+ pending'!A:W,23,0)</f>
        <v>3.5706018518518519E-2</v>
      </c>
      <c r="V285" s="31">
        <f>VLOOKUP(A285,'+ pending'!A:X,24,0)</f>
        <v>3.5879629629629629E-3</v>
      </c>
      <c r="W285" s="62" t="str">
        <f t="shared" si="31"/>
        <v>Cumplido</v>
      </c>
      <c r="X285" s="63" t="str">
        <f t="shared" si="32"/>
        <v xml:space="preserve"> </v>
      </c>
      <c r="Z285" s="1" t="str">
        <f t="shared" si="34"/>
        <v/>
      </c>
      <c r="AA285" s="1" t="str">
        <f t="shared" si="29"/>
        <v/>
      </c>
      <c r="AB285" s="1" t="str">
        <f t="shared" si="33"/>
        <v/>
      </c>
      <c r="AC285" s="1" t="str">
        <f t="shared" si="35"/>
        <v>Cumplido</v>
      </c>
      <c r="AD285" s="1" t="str">
        <f>VLOOKUP(A285,'+ pending'!A:A,1,0)</f>
        <v>INC000002666438</v>
      </c>
    </row>
    <row r="286" spans="1:30" x14ac:dyDescent="0.2">
      <c r="A286" s="75" t="s">
        <v>16314</v>
      </c>
      <c r="B286" s="1" t="s">
        <v>123</v>
      </c>
      <c r="C286" s="1" t="s">
        <v>50</v>
      </c>
      <c r="D286" s="1" t="s">
        <v>109</v>
      </c>
      <c r="E286" s="1" t="s">
        <v>122</v>
      </c>
      <c r="F286" s="1" t="s">
        <v>126</v>
      </c>
      <c r="G286" s="1" t="s">
        <v>16315</v>
      </c>
      <c r="H286" s="1" t="s">
        <v>16315</v>
      </c>
      <c r="I286" s="1" t="s">
        <v>16316</v>
      </c>
      <c r="J286" s="1" t="s">
        <v>16084</v>
      </c>
      <c r="K286" s="1" t="s">
        <v>18</v>
      </c>
      <c r="L286" s="1" t="s">
        <v>57</v>
      </c>
      <c r="M286" s="1" t="s">
        <v>16317</v>
      </c>
      <c r="N286" s="1" t="s">
        <v>124</v>
      </c>
      <c r="O286" s="1" t="s">
        <v>125</v>
      </c>
      <c r="P286" s="1" t="s">
        <v>10</v>
      </c>
      <c r="Q286" s="1" t="s">
        <v>15332</v>
      </c>
      <c r="R286" s="58">
        <v>45362</v>
      </c>
      <c r="S286" s="31">
        <f t="shared" si="30"/>
        <v>8.8703703702776693E-2</v>
      </c>
      <c r="T286" s="31">
        <f>VLOOKUP(A286,'+ pending'!A:V,22,0)</f>
        <v>8.6631944444444442E-2</v>
      </c>
      <c r="U286" s="18">
        <f>VLOOKUP(A286,'+ pending'!A:W,23,0)</f>
        <v>8.8703703703703701E-2</v>
      </c>
      <c r="V286" s="31">
        <f>VLOOKUP(A286,'+ pending'!A:X,24,0)</f>
        <v>2.0717592592592593E-3</v>
      </c>
      <c r="W286" s="62" t="str">
        <f t="shared" si="31"/>
        <v>Cumplido</v>
      </c>
      <c r="X286" s="63" t="str">
        <f t="shared" si="32"/>
        <v xml:space="preserve"> </v>
      </c>
      <c r="Z286" s="1" t="str">
        <f t="shared" si="34"/>
        <v/>
      </c>
      <c r="AA286" s="1" t="str">
        <f t="shared" si="29"/>
        <v/>
      </c>
      <c r="AB286" s="1" t="str">
        <f t="shared" si="33"/>
        <v/>
      </c>
      <c r="AC286" s="1" t="str">
        <f t="shared" si="35"/>
        <v>Cumplido</v>
      </c>
      <c r="AD286" s="1" t="str">
        <f>VLOOKUP(A286,'+ pending'!A:A,1,0)</f>
        <v>INC000002666296</v>
      </c>
    </row>
    <row r="287" spans="1:30" x14ac:dyDescent="0.2">
      <c r="A287" s="75" t="s">
        <v>16318</v>
      </c>
      <c r="B287" s="1" t="s">
        <v>116</v>
      </c>
      <c r="C287" s="1" t="s">
        <v>40</v>
      </c>
      <c r="D287" s="1" t="s">
        <v>117</v>
      </c>
      <c r="E287" s="1" t="s">
        <v>122</v>
      </c>
      <c r="F287" s="1" t="s">
        <v>170</v>
      </c>
      <c r="G287" s="1" t="s">
        <v>16319</v>
      </c>
      <c r="H287" s="1" t="s">
        <v>16320</v>
      </c>
      <c r="I287" s="1" t="s">
        <v>16321</v>
      </c>
      <c r="J287" s="1" t="s">
        <v>16322</v>
      </c>
      <c r="K287" s="1" t="s">
        <v>22</v>
      </c>
      <c r="L287" s="1" t="s">
        <v>47</v>
      </c>
      <c r="M287" s="1" t="s">
        <v>16323</v>
      </c>
      <c r="N287" s="1" t="s">
        <v>115</v>
      </c>
      <c r="O287" s="1" t="s">
        <v>151</v>
      </c>
      <c r="P287" s="1" t="s">
        <v>9</v>
      </c>
      <c r="Q287" s="1" t="s">
        <v>15332</v>
      </c>
      <c r="R287" s="58">
        <v>45363</v>
      </c>
      <c r="S287" s="31">
        <f t="shared" si="30"/>
        <v>0.42850694444496185</v>
      </c>
      <c r="T287" s="31">
        <f>VLOOKUP(A287,'+ pending'!A:V,22,0)</f>
        <v>0.39311342592592591</v>
      </c>
      <c r="U287" s="18">
        <f>VLOOKUP(A287,'+ pending'!A:W,23,0)</f>
        <v>0.43212962962962964</v>
      </c>
      <c r="V287" s="31">
        <f>VLOOKUP(A287,'+ pending'!A:X,24,0)</f>
        <v>3.9016203703703706E-2</v>
      </c>
      <c r="W287" s="62" t="str">
        <f t="shared" si="31"/>
        <v/>
      </c>
      <c r="X287" s="63" t="str">
        <f t="shared" si="32"/>
        <v>Cumplido</v>
      </c>
      <c r="Z287" s="1" t="str">
        <f t="shared" si="34"/>
        <v/>
      </c>
      <c r="AA287" s="1" t="str">
        <f t="shared" si="29"/>
        <v/>
      </c>
      <c r="AB287" s="1" t="str">
        <f t="shared" si="33"/>
        <v>Cumplido</v>
      </c>
      <c r="AC287" s="1" t="str">
        <f t="shared" si="35"/>
        <v/>
      </c>
      <c r="AD287" s="1" t="str">
        <f>VLOOKUP(A287,'+ pending'!A:A,1,0)</f>
        <v>INC000002666326</v>
      </c>
    </row>
    <row r="288" spans="1:30" x14ac:dyDescent="0.2">
      <c r="A288" s="75" t="s">
        <v>16324</v>
      </c>
      <c r="B288" s="1" t="s">
        <v>110</v>
      </c>
      <c r="C288" s="1" t="s">
        <v>50</v>
      </c>
      <c r="D288" s="1" t="s">
        <v>109</v>
      </c>
      <c r="E288" s="1" t="s">
        <v>122</v>
      </c>
      <c r="F288" s="1" t="s">
        <v>129</v>
      </c>
      <c r="G288" s="1" t="s">
        <v>16325</v>
      </c>
      <c r="H288" s="1" t="s">
        <v>16326</v>
      </c>
      <c r="I288" s="1" t="s">
        <v>16327</v>
      </c>
      <c r="J288" s="1" t="s">
        <v>16322</v>
      </c>
      <c r="K288" s="1" t="s">
        <v>22</v>
      </c>
      <c r="L288" s="1" t="s">
        <v>47</v>
      </c>
      <c r="M288" s="1" t="s">
        <v>16328</v>
      </c>
      <c r="N288" s="1" t="s">
        <v>167</v>
      </c>
      <c r="O288" s="1" t="s">
        <v>205</v>
      </c>
      <c r="P288" s="1" t="s">
        <v>9</v>
      </c>
      <c r="Q288" s="1" t="s">
        <v>15332</v>
      </c>
      <c r="R288" s="58">
        <v>45363</v>
      </c>
      <c r="S288" s="31">
        <f t="shared" si="30"/>
        <v>2.8935185400769114E-4</v>
      </c>
      <c r="T288" s="31">
        <f>VLOOKUP(A288,'+ pending'!A:V,22,0)</f>
        <v>0</v>
      </c>
      <c r="U288" s="18">
        <f>VLOOKUP(A288,'+ pending'!A:W,23,0)</f>
        <v>1.1111111111111111E-3</v>
      </c>
      <c r="V288" s="31">
        <f>VLOOKUP(A288,'+ pending'!A:X,24,0)</f>
        <v>1.1111111111111111E-3</v>
      </c>
      <c r="W288" s="62" t="str">
        <f t="shared" si="31"/>
        <v/>
      </c>
      <c r="X288" s="63" t="str">
        <f t="shared" si="32"/>
        <v>Cumplido</v>
      </c>
      <c r="Z288" s="1" t="str">
        <f t="shared" si="34"/>
        <v/>
      </c>
      <c r="AA288" s="1" t="str">
        <f t="shared" si="29"/>
        <v/>
      </c>
      <c r="AB288" s="1" t="str">
        <f t="shared" si="33"/>
        <v/>
      </c>
      <c r="AC288" s="1" t="str">
        <f t="shared" si="35"/>
        <v>Cumplido</v>
      </c>
      <c r="AD288" s="1" t="str">
        <f>VLOOKUP(A288,'+ pending'!A:A,1,0)</f>
        <v>INC000002665787</v>
      </c>
    </row>
    <row r="289" spans="1:30" x14ac:dyDescent="0.2">
      <c r="A289" s="75" t="s">
        <v>16329</v>
      </c>
      <c r="B289" s="1" t="s">
        <v>116</v>
      </c>
      <c r="C289" s="1" t="s">
        <v>40</v>
      </c>
      <c r="D289" s="1" t="s">
        <v>117</v>
      </c>
      <c r="E289" s="1" t="s">
        <v>122</v>
      </c>
      <c r="F289" s="1" t="s">
        <v>13977</v>
      </c>
      <c r="G289" s="1" t="s">
        <v>16330</v>
      </c>
      <c r="H289" s="1" t="s">
        <v>16331</v>
      </c>
      <c r="I289" s="1" t="s">
        <v>16332</v>
      </c>
      <c r="J289" s="1" t="s">
        <v>16322</v>
      </c>
      <c r="K289" s="1" t="s">
        <v>13</v>
      </c>
      <c r="L289" s="1" t="s">
        <v>39</v>
      </c>
      <c r="M289" s="1" t="s">
        <v>16333</v>
      </c>
      <c r="N289" s="1" t="s">
        <v>115</v>
      </c>
      <c r="O289" s="1" t="s">
        <v>405</v>
      </c>
      <c r="P289" s="1" t="s">
        <v>9</v>
      </c>
      <c r="Q289" s="1" t="s">
        <v>15380</v>
      </c>
      <c r="R289" s="58">
        <v>45363</v>
      </c>
      <c r="S289" s="31">
        <f t="shared" si="30"/>
        <v>7.8340625000055297</v>
      </c>
      <c r="T289" s="31">
        <f>VLOOKUP(A289,'+ pending'!A:V,22,0)</f>
        <v>7.8288657407407412</v>
      </c>
      <c r="U289" s="18">
        <f>VLOOKUP(A289,'+ pending'!A:W,23,0)</f>
        <v>7.8361574074074074</v>
      </c>
      <c r="V289" s="31">
        <v>0.16666666666666666</v>
      </c>
      <c r="W289" s="62" t="str">
        <f t="shared" si="31"/>
        <v/>
      </c>
      <c r="X289" s="63" t="str">
        <f t="shared" si="32"/>
        <v>Cumplido</v>
      </c>
      <c r="Y289" s="1" t="s">
        <v>9402</v>
      </c>
      <c r="Z289" s="1" t="str">
        <f t="shared" si="34"/>
        <v/>
      </c>
      <c r="AA289" s="1" t="str">
        <f t="shared" si="29"/>
        <v/>
      </c>
      <c r="AB289" s="1" t="str">
        <f t="shared" si="33"/>
        <v>Cumplido</v>
      </c>
      <c r="AC289" s="1" t="str">
        <f t="shared" si="35"/>
        <v/>
      </c>
      <c r="AD289" s="1" t="str">
        <f>VLOOKUP(A289,'+ pending'!A:A,1,0)</f>
        <v>INC000002651647</v>
      </c>
    </row>
    <row r="290" spans="1:30" x14ac:dyDescent="0.2">
      <c r="A290" s="75" t="s">
        <v>16334</v>
      </c>
      <c r="B290" s="1" t="s">
        <v>110</v>
      </c>
      <c r="C290" s="1" t="s">
        <v>50</v>
      </c>
      <c r="D290" s="1" t="s">
        <v>109</v>
      </c>
      <c r="E290" s="1" t="s">
        <v>122</v>
      </c>
      <c r="F290" s="1" t="s">
        <v>111</v>
      </c>
      <c r="G290" s="1" t="s">
        <v>16335</v>
      </c>
      <c r="H290" s="1" t="s">
        <v>16336</v>
      </c>
      <c r="I290" s="1" t="s">
        <v>16337</v>
      </c>
      <c r="J290" s="1" t="s">
        <v>16322</v>
      </c>
      <c r="K290" s="1" t="s">
        <v>18</v>
      </c>
      <c r="L290" s="1" t="s">
        <v>499</v>
      </c>
      <c r="M290" s="1" t="s">
        <v>16338</v>
      </c>
      <c r="N290" s="1" t="s">
        <v>112</v>
      </c>
      <c r="O290" s="1" t="s">
        <v>1770</v>
      </c>
      <c r="P290" s="1" t="s">
        <v>9</v>
      </c>
      <c r="Q290" s="1" t="s">
        <v>15332</v>
      </c>
      <c r="R290" s="58">
        <v>45363</v>
      </c>
      <c r="S290" s="31">
        <f t="shared" si="30"/>
        <v>1.631944440305233E-3</v>
      </c>
      <c r="T290" s="31">
        <f>VLOOKUP(A290,'+ pending'!A:V,22,0)</f>
        <v>0</v>
      </c>
      <c r="U290" s="18">
        <f>VLOOKUP(A290,'+ pending'!A:W,23,0)</f>
        <v>1.8287037037037037E-3</v>
      </c>
      <c r="V290" s="31">
        <f>VLOOKUP(A290,'+ pending'!A:X,24,0)</f>
        <v>1.8287037037037037E-3</v>
      </c>
      <c r="W290" s="62" t="str">
        <f t="shared" si="31"/>
        <v/>
      </c>
      <c r="X290" s="63" t="str">
        <f t="shared" si="32"/>
        <v>Cumplido</v>
      </c>
      <c r="Z290" s="1" t="str">
        <f t="shared" si="34"/>
        <v/>
      </c>
      <c r="AA290" s="1" t="str">
        <f t="shared" si="29"/>
        <v/>
      </c>
      <c r="AB290" s="1" t="str">
        <f t="shared" si="33"/>
        <v/>
      </c>
      <c r="AC290" s="1" t="str">
        <f t="shared" si="35"/>
        <v>Cumplido</v>
      </c>
      <c r="AD290" s="1" t="str">
        <f>VLOOKUP(A290,'+ pending'!A:A,1,0)</f>
        <v>INC000002667607</v>
      </c>
    </row>
    <row r="291" spans="1:30" x14ac:dyDescent="0.2">
      <c r="A291" s="75" t="s">
        <v>16339</v>
      </c>
      <c r="B291" s="1" t="s">
        <v>110</v>
      </c>
      <c r="C291" s="1" t="s">
        <v>50</v>
      </c>
      <c r="D291" s="1" t="s">
        <v>109</v>
      </c>
      <c r="E291" s="1" t="s">
        <v>122</v>
      </c>
      <c r="F291" s="1" t="s">
        <v>111</v>
      </c>
      <c r="G291" s="1" t="s">
        <v>16340</v>
      </c>
      <c r="H291" s="1" t="s">
        <v>16341</v>
      </c>
      <c r="I291" s="1" t="s">
        <v>16342</v>
      </c>
      <c r="J291" s="1" t="s">
        <v>16322</v>
      </c>
      <c r="K291" s="1" t="s">
        <v>18</v>
      </c>
      <c r="L291" s="1" t="s">
        <v>499</v>
      </c>
      <c r="M291" s="1" t="s">
        <v>16343</v>
      </c>
      <c r="N291" s="1" t="s">
        <v>112</v>
      </c>
      <c r="O291" s="1" t="s">
        <v>1770</v>
      </c>
      <c r="P291" s="1" t="s">
        <v>9</v>
      </c>
      <c r="Q291" s="1" t="s">
        <v>15332</v>
      </c>
      <c r="R291" s="58">
        <v>45363</v>
      </c>
      <c r="S291" s="31">
        <f t="shared" si="30"/>
        <v>1.6550925938645378E-3</v>
      </c>
      <c r="T291" s="31">
        <f>VLOOKUP(A291,'+ pending'!A:V,22,0)</f>
        <v>0</v>
      </c>
      <c r="U291" s="18">
        <f>VLOOKUP(A291,'+ pending'!A:W,23,0)</f>
        <v>1.8171296296296297E-3</v>
      </c>
      <c r="V291" s="31">
        <f>VLOOKUP(A291,'+ pending'!A:X,24,0)</f>
        <v>1.8171296296296297E-3</v>
      </c>
      <c r="W291" s="62" t="str">
        <f t="shared" si="31"/>
        <v/>
      </c>
      <c r="X291" s="63" t="str">
        <f t="shared" si="32"/>
        <v>Cumplido</v>
      </c>
      <c r="Z291" s="1" t="str">
        <f t="shared" si="34"/>
        <v/>
      </c>
      <c r="AA291" s="1" t="str">
        <f t="shared" si="29"/>
        <v/>
      </c>
      <c r="AB291" s="1" t="str">
        <f t="shared" si="33"/>
        <v/>
      </c>
      <c r="AC291" s="1" t="str">
        <f t="shared" si="35"/>
        <v>Cumplido</v>
      </c>
      <c r="AD291" s="1" t="str">
        <f>VLOOKUP(A291,'+ pending'!A:A,1,0)</f>
        <v>INC000002667615</v>
      </c>
    </row>
    <row r="292" spans="1:30" x14ac:dyDescent="0.2">
      <c r="A292" s="75" t="s">
        <v>16344</v>
      </c>
      <c r="B292" s="1" t="s">
        <v>116</v>
      </c>
      <c r="C292" s="1" t="s">
        <v>40</v>
      </c>
      <c r="D292" s="1" t="s">
        <v>117</v>
      </c>
      <c r="E292" s="1" t="s">
        <v>122</v>
      </c>
      <c r="F292" s="1" t="s">
        <v>488</v>
      </c>
      <c r="G292" s="1" t="s">
        <v>16345</v>
      </c>
      <c r="H292" s="1" t="s">
        <v>16346</v>
      </c>
      <c r="I292" s="1" t="s">
        <v>16347</v>
      </c>
      <c r="J292" s="1" t="s">
        <v>16322</v>
      </c>
      <c r="K292" s="1" t="s">
        <v>20</v>
      </c>
      <c r="L292" s="1" t="s">
        <v>65</v>
      </c>
      <c r="M292" s="1" t="s">
        <v>16348</v>
      </c>
      <c r="N292" s="1" t="s">
        <v>115</v>
      </c>
      <c r="O292" s="1" t="s">
        <v>191</v>
      </c>
      <c r="P292" s="1" t="s">
        <v>9</v>
      </c>
      <c r="Q292" s="1" t="s">
        <v>15380</v>
      </c>
      <c r="R292" s="58">
        <v>45363</v>
      </c>
      <c r="S292" s="31">
        <f t="shared" si="30"/>
        <v>4.0366087962902384</v>
      </c>
      <c r="T292" s="31">
        <f>VLOOKUP(A292,'+ pending'!A:V,22,0)</f>
        <v>3.8933796296296297</v>
      </c>
      <c r="U292" s="18">
        <f>VLOOKUP(A292,'+ pending'!A:W,23,0)</f>
        <v>4.0404513888888891</v>
      </c>
      <c r="V292" s="31">
        <f>VLOOKUP(A292,'+ pending'!A:X,24,0)</f>
        <v>0.14707175925925925</v>
      </c>
      <c r="W292" s="62" t="str">
        <f t="shared" si="31"/>
        <v/>
      </c>
      <c r="X292" s="63" t="str">
        <f t="shared" si="32"/>
        <v>Cumplido</v>
      </c>
      <c r="Z292" s="1" t="str">
        <f t="shared" si="34"/>
        <v/>
      </c>
      <c r="AA292" s="1" t="str">
        <f t="shared" si="29"/>
        <v/>
      </c>
      <c r="AB292" s="1" t="str">
        <f t="shared" si="33"/>
        <v>Cumplido</v>
      </c>
      <c r="AC292" s="1" t="str">
        <f t="shared" si="35"/>
        <v/>
      </c>
      <c r="AD292" s="1" t="str">
        <f>VLOOKUP(A292,'+ pending'!A:A,1,0)</f>
        <v>INC000002660896</v>
      </c>
    </row>
    <row r="293" spans="1:30" x14ac:dyDescent="0.2">
      <c r="A293" s="75" t="s">
        <v>16349</v>
      </c>
      <c r="B293" s="1" t="s">
        <v>110</v>
      </c>
      <c r="C293" s="1" t="s">
        <v>50</v>
      </c>
      <c r="D293" s="1" t="s">
        <v>109</v>
      </c>
      <c r="E293" s="1" t="s">
        <v>122</v>
      </c>
      <c r="F293" s="1" t="s">
        <v>111</v>
      </c>
      <c r="G293" s="1" t="s">
        <v>16350</v>
      </c>
      <c r="H293" s="1" t="s">
        <v>16351</v>
      </c>
      <c r="I293" s="1" t="s">
        <v>16352</v>
      </c>
      <c r="J293" s="1" t="s">
        <v>16322</v>
      </c>
      <c r="K293" s="1" t="s">
        <v>18</v>
      </c>
      <c r="L293" s="1" t="s">
        <v>57</v>
      </c>
      <c r="M293" s="1" t="s">
        <v>16353</v>
      </c>
      <c r="N293" s="1" t="s">
        <v>112</v>
      </c>
      <c r="O293" s="1" t="s">
        <v>113</v>
      </c>
      <c r="P293" s="1" t="s">
        <v>9</v>
      </c>
      <c r="Q293" s="1" t="s">
        <v>15332</v>
      </c>
      <c r="R293" s="58">
        <v>45363</v>
      </c>
      <c r="S293" s="31">
        <f t="shared" si="30"/>
        <v>1.1238425926421769E-2</v>
      </c>
      <c r="T293" s="31">
        <f>VLOOKUP(A293,'+ pending'!A:V,22,0)</f>
        <v>1.0729166666666666E-2</v>
      </c>
      <c r="U293" s="18">
        <f>VLOOKUP(A293,'+ pending'!A:W,23,0)</f>
        <v>1.2118055555555556E-2</v>
      </c>
      <c r="V293" s="31">
        <f>VLOOKUP(A293,'+ pending'!A:X,24,0)</f>
        <v>1.3888888888888889E-3</v>
      </c>
      <c r="W293" s="62" t="str">
        <f t="shared" si="31"/>
        <v/>
      </c>
      <c r="X293" s="63" t="str">
        <f t="shared" si="32"/>
        <v>Cumplido</v>
      </c>
      <c r="Z293" s="1" t="str">
        <f t="shared" si="34"/>
        <v/>
      </c>
      <c r="AA293" s="1" t="str">
        <f t="shared" si="29"/>
        <v/>
      </c>
      <c r="AB293" s="1" t="str">
        <f t="shared" si="33"/>
        <v/>
      </c>
      <c r="AC293" s="1" t="str">
        <f t="shared" si="35"/>
        <v>Cumplido</v>
      </c>
      <c r="AD293" s="1" t="str">
        <f>VLOOKUP(A293,'+ pending'!A:A,1,0)</f>
        <v>INC000002667627</v>
      </c>
    </row>
    <row r="294" spans="1:30" x14ac:dyDescent="0.2">
      <c r="A294" s="75" t="s">
        <v>16354</v>
      </c>
      <c r="B294" s="1" t="s">
        <v>110</v>
      </c>
      <c r="C294" s="1" t="s">
        <v>50</v>
      </c>
      <c r="D294" s="1" t="s">
        <v>109</v>
      </c>
      <c r="E294" s="1" t="s">
        <v>122</v>
      </c>
      <c r="F294" s="1" t="s">
        <v>111</v>
      </c>
      <c r="G294" s="1" t="s">
        <v>16355</v>
      </c>
      <c r="H294" s="1" t="s">
        <v>16356</v>
      </c>
      <c r="I294" s="1" t="s">
        <v>16357</v>
      </c>
      <c r="J294" s="1" t="s">
        <v>16322</v>
      </c>
      <c r="K294" s="1" t="s">
        <v>18</v>
      </c>
      <c r="L294" s="1" t="s">
        <v>499</v>
      </c>
      <c r="M294" s="1" t="s">
        <v>16358</v>
      </c>
      <c r="N294" s="1" t="s">
        <v>112</v>
      </c>
      <c r="O294" s="1" t="s">
        <v>1770</v>
      </c>
      <c r="P294" s="1" t="s">
        <v>9</v>
      </c>
      <c r="Q294" s="1" t="s">
        <v>15332</v>
      </c>
      <c r="R294" s="58">
        <v>45363</v>
      </c>
      <c r="S294" s="31">
        <f t="shared" si="30"/>
        <v>2.7384259257814847E-2</v>
      </c>
      <c r="T294" s="31">
        <f>VLOOKUP(A294,'+ pending'!A:V,22,0)</f>
        <v>0</v>
      </c>
      <c r="U294" s="18">
        <f>VLOOKUP(A294,'+ pending'!A:W,23,0)</f>
        <v>2.7546296296296298E-2</v>
      </c>
      <c r="V294" s="31">
        <f>VLOOKUP(A294,'+ pending'!A:X,24,0)</f>
        <v>2.7546296296296298E-2</v>
      </c>
      <c r="W294" s="62" t="str">
        <f t="shared" si="31"/>
        <v/>
      </c>
      <c r="X294" s="63" t="str">
        <f t="shared" si="32"/>
        <v>Cumplido</v>
      </c>
      <c r="Z294" s="1" t="str">
        <f t="shared" si="34"/>
        <v/>
      </c>
      <c r="AA294" s="1" t="str">
        <f t="shared" si="29"/>
        <v/>
      </c>
      <c r="AB294" s="1" t="str">
        <f t="shared" si="33"/>
        <v/>
      </c>
      <c r="AC294" s="1" t="str">
        <f t="shared" si="35"/>
        <v>Cumplido</v>
      </c>
      <c r="AD294" s="1" t="str">
        <f>VLOOKUP(A294,'+ pending'!A:A,1,0)</f>
        <v>INC000002667614</v>
      </c>
    </row>
    <row r="295" spans="1:30" x14ac:dyDescent="0.2">
      <c r="A295" s="75" t="s">
        <v>16359</v>
      </c>
      <c r="B295" s="1" t="s">
        <v>123</v>
      </c>
      <c r="C295" s="1" t="s">
        <v>50</v>
      </c>
      <c r="D295" s="1" t="s">
        <v>109</v>
      </c>
      <c r="E295" s="1" t="s">
        <v>122</v>
      </c>
      <c r="F295" s="1" t="s">
        <v>121</v>
      </c>
      <c r="G295" s="1" t="s">
        <v>16360</v>
      </c>
      <c r="H295" s="1" t="s">
        <v>16360</v>
      </c>
      <c r="I295" s="1" t="s">
        <v>16361</v>
      </c>
      <c r="J295" s="1" t="s">
        <v>16322</v>
      </c>
      <c r="K295" s="1" t="s">
        <v>18</v>
      </c>
      <c r="L295" s="1" t="s">
        <v>58</v>
      </c>
      <c r="M295" s="1" t="s">
        <v>16362</v>
      </c>
      <c r="N295" s="1" t="s">
        <v>124</v>
      </c>
      <c r="O295" s="1" t="s">
        <v>125</v>
      </c>
      <c r="P295" s="1" t="s">
        <v>10</v>
      </c>
      <c r="Q295" s="1" t="s">
        <v>15332</v>
      </c>
      <c r="R295" s="58">
        <v>45363</v>
      </c>
      <c r="S295" s="31">
        <f t="shared" si="30"/>
        <v>0.98658564814832062</v>
      </c>
      <c r="T295" s="31">
        <f>VLOOKUP(A295,'+ pending'!A:V,22,0)</f>
        <v>0.94261574074074073</v>
      </c>
      <c r="U295" s="18">
        <f>VLOOKUP(A295,'+ pending'!A:W,23,0)</f>
        <v>0.9865856481481482</v>
      </c>
      <c r="V295" s="31">
        <f>VLOOKUP(A295,'+ pending'!A:X,24,0)</f>
        <v>4.3969907407407409E-2</v>
      </c>
      <c r="W295" s="62" t="str">
        <f t="shared" si="31"/>
        <v>Cumplido</v>
      </c>
      <c r="X295" s="63" t="str">
        <f t="shared" si="32"/>
        <v xml:space="preserve"> </v>
      </c>
      <c r="Z295" s="1" t="str">
        <f t="shared" si="34"/>
        <v/>
      </c>
      <c r="AA295" s="1" t="str">
        <f t="shared" si="29"/>
        <v/>
      </c>
      <c r="AB295" s="1" t="str">
        <f t="shared" si="33"/>
        <v/>
      </c>
      <c r="AC295" s="1" t="str">
        <f t="shared" si="35"/>
        <v>Cumplido</v>
      </c>
      <c r="AD295" s="1" t="str">
        <f>VLOOKUP(A295,'+ pending'!A:A,1,0)</f>
        <v>INC000002664688</v>
      </c>
    </row>
    <row r="296" spans="1:30" x14ac:dyDescent="0.2">
      <c r="A296" s="75" t="s">
        <v>16363</v>
      </c>
      <c r="B296" s="1" t="s">
        <v>116</v>
      </c>
      <c r="C296" s="1" t="s">
        <v>40</v>
      </c>
      <c r="D296" s="1" t="s">
        <v>117</v>
      </c>
      <c r="E296" s="1" t="s">
        <v>122</v>
      </c>
      <c r="F296" s="1" t="s">
        <v>111</v>
      </c>
      <c r="G296" s="1" t="s">
        <v>16364</v>
      </c>
      <c r="H296" s="1" t="s">
        <v>16365</v>
      </c>
      <c r="I296" s="1" t="s">
        <v>16366</v>
      </c>
      <c r="J296" s="1" t="s">
        <v>16322</v>
      </c>
      <c r="K296" s="1" t="s">
        <v>20</v>
      </c>
      <c r="L296" s="1" t="s">
        <v>69</v>
      </c>
      <c r="M296" s="1" t="s">
        <v>16367</v>
      </c>
      <c r="N296" s="1" t="s">
        <v>115</v>
      </c>
      <c r="O296" s="1" t="s">
        <v>151</v>
      </c>
      <c r="P296" s="1" t="s">
        <v>9</v>
      </c>
      <c r="Q296" s="1" t="s">
        <v>15380</v>
      </c>
      <c r="R296" s="58">
        <v>45363</v>
      </c>
      <c r="S296" s="31">
        <f t="shared" si="30"/>
        <v>1.5079282407386927</v>
      </c>
      <c r="T296" s="31">
        <f>VLOOKUP(A296,'+ pending'!A:V,22,0)</f>
        <v>1.4964930555555556</v>
      </c>
      <c r="U296" s="18">
        <f>VLOOKUP(A296,'+ pending'!A:W,23,0)</f>
        <v>1.5149074074074074</v>
      </c>
      <c r="V296" s="31">
        <f>VLOOKUP(A296,'+ pending'!A:X,24,0)</f>
        <v>1.8414351851851852E-2</v>
      </c>
      <c r="W296" s="62" t="str">
        <f t="shared" si="31"/>
        <v/>
      </c>
      <c r="X296" s="63" t="str">
        <f t="shared" si="32"/>
        <v>Cumplido</v>
      </c>
      <c r="Z296" s="1" t="str">
        <f t="shared" si="34"/>
        <v/>
      </c>
      <c r="AA296" s="1" t="str">
        <f t="shared" si="29"/>
        <v/>
      </c>
      <c r="AB296" s="1" t="str">
        <f t="shared" si="33"/>
        <v>Cumplido</v>
      </c>
      <c r="AC296" s="1" t="str">
        <f t="shared" si="35"/>
        <v/>
      </c>
      <c r="AD296" s="1" t="str">
        <f>VLOOKUP(A296,'+ pending'!A:A,1,0)</f>
        <v>INC000002663823</v>
      </c>
    </row>
    <row r="297" spans="1:30" x14ac:dyDescent="0.2">
      <c r="A297" s="75" t="s">
        <v>16368</v>
      </c>
      <c r="B297" s="1" t="s">
        <v>116</v>
      </c>
      <c r="C297" s="1" t="s">
        <v>40</v>
      </c>
      <c r="D297" s="1" t="s">
        <v>117</v>
      </c>
      <c r="E297" s="1" t="s">
        <v>122</v>
      </c>
      <c r="F297" s="1" t="s">
        <v>648</v>
      </c>
      <c r="G297" s="1" t="s">
        <v>16369</v>
      </c>
      <c r="H297" s="1" t="s">
        <v>16370</v>
      </c>
      <c r="I297" s="1" t="s">
        <v>16371</v>
      </c>
      <c r="J297" s="1" t="s">
        <v>16322</v>
      </c>
      <c r="K297" s="1" t="s">
        <v>19</v>
      </c>
      <c r="L297" s="1" t="s">
        <v>64</v>
      </c>
      <c r="M297" s="1" t="s">
        <v>16372</v>
      </c>
      <c r="N297" s="1" t="s">
        <v>115</v>
      </c>
      <c r="O297" s="1" t="s">
        <v>191</v>
      </c>
      <c r="P297" s="1" t="s">
        <v>9</v>
      </c>
      <c r="Q297" s="1" t="s">
        <v>15332</v>
      </c>
      <c r="R297" s="58">
        <v>45363</v>
      </c>
      <c r="S297" s="31">
        <f t="shared" si="30"/>
        <v>4.4374999997671694E-2</v>
      </c>
      <c r="T297" s="31">
        <f>VLOOKUP(A297,'+ pending'!A:V,22,0)</f>
        <v>0</v>
      </c>
      <c r="U297" s="18">
        <f>VLOOKUP(A297,'+ pending'!A:W,23,0)</f>
        <v>4.7581018518518516E-2</v>
      </c>
      <c r="V297" s="31">
        <f>VLOOKUP(A297,'+ pending'!A:X,24,0)</f>
        <v>4.7581018518518516E-2</v>
      </c>
      <c r="W297" s="62" t="str">
        <f t="shared" si="31"/>
        <v/>
      </c>
      <c r="X297" s="63" t="str">
        <f t="shared" si="32"/>
        <v>Cumplido</v>
      </c>
      <c r="Z297" s="1" t="str">
        <f t="shared" si="34"/>
        <v/>
      </c>
      <c r="AA297" s="1" t="str">
        <f t="shared" si="29"/>
        <v/>
      </c>
      <c r="AB297" s="1" t="str">
        <f t="shared" si="33"/>
        <v>Cumplido</v>
      </c>
      <c r="AC297" s="1" t="str">
        <f t="shared" si="35"/>
        <v/>
      </c>
      <c r="AD297" s="1" t="str">
        <f>VLOOKUP(A297,'+ pending'!A:A,1,0)</f>
        <v>INC000002666660</v>
      </c>
    </row>
    <row r="298" spans="1:30" x14ac:dyDescent="0.2">
      <c r="A298" s="75" t="s">
        <v>16373</v>
      </c>
      <c r="B298" s="1" t="s">
        <v>116</v>
      </c>
      <c r="C298" s="1" t="s">
        <v>50</v>
      </c>
      <c r="D298" s="1" t="s">
        <v>109</v>
      </c>
      <c r="E298" s="1" t="s">
        <v>122</v>
      </c>
      <c r="F298" s="1" t="s">
        <v>121</v>
      </c>
      <c r="G298" s="1" t="s">
        <v>16374</v>
      </c>
      <c r="H298" s="1" t="s">
        <v>16375</v>
      </c>
      <c r="I298" s="1" t="s">
        <v>16376</v>
      </c>
      <c r="J298" s="1" t="s">
        <v>16322</v>
      </c>
      <c r="K298" s="1" t="s">
        <v>18</v>
      </c>
      <c r="L298" s="1" t="s">
        <v>61</v>
      </c>
      <c r="M298" s="1" t="s">
        <v>16377</v>
      </c>
      <c r="N298" s="1" t="s">
        <v>115</v>
      </c>
      <c r="O298" s="1" t="s">
        <v>133</v>
      </c>
      <c r="P298" s="1" t="s">
        <v>10</v>
      </c>
      <c r="Q298" s="1" t="s">
        <v>15332</v>
      </c>
      <c r="R298" s="58">
        <v>45363</v>
      </c>
      <c r="S298" s="31">
        <f t="shared" si="30"/>
        <v>0.86349537037312984</v>
      </c>
      <c r="T298" s="31">
        <f>VLOOKUP(A298,'+ pending'!A:V,22,0)</f>
        <v>0.83059027777777783</v>
      </c>
      <c r="U298" s="18">
        <f>VLOOKUP(A298,'+ pending'!A:W,23,0)</f>
        <v>0.86565972222222221</v>
      </c>
      <c r="V298" s="31">
        <f>VLOOKUP(A298,'+ pending'!A:X,24,0)</f>
        <v>3.5069444444444445E-2</v>
      </c>
      <c r="W298" s="62" t="str">
        <f t="shared" si="31"/>
        <v>Cumplido</v>
      </c>
      <c r="X298" s="63" t="str">
        <f t="shared" si="32"/>
        <v xml:space="preserve"> </v>
      </c>
      <c r="Z298" s="1" t="str">
        <f t="shared" si="34"/>
        <v/>
      </c>
      <c r="AA298" s="1" t="str">
        <f t="shared" si="29"/>
        <v/>
      </c>
      <c r="AB298" s="1" t="str">
        <f t="shared" si="33"/>
        <v/>
      </c>
      <c r="AC298" s="1" t="str">
        <f t="shared" si="35"/>
        <v>Cumplido</v>
      </c>
      <c r="AD298" s="1" t="str">
        <f>VLOOKUP(A298,'+ pending'!A:A,1,0)</f>
        <v>INC000002665196</v>
      </c>
    </row>
    <row r="299" spans="1:30" x14ac:dyDescent="0.2">
      <c r="A299" s="75" t="s">
        <v>16378</v>
      </c>
      <c r="B299" s="1" t="s">
        <v>110</v>
      </c>
      <c r="C299" s="1" t="s">
        <v>50</v>
      </c>
      <c r="D299" s="1" t="s">
        <v>109</v>
      </c>
      <c r="E299" s="1" t="s">
        <v>122</v>
      </c>
      <c r="F299" s="1" t="s">
        <v>111</v>
      </c>
      <c r="G299" s="1" t="s">
        <v>16379</v>
      </c>
      <c r="H299" s="1" t="s">
        <v>16380</v>
      </c>
      <c r="I299" s="1" t="s">
        <v>16381</v>
      </c>
      <c r="J299" s="1" t="s">
        <v>16322</v>
      </c>
      <c r="K299" s="1" t="s">
        <v>18</v>
      </c>
      <c r="L299" s="1" t="s">
        <v>499</v>
      </c>
      <c r="M299" s="1" t="s">
        <v>16382</v>
      </c>
      <c r="N299" s="1" t="s">
        <v>112</v>
      </c>
      <c r="O299" s="1" t="s">
        <v>1770</v>
      </c>
      <c r="P299" s="1" t="s">
        <v>9</v>
      </c>
      <c r="Q299" s="1" t="s">
        <v>15332</v>
      </c>
      <c r="R299" s="58">
        <v>45363</v>
      </c>
      <c r="S299" s="31">
        <f t="shared" si="30"/>
        <v>0.10497685184964212</v>
      </c>
      <c r="T299" s="31">
        <f>VLOOKUP(A299,'+ pending'!A:V,22,0)</f>
        <v>0</v>
      </c>
      <c r="U299" s="18">
        <f>VLOOKUP(A299,'+ pending'!A:W,23,0)</f>
        <v>0.10516203703703704</v>
      </c>
      <c r="V299" s="31">
        <f>VLOOKUP(A299,'+ pending'!A:X,24,0)</f>
        <v>0.10516203703703704</v>
      </c>
      <c r="W299" s="62" t="str">
        <f t="shared" si="31"/>
        <v/>
      </c>
      <c r="X299" s="63" t="str">
        <f t="shared" si="32"/>
        <v>Cumplido</v>
      </c>
      <c r="Z299" s="1" t="str">
        <f t="shared" si="34"/>
        <v/>
      </c>
      <c r="AA299" s="1" t="str">
        <f t="shared" si="29"/>
        <v/>
      </c>
      <c r="AB299" s="1" t="str">
        <f t="shared" si="33"/>
        <v/>
      </c>
      <c r="AC299" s="1" t="str">
        <f t="shared" si="35"/>
        <v>Cumplido</v>
      </c>
      <c r="AD299" s="1" t="str">
        <f>VLOOKUP(A299,'+ pending'!A:A,1,0)</f>
        <v>INC000002667612</v>
      </c>
    </row>
    <row r="300" spans="1:30" x14ac:dyDescent="0.2">
      <c r="A300" s="75" t="s">
        <v>16383</v>
      </c>
      <c r="B300" s="1" t="s">
        <v>110</v>
      </c>
      <c r="C300" s="1" t="s">
        <v>50</v>
      </c>
      <c r="D300" s="1" t="s">
        <v>109</v>
      </c>
      <c r="E300" s="1" t="s">
        <v>122</v>
      </c>
      <c r="F300" s="1" t="s">
        <v>111</v>
      </c>
      <c r="G300" s="1" t="s">
        <v>16384</v>
      </c>
      <c r="H300" s="1" t="s">
        <v>16385</v>
      </c>
      <c r="I300" s="1" t="s">
        <v>16386</v>
      </c>
      <c r="J300" s="1" t="s">
        <v>16322</v>
      </c>
      <c r="K300" s="1" t="s">
        <v>18</v>
      </c>
      <c r="L300" s="1" t="s">
        <v>57</v>
      </c>
      <c r="M300" s="1" t="s">
        <v>16387</v>
      </c>
      <c r="N300" s="1" t="s">
        <v>112</v>
      </c>
      <c r="O300" s="1" t="s">
        <v>113</v>
      </c>
      <c r="P300" s="1" t="s">
        <v>9</v>
      </c>
      <c r="Q300" s="1" t="s">
        <v>15332</v>
      </c>
      <c r="R300" s="58">
        <v>45363</v>
      </c>
      <c r="S300" s="31">
        <f t="shared" si="30"/>
        <v>1.7094907409045845E-2</v>
      </c>
      <c r="T300" s="31">
        <f>VLOOKUP(A300,'+ pending'!A:V,22,0)</f>
        <v>0</v>
      </c>
      <c r="U300" s="18">
        <f>VLOOKUP(A300,'+ pending'!A:W,23,0)</f>
        <v>1.8449074074074073E-2</v>
      </c>
      <c r="V300" s="31">
        <f>VLOOKUP(A300,'+ pending'!A:X,24,0)</f>
        <v>1.8449074074074073E-2</v>
      </c>
      <c r="W300" s="62" t="str">
        <f t="shared" si="31"/>
        <v/>
      </c>
      <c r="X300" s="63" t="str">
        <f t="shared" si="32"/>
        <v>Cumplido</v>
      </c>
      <c r="Z300" s="1" t="str">
        <f t="shared" si="34"/>
        <v/>
      </c>
      <c r="AA300" s="1" t="str">
        <f t="shared" si="29"/>
        <v/>
      </c>
      <c r="AB300" s="1" t="str">
        <f t="shared" si="33"/>
        <v/>
      </c>
      <c r="AC300" s="1" t="str">
        <f t="shared" si="35"/>
        <v>Cumplido</v>
      </c>
      <c r="AD300" s="1" t="str">
        <f>VLOOKUP(A300,'+ pending'!A:A,1,0)</f>
        <v>INC000002667767</v>
      </c>
    </row>
    <row r="301" spans="1:30" x14ac:dyDescent="0.2">
      <c r="A301" s="75" t="s">
        <v>16388</v>
      </c>
      <c r="B301" s="1" t="s">
        <v>110</v>
      </c>
      <c r="C301" s="1" t="s">
        <v>50</v>
      </c>
      <c r="D301" s="1" t="s">
        <v>109</v>
      </c>
      <c r="E301" s="1" t="s">
        <v>122</v>
      </c>
      <c r="F301" s="1" t="s">
        <v>111</v>
      </c>
      <c r="G301" s="1" t="s">
        <v>16389</v>
      </c>
      <c r="H301" s="1" t="s">
        <v>16390</v>
      </c>
      <c r="I301" s="1" t="s">
        <v>16391</v>
      </c>
      <c r="J301" s="1" t="s">
        <v>16322</v>
      </c>
      <c r="K301" s="1" t="s">
        <v>18</v>
      </c>
      <c r="L301" s="1" t="s">
        <v>57</v>
      </c>
      <c r="M301" s="1" t="s">
        <v>16392</v>
      </c>
      <c r="N301" s="1" t="s">
        <v>112</v>
      </c>
      <c r="O301" s="1" t="s">
        <v>113</v>
      </c>
      <c r="P301" s="1" t="s">
        <v>9</v>
      </c>
      <c r="Q301" s="1" t="s">
        <v>15332</v>
      </c>
      <c r="R301" s="58">
        <v>45363</v>
      </c>
      <c r="S301" s="31">
        <f t="shared" si="30"/>
        <v>1.3541666630771942E-3</v>
      </c>
      <c r="T301" s="31">
        <f>VLOOKUP(A301,'+ pending'!A:V,22,0)</f>
        <v>0</v>
      </c>
      <c r="U301" s="18">
        <f>VLOOKUP(A301,'+ pending'!A:W,23,0)</f>
        <v>1.7488425925925925E-2</v>
      </c>
      <c r="V301" s="31">
        <f>VLOOKUP(A301,'+ pending'!A:X,24,0)</f>
        <v>1.7488425925925925E-2</v>
      </c>
      <c r="W301" s="62" t="str">
        <f t="shared" si="31"/>
        <v/>
      </c>
      <c r="X301" s="63" t="str">
        <f t="shared" si="32"/>
        <v>Cumplido</v>
      </c>
      <c r="Z301" s="1" t="str">
        <f t="shared" si="34"/>
        <v/>
      </c>
      <c r="AA301" s="1" t="str">
        <f t="shared" si="29"/>
        <v/>
      </c>
      <c r="AB301" s="1" t="str">
        <f t="shared" si="33"/>
        <v/>
      </c>
      <c r="AC301" s="1" t="str">
        <f t="shared" si="35"/>
        <v>Cumplido</v>
      </c>
      <c r="AD301" s="1" t="str">
        <f>VLOOKUP(A301,'+ pending'!A:A,1,0)</f>
        <v>INC000002667768</v>
      </c>
    </row>
    <row r="302" spans="1:30" x14ac:dyDescent="0.2">
      <c r="A302" s="75" t="s">
        <v>16393</v>
      </c>
      <c r="B302" s="1" t="s">
        <v>116</v>
      </c>
      <c r="C302" s="1" t="s">
        <v>40</v>
      </c>
      <c r="D302" s="1" t="s">
        <v>117</v>
      </c>
      <c r="E302" s="1" t="s">
        <v>122</v>
      </c>
      <c r="F302" s="1" t="s">
        <v>111</v>
      </c>
      <c r="G302" s="1" t="s">
        <v>16394</v>
      </c>
      <c r="H302" s="1" t="s">
        <v>16395</v>
      </c>
      <c r="I302" s="1" t="s">
        <v>16396</v>
      </c>
      <c r="J302" s="1" t="s">
        <v>16322</v>
      </c>
      <c r="K302" s="1" t="s">
        <v>18</v>
      </c>
      <c r="L302" s="1" t="s">
        <v>61</v>
      </c>
      <c r="M302" s="1" t="s">
        <v>16397</v>
      </c>
      <c r="N302" s="1" t="s">
        <v>115</v>
      </c>
      <c r="O302" s="1" t="s">
        <v>405</v>
      </c>
      <c r="P302" s="1" t="s">
        <v>10</v>
      </c>
      <c r="Q302" s="1" t="s">
        <v>15380</v>
      </c>
      <c r="R302" s="58">
        <v>45363</v>
      </c>
      <c r="S302" s="31">
        <f t="shared" si="30"/>
        <v>4.0564814814861165</v>
      </c>
      <c r="T302" s="31">
        <f>VLOOKUP(A302,'+ pending'!A:V,22,0)</f>
        <v>4.0425231481481481</v>
      </c>
      <c r="U302" s="18">
        <f>VLOOKUP(A302,'+ pending'!A:W,23,0)</f>
        <v>4.0627893518518521</v>
      </c>
      <c r="V302" s="31">
        <f>VLOOKUP(A302,'+ pending'!A:X,24,0)</f>
        <v>2.0266203703703703E-2</v>
      </c>
      <c r="W302" s="62" t="str">
        <f t="shared" si="31"/>
        <v>Cumplido</v>
      </c>
      <c r="X302" s="63" t="str">
        <f t="shared" si="32"/>
        <v xml:space="preserve"> </v>
      </c>
      <c r="Z302" s="1" t="str">
        <f t="shared" si="34"/>
        <v/>
      </c>
      <c r="AA302" s="1" t="str">
        <f t="shared" si="29"/>
        <v/>
      </c>
      <c r="AB302" s="1" t="str">
        <f t="shared" si="33"/>
        <v>Cumplido</v>
      </c>
      <c r="AC302" s="1" t="str">
        <f t="shared" si="35"/>
        <v/>
      </c>
      <c r="AD302" s="1" t="str">
        <f>VLOOKUP(A302,'+ pending'!A:A,1,0)</f>
        <v>INC000002661063</v>
      </c>
    </row>
    <row r="303" spans="1:30" x14ac:dyDescent="0.2">
      <c r="A303" s="75" t="s">
        <v>16398</v>
      </c>
      <c r="B303" s="1" t="s">
        <v>116</v>
      </c>
      <c r="C303" s="1" t="s">
        <v>50</v>
      </c>
      <c r="D303" s="1" t="s">
        <v>109</v>
      </c>
      <c r="E303" s="1" t="s">
        <v>122</v>
      </c>
      <c r="F303" s="1" t="s">
        <v>121</v>
      </c>
      <c r="G303" s="1" t="s">
        <v>16399</v>
      </c>
      <c r="H303" s="1" t="s">
        <v>16400</v>
      </c>
      <c r="I303" s="1" t="s">
        <v>16401</v>
      </c>
      <c r="J303" s="1" t="s">
        <v>16322</v>
      </c>
      <c r="K303" s="1" t="s">
        <v>18</v>
      </c>
      <c r="L303" s="1" t="s">
        <v>61</v>
      </c>
      <c r="M303" s="1" t="s">
        <v>16402</v>
      </c>
      <c r="N303" s="1" t="s">
        <v>112</v>
      </c>
      <c r="O303" s="1" t="s">
        <v>145</v>
      </c>
      <c r="P303" s="1" t="s">
        <v>9</v>
      </c>
      <c r="Q303" s="1" t="s">
        <v>15380</v>
      </c>
      <c r="R303" s="58">
        <v>45363</v>
      </c>
      <c r="S303" s="31">
        <f t="shared" si="30"/>
        <v>5.0658101851877291</v>
      </c>
      <c r="T303" s="31">
        <f>VLOOKUP(A303,'+ pending'!A:V,22,0)</f>
        <v>5.0472337962962959</v>
      </c>
      <c r="U303" s="18">
        <f>VLOOKUP(A303,'+ pending'!A:W,23,0)</f>
        <v>5.0679976851851851</v>
      </c>
      <c r="V303" s="31">
        <f>VLOOKUP(A303,'+ pending'!A:X,24,0)</f>
        <v>2.0763888888888887E-2</v>
      </c>
      <c r="W303" s="62" t="str">
        <f t="shared" si="31"/>
        <v/>
      </c>
      <c r="X303" s="63" t="str">
        <f t="shared" si="32"/>
        <v>Cumplido</v>
      </c>
      <c r="Z303" s="1" t="str">
        <f t="shared" si="34"/>
        <v/>
      </c>
      <c r="AA303" s="1" t="str">
        <f t="shared" si="29"/>
        <v/>
      </c>
      <c r="AB303" s="1" t="str">
        <f t="shared" si="33"/>
        <v/>
      </c>
      <c r="AC303" s="1" t="str">
        <f t="shared" si="35"/>
        <v>Cumplido</v>
      </c>
      <c r="AD303" s="1" t="str">
        <f>VLOOKUP(A303,'+ pending'!A:A,1,0)</f>
        <v>INC000002659035</v>
      </c>
    </row>
    <row r="304" spans="1:30" x14ac:dyDescent="0.2">
      <c r="A304" s="75" t="s">
        <v>16403</v>
      </c>
      <c r="B304" s="1" t="s">
        <v>123</v>
      </c>
      <c r="C304" s="1" t="s">
        <v>50</v>
      </c>
      <c r="D304" s="1" t="s">
        <v>109</v>
      </c>
      <c r="E304" s="1" t="s">
        <v>122</v>
      </c>
      <c r="F304" s="1" t="s">
        <v>129</v>
      </c>
      <c r="G304" s="1" t="s">
        <v>16404</v>
      </c>
      <c r="H304" s="1" t="s">
        <v>16404</v>
      </c>
      <c r="I304" s="1" t="s">
        <v>16405</v>
      </c>
      <c r="J304" s="1" t="s">
        <v>16322</v>
      </c>
      <c r="K304" s="1" t="s">
        <v>17</v>
      </c>
      <c r="L304" s="1" t="s">
        <v>55</v>
      </c>
      <c r="M304" s="1" t="s">
        <v>2203</v>
      </c>
      <c r="N304" s="1" t="s">
        <v>124</v>
      </c>
      <c r="O304" s="1" t="s">
        <v>125</v>
      </c>
      <c r="P304" s="1" t="s">
        <v>10</v>
      </c>
      <c r="Q304" s="1" t="s">
        <v>15332</v>
      </c>
      <c r="R304" s="58">
        <v>45363</v>
      </c>
      <c r="S304" s="31">
        <f t="shared" si="30"/>
        <v>5.1631944443215616E-2</v>
      </c>
      <c r="T304" s="31">
        <f>VLOOKUP(A304,'+ pending'!A:V,22,0)</f>
        <v>2.3159722222222224E-2</v>
      </c>
      <c r="U304" s="18">
        <f>VLOOKUP(A304,'+ pending'!A:W,23,0)</f>
        <v>5.1631944444444446E-2</v>
      </c>
      <c r="V304" s="31">
        <f>VLOOKUP(A304,'+ pending'!A:X,24,0)</f>
        <v>2.8472222222222222E-2</v>
      </c>
      <c r="W304" s="62" t="str">
        <f t="shared" si="31"/>
        <v>Cumplido</v>
      </c>
      <c r="X304" s="63" t="str">
        <f t="shared" si="32"/>
        <v xml:space="preserve"> </v>
      </c>
      <c r="Z304" s="1" t="str">
        <f t="shared" si="34"/>
        <v/>
      </c>
      <c r="AA304" s="1" t="str">
        <f t="shared" si="29"/>
        <v/>
      </c>
      <c r="AB304" s="1" t="str">
        <f t="shared" si="33"/>
        <v/>
      </c>
      <c r="AC304" s="1" t="str">
        <f t="shared" si="35"/>
        <v>Cumplido</v>
      </c>
      <c r="AD304" s="1" t="str">
        <f>VLOOKUP(A304,'+ pending'!A:A,1,0)</f>
        <v>INC000002668345</v>
      </c>
    </row>
    <row r="305" spans="1:30" x14ac:dyDescent="0.2">
      <c r="A305" s="75" t="s">
        <v>16406</v>
      </c>
      <c r="B305" s="1" t="s">
        <v>110</v>
      </c>
      <c r="C305" s="1" t="s">
        <v>50</v>
      </c>
      <c r="D305" s="1" t="s">
        <v>109</v>
      </c>
      <c r="E305" s="1" t="s">
        <v>122</v>
      </c>
      <c r="F305" s="1" t="s">
        <v>158</v>
      </c>
      <c r="G305" s="1" t="s">
        <v>16407</v>
      </c>
      <c r="H305" s="1" t="s">
        <v>16408</v>
      </c>
      <c r="I305" s="1" t="s">
        <v>16409</v>
      </c>
      <c r="J305" s="1" t="s">
        <v>16322</v>
      </c>
      <c r="K305" s="1" t="s">
        <v>14</v>
      </c>
      <c r="L305" s="1" t="s">
        <v>49</v>
      </c>
      <c r="M305" s="1" t="s">
        <v>16410</v>
      </c>
      <c r="N305" s="1" t="s">
        <v>115</v>
      </c>
      <c r="O305" s="1" t="s">
        <v>16411</v>
      </c>
      <c r="P305" s="1" t="s">
        <v>9</v>
      </c>
      <c r="Q305" s="1" t="s">
        <v>15332</v>
      </c>
      <c r="R305" s="58">
        <v>45363</v>
      </c>
      <c r="S305" s="31">
        <f t="shared" si="30"/>
        <v>0.14603009259008104</v>
      </c>
      <c r="T305" s="31">
        <f>VLOOKUP(A305,'+ pending'!A:V,22,0)</f>
        <v>2.8935185185185184E-4</v>
      </c>
      <c r="U305" s="18">
        <f>VLOOKUP(A305,'+ pending'!A:W,23,0)</f>
        <v>0.14835648148148148</v>
      </c>
      <c r="V305" s="31">
        <f>VLOOKUP(A305,'+ pending'!A:X,24,0)</f>
        <v>0.14806712962962962</v>
      </c>
      <c r="W305" s="62" t="str">
        <f t="shared" si="31"/>
        <v/>
      </c>
      <c r="X305" s="63" t="str">
        <f t="shared" si="32"/>
        <v>Cumplido</v>
      </c>
      <c r="Z305" s="1" t="str">
        <f t="shared" si="34"/>
        <v/>
      </c>
      <c r="AA305" s="1" t="str">
        <f t="shared" si="29"/>
        <v/>
      </c>
      <c r="AB305" s="1" t="str">
        <f t="shared" si="33"/>
        <v/>
      </c>
      <c r="AC305" s="1" t="str">
        <f t="shared" si="35"/>
        <v>Cumplido</v>
      </c>
      <c r="AD305" s="1" t="str">
        <f>VLOOKUP(A305,'+ pending'!A:A,1,0)</f>
        <v>INC000002667702</v>
      </c>
    </row>
    <row r="306" spans="1:30" x14ac:dyDescent="0.2">
      <c r="A306" s="75" t="s">
        <v>16412</v>
      </c>
      <c r="B306" s="1" t="s">
        <v>110</v>
      </c>
      <c r="C306" s="1" t="s">
        <v>50</v>
      </c>
      <c r="D306" s="1" t="s">
        <v>109</v>
      </c>
      <c r="E306" s="1" t="s">
        <v>122</v>
      </c>
      <c r="F306" s="1" t="s">
        <v>111</v>
      </c>
      <c r="G306" s="1" t="s">
        <v>16413</v>
      </c>
      <c r="H306" s="1" t="s">
        <v>16414</v>
      </c>
      <c r="I306" s="1" t="s">
        <v>16415</v>
      </c>
      <c r="J306" s="1" t="s">
        <v>16322</v>
      </c>
      <c r="K306" s="1" t="s">
        <v>18</v>
      </c>
      <c r="L306" s="1" t="s">
        <v>60</v>
      </c>
      <c r="M306" s="1" t="s">
        <v>16416</v>
      </c>
      <c r="N306" s="1" t="s">
        <v>115</v>
      </c>
      <c r="O306" s="1" t="s">
        <v>442</v>
      </c>
      <c r="P306" s="1" t="s">
        <v>9</v>
      </c>
      <c r="Q306" s="1" t="s">
        <v>15332</v>
      </c>
      <c r="R306" s="58">
        <v>45363</v>
      </c>
      <c r="S306" s="31">
        <f t="shared" si="30"/>
        <v>0.23031250000349246</v>
      </c>
      <c r="T306" s="31">
        <f>VLOOKUP(A306,'+ pending'!A:V,22,0)</f>
        <v>0.21704861111111112</v>
      </c>
      <c r="U306" s="18">
        <f>VLOOKUP(A306,'+ pending'!A:W,23,0)</f>
        <v>0.23135416666666667</v>
      </c>
      <c r="V306" s="31">
        <f>VLOOKUP(A306,'+ pending'!A:X,24,0)</f>
        <v>1.4305555555555556E-2</v>
      </c>
      <c r="W306" s="62" t="str">
        <f t="shared" si="31"/>
        <v/>
      </c>
      <c r="X306" s="63" t="str">
        <f t="shared" si="32"/>
        <v>Cumplido</v>
      </c>
      <c r="Z306" s="1" t="str">
        <f t="shared" si="34"/>
        <v/>
      </c>
      <c r="AA306" s="1" t="str">
        <f t="shared" si="29"/>
        <v/>
      </c>
      <c r="AB306" s="1" t="str">
        <f t="shared" si="33"/>
        <v/>
      </c>
      <c r="AC306" s="1" t="str">
        <f t="shared" si="35"/>
        <v>Cumplido</v>
      </c>
      <c r="AD306" s="1" t="str">
        <f>VLOOKUP(A306,'+ pending'!A:A,1,0)</f>
        <v>INC000002667629</v>
      </c>
    </row>
    <row r="307" spans="1:30" x14ac:dyDescent="0.2">
      <c r="A307" s="75" t="s">
        <v>16417</v>
      </c>
      <c r="B307" s="1" t="s">
        <v>110</v>
      </c>
      <c r="C307" s="1" t="s">
        <v>50</v>
      </c>
      <c r="D307" s="1" t="s">
        <v>109</v>
      </c>
      <c r="E307" s="1" t="s">
        <v>122</v>
      </c>
      <c r="F307" s="1" t="s">
        <v>488</v>
      </c>
      <c r="G307" s="1" t="s">
        <v>16418</v>
      </c>
      <c r="H307" s="1" t="s">
        <v>16419</v>
      </c>
      <c r="I307" s="1" t="s">
        <v>16420</v>
      </c>
      <c r="J307" s="1" t="s">
        <v>16322</v>
      </c>
      <c r="K307" s="1" t="s">
        <v>14</v>
      </c>
      <c r="L307" s="1" t="s">
        <v>52</v>
      </c>
      <c r="M307" s="1" t="s">
        <v>16421</v>
      </c>
      <c r="N307" s="1" t="s">
        <v>115</v>
      </c>
      <c r="O307" s="1" t="s">
        <v>471</v>
      </c>
      <c r="P307" s="1" t="s">
        <v>9</v>
      </c>
      <c r="Q307" s="1" t="s">
        <v>15380</v>
      </c>
      <c r="R307" s="58">
        <v>45363</v>
      </c>
      <c r="S307" s="31">
        <f t="shared" si="30"/>
        <v>1.1657060185170849</v>
      </c>
      <c r="T307" s="31">
        <f>VLOOKUP(A307,'+ pending'!A:V,22,0)</f>
        <v>1.1371412037037036</v>
      </c>
      <c r="U307" s="18">
        <f>VLOOKUP(A307,'+ pending'!A:W,23,0)</f>
        <v>1.1663425925925925</v>
      </c>
      <c r="V307" s="31">
        <f>VLOOKUP(A307,'+ pending'!A:X,24,0)</f>
        <v>2.9201388888888888E-2</v>
      </c>
      <c r="W307" s="62" t="str">
        <f t="shared" si="31"/>
        <v/>
      </c>
      <c r="X307" s="63" t="str">
        <f t="shared" si="32"/>
        <v>Cumplido</v>
      </c>
      <c r="Z307" s="1" t="str">
        <f t="shared" si="34"/>
        <v/>
      </c>
      <c r="AA307" s="1" t="str">
        <f t="shared" si="29"/>
        <v/>
      </c>
      <c r="AB307" s="1" t="str">
        <f t="shared" si="33"/>
        <v/>
      </c>
      <c r="AC307" s="1" t="str">
        <f t="shared" si="35"/>
        <v>Cumplido</v>
      </c>
      <c r="AD307" s="1" t="str">
        <f>VLOOKUP(A307,'+ pending'!A:A,1,0)</f>
        <v>INC000002665217</v>
      </c>
    </row>
    <row r="308" spans="1:30" x14ac:dyDescent="0.2">
      <c r="A308" s="75" t="s">
        <v>16422</v>
      </c>
      <c r="B308" s="1" t="s">
        <v>116</v>
      </c>
      <c r="C308" s="1" t="s">
        <v>40</v>
      </c>
      <c r="D308" s="1" t="s">
        <v>117</v>
      </c>
      <c r="E308" s="1" t="s">
        <v>122</v>
      </c>
      <c r="F308" s="1" t="s">
        <v>111</v>
      </c>
      <c r="G308" s="1" t="s">
        <v>16423</v>
      </c>
      <c r="H308" s="1" t="s">
        <v>16424</v>
      </c>
      <c r="I308" s="1" t="s">
        <v>16425</v>
      </c>
      <c r="J308" s="1" t="s">
        <v>16322</v>
      </c>
      <c r="K308" s="1" t="s">
        <v>18</v>
      </c>
      <c r="L308" s="1" t="s">
        <v>58</v>
      </c>
      <c r="M308" s="1" t="s">
        <v>16426</v>
      </c>
      <c r="N308" s="1" t="s">
        <v>115</v>
      </c>
      <c r="O308" s="1" t="s">
        <v>191</v>
      </c>
      <c r="P308" s="1" t="s">
        <v>9</v>
      </c>
      <c r="Q308" s="1" t="s">
        <v>15332</v>
      </c>
      <c r="R308" s="58">
        <v>45363</v>
      </c>
      <c r="S308" s="31">
        <f t="shared" si="30"/>
        <v>9.1157407405262347E-2</v>
      </c>
      <c r="T308" s="31">
        <f>VLOOKUP(A308,'+ pending'!A:V,22,0)</f>
        <v>0</v>
      </c>
      <c r="U308" s="18">
        <f>VLOOKUP(A308,'+ pending'!A:W,23,0)</f>
        <v>9.2175925925925925E-2</v>
      </c>
      <c r="V308" s="31">
        <f>VLOOKUP(A308,'+ pending'!A:X,24,0)</f>
        <v>9.2175925925925925E-2</v>
      </c>
      <c r="W308" s="62" t="str">
        <f t="shared" si="31"/>
        <v/>
      </c>
      <c r="X308" s="63" t="str">
        <f t="shared" si="32"/>
        <v>Cumplido</v>
      </c>
      <c r="Z308" s="1" t="str">
        <f t="shared" si="34"/>
        <v/>
      </c>
      <c r="AA308" s="1" t="str">
        <f t="shared" si="29"/>
        <v/>
      </c>
      <c r="AB308" s="1" t="str">
        <f t="shared" si="33"/>
        <v>Cumplido</v>
      </c>
      <c r="AC308" s="1" t="str">
        <f t="shared" si="35"/>
        <v/>
      </c>
      <c r="AD308" s="1" t="str">
        <f>VLOOKUP(A308,'+ pending'!A:A,1,0)</f>
        <v>INC000002668199</v>
      </c>
    </row>
    <row r="309" spans="1:30" x14ac:dyDescent="0.2">
      <c r="A309" s="75" t="s">
        <v>16427</v>
      </c>
      <c r="B309" s="1" t="s">
        <v>116</v>
      </c>
      <c r="C309" s="1" t="s">
        <v>40</v>
      </c>
      <c r="D309" s="1" t="s">
        <v>117</v>
      </c>
      <c r="E309" s="1" t="s">
        <v>122</v>
      </c>
      <c r="F309" s="1" t="s">
        <v>200</v>
      </c>
      <c r="G309" s="1" t="s">
        <v>16428</v>
      </c>
      <c r="H309" s="1" t="s">
        <v>16429</v>
      </c>
      <c r="I309" s="1" t="s">
        <v>16430</v>
      </c>
      <c r="J309" s="1" t="s">
        <v>16322</v>
      </c>
      <c r="K309" s="1" t="s">
        <v>19</v>
      </c>
      <c r="L309" s="1" t="s">
        <v>63</v>
      </c>
      <c r="M309" s="1" t="s">
        <v>16431</v>
      </c>
      <c r="N309" s="1" t="s">
        <v>115</v>
      </c>
      <c r="O309" s="1" t="s">
        <v>191</v>
      </c>
      <c r="P309" s="1" t="s">
        <v>9</v>
      </c>
      <c r="Q309" s="1" t="s">
        <v>15332</v>
      </c>
      <c r="R309" s="58">
        <v>45363</v>
      </c>
      <c r="S309" s="31">
        <f t="shared" si="30"/>
        <v>0.13027777777460869</v>
      </c>
      <c r="T309" s="31">
        <f>VLOOKUP(A309,'+ pending'!A:V,22,0)</f>
        <v>0.10971064814814815</v>
      </c>
      <c r="U309" s="18">
        <f>VLOOKUP(A309,'+ pending'!A:W,23,0)</f>
        <v>0.13126157407407407</v>
      </c>
      <c r="V309" s="31">
        <f>VLOOKUP(A309,'+ pending'!A:X,24,0)</f>
        <v>2.1550925925925925E-2</v>
      </c>
      <c r="W309" s="62" t="str">
        <f t="shared" si="31"/>
        <v/>
      </c>
      <c r="X309" s="63" t="str">
        <f t="shared" si="32"/>
        <v>Cumplido</v>
      </c>
      <c r="Z309" s="1" t="str">
        <f t="shared" si="34"/>
        <v/>
      </c>
      <c r="AA309" s="1" t="str">
        <f t="shared" si="29"/>
        <v/>
      </c>
      <c r="AB309" s="1" t="str">
        <f t="shared" si="33"/>
        <v>Cumplido</v>
      </c>
      <c r="AC309" s="1" t="str">
        <f t="shared" si="35"/>
        <v/>
      </c>
      <c r="AD309" s="1" t="str">
        <f>VLOOKUP(A309,'+ pending'!A:A,1,0)</f>
        <v>INC000002668191</v>
      </c>
    </row>
    <row r="310" spans="1:30" x14ac:dyDescent="0.2">
      <c r="A310" s="75" t="s">
        <v>16432</v>
      </c>
      <c r="B310" s="1" t="s">
        <v>110</v>
      </c>
      <c r="C310" s="1" t="s">
        <v>50</v>
      </c>
      <c r="D310" s="1" t="s">
        <v>109</v>
      </c>
      <c r="E310" s="1" t="s">
        <v>122</v>
      </c>
      <c r="F310" s="1" t="s">
        <v>111</v>
      </c>
      <c r="G310" s="1" t="s">
        <v>16433</v>
      </c>
      <c r="H310" s="1" t="s">
        <v>16434</v>
      </c>
      <c r="I310" s="1" t="s">
        <v>16435</v>
      </c>
      <c r="J310" s="1" t="s">
        <v>16322</v>
      </c>
      <c r="K310" s="1" t="s">
        <v>18</v>
      </c>
      <c r="L310" s="1" t="s">
        <v>499</v>
      </c>
      <c r="M310" s="1" t="s">
        <v>16436</v>
      </c>
      <c r="N310" s="1" t="s">
        <v>112</v>
      </c>
      <c r="O310" s="1" t="s">
        <v>1770</v>
      </c>
      <c r="P310" s="1" t="s">
        <v>9</v>
      </c>
      <c r="Q310" s="1" t="s">
        <v>15380</v>
      </c>
      <c r="R310" s="58">
        <v>45363</v>
      </c>
      <c r="S310" s="31">
        <f t="shared" si="30"/>
        <v>1.2645949074067175</v>
      </c>
      <c r="T310" s="31">
        <f>VLOOKUP(A310,'+ pending'!A:V,22,0)</f>
        <v>0</v>
      </c>
      <c r="U310" s="18">
        <f>VLOOKUP(A310,'+ pending'!A:W,23,0)</f>
        <v>1.2647685185185185</v>
      </c>
      <c r="V310" s="31">
        <f>VLOOKUP(A310,'+ pending'!A:X,24,0)</f>
        <v>1.2647685185185185</v>
      </c>
      <c r="W310" s="62" t="str">
        <f t="shared" si="31"/>
        <v/>
      </c>
      <c r="X310" s="63" t="str">
        <f t="shared" si="32"/>
        <v>Cumplido</v>
      </c>
      <c r="Z310" s="1" t="str">
        <f t="shared" si="34"/>
        <v/>
      </c>
      <c r="AA310" s="1" t="str">
        <f t="shared" si="29"/>
        <v/>
      </c>
      <c r="AB310" s="1" t="str">
        <f t="shared" si="33"/>
        <v/>
      </c>
      <c r="AC310" s="1" t="str">
        <f t="shared" si="35"/>
        <v>Incumplido</v>
      </c>
      <c r="AD310" s="1" t="str">
        <f>VLOOKUP(A310,'+ pending'!A:A,1,0)</f>
        <v>INC000002664553</v>
      </c>
    </row>
    <row r="311" spans="1:30" x14ac:dyDescent="0.2">
      <c r="A311" s="75" t="s">
        <v>16437</v>
      </c>
      <c r="B311" s="1" t="s">
        <v>110</v>
      </c>
      <c r="C311" s="1" t="s">
        <v>50</v>
      </c>
      <c r="D311" s="1" t="s">
        <v>109</v>
      </c>
      <c r="E311" s="1" t="s">
        <v>122</v>
      </c>
      <c r="F311" s="1" t="s">
        <v>111</v>
      </c>
      <c r="G311" s="1" t="s">
        <v>16438</v>
      </c>
      <c r="H311" s="1" t="s">
        <v>16439</v>
      </c>
      <c r="I311" s="1" t="s">
        <v>16440</v>
      </c>
      <c r="J311" s="1" t="s">
        <v>16322</v>
      </c>
      <c r="K311" s="1" t="s">
        <v>18</v>
      </c>
      <c r="L311" s="1" t="s">
        <v>499</v>
      </c>
      <c r="M311" s="1" t="s">
        <v>16441</v>
      </c>
      <c r="N311" s="1" t="s">
        <v>112</v>
      </c>
      <c r="O311" s="1" t="s">
        <v>1770</v>
      </c>
      <c r="P311" s="1" t="s">
        <v>9</v>
      </c>
      <c r="Q311" s="1" t="s">
        <v>15332</v>
      </c>
      <c r="R311" s="58">
        <v>45363</v>
      </c>
      <c r="S311" s="31">
        <f t="shared" si="30"/>
        <v>0.32708333333721384</v>
      </c>
      <c r="T311" s="31">
        <f>VLOOKUP(A311,'+ pending'!A:V,22,0)</f>
        <v>0</v>
      </c>
      <c r="U311" s="18">
        <f>VLOOKUP(A311,'+ pending'!A:W,23,0)</f>
        <v>0.32725694444444442</v>
      </c>
      <c r="V311" s="31">
        <f>VLOOKUP(A311,'+ pending'!A:X,24,0)</f>
        <v>0.32725694444444442</v>
      </c>
      <c r="W311" s="62" t="str">
        <f t="shared" si="31"/>
        <v/>
      </c>
      <c r="X311" s="63" t="str">
        <f t="shared" si="32"/>
        <v>Cumplido</v>
      </c>
      <c r="Z311" s="1" t="str">
        <f t="shared" si="34"/>
        <v/>
      </c>
      <c r="AA311" s="1" t="str">
        <f t="shared" si="29"/>
        <v/>
      </c>
      <c r="AB311" s="1" t="str">
        <f t="shared" si="33"/>
        <v/>
      </c>
      <c r="AC311" s="1" t="str">
        <f t="shared" si="35"/>
        <v>Cumplido</v>
      </c>
      <c r="AD311" s="1" t="str">
        <f>VLOOKUP(A311,'+ pending'!A:A,1,0)</f>
        <v>INC000002667611</v>
      </c>
    </row>
    <row r="312" spans="1:30" x14ac:dyDescent="0.2">
      <c r="A312" s="75" t="s">
        <v>16442</v>
      </c>
      <c r="B312" s="1" t="s">
        <v>110</v>
      </c>
      <c r="C312" s="1" t="s">
        <v>50</v>
      </c>
      <c r="D312" s="1" t="s">
        <v>109</v>
      </c>
      <c r="E312" s="1" t="s">
        <v>122</v>
      </c>
      <c r="F312" s="1" t="s">
        <v>111</v>
      </c>
      <c r="G312" s="1" t="s">
        <v>16443</v>
      </c>
      <c r="H312" s="1" t="s">
        <v>16444</v>
      </c>
      <c r="I312" s="1" t="s">
        <v>16445</v>
      </c>
      <c r="J312" s="1" t="s">
        <v>16322</v>
      </c>
      <c r="K312" s="1" t="s">
        <v>18</v>
      </c>
      <c r="L312" s="1" t="s">
        <v>499</v>
      </c>
      <c r="M312" s="1" t="s">
        <v>16446</v>
      </c>
      <c r="N312" s="1" t="s">
        <v>112</v>
      </c>
      <c r="O312" s="1" t="s">
        <v>1770</v>
      </c>
      <c r="P312" s="1" t="s">
        <v>9</v>
      </c>
      <c r="Q312" s="1" t="s">
        <v>15380</v>
      </c>
      <c r="R312" s="58">
        <v>45363</v>
      </c>
      <c r="S312" s="31">
        <f t="shared" si="30"/>
        <v>1.3022569444437977</v>
      </c>
      <c r="T312" s="31">
        <f>VLOOKUP(A312,'+ pending'!A:V,22,0)</f>
        <v>0</v>
      </c>
      <c r="U312" s="18">
        <f>VLOOKUP(A312,'+ pending'!A:W,23,0)</f>
        <v>1.3023842592592592</v>
      </c>
      <c r="V312" s="31">
        <f>VLOOKUP(A312,'+ pending'!A:X,24,0)</f>
        <v>1.3023842592592592</v>
      </c>
      <c r="W312" s="62" t="str">
        <f t="shared" si="31"/>
        <v/>
      </c>
      <c r="X312" s="63" t="str">
        <f t="shared" si="32"/>
        <v>Cumplido</v>
      </c>
      <c r="Z312" s="1" t="str">
        <f t="shared" si="34"/>
        <v/>
      </c>
      <c r="AA312" s="1" t="str">
        <f t="shared" si="29"/>
        <v/>
      </c>
      <c r="AB312" s="1" t="str">
        <f t="shared" si="33"/>
        <v/>
      </c>
      <c r="AC312" s="1" t="str">
        <f t="shared" si="35"/>
        <v>Incumplido</v>
      </c>
      <c r="AD312" s="1" t="str">
        <f>VLOOKUP(A312,'+ pending'!A:A,1,0)</f>
        <v>INC000002664557</v>
      </c>
    </row>
    <row r="313" spans="1:30" x14ac:dyDescent="0.2">
      <c r="A313" s="75" t="s">
        <v>16447</v>
      </c>
      <c r="B313" s="1" t="s">
        <v>110</v>
      </c>
      <c r="C313" s="1" t="s">
        <v>50</v>
      </c>
      <c r="D313" s="1" t="s">
        <v>109</v>
      </c>
      <c r="E313" s="1" t="s">
        <v>122</v>
      </c>
      <c r="F313" s="1" t="s">
        <v>111</v>
      </c>
      <c r="G313" s="1" t="s">
        <v>16448</v>
      </c>
      <c r="H313" s="1" t="s">
        <v>16449</v>
      </c>
      <c r="I313" s="1" t="s">
        <v>16450</v>
      </c>
      <c r="J313" s="1" t="s">
        <v>16322</v>
      </c>
      <c r="K313" s="1" t="s">
        <v>18</v>
      </c>
      <c r="L313" s="1" t="s">
        <v>499</v>
      </c>
      <c r="M313" s="1" t="s">
        <v>16451</v>
      </c>
      <c r="N313" s="1" t="s">
        <v>112</v>
      </c>
      <c r="O313" s="1" t="s">
        <v>1770</v>
      </c>
      <c r="P313" s="1" t="s">
        <v>9</v>
      </c>
      <c r="Q313" s="1" t="s">
        <v>15332</v>
      </c>
      <c r="R313" s="58">
        <v>45363</v>
      </c>
      <c r="S313" s="31">
        <f t="shared" si="30"/>
        <v>0.33333333333575865</v>
      </c>
      <c r="T313" s="31">
        <f>VLOOKUP(A313,'+ pending'!A:V,22,0)</f>
        <v>0</v>
      </c>
      <c r="U313" s="18">
        <f>VLOOKUP(A313,'+ pending'!A:W,23,0)</f>
        <v>0.33348379629629632</v>
      </c>
      <c r="V313" s="31">
        <f>VLOOKUP(A313,'+ pending'!A:X,24,0)</f>
        <v>0.33348379629629632</v>
      </c>
      <c r="W313" s="62" t="str">
        <f t="shared" si="31"/>
        <v/>
      </c>
      <c r="X313" s="63" t="str">
        <f t="shared" si="32"/>
        <v>Cumplido</v>
      </c>
      <c r="Z313" s="1" t="str">
        <f t="shared" si="34"/>
        <v/>
      </c>
      <c r="AA313" s="1" t="str">
        <f t="shared" si="29"/>
        <v/>
      </c>
      <c r="AB313" s="1" t="str">
        <f t="shared" si="33"/>
        <v/>
      </c>
      <c r="AC313" s="1" t="str">
        <f t="shared" si="35"/>
        <v>Cumplido</v>
      </c>
      <c r="AD313" s="1" t="str">
        <f>VLOOKUP(A313,'+ pending'!A:A,1,0)</f>
        <v>INC000002667609</v>
      </c>
    </row>
    <row r="314" spans="1:30" x14ac:dyDescent="0.2">
      <c r="A314" s="75" t="s">
        <v>16452</v>
      </c>
      <c r="B314" s="1" t="s">
        <v>116</v>
      </c>
      <c r="C314" s="1" t="s">
        <v>40</v>
      </c>
      <c r="D314" s="1" t="s">
        <v>117</v>
      </c>
      <c r="E314" s="1" t="s">
        <v>122</v>
      </c>
      <c r="F314" s="1" t="s">
        <v>111</v>
      </c>
      <c r="G314" s="1" t="s">
        <v>16453</v>
      </c>
      <c r="H314" s="1" t="s">
        <v>16454</v>
      </c>
      <c r="I314" s="1" t="s">
        <v>16455</v>
      </c>
      <c r="J314" s="1" t="s">
        <v>16322</v>
      </c>
      <c r="K314" s="1" t="s">
        <v>18</v>
      </c>
      <c r="L314" s="1" t="s">
        <v>61</v>
      </c>
      <c r="M314" s="1" t="s">
        <v>16456</v>
      </c>
      <c r="N314" s="1" t="s">
        <v>115</v>
      </c>
      <c r="O314" s="1" t="s">
        <v>191</v>
      </c>
      <c r="P314" s="1" t="s">
        <v>9</v>
      </c>
      <c r="Q314" s="1" t="s">
        <v>15332</v>
      </c>
      <c r="R314" s="58">
        <v>45363</v>
      </c>
      <c r="S314" s="31">
        <f t="shared" si="30"/>
        <v>0.28521990740409819</v>
      </c>
      <c r="T314" s="31">
        <f>VLOOKUP(A314,'+ pending'!A:V,22,0)</f>
        <v>0.23570601851851852</v>
      </c>
      <c r="U314" s="18">
        <f>VLOOKUP(A314,'+ pending'!A:W,23,0)</f>
        <v>0.28671296296296295</v>
      </c>
      <c r="V314" s="31">
        <f>VLOOKUP(A314,'+ pending'!A:X,24,0)</f>
        <v>5.1006944444444445E-2</v>
      </c>
      <c r="W314" s="62" t="str">
        <f t="shared" si="31"/>
        <v/>
      </c>
      <c r="X314" s="63" t="str">
        <f t="shared" si="32"/>
        <v>Cumplido</v>
      </c>
      <c r="Z314" s="1" t="str">
        <f t="shared" si="34"/>
        <v/>
      </c>
      <c r="AA314" s="1" t="str">
        <f t="shared" ref="AA314:AA377" si="36">IF($D314="Alta",IF($V314&lt;=$AI$5,"Cumplido", "Incumplido"),"")</f>
        <v/>
      </c>
      <c r="AB314" s="1" t="str">
        <f t="shared" si="33"/>
        <v>Cumplido</v>
      </c>
      <c r="AC314" s="1" t="str">
        <f t="shared" si="35"/>
        <v/>
      </c>
      <c r="AD314" s="1" t="str">
        <f>VLOOKUP(A314,'+ pending'!A:A,1,0)</f>
        <v>INC000002667685</v>
      </c>
    </row>
    <row r="315" spans="1:30" x14ac:dyDescent="0.2">
      <c r="A315" s="75" t="s">
        <v>16457</v>
      </c>
      <c r="B315" s="1" t="s">
        <v>116</v>
      </c>
      <c r="C315" s="1" t="s">
        <v>40</v>
      </c>
      <c r="D315" s="1" t="s">
        <v>117</v>
      </c>
      <c r="E315" s="1" t="s">
        <v>122</v>
      </c>
      <c r="F315" s="1" t="s">
        <v>111</v>
      </c>
      <c r="G315" s="1" t="s">
        <v>16458</v>
      </c>
      <c r="H315" s="1" t="s">
        <v>16459</v>
      </c>
      <c r="I315" s="1" t="s">
        <v>16460</v>
      </c>
      <c r="J315" s="1" t="s">
        <v>16322</v>
      </c>
      <c r="K315" s="1" t="s">
        <v>20</v>
      </c>
      <c r="L315" s="1" t="s">
        <v>65</v>
      </c>
      <c r="M315" s="1" t="s">
        <v>16461</v>
      </c>
      <c r="N315" s="1" t="s">
        <v>115</v>
      </c>
      <c r="O315" s="1" t="s">
        <v>405</v>
      </c>
      <c r="P315" s="1" t="s">
        <v>9</v>
      </c>
      <c r="Q315" s="1" t="s">
        <v>15332</v>
      </c>
      <c r="R315" s="58">
        <v>45363</v>
      </c>
      <c r="S315" s="31">
        <f t="shared" si="30"/>
        <v>0.33059027777198935</v>
      </c>
      <c r="T315" s="31">
        <f>VLOOKUP(A315,'+ pending'!A:V,22,0)</f>
        <v>9.2592592592592588E-5</v>
      </c>
      <c r="U315" s="18">
        <f>VLOOKUP(A315,'+ pending'!A:W,23,0)</f>
        <v>0.33217592592592593</v>
      </c>
      <c r="V315" s="31">
        <f>VLOOKUP(A315,'+ pending'!A:X,24,0)</f>
        <v>0.33208333333333334</v>
      </c>
      <c r="W315" s="62" t="str">
        <f t="shared" si="31"/>
        <v/>
      </c>
      <c r="X315" s="63" t="str">
        <f t="shared" si="32"/>
        <v>Cumplido</v>
      </c>
      <c r="Z315" s="1" t="str">
        <f t="shared" si="34"/>
        <v/>
      </c>
      <c r="AA315" s="1" t="str">
        <f t="shared" si="36"/>
        <v/>
      </c>
      <c r="AB315" s="1" t="str">
        <f t="shared" si="33"/>
        <v>Cumplido</v>
      </c>
      <c r="AC315" s="1" t="str">
        <f t="shared" si="35"/>
        <v/>
      </c>
      <c r="AD315" s="1" t="str">
        <f>VLOOKUP(A315,'+ pending'!A:A,1,0)</f>
        <v>INC000002667810</v>
      </c>
    </row>
    <row r="316" spans="1:30" x14ac:dyDescent="0.2">
      <c r="A316" s="75" t="s">
        <v>16462</v>
      </c>
      <c r="B316" s="1" t="s">
        <v>116</v>
      </c>
      <c r="C316" s="1" t="s">
        <v>40</v>
      </c>
      <c r="D316" s="1" t="s">
        <v>117</v>
      </c>
      <c r="E316" s="1" t="s">
        <v>122</v>
      </c>
      <c r="F316" s="1" t="s">
        <v>111</v>
      </c>
      <c r="G316" s="1" t="s">
        <v>16463</v>
      </c>
      <c r="H316" s="1" t="s">
        <v>16464</v>
      </c>
      <c r="I316" s="1" t="s">
        <v>16465</v>
      </c>
      <c r="J316" s="1" t="s">
        <v>16322</v>
      </c>
      <c r="K316" s="1" t="s">
        <v>21</v>
      </c>
      <c r="L316" s="1" t="s">
        <v>498</v>
      </c>
      <c r="M316" s="1" t="s">
        <v>16466</v>
      </c>
      <c r="N316" s="1" t="s">
        <v>115</v>
      </c>
      <c r="O316" s="1" t="s">
        <v>405</v>
      </c>
      <c r="P316" s="1" t="s">
        <v>9</v>
      </c>
      <c r="Q316" s="1" t="s">
        <v>15332</v>
      </c>
      <c r="R316" s="58">
        <v>45363</v>
      </c>
      <c r="S316" s="31">
        <f t="shared" si="30"/>
        <v>1.2299537037033588</v>
      </c>
      <c r="T316" s="31">
        <f>VLOOKUP(A316,'+ pending'!A:V,22,0)</f>
        <v>1.053773148148148</v>
      </c>
      <c r="U316" s="18">
        <f>VLOOKUP(A316,'+ pending'!A:W,23,0)</f>
        <v>1.2315509259259259</v>
      </c>
      <c r="V316" s="31">
        <f>VLOOKUP(A316,'+ pending'!A:X,24,0)</f>
        <v>0.17777777777777778</v>
      </c>
      <c r="W316" s="62" t="str">
        <f t="shared" si="31"/>
        <v/>
      </c>
      <c r="X316" s="63" t="str">
        <f t="shared" si="32"/>
        <v>Cumplido</v>
      </c>
      <c r="Z316" s="1" t="str">
        <f t="shared" si="34"/>
        <v/>
      </c>
      <c r="AA316" s="1" t="str">
        <f t="shared" si="36"/>
        <v/>
      </c>
      <c r="AB316" s="1" t="str">
        <f t="shared" si="33"/>
        <v>Cumplido</v>
      </c>
      <c r="AC316" s="1" t="str">
        <f t="shared" si="35"/>
        <v/>
      </c>
      <c r="AD316" s="1" t="str">
        <f>VLOOKUP(A316,'+ pending'!A:A,1,0)</f>
        <v>INC000002664985</v>
      </c>
    </row>
    <row r="317" spans="1:30" x14ac:dyDescent="0.2">
      <c r="A317" s="75" t="s">
        <v>16467</v>
      </c>
      <c r="B317" s="1" t="s">
        <v>110</v>
      </c>
      <c r="C317" s="1" t="s">
        <v>50</v>
      </c>
      <c r="D317" s="1" t="s">
        <v>109</v>
      </c>
      <c r="E317" s="1" t="s">
        <v>122</v>
      </c>
      <c r="F317" s="1" t="s">
        <v>111</v>
      </c>
      <c r="G317" s="1" t="s">
        <v>16468</v>
      </c>
      <c r="H317" s="1" t="s">
        <v>16469</v>
      </c>
      <c r="I317" s="1" t="s">
        <v>16470</v>
      </c>
      <c r="J317" s="1" t="s">
        <v>16322</v>
      </c>
      <c r="K317" s="1" t="s">
        <v>18</v>
      </c>
      <c r="L317" s="1" t="s">
        <v>61</v>
      </c>
      <c r="M317" s="1" t="s">
        <v>16471</v>
      </c>
      <c r="N317" s="1" t="s">
        <v>112</v>
      </c>
      <c r="O317" s="1" t="s">
        <v>453</v>
      </c>
      <c r="P317" s="1" t="s">
        <v>9</v>
      </c>
      <c r="Q317" s="1" t="s">
        <v>15332</v>
      </c>
      <c r="R317" s="58">
        <v>45363</v>
      </c>
      <c r="S317" s="31">
        <f t="shared" si="30"/>
        <v>1.6782407401478849E-3</v>
      </c>
      <c r="T317" s="31">
        <f>VLOOKUP(A317,'+ pending'!A:V,22,0)</f>
        <v>0</v>
      </c>
      <c r="U317" s="18">
        <f>VLOOKUP(A317,'+ pending'!A:W,23,0)</f>
        <v>1.8518518518518519E-3</v>
      </c>
      <c r="V317" s="31">
        <f>VLOOKUP(A317,'+ pending'!A:X,24,0)</f>
        <v>1.8518518518518519E-3</v>
      </c>
      <c r="W317" s="62" t="str">
        <f t="shared" si="31"/>
        <v/>
      </c>
      <c r="X317" s="63" t="str">
        <f t="shared" si="32"/>
        <v>Cumplido</v>
      </c>
      <c r="Z317" s="1" t="str">
        <f t="shared" si="34"/>
        <v/>
      </c>
      <c r="AA317" s="1" t="str">
        <f t="shared" si="36"/>
        <v/>
      </c>
      <c r="AB317" s="1" t="str">
        <f t="shared" si="33"/>
        <v/>
      </c>
      <c r="AC317" s="1" t="str">
        <f t="shared" si="35"/>
        <v>Cumplido</v>
      </c>
      <c r="AD317" s="1" t="str">
        <f>VLOOKUP(A317,'+ pending'!A:A,1,0)</f>
        <v>INC000002669613</v>
      </c>
    </row>
    <row r="318" spans="1:30" x14ac:dyDescent="0.2">
      <c r="A318" s="75" t="s">
        <v>16472</v>
      </c>
      <c r="B318" s="1" t="s">
        <v>110</v>
      </c>
      <c r="C318" s="1" t="s">
        <v>50</v>
      </c>
      <c r="D318" s="1" t="s">
        <v>109</v>
      </c>
      <c r="E318" s="1" t="s">
        <v>122</v>
      </c>
      <c r="F318" s="1" t="s">
        <v>111</v>
      </c>
      <c r="G318" s="1" t="s">
        <v>16473</v>
      </c>
      <c r="H318" s="1" t="s">
        <v>16474</v>
      </c>
      <c r="I318" s="1" t="s">
        <v>16475</v>
      </c>
      <c r="J318" s="1" t="s">
        <v>16322</v>
      </c>
      <c r="K318" s="1" t="s">
        <v>18</v>
      </c>
      <c r="L318" s="1" t="s">
        <v>61</v>
      </c>
      <c r="M318" s="1" t="s">
        <v>16476</v>
      </c>
      <c r="N318" s="1" t="s">
        <v>112</v>
      </c>
      <c r="O318" s="1" t="s">
        <v>453</v>
      </c>
      <c r="P318" s="1" t="s">
        <v>9</v>
      </c>
      <c r="Q318" s="1" t="s">
        <v>15332</v>
      </c>
      <c r="R318" s="58">
        <v>45363</v>
      </c>
      <c r="S318" s="31">
        <f t="shared" si="30"/>
        <v>2.0486111097852699E-3</v>
      </c>
      <c r="T318" s="31">
        <f>VLOOKUP(A318,'+ pending'!A:V,22,0)</f>
        <v>0</v>
      </c>
      <c r="U318" s="18">
        <f>VLOOKUP(A318,'+ pending'!A:W,23,0)</f>
        <v>2.1759259259259258E-3</v>
      </c>
      <c r="V318" s="31">
        <f>VLOOKUP(A318,'+ pending'!A:X,24,0)</f>
        <v>2.1759259259259258E-3</v>
      </c>
      <c r="W318" s="62" t="str">
        <f t="shared" si="31"/>
        <v/>
      </c>
      <c r="X318" s="63" t="str">
        <f t="shared" si="32"/>
        <v>Cumplido</v>
      </c>
      <c r="Z318" s="1" t="str">
        <f t="shared" si="34"/>
        <v/>
      </c>
      <c r="AA318" s="1" t="str">
        <f t="shared" si="36"/>
        <v/>
      </c>
      <c r="AB318" s="1" t="str">
        <f t="shared" si="33"/>
        <v/>
      </c>
      <c r="AC318" s="1" t="str">
        <f t="shared" si="35"/>
        <v>Cumplido</v>
      </c>
      <c r="AD318" s="1" t="str">
        <f>VLOOKUP(A318,'+ pending'!A:A,1,0)</f>
        <v>INC000002669614</v>
      </c>
    </row>
    <row r="319" spans="1:30" x14ac:dyDescent="0.2">
      <c r="A319" s="75" t="s">
        <v>16477</v>
      </c>
      <c r="B319" s="1" t="s">
        <v>110</v>
      </c>
      <c r="C319" s="1" t="s">
        <v>50</v>
      </c>
      <c r="D319" s="1" t="s">
        <v>109</v>
      </c>
      <c r="E319" s="1" t="s">
        <v>122</v>
      </c>
      <c r="F319" s="1" t="s">
        <v>111</v>
      </c>
      <c r="G319" s="1" t="s">
        <v>16478</v>
      </c>
      <c r="H319" s="1" t="s">
        <v>16479</v>
      </c>
      <c r="I319" s="1" t="s">
        <v>16480</v>
      </c>
      <c r="J319" s="1" t="s">
        <v>16322</v>
      </c>
      <c r="K319" s="1" t="s">
        <v>18</v>
      </c>
      <c r="L319" s="1" t="s">
        <v>61</v>
      </c>
      <c r="M319" s="1" t="s">
        <v>16481</v>
      </c>
      <c r="N319" s="1" t="s">
        <v>112</v>
      </c>
      <c r="O319" s="1" t="s">
        <v>453</v>
      </c>
      <c r="P319" s="1" t="s">
        <v>9</v>
      </c>
      <c r="Q319" s="1" t="s">
        <v>15332</v>
      </c>
      <c r="R319" s="58">
        <v>45363</v>
      </c>
      <c r="S319" s="31">
        <f t="shared" si="30"/>
        <v>2.3032407407299615E-3</v>
      </c>
      <c r="T319" s="31">
        <f>VLOOKUP(A319,'+ pending'!A:V,22,0)</f>
        <v>0</v>
      </c>
      <c r="U319" s="18">
        <f>VLOOKUP(A319,'+ pending'!A:W,23,0)</f>
        <v>2.4421296296296296E-3</v>
      </c>
      <c r="V319" s="31">
        <f>VLOOKUP(A319,'+ pending'!A:X,24,0)</f>
        <v>2.4421296296296296E-3</v>
      </c>
      <c r="W319" s="62" t="str">
        <f t="shared" si="31"/>
        <v/>
      </c>
      <c r="X319" s="63" t="str">
        <f t="shared" si="32"/>
        <v>Cumplido</v>
      </c>
      <c r="Z319" s="1" t="str">
        <f t="shared" si="34"/>
        <v/>
      </c>
      <c r="AA319" s="1" t="str">
        <f t="shared" si="36"/>
        <v/>
      </c>
      <c r="AB319" s="1" t="str">
        <f t="shared" si="33"/>
        <v/>
      </c>
      <c r="AC319" s="1" t="str">
        <f t="shared" si="35"/>
        <v>Cumplido</v>
      </c>
      <c r="AD319" s="1" t="str">
        <f>VLOOKUP(A319,'+ pending'!A:A,1,0)</f>
        <v>INC000002669615</v>
      </c>
    </row>
    <row r="320" spans="1:30" x14ac:dyDescent="0.2">
      <c r="A320" s="75" t="s">
        <v>16482</v>
      </c>
      <c r="B320" s="1" t="s">
        <v>110</v>
      </c>
      <c r="C320" s="1" t="s">
        <v>50</v>
      </c>
      <c r="D320" s="1" t="s">
        <v>109</v>
      </c>
      <c r="E320" s="1" t="s">
        <v>122</v>
      </c>
      <c r="F320" s="1" t="s">
        <v>111</v>
      </c>
      <c r="G320" s="1" t="s">
        <v>16483</v>
      </c>
      <c r="H320" s="1" t="s">
        <v>16484</v>
      </c>
      <c r="I320" s="1" t="s">
        <v>16485</v>
      </c>
      <c r="J320" s="1" t="s">
        <v>16322</v>
      </c>
      <c r="K320" s="1" t="s">
        <v>18</v>
      </c>
      <c r="L320" s="1" t="s">
        <v>499</v>
      </c>
      <c r="M320" s="1" t="s">
        <v>16486</v>
      </c>
      <c r="N320" s="1" t="s">
        <v>112</v>
      </c>
      <c r="O320" s="1" t="s">
        <v>1770</v>
      </c>
      <c r="P320" s="1" t="s">
        <v>9</v>
      </c>
      <c r="Q320" s="1" t="s">
        <v>15332</v>
      </c>
      <c r="R320" s="58">
        <v>45363</v>
      </c>
      <c r="S320" s="31">
        <f t="shared" si="30"/>
        <v>9.2592592409346253E-4</v>
      </c>
      <c r="T320" s="31">
        <f>VLOOKUP(A320,'+ pending'!A:V,22,0)</f>
        <v>0</v>
      </c>
      <c r="U320" s="18">
        <f>VLOOKUP(A320,'+ pending'!A:W,23,0)</f>
        <v>1.2268518518518518E-3</v>
      </c>
      <c r="V320" s="31">
        <f>VLOOKUP(A320,'+ pending'!A:X,24,0)</f>
        <v>1.2268518518518518E-3</v>
      </c>
      <c r="W320" s="62" t="str">
        <f t="shared" si="31"/>
        <v/>
      </c>
      <c r="X320" s="63" t="str">
        <f t="shared" si="32"/>
        <v>Cumplido</v>
      </c>
      <c r="Z320" s="1" t="str">
        <f t="shared" si="34"/>
        <v/>
      </c>
      <c r="AA320" s="1" t="str">
        <f t="shared" si="36"/>
        <v/>
      </c>
      <c r="AB320" s="1" t="str">
        <f t="shared" si="33"/>
        <v/>
      </c>
      <c r="AC320" s="1" t="str">
        <f t="shared" si="35"/>
        <v>Cumplido</v>
      </c>
      <c r="AD320" s="1" t="str">
        <f>VLOOKUP(A320,'+ pending'!A:A,1,0)</f>
        <v>INC000002668786</v>
      </c>
    </row>
    <row r="321" spans="1:30" x14ac:dyDescent="0.2">
      <c r="A321" s="75" t="s">
        <v>16487</v>
      </c>
      <c r="B321" s="1" t="s">
        <v>116</v>
      </c>
      <c r="C321" s="1" t="s">
        <v>50</v>
      </c>
      <c r="D321" s="1" t="s">
        <v>109</v>
      </c>
      <c r="E321" s="1" t="s">
        <v>122</v>
      </c>
      <c r="F321" s="1" t="s">
        <v>121</v>
      </c>
      <c r="G321" s="1" t="s">
        <v>16488</v>
      </c>
      <c r="H321" s="1" t="s">
        <v>16489</v>
      </c>
      <c r="I321" s="1" t="s">
        <v>16490</v>
      </c>
      <c r="J321" s="1" t="s">
        <v>16322</v>
      </c>
      <c r="K321" s="1" t="s">
        <v>15357</v>
      </c>
      <c r="L321" s="1" t="s">
        <v>42</v>
      </c>
      <c r="M321" s="1" t="s">
        <v>16491</v>
      </c>
      <c r="N321" s="1" t="s">
        <v>112</v>
      </c>
      <c r="O321" s="1" t="s">
        <v>133</v>
      </c>
      <c r="P321" s="1" t="s">
        <v>9</v>
      </c>
      <c r="Q321" s="1" t="s">
        <v>15332</v>
      </c>
      <c r="R321" s="58">
        <v>45363</v>
      </c>
      <c r="S321" s="31">
        <f t="shared" si="30"/>
        <v>6.6539351850224193E-2</v>
      </c>
      <c r="T321" s="31">
        <f>VLOOKUP(A321,'+ pending'!A:V,22,0)</f>
        <v>8.2175925925925927E-4</v>
      </c>
      <c r="U321" s="18">
        <f>VLOOKUP(A321,'+ pending'!A:W,23,0)</f>
        <v>6.8356481481481476E-2</v>
      </c>
      <c r="V321" s="31">
        <f>VLOOKUP(A321,'+ pending'!A:X,24,0)</f>
        <v>6.7534722222222218E-2</v>
      </c>
      <c r="W321" s="62" t="str">
        <f t="shared" si="31"/>
        <v/>
      </c>
      <c r="X321" s="63" t="str">
        <f t="shared" si="32"/>
        <v>Cumplido</v>
      </c>
      <c r="Z321" s="1" t="str">
        <f t="shared" si="34"/>
        <v/>
      </c>
      <c r="AA321" s="1" t="str">
        <f t="shared" si="36"/>
        <v/>
      </c>
      <c r="AB321" s="1" t="str">
        <f t="shared" si="33"/>
        <v/>
      </c>
      <c r="AC321" s="1" t="str">
        <f t="shared" si="35"/>
        <v>Cumplido</v>
      </c>
      <c r="AD321" s="1" t="str">
        <f>VLOOKUP(A321,'+ pending'!A:A,1,0)</f>
        <v>INC000002668767</v>
      </c>
    </row>
    <row r="322" spans="1:30" x14ac:dyDescent="0.2">
      <c r="A322" s="75" t="s">
        <v>16492</v>
      </c>
      <c r="B322" s="1" t="s">
        <v>116</v>
      </c>
      <c r="C322" s="1" t="s">
        <v>50</v>
      </c>
      <c r="D322" s="1" t="s">
        <v>109</v>
      </c>
      <c r="E322" s="1" t="s">
        <v>122</v>
      </c>
      <c r="F322" s="1" t="s">
        <v>121</v>
      </c>
      <c r="G322" s="1" t="s">
        <v>16493</v>
      </c>
      <c r="H322" s="1" t="s">
        <v>16494</v>
      </c>
      <c r="I322" s="1" t="s">
        <v>16495</v>
      </c>
      <c r="J322" s="1" t="s">
        <v>16322</v>
      </c>
      <c r="K322" s="1" t="s">
        <v>15357</v>
      </c>
      <c r="L322" s="1" t="s">
        <v>42</v>
      </c>
      <c r="M322" s="1" t="s">
        <v>16491</v>
      </c>
      <c r="N322" s="1" t="s">
        <v>112</v>
      </c>
      <c r="O322" s="1" t="s">
        <v>133</v>
      </c>
      <c r="P322" s="1" t="s">
        <v>9</v>
      </c>
      <c r="Q322" s="1" t="s">
        <v>15332</v>
      </c>
      <c r="R322" s="58">
        <v>45363</v>
      </c>
      <c r="S322" s="31">
        <f t="shared" si="30"/>
        <v>6.1666666668315884E-2</v>
      </c>
      <c r="T322" s="31">
        <f>VLOOKUP(A322,'+ pending'!A:V,22,0)</f>
        <v>4.3981481481481481E-4</v>
      </c>
      <c r="U322" s="18">
        <f>VLOOKUP(A322,'+ pending'!A:W,23,0)</f>
        <v>6.2638888888888883E-2</v>
      </c>
      <c r="V322" s="31">
        <f>VLOOKUP(A322,'+ pending'!A:X,24,0)</f>
        <v>6.2199074074074073E-2</v>
      </c>
      <c r="W322" s="62" t="str">
        <f t="shared" si="31"/>
        <v/>
      </c>
      <c r="X322" s="63" t="str">
        <f t="shared" si="32"/>
        <v>Cumplido</v>
      </c>
      <c r="Z322" s="1" t="str">
        <f t="shared" si="34"/>
        <v/>
      </c>
      <c r="AA322" s="1" t="str">
        <f t="shared" si="36"/>
        <v/>
      </c>
      <c r="AB322" s="1" t="str">
        <f t="shared" si="33"/>
        <v/>
      </c>
      <c r="AC322" s="1" t="str">
        <f t="shared" si="35"/>
        <v>Cumplido</v>
      </c>
      <c r="AD322" s="1" t="str">
        <f>VLOOKUP(A322,'+ pending'!A:A,1,0)</f>
        <v>INC000002668777</v>
      </c>
    </row>
    <row r="323" spans="1:30" x14ac:dyDescent="0.2">
      <c r="A323" s="75" t="s">
        <v>16496</v>
      </c>
      <c r="B323" s="1" t="s">
        <v>123</v>
      </c>
      <c r="C323" s="1" t="s">
        <v>50</v>
      </c>
      <c r="D323" s="1" t="s">
        <v>109</v>
      </c>
      <c r="E323" s="1" t="s">
        <v>122</v>
      </c>
      <c r="F323" s="1" t="s">
        <v>459</v>
      </c>
      <c r="G323" s="1" t="s">
        <v>16497</v>
      </c>
      <c r="H323" s="1" t="s">
        <v>16497</v>
      </c>
      <c r="I323" s="1" t="s">
        <v>16498</v>
      </c>
      <c r="J323" s="1" t="s">
        <v>16322</v>
      </c>
      <c r="K323" s="1" t="s">
        <v>17</v>
      </c>
      <c r="L323" s="1" t="s">
        <v>197</v>
      </c>
      <c r="M323" s="1" t="s">
        <v>2805</v>
      </c>
      <c r="N323" s="1" t="s">
        <v>124</v>
      </c>
      <c r="O323" s="1" t="s">
        <v>125</v>
      </c>
      <c r="P323" s="1" t="s">
        <v>10</v>
      </c>
      <c r="Q323" s="1" t="s">
        <v>15332</v>
      </c>
      <c r="R323" s="58">
        <v>45363</v>
      </c>
      <c r="S323" s="31">
        <f t="shared" si="30"/>
        <v>0.18064814814715646</v>
      </c>
      <c r="T323" s="31">
        <f>VLOOKUP(A323,'+ pending'!A:V,22,0)</f>
        <v>0.16185185185185186</v>
      </c>
      <c r="U323" s="18">
        <f>VLOOKUP(A323,'+ pending'!A:W,23,0)</f>
        <v>0.18064814814814814</v>
      </c>
      <c r="V323" s="31">
        <f>VLOOKUP(A323,'+ pending'!A:X,24,0)</f>
        <v>1.8796296296296297E-2</v>
      </c>
      <c r="W323" s="62" t="str">
        <f t="shared" si="31"/>
        <v>Cumplido</v>
      </c>
      <c r="X323" s="63" t="str">
        <f t="shared" si="32"/>
        <v xml:space="preserve"> </v>
      </c>
      <c r="Z323" s="1" t="str">
        <f t="shared" si="34"/>
        <v/>
      </c>
      <c r="AA323" s="1" t="str">
        <f t="shared" si="36"/>
        <v/>
      </c>
      <c r="AB323" s="1" t="str">
        <f t="shared" si="33"/>
        <v/>
      </c>
      <c r="AC323" s="1" t="str">
        <f t="shared" si="35"/>
        <v>Cumplido</v>
      </c>
      <c r="AD323" s="1" t="str">
        <f>VLOOKUP(A323,'+ pending'!A:A,1,0)</f>
        <v>INC000002669389</v>
      </c>
    </row>
    <row r="324" spans="1:30" x14ac:dyDescent="0.2">
      <c r="A324" s="75" t="s">
        <v>16499</v>
      </c>
      <c r="B324" s="1" t="s">
        <v>116</v>
      </c>
      <c r="C324" s="1" t="s">
        <v>40</v>
      </c>
      <c r="D324" s="1" t="s">
        <v>117</v>
      </c>
      <c r="E324" s="1" t="s">
        <v>122</v>
      </c>
      <c r="F324" s="1" t="s">
        <v>127</v>
      </c>
      <c r="G324" s="1" t="s">
        <v>16500</v>
      </c>
      <c r="H324" s="1" t="s">
        <v>16501</v>
      </c>
      <c r="I324" s="1" t="s">
        <v>16502</v>
      </c>
      <c r="J324" s="1" t="s">
        <v>16503</v>
      </c>
      <c r="K324" s="1" t="s">
        <v>22</v>
      </c>
      <c r="L324" s="1" t="s">
        <v>47</v>
      </c>
      <c r="M324" s="1" t="s">
        <v>16504</v>
      </c>
      <c r="N324" s="1" t="s">
        <v>115</v>
      </c>
      <c r="O324" s="1" t="s">
        <v>191</v>
      </c>
      <c r="P324" s="1" t="s">
        <v>9</v>
      </c>
      <c r="Q324" s="1" t="s">
        <v>15332</v>
      </c>
      <c r="R324" s="58">
        <v>45364</v>
      </c>
      <c r="S324" s="31">
        <f t="shared" si="30"/>
        <v>0.52259259259153623</v>
      </c>
      <c r="T324" s="31">
        <f>VLOOKUP(A324,'+ pending'!A:V,22,0)</f>
        <v>0.51452546296296298</v>
      </c>
      <c r="U324" s="18">
        <f>VLOOKUP(A324,'+ pending'!A:W,23,0)</f>
        <v>0.52380787037037035</v>
      </c>
      <c r="V324" s="31">
        <f>VLOOKUP(A324,'+ pending'!A:X,24,0)</f>
        <v>9.2824074074074076E-3</v>
      </c>
      <c r="W324" s="62" t="str">
        <f t="shared" si="31"/>
        <v/>
      </c>
      <c r="X324" s="63" t="str">
        <f t="shared" si="32"/>
        <v>Cumplido</v>
      </c>
      <c r="Z324" s="1" t="str">
        <f t="shared" si="34"/>
        <v/>
      </c>
      <c r="AA324" s="1" t="str">
        <f t="shared" si="36"/>
        <v/>
      </c>
      <c r="AB324" s="1" t="str">
        <f t="shared" si="33"/>
        <v>Cumplido</v>
      </c>
      <c r="AC324" s="1" t="str">
        <f t="shared" si="35"/>
        <v/>
      </c>
      <c r="AD324" s="1" t="str">
        <f>VLOOKUP(A324,'+ pending'!A:A,1,0)</f>
        <v>INC000002669711</v>
      </c>
    </row>
    <row r="325" spans="1:30" x14ac:dyDescent="0.2">
      <c r="A325" s="75" t="s">
        <v>16505</v>
      </c>
      <c r="B325" s="1" t="s">
        <v>110</v>
      </c>
      <c r="C325" s="1" t="s">
        <v>50</v>
      </c>
      <c r="D325" s="1" t="s">
        <v>109</v>
      </c>
      <c r="E325" s="1" t="s">
        <v>122</v>
      </c>
      <c r="F325" s="1" t="s">
        <v>129</v>
      </c>
      <c r="G325" s="1" t="s">
        <v>16506</v>
      </c>
      <c r="H325" s="1" t="s">
        <v>16507</v>
      </c>
      <c r="I325" s="1" t="s">
        <v>16508</v>
      </c>
      <c r="J325" s="1" t="s">
        <v>16503</v>
      </c>
      <c r="K325" s="1" t="s">
        <v>22</v>
      </c>
      <c r="L325" s="1" t="s">
        <v>47</v>
      </c>
      <c r="M325" s="1" t="s">
        <v>16509</v>
      </c>
      <c r="N325" s="1" t="s">
        <v>167</v>
      </c>
      <c r="O325" s="1" t="s">
        <v>205</v>
      </c>
      <c r="P325" s="1" t="s">
        <v>9</v>
      </c>
      <c r="Q325" s="1" t="s">
        <v>15332</v>
      </c>
      <c r="R325" s="58">
        <v>45364</v>
      </c>
      <c r="S325" s="31">
        <f t="shared" si="30"/>
        <v>2.4305555416503921E-4</v>
      </c>
      <c r="T325" s="31">
        <f>VLOOKUP(A325,'+ pending'!A:V,22,0)</f>
        <v>0</v>
      </c>
      <c r="U325" s="18">
        <f>VLOOKUP(A325,'+ pending'!A:W,23,0)</f>
        <v>1.0185185185185184E-3</v>
      </c>
      <c r="V325" s="31">
        <f>VLOOKUP(A325,'+ pending'!A:X,24,0)</f>
        <v>1.0185185185185184E-3</v>
      </c>
      <c r="W325" s="62" t="str">
        <f t="shared" si="31"/>
        <v/>
      </c>
      <c r="X325" s="63" t="str">
        <f t="shared" si="32"/>
        <v>Cumplido</v>
      </c>
      <c r="Z325" s="1" t="str">
        <f t="shared" si="34"/>
        <v/>
      </c>
      <c r="AA325" s="1" t="str">
        <f t="shared" si="36"/>
        <v/>
      </c>
      <c r="AB325" s="1" t="str">
        <f t="shared" si="33"/>
        <v/>
      </c>
      <c r="AC325" s="1" t="str">
        <f t="shared" si="35"/>
        <v>Cumplido</v>
      </c>
      <c r="AD325" s="1" t="str">
        <f>VLOOKUP(A325,'+ pending'!A:A,1,0)</f>
        <v>INC000002670585</v>
      </c>
    </row>
    <row r="326" spans="1:30" x14ac:dyDescent="0.2">
      <c r="A326" s="75" t="s">
        <v>16510</v>
      </c>
      <c r="B326" s="1" t="s">
        <v>116</v>
      </c>
      <c r="C326" s="1" t="s">
        <v>40</v>
      </c>
      <c r="D326" s="1" t="s">
        <v>117</v>
      </c>
      <c r="E326" s="1" t="s">
        <v>122</v>
      </c>
      <c r="F326" s="1" t="s">
        <v>111</v>
      </c>
      <c r="G326" s="1" t="s">
        <v>16511</v>
      </c>
      <c r="H326" s="1" t="s">
        <v>16512</v>
      </c>
      <c r="I326" s="1" t="s">
        <v>16513</v>
      </c>
      <c r="J326" s="1" t="s">
        <v>16503</v>
      </c>
      <c r="K326" s="1" t="s">
        <v>19</v>
      </c>
      <c r="L326" s="1" t="s">
        <v>63</v>
      </c>
      <c r="M326" s="1" t="s">
        <v>16514</v>
      </c>
      <c r="N326" s="1" t="s">
        <v>115</v>
      </c>
      <c r="O326" s="1" t="s">
        <v>405</v>
      </c>
      <c r="P326" s="1" t="s">
        <v>9</v>
      </c>
      <c r="Q326" s="1" t="s">
        <v>15380</v>
      </c>
      <c r="R326" s="58">
        <v>45364</v>
      </c>
      <c r="S326" s="31">
        <f t="shared" si="30"/>
        <v>0.63607638888788642</v>
      </c>
      <c r="T326" s="31">
        <f>VLOOKUP(A326,'+ pending'!A:V,22,0)</f>
        <v>0.53481481481481485</v>
      </c>
      <c r="U326" s="18">
        <f>VLOOKUP(A326,'+ pending'!A:W,23,0)</f>
        <v>0.63809027777777783</v>
      </c>
      <c r="V326" s="31">
        <f>VLOOKUP(A326,'+ pending'!A:X,24,0)</f>
        <v>0.10327546296296296</v>
      </c>
      <c r="W326" s="62" t="str">
        <f t="shared" si="31"/>
        <v/>
      </c>
      <c r="X326" s="63" t="str">
        <f t="shared" si="32"/>
        <v>Cumplido</v>
      </c>
      <c r="Z326" s="1" t="str">
        <f t="shared" si="34"/>
        <v/>
      </c>
      <c r="AA326" s="1" t="str">
        <f t="shared" si="36"/>
        <v/>
      </c>
      <c r="AB326" s="1" t="str">
        <f t="shared" si="33"/>
        <v>Cumplido</v>
      </c>
      <c r="AC326" s="1" t="str">
        <f t="shared" si="35"/>
        <v/>
      </c>
      <c r="AD326" s="1" t="str">
        <f>VLOOKUP(A326,'+ pending'!A:A,1,0)</f>
        <v>INC000002669612</v>
      </c>
    </row>
    <row r="327" spans="1:30" x14ac:dyDescent="0.2">
      <c r="A327" s="75" t="s">
        <v>16515</v>
      </c>
      <c r="B327" s="1" t="s">
        <v>116</v>
      </c>
      <c r="C327" s="1" t="s">
        <v>40</v>
      </c>
      <c r="D327" s="1" t="s">
        <v>117</v>
      </c>
      <c r="E327" s="1" t="s">
        <v>122</v>
      </c>
      <c r="F327" s="1" t="s">
        <v>111</v>
      </c>
      <c r="G327" s="1" t="s">
        <v>16516</v>
      </c>
      <c r="H327" s="1" t="s">
        <v>16517</v>
      </c>
      <c r="I327" s="1" t="s">
        <v>16518</v>
      </c>
      <c r="J327" s="1" t="s">
        <v>16503</v>
      </c>
      <c r="K327" s="1" t="s">
        <v>14</v>
      </c>
      <c r="L327" s="1" t="s">
        <v>51</v>
      </c>
      <c r="M327" s="1" t="s">
        <v>16519</v>
      </c>
      <c r="N327" s="1" t="s">
        <v>115</v>
      </c>
      <c r="O327" s="1" t="s">
        <v>191</v>
      </c>
      <c r="P327" s="1" t="s">
        <v>9</v>
      </c>
      <c r="Q327" s="1" t="s">
        <v>15380</v>
      </c>
      <c r="R327" s="58">
        <v>45364</v>
      </c>
      <c r="S327" s="31">
        <f t="shared" ref="S327:S390" si="37">I327-H327</f>
        <v>6.9639930555567844</v>
      </c>
      <c r="T327" s="31">
        <f>VLOOKUP(A327,'+ pending'!A:V,22,0)</f>
        <v>6.7267129629629627</v>
      </c>
      <c r="U327" s="18">
        <f>VLOOKUP(A327,'+ pending'!A:W,23,0)</f>
        <v>6.9653819444444443</v>
      </c>
      <c r="V327" s="31">
        <f>VLOOKUP(A327,'+ pending'!A:X,24,0)</f>
        <v>0.23866898148148147</v>
      </c>
      <c r="W327" s="62" t="str">
        <f t="shared" ref="W327:W390" si="38">IF(P327="Incidencia de Cliente",IF($V327&lt;=$AI$2,"Cumplido","Incumplido"),"")</f>
        <v/>
      </c>
      <c r="X327" s="63" t="str">
        <f t="shared" ref="X327:X390" si="39">IF(P327="Requerimiento de Cliente",IF($V327&lt;=$AI$3,"Cumplido","Incumplido")," ")</f>
        <v>Cumplido</v>
      </c>
      <c r="Z327" s="1" t="str">
        <f t="shared" si="34"/>
        <v/>
      </c>
      <c r="AA327" s="1" t="str">
        <f t="shared" si="36"/>
        <v/>
      </c>
      <c r="AB327" s="1" t="str">
        <f t="shared" si="33"/>
        <v>Cumplido</v>
      </c>
      <c r="AC327" s="1" t="str">
        <f t="shared" si="35"/>
        <v/>
      </c>
      <c r="AD327" s="1" t="str">
        <f>VLOOKUP(A327,'+ pending'!A:A,1,0)</f>
        <v>INC000002655849</v>
      </c>
    </row>
    <row r="328" spans="1:30" x14ac:dyDescent="0.2">
      <c r="A328" s="75" t="s">
        <v>16520</v>
      </c>
      <c r="B328" s="1" t="s">
        <v>110</v>
      </c>
      <c r="C328" s="1" t="s">
        <v>50</v>
      </c>
      <c r="D328" s="1" t="s">
        <v>109</v>
      </c>
      <c r="E328" s="1" t="s">
        <v>122</v>
      </c>
      <c r="F328" s="1" t="s">
        <v>121</v>
      </c>
      <c r="G328" s="1" t="s">
        <v>16521</v>
      </c>
      <c r="H328" s="1" t="s">
        <v>16522</v>
      </c>
      <c r="I328" s="1" t="s">
        <v>16523</v>
      </c>
      <c r="J328" s="1" t="s">
        <v>16503</v>
      </c>
      <c r="K328" s="1" t="s">
        <v>19</v>
      </c>
      <c r="L328" s="1" t="s">
        <v>62</v>
      </c>
      <c r="M328" s="1" t="s">
        <v>16524</v>
      </c>
      <c r="N328" s="1" t="s">
        <v>112</v>
      </c>
      <c r="O328" s="1" t="s">
        <v>134</v>
      </c>
      <c r="P328" s="1" t="s">
        <v>9</v>
      </c>
      <c r="Q328" s="1" t="s">
        <v>15332</v>
      </c>
      <c r="R328" s="58">
        <v>45364</v>
      </c>
      <c r="S328" s="31">
        <f t="shared" si="37"/>
        <v>0.93797453703882638</v>
      </c>
      <c r="T328" s="31">
        <f>VLOOKUP(A328,'+ pending'!A:V,22,0)</f>
        <v>0.93356481481481479</v>
      </c>
      <c r="U328" s="18">
        <f>VLOOKUP(A328,'+ pending'!A:W,23,0)</f>
        <v>0.94049768518518517</v>
      </c>
      <c r="V328" s="31">
        <f>VLOOKUP(A328,'+ pending'!A:X,24,0)</f>
        <v>6.9328703703703705E-3</v>
      </c>
      <c r="W328" s="62" t="str">
        <f t="shared" si="38"/>
        <v/>
      </c>
      <c r="X328" s="63" t="str">
        <f t="shared" si="39"/>
        <v>Cumplido</v>
      </c>
      <c r="Z328" s="1" t="str">
        <f t="shared" si="34"/>
        <v/>
      </c>
      <c r="AA328" s="1" t="str">
        <f t="shared" si="36"/>
        <v/>
      </c>
      <c r="AB328" s="1" t="str">
        <f t="shared" ref="AB328:AB391" si="40">IF($D328="Media",IF($V328&lt;=$AI$6,"Cumplido", "Incumplido"),"")</f>
        <v/>
      </c>
      <c r="AC328" s="1" t="str">
        <f t="shared" si="35"/>
        <v>Cumplido</v>
      </c>
      <c r="AD328" s="1" t="str">
        <f>VLOOKUP(A328,'+ pending'!A:A,1,0)</f>
        <v>INC000002667775</v>
      </c>
    </row>
    <row r="329" spans="1:30" x14ac:dyDescent="0.2">
      <c r="A329" s="75" t="s">
        <v>16525</v>
      </c>
      <c r="B329" s="1" t="s">
        <v>110</v>
      </c>
      <c r="C329" s="1" t="s">
        <v>50</v>
      </c>
      <c r="D329" s="1" t="s">
        <v>109</v>
      </c>
      <c r="E329" s="1" t="s">
        <v>122</v>
      </c>
      <c r="F329" s="1" t="s">
        <v>170</v>
      </c>
      <c r="G329" s="1" t="s">
        <v>16526</v>
      </c>
      <c r="H329" s="1" t="s">
        <v>16527</v>
      </c>
      <c r="I329" s="1" t="s">
        <v>16528</v>
      </c>
      <c r="J329" s="1" t="s">
        <v>16503</v>
      </c>
      <c r="K329" s="1" t="s">
        <v>22</v>
      </c>
      <c r="L329" s="1" t="s">
        <v>46</v>
      </c>
      <c r="M329" s="1" t="s">
        <v>16529</v>
      </c>
      <c r="N329" s="1" t="s">
        <v>167</v>
      </c>
      <c r="O329" s="1" t="s">
        <v>171</v>
      </c>
      <c r="P329" s="1" t="s">
        <v>9</v>
      </c>
      <c r="Q329" s="1" t="s">
        <v>15332</v>
      </c>
      <c r="R329" s="58">
        <v>45364</v>
      </c>
      <c r="S329" s="31">
        <f t="shared" si="37"/>
        <v>4.6412037045229226E-3</v>
      </c>
      <c r="T329" s="31">
        <f>VLOOKUP(A329,'+ pending'!A:V,22,0)</f>
        <v>0</v>
      </c>
      <c r="U329" s="18">
        <f>VLOOKUP(A329,'+ pending'!A:W,23,0)</f>
        <v>5.7523148148148151E-3</v>
      </c>
      <c r="V329" s="31">
        <f>VLOOKUP(A329,'+ pending'!A:X,24,0)</f>
        <v>5.7523148148148151E-3</v>
      </c>
      <c r="W329" s="62" t="str">
        <f t="shared" si="38"/>
        <v/>
      </c>
      <c r="X329" s="63" t="str">
        <f t="shared" si="39"/>
        <v>Cumplido</v>
      </c>
      <c r="Z329" s="1" t="str">
        <f t="shared" si="34"/>
        <v/>
      </c>
      <c r="AA329" s="1" t="str">
        <f t="shared" si="36"/>
        <v/>
      </c>
      <c r="AB329" s="1" t="str">
        <f t="shared" si="40"/>
        <v/>
      </c>
      <c r="AC329" s="1" t="str">
        <f t="shared" si="35"/>
        <v>Cumplido</v>
      </c>
      <c r="AD329" s="1" t="str">
        <f>VLOOKUP(A329,'+ pending'!A:A,1,0)</f>
        <v>INC000002671257</v>
      </c>
    </row>
    <row r="330" spans="1:30" x14ac:dyDescent="0.2">
      <c r="A330" s="75" t="s">
        <v>16530</v>
      </c>
      <c r="B330" s="1" t="s">
        <v>110</v>
      </c>
      <c r="C330" s="1" t="s">
        <v>50</v>
      </c>
      <c r="D330" s="1" t="s">
        <v>109</v>
      </c>
      <c r="E330" s="1" t="s">
        <v>122</v>
      </c>
      <c r="F330" s="1" t="s">
        <v>111</v>
      </c>
      <c r="G330" s="1" t="s">
        <v>16531</v>
      </c>
      <c r="H330" s="1" t="s">
        <v>16532</v>
      </c>
      <c r="I330" s="1" t="s">
        <v>16533</v>
      </c>
      <c r="J330" s="1" t="s">
        <v>16503</v>
      </c>
      <c r="K330" s="1" t="s">
        <v>18</v>
      </c>
      <c r="L330" s="1" t="s">
        <v>499</v>
      </c>
      <c r="M330" s="1" t="s">
        <v>16534</v>
      </c>
      <c r="N330" s="1" t="s">
        <v>112</v>
      </c>
      <c r="O330" s="1" t="s">
        <v>1770</v>
      </c>
      <c r="P330" s="1" t="s">
        <v>9</v>
      </c>
      <c r="Q330" s="1" t="s">
        <v>15332</v>
      </c>
      <c r="R330" s="58">
        <v>45364</v>
      </c>
      <c r="S330" s="31">
        <f t="shared" si="37"/>
        <v>2.3263888870133087E-3</v>
      </c>
      <c r="T330" s="31">
        <f>VLOOKUP(A330,'+ pending'!A:V,22,0)</f>
        <v>0</v>
      </c>
      <c r="U330" s="18">
        <f>VLOOKUP(A330,'+ pending'!A:W,23,0)</f>
        <v>2.476851851851852E-3</v>
      </c>
      <c r="V330" s="31">
        <f>VLOOKUP(A330,'+ pending'!A:X,24,0)</f>
        <v>2.476851851851852E-3</v>
      </c>
      <c r="W330" s="62" t="str">
        <f t="shared" si="38"/>
        <v/>
      </c>
      <c r="X330" s="63" t="str">
        <f t="shared" si="39"/>
        <v>Cumplido</v>
      </c>
      <c r="Z330" s="1" t="str">
        <f t="shared" ref="Z330:Z393" si="41">IF($D330="Crítica",IF($V330&lt;=$AI$4, "Cumplido", "Incumplido SLA"),"")</f>
        <v/>
      </c>
      <c r="AA330" s="1" t="str">
        <f t="shared" si="36"/>
        <v/>
      </c>
      <c r="AB330" s="1" t="str">
        <f t="shared" si="40"/>
        <v/>
      </c>
      <c r="AC330" s="1" t="str">
        <f t="shared" si="35"/>
        <v>Cumplido</v>
      </c>
      <c r="AD330" s="1" t="str">
        <f>VLOOKUP(A330,'+ pending'!A:A,1,0)</f>
        <v>INC000002671628</v>
      </c>
    </row>
    <row r="331" spans="1:30" x14ac:dyDescent="0.2">
      <c r="A331" s="75" t="s">
        <v>16535</v>
      </c>
      <c r="B331" s="1" t="s">
        <v>110</v>
      </c>
      <c r="C331" s="1" t="s">
        <v>50</v>
      </c>
      <c r="D331" s="1" t="s">
        <v>109</v>
      </c>
      <c r="E331" s="1" t="s">
        <v>122</v>
      </c>
      <c r="F331" s="1" t="s">
        <v>129</v>
      </c>
      <c r="G331" s="1" t="s">
        <v>16536</v>
      </c>
      <c r="H331" s="1" t="s">
        <v>16537</v>
      </c>
      <c r="I331" s="1" t="s">
        <v>16538</v>
      </c>
      <c r="J331" s="1" t="s">
        <v>16503</v>
      </c>
      <c r="K331" s="1" t="s">
        <v>22</v>
      </c>
      <c r="L331" s="1" t="s">
        <v>46</v>
      </c>
      <c r="M331" s="1" t="s">
        <v>16539</v>
      </c>
      <c r="N331" s="1" t="s">
        <v>167</v>
      </c>
      <c r="O331" s="1" t="s">
        <v>171</v>
      </c>
      <c r="P331" s="1" t="s">
        <v>9</v>
      </c>
      <c r="R331" s="58">
        <v>45364</v>
      </c>
      <c r="S331" s="31">
        <f t="shared" si="37"/>
        <v>2.0243055558239575E-2</v>
      </c>
      <c r="T331" s="31">
        <f>VLOOKUP(A331,'+ pending'!A:V,22,0)</f>
        <v>0</v>
      </c>
      <c r="U331" s="18">
        <f>VLOOKUP(A331,'+ pending'!A:W,23,0)</f>
        <v>0</v>
      </c>
      <c r="V331" s="31">
        <f>VLOOKUP(A331,'+ pending'!A:X,24,0)</f>
        <v>0</v>
      </c>
      <c r="W331" s="62" t="str">
        <f t="shared" si="38"/>
        <v/>
      </c>
      <c r="X331" s="63" t="str">
        <f t="shared" si="39"/>
        <v>Cumplido</v>
      </c>
      <c r="Z331" s="1" t="str">
        <f t="shared" si="41"/>
        <v/>
      </c>
      <c r="AA331" s="1" t="str">
        <f t="shared" si="36"/>
        <v/>
      </c>
      <c r="AB331" s="1" t="str">
        <f t="shared" si="40"/>
        <v/>
      </c>
      <c r="AC331" s="1" t="str">
        <f t="shared" si="35"/>
        <v>Cumplido</v>
      </c>
      <c r="AD331" s="1" t="str">
        <f>VLOOKUP(A331,'+ pending'!A:A,1,0)</f>
        <v>INC000002671251</v>
      </c>
    </row>
    <row r="332" spans="1:30" x14ac:dyDescent="0.2">
      <c r="A332" s="75" t="s">
        <v>16540</v>
      </c>
      <c r="B332" s="1" t="s">
        <v>110</v>
      </c>
      <c r="C332" s="1" t="s">
        <v>50</v>
      </c>
      <c r="D332" s="1" t="s">
        <v>109</v>
      </c>
      <c r="E332" s="1" t="s">
        <v>122</v>
      </c>
      <c r="F332" s="1" t="s">
        <v>129</v>
      </c>
      <c r="G332" s="1" t="s">
        <v>16541</v>
      </c>
      <c r="H332" s="1" t="s">
        <v>16542</v>
      </c>
      <c r="I332" s="1" t="s">
        <v>16543</v>
      </c>
      <c r="J332" s="1" t="s">
        <v>16503</v>
      </c>
      <c r="K332" s="1" t="s">
        <v>22</v>
      </c>
      <c r="L332" s="1" t="s">
        <v>46</v>
      </c>
      <c r="M332" s="1" t="s">
        <v>16544</v>
      </c>
      <c r="N332" s="1" t="s">
        <v>167</v>
      </c>
      <c r="O332" s="1" t="s">
        <v>171</v>
      </c>
      <c r="P332" s="1" t="s">
        <v>9</v>
      </c>
      <c r="R332" s="58">
        <v>45364</v>
      </c>
      <c r="S332" s="31">
        <f t="shared" si="37"/>
        <v>1.1678240742185153E-2</v>
      </c>
      <c r="T332" s="31">
        <f>VLOOKUP(A332,'+ pending'!A:V,22,0)</f>
        <v>0</v>
      </c>
      <c r="U332" s="18">
        <f>VLOOKUP(A332,'+ pending'!A:W,23,0)</f>
        <v>0</v>
      </c>
      <c r="V332" s="31">
        <f>VLOOKUP(A332,'+ pending'!A:X,24,0)</f>
        <v>0</v>
      </c>
      <c r="W332" s="62" t="str">
        <f t="shared" si="38"/>
        <v/>
      </c>
      <c r="X332" s="63" t="str">
        <f t="shared" si="39"/>
        <v>Cumplido</v>
      </c>
      <c r="Z332" s="1" t="str">
        <f t="shared" si="41"/>
        <v/>
      </c>
      <c r="AA332" s="1" t="str">
        <f t="shared" si="36"/>
        <v/>
      </c>
      <c r="AB332" s="1" t="str">
        <f t="shared" si="40"/>
        <v/>
      </c>
      <c r="AC332" s="1" t="str">
        <f t="shared" si="35"/>
        <v>Cumplido</v>
      </c>
      <c r="AD332" s="1" t="str">
        <f>VLOOKUP(A332,'+ pending'!A:A,1,0)</f>
        <v>INC000002671273</v>
      </c>
    </row>
    <row r="333" spans="1:30" x14ac:dyDescent="0.2">
      <c r="A333" s="75" t="s">
        <v>16545</v>
      </c>
      <c r="B333" s="1" t="s">
        <v>116</v>
      </c>
      <c r="C333" s="1" t="s">
        <v>50</v>
      </c>
      <c r="D333" s="1" t="s">
        <v>109</v>
      </c>
      <c r="E333" s="1" t="s">
        <v>122</v>
      </c>
      <c r="F333" s="1" t="s">
        <v>121</v>
      </c>
      <c r="G333" s="1" t="s">
        <v>16546</v>
      </c>
      <c r="H333" s="1" t="s">
        <v>16547</v>
      </c>
      <c r="I333" s="1" t="s">
        <v>16548</v>
      </c>
      <c r="J333" s="1" t="s">
        <v>16503</v>
      </c>
      <c r="K333" s="1" t="s">
        <v>19</v>
      </c>
      <c r="L333" s="1" t="s">
        <v>62</v>
      </c>
      <c r="M333" s="1" t="s">
        <v>16549</v>
      </c>
      <c r="N333" s="1" t="s">
        <v>112</v>
      </c>
      <c r="O333" s="1" t="s">
        <v>133</v>
      </c>
      <c r="P333" s="1" t="s">
        <v>9</v>
      </c>
      <c r="Q333" s="1" t="s">
        <v>15332</v>
      </c>
      <c r="R333" s="58">
        <v>45364</v>
      </c>
      <c r="S333" s="31">
        <f t="shared" si="37"/>
        <v>3.425925926421769E-2</v>
      </c>
      <c r="T333" s="31">
        <f>VLOOKUP(A333,'+ pending'!A:V,22,0)</f>
        <v>2.9571759259259259E-2</v>
      </c>
      <c r="U333" s="18">
        <f>VLOOKUP(A333,'+ pending'!A:W,23,0)</f>
        <v>3.6331018518518519E-2</v>
      </c>
      <c r="V333" s="31">
        <f>VLOOKUP(A333,'+ pending'!A:X,24,0)</f>
        <v>6.7592592592592591E-3</v>
      </c>
      <c r="W333" s="62" t="str">
        <f t="shared" si="38"/>
        <v/>
      </c>
      <c r="X333" s="63" t="str">
        <f t="shared" si="39"/>
        <v>Cumplido</v>
      </c>
      <c r="Z333" s="1" t="str">
        <f t="shared" si="41"/>
        <v/>
      </c>
      <c r="AA333" s="1" t="str">
        <f t="shared" si="36"/>
        <v/>
      </c>
      <c r="AB333" s="1" t="str">
        <f t="shared" si="40"/>
        <v/>
      </c>
      <c r="AC333" s="1" t="str">
        <f t="shared" si="35"/>
        <v>Cumplido</v>
      </c>
      <c r="AD333" s="1" t="str">
        <f>VLOOKUP(A333,'+ pending'!A:A,1,0)</f>
        <v>INC000002671343</v>
      </c>
    </row>
    <row r="334" spans="1:30" x14ac:dyDescent="0.2">
      <c r="A334" s="75" t="s">
        <v>16550</v>
      </c>
      <c r="B334" s="1" t="s">
        <v>110</v>
      </c>
      <c r="C334" s="1" t="s">
        <v>50</v>
      </c>
      <c r="D334" s="1" t="s">
        <v>109</v>
      </c>
      <c r="E334" s="1" t="s">
        <v>122</v>
      </c>
      <c r="F334" s="1" t="s">
        <v>129</v>
      </c>
      <c r="G334" s="1" t="s">
        <v>16551</v>
      </c>
      <c r="H334" s="1" t="s">
        <v>16552</v>
      </c>
      <c r="I334" s="1" t="s">
        <v>16553</v>
      </c>
      <c r="J334" s="1" t="s">
        <v>16503</v>
      </c>
      <c r="K334" s="1" t="s">
        <v>22</v>
      </c>
      <c r="L334" s="1" t="s">
        <v>46</v>
      </c>
      <c r="M334" s="1" t="s">
        <v>16554</v>
      </c>
      <c r="N334" s="1" t="s">
        <v>167</v>
      </c>
      <c r="O334" s="1" t="s">
        <v>171</v>
      </c>
      <c r="P334" s="1" t="s">
        <v>9</v>
      </c>
      <c r="R334" s="58">
        <v>45364</v>
      </c>
      <c r="S334" s="31">
        <f t="shared" si="37"/>
        <v>1.2430555558239575E-2</v>
      </c>
      <c r="T334" s="31">
        <f>VLOOKUP(A334,'+ pending'!A:V,22,0)</f>
        <v>0</v>
      </c>
      <c r="U334" s="18">
        <f>VLOOKUP(A334,'+ pending'!A:W,23,0)</f>
        <v>0</v>
      </c>
      <c r="V334" s="31">
        <f>VLOOKUP(A334,'+ pending'!A:X,24,0)</f>
        <v>0</v>
      </c>
      <c r="W334" s="62" t="str">
        <f t="shared" si="38"/>
        <v/>
      </c>
      <c r="X334" s="63" t="str">
        <f t="shared" si="39"/>
        <v>Cumplido</v>
      </c>
      <c r="Z334" s="1" t="str">
        <f t="shared" si="41"/>
        <v/>
      </c>
      <c r="AA334" s="1" t="str">
        <f t="shared" si="36"/>
        <v/>
      </c>
      <c r="AB334" s="1" t="str">
        <f t="shared" si="40"/>
        <v/>
      </c>
      <c r="AC334" s="1" t="str">
        <f t="shared" ref="AC334:AC397" si="42">IF($D334="Baja",IF($V334&lt;=$AI$7,"Cumplido", "Incumplido"),"")</f>
        <v>Cumplido</v>
      </c>
      <c r="AD334" s="1" t="str">
        <f>VLOOKUP(A334,'+ pending'!A:A,1,0)</f>
        <v>INC000002671278</v>
      </c>
    </row>
    <row r="335" spans="1:30" x14ac:dyDescent="0.2">
      <c r="A335" s="75" t="s">
        <v>16555</v>
      </c>
      <c r="B335" s="1" t="s">
        <v>116</v>
      </c>
      <c r="C335" s="1" t="s">
        <v>40</v>
      </c>
      <c r="D335" s="1" t="s">
        <v>117</v>
      </c>
      <c r="E335" s="1" t="s">
        <v>122</v>
      </c>
      <c r="F335" s="1" t="s">
        <v>111</v>
      </c>
      <c r="G335" s="1" t="s">
        <v>16556</v>
      </c>
      <c r="H335" s="1" t="s">
        <v>16557</v>
      </c>
      <c r="I335" s="1" t="s">
        <v>16558</v>
      </c>
      <c r="J335" s="1" t="s">
        <v>16503</v>
      </c>
      <c r="K335" s="1" t="s">
        <v>19</v>
      </c>
      <c r="L335" s="1" t="s">
        <v>63</v>
      </c>
      <c r="M335" s="1" t="s">
        <v>16559</v>
      </c>
      <c r="N335" s="1" t="s">
        <v>115</v>
      </c>
      <c r="O335" s="1" t="s">
        <v>144</v>
      </c>
      <c r="P335" s="1" t="s">
        <v>9</v>
      </c>
      <c r="Q335" s="1" t="s">
        <v>15332</v>
      </c>
      <c r="R335" s="58">
        <v>45364</v>
      </c>
      <c r="S335" s="31">
        <f t="shared" si="37"/>
        <v>8.7500000008731149E-3</v>
      </c>
      <c r="T335" s="31">
        <f>VLOOKUP(A335,'+ pending'!A:V,22,0)</f>
        <v>4.9305555555555552E-3</v>
      </c>
      <c r="U335" s="18">
        <f>VLOOKUP(A335,'+ pending'!A:W,23,0)</f>
        <v>1.0208333333333333E-2</v>
      </c>
      <c r="V335" s="31">
        <f>VLOOKUP(A335,'+ pending'!A:X,24,0)</f>
        <v>5.2777777777777779E-3</v>
      </c>
      <c r="W335" s="62" t="str">
        <f t="shared" si="38"/>
        <v/>
      </c>
      <c r="X335" s="63" t="str">
        <f t="shared" si="39"/>
        <v>Cumplido</v>
      </c>
      <c r="Z335" s="1" t="str">
        <f t="shared" si="41"/>
        <v/>
      </c>
      <c r="AA335" s="1" t="str">
        <f t="shared" si="36"/>
        <v/>
      </c>
      <c r="AB335" s="1" t="str">
        <f t="shared" si="40"/>
        <v>Cumplido</v>
      </c>
      <c r="AC335" s="1" t="str">
        <f t="shared" si="42"/>
        <v/>
      </c>
      <c r="AD335" s="1" t="str">
        <f>VLOOKUP(A335,'+ pending'!A:A,1,0)</f>
        <v>INC000002670802</v>
      </c>
    </row>
    <row r="336" spans="1:30" x14ac:dyDescent="0.2">
      <c r="A336" s="75" t="s">
        <v>16560</v>
      </c>
      <c r="B336" s="1" t="s">
        <v>116</v>
      </c>
      <c r="C336" s="1" t="s">
        <v>40</v>
      </c>
      <c r="D336" s="1" t="s">
        <v>117</v>
      </c>
      <c r="E336" s="1" t="s">
        <v>122</v>
      </c>
      <c r="F336" s="1" t="s">
        <v>203</v>
      </c>
      <c r="G336" s="1" t="s">
        <v>16561</v>
      </c>
      <c r="H336" s="1" t="s">
        <v>16562</v>
      </c>
      <c r="I336" s="1" t="s">
        <v>16563</v>
      </c>
      <c r="J336" s="1" t="s">
        <v>16503</v>
      </c>
      <c r="K336" s="1" t="s">
        <v>20</v>
      </c>
      <c r="L336" s="1" t="s">
        <v>65</v>
      </c>
      <c r="M336" s="1" t="s">
        <v>16564</v>
      </c>
      <c r="N336" s="1" t="s">
        <v>115</v>
      </c>
      <c r="O336" s="1" t="s">
        <v>136</v>
      </c>
      <c r="P336" s="1" t="s">
        <v>9</v>
      </c>
      <c r="Q336" s="1" t="s">
        <v>15380</v>
      </c>
      <c r="R336" s="58">
        <v>45364</v>
      </c>
      <c r="S336" s="31">
        <f t="shared" si="37"/>
        <v>0.78203703703911742</v>
      </c>
      <c r="T336" s="31">
        <f>VLOOKUP(A336,'+ pending'!A:V,22,0)</f>
        <v>0.75689814814814815</v>
      </c>
      <c r="U336" s="18">
        <f>VLOOKUP(A336,'+ pending'!A:W,23,0)</f>
        <v>0.78521990740740744</v>
      </c>
      <c r="V336" s="31">
        <f>VLOOKUP(A336,'+ pending'!A:X,24,0)</f>
        <v>2.8321759259259258E-2</v>
      </c>
      <c r="W336" s="62" t="str">
        <f t="shared" si="38"/>
        <v/>
      </c>
      <c r="X336" s="63" t="str">
        <f t="shared" si="39"/>
        <v>Cumplido</v>
      </c>
      <c r="Z336" s="1" t="str">
        <f t="shared" si="41"/>
        <v/>
      </c>
      <c r="AA336" s="1" t="str">
        <f t="shared" si="36"/>
        <v/>
      </c>
      <c r="AB336" s="1" t="str">
        <f t="shared" si="40"/>
        <v>Cumplido</v>
      </c>
      <c r="AC336" s="1" t="str">
        <f t="shared" si="42"/>
        <v/>
      </c>
      <c r="AD336" s="1" t="str">
        <f>VLOOKUP(A336,'+ pending'!A:A,1,0)</f>
        <v>INC000002668893</v>
      </c>
    </row>
    <row r="337" spans="1:30" x14ac:dyDescent="0.2">
      <c r="A337" s="75" t="s">
        <v>16565</v>
      </c>
      <c r="B337" s="1" t="s">
        <v>110</v>
      </c>
      <c r="C337" s="1" t="s">
        <v>50</v>
      </c>
      <c r="D337" s="1" t="s">
        <v>109</v>
      </c>
      <c r="E337" s="1" t="s">
        <v>122</v>
      </c>
      <c r="F337" s="1" t="s">
        <v>111</v>
      </c>
      <c r="G337" s="1" t="s">
        <v>16566</v>
      </c>
      <c r="H337" s="1" t="s">
        <v>16567</v>
      </c>
      <c r="I337" s="1" t="s">
        <v>16568</v>
      </c>
      <c r="J337" s="1" t="s">
        <v>16503</v>
      </c>
      <c r="K337" s="1" t="s">
        <v>22</v>
      </c>
      <c r="L337" s="1" t="s">
        <v>45</v>
      </c>
      <c r="M337" s="1" t="s">
        <v>16569</v>
      </c>
      <c r="N337" s="1" t="s">
        <v>167</v>
      </c>
      <c r="O337" s="1" t="s">
        <v>168</v>
      </c>
      <c r="P337" s="1" t="s">
        <v>9</v>
      </c>
      <c r="Q337" s="1" t="s">
        <v>15332</v>
      </c>
      <c r="R337" s="58">
        <v>45364</v>
      </c>
      <c r="S337" s="31">
        <f t="shared" si="37"/>
        <v>1.4583333322661929E-3</v>
      </c>
      <c r="T337" s="31">
        <f>VLOOKUP(A337,'+ pending'!A:V,22,0)</f>
        <v>0</v>
      </c>
      <c r="U337" s="18">
        <f>VLOOKUP(A337,'+ pending'!A:W,23,0)</f>
        <v>2.3379629629629631E-3</v>
      </c>
      <c r="V337" s="31">
        <f>VLOOKUP(A337,'+ pending'!A:X,24,0)</f>
        <v>2.3379629629629631E-3</v>
      </c>
      <c r="W337" s="62" t="str">
        <f t="shared" si="38"/>
        <v/>
      </c>
      <c r="X337" s="63" t="str">
        <f t="shared" si="39"/>
        <v>Cumplido</v>
      </c>
      <c r="Z337" s="1" t="str">
        <f t="shared" si="41"/>
        <v/>
      </c>
      <c r="AA337" s="1" t="str">
        <f t="shared" si="36"/>
        <v/>
      </c>
      <c r="AB337" s="1" t="str">
        <f t="shared" si="40"/>
        <v/>
      </c>
      <c r="AC337" s="1" t="str">
        <f t="shared" si="42"/>
        <v>Cumplido</v>
      </c>
      <c r="AD337" s="1" t="str">
        <f>VLOOKUP(A337,'+ pending'!A:A,1,0)</f>
        <v>INC000002671472</v>
      </c>
    </row>
    <row r="338" spans="1:30" x14ac:dyDescent="0.2">
      <c r="A338" s="75" t="s">
        <v>16570</v>
      </c>
      <c r="B338" s="1" t="s">
        <v>116</v>
      </c>
      <c r="C338" s="1" t="s">
        <v>50</v>
      </c>
      <c r="D338" s="1" t="s">
        <v>109</v>
      </c>
      <c r="E338" s="1" t="s">
        <v>122</v>
      </c>
      <c r="F338" s="1" t="s">
        <v>121</v>
      </c>
      <c r="G338" s="1" t="s">
        <v>16571</v>
      </c>
      <c r="H338" s="1" t="s">
        <v>16572</v>
      </c>
      <c r="I338" s="1" t="s">
        <v>16573</v>
      </c>
      <c r="J338" s="1" t="s">
        <v>16503</v>
      </c>
      <c r="K338" s="1" t="s">
        <v>18</v>
      </c>
      <c r="L338" s="1" t="s">
        <v>57</v>
      </c>
      <c r="M338" s="1" t="s">
        <v>16574</v>
      </c>
      <c r="N338" s="1" t="s">
        <v>112</v>
      </c>
      <c r="O338" s="1" t="s">
        <v>145</v>
      </c>
      <c r="P338" s="1" t="s">
        <v>9</v>
      </c>
      <c r="Q338" s="1" t="s">
        <v>15380</v>
      </c>
      <c r="R338" s="58">
        <v>45364</v>
      </c>
      <c r="S338" s="31">
        <f t="shared" si="37"/>
        <v>1.7766087962954771</v>
      </c>
      <c r="T338" s="31">
        <f>VLOOKUP(A338,'+ pending'!A:V,22,0)</f>
        <v>1.7716898148148148</v>
      </c>
      <c r="U338" s="18">
        <f>VLOOKUP(A338,'+ pending'!A:W,23,0)</f>
        <v>1.7781828703703704</v>
      </c>
      <c r="V338" s="31">
        <f>VLOOKUP(A338,'+ pending'!A:X,24,0)</f>
        <v>6.4930555555555557E-3</v>
      </c>
      <c r="W338" s="62" t="str">
        <f t="shared" si="38"/>
        <v/>
      </c>
      <c r="X338" s="63" t="str">
        <f t="shared" si="39"/>
        <v>Cumplido</v>
      </c>
      <c r="Z338" s="1" t="str">
        <f t="shared" si="41"/>
        <v/>
      </c>
      <c r="AA338" s="1" t="str">
        <f t="shared" si="36"/>
        <v/>
      </c>
      <c r="AB338" s="1" t="str">
        <f t="shared" si="40"/>
        <v/>
      </c>
      <c r="AC338" s="1" t="str">
        <f t="shared" si="42"/>
        <v>Cumplido</v>
      </c>
      <c r="AD338" s="1" t="str">
        <f>VLOOKUP(A338,'+ pending'!A:A,1,0)</f>
        <v>INC000002665755</v>
      </c>
    </row>
    <row r="339" spans="1:30" x14ac:dyDescent="0.2">
      <c r="A339" s="75" t="s">
        <v>16575</v>
      </c>
      <c r="B339" s="1" t="s">
        <v>116</v>
      </c>
      <c r="C339" s="1" t="s">
        <v>50</v>
      </c>
      <c r="D339" s="1" t="s">
        <v>109</v>
      </c>
      <c r="E339" s="1" t="s">
        <v>122</v>
      </c>
      <c r="F339" s="1" t="s">
        <v>121</v>
      </c>
      <c r="G339" s="1" t="s">
        <v>16576</v>
      </c>
      <c r="H339" s="1" t="s">
        <v>16577</v>
      </c>
      <c r="I339" s="1" t="s">
        <v>16578</v>
      </c>
      <c r="J339" s="1" t="s">
        <v>16503</v>
      </c>
      <c r="K339" s="1" t="s">
        <v>19</v>
      </c>
      <c r="L339" s="1" t="s">
        <v>62</v>
      </c>
      <c r="M339" s="1" t="s">
        <v>16579</v>
      </c>
      <c r="N339" s="1" t="s">
        <v>112</v>
      </c>
      <c r="O339" s="1" t="s">
        <v>133</v>
      </c>
      <c r="P339" s="1" t="s">
        <v>9</v>
      </c>
      <c r="Q339" s="1" t="s">
        <v>15332</v>
      </c>
      <c r="R339" s="58">
        <v>45364</v>
      </c>
      <c r="S339" s="31">
        <f t="shared" si="37"/>
        <v>5.7314814817800652E-2</v>
      </c>
      <c r="T339" s="31">
        <f>VLOOKUP(A339,'+ pending'!A:V,22,0)</f>
        <v>3.2349537037037038E-2</v>
      </c>
      <c r="U339" s="18">
        <f>VLOOKUP(A339,'+ pending'!A:W,23,0)</f>
        <v>5.859953703703704E-2</v>
      </c>
      <c r="V339" s="31">
        <f>VLOOKUP(A339,'+ pending'!A:X,24,0)</f>
        <v>2.6249999999999999E-2</v>
      </c>
      <c r="W339" s="62" t="str">
        <f t="shared" si="38"/>
        <v/>
      </c>
      <c r="X339" s="63" t="str">
        <f t="shared" si="39"/>
        <v>Cumplido</v>
      </c>
      <c r="Z339" s="1" t="str">
        <f t="shared" si="41"/>
        <v/>
      </c>
      <c r="AA339" s="1" t="str">
        <f t="shared" si="36"/>
        <v/>
      </c>
      <c r="AB339" s="1" t="str">
        <f t="shared" si="40"/>
        <v/>
      </c>
      <c r="AC339" s="1" t="str">
        <f t="shared" si="42"/>
        <v>Cumplido</v>
      </c>
      <c r="AD339" s="1" t="str">
        <f>VLOOKUP(A339,'+ pending'!A:A,1,0)</f>
        <v>INC000002671355</v>
      </c>
    </row>
    <row r="340" spans="1:30" x14ac:dyDescent="0.2">
      <c r="A340" s="75" t="s">
        <v>16580</v>
      </c>
      <c r="B340" s="1" t="s">
        <v>116</v>
      </c>
      <c r="C340" s="1" t="s">
        <v>40</v>
      </c>
      <c r="D340" s="1" t="s">
        <v>117</v>
      </c>
      <c r="E340" s="1" t="s">
        <v>122</v>
      </c>
      <c r="F340" s="1" t="s">
        <v>449</v>
      </c>
      <c r="G340" s="1" t="s">
        <v>16581</v>
      </c>
      <c r="H340" s="1" t="s">
        <v>16582</v>
      </c>
      <c r="I340" s="1" t="s">
        <v>16583</v>
      </c>
      <c r="J340" s="1" t="s">
        <v>16503</v>
      </c>
      <c r="K340" s="1" t="s">
        <v>19</v>
      </c>
      <c r="L340" s="1" t="s">
        <v>64</v>
      </c>
      <c r="M340" s="1" t="s">
        <v>16584</v>
      </c>
      <c r="N340" s="1" t="s">
        <v>115</v>
      </c>
      <c r="O340" s="1" t="s">
        <v>405</v>
      </c>
      <c r="P340" s="1" t="s">
        <v>9</v>
      </c>
      <c r="Q340" s="1" t="s">
        <v>15380</v>
      </c>
      <c r="R340" s="58">
        <v>45364</v>
      </c>
      <c r="S340" s="31">
        <f t="shared" si="37"/>
        <v>0.82216435184818693</v>
      </c>
      <c r="T340" s="31">
        <f>VLOOKUP(A340,'+ pending'!A:V,22,0)</f>
        <v>0.77347222222222223</v>
      </c>
      <c r="U340" s="18">
        <f>VLOOKUP(A340,'+ pending'!A:W,23,0)</f>
        <v>0.8233449074074074</v>
      </c>
      <c r="V340" s="31">
        <f>VLOOKUP(A340,'+ pending'!A:X,24,0)</f>
        <v>4.9872685185185187E-2</v>
      </c>
      <c r="W340" s="62" t="str">
        <f t="shared" si="38"/>
        <v/>
      </c>
      <c r="X340" s="63" t="str">
        <f t="shared" si="39"/>
        <v>Cumplido</v>
      </c>
      <c r="Z340" s="1" t="str">
        <f t="shared" si="41"/>
        <v/>
      </c>
      <c r="AA340" s="1" t="str">
        <f t="shared" si="36"/>
        <v/>
      </c>
      <c r="AB340" s="1" t="str">
        <f t="shared" si="40"/>
        <v>Cumplido</v>
      </c>
      <c r="AC340" s="1" t="str">
        <f t="shared" si="42"/>
        <v/>
      </c>
      <c r="AD340" s="1" t="str">
        <f>VLOOKUP(A340,'+ pending'!A:A,1,0)</f>
        <v>INC000002668901</v>
      </c>
    </row>
    <row r="341" spans="1:30" x14ac:dyDescent="0.2">
      <c r="A341" s="75" t="s">
        <v>16585</v>
      </c>
      <c r="B341" s="1" t="s">
        <v>116</v>
      </c>
      <c r="C341" s="1" t="s">
        <v>40</v>
      </c>
      <c r="D341" s="1" t="s">
        <v>117</v>
      </c>
      <c r="E341" s="1" t="s">
        <v>122</v>
      </c>
      <c r="F341" s="1" t="s">
        <v>111</v>
      </c>
      <c r="G341" s="1" t="s">
        <v>16586</v>
      </c>
      <c r="H341" s="1" t="s">
        <v>16587</v>
      </c>
      <c r="I341" s="1" t="s">
        <v>16588</v>
      </c>
      <c r="J341" s="1" t="s">
        <v>16503</v>
      </c>
      <c r="K341" s="1" t="s">
        <v>14</v>
      </c>
      <c r="L341" s="1" t="s">
        <v>52</v>
      </c>
      <c r="M341" s="1" t="s">
        <v>16589</v>
      </c>
      <c r="N341" s="1" t="s">
        <v>115</v>
      </c>
      <c r="O341" s="1" t="s">
        <v>191</v>
      </c>
      <c r="P341" s="1" t="s">
        <v>9</v>
      </c>
      <c r="Q341" s="1" t="s">
        <v>15380</v>
      </c>
      <c r="R341" s="58">
        <v>45364</v>
      </c>
      <c r="S341" s="31">
        <f t="shared" si="37"/>
        <v>1.0501851851877291</v>
      </c>
      <c r="T341" s="31">
        <f>VLOOKUP(A341,'+ pending'!A:V,22,0)</f>
        <v>0.8379861111111111</v>
      </c>
      <c r="U341" s="18">
        <f>VLOOKUP(A341,'+ pending'!A:W,23,0)</f>
        <v>1.0517361111111112</v>
      </c>
      <c r="V341" s="31">
        <f>VLOOKUP(A341,'+ pending'!A:X,24,0)</f>
        <v>0.21375</v>
      </c>
      <c r="W341" s="62" t="str">
        <f t="shared" si="38"/>
        <v/>
      </c>
      <c r="X341" s="63" t="str">
        <f t="shared" si="39"/>
        <v>Cumplido</v>
      </c>
      <c r="Z341" s="1" t="str">
        <f t="shared" si="41"/>
        <v/>
      </c>
      <c r="AA341" s="1" t="str">
        <f t="shared" si="36"/>
        <v/>
      </c>
      <c r="AB341" s="1" t="str">
        <f t="shared" si="40"/>
        <v>Cumplido</v>
      </c>
      <c r="AC341" s="1" t="str">
        <f t="shared" si="42"/>
        <v/>
      </c>
      <c r="AD341" s="1" t="str">
        <f>VLOOKUP(A341,'+ pending'!A:A,1,0)</f>
        <v>INC000002668124</v>
      </c>
    </row>
    <row r="342" spans="1:30" x14ac:dyDescent="0.2">
      <c r="A342" s="75" t="s">
        <v>16590</v>
      </c>
      <c r="B342" s="1" t="s">
        <v>123</v>
      </c>
      <c r="C342" s="1" t="s">
        <v>50</v>
      </c>
      <c r="D342" s="1" t="s">
        <v>109</v>
      </c>
      <c r="E342" s="1" t="s">
        <v>122</v>
      </c>
      <c r="F342" s="1" t="s">
        <v>1435</v>
      </c>
      <c r="G342" s="1" t="s">
        <v>16591</v>
      </c>
      <c r="H342" s="1" t="s">
        <v>16591</v>
      </c>
      <c r="I342" s="1" t="s">
        <v>16592</v>
      </c>
      <c r="J342" s="1" t="s">
        <v>16503</v>
      </c>
      <c r="K342" s="1" t="s">
        <v>17</v>
      </c>
      <c r="L342" s="1" t="s">
        <v>448</v>
      </c>
      <c r="M342" s="1" t="s">
        <v>16593</v>
      </c>
      <c r="N342" s="1" t="s">
        <v>124</v>
      </c>
      <c r="O342" s="1" t="s">
        <v>125</v>
      </c>
      <c r="P342" s="1" t="s">
        <v>10</v>
      </c>
      <c r="Q342" s="1" t="s">
        <v>15332</v>
      </c>
      <c r="R342" s="58">
        <v>45364</v>
      </c>
      <c r="S342" s="31">
        <f t="shared" si="37"/>
        <v>6.6018518518831115E-2</v>
      </c>
      <c r="T342" s="31">
        <f>VLOOKUP(A342,'+ pending'!A:V,22,0)</f>
        <v>4.3136574074074077E-2</v>
      </c>
      <c r="U342" s="18">
        <f>VLOOKUP(A342,'+ pending'!A:W,23,0)</f>
        <v>6.6018518518518518E-2</v>
      </c>
      <c r="V342" s="31">
        <f>VLOOKUP(A342,'+ pending'!A:X,24,0)</f>
        <v>2.2881944444444444E-2</v>
      </c>
      <c r="W342" s="62" t="str">
        <f t="shared" si="38"/>
        <v>Cumplido</v>
      </c>
      <c r="X342" s="63" t="str">
        <f t="shared" si="39"/>
        <v xml:space="preserve"> </v>
      </c>
      <c r="Z342" s="1" t="str">
        <f t="shared" si="41"/>
        <v/>
      </c>
      <c r="AA342" s="1" t="str">
        <f t="shared" si="36"/>
        <v/>
      </c>
      <c r="AB342" s="1" t="str">
        <f t="shared" si="40"/>
        <v/>
      </c>
      <c r="AC342" s="1" t="str">
        <f t="shared" si="42"/>
        <v>Cumplido</v>
      </c>
      <c r="AD342" s="1" t="str">
        <f>VLOOKUP(A342,'+ pending'!A:A,1,0)</f>
        <v>INC000002671858</v>
      </c>
    </row>
    <row r="343" spans="1:30" x14ac:dyDescent="0.2">
      <c r="A343" s="75" t="s">
        <v>16594</v>
      </c>
      <c r="B343" s="1" t="s">
        <v>116</v>
      </c>
      <c r="C343" s="1" t="s">
        <v>40</v>
      </c>
      <c r="D343" s="1" t="s">
        <v>117</v>
      </c>
      <c r="E343" s="1" t="s">
        <v>122</v>
      </c>
      <c r="F343" s="1" t="s">
        <v>449</v>
      </c>
      <c r="G343" s="1" t="s">
        <v>16595</v>
      </c>
      <c r="H343" s="1" t="s">
        <v>16596</v>
      </c>
      <c r="I343" s="1" t="s">
        <v>16597</v>
      </c>
      <c r="J343" s="1" t="s">
        <v>16503</v>
      </c>
      <c r="K343" s="1" t="s">
        <v>19</v>
      </c>
      <c r="L343" s="1" t="s">
        <v>63</v>
      </c>
      <c r="M343" s="1" t="s">
        <v>16598</v>
      </c>
      <c r="N343" s="1" t="s">
        <v>115</v>
      </c>
      <c r="O343" s="1" t="s">
        <v>144</v>
      </c>
      <c r="P343" s="1" t="s">
        <v>9</v>
      </c>
      <c r="Q343" s="1" t="s">
        <v>15332</v>
      </c>
      <c r="R343" s="58">
        <v>45364</v>
      </c>
      <c r="S343" s="31">
        <f t="shared" si="37"/>
        <v>3.9386574069794733E-2</v>
      </c>
      <c r="T343" s="31">
        <f>VLOOKUP(A343,'+ pending'!A:V,22,0)</f>
        <v>6.2152777777777779E-3</v>
      </c>
      <c r="U343" s="18">
        <f>VLOOKUP(A343,'+ pending'!A:W,23,0)</f>
        <v>4.0636574074074075E-2</v>
      </c>
      <c r="V343" s="31">
        <f>VLOOKUP(A343,'+ pending'!A:X,24,0)</f>
        <v>3.4421296296296297E-2</v>
      </c>
      <c r="W343" s="62" t="str">
        <f t="shared" si="38"/>
        <v/>
      </c>
      <c r="X343" s="63" t="str">
        <f t="shared" si="39"/>
        <v>Cumplido</v>
      </c>
      <c r="Z343" s="1" t="str">
        <f t="shared" si="41"/>
        <v/>
      </c>
      <c r="AA343" s="1" t="str">
        <f t="shared" si="36"/>
        <v/>
      </c>
      <c r="AB343" s="1" t="str">
        <f t="shared" si="40"/>
        <v>Cumplido</v>
      </c>
      <c r="AC343" s="1" t="str">
        <f t="shared" si="42"/>
        <v/>
      </c>
      <c r="AD343" s="1" t="str">
        <f>VLOOKUP(A343,'+ pending'!A:A,1,0)</f>
        <v>INC000002672023</v>
      </c>
    </row>
    <row r="344" spans="1:30" x14ac:dyDescent="0.2">
      <c r="A344" s="75" t="s">
        <v>16599</v>
      </c>
      <c r="B344" s="1" t="s">
        <v>110</v>
      </c>
      <c r="C344" s="1" t="s">
        <v>50</v>
      </c>
      <c r="D344" s="1" t="s">
        <v>109</v>
      </c>
      <c r="E344" s="1" t="s">
        <v>122</v>
      </c>
      <c r="F344" s="1" t="s">
        <v>111</v>
      </c>
      <c r="G344" s="1" t="s">
        <v>16600</v>
      </c>
      <c r="H344" s="1" t="s">
        <v>16601</v>
      </c>
      <c r="I344" s="1" t="s">
        <v>16602</v>
      </c>
      <c r="J344" s="1" t="s">
        <v>16503</v>
      </c>
      <c r="K344" s="1" t="s">
        <v>18</v>
      </c>
      <c r="L344" s="1" t="s">
        <v>60</v>
      </c>
      <c r="M344" s="1" t="s">
        <v>16603</v>
      </c>
      <c r="N344" s="1" t="s">
        <v>112</v>
      </c>
      <c r="O344" s="1" t="s">
        <v>445</v>
      </c>
      <c r="P344" s="1" t="s">
        <v>9</v>
      </c>
      <c r="Q344" s="1" t="s">
        <v>15332</v>
      </c>
      <c r="R344" s="58">
        <v>45364</v>
      </c>
      <c r="S344" s="31">
        <f t="shared" si="37"/>
        <v>0.94447916666831588</v>
      </c>
      <c r="T344" s="31">
        <f>VLOOKUP(A344,'+ pending'!A:V,22,0)</f>
        <v>0.94430555555555551</v>
      </c>
      <c r="U344" s="18">
        <f>VLOOKUP(A344,'+ pending'!A:W,23,0)</f>
        <v>0.94505787037037037</v>
      </c>
      <c r="V344" s="31">
        <f>VLOOKUP(A344,'+ pending'!A:X,24,0)</f>
        <v>7.5231481481481482E-4</v>
      </c>
      <c r="W344" s="62" t="str">
        <f t="shared" si="38"/>
        <v/>
      </c>
      <c r="X344" s="63" t="str">
        <f t="shared" si="39"/>
        <v>Cumplido</v>
      </c>
      <c r="Z344" s="1" t="str">
        <f t="shared" si="41"/>
        <v/>
      </c>
      <c r="AA344" s="1" t="str">
        <f t="shared" si="36"/>
        <v/>
      </c>
      <c r="AB344" s="1" t="str">
        <f t="shared" si="40"/>
        <v/>
      </c>
      <c r="AC344" s="1" t="str">
        <f t="shared" si="42"/>
        <v>Cumplido</v>
      </c>
      <c r="AD344" s="1" t="str">
        <f>VLOOKUP(A344,'+ pending'!A:A,1,0)</f>
        <v>INC000002669287</v>
      </c>
    </row>
    <row r="345" spans="1:30" x14ac:dyDescent="0.2">
      <c r="A345" s="75" t="s">
        <v>16604</v>
      </c>
      <c r="B345" s="1" t="s">
        <v>110</v>
      </c>
      <c r="C345" s="1" t="s">
        <v>50</v>
      </c>
      <c r="D345" s="1" t="s">
        <v>109</v>
      </c>
      <c r="E345" s="1" t="s">
        <v>122</v>
      </c>
      <c r="F345" s="1" t="s">
        <v>111</v>
      </c>
      <c r="G345" s="1" t="s">
        <v>16605</v>
      </c>
      <c r="H345" s="1" t="s">
        <v>16606</v>
      </c>
      <c r="I345" s="1" t="s">
        <v>16607</v>
      </c>
      <c r="J345" s="1" t="s">
        <v>16503</v>
      </c>
      <c r="K345" s="1" t="s">
        <v>18</v>
      </c>
      <c r="L345" s="1" t="s">
        <v>60</v>
      </c>
      <c r="M345" s="1" t="s">
        <v>16608</v>
      </c>
      <c r="N345" s="1" t="s">
        <v>112</v>
      </c>
      <c r="O345" s="1" t="s">
        <v>445</v>
      </c>
      <c r="P345" s="1" t="s">
        <v>9</v>
      </c>
      <c r="Q345" s="1" t="s">
        <v>15332</v>
      </c>
      <c r="R345" s="58">
        <v>45364</v>
      </c>
      <c r="S345" s="31">
        <f t="shared" si="37"/>
        <v>0.947789351848769</v>
      </c>
      <c r="T345" s="31">
        <f>VLOOKUP(A345,'+ pending'!A:V,22,0)</f>
        <v>0.94645833333333329</v>
      </c>
      <c r="U345" s="18">
        <f>VLOOKUP(A345,'+ pending'!A:W,23,0)</f>
        <v>0.94815972222222222</v>
      </c>
      <c r="V345" s="31">
        <f>VLOOKUP(A345,'+ pending'!A:X,24,0)</f>
        <v>1.7013888888888888E-3</v>
      </c>
      <c r="W345" s="62" t="str">
        <f t="shared" si="38"/>
        <v/>
      </c>
      <c r="X345" s="63" t="str">
        <f t="shared" si="39"/>
        <v>Cumplido</v>
      </c>
      <c r="Z345" s="1" t="str">
        <f t="shared" si="41"/>
        <v/>
      </c>
      <c r="AA345" s="1" t="str">
        <f t="shared" si="36"/>
        <v/>
      </c>
      <c r="AB345" s="1" t="str">
        <f t="shared" si="40"/>
        <v/>
      </c>
      <c r="AC345" s="1" t="str">
        <f t="shared" si="42"/>
        <v>Cumplido</v>
      </c>
      <c r="AD345" s="1" t="str">
        <f>VLOOKUP(A345,'+ pending'!A:A,1,0)</f>
        <v>INC000002669275</v>
      </c>
    </row>
    <row r="346" spans="1:30" x14ac:dyDescent="0.2">
      <c r="A346" s="75" t="s">
        <v>16609</v>
      </c>
      <c r="B346" s="1" t="s">
        <v>110</v>
      </c>
      <c r="C346" s="1" t="s">
        <v>50</v>
      </c>
      <c r="D346" s="1" t="s">
        <v>109</v>
      </c>
      <c r="E346" s="1" t="s">
        <v>122</v>
      </c>
      <c r="F346" s="1" t="s">
        <v>111</v>
      </c>
      <c r="G346" s="1" t="s">
        <v>16610</v>
      </c>
      <c r="H346" s="1" t="s">
        <v>16611</v>
      </c>
      <c r="I346" s="1" t="s">
        <v>16612</v>
      </c>
      <c r="J346" s="1" t="s">
        <v>16503</v>
      </c>
      <c r="K346" s="1" t="s">
        <v>18</v>
      </c>
      <c r="L346" s="1" t="s">
        <v>60</v>
      </c>
      <c r="M346" s="1" t="s">
        <v>16613</v>
      </c>
      <c r="N346" s="1" t="s">
        <v>112</v>
      </c>
      <c r="O346" s="1" t="s">
        <v>445</v>
      </c>
      <c r="P346" s="1" t="s">
        <v>9</v>
      </c>
      <c r="Q346" s="1" t="s">
        <v>15332</v>
      </c>
      <c r="R346" s="58">
        <v>45364</v>
      </c>
      <c r="S346" s="31">
        <f t="shared" si="37"/>
        <v>0.95038194444350665</v>
      </c>
      <c r="T346" s="31">
        <f>VLOOKUP(A346,'+ pending'!A:V,22,0)</f>
        <v>0.94750000000000001</v>
      </c>
      <c r="U346" s="18">
        <f>VLOOKUP(A346,'+ pending'!A:W,23,0)</f>
        <v>0.95099537037037041</v>
      </c>
      <c r="V346" s="31">
        <f>VLOOKUP(A346,'+ pending'!A:X,24,0)</f>
        <v>3.4953703703703705E-3</v>
      </c>
      <c r="W346" s="62" t="str">
        <f t="shared" si="38"/>
        <v/>
      </c>
      <c r="X346" s="63" t="str">
        <f t="shared" si="39"/>
        <v>Cumplido</v>
      </c>
      <c r="Z346" s="1" t="str">
        <f t="shared" si="41"/>
        <v/>
      </c>
      <c r="AA346" s="1" t="str">
        <f t="shared" si="36"/>
        <v/>
      </c>
      <c r="AB346" s="1" t="str">
        <f t="shared" si="40"/>
        <v/>
      </c>
      <c r="AC346" s="1" t="str">
        <f t="shared" si="42"/>
        <v>Cumplido</v>
      </c>
      <c r="AD346" s="1" t="str">
        <f>VLOOKUP(A346,'+ pending'!A:A,1,0)</f>
        <v>INC000002669255</v>
      </c>
    </row>
    <row r="347" spans="1:30" x14ac:dyDescent="0.2">
      <c r="A347" s="75" t="s">
        <v>16614</v>
      </c>
      <c r="B347" s="1" t="s">
        <v>110</v>
      </c>
      <c r="C347" s="1" t="s">
        <v>50</v>
      </c>
      <c r="D347" s="1" t="s">
        <v>109</v>
      </c>
      <c r="E347" s="1" t="s">
        <v>122</v>
      </c>
      <c r="F347" s="1" t="s">
        <v>111</v>
      </c>
      <c r="G347" s="1" t="s">
        <v>16615</v>
      </c>
      <c r="H347" s="1" t="s">
        <v>16616</v>
      </c>
      <c r="I347" s="1" t="s">
        <v>16617</v>
      </c>
      <c r="J347" s="1" t="s">
        <v>16503</v>
      </c>
      <c r="K347" s="1" t="s">
        <v>18</v>
      </c>
      <c r="L347" s="1" t="s">
        <v>60</v>
      </c>
      <c r="M347" s="1" t="s">
        <v>16618</v>
      </c>
      <c r="N347" s="1" t="s">
        <v>112</v>
      </c>
      <c r="O347" s="1" t="s">
        <v>445</v>
      </c>
      <c r="P347" s="1" t="s">
        <v>9</v>
      </c>
      <c r="Q347" s="1" t="s">
        <v>15332</v>
      </c>
      <c r="R347" s="58">
        <v>45364</v>
      </c>
      <c r="S347" s="31">
        <f t="shared" si="37"/>
        <v>0.89862268518481869</v>
      </c>
      <c r="T347" s="31">
        <f>VLOOKUP(A347,'+ pending'!A:V,22,0)</f>
        <v>0.89848379629629627</v>
      </c>
      <c r="U347" s="18">
        <f>VLOOKUP(A347,'+ pending'!A:W,23,0)</f>
        <v>0.89922453703703709</v>
      </c>
      <c r="V347" s="31">
        <f>VLOOKUP(A347,'+ pending'!A:X,24,0)</f>
        <v>7.407407407407407E-4</v>
      </c>
      <c r="W347" s="62" t="str">
        <f t="shared" si="38"/>
        <v/>
      </c>
      <c r="X347" s="63" t="str">
        <f t="shared" si="39"/>
        <v>Cumplido</v>
      </c>
      <c r="Z347" s="1" t="str">
        <f t="shared" si="41"/>
        <v/>
      </c>
      <c r="AA347" s="1" t="str">
        <f t="shared" si="36"/>
        <v/>
      </c>
      <c r="AB347" s="1" t="str">
        <f t="shared" si="40"/>
        <v/>
      </c>
      <c r="AC347" s="1" t="str">
        <f t="shared" si="42"/>
        <v>Cumplido</v>
      </c>
      <c r="AD347" s="1" t="str">
        <f>VLOOKUP(A347,'+ pending'!A:A,1,0)</f>
        <v>INC000002668783</v>
      </c>
    </row>
    <row r="348" spans="1:30" x14ac:dyDescent="0.2">
      <c r="A348" s="75" t="s">
        <v>16619</v>
      </c>
      <c r="B348" s="1" t="s">
        <v>110</v>
      </c>
      <c r="C348" s="1" t="s">
        <v>50</v>
      </c>
      <c r="D348" s="1" t="s">
        <v>109</v>
      </c>
      <c r="E348" s="1" t="s">
        <v>122</v>
      </c>
      <c r="F348" s="1" t="s">
        <v>111</v>
      </c>
      <c r="G348" s="1" t="s">
        <v>16620</v>
      </c>
      <c r="H348" s="1" t="s">
        <v>16621</v>
      </c>
      <c r="I348" s="1" t="s">
        <v>16622</v>
      </c>
      <c r="J348" s="1" t="s">
        <v>16503</v>
      </c>
      <c r="K348" s="1" t="s">
        <v>18</v>
      </c>
      <c r="L348" s="1" t="s">
        <v>60</v>
      </c>
      <c r="M348" s="1" t="s">
        <v>16623</v>
      </c>
      <c r="N348" s="1" t="s">
        <v>112</v>
      </c>
      <c r="O348" s="1" t="s">
        <v>445</v>
      </c>
      <c r="P348" s="1" t="s">
        <v>9</v>
      </c>
      <c r="Q348" s="1" t="s">
        <v>15332</v>
      </c>
      <c r="R348" s="58">
        <v>45364</v>
      </c>
      <c r="S348" s="31">
        <f t="shared" si="37"/>
        <v>0.94989583332790062</v>
      </c>
      <c r="T348" s="31">
        <f>VLOOKUP(A348,'+ pending'!A:V,22,0)</f>
        <v>0.948125</v>
      </c>
      <c r="U348" s="18">
        <f>VLOOKUP(A348,'+ pending'!A:W,23,0)</f>
        <v>0.95045138888888892</v>
      </c>
      <c r="V348" s="31">
        <f>VLOOKUP(A348,'+ pending'!A:X,24,0)</f>
        <v>2.3263888888888887E-3</v>
      </c>
      <c r="W348" s="62" t="str">
        <f t="shared" si="38"/>
        <v/>
      </c>
      <c r="X348" s="63" t="str">
        <f t="shared" si="39"/>
        <v>Cumplido</v>
      </c>
      <c r="Z348" s="1" t="str">
        <f t="shared" si="41"/>
        <v/>
      </c>
      <c r="AA348" s="1" t="str">
        <f t="shared" si="36"/>
        <v/>
      </c>
      <c r="AB348" s="1" t="str">
        <f t="shared" si="40"/>
        <v/>
      </c>
      <c r="AC348" s="1" t="str">
        <f t="shared" si="42"/>
        <v>Cumplido</v>
      </c>
      <c r="AD348" s="1" t="str">
        <f>VLOOKUP(A348,'+ pending'!A:A,1,0)</f>
        <v>INC000002669270</v>
      </c>
    </row>
    <row r="349" spans="1:30" x14ac:dyDescent="0.2">
      <c r="A349" s="75" t="s">
        <v>16624</v>
      </c>
      <c r="B349" s="1" t="s">
        <v>116</v>
      </c>
      <c r="C349" s="1" t="s">
        <v>40</v>
      </c>
      <c r="D349" s="1" t="s">
        <v>117</v>
      </c>
      <c r="E349" s="1" t="s">
        <v>122</v>
      </c>
      <c r="F349" s="1" t="s">
        <v>449</v>
      </c>
      <c r="G349" s="1" t="s">
        <v>16625</v>
      </c>
      <c r="H349" s="1" t="s">
        <v>16626</v>
      </c>
      <c r="I349" s="1" t="s">
        <v>16627</v>
      </c>
      <c r="J349" s="1" t="s">
        <v>16503</v>
      </c>
      <c r="K349" s="1" t="s">
        <v>19</v>
      </c>
      <c r="L349" s="1" t="s">
        <v>63</v>
      </c>
      <c r="M349" s="1" t="s">
        <v>16628</v>
      </c>
      <c r="N349" s="1" t="s">
        <v>115</v>
      </c>
      <c r="O349" s="1" t="s">
        <v>191</v>
      </c>
      <c r="P349" s="1" t="s">
        <v>9</v>
      </c>
      <c r="Q349" s="1" t="s">
        <v>15332</v>
      </c>
      <c r="R349" s="58">
        <v>45364</v>
      </c>
      <c r="S349" s="31">
        <f t="shared" si="37"/>
        <v>1.8437500002619345E-2</v>
      </c>
      <c r="T349" s="31">
        <f>VLOOKUP(A349,'+ pending'!A:V,22,0)</f>
        <v>2.3263888888888887E-3</v>
      </c>
      <c r="U349" s="18">
        <f>VLOOKUP(A349,'+ pending'!A:W,23,0)</f>
        <v>1.9942129629629629E-2</v>
      </c>
      <c r="V349" s="31">
        <f>VLOOKUP(A349,'+ pending'!A:X,24,0)</f>
        <v>1.7615740740740741E-2</v>
      </c>
      <c r="W349" s="62" t="str">
        <f t="shared" si="38"/>
        <v/>
      </c>
      <c r="X349" s="63" t="str">
        <f t="shared" si="39"/>
        <v>Cumplido</v>
      </c>
      <c r="Z349" s="1" t="str">
        <f t="shared" si="41"/>
        <v/>
      </c>
      <c r="AA349" s="1" t="str">
        <f t="shared" si="36"/>
        <v/>
      </c>
      <c r="AB349" s="1" t="str">
        <f t="shared" si="40"/>
        <v>Cumplido</v>
      </c>
      <c r="AC349" s="1" t="str">
        <f t="shared" si="42"/>
        <v/>
      </c>
      <c r="AD349" s="1" t="str">
        <f>VLOOKUP(A349,'+ pending'!A:A,1,0)</f>
        <v>INC000002672061</v>
      </c>
    </row>
    <row r="350" spans="1:30" x14ac:dyDescent="0.2">
      <c r="A350" s="75" t="s">
        <v>16629</v>
      </c>
      <c r="B350" s="1" t="s">
        <v>110</v>
      </c>
      <c r="C350" s="1" t="s">
        <v>50</v>
      </c>
      <c r="D350" s="1" t="s">
        <v>109</v>
      </c>
      <c r="E350" s="1" t="s">
        <v>122</v>
      </c>
      <c r="F350" s="1" t="s">
        <v>111</v>
      </c>
      <c r="G350" s="1" t="s">
        <v>16630</v>
      </c>
      <c r="H350" s="1" t="s">
        <v>16631</v>
      </c>
      <c r="I350" s="1" t="s">
        <v>16632</v>
      </c>
      <c r="J350" s="1" t="s">
        <v>16503</v>
      </c>
      <c r="K350" s="1" t="s">
        <v>22</v>
      </c>
      <c r="L350" s="1" t="s">
        <v>45</v>
      </c>
      <c r="M350" s="1" t="s">
        <v>16633</v>
      </c>
      <c r="N350" s="1" t="s">
        <v>167</v>
      </c>
      <c r="O350" s="1" t="s">
        <v>168</v>
      </c>
      <c r="P350" s="1" t="s">
        <v>9</v>
      </c>
      <c r="Q350" s="1" t="s">
        <v>15332</v>
      </c>
      <c r="R350" s="58">
        <v>45364</v>
      </c>
      <c r="S350" s="31">
        <f t="shared" si="37"/>
        <v>1.6319444475811906E-3</v>
      </c>
      <c r="T350" s="31">
        <f>VLOOKUP(A350,'+ pending'!A:V,22,0)</f>
        <v>0</v>
      </c>
      <c r="U350" s="18">
        <f>VLOOKUP(A350,'+ pending'!A:W,23,0)</f>
        <v>2.4421296296296296E-3</v>
      </c>
      <c r="V350" s="31">
        <f>VLOOKUP(A350,'+ pending'!A:X,24,0)</f>
        <v>2.4421296296296296E-3</v>
      </c>
      <c r="W350" s="62" t="str">
        <f t="shared" si="38"/>
        <v/>
      </c>
      <c r="X350" s="63" t="str">
        <f t="shared" si="39"/>
        <v>Cumplido</v>
      </c>
      <c r="Z350" s="1" t="str">
        <f t="shared" si="41"/>
        <v/>
      </c>
      <c r="AA350" s="1" t="str">
        <f t="shared" si="36"/>
        <v/>
      </c>
      <c r="AB350" s="1" t="str">
        <f t="shared" si="40"/>
        <v/>
      </c>
      <c r="AC350" s="1" t="str">
        <f t="shared" si="42"/>
        <v>Cumplido</v>
      </c>
      <c r="AD350" s="1" t="str">
        <f>VLOOKUP(A350,'+ pending'!A:A,1,0)</f>
        <v>INC000002672321</v>
      </c>
    </row>
    <row r="351" spans="1:30" x14ac:dyDescent="0.2">
      <c r="A351" s="75" t="s">
        <v>16634</v>
      </c>
      <c r="B351" s="1" t="s">
        <v>110</v>
      </c>
      <c r="C351" s="1" t="s">
        <v>40</v>
      </c>
      <c r="D351" s="1" t="s">
        <v>117</v>
      </c>
      <c r="E351" s="1" t="s">
        <v>122</v>
      </c>
      <c r="F351" s="1" t="s">
        <v>111</v>
      </c>
      <c r="G351" s="1" t="s">
        <v>16635</v>
      </c>
      <c r="H351" s="1" t="s">
        <v>16636</v>
      </c>
      <c r="I351" s="1" t="s">
        <v>16637</v>
      </c>
      <c r="J351" s="1" t="s">
        <v>16503</v>
      </c>
      <c r="K351" s="1" t="s">
        <v>22</v>
      </c>
      <c r="L351" s="1" t="s">
        <v>45</v>
      </c>
      <c r="M351" s="1" t="s">
        <v>16638</v>
      </c>
      <c r="N351" s="1" t="s">
        <v>167</v>
      </c>
      <c r="O351" s="1" t="s">
        <v>168</v>
      </c>
      <c r="P351" s="1" t="s">
        <v>10</v>
      </c>
      <c r="Q351" s="1" t="s">
        <v>15332</v>
      </c>
      <c r="R351" s="58">
        <v>45364</v>
      </c>
      <c r="S351" s="31">
        <f t="shared" si="37"/>
        <v>1.9444444405962713E-3</v>
      </c>
      <c r="T351" s="31">
        <f>VLOOKUP(A351,'+ pending'!A:V,22,0)</f>
        <v>0</v>
      </c>
      <c r="U351" s="18">
        <f>VLOOKUP(A351,'+ pending'!A:W,23,0)</f>
        <v>2.9166666666666668E-3</v>
      </c>
      <c r="V351" s="31">
        <f>VLOOKUP(A351,'+ pending'!A:X,24,0)</f>
        <v>2.9166666666666668E-3</v>
      </c>
      <c r="W351" s="62" t="str">
        <f t="shared" si="38"/>
        <v>Cumplido</v>
      </c>
      <c r="X351" s="63" t="str">
        <f t="shared" si="39"/>
        <v xml:space="preserve"> </v>
      </c>
      <c r="Z351" s="1" t="str">
        <f t="shared" si="41"/>
        <v/>
      </c>
      <c r="AA351" s="1" t="str">
        <f t="shared" si="36"/>
        <v/>
      </c>
      <c r="AB351" s="1" t="str">
        <f t="shared" si="40"/>
        <v>Cumplido</v>
      </c>
      <c r="AC351" s="1" t="str">
        <f t="shared" si="42"/>
        <v/>
      </c>
      <c r="AD351" s="1" t="str">
        <f>VLOOKUP(A351,'+ pending'!A:A,1,0)</f>
        <v>INC000002672324</v>
      </c>
    </row>
    <row r="352" spans="1:30" x14ac:dyDescent="0.2">
      <c r="A352" s="75" t="s">
        <v>16639</v>
      </c>
      <c r="B352" s="1" t="s">
        <v>110</v>
      </c>
      <c r="C352" s="1" t="s">
        <v>50</v>
      </c>
      <c r="D352" s="1" t="s">
        <v>109</v>
      </c>
      <c r="E352" s="1" t="s">
        <v>122</v>
      </c>
      <c r="F352" s="1" t="s">
        <v>111</v>
      </c>
      <c r="G352" s="1" t="s">
        <v>16640</v>
      </c>
      <c r="H352" s="1" t="s">
        <v>16641</v>
      </c>
      <c r="I352" s="1" t="s">
        <v>16642</v>
      </c>
      <c r="J352" s="1" t="s">
        <v>16503</v>
      </c>
      <c r="K352" s="1" t="s">
        <v>22</v>
      </c>
      <c r="L352" s="1" t="s">
        <v>45</v>
      </c>
      <c r="M352" s="1" t="s">
        <v>16643</v>
      </c>
      <c r="N352" s="1" t="s">
        <v>167</v>
      </c>
      <c r="O352" s="1" t="s">
        <v>168</v>
      </c>
      <c r="P352" s="1" t="s">
        <v>9</v>
      </c>
      <c r="Q352" s="1" t="s">
        <v>15332</v>
      </c>
      <c r="R352" s="58">
        <v>45364</v>
      </c>
      <c r="S352" s="31">
        <f t="shared" si="37"/>
        <v>1.9791666709352285E-3</v>
      </c>
      <c r="T352" s="31">
        <f>VLOOKUP(A352,'+ pending'!A:V,22,0)</f>
        <v>0</v>
      </c>
      <c r="U352" s="18">
        <f>VLOOKUP(A352,'+ pending'!A:W,23,0)</f>
        <v>3.0092592592592593E-3</v>
      </c>
      <c r="V352" s="31">
        <f>VLOOKUP(A352,'+ pending'!A:X,24,0)</f>
        <v>3.0092592592592593E-3</v>
      </c>
      <c r="W352" s="62" t="str">
        <f t="shared" si="38"/>
        <v/>
      </c>
      <c r="X352" s="63" t="str">
        <f t="shared" si="39"/>
        <v>Cumplido</v>
      </c>
      <c r="Z352" s="1" t="str">
        <f t="shared" si="41"/>
        <v/>
      </c>
      <c r="AA352" s="1" t="str">
        <f t="shared" si="36"/>
        <v/>
      </c>
      <c r="AB352" s="1" t="str">
        <f t="shared" si="40"/>
        <v/>
      </c>
      <c r="AC352" s="1" t="str">
        <f t="shared" si="42"/>
        <v>Cumplido</v>
      </c>
      <c r="AD352" s="1" t="str">
        <f>VLOOKUP(A352,'+ pending'!A:A,1,0)</f>
        <v>INC000002672328</v>
      </c>
    </row>
    <row r="353" spans="1:30" x14ac:dyDescent="0.2">
      <c r="A353" s="75" t="s">
        <v>16644</v>
      </c>
      <c r="B353" s="1" t="s">
        <v>116</v>
      </c>
      <c r="C353" s="1" t="s">
        <v>40</v>
      </c>
      <c r="D353" s="1" t="s">
        <v>117</v>
      </c>
      <c r="E353" s="1" t="s">
        <v>122</v>
      </c>
      <c r="F353" s="1" t="s">
        <v>111</v>
      </c>
      <c r="G353" s="1" t="s">
        <v>16645</v>
      </c>
      <c r="H353" s="1" t="s">
        <v>16646</v>
      </c>
      <c r="I353" s="1" t="s">
        <v>16647</v>
      </c>
      <c r="J353" s="1" t="s">
        <v>16503</v>
      </c>
      <c r="K353" s="1" t="s">
        <v>18</v>
      </c>
      <c r="L353" s="1" t="s">
        <v>61</v>
      </c>
      <c r="M353" s="1" t="s">
        <v>16648</v>
      </c>
      <c r="N353" s="1" t="s">
        <v>115</v>
      </c>
      <c r="O353" s="1" t="s">
        <v>144</v>
      </c>
      <c r="P353" s="1" t="s">
        <v>9</v>
      </c>
      <c r="Q353" s="1" t="s">
        <v>15380</v>
      </c>
      <c r="R353" s="58">
        <v>45364</v>
      </c>
      <c r="S353" s="31">
        <f t="shared" si="37"/>
        <v>2.1563773148154723</v>
      </c>
      <c r="T353" s="31">
        <f>VLOOKUP(A353,'+ pending'!A:V,22,0)</f>
        <v>2.1493055555555554</v>
      </c>
      <c r="U353" s="18">
        <f>VLOOKUP(A353,'+ pending'!A:W,23,0)</f>
        <v>2.1573263888888889</v>
      </c>
      <c r="V353" s="31">
        <f>VLOOKUP(A353,'+ pending'!A:X,24,0)</f>
        <v>8.0208333333333329E-3</v>
      </c>
      <c r="W353" s="62" t="str">
        <f t="shared" si="38"/>
        <v/>
      </c>
      <c r="X353" s="63" t="str">
        <f t="shared" si="39"/>
        <v>Cumplido</v>
      </c>
      <c r="Z353" s="1" t="str">
        <f t="shared" si="41"/>
        <v/>
      </c>
      <c r="AA353" s="1" t="str">
        <f t="shared" si="36"/>
        <v/>
      </c>
      <c r="AB353" s="1" t="str">
        <f t="shared" si="40"/>
        <v>Cumplido</v>
      </c>
      <c r="AC353" s="1" t="str">
        <f t="shared" si="42"/>
        <v/>
      </c>
      <c r="AD353" s="1" t="str">
        <f>VLOOKUP(A353,'+ pending'!A:A,1,0)</f>
        <v>INC000002665123</v>
      </c>
    </row>
    <row r="354" spans="1:30" x14ac:dyDescent="0.2">
      <c r="A354" s="75" t="s">
        <v>16649</v>
      </c>
      <c r="B354" s="1" t="s">
        <v>116</v>
      </c>
      <c r="C354" s="1" t="s">
        <v>40</v>
      </c>
      <c r="D354" s="1" t="s">
        <v>117</v>
      </c>
      <c r="E354" s="1" t="s">
        <v>122</v>
      </c>
      <c r="F354" s="1" t="s">
        <v>127</v>
      </c>
      <c r="G354" s="1" t="s">
        <v>16650</v>
      </c>
      <c r="H354" s="1" t="s">
        <v>16651</v>
      </c>
      <c r="I354" s="1" t="s">
        <v>16652</v>
      </c>
      <c r="J354" s="1" t="s">
        <v>16503</v>
      </c>
      <c r="K354" s="1" t="s">
        <v>22</v>
      </c>
      <c r="L354" s="1" t="s">
        <v>47</v>
      </c>
      <c r="M354" s="1" t="s">
        <v>16653</v>
      </c>
      <c r="N354" s="1" t="s">
        <v>115</v>
      </c>
      <c r="O354" s="1" t="s">
        <v>191</v>
      </c>
      <c r="P354" s="1" t="s">
        <v>9</v>
      </c>
      <c r="Q354" s="1" t="s">
        <v>15332</v>
      </c>
      <c r="R354" s="58">
        <v>45364</v>
      </c>
      <c r="S354" s="31">
        <f t="shared" si="37"/>
        <v>0.16468750000058208</v>
      </c>
      <c r="T354" s="31">
        <f>VLOOKUP(A354,'+ pending'!A:V,22,0)</f>
        <v>1.5856481481481481E-3</v>
      </c>
      <c r="U354" s="18">
        <f>VLOOKUP(A354,'+ pending'!A:W,23,0)</f>
        <v>0.16604166666666667</v>
      </c>
      <c r="V354" s="31">
        <f>VLOOKUP(A354,'+ pending'!A:X,24,0)</f>
        <v>0.16445601851851852</v>
      </c>
      <c r="W354" s="62" t="str">
        <f t="shared" si="38"/>
        <v/>
      </c>
      <c r="X354" s="63" t="str">
        <f t="shared" si="39"/>
        <v>Cumplido</v>
      </c>
      <c r="Z354" s="1" t="str">
        <f t="shared" si="41"/>
        <v/>
      </c>
      <c r="AA354" s="1" t="str">
        <f t="shared" si="36"/>
        <v/>
      </c>
      <c r="AB354" s="1" t="str">
        <f t="shared" si="40"/>
        <v>Cumplido</v>
      </c>
      <c r="AC354" s="1" t="str">
        <f t="shared" si="42"/>
        <v/>
      </c>
      <c r="AD354" s="1" t="str">
        <f>VLOOKUP(A354,'+ pending'!A:A,1,0)</f>
        <v>INC000002671456</v>
      </c>
    </row>
    <row r="355" spans="1:30" x14ac:dyDescent="0.2">
      <c r="A355" s="75" t="s">
        <v>16654</v>
      </c>
      <c r="B355" s="1" t="s">
        <v>116</v>
      </c>
      <c r="C355" s="1" t="s">
        <v>40</v>
      </c>
      <c r="D355" s="1" t="s">
        <v>117</v>
      </c>
      <c r="E355" s="1" t="s">
        <v>122</v>
      </c>
      <c r="F355" s="1" t="s">
        <v>111</v>
      </c>
      <c r="G355" s="1" t="s">
        <v>16655</v>
      </c>
      <c r="H355" s="1" t="s">
        <v>16656</v>
      </c>
      <c r="I355" s="1" t="s">
        <v>16657</v>
      </c>
      <c r="J355" s="1" t="s">
        <v>16503</v>
      </c>
      <c r="K355" s="1" t="s">
        <v>18</v>
      </c>
      <c r="L355" s="1" t="s">
        <v>61</v>
      </c>
      <c r="M355" s="1" t="s">
        <v>16658</v>
      </c>
      <c r="N355" s="1" t="s">
        <v>115</v>
      </c>
      <c r="O355" s="1" t="s">
        <v>191</v>
      </c>
      <c r="P355" s="1" t="s">
        <v>9</v>
      </c>
      <c r="Q355" s="1" t="s">
        <v>15332</v>
      </c>
      <c r="R355" s="58">
        <v>45364</v>
      </c>
      <c r="S355" s="31">
        <f t="shared" si="37"/>
        <v>0.19957175925810589</v>
      </c>
      <c r="T355" s="31">
        <f>VLOOKUP(A355,'+ pending'!A:V,22,0)</f>
        <v>0.18182870370370371</v>
      </c>
      <c r="U355" s="18">
        <f>VLOOKUP(A355,'+ pending'!A:W,23,0)</f>
        <v>0.20159722222222223</v>
      </c>
      <c r="V355" s="31">
        <f>VLOOKUP(A355,'+ pending'!A:X,24,0)</f>
        <v>1.9768518518518519E-2</v>
      </c>
      <c r="W355" s="62" t="str">
        <f t="shared" si="38"/>
        <v/>
      </c>
      <c r="X355" s="63" t="str">
        <f t="shared" si="39"/>
        <v>Cumplido</v>
      </c>
      <c r="Z355" s="1" t="str">
        <f t="shared" si="41"/>
        <v/>
      </c>
      <c r="AA355" s="1" t="str">
        <f t="shared" si="36"/>
        <v/>
      </c>
      <c r="AB355" s="1" t="str">
        <f t="shared" si="40"/>
        <v>Cumplido</v>
      </c>
      <c r="AC355" s="1" t="str">
        <f t="shared" si="42"/>
        <v/>
      </c>
      <c r="AD355" s="1" t="str">
        <f>VLOOKUP(A355,'+ pending'!A:A,1,0)</f>
        <v>INC000002671425</v>
      </c>
    </row>
    <row r="356" spans="1:30" x14ac:dyDescent="0.2">
      <c r="A356" s="75" t="s">
        <v>16659</v>
      </c>
      <c r="B356" s="1" t="s">
        <v>116</v>
      </c>
      <c r="C356" s="1" t="s">
        <v>40</v>
      </c>
      <c r="D356" s="1" t="s">
        <v>117</v>
      </c>
      <c r="E356" s="1" t="s">
        <v>122</v>
      </c>
      <c r="F356" s="1" t="s">
        <v>111</v>
      </c>
      <c r="G356" s="1" t="s">
        <v>16660</v>
      </c>
      <c r="H356" s="1" t="s">
        <v>16661</v>
      </c>
      <c r="I356" s="1" t="s">
        <v>16662</v>
      </c>
      <c r="J356" s="1" t="s">
        <v>16503</v>
      </c>
      <c r="K356" s="1" t="s">
        <v>18</v>
      </c>
      <c r="L356" s="1" t="s">
        <v>61</v>
      </c>
      <c r="M356" s="1" t="s">
        <v>16663</v>
      </c>
      <c r="N356" s="1" t="s">
        <v>115</v>
      </c>
      <c r="O356" s="1" t="s">
        <v>405</v>
      </c>
      <c r="P356" s="1" t="s">
        <v>9</v>
      </c>
      <c r="Q356" s="1" t="s">
        <v>15380</v>
      </c>
      <c r="R356" s="58">
        <v>45364</v>
      </c>
      <c r="S356" s="31">
        <f t="shared" si="37"/>
        <v>1.1096296296309447</v>
      </c>
      <c r="T356" s="31">
        <f>VLOOKUP(A356,'+ pending'!A:V,22,0)</f>
        <v>0.97805555555555557</v>
      </c>
      <c r="U356" s="18">
        <f>VLOOKUP(A356,'+ pending'!A:W,23,0)</f>
        <v>1.1112037037037037</v>
      </c>
      <c r="V356" s="31">
        <f>VLOOKUP(A356,'+ pending'!A:X,24,0)</f>
        <v>0.13314814814814815</v>
      </c>
      <c r="W356" s="62" t="str">
        <f t="shared" si="38"/>
        <v/>
      </c>
      <c r="X356" s="63" t="str">
        <f t="shared" si="39"/>
        <v>Cumplido</v>
      </c>
      <c r="Z356" s="1" t="str">
        <f t="shared" si="41"/>
        <v/>
      </c>
      <c r="AA356" s="1" t="str">
        <f t="shared" si="36"/>
        <v/>
      </c>
      <c r="AB356" s="1" t="str">
        <f t="shared" si="40"/>
        <v>Cumplido</v>
      </c>
      <c r="AC356" s="1" t="str">
        <f t="shared" si="42"/>
        <v/>
      </c>
      <c r="AD356" s="1" t="str">
        <f>VLOOKUP(A356,'+ pending'!A:A,1,0)</f>
        <v>INC000002668705</v>
      </c>
    </row>
    <row r="357" spans="1:30" x14ac:dyDescent="0.2">
      <c r="A357" s="75" t="s">
        <v>16664</v>
      </c>
      <c r="B357" s="1" t="s">
        <v>110</v>
      </c>
      <c r="C357" s="1" t="s">
        <v>50</v>
      </c>
      <c r="D357" s="1" t="s">
        <v>109</v>
      </c>
      <c r="E357" s="1" t="s">
        <v>122</v>
      </c>
      <c r="F357" s="1" t="s">
        <v>111</v>
      </c>
      <c r="G357" s="1" t="s">
        <v>16665</v>
      </c>
      <c r="H357" s="1" t="s">
        <v>16666</v>
      </c>
      <c r="I357" s="1" t="s">
        <v>16667</v>
      </c>
      <c r="J357" s="1" t="s">
        <v>16503</v>
      </c>
      <c r="K357" s="1" t="s">
        <v>18</v>
      </c>
      <c r="L357" s="1" t="s">
        <v>61</v>
      </c>
      <c r="M357" s="1" t="s">
        <v>16668</v>
      </c>
      <c r="N357" s="1" t="s">
        <v>112</v>
      </c>
      <c r="O357" s="1" t="s">
        <v>453</v>
      </c>
      <c r="P357" s="1" t="s">
        <v>9</v>
      </c>
      <c r="Q357" s="1" t="s">
        <v>15332</v>
      </c>
      <c r="R357" s="58">
        <v>45364</v>
      </c>
      <c r="S357" s="31">
        <f t="shared" si="37"/>
        <v>2.5578703716746531E-3</v>
      </c>
      <c r="T357" s="31">
        <f>VLOOKUP(A357,'+ pending'!A:V,22,0)</f>
        <v>0</v>
      </c>
      <c r="U357" s="18">
        <f>VLOOKUP(A357,'+ pending'!A:W,23,0)</f>
        <v>2.6967592592592594E-3</v>
      </c>
      <c r="V357" s="31">
        <f>VLOOKUP(A357,'+ pending'!A:X,24,0)</f>
        <v>2.6967592592592594E-3</v>
      </c>
      <c r="W357" s="62" t="str">
        <f t="shared" si="38"/>
        <v/>
      </c>
      <c r="X357" s="63" t="str">
        <f t="shared" si="39"/>
        <v>Cumplido</v>
      </c>
      <c r="Z357" s="1" t="str">
        <f t="shared" si="41"/>
        <v/>
      </c>
      <c r="AA357" s="1" t="str">
        <f t="shared" si="36"/>
        <v/>
      </c>
      <c r="AB357" s="1" t="str">
        <f t="shared" si="40"/>
        <v/>
      </c>
      <c r="AC357" s="1" t="str">
        <f t="shared" si="42"/>
        <v>Cumplido</v>
      </c>
      <c r="AD357" s="1" t="str">
        <f>VLOOKUP(A357,'+ pending'!A:A,1,0)</f>
        <v>INC000002672358</v>
      </c>
    </row>
    <row r="358" spans="1:30" x14ac:dyDescent="0.2">
      <c r="A358" s="75" t="s">
        <v>16669</v>
      </c>
      <c r="B358" s="1" t="s">
        <v>116</v>
      </c>
      <c r="C358" s="1" t="s">
        <v>40</v>
      </c>
      <c r="D358" s="1" t="s">
        <v>117</v>
      </c>
      <c r="E358" s="1" t="s">
        <v>122</v>
      </c>
      <c r="F358" s="1" t="s">
        <v>111</v>
      </c>
      <c r="G358" s="1" t="s">
        <v>16670</v>
      </c>
      <c r="H358" s="1" t="s">
        <v>16671</v>
      </c>
      <c r="I358" s="1" t="s">
        <v>16672</v>
      </c>
      <c r="J358" s="1" t="s">
        <v>16503</v>
      </c>
      <c r="K358" s="1" t="s">
        <v>20</v>
      </c>
      <c r="L358" s="1" t="s">
        <v>68</v>
      </c>
      <c r="M358" s="1" t="s">
        <v>16673</v>
      </c>
      <c r="N358" s="1" t="s">
        <v>115</v>
      </c>
      <c r="O358" s="1" t="s">
        <v>136</v>
      </c>
      <c r="P358" s="1" t="s">
        <v>9</v>
      </c>
      <c r="Q358" s="1" t="s">
        <v>15380</v>
      </c>
      <c r="R358" s="58">
        <v>45364</v>
      </c>
      <c r="S358" s="31">
        <f t="shared" si="37"/>
        <v>1.1681365740732872</v>
      </c>
      <c r="T358" s="31">
        <f>VLOOKUP(A358,'+ pending'!A:V,22,0)</f>
        <v>1.1224537037037037</v>
      </c>
      <c r="U358" s="18">
        <f>VLOOKUP(A358,'+ pending'!A:W,23,0)</f>
        <v>1.1692824074074073</v>
      </c>
      <c r="V358" s="31">
        <f>VLOOKUP(A358,'+ pending'!A:X,24,0)</f>
        <v>4.6828703703703706E-2</v>
      </c>
      <c r="W358" s="62" t="str">
        <f t="shared" si="38"/>
        <v/>
      </c>
      <c r="X358" s="63" t="str">
        <f t="shared" si="39"/>
        <v>Cumplido</v>
      </c>
      <c r="Z358" s="1" t="str">
        <f t="shared" si="41"/>
        <v/>
      </c>
      <c r="AA358" s="1" t="str">
        <f t="shared" si="36"/>
        <v/>
      </c>
      <c r="AB358" s="1" t="str">
        <f t="shared" si="40"/>
        <v>Cumplido</v>
      </c>
      <c r="AC358" s="1" t="str">
        <f t="shared" si="42"/>
        <v/>
      </c>
      <c r="AD358" s="1" t="str">
        <f>VLOOKUP(A358,'+ pending'!A:A,1,0)</f>
        <v>INC000002668174</v>
      </c>
    </row>
    <row r="359" spans="1:30" x14ac:dyDescent="0.2">
      <c r="A359" s="75" t="s">
        <v>16674</v>
      </c>
      <c r="B359" s="1" t="s">
        <v>110</v>
      </c>
      <c r="C359" s="1" t="s">
        <v>50</v>
      </c>
      <c r="D359" s="1" t="s">
        <v>109</v>
      </c>
      <c r="E359" s="1" t="s">
        <v>122</v>
      </c>
      <c r="F359" s="1" t="s">
        <v>111</v>
      </c>
      <c r="G359" s="1" t="s">
        <v>16675</v>
      </c>
      <c r="H359" s="1" t="s">
        <v>16676</v>
      </c>
      <c r="I359" s="1" t="s">
        <v>16677</v>
      </c>
      <c r="J359" s="1" t="s">
        <v>16503</v>
      </c>
      <c r="K359" s="1" t="s">
        <v>18</v>
      </c>
      <c r="L359" s="1" t="s">
        <v>61</v>
      </c>
      <c r="M359" s="1" t="s">
        <v>16678</v>
      </c>
      <c r="N359" s="1" t="s">
        <v>112</v>
      </c>
      <c r="O359" s="1" t="s">
        <v>453</v>
      </c>
      <c r="P359" s="1" t="s">
        <v>9</v>
      </c>
      <c r="Q359" s="1" t="s">
        <v>15332</v>
      </c>
      <c r="R359" s="58">
        <v>45364</v>
      </c>
      <c r="S359" s="31">
        <f t="shared" si="37"/>
        <v>3.1828703649807721E-3</v>
      </c>
      <c r="T359" s="31">
        <f>VLOOKUP(A359,'+ pending'!A:V,22,0)</f>
        <v>0</v>
      </c>
      <c r="U359" s="18">
        <f>VLOOKUP(A359,'+ pending'!A:W,23,0)</f>
        <v>3.3101851851851851E-3</v>
      </c>
      <c r="V359" s="31">
        <f>VLOOKUP(A359,'+ pending'!A:X,24,0)</f>
        <v>3.3101851851851851E-3</v>
      </c>
      <c r="W359" s="62" t="str">
        <f t="shared" si="38"/>
        <v/>
      </c>
      <c r="X359" s="63" t="str">
        <f t="shared" si="39"/>
        <v>Cumplido</v>
      </c>
      <c r="Z359" s="1" t="str">
        <f t="shared" si="41"/>
        <v/>
      </c>
      <c r="AA359" s="1" t="str">
        <f t="shared" si="36"/>
        <v/>
      </c>
      <c r="AB359" s="1" t="str">
        <f t="shared" si="40"/>
        <v/>
      </c>
      <c r="AC359" s="1" t="str">
        <f t="shared" si="42"/>
        <v>Cumplido</v>
      </c>
      <c r="AD359" s="1" t="str">
        <f>VLOOKUP(A359,'+ pending'!A:A,1,0)</f>
        <v>INC000002672359</v>
      </c>
    </row>
    <row r="360" spans="1:30" x14ac:dyDescent="0.2">
      <c r="A360" s="75" t="s">
        <v>16679</v>
      </c>
      <c r="B360" s="1" t="s">
        <v>116</v>
      </c>
      <c r="C360" s="1" t="s">
        <v>40</v>
      </c>
      <c r="D360" s="1" t="s">
        <v>117</v>
      </c>
      <c r="E360" s="1" t="s">
        <v>122</v>
      </c>
      <c r="F360" s="1" t="s">
        <v>111</v>
      </c>
      <c r="G360" s="1" t="s">
        <v>16680</v>
      </c>
      <c r="H360" s="1" t="s">
        <v>16681</v>
      </c>
      <c r="I360" s="1" t="s">
        <v>16682</v>
      </c>
      <c r="J360" s="1" t="s">
        <v>16503</v>
      </c>
      <c r="K360" s="1" t="s">
        <v>19</v>
      </c>
      <c r="L360" s="1" t="s">
        <v>43</v>
      </c>
      <c r="M360" s="1" t="s">
        <v>16683</v>
      </c>
      <c r="N360" s="1" t="s">
        <v>115</v>
      </c>
      <c r="O360" s="1" t="s">
        <v>191</v>
      </c>
      <c r="P360" s="1" t="s">
        <v>9</v>
      </c>
      <c r="Q360" s="1" t="s">
        <v>15332</v>
      </c>
      <c r="R360" s="58">
        <v>45364</v>
      </c>
      <c r="S360" s="31">
        <f t="shared" si="37"/>
        <v>0.13068287036730908</v>
      </c>
      <c r="T360" s="31">
        <f>VLOOKUP(A360,'+ pending'!A:V,22,0)</f>
        <v>0.10098379629629629</v>
      </c>
      <c r="U360" s="18">
        <f>VLOOKUP(A360,'+ pending'!A:W,23,0)</f>
        <v>0.13288194444444446</v>
      </c>
      <c r="V360" s="31">
        <f>VLOOKUP(A360,'+ pending'!A:X,24,0)</f>
        <v>3.1898148148148148E-2</v>
      </c>
      <c r="W360" s="62" t="str">
        <f t="shared" si="38"/>
        <v/>
      </c>
      <c r="X360" s="63" t="str">
        <f t="shared" si="39"/>
        <v>Cumplido</v>
      </c>
      <c r="Z360" s="1" t="str">
        <f t="shared" si="41"/>
        <v/>
      </c>
      <c r="AA360" s="1" t="str">
        <f t="shared" si="36"/>
        <v/>
      </c>
      <c r="AB360" s="1" t="str">
        <f t="shared" si="40"/>
        <v>Cumplido</v>
      </c>
      <c r="AC360" s="1" t="str">
        <f t="shared" si="42"/>
        <v/>
      </c>
      <c r="AD360" s="1" t="str">
        <f>VLOOKUP(A360,'+ pending'!A:A,1,0)</f>
        <v>INC000002672014</v>
      </c>
    </row>
    <row r="361" spans="1:30" x14ac:dyDescent="0.2">
      <c r="A361" s="75" t="s">
        <v>16684</v>
      </c>
      <c r="B361" s="1" t="s">
        <v>110</v>
      </c>
      <c r="C361" s="1" t="s">
        <v>50</v>
      </c>
      <c r="D361" s="1" t="s">
        <v>109</v>
      </c>
      <c r="E361" s="1" t="s">
        <v>122</v>
      </c>
      <c r="F361" s="1" t="s">
        <v>111</v>
      </c>
      <c r="G361" s="1" t="s">
        <v>16685</v>
      </c>
      <c r="H361" s="1" t="s">
        <v>16686</v>
      </c>
      <c r="I361" s="1" t="s">
        <v>16687</v>
      </c>
      <c r="J361" s="1" t="s">
        <v>16503</v>
      </c>
      <c r="K361" s="1" t="s">
        <v>18</v>
      </c>
      <c r="L361" s="1" t="s">
        <v>61</v>
      </c>
      <c r="M361" s="1" t="s">
        <v>1775</v>
      </c>
      <c r="N361" s="1" t="s">
        <v>112</v>
      </c>
      <c r="O361" s="1" t="s">
        <v>453</v>
      </c>
      <c r="P361" s="1" t="s">
        <v>9</v>
      </c>
      <c r="Q361" s="1" t="s">
        <v>15332</v>
      </c>
      <c r="R361" s="58">
        <v>45364</v>
      </c>
      <c r="S361" s="31">
        <f t="shared" si="37"/>
        <v>6.6782407375285402E-3</v>
      </c>
      <c r="T361" s="31">
        <f>VLOOKUP(A361,'+ pending'!A:V,22,0)</f>
        <v>0</v>
      </c>
      <c r="U361" s="18">
        <f>VLOOKUP(A361,'+ pending'!A:W,23,0)</f>
        <v>6.8171296296296296E-3</v>
      </c>
      <c r="V361" s="31">
        <f>VLOOKUP(A361,'+ pending'!A:X,24,0)</f>
        <v>6.8171296296296296E-3</v>
      </c>
      <c r="W361" s="62" t="str">
        <f t="shared" si="38"/>
        <v/>
      </c>
      <c r="X361" s="63" t="str">
        <f t="shared" si="39"/>
        <v>Cumplido</v>
      </c>
      <c r="Z361" s="1" t="str">
        <f t="shared" si="41"/>
        <v/>
      </c>
      <c r="AA361" s="1" t="str">
        <f t="shared" si="36"/>
        <v/>
      </c>
      <c r="AB361" s="1" t="str">
        <f t="shared" si="40"/>
        <v/>
      </c>
      <c r="AC361" s="1" t="str">
        <f t="shared" si="42"/>
        <v>Cumplido</v>
      </c>
      <c r="AD361" s="1" t="str">
        <f>VLOOKUP(A361,'+ pending'!A:A,1,0)</f>
        <v>INC000002672361</v>
      </c>
    </row>
    <row r="362" spans="1:30" x14ac:dyDescent="0.2">
      <c r="A362" s="75" t="s">
        <v>16688</v>
      </c>
      <c r="B362" s="1" t="s">
        <v>110</v>
      </c>
      <c r="C362" s="1" t="s">
        <v>50</v>
      </c>
      <c r="D362" s="1" t="s">
        <v>109</v>
      </c>
      <c r="E362" s="1" t="s">
        <v>122</v>
      </c>
      <c r="F362" s="1" t="s">
        <v>111</v>
      </c>
      <c r="G362" s="1" t="s">
        <v>16689</v>
      </c>
      <c r="H362" s="1" t="s">
        <v>16690</v>
      </c>
      <c r="I362" s="1" t="s">
        <v>16691</v>
      </c>
      <c r="J362" s="1" t="s">
        <v>16503</v>
      </c>
      <c r="K362" s="1" t="s">
        <v>22</v>
      </c>
      <c r="L362" s="1" t="s">
        <v>45</v>
      </c>
      <c r="M362" s="1" t="s">
        <v>16692</v>
      </c>
      <c r="N362" s="1" t="s">
        <v>167</v>
      </c>
      <c r="O362" s="1" t="s">
        <v>168</v>
      </c>
      <c r="P362" s="1" t="s">
        <v>9</v>
      </c>
      <c r="Q362" s="1" t="s">
        <v>15332</v>
      </c>
      <c r="R362" s="58">
        <v>45364</v>
      </c>
      <c r="S362" s="31">
        <f t="shared" si="37"/>
        <v>1.3310185167938471E-3</v>
      </c>
      <c r="T362" s="31">
        <f>VLOOKUP(A362,'+ pending'!A:V,22,0)</f>
        <v>0</v>
      </c>
      <c r="U362" s="18">
        <f>VLOOKUP(A362,'+ pending'!A:W,23,0)</f>
        <v>2.1527777777777778E-3</v>
      </c>
      <c r="V362" s="31">
        <f>VLOOKUP(A362,'+ pending'!A:X,24,0)</f>
        <v>2.1527777777777778E-3</v>
      </c>
      <c r="W362" s="62" t="str">
        <f t="shared" si="38"/>
        <v/>
      </c>
      <c r="X362" s="63" t="str">
        <f t="shared" si="39"/>
        <v>Cumplido</v>
      </c>
      <c r="Z362" s="1" t="str">
        <f t="shared" si="41"/>
        <v/>
      </c>
      <c r="AA362" s="1" t="str">
        <f t="shared" si="36"/>
        <v/>
      </c>
      <c r="AB362" s="1" t="str">
        <f t="shared" si="40"/>
        <v/>
      </c>
      <c r="AC362" s="1" t="str">
        <f t="shared" si="42"/>
        <v>Cumplido</v>
      </c>
      <c r="AD362" s="1" t="str">
        <f>VLOOKUP(A362,'+ pending'!A:A,1,0)</f>
        <v>INC000002672366</v>
      </c>
    </row>
    <row r="363" spans="1:30" x14ac:dyDescent="0.2">
      <c r="A363" s="75" t="s">
        <v>16693</v>
      </c>
      <c r="B363" s="1" t="s">
        <v>110</v>
      </c>
      <c r="C363" s="1" t="s">
        <v>50</v>
      </c>
      <c r="D363" s="1" t="s">
        <v>109</v>
      </c>
      <c r="E363" s="1" t="s">
        <v>122</v>
      </c>
      <c r="F363" s="1" t="s">
        <v>111</v>
      </c>
      <c r="G363" s="1" t="s">
        <v>16694</v>
      </c>
      <c r="H363" s="1" t="s">
        <v>16695</v>
      </c>
      <c r="I363" s="1" t="s">
        <v>16696</v>
      </c>
      <c r="J363" s="1" t="s">
        <v>16503</v>
      </c>
      <c r="K363" s="1" t="s">
        <v>18</v>
      </c>
      <c r="L363" s="1" t="s">
        <v>499</v>
      </c>
      <c r="M363" s="1" t="s">
        <v>16697</v>
      </c>
      <c r="N363" s="1" t="s">
        <v>112</v>
      </c>
      <c r="O363" s="1" t="s">
        <v>1770</v>
      </c>
      <c r="P363" s="1" t="s">
        <v>9</v>
      </c>
      <c r="Q363" s="1" t="s">
        <v>15332</v>
      </c>
      <c r="R363" s="58">
        <v>45364</v>
      </c>
      <c r="S363" s="31">
        <f t="shared" si="37"/>
        <v>0.22407407407445135</v>
      </c>
      <c r="T363" s="31">
        <f>VLOOKUP(A363,'+ pending'!A:V,22,0)</f>
        <v>0</v>
      </c>
      <c r="U363" s="18">
        <f>VLOOKUP(A363,'+ pending'!A:W,23,0)</f>
        <v>0.22423611111111111</v>
      </c>
      <c r="V363" s="31">
        <f>VLOOKUP(A363,'+ pending'!A:X,24,0)</f>
        <v>0.22423611111111111</v>
      </c>
      <c r="W363" s="62" t="str">
        <f t="shared" si="38"/>
        <v/>
      </c>
      <c r="X363" s="63" t="str">
        <f t="shared" si="39"/>
        <v>Cumplido</v>
      </c>
      <c r="Z363" s="1" t="str">
        <f t="shared" si="41"/>
        <v/>
      </c>
      <c r="AA363" s="1" t="str">
        <f t="shared" si="36"/>
        <v/>
      </c>
      <c r="AB363" s="1" t="str">
        <f t="shared" si="40"/>
        <v/>
      </c>
      <c r="AC363" s="1" t="str">
        <f t="shared" si="42"/>
        <v>Cumplido</v>
      </c>
      <c r="AD363" s="1" t="str">
        <f>VLOOKUP(A363,'+ pending'!A:A,1,0)</f>
        <v>INC000002671613</v>
      </c>
    </row>
    <row r="364" spans="1:30" x14ac:dyDescent="0.2">
      <c r="A364" s="75" t="s">
        <v>16698</v>
      </c>
      <c r="B364" s="1" t="s">
        <v>110</v>
      </c>
      <c r="C364" s="1" t="s">
        <v>50</v>
      </c>
      <c r="D364" s="1" t="s">
        <v>109</v>
      </c>
      <c r="E364" s="1" t="s">
        <v>122</v>
      </c>
      <c r="F364" s="1" t="s">
        <v>111</v>
      </c>
      <c r="G364" s="1" t="s">
        <v>16699</v>
      </c>
      <c r="H364" s="1" t="s">
        <v>16700</v>
      </c>
      <c r="I364" s="1" t="s">
        <v>16701</v>
      </c>
      <c r="J364" s="1" t="s">
        <v>16503</v>
      </c>
      <c r="K364" s="1" t="s">
        <v>22</v>
      </c>
      <c r="L364" s="1" t="s">
        <v>45</v>
      </c>
      <c r="M364" s="1" t="s">
        <v>16702</v>
      </c>
      <c r="N364" s="1" t="s">
        <v>167</v>
      </c>
      <c r="O364" s="1" t="s">
        <v>168</v>
      </c>
      <c r="P364" s="1" t="s">
        <v>9</v>
      </c>
      <c r="Q364" s="1" t="s">
        <v>15332</v>
      </c>
      <c r="R364" s="58">
        <v>45364</v>
      </c>
      <c r="S364" s="31">
        <f t="shared" si="37"/>
        <v>4.6759259275859222E-3</v>
      </c>
      <c r="T364" s="31">
        <f>VLOOKUP(A364,'+ pending'!A:V,22,0)</f>
        <v>0</v>
      </c>
      <c r="U364" s="18">
        <f>VLOOKUP(A364,'+ pending'!A:W,23,0)</f>
        <v>5.4050925925925924E-3</v>
      </c>
      <c r="V364" s="31">
        <f>VLOOKUP(A364,'+ pending'!A:X,24,0)</f>
        <v>5.4050925925925924E-3</v>
      </c>
      <c r="W364" s="62" t="str">
        <f t="shared" si="38"/>
        <v/>
      </c>
      <c r="X364" s="63" t="str">
        <f t="shared" si="39"/>
        <v>Cumplido</v>
      </c>
      <c r="Z364" s="1" t="str">
        <f t="shared" si="41"/>
        <v/>
      </c>
      <c r="AA364" s="1" t="str">
        <f t="shared" si="36"/>
        <v/>
      </c>
      <c r="AB364" s="1" t="str">
        <f t="shared" si="40"/>
        <v/>
      </c>
      <c r="AC364" s="1" t="str">
        <f t="shared" si="42"/>
        <v>Cumplido</v>
      </c>
      <c r="AD364" s="1" t="str">
        <f>VLOOKUP(A364,'+ pending'!A:A,1,0)</f>
        <v>INC000002672369</v>
      </c>
    </row>
    <row r="365" spans="1:30" x14ac:dyDescent="0.2">
      <c r="A365" s="75" t="s">
        <v>16703</v>
      </c>
      <c r="B365" s="1" t="s">
        <v>123</v>
      </c>
      <c r="C365" s="1" t="s">
        <v>50</v>
      </c>
      <c r="D365" s="1" t="s">
        <v>109</v>
      </c>
      <c r="E365" s="1" t="s">
        <v>122</v>
      </c>
      <c r="F365" s="1" t="s">
        <v>129</v>
      </c>
      <c r="G365" s="1" t="s">
        <v>16704</v>
      </c>
      <c r="H365" s="1" t="s">
        <v>16704</v>
      </c>
      <c r="I365" s="1" t="s">
        <v>16705</v>
      </c>
      <c r="J365" s="1" t="s">
        <v>16503</v>
      </c>
      <c r="K365" s="1" t="s">
        <v>17</v>
      </c>
      <c r="L365" s="1" t="s">
        <v>197</v>
      </c>
      <c r="M365" s="1" t="s">
        <v>497</v>
      </c>
      <c r="N365" s="1" t="s">
        <v>124</v>
      </c>
      <c r="O365" s="1" t="s">
        <v>125</v>
      </c>
      <c r="P365" s="1" t="s">
        <v>10</v>
      </c>
      <c r="Q365" s="1" t="s">
        <v>15332</v>
      </c>
      <c r="R365" s="58">
        <v>45364</v>
      </c>
      <c r="S365" s="31">
        <f t="shared" si="37"/>
        <v>0.16246527778275777</v>
      </c>
      <c r="T365" s="31">
        <f>VLOOKUP(A365,'+ pending'!A:V,22,0)</f>
        <v>0.14168981481481482</v>
      </c>
      <c r="U365" s="18">
        <f>VLOOKUP(A365,'+ pending'!A:W,23,0)</f>
        <v>0.16246527777777778</v>
      </c>
      <c r="V365" s="31">
        <f>VLOOKUP(A365,'+ pending'!A:X,24,0)</f>
        <v>2.0775462962962964E-2</v>
      </c>
      <c r="W365" s="62" t="str">
        <f t="shared" si="38"/>
        <v>Cumplido</v>
      </c>
      <c r="X365" s="63" t="str">
        <f t="shared" si="39"/>
        <v xml:space="preserve"> </v>
      </c>
      <c r="Z365" s="1" t="str">
        <f t="shared" si="41"/>
        <v/>
      </c>
      <c r="AA365" s="1" t="str">
        <f t="shared" si="36"/>
        <v/>
      </c>
      <c r="AB365" s="1" t="str">
        <f t="shared" si="40"/>
        <v/>
      </c>
      <c r="AC365" s="1" t="str">
        <f t="shared" si="42"/>
        <v>Cumplido</v>
      </c>
      <c r="AD365" s="1" t="str">
        <f>VLOOKUP(A365,'+ pending'!A:A,1,0)</f>
        <v>INC000002671861</v>
      </c>
    </row>
    <row r="366" spans="1:30" x14ac:dyDescent="0.2">
      <c r="A366" s="75" t="s">
        <v>16706</v>
      </c>
      <c r="B366" s="1" t="s">
        <v>110</v>
      </c>
      <c r="C366" s="1" t="s">
        <v>50</v>
      </c>
      <c r="D366" s="1" t="s">
        <v>109</v>
      </c>
      <c r="E366" s="1" t="s">
        <v>122</v>
      </c>
      <c r="F366" s="1" t="s">
        <v>111</v>
      </c>
      <c r="G366" s="1" t="s">
        <v>16707</v>
      </c>
      <c r="H366" s="1" t="s">
        <v>16708</v>
      </c>
      <c r="I366" s="1" t="s">
        <v>16709</v>
      </c>
      <c r="J366" s="1" t="s">
        <v>16503</v>
      </c>
      <c r="K366" s="1" t="s">
        <v>22</v>
      </c>
      <c r="L366" s="1" t="s">
        <v>45</v>
      </c>
      <c r="M366" s="1" t="s">
        <v>16710</v>
      </c>
      <c r="N366" s="1" t="s">
        <v>167</v>
      </c>
      <c r="O366" s="1" t="s">
        <v>168</v>
      </c>
      <c r="P366" s="1" t="s">
        <v>9</v>
      </c>
      <c r="Q366" s="1" t="s">
        <v>15332</v>
      </c>
      <c r="R366" s="58">
        <v>45364</v>
      </c>
      <c r="S366" s="31">
        <f t="shared" si="37"/>
        <v>9.7222222393611446E-4</v>
      </c>
      <c r="T366" s="31">
        <f>VLOOKUP(A366,'+ pending'!A:V,22,0)</f>
        <v>0</v>
      </c>
      <c r="U366" s="18">
        <f>VLOOKUP(A366,'+ pending'!A:W,23,0)</f>
        <v>2.9745370370370373E-3</v>
      </c>
      <c r="V366" s="31">
        <f>VLOOKUP(A366,'+ pending'!A:X,24,0)</f>
        <v>2.9745370370370373E-3</v>
      </c>
      <c r="W366" s="62" t="str">
        <f t="shared" si="38"/>
        <v/>
      </c>
      <c r="X366" s="63" t="str">
        <f t="shared" si="39"/>
        <v>Cumplido</v>
      </c>
      <c r="Z366" s="1" t="str">
        <f t="shared" si="41"/>
        <v/>
      </c>
      <c r="AA366" s="1" t="str">
        <f t="shared" si="36"/>
        <v/>
      </c>
      <c r="AB366" s="1" t="str">
        <f t="shared" si="40"/>
        <v/>
      </c>
      <c r="AC366" s="1" t="str">
        <f t="shared" si="42"/>
        <v>Cumplido</v>
      </c>
      <c r="AD366" s="1" t="str">
        <f>VLOOKUP(A366,'+ pending'!A:A,1,0)</f>
        <v>INC000002672375</v>
      </c>
    </row>
    <row r="367" spans="1:30" x14ac:dyDescent="0.2">
      <c r="A367" s="75" t="s">
        <v>16711</v>
      </c>
      <c r="B367" s="1" t="s">
        <v>110</v>
      </c>
      <c r="C367" s="1" t="s">
        <v>50</v>
      </c>
      <c r="D367" s="1" t="s">
        <v>109</v>
      </c>
      <c r="E367" s="1" t="s">
        <v>122</v>
      </c>
      <c r="F367" s="1" t="s">
        <v>111</v>
      </c>
      <c r="G367" s="1" t="s">
        <v>16712</v>
      </c>
      <c r="H367" s="1" t="s">
        <v>16713</v>
      </c>
      <c r="I367" s="1" t="s">
        <v>16714</v>
      </c>
      <c r="J367" s="1" t="s">
        <v>16503</v>
      </c>
      <c r="K367" s="1" t="s">
        <v>22</v>
      </c>
      <c r="L367" s="1" t="s">
        <v>45</v>
      </c>
      <c r="M367" s="1" t="s">
        <v>16715</v>
      </c>
      <c r="N367" s="1" t="s">
        <v>167</v>
      </c>
      <c r="O367" s="1" t="s">
        <v>168</v>
      </c>
      <c r="P367" s="1" t="s">
        <v>9</v>
      </c>
      <c r="Q367" s="1" t="s">
        <v>15332</v>
      </c>
      <c r="R367" s="58">
        <v>45364</v>
      </c>
      <c r="S367" s="31">
        <f t="shared" si="37"/>
        <v>5.7870370801538229E-4</v>
      </c>
      <c r="T367" s="31">
        <f>VLOOKUP(A367,'+ pending'!A:V,22,0)</f>
        <v>0</v>
      </c>
      <c r="U367" s="18">
        <f>VLOOKUP(A367,'+ pending'!A:W,23,0)</f>
        <v>2.9629629629629628E-3</v>
      </c>
      <c r="V367" s="31">
        <f>VLOOKUP(A367,'+ pending'!A:X,24,0)</f>
        <v>2.9629629629629628E-3</v>
      </c>
      <c r="W367" s="62" t="str">
        <f t="shared" si="38"/>
        <v/>
      </c>
      <c r="X367" s="63" t="str">
        <f t="shared" si="39"/>
        <v>Cumplido</v>
      </c>
      <c r="Z367" s="1" t="str">
        <f t="shared" si="41"/>
        <v/>
      </c>
      <c r="AA367" s="1" t="str">
        <f t="shared" si="36"/>
        <v/>
      </c>
      <c r="AB367" s="1" t="str">
        <f t="shared" si="40"/>
        <v/>
      </c>
      <c r="AC367" s="1" t="str">
        <f t="shared" si="42"/>
        <v>Cumplido</v>
      </c>
      <c r="AD367" s="1" t="str">
        <f>VLOOKUP(A367,'+ pending'!A:A,1,0)</f>
        <v>INC000002672377</v>
      </c>
    </row>
    <row r="368" spans="1:30" x14ac:dyDescent="0.2">
      <c r="A368" s="75" t="s">
        <v>16716</v>
      </c>
      <c r="B368" s="1" t="s">
        <v>110</v>
      </c>
      <c r="C368" s="1" t="s">
        <v>50</v>
      </c>
      <c r="D368" s="1" t="s">
        <v>109</v>
      </c>
      <c r="E368" s="1" t="s">
        <v>122</v>
      </c>
      <c r="F368" s="1" t="s">
        <v>111</v>
      </c>
      <c r="G368" s="1" t="s">
        <v>16717</v>
      </c>
      <c r="H368" s="1" t="s">
        <v>16718</v>
      </c>
      <c r="I368" s="1" t="s">
        <v>16719</v>
      </c>
      <c r="J368" s="1" t="s">
        <v>16503</v>
      </c>
      <c r="K368" s="1" t="s">
        <v>18</v>
      </c>
      <c r="L368" s="1" t="s">
        <v>499</v>
      </c>
      <c r="M368" s="1" t="s">
        <v>16720</v>
      </c>
      <c r="N368" s="1" t="s">
        <v>112</v>
      </c>
      <c r="O368" s="1" t="s">
        <v>1770</v>
      </c>
      <c r="P368" s="1" t="s">
        <v>9</v>
      </c>
      <c r="Q368" s="1" t="s">
        <v>15332</v>
      </c>
      <c r="R368" s="58">
        <v>45364</v>
      </c>
      <c r="S368" s="31">
        <f t="shared" si="37"/>
        <v>0.24141203703766223</v>
      </c>
      <c r="T368" s="31">
        <f>VLOOKUP(A368,'+ pending'!A:V,22,0)</f>
        <v>0</v>
      </c>
      <c r="U368" s="18">
        <f>VLOOKUP(A368,'+ pending'!A:W,23,0)</f>
        <v>0.24153935185185185</v>
      </c>
      <c r="V368" s="31">
        <f>VLOOKUP(A368,'+ pending'!A:X,24,0)</f>
        <v>0.24153935185185185</v>
      </c>
      <c r="W368" s="62" t="str">
        <f t="shared" si="38"/>
        <v/>
      </c>
      <c r="X368" s="63" t="str">
        <f t="shared" si="39"/>
        <v>Cumplido</v>
      </c>
      <c r="Z368" s="1" t="str">
        <f t="shared" si="41"/>
        <v/>
      </c>
      <c r="AA368" s="1" t="str">
        <f t="shared" si="36"/>
        <v/>
      </c>
      <c r="AB368" s="1" t="str">
        <f t="shared" si="40"/>
        <v/>
      </c>
      <c r="AC368" s="1" t="str">
        <f t="shared" si="42"/>
        <v>Cumplido</v>
      </c>
      <c r="AD368" s="1" t="str">
        <f>VLOOKUP(A368,'+ pending'!A:A,1,0)</f>
        <v>INC000002671395</v>
      </c>
    </row>
    <row r="369" spans="1:30" x14ac:dyDescent="0.2">
      <c r="A369" s="75" t="s">
        <v>16721</v>
      </c>
      <c r="B369" s="1" t="s">
        <v>110</v>
      </c>
      <c r="C369" s="1" t="s">
        <v>50</v>
      </c>
      <c r="D369" s="1" t="s">
        <v>109</v>
      </c>
      <c r="E369" s="1" t="s">
        <v>122</v>
      </c>
      <c r="F369" s="1" t="s">
        <v>111</v>
      </c>
      <c r="G369" s="1" t="s">
        <v>16722</v>
      </c>
      <c r="H369" s="1" t="s">
        <v>16723</v>
      </c>
      <c r="I369" s="1" t="s">
        <v>16724</v>
      </c>
      <c r="J369" s="1" t="s">
        <v>16503</v>
      </c>
      <c r="K369" s="1" t="s">
        <v>22</v>
      </c>
      <c r="L369" s="1" t="s">
        <v>45</v>
      </c>
      <c r="M369" s="1" t="s">
        <v>16725</v>
      </c>
      <c r="N369" s="1" t="s">
        <v>167</v>
      </c>
      <c r="O369" s="1" t="s">
        <v>168</v>
      </c>
      <c r="P369" s="1" t="s">
        <v>9</v>
      </c>
      <c r="Q369" s="1" t="s">
        <v>15332</v>
      </c>
      <c r="R369" s="58">
        <v>45364</v>
      </c>
      <c r="S369" s="31">
        <f t="shared" si="37"/>
        <v>9.8379630071576685E-4</v>
      </c>
      <c r="T369" s="31">
        <f>VLOOKUP(A369,'+ pending'!A:V,22,0)</f>
        <v>0</v>
      </c>
      <c r="U369" s="18">
        <f>VLOOKUP(A369,'+ pending'!A:W,23,0)</f>
        <v>1.6203703703703703E-3</v>
      </c>
      <c r="V369" s="31">
        <f>VLOOKUP(A369,'+ pending'!A:X,24,0)</f>
        <v>1.6203703703703703E-3</v>
      </c>
      <c r="W369" s="62" t="str">
        <f t="shared" si="38"/>
        <v/>
      </c>
      <c r="X369" s="63" t="str">
        <f t="shared" si="39"/>
        <v>Cumplido</v>
      </c>
      <c r="Z369" s="1" t="str">
        <f t="shared" si="41"/>
        <v/>
      </c>
      <c r="AA369" s="1" t="str">
        <f t="shared" si="36"/>
        <v/>
      </c>
      <c r="AB369" s="1" t="str">
        <f t="shared" si="40"/>
        <v/>
      </c>
      <c r="AC369" s="1" t="str">
        <f t="shared" si="42"/>
        <v>Cumplido</v>
      </c>
      <c r="AD369" s="1" t="str">
        <f>VLOOKUP(A369,'+ pending'!A:A,1,0)</f>
        <v>INC000002672387</v>
      </c>
    </row>
    <row r="370" spans="1:30" x14ac:dyDescent="0.2">
      <c r="A370" s="75" t="s">
        <v>16726</v>
      </c>
      <c r="B370" s="1" t="s">
        <v>110</v>
      </c>
      <c r="C370" s="1" t="s">
        <v>50</v>
      </c>
      <c r="D370" s="1" t="s">
        <v>109</v>
      </c>
      <c r="E370" s="1" t="s">
        <v>122</v>
      </c>
      <c r="F370" s="1" t="s">
        <v>111</v>
      </c>
      <c r="G370" s="1" t="s">
        <v>16727</v>
      </c>
      <c r="H370" s="1" t="s">
        <v>16728</v>
      </c>
      <c r="I370" s="1" t="s">
        <v>16729</v>
      </c>
      <c r="J370" s="1" t="s">
        <v>16503</v>
      </c>
      <c r="K370" s="1" t="s">
        <v>18</v>
      </c>
      <c r="L370" s="1" t="s">
        <v>499</v>
      </c>
      <c r="M370" s="1" t="s">
        <v>16730</v>
      </c>
      <c r="N370" s="1" t="s">
        <v>112</v>
      </c>
      <c r="O370" s="1" t="s">
        <v>1770</v>
      </c>
      <c r="P370" s="1" t="s">
        <v>9</v>
      </c>
      <c r="Q370" s="1" t="s">
        <v>15332</v>
      </c>
      <c r="R370" s="58">
        <v>45364</v>
      </c>
      <c r="S370" s="31">
        <f t="shared" si="37"/>
        <v>0.24651620370423188</v>
      </c>
      <c r="T370" s="31">
        <f>VLOOKUP(A370,'+ pending'!A:V,22,0)</f>
        <v>0</v>
      </c>
      <c r="U370" s="18">
        <f>VLOOKUP(A370,'+ pending'!A:W,23,0)</f>
        <v>0.24664351851851851</v>
      </c>
      <c r="V370" s="31">
        <f>VLOOKUP(A370,'+ pending'!A:X,24,0)</f>
        <v>0.24664351851851851</v>
      </c>
      <c r="W370" s="62" t="str">
        <f t="shared" si="38"/>
        <v/>
      </c>
      <c r="X370" s="63" t="str">
        <f t="shared" si="39"/>
        <v>Cumplido</v>
      </c>
      <c r="Z370" s="1" t="str">
        <f t="shared" si="41"/>
        <v/>
      </c>
      <c r="AA370" s="1" t="str">
        <f t="shared" si="36"/>
        <v/>
      </c>
      <c r="AB370" s="1" t="str">
        <f t="shared" si="40"/>
        <v/>
      </c>
      <c r="AC370" s="1" t="str">
        <f t="shared" si="42"/>
        <v>Cumplido</v>
      </c>
      <c r="AD370" s="1" t="str">
        <f>VLOOKUP(A370,'+ pending'!A:A,1,0)</f>
        <v>INC000002671404</v>
      </c>
    </row>
    <row r="371" spans="1:30" x14ac:dyDescent="0.2">
      <c r="A371" s="75" t="s">
        <v>16731</v>
      </c>
      <c r="B371" s="1" t="s">
        <v>110</v>
      </c>
      <c r="C371" s="1" t="s">
        <v>50</v>
      </c>
      <c r="D371" s="1" t="s">
        <v>109</v>
      </c>
      <c r="E371" s="1" t="s">
        <v>122</v>
      </c>
      <c r="F371" s="1" t="s">
        <v>111</v>
      </c>
      <c r="G371" s="1" t="s">
        <v>16732</v>
      </c>
      <c r="H371" s="1" t="s">
        <v>16733</v>
      </c>
      <c r="I371" s="1" t="s">
        <v>16734</v>
      </c>
      <c r="J371" s="1" t="s">
        <v>16503</v>
      </c>
      <c r="K371" s="1" t="s">
        <v>22</v>
      </c>
      <c r="L371" s="1" t="s">
        <v>45</v>
      </c>
      <c r="M371" s="1" t="s">
        <v>16735</v>
      </c>
      <c r="N371" s="1" t="s">
        <v>167</v>
      </c>
      <c r="O371" s="1" t="s">
        <v>168</v>
      </c>
      <c r="P371" s="1" t="s">
        <v>9</v>
      </c>
      <c r="Q371" s="1" t="s">
        <v>15332</v>
      </c>
      <c r="R371" s="58">
        <v>45364</v>
      </c>
      <c r="S371" s="31">
        <f t="shared" si="37"/>
        <v>7.0601852348772809E-4</v>
      </c>
      <c r="T371" s="31">
        <f>VLOOKUP(A371,'+ pending'!A:V,22,0)</f>
        <v>0</v>
      </c>
      <c r="U371" s="18">
        <f>VLOOKUP(A371,'+ pending'!A:W,23,0)</f>
        <v>1.4930555555555556E-3</v>
      </c>
      <c r="V371" s="31">
        <f>VLOOKUP(A371,'+ pending'!A:X,24,0)</f>
        <v>1.4930555555555556E-3</v>
      </c>
      <c r="W371" s="62" t="str">
        <f t="shared" si="38"/>
        <v/>
      </c>
      <c r="X371" s="63" t="str">
        <f t="shared" si="39"/>
        <v>Cumplido</v>
      </c>
      <c r="Z371" s="1" t="str">
        <f t="shared" si="41"/>
        <v/>
      </c>
      <c r="AA371" s="1" t="str">
        <f t="shared" si="36"/>
        <v/>
      </c>
      <c r="AB371" s="1" t="str">
        <f t="shared" si="40"/>
        <v/>
      </c>
      <c r="AC371" s="1" t="str">
        <f t="shared" si="42"/>
        <v>Cumplido</v>
      </c>
      <c r="AD371" s="1" t="str">
        <f>VLOOKUP(A371,'+ pending'!A:A,1,0)</f>
        <v>INC000002672391</v>
      </c>
    </row>
    <row r="372" spans="1:30" x14ac:dyDescent="0.2">
      <c r="A372" s="75" t="s">
        <v>16736</v>
      </c>
      <c r="B372" s="1" t="s">
        <v>116</v>
      </c>
      <c r="C372" s="1" t="s">
        <v>40</v>
      </c>
      <c r="D372" s="1" t="s">
        <v>117</v>
      </c>
      <c r="E372" s="1" t="s">
        <v>122</v>
      </c>
      <c r="F372" s="1" t="s">
        <v>111</v>
      </c>
      <c r="G372" s="1" t="s">
        <v>16737</v>
      </c>
      <c r="H372" s="1" t="s">
        <v>16738</v>
      </c>
      <c r="I372" s="1" t="s">
        <v>16739</v>
      </c>
      <c r="J372" s="1" t="s">
        <v>16503</v>
      </c>
      <c r="K372" s="1" t="s">
        <v>14</v>
      </c>
      <c r="L372" s="1" t="s">
        <v>48</v>
      </c>
      <c r="M372" s="1" t="s">
        <v>16740</v>
      </c>
      <c r="N372" s="1" t="s">
        <v>115</v>
      </c>
      <c r="O372" s="1" t="s">
        <v>144</v>
      </c>
      <c r="P372" s="1" t="s">
        <v>9</v>
      </c>
      <c r="Q372" s="1" t="s">
        <v>15332</v>
      </c>
      <c r="R372" s="58">
        <v>45364</v>
      </c>
      <c r="S372" s="31">
        <f t="shared" si="37"/>
        <v>4.372685185080627E-2</v>
      </c>
      <c r="T372" s="31">
        <f>VLOOKUP(A372,'+ pending'!A:V,22,0)</f>
        <v>3.318287037037037E-2</v>
      </c>
      <c r="U372" s="18">
        <f>VLOOKUP(A372,'+ pending'!A:W,23,0)</f>
        <v>4.4201388888888887E-2</v>
      </c>
      <c r="V372" s="31">
        <f>VLOOKUP(A372,'+ pending'!A:X,24,0)</f>
        <v>1.1018518518518518E-2</v>
      </c>
      <c r="W372" s="62" t="str">
        <f t="shared" si="38"/>
        <v/>
      </c>
      <c r="X372" s="63" t="str">
        <f t="shared" si="39"/>
        <v>Cumplido</v>
      </c>
      <c r="Z372" s="1" t="str">
        <f t="shared" si="41"/>
        <v/>
      </c>
      <c r="AA372" s="1" t="str">
        <f t="shared" si="36"/>
        <v/>
      </c>
      <c r="AB372" s="1" t="str">
        <f t="shared" si="40"/>
        <v>Cumplido</v>
      </c>
      <c r="AC372" s="1" t="str">
        <f t="shared" si="42"/>
        <v/>
      </c>
      <c r="AD372" s="1" t="str">
        <f>VLOOKUP(A372,'+ pending'!A:A,1,0)</f>
        <v>INC000002672094</v>
      </c>
    </row>
    <row r="373" spans="1:30" x14ac:dyDescent="0.2">
      <c r="A373" s="75" t="s">
        <v>16741</v>
      </c>
      <c r="B373" s="1" t="s">
        <v>116</v>
      </c>
      <c r="C373" s="1" t="s">
        <v>40</v>
      </c>
      <c r="D373" s="1" t="s">
        <v>117</v>
      </c>
      <c r="E373" s="1" t="s">
        <v>122</v>
      </c>
      <c r="F373" s="1" t="s">
        <v>111</v>
      </c>
      <c r="G373" s="1" t="s">
        <v>16742</v>
      </c>
      <c r="H373" s="1" t="s">
        <v>16743</v>
      </c>
      <c r="I373" s="1" t="s">
        <v>16744</v>
      </c>
      <c r="J373" s="1" t="s">
        <v>16503</v>
      </c>
      <c r="K373" s="1" t="s">
        <v>14</v>
      </c>
      <c r="L373" s="1" t="s">
        <v>51</v>
      </c>
      <c r="M373" s="1" t="s">
        <v>16745</v>
      </c>
      <c r="N373" s="1" t="s">
        <v>115</v>
      </c>
      <c r="O373" s="1" t="s">
        <v>144</v>
      </c>
      <c r="P373" s="1" t="s">
        <v>9</v>
      </c>
      <c r="Q373" s="1" t="s">
        <v>15332</v>
      </c>
      <c r="R373" s="58">
        <v>45364</v>
      </c>
      <c r="S373" s="31">
        <f t="shared" si="37"/>
        <v>3.8032407406717539E-2</v>
      </c>
      <c r="T373" s="31">
        <f>VLOOKUP(A373,'+ pending'!A:V,22,0)</f>
        <v>3.5960648148148151E-2</v>
      </c>
      <c r="U373" s="18">
        <f>VLOOKUP(A373,'+ pending'!A:W,23,0)</f>
        <v>3.8634259259259257E-2</v>
      </c>
      <c r="V373" s="31">
        <f>VLOOKUP(A373,'+ pending'!A:X,24,0)</f>
        <v>2.673611111111111E-3</v>
      </c>
      <c r="W373" s="62" t="str">
        <f t="shared" si="38"/>
        <v/>
      </c>
      <c r="X373" s="63" t="str">
        <f t="shared" si="39"/>
        <v>Cumplido</v>
      </c>
      <c r="Z373" s="1" t="str">
        <f t="shared" si="41"/>
        <v/>
      </c>
      <c r="AA373" s="1" t="str">
        <f t="shared" si="36"/>
        <v/>
      </c>
      <c r="AB373" s="1" t="str">
        <f t="shared" si="40"/>
        <v>Cumplido</v>
      </c>
      <c r="AC373" s="1" t="str">
        <f t="shared" si="42"/>
        <v/>
      </c>
      <c r="AD373" s="1" t="str">
        <f>VLOOKUP(A373,'+ pending'!A:A,1,0)</f>
        <v>INC000002672103</v>
      </c>
    </row>
    <row r="374" spans="1:30" x14ac:dyDescent="0.2">
      <c r="A374" s="75" t="s">
        <v>16746</v>
      </c>
      <c r="B374" s="1" t="s">
        <v>110</v>
      </c>
      <c r="C374" s="1" t="s">
        <v>50</v>
      </c>
      <c r="D374" s="1" t="s">
        <v>109</v>
      </c>
      <c r="E374" s="1" t="s">
        <v>122</v>
      </c>
      <c r="F374" s="1" t="s">
        <v>111</v>
      </c>
      <c r="G374" s="1" t="s">
        <v>16747</v>
      </c>
      <c r="H374" s="1" t="s">
        <v>16748</v>
      </c>
      <c r="I374" s="1" t="s">
        <v>16749</v>
      </c>
      <c r="J374" s="1" t="s">
        <v>16503</v>
      </c>
      <c r="K374" s="1" t="s">
        <v>18</v>
      </c>
      <c r="L374" s="1" t="s">
        <v>57</v>
      </c>
      <c r="M374" s="1" t="s">
        <v>16750</v>
      </c>
      <c r="N374" s="1" t="s">
        <v>112</v>
      </c>
      <c r="O374" s="1" t="s">
        <v>113</v>
      </c>
      <c r="P374" s="1" t="s">
        <v>9</v>
      </c>
      <c r="Q374" s="1" t="s">
        <v>15332</v>
      </c>
      <c r="R374" s="58">
        <v>45364</v>
      </c>
      <c r="S374" s="31">
        <f t="shared" si="37"/>
        <v>4.0509259270038456E-4</v>
      </c>
      <c r="T374" s="31">
        <f>VLOOKUP(A374,'+ pending'!A:V,22,0)</f>
        <v>0</v>
      </c>
      <c r="U374" s="18">
        <f>VLOOKUP(A374,'+ pending'!A:W,23,0)</f>
        <v>1.2962962962962963E-3</v>
      </c>
      <c r="V374" s="31">
        <f>VLOOKUP(A374,'+ pending'!A:X,24,0)</f>
        <v>1.2962962962962963E-3</v>
      </c>
      <c r="W374" s="62" t="str">
        <f t="shared" si="38"/>
        <v/>
      </c>
      <c r="X374" s="63" t="str">
        <f t="shared" si="39"/>
        <v>Cumplido</v>
      </c>
      <c r="Z374" s="1" t="str">
        <f t="shared" si="41"/>
        <v/>
      </c>
      <c r="AA374" s="1" t="str">
        <f t="shared" si="36"/>
        <v/>
      </c>
      <c r="AB374" s="1" t="str">
        <f t="shared" si="40"/>
        <v/>
      </c>
      <c r="AC374" s="1" t="str">
        <f t="shared" si="42"/>
        <v>Cumplido</v>
      </c>
      <c r="AD374" s="1" t="str">
        <f>VLOOKUP(A374,'+ pending'!A:A,1,0)</f>
        <v>INC000002672547</v>
      </c>
    </row>
    <row r="375" spans="1:30" x14ac:dyDescent="0.2">
      <c r="A375" s="75" t="s">
        <v>16751</v>
      </c>
      <c r="B375" s="1" t="s">
        <v>116</v>
      </c>
      <c r="C375" s="1" t="s">
        <v>50</v>
      </c>
      <c r="D375" s="1" t="s">
        <v>109</v>
      </c>
      <c r="E375" s="1" t="s">
        <v>122</v>
      </c>
      <c r="F375" s="1" t="s">
        <v>121</v>
      </c>
      <c r="G375" s="1" t="s">
        <v>16752</v>
      </c>
      <c r="H375" s="1" t="s">
        <v>16753</v>
      </c>
      <c r="I375" s="1" t="s">
        <v>16754</v>
      </c>
      <c r="J375" s="1" t="s">
        <v>16503</v>
      </c>
      <c r="K375" s="1" t="s">
        <v>21</v>
      </c>
      <c r="L375" s="1" t="s">
        <v>42</v>
      </c>
      <c r="M375" s="1" t="s">
        <v>16755</v>
      </c>
      <c r="N375" s="1" t="s">
        <v>132</v>
      </c>
      <c r="O375" s="1" t="s">
        <v>145</v>
      </c>
      <c r="P375" s="1" t="s">
        <v>9</v>
      </c>
      <c r="Q375" s="1" t="s">
        <v>15332</v>
      </c>
      <c r="R375" s="58">
        <v>45364</v>
      </c>
      <c r="S375" s="31">
        <f t="shared" si="37"/>
        <v>0.12486111111502396</v>
      </c>
      <c r="T375" s="31">
        <f>VLOOKUP(A375,'+ pending'!A:V,22,0)</f>
        <v>7.3865740740740746E-2</v>
      </c>
      <c r="U375" s="18">
        <f>VLOOKUP(A375,'+ pending'!A:W,23,0)</f>
        <v>0.12718750000000001</v>
      </c>
      <c r="V375" s="31">
        <f>VLOOKUP(A375,'+ pending'!A:X,24,0)</f>
        <v>5.3321759259259256E-2</v>
      </c>
      <c r="W375" s="62" t="str">
        <f t="shared" si="38"/>
        <v/>
      </c>
      <c r="X375" s="63" t="str">
        <f t="shared" si="39"/>
        <v>Cumplido</v>
      </c>
      <c r="Z375" s="1" t="str">
        <f t="shared" si="41"/>
        <v/>
      </c>
      <c r="AA375" s="1" t="str">
        <f t="shared" si="36"/>
        <v/>
      </c>
      <c r="AB375" s="1" t="str">
        <f t="shared" si="40"/>
        <v/>
      </c>
      <c r="AC375" s="1" t="str">
        <f t="shared" si="42"/>
        <v>Cumplido</v>
      </c>
      <c r="AD375" s="1" t="str">
        <f>VLOOKUP(A375,'+ pending'!A:A,1,0)</f>
        <v>INC000002672062</v>
      </c>
    </row>
    <row r="376" spans="1:30" x14ac:dyDescent="0.2">
      <c r="A376" s="75" t="s">
        <v>16756</v>
      </c>
      <c r="B376" s="1" t="s">
        <v>123</v>
      </c>
      <c r="C376" s="1" t="s">
        <v>50</v>
      </c>
      <c r="D376" s="1" t="s">
        <v>109</v>
      </c>
      <c r="E376" s="1" t="s">
        <v>122</v>
      </c>
      <c r="F376" s="1" t="s">
        <v>455</v>
      </c>
      <c r="G376" s="1" t="s">
        <v>16757</v>
      </c>
      <c r="H376" s="1" t="s">
        <v>16757</v>
      </c>
      <c r="I376" s="1" t="s">
        <v>16758</v>
      </c>
      <c r="J376" s="1" t="s">
        <v>16503</v>
      </c>
      <c r="K376" s="1" t="s">
        <v>18</v>
      </c>
      <c r="L376" s="1" t="s">
        <v>57</v>
      </c>
      <c r="M376" s="1" t="s">
        <v>16759</v>
      </c>
      <c r="N376" s="1" t="s">
        <v>124</v>
      </c>
      <c r="O376" s="1" t="s">
        <v>125</v>
      </c>
      <c r="P376" s="1" t="s">
        <v>10</v>
      </c>
      <c r="Q376" s="1" t="s">
        <v>15332</v>
      </c>
      <c r="R376" s="58">
        <v>45364</v>
      </c>
      <c r="S376" s="31">
        <f t="shared" si="37"/>
        <v>1.2638888889341615E-2</v>
      </c>
      <c r="T376" s="31">
        <f>VLOOKUP(A376,'+ pending'!A:V,22,0)</f>
        <v>1.1550925925925926E-2</v>
      </c>
      <c r="U376" s="18">
        <f>VLOOKUP(A376,'+ pending'!A:W,23,0)</f>
        <v>1.2638888888888889E-2</v>
      </c>
      <c r="V376" s="31">
        <f>VLOOKUP(A376,'+ pending'!A:X,24,0)</f>
        <v>1.0879629629629629E-3</v>
      </c>
      <c r="W376" s="62" t="str">
        <f t="shared" si="38"/>
        <v>Cumplido</v>
      </c>
      <c r="X376" s="63" t="str">
        <f t="shared" si="39"/>
        <v xml:space="preserve"> </v>
      </c>
      <c r="Z376" s="1" t="str">
        <f t="shared" si="41"/>
        <v/>
      </c>
      <c r="AA376" s="1" t="str">
        <f t="shared" si="36"/>
        <v/>
      </c>
      <c r="AB376" s="1" t="str">
        <f t="shared" si="40"/>
        <v/>
      </c>
      <c r="AC376" s="1" t="str">
        <f t="shared" si="42"/>
        <v>Cumplido</v>
      </c>
      <c r="AD376" s="1" t="str">
        <f>VLOOKUP(A376,'+ pending'!A:A,1,0)</f>
        <v>INC000002672667</v>
      </c>
    </row>
    <row r="377" spans="1:30" x14ac:dyDescent="0.2">
      <c r="A377" s="75" t="s">
        <v>16760</v>
      </c>
      <c r="B377" s="1" t="s">
        <v>123</v>
      </c>
      <c r="C377" s="1" t="s">
        <v>50</v>
      </c>
      <c r="D377" s="1" t="s">
        <v>109</v>
      </c>
      <c r="E377" s="1" t="s">
        <v>122</v>
      </c>
      <c r="F377" s="1" t="s">
        <v>1435</v>
      </c>
      <c r="G377" s="1" t="s">
        <v>16761</v>
      </c>
      <c r="H377" s="1" t="s">
        <v>16761</v>
      </c>
      <c r="I377" s="1" t="s">
        <v>16762</v>
      </c>
      <c r="J377" s="1" t="s">
        <v>16503</v>
      </c>
      <c r="K377" s="1" t="s">
        <v>18</v>
      </c>
      <c r="L377" s="1" t="s">
        <v>57</v>
      </c>
      <c r="M377" s="1" t="s">
        <v>1439</v>
      </c>
      <c r="N377" s="1" t="s">
        <v>124</v>
      </c>
      <c r="O377" s="1" t="s">
        <v>125</v>
      </c>
      <c r="P377" s="1" t="s">
        <v>10</v>
      </c>
      <c r="Q377" s="1" t="s">
        <v>15332</v>
      </c>
      <c r="R377" s="58">
        <v>45364</v>
      </c>
      <c r="S377" s="31">
        <f t="shared" si="37"/>
        <v>0.19420138889108784</v>
      </c>
      <c r="T377" s="31">
        <f>VLOOKUP(A377,'+ pending'!A:V,22,0)</f>
        <v>0.12631944444444446</v>
      </c>
      <c r="U377" s="18">
        <f>VLOOKUP(A377,'+ pending'!A:W,23,0)</f>
        <v>0.19420138888888888</v>
      </c>
      <c r="V377" s="31">
        <f>VLOOKUP(A377,'+ pending'!A:X,24,0)</f>
        <v>6.7881944444444439E-2</v>
      </c>
      <c r="W377" s="62" t="str">
        <f t="shared" si="38"/>
        <v>Cumplido</v>
      </c>
      <c r="X377" s="63" t="str">
        <f t="shared" si="39"/>
        <v xml:space="preserve"> </v>
      </c>
      <c r="Z377" s="1" t="str">
        <f t="shared" si="41"/>
        <v/>
      </c>
      <c r="AA377" s="1" t="str">
        <f t="shared" si="36"/>
        <v/>
      </c>
      <c r="AB377" s="1" t="str">
        <f t="shared" si="40"/>
        <v/>
      </c>
      <c r="AC377" s="1" t="str">
        <f t="shared" si="42"/>
        <v>Cumplido</v>
      </c>
      <c r="AD377" s="1" t="str">
        <f>VLOOKUP(A377,'+ pending'!A:A,1,0)</f>
        <v>INC000002672245</v>
      </c>
    </row>
    <row r="378" spans="1:30" x14ac:dyDescent="0.2">
      <c r="A378" s="101" t="s">
        <v>16763</v>
      </c>
      <c r="B378" s="1" t="s">
        <v>159</v>
      </c>
      <c r="C378" s="1" t="s">
        <v>40</v>
      </c>
      <c r="D378" s="1" t="s">
        <v>117</v>
      </c>
      <c r="E378" s="1" t="s">
        <v>122</v>
      </c>
      <c r="F378" s="1" t="s">
        <v>121</v>
      </c>
      <c r="G378" s="1" t="s">
        <v>16764</v>
      </c>
      <c r="H378" s="1" t="s">
        <v>16765</v>
      </c>
      <c r="I378" s="1" t="s">
        <v>16766</v>
      </c>
      <c r="J378" s="1" t="s">
        <v>16503</v>
      </c>
      <c r="K378" s="1" t="s">
        <v>21</v>
      </c>
      <c r="L378" s="1" t="s">
        <v>42</v>
      </c>
      <c r="M378" s="1" t="s">
        <v>16767</v>
      </c>
      <c r="N378" s="1" t="s">
        <v>112</v>
      </c>
      <c r="O378" s="1" t="s">
        <v>13584</v>
      </c>
      <c r="P378" s="1" t="s">
        <v>9</v>
      </c>
      <c r="Q378" s="1" t="s">
        <v>15332</v>
      </c>
      <c r="R378" s="58">
        <v>45364</v>
      </c>
      <c r="S378" s="31">
        <f t="shared" si="37"/>
        <v>2.8125000026193447E-3</v>
      </c>
      <c r="T378" s="31">
        <f>VLOOKUP(A378,'+ pending'!A:V,22,0)</f>
        <v>0</v>
      </c>
      <c r="U378" s="18">
        <f>VLOOKUP(A378,'+ pending'!A:W,23,0)</f>
        <v>4.1666666666666666E-3</v>
      </c>
      <c r="V378" s="31">
        <f>VLOOKUP(A378,'+ pending'!A:X,24,0)</f>
        <v>4.1666666666666666E-3</v>
      </c>
      <c r="W378" s="62" t="str">
        <f t="shared" si="38"/>
        <v/>
      </c>
      <c r="X378" s="63" t="str">
        <f t="shared" si="39"/>
        <v>Cumplido</v>
      </c>
      <c r="Z378" s="1" t="str">
        <f t="shared" si="41"/>
        <v/>
      </c>
      <c r="AA378" s="1" t="str">
        <f t="shared" ref="AA378:AA441" si="43">IF($D378="Alta",IF($V378&lt;=$AI$5,"Cumplido", "Incumplido"),"")</f>
        <v/>
      </c>
      <c r="AB378" s="1" t="str">
        <f t="shared" si="40"/>
        <v>Cumplido</v>
      </c>
      <c r="AC378" s="1" t="str">
        <f t="shared" si="42"/>
        <v/>
      </c>
      <c r="AD378" s="1" t="str">
        <f>VLOOKUP(A378,'+ pending'!A:A,1,0)</f>
        <v>INC000002672742</v>
      </c>
    </row>
    <row r="379" spans="1:30" x14ac:dyDescent="0.2">
      <c r="A379" s="75" t="s">
        <v>19946</v>
      </c>
      <c r="B379" s="1" t="s">
        <v>116</v>
      </c>
      <c r="C379" s="1" t="s">
        <v>50</v>
      </c>
      <c r="D379" s="1" t="s">
        <v>109</v>
      </c>
      <c r="E379" s="1" t="s">
        <v>122</v>
      </c>
      <c r="F379" s="1" t="s">
        <v>121</v>
      </c>
      <c r="G379" s="1" t="s">
        <v>20862</v>
      </c>
      <c r="H379" s="1" t="s">
        <v>20863</v>
      </c>
      <c r="I379" s="1" t="s">
        <v>20864</v>
      </c>
      <c r="J379" s="1" t="s">
        <v>20865</v>
      </c>
      <c r="K379" s="1" t="s">
        <v>21</v>
      </c>
      <c r="L379" s="1" t="s">
        <v>498</v>
      </c>
      <c r="M379" s="1" t="s">
        <v>19947</v>
      </c>
      <c r="N379" s="1" t="s">
        <v>132</v>
      </c>
      <c r="O379" s="1" t="s">
        <v>145</v>
      </c>
      <c r="P379" s="1" t="s">
        <v>9</v>
      </c>
      <c r="Q379" s="1" t="s">
        <v>15332</v>
      </c>
      <c r="R379" s="58">
        <v>45365</v>
      </c>
      <c r="S379" s="31">
        <f t="shared" si="37"/>
        <v>0.65960648148029577</v>
      </c>
      <c r="T379" s="31">
        <f>VLOOKUP(A379,'+ pending'!A:V,22,0)</f>
        <v>0.61033564814814811</v>
      </c>
      <c r="U379" s="18">
        <f>VLOOKUP(A379,'+ pending'!A:W,23,0)</f>
        <v>0.66089120370370369</v>
      </c>
      <c r="V379" s="31">
        <f>VLOOKUP(A379,'+ pending'!A:X,24,0)</f>
        <v>5.0555555555555555E-2</v>
      </c>
      <c r="W379" s="62" t="str">
        <f t="shared" si="38"/>
        <v/>
      </c>
      <c r="X379" s="63" t="str">
        <f t="shared" si="39"/>
        <v>Cumplido</v>
      </c>
      <c r="Z379" s="1" t="str">
        <f t="shared" si="41"/>
        <v/>
      </c>
      <c r="AA379" s="1" t="str">
        <f t="shared" si="43"/>
        <v/>
      </c>
      <c r="AB379" s="1" t="str">
        <f t="shared" si="40"/>
        <v/>
      </c>
      <c r="AC379" s="1" t="str">
        <f t="shared" si="42"/>
        <v>Cumplido</v>
      </c>
      <c r="AD379" s="1" t="str">
        <f>VLOOKUP(A379,'+ pending'!A:A,1,0)</f>
        <v>INC000002672559</v>
      </c>
    </row>
    <row r="380" spans="1:30" x14ac:dyDescent="0.2">
      <c r="A380" s="75" t="s">
        <v>19953</v>
      </c>
      <c r="B380" s="1" t="s">
        <v>123</v>
      </c>
      <c r="C380" s="1" t="s">
        <v>50</v>
      </c>
      <c r="D380" s="1" t="s">
        <v>109</v>
      </c>
      <c r="E380" s="1" t="s">
        <v>122</v>
      </c>
      <c r="F380" s="1" t="s">
        <v>121</v>
      </c>
      <c r="G380" s="1" t="s">
        <v>20866</v>
      </c>
      <c r="H380" s="1" t="s">
        <v>20866</v>
      </c>
      <c r="I380" s="1" t="s">
        <v>20867</v>
      </c>
      <c r="J380" s="1" t="s">
        <v>20865</v>
      </c>
      <c r="K380" s="1" t="s">
        <v>18</v>
      </c>
      <c r="L380" s="1" t="s">
        <v>57</v>
      </c>
      <c r="M380" s="1" t="s">
        <v>19954</v>
      </c>
      <c r="N380" s="1" t="s">
        <v>124</v>
      </c>
      <c r="O380" s="1" t="s">
        <v>125</v>
      </c>
      <c r="P380" s="1" t="s">
        <v>10</v>
      </c>
      <c r="Q380" s="1" t="s">
        <v>15332</v>
      </c>
      <c r="R380" s="58">
        <v>45365</v>
      </c>
      <c r="S380" s="31">
        <f t="shared" si="37"/>
        <v>9.7754629627161194E-2</v>
      </c>
      <c r="T380" s="31">
        <f>VLOOKUP(A380,'+ pending'!A:V,22,0)</f>
        <v>9.6192129629629627E-2</v>
      </c>
      <c r="U380" s="18">
        <f>VLOOKUP(A380,'+ pending'!A:W,23,0)</f>
        <v>9.7754629629629636E-2</v>
      </c>
      <c r="V380" s="31">
        <f>VLOOKUP(A380,'+ pending'!A:X,24,0)</f>
        <v>1.5625000000000001E-3</v>
      </c>
      <c r="W380" s="62" t="str">
        <f t="shared" si="38"/>
        <v>Cumplido</v>
      </c>
      <c r="X380" s="63" t="str">
        <f t="shared" si="39"/>
        <v xml:space="preserve"> </v>
      </c>
      <c r="Z380" s="1" t="str">
        <f t="shared" si="41"/>
        <v/>
      </c>
      <c r="AA380" s="1" t="str">
        <f t="shared" si="43"/>
        <v/>
      </c>
      <c r="AB380" s="1" t="str">
        <f t="shared" si="40"/>
        <v/>
      </c>
      <c r="AC380" s="1" t="str">
        <f t="shared" si="42"/>
        <v>Cumplido</v>
      </c>
      <c r="AD380" s="1" t="str">
        <f>VLOOKUP(A380,'+ pending'!A:A,1,0)</f>
        <v>INC000002673998</v>
      </c>
    </row>
    <row r="381" spans="1:30" x14ac:dyDescent="0.2">
      <c r="A381" s="75" t="s">
        <v>19801</v>
      </c>
      <c r="B381" s="1" t="s">
        <v>116</v>
      </c>
      <c r="C381" s="1" t="s">
        <v>40</v>
      </c>
      <c r="D381" s="1" t="s">
        <v>117</v>
      </c>
      <c r="E381" s="1" t="s">
        <v>122</v>
      </c>
      <c r="F381" s="1" t="s">
        <v>129</v>
      </c>
      <c r="G381" s="1" t="s">
        <v>20868</v>
      </c>
      <c r="H381" s="1" t="s">
        <v>20869</v>
      </c>
      <c r="I381" s="1" t="s">
        <v>20870</v>
      </c>
      <c r="J381" s="1" t="s">
        <v>20865</v>
      </c>
      <c r="K381" s="1" t="s">
        <v>19</v>
      </c>
      <c r="L381" s="1" t="s">
        <v>63</v>
      </c>
      <c r="M381" s="1" t="s">
        <v>19802</v>
      </c>
      <c r="N381" s="1" t="s">
        <v>112</v>
      </c>
      <c r="O381" s="1" t="s">
        <v>212</v>
      </c>
      <c r="P381" s="1" t="s">
        <v>9</v>
      </c>
      <c r="Q381" s="1" t="s">
        <v>15380</v>
      </c>
      <c r="R381" s="58">
        <v>45365</v>
      </c>
      <c r="S381" s="31">
        <f t="shared" si="37"/>
        <v>0.80569444444699911</v>
      </c>
      <c r="T381" s="31">
        <f>VLOOKUP(A381,'+ pending'!A:V,22,0)</f>
        <v>0.80562500000000004</v>
      </c>
      <c r="U381" s="18">
        <f>VLOOKUP(A381,'+ pending'!A:W,23,0)</f>
        <v>0.80571759259259257</v>
      </c>
      <c r="V381" s="31">
        <f>VLOOKUP(A381,'+ pending'!A:X,24,0)</f>
        <v>9.2592592592592588E-5</v>
      </c>
      <c r="W381" s="62" t="str">
        <f t="shared" si="38"/>
        <v/>
      </c>
      <c r="X381" s="63" t="str">
        <f t="shared" si="39"/>
        <v>Cumplido</v>
      </c>
      <c r="Z381" s="1" t="str">
        <f t="shared" si="41"/>
        <v/>
      </c>
      <c r="AA381" s="1" t="str">
        <f t="shared" si="43"/>
        <v/>
      </c>
      <c r="AB381" s="1" t="str">
        <f t="shared" si="40"/>
        <v>Cumplido</v>
      </c>
      <c r="AC381" s="1" t="str">
        <f t="shared" si="42"/>
        <v/>
      </c>
      <c r="AD381" s="1" t="str">
        <f>VLOOKUP(A381,'+ pending'!A:A,1,0)</f>
        <v>INC000002671948</v>
      </c>
    </row>
    <row r="382" spans="1:30" x14ac:dyDescent="0.2">
      <c r="A382" s="75" t="s">
        <v>20060</v>
      </c>
      <c r="B382" s="1" t="s">
        <v>123</v>
      </c>
      <c r="C382" s="1" t="s">
        <v>50</v>
      </c>
      <c r="D382" s="1" t="s">
        <v>109</v>
      </c>
      <c r="E382" s="1" t="s">
        <v>122</v>
      </c>
      <c r="F382" s="1" t="s">
        <v>455</v>
      </c>
      <c r="G382" s="1" t="s">
        <v>20871</v>
      </c>
      <c r="H382" s="1" t="s">
        <v>20871</v>
      </c>
      <c r="I382" s="1" t="s">
        <v>20872</v>
      </c>
      <c r="J382" s="1" t="s">
        <v>20865</v>
      </c>
      <c r="K382" s="1" t="s">
        <v>18</v>
      </c>
      <c r="L382" s="1" t="s">
        <v>57</v>
      </c>
      <c r="M382" s="1" t="s">
        <v>1433</v>
      </c>
      <c r="N382" s="1" t="s">
        <v>124</v>
      </c>
      <c r="O382" s="1" t="s">
        <v>125</v>
      </c>
      <c r="P382" s="1" t="s">
        <v>10</v>
      </c>
      <c r="Q382" s="1" t="s">
        <v>15332</v>
      </c>
      <c r="R382" s="58">
        <v>45365</v>
      </c>
      <c r="S382" s="31">
        <f t="shared" si="37"/>
        <v>0.13939814815239515</v>
      </c>
      <c r="T382" s="31">
        <f>VLOOKUP(A382,'+ pending'!A:V,22,0)</f>
        <v>0.13802083333333334</v>
      </c>
      <c r="U382" s="18">
        <f>VLOOKUP(A382,'+ pending'!A:W,23,0)</f>
        <v>0.13939814814814816</v>
      </c>
      <c r="V382" s="31">
        <f>VLOOKUP(A382,'+ pending'!A:X,24,0)</f>
        <v>1.3773148148148147E-3</v>
      </c>
      <c r="W382" s="62" t="str">
        <f t="shared" si="38"/>
        <v>Cumplido</v>
      </c>
      <c r="X382" s="63" t="str">
        <f t="shared" si="39"/>
        <v xml:space="preserve"> </v>
      </c>
      <c r="Z382" s="1" t="str">
        <f t="shared" si="41"/>
        <v/>
      </c>
      <c r="AA382" s="1" t="str">
        <f t="shared" si="43"/>
        <v/>
      </c>
      <c r="AB382" s="1" t="str">
        <f t="shared" si="40"/>
        <v/>
      </c>
      <c r="AC382" s="1" t="str">
        <f t="shared" si="42"/>
        <v>Cumplido</v>
      </c>
      <c r="AD382" s="1" t="str">
        <f>VLOOKUP(A382,'+ pending'!A:A,1,0)</f>
        <v>INC000002673958</v>
      </c>
    </row>
    <row r="383" spans="1:30" x14ac:dyDescent="0.2">
      <c r="A383" s="75" t="s">
        <v>20105</v>
      </c>
      <c r="B383" s="1" t="s">
        <v>110</v>
      </c>
      <c r="C383" s="1" t="s">
        <v>50</v>
      </c>
      <c r="D383" s="1" t="s">
        <v>109</v>
      </c>
      <c r="E383" s="1" t="s">
        <v>122</v>
      </c>
      <c r="F383" s="1" t="s">
        <v>111</v>
      </c>
      <c r="G383" s="1" t="s">
        <v>20873</v>
      </c>
      <c r="H383" s="1" t="s">
        <v>20874</v>
      </c>
      <c r="I383" s="1" t="s">
        <v>20875</v>
      </c>
      <c r="J383" s="1" t="s">
        <v>20865</v>
      </c>
      <c r="K383" s="1" t="s">
        <v>18</v>
      </c>
      <c r="L383" s="1" t="s">
        <v>58</v>
      </c>
      <c r="M383" s="1" t="s">
        <v>20106</v>
      </c>
      <c r="N383" s="1" t="s">
        <v>199</v>
      </c>
      <c r="O383" s="1" t="s">
        <v>172</v>
      </c>
      <c r="P383" s="1" t="s">
        <v>9</v>
      </c>
      <c r="Q383" s="1" t="s">
        <v>15332</v>
      </c>
      <c r="R383" s="58">
        <v>45365</v>
      </c>
      <c r="S383" s="31">
        <f t="shared" si="37"/>
        <v>1.9907407404389232E-3</v>
      </c>
      <c r="T383" s="31">
        <f>VLOOKUP(A383,'+ pending'!A:V,22,0)</f>
        <v>0</v>
      </c>
      <c r="U383" s="18">
        <f>VLOOKUP(A383,'+ pending'!A:W,23,0)</f>
        <v>3.2870370370370371E-3</v>
      </c>
      <c r="V383" s="31">
        <f>VLOOKUP(A383,'+ pending'!A:X,24,0)</f>
        <v>3.2870370370370371E-3</v>
      </c>
      <c r="W383" s="62" t="str">
        <f t="shared" si="38"/>
        <v/>
      </c>
      <c r="X383" s="63" t="str">
        <f t="shared" si="39"/>
        <v>Cumplido</v>
      </c>
      <c r="Z383" s="1" t="str">
        <f t="shared" si="41"/>
        <v/>
      </c>
      <c r="AA383" s="1" t="str">
        <f t="shared" si="43"/>
        <v/>
      </c>
      <c r="AB383" s="1" t="str">
        <f t="shared" si="40"/>
        <v/>
      </c>
      <c r="AC383" s="1" t="str">
        <f t="shared" si="42"/>
        <v>Cumplido</v>
      </c>
      <c r="AD383" s="1" t="str">
        <f>VLOOKUP(A383,'+ pending'!A:A,1,0)</f>
        <v>INC000002673551</v>
      </c>
    </row>
    <row r="384" spans="1:30" x14ac:dyDescent="0.2">
      <c r="A384" s="75" t="s">
        <v>20124</v>
      </c>
      <c r="B384" s="1" t="s">
        <v>123</v>
      </c>
      <c r="C384" s="1" t="s">
        <v>50</v>
      </c>
      <c r="D384" s="1" t="s">
        <v>109</v>
      </c>
      <c r="E384" s="1" t="s">
        <v>122</v>
      </c>
      <c r="F384" s="1" t="s">
        <v>121</v>
      </c>
      <c r="G384" s="1" t="s">
        <v>20876</v>
      </c>
      <c r="H384" s="1" t="s">
        <v>20876</v>
      </c>
      <c r="I384" s="1" t="s">
        <v>20877</v>
      </c>
      <c r="J384" s="1" t="s">
        <v>20865</v>
      </c>
      <c r="K384" s="1" t="s">
        <v>18</v>
      </c>
      <c r="L384" s="1" t="s">
        <v>57</v>
      </c>
      <c r="M384" s="1" t="s">
        <v>20125</v>
      </c>
      <c r="N384" s="1" t="s">
        <v>124</v>
      </c>
      <c r="O384" s="1" t="s">
        <v>125</v>
      </c>
      <c r="P384" s="1" t="s">
        <v>10</v>
      </c>
      <c r="Q384" s="1" t="s">
        <v>15332</v>
      </c>
      <c r="R384" s="58">
        <v>45365</v>
      </c>
      <c r="S384" s="31">
        <f t="shared" si="37"/>
        <v>0.114675925928168</v>
      </c>
      <c r="T384" s="31">
        <f>VLOOKUP(A384,'+ pending'!A:V,22,0)</f>
        <v>0.11238425925925925</v>
      </c>
      <c r="U384" s="18">
        <f>VLOOKUP(A384,'+ pending'!A:W,23,0)</f>
        <v>0.11467592592592593</v>
      </c>
      <c r="V384" s="31">
        <f>VLOOKUP(A384,'+ pending'!A:X,24,0)</f>
        <v>2.2916666666666667E-3</v>
      </c>
      <c r="W384" s="62" t="str">
        <f t="shared" si="38"/>
        <v>Cumplido</v>
      </c>
      <c r="X384" s="63" t="str">
        <f t="shared" si="39"/>
        <v xml:space="preserve"> </v>
      </c>
      <c r="Z384" s="1" t="str">
        <f t="shared" si="41"/>
        <v/>
      </c>
      <c r="AA384" s="1" t="str">
        <f t="shared" si="43"/>
        <v/>
      </c>
      <c r="AB384" s="1" t="str">
        <f t="shared" si="40"/>
        <v/>
      </c>
      <c r="AC384" s="1" t="str">
        <f t="shared" si="42"/>
        <v>Cumplido</v>
      </c>
      <c r="AD384" s="1" t="str">
        <f>VLOOKUP(A384,'+ pending'!A:A,1,0)</f>
        <v>INC000002673997</v>
      </c>
    </row>
    <row r="385" spans="1:30" x14ac:dyDescent="0.2">
      <c r="A385" s="75" t="s">
        <v>20111</v>
      </c>
      <c r="B385" s="1" t="s">
        <v>159</v>
      </c>
      <c r="C385" s="1" t="s">
        <v>40</v>
      </c>
      <c r="D385" s="1" t="s">
        <v>117</v>
      </c>
      <c r="E385" s="1" t="s">
        <v>122</v>
      </c>
      <c r="F385" s="1" t="s">
        <v>111</v>
      </c>
      <c r="G385" s="1" t="s">
        <v>20878</v>
      </c>
      <c r="H385" s="1" t="s">
        <v>20879</v>
      </c>
      <c r="I385" s="1" t="s">
        <v>20879</v>
      </c>
      <c r="J385" s="1" t="s">
        <v>20865</v>
      </c>
      <c r="K385" s="1" t="s">
        <v>18</v>
      </c>
      <c r="L385" s="1" t="s">
        <v>58</v>
      </c>
      <c r="M385" s="1" t="s">
        <v>20112</v>
      </c>
      <c r="N385" s="1" t="s">
        <v>199</v>
      </c>
      <c r="O385" s="1" t="s">
        <v>172</v>
      </c>
      <c r="P385" s="1" t="s">
        <v>9</v>
      </c>
      <c r="Q385" s="1" t="s">
        <v>15332</v>
      </c>
      <c r="R385" s="58">
        <v>45365</v>
      </c>
      <c r="S385" s="31">
        <f t="shared" si="37"/>
        <v>0</v>
      </c>
      <c r="T385" s="31">
        <f>VLOOKUP(A385,'+ pending'!A:V,22,0)</f>
        <v>0</v>
      </c>
      <c r="U385" s="18">
        <f>VLOOKUP(A385,'+ pending'!A:W,23,0)</f>
        <v>3.0208333333333333E-3</v>
      </c>
      <c r="V385" s="31">
        <f>VLOOKUP(A385,'+ pending'!A:X,24,0)</f>
        <v>3.0208333333333333E-3</v>
      </c>
      <c r="W385" s="62" t="str">
        <f t="shared" si="38"/>
        <v/>
      </c>
      <c r="X385" s="63" t="str">
        <f t="shared" si="39"/>
        <v>Cumplido</v>
      </c>
      <c r="Z385" s="1" t="str">
        <f t="shared" si="41"/>
        <v/>
      </c>
      <c r="AA385" s="1" t="str">
        <f t="shared" si="43"/>
        <v/>
      </c>
      <c r="AB385" s="1" t="str">
        <f t="shared" si="40"/>
        <v>Cumplido</v>
      </c>
      <c r="AC385" s="1" t="str">
        <f t="shared" si="42"/>
        <v/>
      </c>
      <c r="AD385" s="1" t="str">
        <f>VLOOKUP(A385,'+ pending'!A:A,1,0)</f>
        <v>INC000002673555</v>
      </c>
    </row>
    <row r="386" spans="1:30" x14ac:dyDescent="0.2">
      <c r="A386" s="75" t="s">
        <v>19772</v>
      </c>
      <c r="B386" s="1" t="s">
        <v>116</v>
      </c>
      <c r="C386" s="1" t="s">
        <v>40</v>
      </c>
      <c r="D386" s="1" t="s">
        <v>117</v>
      </c>
      <c r="E386" s="1" t="s">
        <v>122</v>
      </c>
      <c r="F386" s="1" t="s">
        <v>111</v>
      </c>
      <c r="G386" s="1" t="s">
        <v>20880</v>
      </c>
      <c r="H386" s="1" t="s">
        <v>20881</v>
      </c>
      <c r="I386" s="1" t="s">
        <v>20882</v>
      </c>
      <c r="J386" s="1" t="s">
        <v>20865</v>
      </c>
      <c r="K386" s="1" t="s">
        <v>18</v>
      </c>
      <c r="L386" s="1" t="s">
        <v>58</v>
      </c>
      <c r="M386" s="1" t="s">
        <v>19773</v>
      </c>
      <c r="N386" s="1" t="s">
        <v>199</v>
      </c>
      <c r="O386" s="1" t="s">
        <v>172</v>
      </c>
      <c r="P386" s="1" t="s">
        <v>9</v>
      </c>
      <c r="Q386" s="1" t="s">
        <v>15332</v>
      </c>
      <c r="R386" s="58">
        <v>45365</v>
      </c>
      <c r="S386" s="31">
        <f t="shared" si="37"/>
        <v>1.898148148029577E-3</v>
      </c>
      <c r="T386" s="31">
        <f>VLOOKUP(A386,'+ pending'!A:V,22,0)</f>
        <v>0</v>
      </c>
      <c r="U386" s="18">
        <f>VLOOKUP(A386,'+ pending'!A:W,23,0)</f>
        <v>3.1944444444444446E-3</v>
      </c>
      <c r="V386" s="31">
        <f>VLOOKUP(A386,'+ pending'!A:X,24,0)</f>
        <v>3.1944444444444446E-3</v>
      </c>
      <c r="W386" s="62" t="str">
        <f t="shared" si="38"/>
        <v/>
      </c>
      <c r="X386" s="63" t="str">
        <f t="shared" si="39"/>
        <v>Cumplido</v>
      </c>
      <c r="Z386" s="1" t="str">
        <f t="shared" si="41"/>
        <v/>
      </c>
      <c r="AA386" s="1" t="str">
        <f t="shared" si="43"/>
        <v/>
      </c>
      <c r="AB386" s="1" t="str">
        <f t="shared" si="40"/>
        <v>Cumplido</v>
      </c>
      <c r="AC386" s="1" t="str">
        <f t="shared" si="42"/>
        <v/>
      </c>
      <c r="AD386" s="1" t="str">
        <f>VLOOKUP(A386,'+ pending'!A:A,1,0)</f>
        <v>INC000002673559</v>
      </c>
    </row>
    <row r="387" spans="1:30" x14ac:dyDescent="0.2">
      <c r="A387" s="75" t="s">
        <v>20034</v>
      </c>
      <c r="B387" s="1" t="s">
        <v>116</v>
      </c>
      <c r="C387" s="1" t="s">
        <v>50</v>
      </c>
      <c r="D387" s="1" t="s">
        <v>109</v>
      </c>
      <c r="E387" s="1" t="s">
        <v>122</v>
      </c>
      <c r="F387" s="1" t="s">
        <v>121</v>
      </c>
      <c r="G387" s="1" t="s">
        <v>20883</v>
      </c>
      <c r="H387" s="1" t="s">
        <v>20884</v>
      </c>
      <c r="I387" s="1" t="s">
        <v>20885</v>
      </c>
      <c r="J387" s="1" t="s">
        <v>20865</v>
      </c>
      <c r="K387" s="1" t="s">
        <v>18</v>
      </c>
      <c r="L387" s="1" t="s">
        <v>57</v>
      </c>
      <c r="M387" s="1" t="s">
        <v>20035</v>
      </c>
      <c r="N387" s="1" t="s">
        <v>132</v>
      </c>
      <c r="O387" s="1" t="s">
        <v>145</v>
      </c>
      <c r="P387" s="1" t="s">
        <v>9</v>
      </c>
      <c r="Q387" s="1" t="s">
        <v>15332</v>
      </c>
      <c r="R387" s="58">
        <v>45365</v>
      </c>
      <c r="S387" s="31">
        <f t="shared" si="37"/>
        <v>0.70583333333343035</v>
      </c>
      <c r="T387" s="31">
        <f>VLOOKUP(A387,'+ pending'!A:V,22,0)</f>
        <v>0.70400462962962962</v>
      </c>
      <c r="U387" s="18">
        <f>VLOOKUP(A387,'+ pending'!A:W,23,0)</f>
        <v>0.70969907407407407</v>
      </c>
      <c r="V387" s="31">
        <f>VLOOKUP(A387,'+ pending'!A:X,24,0)</f>
        <v>5.6944444444444447E-3</v>
      </c>
      <c r="W387" s="62" t="str">
        <f t="shared" si="38"/>
        <v/>
      </c>
      <c r="X387" s="63" t="str">
        <f t="shared" si="39"/>
        <v>Cumplido</v>
      </c>
      <c r="Z387" s="1" t="str">
        <f t="shared" si="41"/>
        <v/>
      </c>
      <c r="AA387" s="1" t="str">
        <f t="shared" si="43"/>
        <v/>
      </c>
      <c r="AB387" s="1" t="str">
        <f t="shared" si="40"/>
        <v/>
      </c>
      <c r="AC387" s="1" t="str">
        <f t="shared" si="42"/>
        <v>Cumplido</v>
      </c>
      <c r="AD387" s="1" t="str">
        <f>VLOOKUP(A387,'+ pending'!A:A,1,0)</f>
        <v>INC000002672567</v>
      </c>
    </row>
    <row r="388" spans="1:30" x14ac:dyDescent="0.2">
      <c r="A388" s="75" t="s">
        <v>19863</v>
      </c>
      <c r="B388" s="1" t="s">
        <v>110</v>
      </c>
      <c r="C388" s="1" t="s">
        <v>50</v>
      </c>
      <c r="D388" s="1" t="s">
        <v>109</v>
      </c>
      <c r="E388" s="1" t="s">
        <v>122</v>
      </c>
      <c r="F388" s="1" t="s">
        <v>111</v>
      </c>
      <c r="G388" s="1" t="s">
        <v>20886</v>
      </c>
      <c r="H388" s="1" t="s">
        <v>20887</v>
      </c>
      <c r="I388" s="1" t="s">
        <v>20888</v>
      </c>
      <c r="J388" s="1" t="s">
        <v>20865</v>
      </c>
      <c r="K388" s="1" t="s">
        <v>18</v>
      </c>
      <c r="L388" s="1" t="s">
        <v>61</v>
      </c>
      <c r="M388" s="1" t="s">
        <v>19864</v>
      </c>
      <c r="N388" s="1" t="s">
        <v>112</v>
      </c>
      <c r="O388" s="1" t="s">
        <v>453</v>
      </c>
      <c r="P388" s="1" t="s">
        <v>9</v>
      </c>
      <c r="Q388" s="1" t="s">
        <v>15332</v>
      </c>
      <c r="R388" s="58">
        <v>45365</v>
      </c>
      <c r="S388" s="31">
        <f t="shared" si="37"/>
        <v>1.5625E-2</v>
      </c>
      <c r="T388" s="31">
        <f>VLOOKUP(A388,'+ pending'!A:V,22,0)</f>
        <v>0</v>
      </c>
      <c r="U388" s="18">
        <f>VLOOKUP(A388,'+ pending'!A:W,23,0)</f>
        <v>1.5787037037037037E-2</v>
      </c>
      <c r="V388" s="31">
        <f>VLOOKUP(A388,'+ pending'!A:X,24,0)</f>
        <v>1.5787037037037037E-2</v>
      </c>
      <c r="W388" s="62" t="str">
        <f t="shared" si="38"/>
        <v/>
      </c>
      <c r="X388" s="63" t="str">
        <f t="shared" si="39"/>
        <v>Cumplido</v>
      </c>
      <c r="Z388" s="1" t="str">
        <f t="shared" si="41"/>
        <v/>
      </c>
      <c r="AA388" s="1" t="str">
        <f t="shared" si="43"/>
        <v/>
      </c>
      <c r="AB388" s="1" t="str">
        <f t="shared" si="40"/>
        <v/>
      </c>
      <c r="AC388" s="1" t="str">
        <f t="shared" si="42"/>
        <v>Cumplido</v>
      </c>
      <c r="AD388" s="1" t="str">
        <f>VLOOKUP(A388,'+ pending'!A:A,1,0)</f>
        <v>INC000002674282</v>
      </c>
    </row>
    <row r="389" spans="1:30" x14ac:dyDescent="0.2">
      <c r="A389" s="75" t="s">
        <v>19788</v>
      </c>
      <c r="B389" s="1" t="s">
        <v>110</v>
      </c>
      <c r="C389" s="1" t="s">
        <v>50</v>
      </c>
      <c r="D389" s="1" t="s">
        <v>109</v>
      </c>
      <c r="E389" s="1" t="s">
        <v>122</v>
      </c>
      <c r="F389" s="1" t="s">
        <v>111</v>
      </c>
      <c r="G389" s="1" t="s">
        <v>20889</v>
      </c>
      <c r="H389" s="1" t="s">
        <v>20890</v>
      </c>
      <c r="I389" s="1" t="s">
        <v>20891</v>
      </c>
      <c r="J389" s="1" t="s">
        <v>20865</v>
      </c>
      <c r="K389" s="1" t="s">
        <v>18</v>
      </c>
      <c r="L389" s="1" t="s">
        <v>61</v>
      </c>
      <c r="M389" s="1" t="s">
        <v>19789</v>
      </c>
      <c r="N389" s="1" t="s">
        <v>112</v>
      </c>
      <c r="O389" s="1" t="s">
        <v>453</v>
      </c>
      <c r="P389" s="1" t="s">
        <v>9</v>
      </c>
      <c r="Q389" s="1" t="s">
        <v>15332</v>
      </c>
      <c r="R389" s="58">
        <v>45365</v>
      </c>
      <c r="S389" s="31">
        <f t="shared" si="37"/>
        <v>1.5925925923511386E-2</v>
      </c>
      <c r="T389" s="31">
        <f>VLOOKUP(A389,'+ pending'!A:V,22,0)</f>
        <v>0</v>
      </c>
      <c r="U389" s="18">
        <f>VLOOKUP(A389,'+ pending'!A:W,23,0)</f>
        <v>1.6134259259259258E-2</v>
      </c>
      <c r="V389" s="31">
        <f>VLOOKUP(A389,'+ pending'!A:X,24,0)</f>
        <v>1.6134259259259258E-2</v>
      </c>
      <c r="W389" s="62" t="str">
        <f t="shared" si="38"/>
        <v/>
      </c>
      <c r="X389" s="63" t="str">
        <f t="shared" si="39"/>
        <v>Cumplido</v>
      </c>
      <c r="Z389" s="1" t="str">
        <f t="shared" si="41"/>
        <v/>
      </c>
      <c r="AA389" s="1" t="str">
        <f t="shared" si="43"/>
        <v/>
      </c>
      <c r="AB389" s="1" t="str">
        <f t="shared" si="40"/>
        <v/>
      </c>
      <c r="AC389" s="1" t="str">
        <f t="shared" si="42"/>
        <v>Cumplido</v>
      </c>
      <c r="AD389" s="1" t="str">
        <f>VLOOKUP(A389,'+ pending'!A:A,1,0)</f>
        <v>INC000002674283</v>
      </c>
    </row>
    <row r="390" spans="1:30" x14ac:dyDescent="0.2">
      <c r="A390" s="75" t="s">
        <v>19878</v>
      </c>
      <c r="B390" s="1" t="s">
        <v>110</v>
      </c>
      <c r="C390" s="1" t="s">
        <v>50</v>
      </c>
      <c r="D390" s="1" t="s">
        <v>109</v>
      </c>
      <c r="E390" s="1" t="s">
        <v>122</v>
      </c>
      <c r="F390" s="1" t="s">
        <v>111</v>
      </c>
      <c r="G390" s="1" t="s">
        <v>20892</v>
      </c>
      <c r="H390" s="1" t="s">
        <v>20893</v>
      </c>
      <c r="I390" s="1" t="s">
        <v>20894</v>
      </c>
      <c r="J390" s="1" t="s">
        <v>20865</v>
      </c>
      <c r="K390" s="1" t="s">
        <v>18</v>
      </c>
      <c r="L390" s="1" t="s">
        <v>61</v>
      </c>
      <c r="M390" s="1" t="s">
        <v>1775</v>
      </c>
      <c r="N390" s="1" t="s">
        <v>112</v>
      </c>
      <c r="O390" s="1" t="s">
        <v>453</v>
      </c>
      <c r="P390" s="1" t="s">
        <v>9</v>
      </c>
      <c r="Q390" s="1" t="s">
        <v>15332</v>
      </c>
      <c r="R390" s="58">
        <v>45365</v>
      </c>
      <c r="S390" s="31">
        <f t="shared" si="37"/>
        <v>1.8206018517958E-2</v>
      </c>
      <c r="T390" s="31">
        <f>VLOOKUP(A390,'+ pending'!A:V,22,0)</f>
        <v>0</v>
      </c>
      <c r="U390" s="18">
        <f>VLOOKUP(A390,'+ pending'!A:W,23,0)</f>
        <v>1.8344907407407407E-2</v>
      </c>
      <c r="V390" s="31">
        <f>VLOOKUP(A390,'+ pending'!A:X,24,0)</f>
        <v>1.8344907407407407E-2</v>
      </c>
      <c r="W390" s="62" t="str">
        <f t="shared" si="38"/>
        <v/>
      </c>
      <c r="X390" s="63" t="str">
        <f t="shared" si="39"/>
        <v>Cumplido</v>
      </c>
      <c r="Z390" s="1" t="str">
        <f t="shared" si="41"/>
        <v/>
      </c>
      <c r="AA390" s="1" t="str">
        <f t="shared" si="43"/>
        <v/>
      </c>
      <c r="AB390" s="1" t="str">
        <f t="shared" si="40"/>
        <v/>
      </c>
      <c r="AC390" s="1" t="str">
        <f t="shared" si="42"/>
        <v>Cumplido</v>
      </c>
      <c r="AD390" s="1" t="str">
        <f>VLOOKUP(A390,'+ pending'!A:A,1,0)</f>
        <v>INC000002674284</v>
      </c>
    </row>
    <row r="391" spans="1:30" x14ac:dyDescent="0.2">
      <c r="A391" s="75" t="s">
        <v>20073</v>
      </c>
      <c r="B391" s="1" t="s">
        <v>116</v>
      </c>
      <c r="C391" s="1" t="s">
        <v>40</v>
      </c>
      <c r="D391" s="1" t="s">
        <v>117</v>
      </c>
      <c r="E391" s="1" t="s">
        <v>122</v>
      </c>
      <c r="F391" s="1" t="s">
        <v>170</v>
      </c>
      <c r="G391" s="1" t="s">
        <v>20895</v>
      </c>
      <c r="H391" s="1" t="s">
        <v>20896</v>
      </c>
      <c r="I391" s="1" t="s">
        <v>20897</v>
      </c>
      <c r="J391" s="1" t="s">
        <v>20865</v>
      </c>
      <c r="K391" s="1" t="s">
        <v>22</v>
      </c>
      <c r="L391" s="1" t="s">
        <v>45</v>
      </c>
      <c r="M391" s="1" t="s">
        <v>20074</v>
      </c>
      <c r="N391" s="1" t="s">
        <v>115</v>
      </c>
      <c r="O391" s="1" t="s">
        <v>144</v>
      </c>
      <c r="P391" s="1" t="s">
        <v>9</v>
      </c>
      <c r="Q391" s="1" t="s">
        <v>15332</v>
      </c>
      <c r="R391" s="58">
        <v>45365</v>
      </c>
      <c r="S391" s="31">
        <f t="shared" ref="S391:S454" si="44">I391-H391</f>
        <v>5.5810185185691807E-2</v>
      </c>
      <c r="T391" s="31">
        <f>VLOOKUP(A391,'+ pending'!A:V,22,0)</f>
        <v>0</v>
      </c>
      <c r="U391" s="18">
        <f>VLOOKUP(A391,'+ pending'!A:W,23,0)</f>
        <v>5.648148148148148E-2</v>
      </c>
      <c r="V391" s="31">
        <f>VLOOKUP(A391,'+ pending'!A:X,24,0)</f>
        <v>5.648148148148148E-2</v>
      </c>
      <c r="W391" s="62" t="str">
        <f t="shared" ref="W391:W454" si="45">IF(P391="Incidencia de Cliente",IF($V391&lt;=$AI$2,"Cumplido","Incumplido"),"")</f>
        <v/>
      </c>
      <c r="X391" s="63" t="str">
        <f t="shared" ref="X391:X454" si="46">IF(P391="Requerimiento de Cliente",IF($V391&lt;=$AI$3,"Cumplido","Incumplido")," ")</f>
        <v>Cumplido</v>
      </c>
      <c r="Z391" s="1" t="str">
        <f t="shared" si="41"/>
        <v/>
      </c>
      <c r="AA391" s="1" t="str">
        <f t="shared" si="43"/>
        <v/>
      </c>
      <c r="AB391" s="1" t="str">
        <f t="shared" si="40"/>
        <v>Cumplido</v>
      </c>
      <c r="AC391" s="1" t="str">
        <f t="shared" si="42"/>
        <v/>
      </c>
      <c r="AD391" s="1" t="str">
        <f>VLOOKUP(A391,'+ pending'!A:A,1,0)</f>
        <v>INC000002674160</v>
      </c>
    </row>
    <row r="392" spans="1:30" x14ac:dyDescent="0.2">
      <c r="A392" s="75" t="s">
        <v>20170</v>
      </c>
      <c r="B392" s="1" t="s">
        <v>110</v>
      </c>
      <c r="C392" s="1" t="s">
        <v>50</v>
      </c>
      <c r="D392" s="1" t="s">
        <v>109</v>
      </c>
      <c r="E392" s="1" t="s">
        <v>122</v>
      </c>
      <c r="F392" s="1" t="s">
        <v>111</v>
      </c>
      <c r="G392" s="1" t="s">
        <v>20898</v>
      </c>
      <c r="H392" s="1" t="s">
        <v>20899</v>
      </c>
      <c r="I392" s="1" t="s">
        <v>20900</v>
      </c>
      <c r="J392" s="1" t="s">
        <v>20865</v>
      </c>
      <c r="K392" s="1" t="s">
        <v>18</v>
      </c>
      <c r="L392" s="1" t="s">
        <v>499</v>
      </c>
      <c r="M392" s="1" t="s">
        <v>20171</v>
      </c>
      <c r="N392" s="1" t="s">
        <v>112</v>
      </c>
      <c r="O392" s="1" t="s">
        <v>1770</v>
      </c>
      <c r="P392" s="1" t="s">
        <v>9</v>
      </c>
      <c r="Q392" s="1" t="s">
        <v>15332</v>
      </c>
      <c r="R392" s="58">
        <v>45365</v>
      </c>
      <c r="S392" s="31">
        <f t="shared" si="44"/>
        <v>2.0370370402815752E-3</v>
      </c>
      <c r="T392" s="31">
        <f>VLOOKUP(A392,'+ pending'!A:V,22,0)</f>
        <v>0</v>
      </c>
      <c r="U392" s="18">
        <f>VLOOKUP(A392,'+ pending'!A:W,23,0)</f>
        <v>2.2685185185185187E-3</v>
      </c>
      <c r="V392" s="31">
        <f>VLOOKUP(A392,'+ pending'!A:X,24,0)</f>
        <v>2.2685185185185187E-3</v>
      </c>
      <c r="W392" s="62" t="str">
        <f t="shared" si="45"/>
        <v/>
      </c>
      <c r="X392" s="63" t="str">
        <f t="shared" si="46"/>
        <v>Cumplido</v>
      </c>
      <c r="Z392" s="1" t="str">
        <f t="shared" si="41"/>
        <v/>
      </c>
      <c r="AA392" s="1" t="str">
        <f t="shared" si="43"/>
        <v/>
      </c>
      <c r="AB392" s="1" t="str">
        <f t="shared" ref="AB392:AB455" si="47">IF($D392="Media",IF($V392&lt;=$AI$6,"Cumplido", "Incumplido"),"")</f>
        <v/>
      </c>
      <c r="AC392" s="1" t="str">
        <f t="shared" si="42"/>
        <v>Cumplido</v>
      </c>
      <c r="AD392" s="1" t="str">
        <f>VLOOKUP(A392,'+ pending'!A:A,1,0)</f>
        <v>INC000002674812</v>
      </c>
    </row>
    <row r="393" spans="1:30" x14ac:dyDescent="0.2">
      <c r="A393" s="75" t="s">
        <v>20054</v>
      </c>
      <c r="B393" s="1" t="s">
        <v>110</v>
      </c>
      <c r="C393" s="1" t="s">
        <v>50</v>
      </c>
      <c r="D393" s="1" t="s">
        <v>109</v>
      </c>
      <c r="E393" s="1" t="s">
        <v>122</v>
      </c>
      <c r="F393" s="1" t="s">
        <v>111</v>
      </c>
      <c r="G393" s="1" t="s">
        <v>20901</v>
      </c>
      <c r="H393" s="1" t="s">
        <v>20902</v>
      </c>
      <c r="I393" s="1" t="s">
        <v>20903</v>
      </c>
      <c r="J393" s="1" t="s">
        <v>20865</v>
      </c>
      <c r="K393" s="1" t="s">
        <v>18</v>
      </c>
      <c r="L393" s="1" t="s">
        <v>499</v>
      </c>
      <c r="M393" s="1" t="s">
        <v>20055</v>
      </c>
      <c r="N393" s="1" t="s">
        <v>112</v>
      </c>
      <c r="O393" s="1" t="s">
        <v>1770</v>
      </c>
      <c r="P393" s="1" t="s">
        <v>9</v>
      </c>
      <c r="Q393" s="1" t="s">
        <v>15380</v>
      </c>
      <c r="R393" s="58">
        <v>45365</v>
      </c>
      <c r="S393" s="31">
        <f t="shared" si="44"/>
        <v>1.0242245370391174</v>
      </c>
      <c r="T393" s="31">
        <f>VLOOKUP(A393,'+ pending'!A:V,22,0)</f>
        <v>0.11333333333333333</v>
      </c>
      <c r="U393" s="18">
        <f>VLOOKUP(A393,'+ pending'!A:W,23,0)</f>
        <v>1.0243865740740741</v>
      </c>
      <c r="V393" s="31">
        <f>VLOOKUP(A393,'+ pending'!A:X,24,0)</f>
        <v>0.91105324074074079</v>
      </c>
      <c r="W393" s="62" t="str">
        <f t="shared" si="45"/>
        <v/>
      </c>
      <c r="X393" s="63" t="str">
        <f t="shared" si="46"/>
        <v>Cumplido</v>
      </c>
      <c r="Z393" s="1" t="str">
        <f t="shared" si="41"/>
        <v/>
      </c>
      <c r="AA393" s="1" t="str">
        <f t="shared" si="43"/>
        <v/>
      </c>
      <c r="AB393" s="1" t="str">
        <f t="shared" si="47"/>
        <v/>
      </c>
      <c r="AC393" s="1" t="str">
        <f t="shared" si="42"/>
        <v>Cumplido</v>
      </c>
      <c r="AD393" s="1" t="str">
        <f>VLOOKUP(A393,'+ pending'!A:A,1,0)</f>
        <v>INC000002671392</v>
      </c>
    </row>
    <row r="394" spans="1:30" x14ac:dyDescent="0.2">
      <c r="A394" s="75" t="s">
        <v>19851</v>
      </c>
      <c r="B394" s="1" t="s">
        <v>116</v>
      </c>
      <c r="C394" s="1" t="s">
        <v>50</v>
      </c>
      <c r="D394" s="1" t="s">
        <v>109</v>
      </c>
      <c r="E394" s="1" t="s">
        <v>122</v>
      </c>
      <c r="F394" s="1" t="s">
        <v>121</v>
      </c>
      <c r="G394" s="1" t="s">
        <v>20904</v>
      </c>
      <c r="H394" s="1" t="s">
        <v>20905</v>
      </c>
      <c r="I394" s="1" t="s">
        <v>20906</v>
      </c>
      <c r="J394" s="1" t="s">
        <v>20865</v>
      </c>
      <c r="K394" s="1" t="s">
        <v>20</v>
      </c>
      <c r="L394" s="1" t="s">
        <v>66</v>
      </c>
      <c r="M394" s="1" t="s">
        <v>19852</v>
      </c>
      <c r="N394" s="1" t="s">
        <v>132</v>
      </c>
      <c r="O394" s="1" t="s">
        <v>145</v>
      </c>
      <c r="P394" s="1" t="s">
        <v>9</v>
      </c>
      <c r="Q394" s="1" t="s">
        <v>15332</v>
      </c>
      <c r="R394" s="58">
        <v>45365</v>
      </c>
      <c r="S394" s="31">
        <f t="shared" si="44"/>
        <v>0.11172453704057261</v>
      </c>
      <c r="T394" s="31">
        <f>VLOOKUP(A394,'+ pending'!A:V,22,0)</f>
        <v>0</v>
      </c>
      <c r="U394" s="18">
        <f>VLOOKUP(A394,'+ pending'!A:W,23,0)</f>
        <v>0.1131712962962963</v>
      </c>
      <c r="V394" s="31">
        <f>VLOOKUP(A394,'+ pending'!A:X,24,0)</f>
        <v>0.1131712962962963</v>
      </c>
      <c r="W394" s="62" t="str">
        <f t="shared" si="45"/>
        <v/>
      </c>
      <c r="X394" s="63" t="str">
        <f t="shared" si="46"/>
        <v>Cumplido</v>
      </c>
      <c r="Z394" s="1" t="str">
        <f t="shared" ref="Z394:Z457" si="48">IF($D394="Crítica",IF($V394&lt;=$AI$4, "Cumplido", "Incumplido SLA"),"")</f>
        <v/>
      </c>
      <c r="AA394" s="1" t="str">
        <f t="shared" si="43"/>
        <v/>
      </c>
      <c r="AB394" s="1" t="str">
        <f t="shared" si="47"/>
        <v/>
      </c>
      <c r="AC394" s="1" t="str">
        <f t="shared" si="42"/>
        <v>Cumplido</v>
      </c>
      <c r="AD394" s="1" t="str">
        <f>VLOOKUP(A394,'+ pending'!A:A,1,0)</f>
        <v>INC000002674211</v>
      </c>
    </row>
    <row r="395" spans="1:30" x14ac:dyDescent="0.2">
      <c r="A395" s="75" t="s">
        <v>20175</v>
      </c>
      <c r="B395" s="1" t="s">
        <v>110</v>
      </c>
      <c r="C395" s="1" t="s">
        <v>50</v>
      </c>
      <c r="D395" s="1" t="s">
        <v>109</v>
      </c>
      <c r="E395" s="1" t="s">
        <v>122</v>
      </c>
      <c r="F395" s="1" t="s">
        <v>111</v>
      </c>
      <c r="G395" s="1" t="s">
        <v>20907</v>
      </c>
      <c r="H395" s="1" t="s">
        <v>20908</v>
      </c>
      <c r="I395" s="1" t="s">
        <v>20909</v>
      </c>
      <c r="J395" s="1" t="s">
        <v>20865</v>
      </c>
      <c r="K395" s="1" t="s">
        <v>18</v>
      </c>
      <c r="L395" s="1" t="s">
        <v>499</v>
      </c>
      <c r="M395" s="1" t="s">
        <v>20176</v>
      </c>
      <c r="N395" s="1" t="s">
        <v>112</v>
      </c>
      <c r="O395" s="1" t="s">
        <v>1770</v>
      </c>
      <c r="P395" s="1" t="s">
        <v>9</v>
      </c>
      <c r="Q395" s="1" t="s">
        <v>15332</v>
      </c>
      <c r="R395" s="58">
        <v>45365</v>
      </c>
      <c r="S395" s="31">
        <f t="shared" si="44"/>
        <v>0.12402777777606389</v>
      </c>
      <c r="T395" s="31">
        <f>VLOOKUP(A395,'+ pending'!A:V,22,0)</f>
        <v>0</v>
      </c>
      <c r="U395" s="18">
        <f>VLOOKUP(A395,'+ pending'!A:W,23,0)</f>
        <v>0.12415509259259259</v>
      </c>
      <c r="V395" s="31">
        <f>VLOOKUP(A395,'+ pending'!A:X,24,0)</f>
        <v>0.12415509259259259</v>
      </c>
      <c r="W395" s="62" t="str">
        <f t="shared" si="45"/>
        <v/>
      </c>
      <c r="X395" s="63" t="str">
        <f t="shared" si="46"/>
        <v>Cumplido</v>
      </c>
      <c r="Z395" s="1" t="str">
        <f t="shared" si="48"/>
        <v/>
      </c>
      <c r="AA395" s="1" t="str">
        <f t="shared" si="43"/>
        <v/>
      </c>
      <c r="AB395" s="1" t="str">
        <f t="shared" si="47"/>
        <v/>
      </c>
      <c r="AC395" s="1" t="str">
        <f t="shared" si="42"/>
        <v>Cumplido</v>
      </c>
      <c r="AD395" s="1" t="str">
        <f>VLOOKUP(A395,'+ pending'!A:A,1,0)</f>
        <v>INC000002674818</v>
      </c>
    </row>
    <row r="396" spans="1:30" x14ac:dyDescent="0.2">
      <c r="A396" s="75" t="s">
        <v>20099</v>
      </c>
      <c r="B396" s="1" t="s">
        <v>116</v>
      </c>
      <c r="C396" s="1" t="s">
        <v>40</v>
      </c>
      <c r="D396" s="1" t="s">
        <v>117</v>
      </c>
      <c r="E396" s="1" t="s">
        <v>122</v>
      </c>
      <c r="F396" s="1" t="s">
        <v>111</v>
      </c>
      <c r="G396" s="1" t="s">
        <v>20910</v>
      </c>
      <c r="H396" s="1" t="s">
        <v>20911</v>
      </c>
      <c r="I396" s="1" t="s">
        <v>20912</v>
      </c>
      <c r="J396" s="1" t="s">
        <v>20865</v>
      </c>
      <c r="K396" s="1" t="s">
        <v>18</v>
      </c>
      <c r="L396" s="1" t="s">
        <v>60</v>
      </c>
      <c r="M396" s="1" t="s">
        <v>20100</v>
      </c>
      <c r="N396" s="1" t="s">
        <v>115</v>
      </c>
      <c r="O396" s="1" t="s">
        <v>405</v>
      </c>
      <c r="P396" s="1" t="s">
        <v>9</v>
      </c>
      <c r="Q396" s="1" t="s">
        <v>15332</v>
      </c>
      <c r="R396" s="58">
        <v>45365</v>
      </c>
      <c r="S396" s="31">
        <f t="shared" si="44"/>
        <v>0.16065972221986158</v>
      </c>
      <c r="T396" s="31">
        <f>VLOOKUP(A396,'+ pending'!A:V,22,0)</f>
        <v>0.12328703703703704</v>
      </c>
      <c r="U396" s="18">
        <f>VLOOKUP(A396,'+ pending'!A:W,23,0)</f>
        <v>0.16296296296296298</v>
      </c>
      <c r="V396" s="31">
        <f>VLOOKUP(A396,'+ pending'!A:X,24,0)</f>
        <v>3.9675925925925927E-2</v>
      </c>
      <c r="W396" s="62" t="str">
        <f t="shared" si="45"/>
        <v/>
      </c>
      <c r="X396" s="63" t="str">
        <f t="shared" si="46"/>
        <v>Cumplido</v>
      </c>
      <c r="Z396" s="1" t="str">
        <f t="shared" si="48"/>
        <v/>
      </c>
      <c r="AA396" s="1" t="str">
        <f t="shared" si="43"/>
        <v/>
      </c>
      <c r="AB396" s="1" t="str">
        <f t="shared" si="47"/>
        <v>Cumplido</v>
      </c>
      <c r="AC396" s="1" t="str">
        <f t="shared" si="42"/>
        <v/>
      </c>
      <c r="AD396" s="1" t="str">
        <f>VLOOKUP(A396,'+ pending'!A:A,1,0)</f>
        <v>INC000002674351</v>
      </c>
    </row>
    <row r="397" spans="1:30" x14ac:dyDescent="0.2">
      <c r="A397" s="75" t="s">
        <v>20142</v>
      </c>
      <c r="B397" s="1" t="s">
        <v>116</v>
      </c>
      <c r="C397" s="1" t="s">
        <v>40</v>
      </c>
      <c r="D397" s="1" t="s">
        <v>117</v>
      </c>
      <c r="E397" s="1" t="s">
        <v>122</v>
      </c>
      <c r="F397" s="1" t="s">
        <v>111</v>
      </c>
      <c r="G397" s="1" t="s">
        <v>20913</v>
      </c>
      <c r="H397" s="1" t="s">
        <v>20914</v>
      </c>
      <c r="I397" s="1" t="s">
        <v>20915</v>
      </c>
      <c r="J397" s="1" t="s">
        <v>20865</v>
      </c>
      <c r="K397" s="1" t="s">
        <v>18</v>
      </c>
      <c r="L397" s="1" t="s">
        <v>60</v>
      </c>
      <c r="M397" s="1" t="s">
        <v>20143</v>
      </c>
      <c r="N397" s="1" t="s">
        <v>115</v>
      </c>
      <c r="O397" s="1" t="s">
        <v>144</v>
      </c>
      <c r="P397" s="1" t="s">
        <v>9</v>
      </c>
      <c r="Q397" s="1" t="s">
        <v>15380</v>
      </c>
      <c r="R397" s="58">
        <v>45365</v>
      </c>
      <c r="S397" s="31">
        <f t="shared" si="44"/>
        <v>0.99195601851533866</v>
      </c>
      <c r="T397" s="31">
        <f>VLOOKUP(A397,'+ pending'!A:V,22,0)</f>
        <v>0.98913194444444441</v>
      </c>
      <c r="U397" s="18">
        <f>VLOOKUP(A397,'+ pending'!A:W,23,0)</f>
        <v>0.99271990740740745</v>
      </c>
      <c r="V397" s="31">
        <f>VLOOKUP(A397,'+ pending'!A:X,24,0)</f>
        <v>3.5879629629629629E-3</v>
      </c>
      <c r="W397" s="62" t="str">
        <f t="shared" si="45"/>
        <v/>
      </c>
      <c r="X397" s="63" t="str">
        <f t="shared" si="46"/>
        <v>Cumplido</v>
      </c>
      <c r="Z397" s="1" t="str">
        <f t="shared" si="48"/>
        <v/>
      </c>
      <c r="AA397" s="1" t="str">
        <f t="shared" si="43"/>
        <v/>
      </c>
      <c r="AB397" s="1" t="str">
        <f t="shared" si="47"/>
        <v>Cumplido</v>
      </c>
      <c r="AC397" s="1" t="str">
        <f t="shared" si="42"/>
        <v/>
      </c>
      <c r="AD397" s="1" t="str">
        <f>VLOOKUP(A397,'+ pending'!A:A,1,0)</f>
        <v>INC000002672083</v>
      </c>
    </row>
    <row r="398" spans="1:30" x14ac:dyDescent="0.2">
      <c r="A398" s="75" t="s">
        <v>20085</v>
      </c>
      <c r="B398" s="1" t="s">
        <v>110</v>
      </c>
      <c r="C398" s="1" t="s">
        <v>50</v>
      </c>
      <c r="D398" s="1" t="s">
        <v>109</v>
      </c>
      <c r="E398" s="1" t="s">
        <v>122</v>
      </c>
      <c r="F398" s="1" t="s">
        <v>111</v>
      </c>
      <c r="G398" s="1" t="s">
        <v>20916</v>
      </c>
      <c r="H398" s="1" t="s">
        <v>20917</v>
      </c>
      <c r="I398" s="1" t="s">
        <v>20918</v>
      </c>
      <c r="J398" s="1" t="s">
        <v>20865</v>
      </c>
      <c r="K398" s="1" t="s">
        <v>18</v>
      </c>
      <c r="L398" s="1" t="s">
        <v>60</v>
      </c>
      <c r="M398" s="1" t="s">
        <v>20086</v>
      </c>
      <c r="N398" s="1" t="s">
        <v>112</v>
      </c>
      <c r="O398" s="1" t="s">
        <v>445</v>
      </c>
      <c r="P398" s="1" t="s">
        <v>9</v>
      </c>
      <c r="Q398" s="1" t="s">
        <v>15332</v>
      </c>
      <c r="R398" s="58">
        <v>45365</v>
      </c>
      <c r="S398" s="31">
        <f t="shared" si="44"/>
        <v>2.3148147738538682E-4</v>
      </c>
      <c r="T398" s="31">
        <f>VLOOKUP(A398,'+ pending'!A:V,22,0)</f>
        <v>2.3148148148148149E-4</v>
      </c>
      <c r="U398" s="18">
        <f>VLOOKUP(A398,'+ pending'!A:W,23,0)</f>
        <v>8.1018518518518516E-4</v>
      </c>
      <c r="V398" s="31">
        <f>VLOOKUP(A398,'+ pending'!A:X,24,0)</f>
        <v>5.7870370370370367E-4</v>
      </c>
      <c r="W398" s="62" t="str">
        <f t="shared" si="45"/>
        <v/>
      </c>
      <c r="X398" s="63" t="str">
        <f t="shared" si="46"/>
        <v>Cumplido</v>
      </c>
      <c r="Z398" s="1" t="str">
        <f t="shared" si="48"/>
        <v/>
      </c>
      <c r="AA398" s="1" t="str">
        <f t="shared" si="43"/>
        <v/>
      </c>
      <c r="AB398" s="1" t="str">
        <f t="shared" si="47"/>
        <v/>
      </c>
      <c r="AC398" s="1" t="str">
        <f t="shared" ref="AC398:AC461" si="49">IF($D398="Baja",IF($V398&lt;=$AI$7,"Cumplido", "Incumplido"),"")</f>
        <v>Cumplido</v>
      </c>
      <c r="AD398" s="1" t="str">
        <f>VLOOKUP(A398,'+ pending'!A:A,1,0)</f>
        <v>INC000002675451</v>
      </c>
    </row>
    <row r="399" spans="1:30" x14ac:dyDescent="0.2">
      <c r="A399" s="75" t="s">
        <v>19896</v>
      </c>
      <c r="B399" s="1" t="s">
        <v>123</v>
      </c>
      <c r="C399" s="1" t="s">
        <v>50</v>
      </c>
      <c r="D399" s="1" t="s">
        <v>109</v>
      </c>
      <c r="E399" s="1" t="s">
        <v>122</v>
      </c>
      <c r="F399" s="1" t="s">
        <v>121</v>
      </c>
      <c r="G399" s="1" t="s">
        <v>20919</v>
      </c>
      <c r="H399" s="1" t="s">
        <v>20919</v>
      </c>
      <c r="I399" s="1" t="s">
        <v>20920</v>
      </c>
      <c r="J399" s="1" t="s">
        <v>20865</v>
      </c>
      <c r="K399" s="1" t="s">
        <v>19</v>
      </c>
      <c r="L399" s="1" t="s">
        <v>62</v>
      </c>
      <c r="M399" s="1" t="s">
        <v>19897</v>
      </c>
      <c r="N399" s="1" t="s">
        <v>124</v>
      </c>
      <c r="O399" s="1" t="s">
        <v>125</v>
      </c>
      <c r="P399" s="1" t="s">
        <v>10</v>
      </c>
      <c r="Q399" s="1" t="s">
        <v>15332</v>
      </c>
      <c r="R399" s="58">
        <v>45365</v>
      </c>
      <c r="S399" s="31">
        <f t="shared" si="44"/>
        <v>0.1574537037013215</v>
      </c>
      <c r="T399" s="31">
        <f>VLOOKUP(A399,'+ pending'!A:V,22,0)</f>
        <v>0.14969907407407407</v>
      </c>
      <c r="U399" s="18">
        <f>VLOOKUP(A399,'+ pending'!A:W,23,0)</f>
        <v>0.15745370370370371</v>
      </c>
      <c r="V399" s="31">
        <f>VLOOKUP(A399,'+ pending'!A:X,24,0)</f>
        <v>7.7546296296296295E-3</v>
      </c>
      <c r="W399" s="62" t="str">
        <f t="shared" si="45"/>
        <v>Cumplido</v>
      </c>
      <c r="X399" s="63" t="str">
        <f t="shared" si="46"/>
        <v xml:space="preserve"> </v>
      </c>
      <c r="Z399" s="1" t="str">
        <f t="shared" si="48"/>
        <v/>
      </c>
      <c r="AA399" s="1" t="str">
        <f t="shared" si="43"/>
        <v/>
      </c>
      <c r="AB399" s="1" t="str">
        <f t="shared" si="47"/>
        <v/>
      </c>
      <c r="AC399" s="1" t="str">
        <f t="shared" si="49"/>
        <v>Cumplido</v>
      </c>
      <c r="AD399" s="1" t="str">
        <f>VLOOKUP(A399,'+ pending'!A:A,1,0)</f>
        <v>INC000002674751</v>
      </c>
    </row>
    <row r="400" spans="1:30" x14ac:dyDescent="0.2">
      <c r="A400" s="75" t="s">
        <v>20028</v>
      </c>
      <c r="B400" s="1" t="s">
        <v>159</v>
      </c>
      <c r="C400" s="1" t="s">
        <v>36</v>
      </c>
      <c r="D400" s="1" t="s">
        <v>84</v>
      </c>
      <c r="E400" s="1" t="s">
        <v>122</v>
      </c>
      <c r="F400" s="1" t="s">
        <v>129</v>
      </c>
      <c r="G400" s="1" t="s">
        <v>20921</v>
      </c>
      <c r="H400" s="1" t="s">
        <v>20922</v>
      </c>
      <c r="I400" s="1" t="s">
        <v>20923</v>
      </c>
      <c r="J400" s="1" t="s">
        <v>20865</v>
      </c>
      <c r="K400" s="1" t="s">
        <v>18</v>
      </c>
      <c r="L400" s="1" t="s">
        <v>61</v>
      </c>
      <c r="M400" s="1" t="s">
        <v>20029</v>
      </c>
      <c r="N400" s="1" t="s">
        <v>132</v>
      </c>
      <c r="O400" s="1" t="s">
        <v>367</v>
      </c>
      <c r="P400" s="1" t="s">
        <v>9</v>
      </c>
      <c r="Q400" s="1" t="s">
        <v>15332</v>
      </c>
      <c r="R400" s="58">
        <v>45365</v>
      </c>
      <c r="S400" s="31">
        <f t="shared" si="44"/>
        <v>0.21908564814657439</v>
      </c>
      <c r="T400" s="31">
        <f>VLOOKUP(A400,'+ pending'!A:V,22,0)</f>
        <v>0</v>
      </c>
      <c r="U400" s="18">
        <f>VLOOKUP(A400,'+ pending'!A:W,23,0)</f>
        <v>0</v>
      </c>
      <c r="V400" s="31">
        <f>VLOOKUP(A400,'+ pending'!A:X,24,0)</f>
        <v>0</v>
      </c>
      <c r="W400" s="62" t="str">
        <f t="shared" si="45"/>
        <v/>
      </c>
      <c r="X400" s="63" t="str">
        <f t="shared" si="46"/>
        <v>Cumplido</v>
      </c>
      <c r="Z400" s="1" t="str">
        <f t="shared" si="48"/>
        <v/>
      </c>
      <c r="AA400" s="1" t="str">
        <f t="shared" si="43"/>
        <v>Cumplido</v>
      </c>
      <c r="AB400" s="1" t="str">
        <f t="shared" si="47"/>
        <v/>
      </c>
      <c r="AC400" s="1" t="str">
        <f t="shared" si="49"/>
        <v/>
      </c>
      <c r="AD400" s="1" t="str">
        <f>VLOOKUP(A400,'+ pending'!A:A,1,0)</f>
        <v>INC000002674237</v>
      </c>
    </row>
    <row r="401" spans="1:30" x14ac:dyDescent="0.2">
      <c r="A401" s="75" t="s">
        <v>19918</v>
      </c>
      <c r="B401" s="1" t="s">
        <v>110</v>
      </c>
      <c r="C401" s="1" t="s">
        <v>50</v>
      </c>
      <c r="D401" s="1" t="s">
        <v>109</v>
      </c>
      <c r="E401" s="1" t="s">
        <v>122</v>
      </c>
      <c r="F401" s="1" t="s">
        <v>111</v>
      </c>
      <c r="G401" s="1" t="s">
        <v>20924</v>
      </c>
      <c r="H401" s="1" t="s">
        <v>20925</v>
      </c>
      <c r="I401" s="1" t="s">
        <v>20926</v>
      </c>
      <c r="J401" s="1" t="s">
        <v>20865</v>
      </c>
      <c r="K401" s="1" t="s">
        <v>18</v>
      </c>
      <c r="L401" s="1" t="s">
        <v>499</v>
      </c>
      <c r="M401" s="1" t="s">
        <v>19919</v>
      </c>
      <c r="N401" s="1" t="s">
        <v>112</v>
      </c>
      <c r="O401" s="1" t="s">
        <v>1770</v>
      </c>
      <c r="P401" s="1" t="s">
        <v>9</v>
      </c>
      <c r="Q401" s="1" t="s">
        <v>15332</v>
      </c>
      <c r="R401" s="58">
        <v>45365</v>
      </c>
      <c r="S401" s="31">
        <f t="shared" si="44"/>
        <v>0.16775462963414611</v>
      </c>
      <c r="T401" s="31">
        <f>VLOOKUP(A401,'+ pending'!A:V,22,0)</f>
        <v>0</v>
      </c>
      <c r="U401" s="18">
        <f>VLOOKUP(A401,'+ pending'!A:W,23,0)</f>
        <v>0.16792824074074075</v>
      </c>
      <c r="V401" s="31">
        <f>VLOOKUP(A401,'+ pending'!A:X,24,0)</f>
        <v>0.16792824074074075</v>
      </c>
      <c r="W401" s="62" t="str">
        <f t="shared" si="45"/>
        <v/>
      </c>
      <c r="X401" s="63" t="str">
        <f t="shared" si="46"/>
        <v>Cumplido</v>
      </c>
      <c r="Z401" s="1" t="str">
        <f t="shared" si="48"/>
        <v/>
      </c>
      <c r="AA401" s="1" t="str">
        <f t="shared" si="43"/>
        <v/>
      </c>
      <c r="AB401" s="1" t="str">
        <f t="shared" si="47"/>
        <v/>
      </c>
      <c r="AC401" s="1" t="str">
        <f t="shared" si="49"/>
        <v>Cumplido</v>
      </c>
      <c r="AD401" s="1" t="str">
        <f>VLOOKUP(A401,'+ pending'!A:A,1,0)</f>
        <v>INC000002674813</v>
      </c>
    </row>
    <row r="402" spans="1:30" x14ac:dyDescent="0.2">
      <c r="A402" s="75" t="s">
        <v>20007</v>
      </c>
      <c r="B402" s="1" t="s">
        <v>116</v>
      </c>
      <c r="C402" s="1" t="s">
        <v>40</v>
      </c>
      <c r="D402" s="1" t="s">
        <v>117</v>
      </c>
      <c r="E402" s="1" t="s">
        <v>122</v>
      </c>
      <c r="F402" s="1" t="s">
        <v>203</v>
      </c>
      <c r="G402" s="1" t="s">
        <v>20927</v>
      </c>
      <c r="H402" s="1" t="s">
        <v>20928</v>
      </c>
      <c r="I402" s="1" t="s">
        <v>20929</v>
      </c>
      <c r="J402" s="1" t="s">
        <v>20865</v>
      </c>
      <c r="K402" s="1" t="s">
        <v>13</v>
      </c>
      <c r="L402" s="1" t="s">
        <v>37</v>
      </c>
      <c r="M402" s="1" t="s">
        <v>20008</v>
      </c>
      <c r="N402" s="1" t="s">
        <v>115</v>
      </c>
      <c r="O402" s="1" t="s">
        <v>191</v>
      </c>
      <c r="P402" s="1" t="s">
        <v>9</v>
      </c>
      <c r="Q402" s="1" t="s">
        <v>15332</v>
      </c>
      <c r="R402" s="58">
        <v>45365</v>
      </c>
      <c r="S402" s="31">
        <f t="shared" si="44"/>
        <v>6.25E-2</v>
      </c>
      <c r="T402" s="31">
        <f>VLOOKUP(A402,'+ pending'!A:V,22,0)</f>
        <v>4.8032407407407406E-2</v>
      </c>
      <c r="U402" s="18">
        <f>VLOOKUP(A402,'+ pending'!A:W,23,0)</f>
        <v>6.3796296296296295E-2</v>
      </c>
      <c r="V402" s="31">
        <f>VLOOKUP(A402,'+ pending'!A:X,24,0)</f>
        <v>1.576388888888889E-2</v>
      </c>
      <c r="W402" s="62" t="str">
        <f t="shared" si="45"/>
        <v/>
      </c>
      <c r="X402" s="63" t="str">
        <f t="shared" si="46"/>
        <v>Cumplido</v>
      </c>
      <c r="Z402" s="1" t="str">
        <f t="shared" si="48"/>
        <v/>
      </c>
      <c r="AA402" s="1" t="str">
        <f t="shared" si="43"/>
        <v/>
      </c>
      <c r="AB402" s="1" t="str">
        <f t="shared" si="47"/>
        <v>Cumplido</v>
      </c>
      <c r="AC402" s="1" t="str">
        <f t="shared" si="49"/>
        <v/>
      </c>
      <c r="AD402" s="1" t="str">
        <f>VLOOKUP(A402,'+ pending'!A:A,1,0)</f>
        <v>INC000002675391</v>
      </c>
    </row>
    <row r="403" spans="1:30" x14ac:dyDescent="0.2">
      <c r="A403" s="75" t="s">
        <v>19902</v>
      </c>
      <c r="B403" s="1" t="s">
        <v>110</v>
      </c>
      <c r="C403" s="1" t="s">
        <v>50</v>
      </c>
      <c r="D403" s="1" t="s">
        <v>109</v>
      </c>
      <c r="E403" s="1" t="s">
        <v>122</v>
      </c>
      <c r="F403" s="1" t="s">
        <v>111</v>
      </c>
      <c r="G403" s="1" t="s">
        <v>20930</v>
      </c>
      <c r="H403" s="1" t="s">
        <v>20931</v>
      </c>
      <c r="I403" s="1" t="s">
        <v>20932</v>
      </c>
      <c r="J403" s="1" t="s">
        <v>20865</v>
      </c>
      <c r="K403" s="1" t="s">
        <v>18</v>
      </c>
      <c r="L403" s="1" t="s">
        <v>60</v>
      </c>
      <c r="M403" s="1" t="s">
        <v>20933</v>
      </c>
      <c r="N403" s="1" t="s">
        <v>112</v>
      </c>
      <c r="O403" s="1" t="s">
        <v>445</v>
      </c>
      <c r="P403" s="1" t="s">
        <v>9</v>
      </c>
      <c r="Q403" s="1" t="s">
        <v>15332</v>
      </c>
      <c r="R403" s="58">
        <v>45365</v>
      </c>
      <c r="S403" s="31">
        <f t="shared" si="44"/>
        <v>1.806712963298196E-2</v>
      </c>
      <c r="T403" s="31">
        <f>VLOOKUP(A403,'+ pending'!A:V,22,0)</f>
        <v>1.7939814814814815E-2</v>
      </c>
      <c r="U403" s="18">
        <f>VLOOKUP(A403,'+ pending'!A:W,23,0)</f>
        <v>1.8379629629629631E-2</v>
      </c>
      <c r="V403" s="31">
        <f>VLOOKUP(A403,'+ pending'!A:X,24,0)</f>
        <v>4.3981481481481481E-4</v>
      </c>
      <c r="W403" s="62" t="str">
        <f t="shared" si="45"/>
        <v/>
      </c>
      <c r="X403" s="63" t="str">
        <f t="shared" si="46"/>
        <v>Cumplido</v>
      </c>
      <c r="Z403" s="1" t="str">
        <f t="shared" si="48"/>
        <v/>
      </c>
      <c r="AA403" s="1" t="str">
        <f t="shared" si="43"/>
        <v/>
      </c>
      <c r="AB403" s="1" t="str">
        <f t="shared" si="47"/>
        <v/>
      </c>
      <c r="AC403" s="1" t="str">
        <f t="shared" si="49"/>
        <v>Cumplido</v>
      </c>
      <c r="AD403" s="1" t="str">
        <f>VLOOKUP(A403,'+ pending'!A:A,1,0)</f>
        <v>INC000002675510</v>
      </c>
    </row>
    <row r="404" spans="1:30" x14ac:dyDescent="0.2">
      <c r="A404" s="75" t="s">
        <v>19939</v>
      </c>
      <c r="B404" s="1" t="s">
        <v>116</v>
      </c>
      <c r="C404" s="1" t="s">
        <v>50</v>
      </c>
      <c r="D404" s="1" t="s">
        <v>109</v>
      </c>
      <c r="E404" s="1" t="s">
        <v>122</v>
      </c>
      <c r="F404" s="1" t="s">
        <v>121</v>
      </c>
      <c r="G404" s="1" t="s">
        <v>20934</v>
      </c>
      <c r="H404" s="1" t="s">
        <v>20935</v>
      </c>
      <c r="I404" s="1" t="s">
        <v>20936</v>
      </c>
      <c r="J404" s="1" t="s">
        <v>20865</v>
      </c>
      <c r="K404" s="1" t="s">
        <v>19</v>
      </c>
      <c r="L404" s="1" t="s">
        <v>62</v>
      </c>
      <c r="M404" s="1" t="s">
        <v>19940</v>
      </c>
      <c r="N404" s="1" t="s">
        <v>112</v>
      </c>
      <c r="O404" s="1" t="s">
        <v>133</v>
      </c>
      <c r="P404" s="1" t="s">
        <v>9</v>
      </c>
      <c r="Q404" s="1" t="s">
        <v>15332</v>
      </c>
      <c r="R404" s="58">
        <v>45365</v>
      </c>
      <c r="S404" s="31">
        <f t="shared" si="44"/>
        <v>3.7708333329646848E-2</v>
      </c>
      <c r="T404" s="31">
        <f>VLOOKUP(A404,'+ pending'!A:V,22,0)</f>
        <v>3.2303240740740743E-2</v>
      </c>
      <c r="U404" s="18">
        <f>VLOOKUP(A404,'+ pending'!A:W,23,0)</f>
        <v>3.8738425925925926E-2</v>
      </c>
      <c r="V404" s="31">
        <f>VLOOKUP(A404,'+ pending'!A:X,24,0)</f>
        <v>6.4351851851851853E-3</v>
      </c>
      <c r="W404" s="62" t="str">
        <f t="shared" si="45"/>
        <v/>
      </c>
      <c r="X404" s="63" t="str">
        <f t="shared" si="46"/>
        <v>Cumplido</v>
      </c>
      <c r="Z404" s="1" t="str">
        <f t="shared" si="48"/>
        <v/>
      </c>
      <c r="AA404" s="1" t="str">
        <f t="shared" si="43"/>
        <v/>
      </c>
      <c r="AB404" s="1" t="str">
        <f t="shared" si="47"/>
        <v/>
      </c>
      <c r="AC404" s="1" t="str">
        <f t="shared" si="49"/>
        <v>Cumplido</v>
      </c>
      <c r="AD404" s="1" t="str">
        <f>VLOOKUP(A404,'+ pending'!A:A,1,0)</f>
        <v>INC000002674901</v>
      </c>
    </row>
    <row r="405" spans="1:30" x14ac:dyDescent="0.2">
      <c r="A405" s="75" t="s">
        <v>19818</v>
      </c>
      <c r="B405" s="1" t="s">
        <v>110</v>
      </c>
      <c r="C405" s="1" t="s">
        <v>50</v>
      </c>
      <c r="D405" s="1" t="s">
        <v>109</v>
      </c>
      <c r="E405" s="1" t="s">
        <v>122</v>
      </c>
      <c r="F405" s="1" t="s">
        <v>111</v>
      </c>
      <c r="G405" s="1" t="s">
        <v>20937</v>
      </c>
      <c r="H405" s="1" t="s">
        <v>20938</v>
      </c>
      <c r="I405" s="1" t="s">
        <v>20939</v>
      </c>
      <c r="J405" s="1" t="s">
        <v>20865</v>
      </c>
      <c r="K405" s="1" t="s">
        <v>18</v>
      </c>
      <c r="L405" s="1" t="s">
        <v>499</v>
      </c>
      <c r="M405" s="1" t="s">
        <v>19819</v>
      </c>
      <c r="N405" s="1" t="s">
        <v>112</v>
      </c>
      <c r="O405" s="1" t="s">
        <v>1770</v>
      </c>
      <c r="P405" s="1" t="s">
        <v>9</v>
      </c>
      <c r="Q405" s="1" t="s">
        <v>15332</v>
      </c>
      <c r="R405" s="58">
        <v>45365</v>
      </c>
      <c r="S405" s="31">
        <f t="shared" si="44"/>
        <v>0.23954861111269565</v>
      </c>
      <c r="T405" s="31">
        <f>VLOOKUP(A405,'+ pending'!A:V,22,0)</f>
        <v>0</v>
      </c>
      <c r="U405" s="18">
        <f>VLOOKUP(A405,'+ pending'!A:W,23,0)</f>
        <v>0.23966435185185186</v>
      </c>
      <c r="V405" s="31">
        <f>VLOOKUP(A405,'+ pending'!A:X,24,0)</f>
        <v>0.23966435185185186</v>
      </c>
      <c r="W405" s="62" t="str">
        <f t="shared" si="45"/>
        <v/>
      </c>
      <c r="X405" s="63" t="str">
        <f t="shared" si="46"/>
        <v>Cumplido</v>
      </c>
      <c r="Z405" s="1" t="str">
        <f t="shared" si="48"/>
        <v/>
      </c>
      <c r="AA405" s="1" t="str">
        <f t="shared" si="43"/>
        <v/>
      </c>
      <c r="AB405" s="1" t="str">
        <f t="shared" si="47"/>
        <v/>
      </c>
      <c r="AC405" s="1" t="str">
        <f t="shared" si="49"/>
        <v>Cumplido</v>
      </c>
      <c r="AD405" s="1" t="str">
        <f>VLOOKUP(A405,'+ pending'!A:A,1,0)</f>
        <v>INC000002674814</v>
      </c>
    </row>
    <row r="406" spans="1:30" x14ac:dyDescent="0.2">
      <c r="A406" s="75" t="s">
        <v>19923</v>
      </c>
      <c r="B406" s="1" t="s">
        <v>110</v>
      </c>
      <c r="C406" s="1" t="s">
        <v>50</v>
      </c>
      <c r="D406" s="1" t="s">
        <v>109</v>
      </c>
      <c r="E406" s="1" t="s">
        <v>122</v>
      </c>
      <c r="F406" s="1" t="s">
        <v>111</v>
      </c>
      <c r="G406" s="1" t="s">
        <v>20940</v>
      </c>
      <c r="H406" s="1" t="s">
        <v>20941</v>
      </c>
      <c r="I406" s="1" t="s">
        <v>20942</v>
      </c>
      <c r="J406" s="1" t="s">
        <v>20865</v>
      </c>
      <c r="K406" s="1" t="s">
        <v>18</v>
      </c>
      <c r="L406" s="1" t="s">
        <v>499</v>
      </c>
      <c r="M406" s="1" t="s">
        <v>19924</v>
      </c>
      <c r="N406" s="1" t="s">
        <v>112</v>
      </c>
      <c r="O406" s="1" t="s">
        <v>1770</v>
      </c>
      <c r="P406" s="1" t="s">
        <v>9</v>
      </c>
      <c r="Q406" s="1" t="s">
        <v>15332</v>
      </c>
      <c r="R406" s="58">
        <v>45365</v>
      </c>
      <c r="S406" s="31">
        <f t="shared" si="44"/>
        <v>0.27052083332819166</v>
      </c>
      <c r="T406" s="31">
        <f>VLOOKUP(A406,'+ pending'!A:V,22,0)</f>
        <v>0</v>
      </c>
      <c r="U406" s="18">
        <f>VLOOKUP(A406,'+ pending'!A:W,23,0)</f>
        <v>0.27064814814814814</v>
      </c>
      <c r="V406" s="31">
        <f>VLOOKUP(A406,'+ pending'!A:X,24,0)</f>
        <v>0.27064814814814814</v>
      </c>
      <c r="W406" s="62" t="str">
        <f t="shared" si="45"/>
        <v/>
      </c>
      <c r="X406" s="63" t="str">
        <f t="shared" si="46"/>
        <v>Cumplido</v>
      </c>
      <c r="Z406" s="1" t="str">
        <f t="shared" si="48"/>
        <v/>
      </c>
      <c r="AA406" s="1" t="str">
        <f t="shared" si="43"/>
        <v/>
      </c>
      <c r="AB406" s="1" t="str">
        <f t="shared" si="47"/>
        <v/>
      </c>
      <c r="AC406" s="1" t="str">
        <f t="shared" si="49"/>
        <v>Cumplido</v>
      </c>
      <c r="AD406" s="1" t="str">
        <f>VLOOKUP(A406,'+ pending'!A:A,1,0)</f>
        <v>INC000002674816</v>
      </c>
    </row>
    <row r="407" spans="1:30" x14ac:dyDescent="0.2">
      <c r="A407" s="75" t="s">
        <v>19990</v>
      </c>
      <c r="B407" s="1" t="s">
        <v>116</v>
      </c>
      <c r="C407" s="1" t="s">
        <v>40</v>
      </c>
      <c r="D407" s="1" t="s">
        <v>117</v>
      </c>
      <c r="E407" s="1" t="s">
        <v>122</v>
      </c>
      <c r="F407" s="1" t="s">
        <v>13977</v>
      </c>
      <c r="G407" s="1" t="s">
        <v>20943</v>
      </c>
      <c r="H407" s="1" t="s">
        <v>20944</v>
      </c>
      <c r="I407" s="1" t="s">
        <v>20945</v>
      </c>
      <c r="J407" s="1" t="s">
        <v>20865</v>
      </c>
      <c r="K407" s="1" t="s">
        <v>13</v>
      </c>
      <c r="L407" s="1" t="s">
        <v>37</v>
      </c>
      <c r="M407" s="1" t="s">
        <v>19991</v>
      </c>
      <c r="N407" s="1" t="s">
        <v>115</v>
      </c>
      <c r="O407" s="1" t="s">
        <v>405</v>
      </c>
      <c r="P407" s="1" t="s">
        <v>9</v>
      </c>
      <c r="Q407" s="1" t="s">
        <v>15380</v>
      </c>
      <c r="R407" s="58">
        <v>45365</v>
      </c>
      <c r="S407" s="31">
        <f t="shared" si="44"/>
        <v>1.3697569444484543</v>
      </c>
      <c r="T407" s="31">
        <f>VLOOKUP(A407,'+ pending'!A:V,22,0)</f>
        <v>1.3674305555555555</v>
      </c>
      <c r="U407" s="18">
        <f>VLOOKUP(A407,'+ pending'!A:W,23,0)</f>
        <v>1.372800925925926</v>
      </c>
      <c r="V407" s="31">
        <f>VLOOKUP(A407,'+ pending'!A:X,24,0)</f>
        <v>5.37037037037037E-3</v>
      </c>
      <c r="W407" s="62" t="str">
        <f t="shared" si="45"/>
        <v/>
      </c>
      <c r="X407" s="63" t="str">
        <f t="shared" si="46"/>
        <v>Cumplido</v>
      </c>
      <c r="Z407" s="1" t="str">
        <f t="shared" si="48"/>
        <v/>
      </c>
      <c r="AA407" s="1" t="str">
        <f t="shared" si="43"/>
        <v/>
      </c>
      <c r="AB407" s="1" t="str">
        <f t="shared" si="47"/>
        <v>Cumplido</v>
      </c>
      <c r="AC407" s="1" t="str">
        <f t="shared" si="49"/>
        <v/>
      </c>
      <c r="AD407" s="1" t="str">
        <f>VLOOKUP(A407,'+ pending'!A:A,1,0)</f>
        <v>INC000002670766</v>
      </c>
    </row>
    <row r="408" spans="1:30" x14ac:dyDescent="0.2">
      <c r="A408" s="75" t="s">
        <v>20161</v>
      </c>
      <c r="B408" s="1" t="s">
        <v>123</v>
      </c>
      <c r="C408" s="1" t="s">
        <v>50</v>
      </c>
      <c r="D408" s="1" t="s">
        <v>109</v>
      </c>
      <c r="E408" s="1" t="s">
        <v>122</v>
      </c>
      <c r="F408" s="1" t="s">
        <v>121</v>
      </c>
      <c r="G408" s="1" t="s">
        <v>20946</v>
      </c>
      <c r="H408" s="1" t="s">
        <v>20946</v>
      </c>
      <c r="I408" s="1" t="s">
        <v>20947</v>
      </c>
      <c r="J408" s="1" t="s">
        <v>20865</v>
      </c>
      <c r="K408" s="1" t="s">
        <v>18</v>
      </c>
      <c r="L408" s="1" t="s">
        <v>57</v>
      </c>
      <c r="M408" s="1" t="s">
        <v>13651</v>
      </c>
      <c r="N408" s="1" t="s">
        <v>124</v>
      </c>
      <c r="O408" s="1" t="s">
        <v>125</v>
      </c>
      <c r="P408" s="1" t="s">
        <v>10</v>
      </c>
      <c r="Q408" s="1" t="s">
        <v>15332</v>
      </c>
      <c r="R408" s="58">
        <v>45365</v>
      </c>
      <c r="S408" s="31">
        <f t="shared" si="44"/>
        <v>0.19525462963065365</v>
      </c>
      <c r="T408" s="31">
        <f>VLOOKUP(A408,'+ pending'!A:V,22,0)</f>
        <v>0.19321759259259258</v>
      </c>
      <c r="U408" s="18">
        <f>VLOOKUP(A408,'+ pending'!A:W,23,0)</f>
        <v>0.19525462962962964</v>
      </c>
      <c r="V408" s="31">
        <f>VLOOKUP(A408,'+ pending'!A:X,24,0)</f>
        <v>2.0370370370370369E-3</v>
      </c>
      <c r="W408" s="62" t="str">
        <f t="shared" si="45"/>
        <v>Cumplido</v>
      </c>
      <c r="X408" s="63" t="str">
        <f t="shared" si="46"/>
        <v xml:space="preserve"> </v>
      </c>
      <c r="Z408" s="1" t="str">
        <f t="shared" si="48"/>
        <v/>
      </c>
      <c r="AA408" s="1" t="str">
        <f t="shared" si="43"/>
        <v/>
      </c>
      <c r="AB408" s="1" t="str">
        <f t="shared" si="47"/>
        <v/>
      </c>
      <c r="AC408" s="1" t="str">
        <f t="shared" si="49"/>
        <v>Cumplido</v>
      </c>
      <c r="AD408" s="1" t="str">
        <f>VLOOKUP(A408,'+ pending'!A:A,1,0)</f>
        <v>INC000002675876</v>
      </c>
    </row>
    <row r="409" spans="1:30" x14ac:dyDescent="0.2">
      <c r="A409" s="75" t="s">
        <v>20421</v>
      </c>
      <c r="B409" s="1" t="s">
        <v>110</v>
      </c>
      <c r="C409" s="1" t="s">
        <v>50</v>
      </c>
      <c r="D409" s="1" t="s">
        <v>109</v>
      </c>
      <c r="E409" s="1" t="s">
        <v>122</v>
      </c>
      <c r="F409" s="1" t="s">
        <v>170</v>
      </c>
      <c r="G409" s="1" t="s">
        <v>20948</v>
      </c>
      <c r="H409" s="1" t="s">
        <v>20949</v>
      </c>
      <c r="I409" s="1" t="s">
        <v>20950</v>
      </c>
      <c r="J409" s="1" t="s">
        <v>20951</v>
      </c>
      <c r="K409" s="1" t="s">
        <v>22</v>
      </c>
      <c r="L409" s="1" t="s">
        <v>47</v>
      </c>
      <c r="M409" s="1" t="s">
        <v>20422</v>
      </c>
      <c r="N409" s="1" t="s">
        <v>115</v>
      </c>
      <c r="O409" s="1" t="s">
        <v>141</v>
      </c>
      <c r="P409" s="1" t="s">
        <v>9</v>
      </c>
      <c r="Q409" s="1" t="s">
        <v>15332</v>
      </c>
      <c r="R409" s="58">
        <v>45366</v>
      </c>
      <c r="S409" s="31">
        <f t="shared" si="44"/>
        <v>0.34282407407590654</v>
      </c>
      <c r="T409" s="31">
        <f>VLOOKUP(A409,'+ pending'!A:V,22,0)</f>
        <v>3.5949074074074071E-2</v>
      </c>
      <c r="U409" s="18">
        <f>VLOOKUP(A409,'+ pending'!A:W,23,0)</f>
        <v>0.34468749999999998</v>
      </c>
      <c r="V409" s="31">
        <f>VLOOKUP(A409,'+ pending'!A:X,24,0)</f>
        <v>0.30873842592592593</v>
      </c>
      <c r="W409" s="62" t="str">
        <f t="shared" si="45"/>
        <v/>
      </c>
      <c r="X409" s="63" t="str">
        <f t="shared" si="46"/>
        <v>Cumplido</v>
      </c>
      <c r="Z409" s="1" t="str">
        <f t="shared" si="48"/>
        <v/>
      </c>
      <c r="AA409" s="1" t="str">
        <f t="shared" si="43"/>
        <v/>
      </c>
      <c r="AB409" s="1" t="str">
        <f t="shared" si="47"/>
        <v/>
      </c>
      <c r="AC409" s="1" t="str">
        <f t="shared" si="49"/>
        <v>Cumplido</v>
      </c>
      <c r="AD409" s="1" t="str">
        <f>VLOOKUP(A409,'+ pending'!A:A,1,0)</f>
        <v>INC000002675637</v>
      </c>
    </row>
    <row r="410" spans="1:30" x14ac:dyDescent="0.2">
      <c r="A410" s="75" t="s">
        <v>20437</v>
      </c>
      <c r="B410" s="1" t="s">
        <v>110</v>
      </c>
      <c r="C410" s="1" t="s">
        <v>50</v>
      </c>
      <c r="D410" s="1" t="s">
        <v>109</v>
      </c>
      <c r="E410" s="1" t="s">
        <v>122</v>
      </c>
      <c r="F410" s="1" t="s">
        <v>129</v>
      </c>
      <c r="G410" s="1" t="s">
        <v>20952</v>
      </c>
      <c r="H410" s="1" t="s">
        <v>20953</v>
      </c>
      <c r="I410" s="1" t="s">
        <v>20954</v>
      </c>
      <c r="J410" s="1" t="s">
        <v>20951</v>
      </c>
      <c r="K410" s="1" t="s">
        <v>22</v>
      </c>
      <c r="L410" s="1" t="s">
        <v>47</v>
      </c>
      <c r="M410" s="1" t="s">
        <v>20438</v>
      </c>
      <c r="N410" s="1" t="s">
        <v>167</v>
      </c>
      <c r="O410" s="1" t="s">
        <v>205</v>
      </c>
      <c r="P410" s="1" t="s">
        <v>9</v>
      </c>
      <c r="Q410" s="1" t="s">
        <v>15332</v>
      </c>
      <c r="R410" s="58">
        <v>45366</v>
      </c>
      <c r="S410" s="31">
        <f t="shared" si="44"/>
        <v>2.7777777722803876E-4</v>
      </c>
      <c r="T410" s="31">
        <f>VLOOKUP(A410,'+ pending'!A:V,22,0)</f>
        <v>0</v>
      </c>
      <c r="U410" s="18">
        <f>VLOOKUP(A410,'+ pending'!A:W,23,0)</f>
        <v>9.7222222222222219E-4</v>
      </c>
      <c r="V410" s="31">
        <f>VLOOKUP(A410,'+ pending'!A:X,24,0)</f>
        <v>9.7222222222222219E-4</v>
      </c>
      <c r="W410" s="62" t="str">
        <f t="shared" si="45"/>
        <v/>
      </c>
      <c r="X410" s="63" t="str">
        <f t="shared" si="46"/>
        <v>Cumplido</v>
      </c>
      <c r="Z410" s="1" t="str">
        <f t="shared" si="48"/>
        <v/>
      </c>
      <c r="AA410" s="1" t="str">
        <f t="shared" si="43"/>
        <v/>
      </c>
      <c r="AB410" s="1" t="str">
        <f t="shared" si="47"/>
        <v/>
      </c>
      <c r="AC410" s="1" t="str">
        <f t="shared" si="49"/>
        <v>Cumplido</v>
      </c>
      <c r="AD410" s="1" t="str">
        <f>VLOOKUP(A410,'+ pending'!A:A,1,0)</f>
        <v>INC000002677007</v>
      </c>
    </row>
    <row r="411" spans="1:30" x14ac:dyDescent="0.2">
      <c r="A411" s="75" t="s">
        <v>20693</v>
      </c>
      <c r="B411" s="1" t="s">
        <v>116</v>
      </c>
      <c r="C411" s="1" t="s">
        <v>40</v>
      </c>
      <c r="D411" s="1" t="s">
        <v>117</v>
      </c>
      <c r="E411" s="1" t="s">
        <v>122</v>
      </c>
      <c r="F411" s="1" t="s">
        <v>1435</v>
      </c>
      <c r="G411" s="1" t="s">
        <v>20955</v>
      </c>
      <c r="H411" s="1" t="s">
        <v>20956</v>
      </c>
      <c r="I411" s="1" t="s">
        <v>20957</v>
      </c>
      <c r="J411" s="1" t="s">
        <v>20951</v>
      </c>
      <c r="K411" s="1" t="s">
        <v>19</v>
      </c>
      <c r="L411" s="1" t="s">
        <v>57</v>
      </c>
      <c r="M411" s="1" t="s">
        <v>20694</v>
      </c>
      <c r="N411" s="1" t="s">
        <v>115</v>
      </c>
      <c r="O411" s="1" t="s">
        <v>144</v>
      </c>
      <c r="P411" s="1" t="s">
        <v>9</v>
      </c>
      <c r="Q411" s="1" t="s">
        <v>15380</v>
      </c>
      <c r="R411" s="58">
        <v>45366</v>
      </c>
      <c r="S411" s="31">
        <f t="shared" si="44"/>
        <v>0.56666666666569654</v>
      </c>
      <c r="T411" s="31">
        <f>VLOOKUP(A411,'+ pending'!A:V,22,0)</f>
        <v>0.55556712962962962</v>
      </c>
      <c r="U411" s="18">
        <f>VLOOKUP(A411,'+ pending'!A:W,23,0)</f>
        <v>0.56693287037037032</v>
      </c>
      <c r="V411" s="31">
        <f>VLOOKUP(A411,'+ pending'!A:X,24,0)</f>
        <v>1.136574074074074E-2</v>
      </c>
      <c r="W411" s="62" t="str">
        <f t="shared" si="45"/>
        <v/>
      </c>
      <c r="X411" s="63" t="str">
        <f t="shared" si="46"/>
        <v>Cumplido</v>
      </c>
      <c r="Z411" s="1" t="str">
        <f t="shared" si="48"/>
        <v/>
      </c>
      <c r="AA411" s="1" t="str">
        <f t="shared" si="43"/>
        <v/>
      </c>
      <c r="AB411" s="1" t="str">
        <f t="shared" si="47"/>
        <v>Cumplido</v>
      </c>
      <c r="AC411" s="1" t="str">
        <f t="shared" si="49"/>
        <v/>
      </c>
      <c r="AD411" s="1" t="str">
        <f>VLOOKUP(A411,'+ pending'!A:A,1,0)</f>
        <v>INC000002675888</v>
      </c>
    </row>
    <row r="412" spans="1:30" x14ac:dyDescent="0.2">
      <c r="A412" s="75" t="s">
        <v>20699</v>
      </c>
      <c r="B412" s="1" t="s">
        <v>110</v>
      </c>
      <c r="C412" s="1" t="s">
        <v>50</v>
      </c>
      <c r="D412" s="1" t="s">
        <v>109</v>
      </c>
      <c r="E412" s="1" t="s">
        <v>122</v>
      </c>
      <c r="F412" s="1" t="s">
        <v>111</v>
      </c>
      <c r="G412" s="1" t="s">
        <v>20958</v>
      </c>
      <c r="H412" s="1" t="s">
        <v>20959</v>
      </c>
      <c r="I412" s="1" t="s">
        <v>20960</v>
      </c>
      <c r="J412" s="1" t="s">
        <v>20951</v>
      </c>
      <c r="K412" s="1" t="s">
        <v>21</v>
      </c>
      <c r="L412" s="1" t="s">
        <v>498</v>
      </c>
      <c r="M412" s="1" t="s">
        <v>1775</v>
      </c>
      <c r="N412" s="1" t="s">
        <v>112</v>
      </c>
      <c r="O412" s="1" t="s">
        <v>453</v>
      </c>
      <c r="P412" s="1" t="s">
        <v>9</v>
      </c>
      <c r="Q412" s="1" t="s">
        <v>15332</v>
      </c>
      <c r="R412" s="58">
        <v>45366</v>
      </c>
      <c r="S412" s="31">
        <f t="shared" si="44"/>
        <v>0.93243055555649335</v>
      </c>
      <c r="T412" s="31">
        <f>VLOOKUP(A412,'+ pending'!A:V,22,0)</f>
        <v>0.92789351851851853</v>
      </c>
      <c r="U412" s="18">
        <f>VLOOKUP(A412,'+ pending'!A:W,23,0)</f>
        <v>0.93259259259259264</v>
      </c>
      <c r="V412" s="31">
        <f>VLOOKUP(A412,'+ pending'!A:X,24,0)</f>
        <v>4.6990740740740743E-3</v>
      </c>
      <c r="W412" s="62" t="str">
        <f t="shared" si="45"/>
        <v/>
      </c>
      <c r="X412" s="63" t="str">
        <f t="shared" si="46"/>
        <v>Cumplido</v>
      </c>
      <c r="Z412" s="1" t="str">
        <f t="shared" si="48"/>
        <v/>
      </c>
      <c r="AA412" s="1" t="str">
        <f t="shared" si="43"/>
        <v/>
      </c>
      <c r="AB412" s="1" t="str">
        <f t="shared" si="47"/>
        <v/>
      </c>
      <c r="AC412" s="1" t="str">
        <f t="shared" si="49"/>
        <v>Cumplido</v>
      </c>
      <c r="AD412" s="1" t="str">
        <f>VLOOKUP(A412,'+ pending'!A:A,1,0)</f>
        <v>INC000002674280</v>
      </c>
    </row>
    <row r="413" spans="1:30" x14ac:dyDescent="0.2">
      <c r="A413" s="75" t="s">
        <v>20638</v>
      </c>
      <c r="B413" s="1" t="s">
        <v>116</v>
      </c>
      <c r="C413" s="1" t="s">
        <v>50</v>
      </c>
      <c r="D413" s="1" t="s">
        <v>109</v>
      </c>
      <c r="E413" s="1" t="s">
        <v>122</v>
      </c>
      <c r="F413" s="1" t="s">
        <v>121</v>
      </c>
      <c r="G413" s="1" t="s">
        <v>20961</v>
      </c>
      <c r="H413" s="1" t="s">
        <v>20962</v>
      </c>
      <c r="I413" s="1" t="s">
        <v>20963</v>
      </c>
      <c r="J413" s="1" t="s">
        <v>20951</v>
      </c>
      <c r="K413" s="1" t="s">
        <v>21</v>
      </c>
      <c r="L413" s="1" t="s">
        <v>42</v>
      </c>
      <c r="M413" s="1" t="s">
        <v>20639</v>
      </c>
      <c r="N413" s="1" t="s">
        <v>112</v>
      </c>
      <c r="O413" s="1" t="s">
        <v>145</v>
      </c>
      <c r="P413" s="1" t="s">
        <v>9</v>
      </c>
      <c r="Q413" s="1" t="s">
        <v>15332</v>
      </c>
      <c r="R413" s="58">
        <v>45366</v>
      </c>
      <c r="S413" s="31">
        <f t="shared" si="44"/>
        <v>2.0428240743058268E-2</v>
      </c>
      <c r="T413" s="31">
        <f>VLOOKUP(A413,'+ pending'!A:V,22,0)</f>
        <v>0</v>
      </c>
      <c r="U413" s="18">
        <f>VLOOKUP(A413,'+ pending'!A:W,23,0)</f>
        <v>2.5960648148148149E-2</v>
      </c>
      <c r="V413" s="31">
        <f>VLOOKUP(A413,'+ pending'!A:X,24,0)</f>
        <v>2.5960648148148149E-2</v>
      </c>
      <c r="W413" s="62" t="str">
        <f t="shared" si="45"/>
        <v/>
      </c>
      <c r="X413" s="63" t="str">
        <f t="shared" si="46"/>
        <v>Cumplido</v>
      </c>
      <c r="Z413" s="1" t="str">
        <f t="shared" si="48"/>
        <v/>
      </c>
      <c r="AA413" s="1" t="str">
        <f t="shared" si="43"/>
        <v/>
      </c>
      <c r="AB413" s="1" t="str">
        <f t="shared" si="47"/>
        <v/>
      </c>
      <c r="AC413" s="1" t="str">
        <f t="shared" si="49"/>
        <v>Cumplido</v>
      </c>
      <c r="AD413" s="1" t="str">
        <f>VLOOKUP(A413,'+ pending'!A:A,1,0)</f>
        <v>INC000002677323</v>
      </c>
    </row>
    <row r="414" spans="1:30" x14ac:dyDescent="0.2">
      <c r="A414" s="75" t="s">
        <v>20655</v>
      </c>
      <c r="B414" s="1" t="s">
        <v>116</v>
      </c>
      <c r="C414" s="1" t="s">
        <v>40</v>
      </c>
      <c r="D414" s="1" t="s">
        <v>117</v>
      </c>
      <c r="E414" s="1" t="s">
        <v>122</v>
      </c>
      <c r="F414" s="1" t="s">
        <v>111</v>
      </c>
      <c r="G414" s="1" t="s">
        <v>20964</v>
      </c>
      <c r="H414" s="1" t="s">
        <v>20965</v>
      </c>
      <c r="I414" s="1" t="s">
        <v>20966</v>
      </c>
      <c r="J414" s="1" t="s">
        <v>20951</v>
      </c>
      <c r="K414" s="1" t="s">
        <v>20526</v>
      </c>
      <c r="L414" s="1" t="s">
        <v>20527</v>
      </c>
      <c r="M414" s="1" t="s">
        <v>20656</v>
      </c>
      <c r="N414" s="1" t="s">
        <v>115</v>
      </c>
      <c r="O414" s="1" t="s">
        <v>405</v>
      </c>
      <c r="P414" s="1" t="s">
        <v>9</v>
      </c>
      <c r="Q414" s="1" t="s">
        <v>15332</v>
      </c>
      <c r="R414" s="58">
        <v>45366</v>
      </c>
      <c r="S414" s="31">
        <f t="shared" si="44"/>
        <v>1.6736111116188113E-2</v>
      </c>
      <c r="T414" s="31">
        <f>VLOOKUP(A414,'+ pending'!A:V,22,0)</f>
        <v>0</v>
      </c>
      <c r="U414" s="18">
        <f>VLOOKUP(A414,'+ pending'!A:W,23,0)</f>
        <v>1.849537037037037E-2</v>
      </c>
      <c r="V414" s="31">
        <f>VLOOKUP(A414,'+ pending'!A:X,24,0)</f>
        <v>1.849537037037037E-2</v>
      </c>
      <c r="W414" s="62" t="str">
        <f t="shared" si="45"/>
        <v/>
      </c>
      <c r="X414" s="63" t="str">
        <f t="shared" si="46"/>
        <v>Cumplido</v>
      </c>
      <c r="Z414" s="1" t="str">
        <f t="shared" si="48"/>
        <v/>
      </c>
      <c r="AA414" s="1" t="str">
        <f t="shared" si="43"/>
        <v/>
      </c>
      <c r="AB414" s="1" t="str">
        <f t="shared" si="47"/>
        <v>Cumplido</v>
      </c>
      <c r="AC414" s="1" t="str">
        <f t="shared" si="49"/>
        <v/>
      </c>
      <c r="AD414" s="1" t="str">
        <f>VLOOKUP(A414,'+ pending'!A:A,1,0)</f>
        <v>INC000002677202</v>
      </c>
    </row>
    <row r="415" spans="1:30" x14ac:dyDescent="0.2">
      <c r="A415" s="75" t="s">
        <v>20517</v>
      </c>
      <c r="B415" s="1" t="s">
        <v>116</v>
      </c>
      <c r="C415" s="1" t="s">
        <v>40</v>
      </c>
      <c r="D415" s="1" t="s">
        <v>117</v>
      </c>
      <c r="E415" s="1" t="s">
        <v>122</v>
      </c>
      <c r="F415" s="1" t="s">
        <v>20518</v>
      </c>
      <c r="G415" s="1" t="s">
        <v>20967</v>
      </c>
      <c r="H415" s="1" t="s">
        <v>20968</v>
      </c>
      <c r="I415" s="1" t="s">
        <v>20969</v>
      </c>
      <c r="J415" s="1" t="s">
        <v>20951</v>
      </c>
      <c r="K415" s="1" t="s">
        <v>16</v>
      </c>
      <c r="L415" s="1" t="s">
        <v>57</v>
      </c>
      <c r="M415" s="1" t="s">
        <v>20519</v>
      </c>
      <c r="N415" s="1" t="s">
        <v>115</v>
      </c>
      <c r="O415" s="1" t="s">
        <v>191</v>
      </c>
      <c r="P415" s="1" t="s">
        <v>10</v>
      </c>
      <c r="Q415" s="1" t="s">
        <v>15332</v>
      </c>
      <c r="R415" s="58">
        <v>45366</v>
      </c>
      <c r="S415" s="31">
        <f t="shared" si="44"/>
        <v>0.74155092592991423</v>
      </c>
      <c r="T415" s="31">
        <f>VLOOKUP(A415,'+ pending'!A:V,22,0)</f>
        <v>0.68951388888888887</v>
      </c>
      <c r="U415" s="18">
        <f>VLOOKUP(A415,'+ pending'!A:W,23,0)</f>
        <v>0.74255787037037035</v>
      </c>
      <c r="V415" s="31">
        <f>VLOOKUP(A415,'+ pending'!A:X,24,0)</f>
        <v>5.3043981481481484E-2</v>
      </c>
      <c r="W415" s="62" t="str">
        <f t="shared" si="45"/>
        <v>Cumplido</v>
      </c>
      <c r="X415" s="63" t="str">
        <f t="shared" si="46"/>
        <v xml:space="preserve"> </v>
      </c>
      <c r="Z415" s="1" t="str">
        <f t="shared" si="48"/>
        <v/>
      </c>
      <c r="AA415" s="1" t="str">
        <f t="shared" si="43"/>
        <v/>
      </c>
      <c r="AB415" s="1" t="str">
        <f t="shared" si="47"/>
        <v>Cumplido</v>
      </c>
      <c r="AC415" s="1" t="str">
        <f t="shared" si="49"/>
        <v/>
      </c>
      <c r="AD415" s="1" t="str">
        <f>VLOOKUP(A415,'+ pending'!A:A,1,0)</f>
        <v>INC000002675496</v>
      </c>
    </row>
    <row r="416" spans="1:30" x14ac:dyDescent="0.2">
      <c r="A416" s="75" t="s">
        <v>20492</v>
      </c>
      <c r="B416" s="1" t="s">
        <v>110</v>
      </c>
      <c r="C416" s="1" t="s">
        <v>50</v>
      </c>
      <c r="D416" s="1" t="s">
        <v>109</v>
      </c>
      <c r="E416" s="1" t="s">
        <v>122</v>
      </c>
      <c r="F416" s="1" t="s">
        <v>213</v>
      </c>
      <c r="G416" s="1" t="s">
        <v>20970</v>
      </c>
      <c r="H416" s="1" t="s">
        <v>20971</v>
      </c>
      <c r="I416" s="1" t="s">
        <v>20972</v>
      </c>
      <c r="J416" s="1" t="s">
        <v>20951</v>
      </c>
      <c r="K416" s="1" t="s">
        <v>13</v>
      </c>
      <c r="L416" s="1" t="s">
        <v>37</v>
      </c>
      <c r="M416" s="1" t="s">
        <v>20493</v>
      </c>
      <c r="N416" s="1" t="s">
        <v>112</v>
      </c>
      <c r="O416" s="1" t="s">
        <v>134</v>
      </c>
      <c r="P416" s="1" t="s">
        <v>9</v>
      </c>
      <c r="Q416" s="1" t="s">
        <v>15332</v>
      </c>
      <c r="R416" s="58">
        <v>45366</v>
      </c>
      <c r="S416" s="31">
        <f t="shared" si="44"/>
        <v>0.16206018518278142</v>
      </c>
      <c r="T416" s="31">
        <f>VLOOKUP(A416,'+ pending'!A:V,22,0)</f>
        <v>0.16062499999999999</v>
      </c>
      <c r="U416" s="18">
        <f>VLOOKUP(A416,'+ pending'!A:W,23,0)</f>
        <v>0.16415509259259259</v>
      </c>
      <c r="V416" s="31">
        <f>VLOOKUP(A416,'+ pending'!A:X,24,0)</f>
        <v>3.5300925925925925E-3</v>
      </c>
      <c r="W416" s="62" t="str">
        <f t="shared" si="45"/>
        <v/>
      </c>
      <c r="X416" s="63" t="str">
        <f t="shared" si="46"/>
        <v>Cumplido</v>
      </c>
      <c r="Z416" s="1" t="str">
        <f t="shared" si="48"/>
        <v/>
      </c>
      <c r="AA416" s="1" t="str">
        <f t="shared" si="43"/>
        <v/>
      </c>
      <c r="AB416" s="1" t="str">
        <f t="shared" si="47"/>
        <v/>
      </c>
      <c r="AC416" s="1" t="str">
        <f t="shared" si="49"/>
        <v>Cumplido</v>
      </c>
      <c r="AD416" s="1" t="str">
        <f>VLOOKUP(A416,'+ pending'!A:A,1,0)</f>
        <v>INC000002676964</v>
      </c>
    </row>
    <row r="417" spans="1:30" x14ac:dyDescent="0.2">
      <c r="A417" s="75" t="s">
        <v>20510</v>
      </c>
      <c r="B417" s="1" t="s">
        <v>110</v>
      </c>
      <c r="C417" s="1" t="s">
        <v>50</v>
      </c>
      <c r="D417" s="1" t="s">
        <v>109</v>
      </c>
      <c r="E417" s="1" t="s">
        <v>122</v>
      </c>
      <c r="F417" s="1" t="s">
        <v>111</v>
      </c>
      <c r="G417" s="1" t="s">
        <v>20973</v>
      </c>
      <c r="H417" s="1" t="s">
        <v>20974</v>
      </c>
      <c r="I417" s="1" t="s">
        <v>20975</v>
      </c>
      <c r="J417" s="1" t="s">
        <v>20951</v>
      </c>
      <c r="K417" s="1" t="s">
        <v>14</v>
      </c>
      <c r="L417" s="1" t="s">
        <v>52</v>
      </c>
      <c r="M417" s="1" t="s">
        <v>20511</v>
      </c>
      <c r="N417" s="1" t="s">
        <v>112</v>
      </c>
      <c r="O417" s="1" t="s">
        <v>445</v>
      </c>
      <c r="P417" s="1" t="s">
        <v>9</v>
      </c>
      <c r="Q417" s="1" t="s">
        <v>15332</v>
      </c>
      <c r="R417" s="58">
        <v>45366</v>
      </c>
      <c r="S417" s="31">
        <f t="shared" si="44"/>
        <v>0.82214120370190358</v>
      </c>
      <c r="T417" s="31">
        <f>VLOOKUP(A417,'+ pending'!A:V,22,0)</f>
        <v>0.82186342592592587</v>
      </c>
      <c r="U417" s="18">
        <f>VLOOKUP(A417,'+ pending'!A:W,23,0)</f>
        <v>0.82370370370370372</v>
      </c>
      <c r="V417" s="31">
        <f>VLOOKUP(A417,'+ pending'!A:X,24,0)</f>
        <v>1.8402777777777777E-3</v>
      </c>
      <c r="W417" s="62" t="str">
        <f t="shared" si="45"/>
        <v/>
      </c>
      <c r="X417" s="63" t="str">
        <f t="shared" si="46"/>
        <v>Cumplido</v>
      </c>
      <c r="Z417" s="1" t="str">
        <f t="shared" si="48"/>
        <v/>
      </c>
      <c r="AA417" s="1" t="str">
        <f t="shared" si="43"/>
        <v/>
      </c>
      <c r="AB417" s="1" t="str">
        <f t="shared" si="47"/>
        <v/>
      </c>
      <c r="AC417" s="1" t="str">
        <f t="shared" si="49"/>
        <v>Cumplido</v>
      </c>
      <c r="AD417" s="1" t="str">
        <f>VLOOKUP(A417,'+ pending'!A:A,1,0)</f>
        <v>INC000002675405</v>
      </c>
    </row>
    <row r="418" spans="1:30" x14ac:dyDescent="0.2">
      <c r="A418" s="75" t="s">
        <v>20400</v>
      </c>
      <c r="B418" s="1" t="s">
        <v>123</v>
      </c>
      <c r="C418" s="1" t="s">
        <v>50</v>
      </c>
      <c r="D418" s="1" t="s">
        <v>109</v>
      </c>
      <c r="E418" s="1" t="s">
        <v>122</v>
      </c>
      <c r="F418" s="1" t="s">
        <v>459</v>
      </c>
      <c r="G418" s="1" t="s">
        <v>20976</v>
      </c>
      <c r="H418" s="1" t="s">
        <v>20976</v>
      </c>
      <c r="I418" s="1" t="s">
        <v>20977</v>
      </c>
      <c r="J418" s="1" t="s">
        <v>20951</v>
      </c>
      <c r="K418" s="1" t="s">
        <v>19</v>
      </c>
      <c r="L418" s="1" t="s">
        <v>64</v>
      </c>
      <c r="M418" s="1" t="s">
        <v>20401</v>
      </c>
      <c r="N418" s="1" t="s">
        <v>124</v>
      </c>
      <c r="O418" s="1" t="s">
        <v>125</v>
      </c>
      <c r="P418" s="1" t="s">
        <v>10</v>
      </c>
      <c r="Q418" s="1" t="s">
        <v>15332</v>
      </c>
      <c r="R418" s="58">
        <v>45366</v>
      </c>
      <c r="S418" s="31">
        <f t="shared" si="44"/>
        <v>0.10346064814802958</v>
      </c>
      <c r="T418" s="31">
        <f>VLOOKUP(A418,'+ pending'!A:V,22,0)</f>
        <v>2.5601851851851851E-2</v>
      </c>
      <c r="U418" s="18">
        <f>VLOOKUP(A418,'+ pending'!A:W,23,0)</f>
        <v>0.10346064814814815</v>
      </c>
      <c r="V418" s="31">
        <f>VLOOKUP(A418,'+ pending'!A:X,24,0)</f>
        <v>7.7858796296296301E-2</v>
      </c>
      <c r="W418" s="62" t="str">
        <f t="shared" si="45"/>
        <v>Cumplido</v>
      </c>
      <c r="X418" s="63" t="str">
        <f t="shared" si="46"/>
        <v xml:space="preserve"> </v>
      </c>
      <c r="Z418" s="1" t="str">
        <f t="shared" si="48"/>
        <v/>
      </c>
      <c r="AA418" s="1" t="str">
        <f t="shared" si="43"/>
        <v/>
      </c>
      <c r="AB418" s="1" t="str">
        <f t="shared" si="47"/>
        <v/>
      </c>
      <c r="AC418" s="1" t="str">
        <f t="shared" si="49"/>
        <v>Cumplido</v>
      </c>
      <c r="AD418" s="1" t="str">
        <f>VLOOKUP(A418,'+ pending'!A:A,1,0)</f>
        <v>INC000002677584</v>
      </c>
    </row>
    <row r="419" spans="1:30" x14ac:dyDescent="0.2">
      <c r="A419" s="75" t="s">
        <v>20710</v>
      </c>
      <c r="B419" s="1" t="s">
        <v>123</v>
      </c>
      <c r="C419" s="1" t="s">
        <v>50</v>
      </c>
      <c r="D419" s="1" t="s">
        <v>109</v>
      </c>
      <c r="E419" s="1" t="s">
        <v>122</v>
      </c>
      <c r="F419" s="1" t="s">
        <v>459</v>
      </c>
      <c r="G419" s="1" t="s">
        <v>20978</v>
      </c>
      <c r="H419" s="1" t="s">
        <v>20978</v>
      </c>
      <c r="I419" s="1" t="s">
        <v>20979</v>
      </c>
      <c r="J419" s="1" t="s">
        <v>20951</v>
      </c>
      <c r="K419" s="1" t="s">
        <v>19</v>
      </c>
      <c r="L419" s="1" t="s">
        <v>64</v>
      </c>
      <c r="M419" s="1" t="s">
        <v>20711</v>
      </c>
      <c r="N419" s="1" t="s">
        <v>124</v>
      </c>
      <c r="O419" s="1" t="s">
        <v>125</v>
      </c>
      <c r="P419" s="1" t="s">
        <v>10</v>
      </c>
      <c r="Q419" s="1" t="s">
        <v>15332</v>
      </c>
      <c r="R419" s="58">
        <v>45366</v>
      </c>
      <c r="S419" s="31">
        <f t="shared" si="44"/>
        <v>0.10429398147971369</v>
      </c>
      <c r="T419" s="31">
        <f>VLOOKUP(A419,'+ pending'!A:V,22,0)</f>
        <v>2.476851851851852E-2</v>
      </c>
      <c r="U419" s="18">
        <f>VLOOKUP(A419,'+ pending'!A:W,23,0)</f>
        <v>0.10429398148148149</v>
      </c>
      <c r="V419" s="31">
        <f>VLOOKUP(A419,'+ pending'!A:X,24,0)</f>
        <v>7.9525462962962964E-2</v>
      </c>
      <c r="W419" s="62" t="str">
        <f t="shared" si="45"/>
        <v>Cumplido</v>
      </c>
      <c r="X419" s="63" t="str">
        <f t="shared" si="46"/>
        <v xml:space="preserve"> </v>
      </c>
      <c r="Z419" s="1" t="str">
        <f t="shared" si="48"/>
        <v/>
      </c>
      <c r="AA419" s="1" t="str">
        <f t="shared" si="43"/>
        <v/>
      </c>
      <c r="AB419" s="1" t="str">
        <f t="shared" si="47"/>
        <v/>
      </c>
      <c r="AC419" s="1" t="str">
        <f t="shared" si="49"/>
        <v>Cumplido</v>
      </c>
      <c r="AD419" s="1" t="str">
        <f>VLOOKUP(A419,'+ pending'!A:A,1,0)</f>
        <v>INC000002677585</v>
      </c>
    </row>
    <row r="420" spans="1:30" x14ac:dyDescent="0.2">
      <c r="A420" s="75" t="s">
        <v>20661</v>
      </c>
      <c r="B420" s="1" t="s">
        <v>116</v>
      </c>
      <c r="C420" s="1" t="s">
        <v>40</v>
      </c>
      <c r="D420" s="1" t="s">
        <v>117</v>
      </c>
      <c r="E420" s="1" t="s">
        <v>122</v>
      </c>
      <c r="F420" s="1" t="s">
        <v>16190</v>
      </c>
      <c r="G420" s="1" t="s">
        <v>20980</v>
      </c>
      <c r="H420" s="1" t="s">
        <v>20981</v>
      </c>
      <c r="I420" s="1" t="s">
        <v>20982</v>
      </c>
      <c r="J420" s="1" t="s">
        <v>20951</v>
      </c>
      <c r="K420" s="1" t="s">
        <v>20</v>
      </c>
      <c r="L420" s="1" t="s">
        <v>65</v>
      </c>
      <c r="M420" s="1" t="s">
        <v>20662</v>
      </c>
      <c r="N420" s="1" t="s">
        <v>115</v>
      </c>
      <c r="O420" s="1" t="s">
        <v>191</v>
      </c>
      <c r="P420" s="1" t="s">
        <v>9</v>
      </c>
      <c r="Q420" s="1" t="s">
        <v>15380</v>
      </c>
      <c r="R420" s="58">
        <v>45366</v>
      </c>
      <c r="S420" s="31">
        <f t="shared" si="44"/>
        <v>0.93765046296175569</v>
      </c>
      <c r="T420" s="31">
        <f>VLOOKUP(A420,'+ pending'!A:V,22,0)</f>
        <v>0.88040509259259259</v>
      </c>
      <c r="U420" s="18">
        <f>VLOOKUP(A420,'+ pending'!A:W,23,0)</f>
        <v>0.93975694444444446</v>
      </c>
      <c r="V420" s="31">
        <f>VLOOKUP(A420,'+ pending'!A:X,24,0)</f>
        <v>5.935185185185185E-2</v>
      </c>
      <c r="W420" s="62" t="str">
        <f t="shared" si="45"/>
        <v/>
      </c>
      <c r="X420" s="63" t="str">
        <f t="shared" si="46"/>
        <v>Cumplido</v>
      </c>
      <c r="Z420" s="1" t="str">
        <f t="shared" si="48"/>
        <v/>
      </c>
      <c r="AA420" s="1" t="str">
        <f t="shared" si="43"/>
        <v/>
      </c>
      <c r="AB420" s="1" t="str">
        <f t="shared" si="47"/>
        <v>Cumplido</v>
      </c>
      <c r="AC420" s="1" t="str">
        <f t="shared" si="49"/>
        <v/>
      </c>
      <c r="AD420" s="1" t="str">
        <f>VLOOKUP(A420,'+ pending'!A:A,1,0)</f>
        <v>INC000002675345</v>
      </c>
    </row>
    <row r="421" spans="1:30" x14ac:dyDescent="0.2">
      <c r="A421" s="75" t="s">
        <v>20328</v>
      </c>
      <c r="B421" s="1" t="s">
        <v>116</v>
      </c>
      <c r="C421" s="1" t="s">
        <v>40</v>
      </c>
      <c r="D421" s="1" t="s">
        <v>117</v>
      </c>
      <c r="E421" s="1" t="s">
        <v>122</v>
      </c>
      <c r="F421" s="1" t="s">
        <v>111</v>
      </c>
      <c r="G421" s="1" t="s">
        <v>20983</v>
      </c>
      <c r="H421" s="1" t="s">
        <v>20984</v>
      </c>
      <c r="I421" s="1" t="s">
        <v>20985</v>
      </c>
      <c r="J421" s="1" t="s">
        <v>20951</v>
      </c>
      <c r="K421" s="1" t="s">
        <v>20</v>
      </c>
      <c r="L421" s="1" t="s">
        <v>67</v>
      </c>
      <c r="M421" s="1" t="s">
        <v>20329</v>
      </c>
      <c r="N421" s="1" t="s">
        <v>115</v>
      </c>
      <c r="O421" s="1" t="s">
        <v>144</v>
      </c>
      <c r="P421" s="1" t="s">
        <v>9</v>
      </c>
      <c r="Q421" s="1" t="s">
        <v>15332</v>
      </c>
      <c r="R421" s="58">
        <v>45366</v>
      </c>
      <c r="S421" s="31">
        <f t="shared" si="44"/>
        <v>2.195601852145046E-2</v>
      </c>
      <c r="T421" s="31">
        <f>VLOOKUP(A421,'+ pending'!A:V,22,0)</f>
        <v>0</v>
      </c>
      <c r="U421" s="18">
        <f>VLOOKUP(A421,'+ pending'!A:W,23,0)</f>
        <v>2.2951388888888889E-2</v>
      </c>
      <c r="V421" s="31">
        <f>VLOOKUP(A421,'+ pending'!A:X,24,0)</f>
        <v>2.2951388888888889E-2</v>
      </c>
      <c r="W421" s="62" t="str">
        <f t="shared" si="45"/>
        <v/>
      </c>
      <c r="X421" s="63" t="str">
        <f t="shared" si="46"/>
        <v>Cumplido</v>
      </c>
      <c r="Z421" s="1" t="str">
        <f t="shared" si="48"/>
        <v/>
      </c>
      <c r="AA421" s="1" t="str">
        <f t="shared" si="43"/>
        <v/>
      </c>
      <c r="AB421" s="1" t="str">
        <f t="shared" si="47"/>
        <v>Cumplido</v>
      </c>
      <c r="AC421" s="1" t="str">
        <f t="shared" si="49"/>
        <v/>
      </c>
      <c r="AD421" s="1" t="str">
        <f>VLOOKUP(A421,'+ pending'!A:A,1,0)</f>
        <v>INC000002677748</v>
      </c>
    </row>
    <row r="422" spans="1:30" x14ac:dyDescent="0.2">
      <c r="A422" s="75" t="s">
        <v>20631</v>
      </c>
      <c r="B422" s="1" t="s">
        <v>116</v>
      </c>
      <c r="C422" s="1" t="s">
        <v>40</v>
      </c>
      <c r="D422" s="1" t="s">
        <v>117</v>
      </c>
      <c r="E422" s="1" t="s">
        <v>122</v>
      </c>
      <c r="F422" s="1" t="s">
        <v>154</v>
      </c>
      <c r="G422" s="1" t="s">
        <v>20986</v>
      </c>
      <c r="H422" s="1" t="s">
        <v>20987</v>
      </c>
      <c r="I422" s="1" t="s">
        <v>20988</v>
      </c>
      <c r="J422" s="1" t="s">
        <v>20951</v>
      </c>
      <c r="K422" s="1" t="s">
        <v>13</v>
      </c>
      <c r="L422" s="1" t="s">
        <v>37</v>
      </c>
      <c r="M422" s="1" t="s">
        <v>20632</v>
      </c>
      <c r="N422" s="1" t="s">
        <v>115</v>
      </c>
      <c r="O422" s="1" t="s">
        <v>144</v>
      </c>
      <c r="P422" s="1" t="s">
        <v>9</v>
      </c>
      <c r="Q422" s="1" t="s">
        <v>15332</v>
      </c>
      <c r="R422" s="58">
        <v>45366</v>
      </c>
      <c r="S422" s="31">
        <f t="shared" si="44"/>
        <v>0.24783564814424608</v>
      </c>
      <c r="T422" s="31">
        <f>VLOOKUP(A422,'+ pending'!A:V,22,0)</f>
        <v>0.20081018518518517</v>
      </c>
      <c r="U422" s="18">
        <f>VLOOKUP(A422,'+ pending'!A:W,23,0)</f>
        <v>0.24893518518518518</v>
      </c>
      <c r="V422" s="31">
        <f>VLOOKUP(A422,'+ pending'!A:X,24,0)</f>
        <v>4.8125000000000001E-2</v>
      </c>
      <c r="W422" s="62" t="str">
        <f t="shared" si="45"/>
        <v/>
      </c>
      <c r="X422" s="63" t="str">
        <f t="shared" si="46"/>
        <v>Cumplido</v>
      </c>
      <c r="Z422" s="1" t="str">
        <f t="shared" si="48"/>
        <v/>
      </c>
      <c r="AA422" s="1" t="str">
        <f t="shared" si="43"/>
        <v/>
      </c>
      <c r="AB422" s="1" t="str">
        <f t="shared" si="47"/>
        <v>Cumplido</v>
      </c>
      <c r="AC422" s="1" t="str">
        <f t="shared" si="49"/>
        <v/>
      </c>
      <c r="AD422" s="1" t="str">
        <f>VLOOKUP(A422,'+ pending'!A:A,1,0)</f>
        <v>INC000002677305</v>
      </c>
    </row>
    <row r="423" spans="1:30" x14ac:dyDescent="0.2">
      <c r="A423" s="75" t="s">
        <v>20486</v>
      </c>
      <c r="B423" s="1" t="s">
        <v>116</v>
      </c>
      <c r="C423" s="1" t="s">
        <v>40</v>
      </c>
      <c r="D423" s="1" t="s">
        <v>117</v>
      </c>
      <c r="E423" s="1" t="s">
        <v>122</v>
      </c>
      <c r="F423" s="1" t="s">
        <v>121</v>
      </c>
      <c r="G423" s="1" t="s">
        <v>20989</v>
      </c>
      <c r="H423" s="1" t="s">
        <v>20990</v>
      </c>
      <c r="I423" s="1" t="s">
        <v>20991</v>
      </c>
      <c r="J423" s="1" t="s">
        <v>20951</v>
      </c>
      <c r="K423" s="1" t="s">
        <v>19</v>
      </c>
      <c r="L423" s="1" t="s">
        <v>62</v>
      </c>
      <c r="M423" s="1" t="s">
        <v>20487</v>
      </c>
      <c r="N423" s="1" t="s">
        <v>112</v>
      </c>
      <c r="O423" s="1" t="s">
        <v>217</v>
      </c>
      <c r="P423" s="1" t="s">
        <v>9</v>
      </c>
      <c r="Q423" s="1" t="s">
        <v>15332</v>
      </c>
      <c r="R423" s="58">
        <v>45366</v>
      </c>
      <c r="S423" s="31">
        <f t="shared" si="44"/>
        <v>0.1315046296294895</v>
      </c>
      <c r="T423" s="31">
        <f>VLOOKUP(A423,'+ pending'!A:V,22,0)</f>
        <v>0.13150462962962964</v>
      </c>
      <c r="U423" s="18">
        <f>VLOOKUP(A423,'+ pending'!A:W,23,0)</f>
        <v>0.13196759259259258</v>
      </c>
      <c r="V423" s="31">
        <f>VLOOKUP(A423,'+ pending'!A:X,24,0)</f>
        <v>4.6296296296296298E-4</v>
      </c>
      <c r="W423" s="62" t="str">
        <f t="shared" si="45"/>
        <v/>
      </c>
      <c r="X423" s="63" t="str">
        <f t="shared" si="46"/>
        <v>Cumplido</v>
      </c>
      <c r="Z423" s="1" t="str">
        <f t="shared" si="48"/>
        <v/>
      </c>
      <c r="AA423" s="1" t="str">
        <f t="shared" si="43"/>
        <v/>
      </c>
      <c r="AB423" s="1" t="str">
        <f t="shared" si="47"/>
        <v>Cumplido</v>
      </c>
      <c r="AC423" s="1" t="str">
        <f t="shared" si="49"/>
        <v/>
      </c>
      <c r="AD423" s="1" t="str">
        <f>VLOOKUP(A423,'+ pending'!A:A,1,0)</f>
        <v>INC000002676904</v>
      </c>
    </row>
    <row r="424" spans="1:30" x14ac:dyDescent="0.2">
      <c r="A424" s="75" t="s">
        <v>20310</v>
      </c>
      <c r="B424" s="1" t="s">
        <v>116</v>
      </c>
      <c r="C424" s="1" t="s">
        <v>40</v>
      </c>
      <c r="D424" s="1" t="s">
        <v>117</v>
      </c>
      <c r="E424" s="1" t="s">
        <v>122</v>
      </c>
      <c r="F424" s="1" t="s">
        <v>118</v>
      </c>
      <c r="G424" s="1" t="s">
        <v>20992</v>
      </c>
      <c r="H424" s="1" t="s">
        <v>20993</v>
      </c>
      <c r="I424" s="1" t="s">
        <v>20994</v>
      </c>
      <c r="J424" s="1" t="s">
        <v>20951</v>
      </c>
      <c r="K424" s="1" t="s">
        <v>21</v>
      </c>
      <c r="L424" s="1" t="s">
        <v>498</v>
      </c>
      <c r="M424" s="1" t="s">
        <v>20311</v>
      </c>
      <c r="N424" s="1" t="s">
        <v>115</v>
      </c>
      <c r="O424" s="1" t="s">
        <v>144</v>
      </c>
      <c r="P424" s="1" t="s">
        <v>9</v>
      </c>
      <c r="Q424" s="1" t="s">
        <v>15332</v>
      </c>
      <c r="R424" s="58">
        <v>45366</v>
      </c>
      <c r="S424" s="31">
        <f t="shared" si="44"/>
        <v>1.7430555555620231E-2</v>
      </c>
      <c r="T424" s="31">
        <f>VLOOKUP(A424,'+ pending'!A:V,22,0)</f>
        <v>0</v>
      </c>
      <c r="U424" s="18">
        <f>VLOOKUP(A424,'+ pending'!A:W,23,0)</f>
        <v>1.8877314814814816E-2</v>
      </c>
      <c r="V424" s="31">
        <f>VLOOKUP(A424,'+ pending'!A:X,24,0)</f>
        <v>1.8877314814814816E-2</v>
      </c>
      <c r="W424" s="62" t="str">
        <f t="shared" si="45"/>
        <v/>
      </c>
      <c r="X424" s="63" t="str">
        <f t="shared" si="46"/>
        <v>Cumplido</v>
      </c>
      <c r="Z424" s="1" t="str">
        <f t="shared" si="48"/>
        <v/>
      </c>
      <c r="AA424" s="1" t="str">
        <f t="shared" si="43"/>
        <v/>
      </c>
      <c r="AB424" s="1" t="str">
        <f t="shared" si="47"/>
        <v>Cumplido</v>
      </c>
      <c r="AC424" s="1" t="str">
        <f t="shared" si="49"/>
        <v/>
      </c>
      <c r="AD424" s="1" t="str">
        <f>VLOOKUP(A424,'+ pending'!A:A,1,0)</f>
        <v>INC000002677782</v>
      </c>
    </row>
    <row r="425" spans="1:30" x14ac:dyDescent="0.2">
      <c r="A425" s="75" t="s">
        <v>20569</v>
      </c>
      <c r="B425" s="1" t="s">
        <v>116</v>
      </c>
      <c r="C425" s="1" t="s">
        <v>40</v>
      </c>
      <c r="D425" s="1" t="s">
        <v>117</v>
      </c>
      <c r="E425" s="1" t="s">
        <v>122</v>
      </c>
      <c r="F425" s="1" t="s">
        <v>459</v>
      </c>
      <c r="G425" s="1" t="s">
        <v>20995</v>
      </c>
      <c r="H425" s="1" t="s">
        <v>20996</v>
      </c>
      <c r="I425" s="1" t="s">
        <v>20997</v>
      </c>
      <c r="J425" s="1" t="s">
        <v>20951</v>
      </c>
      <c r="K425" s="1" t="s">
        <v>15</v>
      </c>
      <c r="L425" s="1" t="s">
        <v>44</v>
      </c>
      <c r="M425" s="1" t="s">
        <v>20570</v>
      </c>
      <c r="N425" s="1" t="s">
        <v>115</v>
      </c>
      <c r="O425" s="1" t="s">
        <v>144</v>
      </c>
      <c r="P425" s="1" t="s">
        <v>9</v>
      </c>
      <c r="Q425" s="1" t="s">
        <v>15332</v>
      </c>
      <c r="R425" s="58">
        <v>45366</v>
      </c>
      <c r="S425" s="31">
        <f t="shared" si="44"/>
        <v>0.12041666667209938</v>
      </c>
      <c r="T425" s="31">
        <f>VLOOKUP(A425,'+ pending'!A:V,22,0)</f>
        <v>0</v>
      </c>
      <c r="U425" s="18">
        <f>VLOOKUP(A425,'+ pending'!A:W,23,0)</f>
        <v>0.12079861111111111</v>
      </c>
      <c r="V425" s="31">
        <f>VLOOKUP(A425,'+ pending'!A:X,24,0)</f>
        <v>0.12079861111111111</v>
      </c>
      <c r="W425" s="62" t="str">
        <f t="shared" si="45"/>
        <v/>
      </c>
      <c r="X425" s="63" t="str">
        <f t="shared" si="46"/>
        <v>Cumplido</v>
      </c>
      <c r="Z425" s="1" t="str">
        <f t="shared" si="48"/>
        <v/>
      </c>
      <c r="AA425" s="1" t="str">
        <f t="shared" si="43"/>
        <v/>
      </c>
      <c r="AB425" s="1" t="str">
        <f t="shared" si="47"/>
        <v>Cumplido</v>
      </c>
      <c r="AC425" s="1" t="str">
        <f t="shared" si="49"/>
        <v/>
      </c>
      <c r="AD425" s="1" t="str">
        <f>VLOOKUP(A425,'+ pending'!A:A,1,0)</f>
        <v>INC000002677735</v>
      </c>
    </row>
    <row r="426" spans="1:30" x14ac:dyDescent="0.2">
      <c r="A426" s="75" t="s">
        <v>20410</v>
      </c>
      <c r="B426" s="1" t="s">
        <v>116</v>
      </c>
      <c r="C426" s="1" t="s">
        <v>40</v>
      </c>
      <c r="D426" s="1" t="s">
        <v>117</v>
      </c>
      <c r="E426" s="1" t="s">
        <v>122</v>
      </c>
      <c r="F426" s="1" t="s">
        <v>111</v>
      </c>
      <c r="G426" s="1" t="s">
        <v>20998</v>
      </c>
      <c r="H426" s="1" t="s">
        <v>20999</v>
      </c>
      <c r="I426" s="1" t="s">
        <v>21000</v>
      </c>
      <c r="J426" s="1" t="s">
        <v>20951</v>
      </c>
      <c r="K426" s="1" t="s">
        <v>15</v>
      </c>
      <c r="L426" s="1" t="s">
        <v>44</v>
      </c>
      <c r="M426" s="1" t="s">
        <v>20411</v>
      </c>
      <c r="N426" s="1" t="s">
        <v>115</v>
      </c>
      <c r="O426" s="1" t="s">
        <v>405</v>
      </c>
      <c r="P426" s="1" t="s">
        <v>9</v>
      </c>
      <c r="Q426" s="1" t="s">
        <v>15332</v>
      </c>
      <c r="R426" s="58">
        <v>45366</v>
      </c>
      <c r="S426" s="31">
        <f t="shared" si="44"/>
        <v>0.11748842592351139</v>
      </c>
      <c r="T426" s="31">
        <f>VLOOKUP(A426,'+ pending'!A:V,22,0)</f>
        <v>0</v>
      </c>
      <c r="U426" s="18">
        <f>VLOOKUP(A426,'+ pending'!A:W,23,0)</f>
        <v>0.11914351851851852</v>
      </c>
      <c r="V426" s="31">
        <f>VLOOKUP(A426,'+ pending'!A:X,24,0)</f>
        <v>0.11914351851851852</v>
      </c>
      <c r="W426" s="62" t="str">
        <f t="shared" si="45"/>
        <v/>
      </c>
      <c r="X426" s="63" t="str">
        <f t="shared" si="46"/>
        <v>Cumplido</v>
      </c>
      <c r="Z426" s="1" t="str">
        <f t="shared" si="48"/>
        <v/>
      </c>
      <c r="AA426" s="1" t="str">
        <f t="shared" si="43"/>
        <v/>
      </c>
      <c r="AB426" s="1" t="str">
        <f t="shared" si="47"/>
        <v>Cumplido</v>
      </c>
      <c r="AC426" s="1" t="str">
        <f t="shared" si="49"/>
        <v/>
      </c>
      <c r="AD426" s="1" t="str">
        <f>VLOOKUP(A426,'+ pending'!A:A,1,0)</f>
        <v>INC000002677873</v>
      </c>
    </row>
    <row r="427" spans="1:30" x14ac:dyDescent="0.2">
      <c r="A427" s="75" t="s">
        <v>20625</v>
      </c>
      <c r="B427" s="1" t="s">
        <v>110</v>
      </c>
      <c r="C427" s="1" t="s">
        <v>50</v>
      </c>
      <c r="D427" s="1" t="s">
        <v>109</v>
      </c>
      <c r="E427" s="1" t="s">
        <v>122</v>
      </c>
      <c r="F427" s="1" t="s">
        <v>111</v>
      </c>
      <c r="G427" s="1" t="s">
        <v>21001</v>
      </c>
      <c r="H427" s="1" t="s">
        <v>21002</v>
      </c>
      <c r="I427" s="1" t="s">
        <v>21003</v>
      </c>
      <c r="J427" s="1" t="s">
        <v>20951</v>
      </c>
      <c r="K427" s="1" t="s">
        <v>18</v>
      </c>
      <c r="L427" s="1" t="s">
        <v>499</v>
      </c>
      <c r="M427" s="1" t="s">
        <v>20626</v>
      </c>
      <c r="N427" s="1" t="s">
        <v>112</v>
      </c>
      <c r="O427" s="1" t="s">
        <v>1770</v>
      </c>
      <c r="P427" s="1" t="s">
        <v>9</v>
      </c>
      <c r="Q427" s="1" t="s">
        <v>15332</v>
      </c>
      <c r="R427" s="58">
        <v>45366</v>
      </c>
      <c r="S427" s="31">
        <f t="shared" si="44"/>
        <v>1.2962962937308475E-3</v>
      </c>
      <c r="T427" s="31">
        <f>VLOOKUP(A427,'+ pending'!A:V,22,0)</f>
        <v>0</v>
      </c>
      <c r="U427" s="18">
        <f>VLOOKUP(A427,'+ pending'!A:W,23,0)</f>
        <v>1.4699074074074074E-3</v>
      </c>
      <c r="V427" s="31">
        <f>VLOOKUP(A427,'+ pending'!A:X,24,0)</f>
        <v>1.4699074074074074E-3</v>
      </c>
      <c r="W427" s="62" t="str">
        <f t="shared" si="45"/>
        <v/>
      </c>
      <c r="X427" s="63" t="str">
        <f t="shared" si="46"/>
        <v>Cumplido</v>
      </c>
      <c r="Z427" s="1" t="str">
        <f t="shared" si="48"/>
        <v/>
      </c>
      <c r="AA427" s="1" t="str">
        <f t="shared" si="43"/>
        <v/>
      </c>
      <c r="AB427" s="1" t="str">
        <f t="shared" si="47"/>
        <v/>
      </c>
      <c r="AC427" s="1" t="str">
        <f t="shared" si="49"/>
        <v>Cumplido</v>
      </c>
      <c r="AD427" s="1" t="str">
        <f>VLOOKUP(A427,'+ pending'!A:A,1,0)</f>
        <v>INC000002677495</v>
      </c>
    </row>
    <row r="428" spans="1:30" x14ac:dyDescent="0.2">
      <c r="A428" s="75" t="s">
        <v>20428</v>
      </c>
      <c r="B428" s="1" t="s">
        <v>110</v>
      </c>
      <c r="C428" s="1" t="s">
        <v>50</v>
      </c>
      <c r="D428" s="1" t="s">
        <v>109</v>
      </c>
      <c r="E428" s="1" t="s">
        <v>122</v>
      </c>
      <c r="F428" s="1" t="s">
        <v>111</v>
      </c>
      <c r="G428" s="1" t="s">
        <v>21004</v>
      </c>
      <c r="H428" s="1" t="s">
        <v>21005</v>
      </c>
      <c r="I428" s="1" t="s">
        <v>21006</v>
      </c>
      <c r="J428" s="1" t="s">
        <v>20951</v>
      </c>
      <c r="K428" s="1" t="s">
        <v>18</v>
      </c>
      <c r="L428" s="1" t="s">
        <v>499</v>
      </c>
      <c r="M428" s="1" t="s">
        <v>20429</v>
      </c>
      <c r="N428" s="1" t="s">
        <v>112</v>
      </c>
      <c r="O428" s="1" t="s">
        <v>1770</v>
      </c>
      <c r="P428" s="1" t="s">
        <v>9</v>
      </c>
      <c r="Q428" s="1" t="s">
        <v>15332</v>
      </c>
      <c r="R428" s="58">
        <v>45366</v>
      </c>
      <c r="S428" s="31">
        <f t="shared" si="44"/>
        <v>1.5046296248328872E-3</v>
      </c>
      <c r="T428" s="31">
        <f>VLOOKUP(A428,'+ pending'!A:V,22,0)</f>
        <v>0</v>
      </c>
      <c r="U428" s="18">
        <f>VLOOKUP(A428,'+ pending'!A:W,23,0)</f>
        <v>1.6898148148148148E-3</v>
      </c>
      <c r="V428" s="31">
        <f>VLOOKUP(A428,'+ pending'!A:X,24,0)</f>
        <v>1.6898148148148148E-3</v>
      </c>
      <c r="W428" s="62" t="str">
        <f t="shared" si="45"/>
        <v/>
      </c>
      <c r="X428" s="63" t="str">
        <f t="shared" si="46"/>
        <v>Cumplido</v>
      </c>
      <c r="Z428" s="1" t="str">
        <f t="shared" si="48"/>
        <v/>
      </c>
      <c r="AA428" s="1" t="str">
        <f t="shared" si="43"/>
        <v/>
      </c>
      <c r="AB428" s="1" t="str">
        <f t="shared" si="47"/>
        <v/>
      </c>
      <c r="AC428" s="1" t="str">
        <f t="shared" si="49"/>
        <v>Cumplido</v>
      </c>
      <c r="AD428" s="1" t="str">
        <f>VLOOKUP(A428,'+ pending'!A:A,1,0)</f>
        <v>INC000002677496</v>
      </c>
    </row>
    <row r="429" spans="1:30" x14ac:dyDescent="0.2">
      <c r="A429" s="75" t="s">
        <v>20242</v>
      </c>
      <c r="B429" s="1" t="s">
        <v>159</v>
      </c>
      <c r="C429" s="1" t="s">
        <v>36</v>
      </c>
      <c r="D429" s="1" t="s">
        <v>84</v>
      </c>
      <c r="E429" s="1" t="s">
        <v>122</v>
      </c>
      <c r="F429" s="1" t="s">
        <v>111</v>
      </c>
      <c r="G429" s="1" t="s">
        <v>21007</v>
      </c>
      <c r="H429" s="1" t="s">
        <v>21008</v>
      </c>
      <c r="I429" s="1" t="s">
        <v>21009</v>
      </c>
      <c r="J429" s="1" t="s">
        <v>20951</v>
      </c>
      <c r="K429" s="1" t="s">
        <v>18</v>
      </c>
      <c r="L429" s="1" t="s">
        <v>499</v>
      </c>
      <c r="M429" s="1" t="s">
        <v>20243</v>
      </c>
      <c r="N429" s="1" t="s">
        <v>112</v>
      </c>
      <c r="O429" s="1" t="s">
        <v>1770</v>
      </c>
      <c r="P429" s="1" t="s">
        <v>10</v>
      </c>
      <c r="Q429" s="1" t="s">
        <v>15332</v>
      </c>
      <c r="R429" s="58">
        <v>45366</v>
      </c>
      <c r="S429" s="31">
        <f t="shared" si="44"/>
        <v>1.7129629632108845E-3</v>
      </c>
      <c r="T429" s="31">
        <f>VLOOKUP(A429,'+ pending'!A:V,22,0)</f>
        <v>0</v>
      </c>
      <c r="U429" s="18">
        <f>VLOOKUP(A429,'+ pending'!A:W,23,0)</f>
        <v>1.9097222222222222E-3</v>
      </c>
      <c r="V429" s="31">
        <f>VLOOKUP(A429,'+ pending'!A:X,24,0)</f>
        <v>1.9097222222222222E-3</v>
      </c>
      <c r="W429" s="62" t="str">
        <f t="shared" si="45"/>
        <v>Cumplido</v>
      </c>
      <c r="X429" s="63" t="str">
        <f t="shared" si="46"/>
        <v xml:space="preserve"> </v>
      </c>
      <c r="Z429" s="1" t="str">
        <f t="shared" si="48"/>
        <v/>
      </c>
      <c r="AA429" s="1" t="str">
        <f t="shared" si="43"/>
        <v>Cumplido</v>
      </c>
      <c r="AB429" s="1" t="str">
        <f t="shared" si="47"/>
        <v/>
      </c>
      <c r="AC429" s="1" t="str">
        <f t="shared" si="49"/>
        <v/>
      </c>
      <c r="AD429" s="1" t="str">
        <f>VLOOKUP(A429,'+ pending'!A:A,1,0)</f>
        <v>INC000002677497</v>
      </c>
    </row>
    <row r="430" spans="1:30" x14ac:dyDescent="0.2">
      <c r="A430" s="75" t="s">
        <v>20281</v>
      </c>
      <c r="B430" s="1" t="s">
        <v>110</v>
      </c>
      <c r="C430" s="1" t="s">
        <v>50</v>
      </c>
      <c r="D430" s="1" t="s">
        <v>109</v>
      </c>
      <c r="E430" s="1" t="s">
        <v>122</v>
      </c>
      <c r="F430" s="1" t="s">
        <v>111</v>
      </c>
      <c r="G430" s="1" t="s">
        <v>21010</v>
      </c>
      <c r="H430" s="1" t="s">
        <v>21011</v>
      </c>
      <c r="I430" s="1" t="s">
        <v>21012</v>
      </c>
      <c r="J430" s="1" t="s">
        <v>20951</v>
      </c>
      <c r="K430" s="1" t="s">
        <v>18</v>
      </c>
      <c r="L430" s="1" t="s">
        <v>499</v>
      </c>
      <c r="M430" s="1" t="s">
        <v>20282</v>
      </c>
      <c r="N430" s="1" t="s">
        <v>112</v>
      </c>
      <c r="O430" s="1" t="s">
        <v>1770</v>
      </c>
      <c r="P430" s="1" t="s">
        <v>9</v>
      </c>
      <c r="Q430" s="1" t="s">
        <v>15332</v>
      </c>
      <c r="R430" s="58">
        <v>45366</v>
      </c>
      <c r="S430" s="31">
        <f t="shared" si="44"/>
        <v>2.0949074023519643E-3</v>
      </c>
      <c r="T430" s="31">
        <f>VLOOKUP(A430,'+ pending'!A:V,22,0)</f>
        <v>0</v>
      </c>
      <c r="U430" s="18">
        <f>VLOOKUP(A430,'+ pending'!A:W,23,0)</f>
        <v>2.2222222222222222E-3</v>
      </c>
      <c r="V430" s="31">
        <f>VLOOKUP(A430,'+ pending'!A:X,24,0)</f>
        <v>2.2222222222222222E-3</v>
      </c>
      <c r="W430" s="62" t="str">
        <f t="shared" si="45"/>
        <v/>
      </c>
      <c r="X430" s="63" t="str">
        <f t="shared" si="46"/>
        <v>Cumplido</v>
      </c>
      <c r="Z430" s="1" t="str">
        <f t="shared" si="48"/>
        <v/>
      </c>
      <c r="AA430" s="1" t="str">
        <f t="shared" si="43"/>
        <v/>
      </c>
      <c r="AB430" s="1" t="str">
        <f t="shared" si="47"/>
        <v/>
      </c>
      <c r="AC430" s="1" t="str">
        <f t="shared" si="49"/>
        <v>Cumplido</v>
      </c>
      <c r="AD430" s="1" t="str">
        <f>VLOOKUP(A430,'+ pending'!A:A,1,0)</f>
        <v>INC000002677498</v>
      </c>
    </row>
    <row r="431" spans="1:30" x14ac:dyDescent="0.2">
      <c r="A431" s="75" t="s">
        <v>20348</v>
      </c>
      <c r="B431" s="1" t="s">
        <v>116</v>
      </c>
      <c r="C431" s="1" t="s">
        <v>40</v>
      </c>
      <c r="D431" s="1" t="s">
        <v>117</v>
      </c>
      <c r="E431" s="1" t="s">
        <v>122</v>
      </c>
      <c r="F431" s="1" t="s">
        <v>111</v>
      </c>
      <c r="G431" s="1" t="s">
        <v>21013</v>
      </c>
      <c r="H431" s="1" t="s">
        <v>21014</v>
      </c>
      <c r="I431" s="1" t="s">
        <v>21015</v>
      </c>
      <c r="J431" s="1" t="s">
        <v>20951</v>
      </c>
      <c r="K431" s="1" t="s">
        <v>20</v>
      </c>
      <c r="L431" s="1" t="s">
        <v>67</v>
      </c>
      <c r="M431" s="1" t="s">
        <v>20349</v>
      </c>
      <c r="N431" s="1" t="s">
        <v>115</v>
      </c>
      <c r="O431" s="1" t="s">
        <v>144</v>
      </c>
      <c r="P431" s="1" t="s">
        <v>9</v>
      </c>
      <c r="Q431" s="1" t="s">
        <v>15332</v>
      </c>
      <c r="R431" s="58">
        <v>45366</v>
      </c>
      <c r="S431" s="31">
        <f t="shared" si="44"/>
        <v>5.1724537035624962E-2</v>
      </c>
      <c r="T431" s="31">
        <f>VLOOKUP(A431,'+ pending'!A:V,22,0)</f>
        <v>0</v>
      </c>
      <c r="U431" s="18">
        <f>VLOOKUP(A431,'+ pending'!A:W,23,0)</f>
        <v>5.2650462962962961E-2</v>
      </c>
      <c r="V431" s="31">
        <f>VLOOKUP(A431,'+ pending'!A:X,24,0)</f>
        <v>5.2650462962962961E-2</v>
      </c>
      <c r="W431" s="62" t="str">
        <f t="shared" si="45"/>
        <v/>
      </c>
      <c r="X431" s="63" t="str">
        <f t="shared" si="46"/>
        <v>Cumplido</v>
      </c>
      <c r="Z431" s="1" t="str">
        <f t="shared" si="48"/>
        <v/>
      </c>
      <c r="AA431" s="1" t="str">
        <f t="shared" si="43"/>
        <v/>
      </c>
      <c r="AB431" s="1" t="str">
        <f t="shared" si="47"/>
        <v>Cumplido</v>
      </c>
      <c r="AC431" s="1" t="str">
        <f t="shared" si="49"/>
        <v/>
      </c>
      <c r="AD431" s="1" t="str">
        <f>VLOOKUP(A431,'+ pending'!A:A,1,0)</f>
        <v>INC000002677772</v>
      </c>
    </row>
    <row r="432" spans="1:30" x14ac:dyDescent="0.2">
      <c r="A432" s="75" t="s">
        <v>20502</v>
      </c>
      <c r="B432" s="1" t="s">
        <v>116</v>
      </c>
      <c r="C432" s="1" t="s">
        <v>40</v>
      </c>
      <c r="D432" s="1" t="s">
        <v>117</v>
      </c>
      <c r="E432" s="1" t="s">
        <v>122</v>
      </c>
      <c r="F432" s="1" t="s">
        <v>20503</v>
      </c>
      <c r="G432" s="1" t="s">
        <v>21016</v>
      </c>
      <c r="H432" s="1" t="s">
        <v>21017</v>
      </c>
      <c r="I432" s="1" t="s">
        <v>21018</v>
      </c>
      <c r="J432" s="1" t="s">
        <v>20951</v>
      </c>
      <c r="K432" s="1" t="s">
        <v>20</v>
      </c>
      <c r="L432" s="1" t="s">
        <v>65</v>
      </c>
      <c r="M432" s="1" t="s">
        <v>20504</v>
      </c>
      <c r="N432" s="1" t="s">
        <v>115</v>
      </c>
      <c r="O432" s="1" t="s">
        <v>191</v>
      </c>
      <c r="P432" s="1" t="s">
        <v>9</v>
      </c>
      <c r="Q432" s="1" t="s">
        <v>15380</v>
      </c>
      <c r="R432" s="58">
        <v>45366</v>
      </c>
      <c r="S432" s="31">
        <f t="shared" si="44"/>
        <v>1.1088888888916699</v>
      </c>
      <c r="T432" s="31">
        <f>VLOOKUP(A432,'+ pending'!A:V,22,0)</f>
        <v>0.94995370370370369</v>
      </c>
      <c r="U432" s="18">
        <f>VLOOKUP(A432,'+ pending'!A:W,23,0)</f>
        <v>1.1144675925925926</v>
      </c>
      <c r="V432" s="31">
        <f>VLOOKUP(A432,'+ pending'!A:X,24,0)</f>
        <v>0.16451388888888888</v>
      </c>
      <c r="W432" s="62" t="str">
        <f t="shared" si="45"/>
        <v/>
      </c>
      <c r="X432" s="63" t="str">
        <f t="shared" si="46"/>
        <v>Cumplido</v>
      </c>
      <c r="Z432" s="1" t="str">
        <f t="shared" si="48"/>
        <v/>
      </c>
      <c r="AA432" s="1" t="str">
        <f t="shared" si="43"/>
        <v/>
      </c>
      <c r="AB432" s="1" t="str">
        <f t="shared" si="47"/>
        <v>Cumplido</v>
      </c>
      <c r="AC432" s="1" t="str">
        <f t="shared" si="49"/>
        <v/>
      </c>
      <c r="AD432" s="1" t="str">
        <f>VLOOKUP(A432,'+ pending'!A:A,1,0)</f>
        <v>INC000002675008</v>
      </c>
    </row>
    <row r="433" spans="1:30" x14ac:dyDescent="0.2">
      <c r="A433" s="75" t="s">
        <v>20274</v>
      </c>
      <c r="B433" s="1" t="s">
        <v>116</v>
      </c>
      <c r="C433" s="1" t="s">
        <v>40</v>
      </c>
      <c r="D433" s="1" t="s">
        <v>117</v>
      </c>
      <c r="E433" s="1" t="s">
        <v>122</v>
      </c>
      <c r="F433" s="1" t="s">
        <v>150</v>
      </c>
      <c r="G433" s="1" t="s">
        <v>21019</v>
      </c>
      <c r="H433" s="1" t="s">
        <v>21020</v>
      </c>
      <c r="I433" s="1" t="s">
        <v>21021</v>
      </c>
      <c r="J433" s="1" t="s">
        <v>20951</v>
      </c>
      <c r="K433" s="1" t="s">
        <v>13</v>
      </c>
      <c r="L433" s="1" t="s">
        <v>39</v>
      </c>
      <c r="M433" s="1" t="s">
        <v>20275</v>
      </c>
      <c r="N433" s="1" t="s">
        <v>115</v>
      </c>
      <c r="O433" s="1" t="s">
        <v>156</v>
      </c>
      <c r="P433" s="1" t="s">
        <v>9</v>
      </c>
      <c r="Q433" s="1" t="s">
        <v>15380</v>
      </c>
      <c r="R433" s="58">
        <v>45366</v>
      </c>
      <c r="S433" s="31">
        <f t="shared" si="44"/>
        <v>2.1295370370353339</v>
      </c>
      <c r="T433" s="31">
        <f>VLOOKUP(A433,'+ pending'!A:V,22,0)</f>
        <v>2.1001620370370371</v>
      </c>
      <c r="U433" s="18">
        <f>VLOOKUP(A433,'+ pending'!A:W,23,0)</f>
        <v>2.130023148148148</v>
      </c>
      <c r="V433" s="31">
        <f>VLOOKUP(A433,'+ pending'!A:X,24,0)</f>
        <v>2.9861111111111113E-2</v>
      </c>
      <c r="W433" s="62" t="str">
        <f t="shared" si="45"/>
        <v/>
      </c>
      <c r="X433" s="63" t="str">
        <f t="shared" si="46"/>
        <v>Cumplido</v>
      </c>
      <c r="Z433" s="1" t="str">
        <f t="shared" si="48"/>
        <v/>
      </c>
      <c r="AA433" s="1" t="str">
        <f t="shared" si="43"/>
        <v/>
      </c>
      <c r="AB433" s="1" t="str">
        <f t="shared" si="47"/>
        <v>Cumplido</v>
      </c>
      <c r="AC433" s="1" t="str">
        <f t="shared" si="49"/>
        <v/>
      </c>
      <c r="AD433" s="1" t="str">
        <f>VLOOKUP(A433,'+ pending'!A:A,1,0)</f>
        <v>INC000002671826</v>
      </c>
    </row>
    <row r="434" spans="1:30" x14ac:dyDescent="0.2">
      <c r="A434" s="75" t="s">
        <v>20374</v>
      </c>
      <c r="B434" s="1" t="s">
        <v>116</v>
      </c>
      <c r="C434" s="1" t="s">
        <v>40</v>
      </c>
      <c r="D434" s="1" t="s">
        <v>117</v>
      </c>
      <c r="E434" s="1" t="s">
        <v>122</v>
      </c>
      <c r="F434" s="1" t="s">
        <v>13977</v>
      </c>
      <c r="G434" s="1" t="s">
        <v>21022</v>
      </c>
      <c r="H434" s="1" t="s">
        <v>21023</v>
      </c>
      <c r="I434" s="1" t="s">
        <v>21024</v>
      </c>
      <c r="J434" s="1" t="s">
        <v>20951</v>
      </c>
      <c r="K434" s="1" t="s">
        <v>13</v>
      </c>
      <c r="L434" s="1" t="s">
        <v>39</v>
      </c>
      <c r="M434" s="1" t="s">
        <v>20375</v>
      </c>
      <c r="N434" s="1" t="s">
        <v>115</v>
      </c>
      <c r="O434" s="1" t="s">
        <v>144</v>
      </c>
      <c r="P434" s="1" t="s">
        <v>9</v>
      </c>
      <c r="Q434" s="1" t="s">
        <v>15332</v>
      </c>
      <c r="R434" s="58">
        <v>45366</v>
      </c>
      <c r="S434" s="31">
        <f t="shared" si="44"/>
        <v>0.15146990741050104</v>
      </c>
      <c r="T434" s="31">
        <f>VLOOKUP(A434,'+ pending'!A:V,22,0)</f>
        <v>0.14162037037037037</v>
      </c>
      <c r="U434" s="18">
        <f>VLOOKUP(A434,'+ pending'!A:W,23,0)</f>
        <v>0.15212962962962964</v>
      </c>
      <c r="V434" s="31">
        <f>VLOOKUP(A434,'+ pending'!A:X,24,0)</f>
        <v>1.050925925925926E-2</v>
      </c>
      <c r="W434" s="62" t="str">
        <f t="shared" si="45"/>
        <v/>
      </c>
      <c r="X434" s="63" t="str">
        <f t="shared" si="46"/>
        <v>Cumplido</v>
      </c>
      <c r="Z434" s="1" t="str">
        <f t="shared" si="48"/>
        <v/>
      </c>
      <c r="AA434" s="1" t="str">
        <f t="shared" si="43"/>
        <v/>
      </c>
      <c r="AB434" s="1" t="str">
        <f t="shared" si="47"/>
        <v>Cumplido</v>
      </c>
      <c r="AC434" s="1" t="str">
        <f t="shared" si="49"/>
        <v/>
      </c>
      <c r="AD434" s="1" t="str">
        <f>VLOOKUP(A434,'+ pending'!A:A,1,0)</f>
        <v>INC000002677732</v>
      </c>
    </row>
    <row r="435" spans="1:30" x14ac:dyDescent="0.2">
      <c r="A435" s="75" t="s">
        <v>20525</v>
      </c>
      <c r="B435" s="1" t="s">
        <v>116</v>
      </c>
      <c r="C435" s="1" t="s">
        <v>40</v>
      </c>
      <c r="D435" s="1" t="s">
        <v>117</v>
      </c>
      <c r="E435" s="1" t="s">
        <v>122</v>
      </c>
      <c r="F435" s="1" t="s">
        <v>111</v>
      </c>
      <c r="G435" s="1" t="s">
        <v>21025</v>
      </c>
      <c r="H435" s="1" t="s">
        <v>21026</v>
      </c>
      <c r="I435" s="1" t="s">
        <v>21027</v>
      </c>
      <c r="J435" s="1" t="s">
        <v>20951</v>
      </c>
      <c r="K435" s="1" t="s">
        <v>20526</v>
      </c>
      <c r="L435" s="1" t="s">
        <v>20527</v>
      </c>
      <c r="M435" s="1" t="s">
        <v>20528</v>
      </c>
      <c r="N435" s="1" t="s">
        <v>115</v>
      </c>
      <c r="O435" s="1" t="s">
        <v>405</v>
      </c>
      <c r="P435" s="1" t="s">
        <v>9</v>
      </c>
      <c r="Q435" s="1" t="s">
        <v>15332</v>
      </c>
      <c r="R435" s="58">
        <v>45366</v>
      </c>
      <c r="S435" s="31">
        <f t="shared" si="44"/>
        <v>6.1180555552709848E-2</v>
      </c>
      <c r="T435" s="31">
        <f>VLOOKUP(A435,'+ pending'!A:V,22,0)</f>
        <v>1.6643518518518519E-2</v>
      </c>
      <c r="U435" s="18">
        <f>VLOOKUP(A435,'+ pending'!A:W,23,0)</f>
        <v>6.2534722222222228E-2</v>
      </c>
      <c r="V435" s="31">
        <f>VLOOKUP(A435,'+ pending'!A:X,24,0)</f>
        <v>4.5891203703703705E-2</v>
      </c>
      <c r="W435" s="62" t="str">
        <f t="shared" si="45"/>
        <v/>
      </c>
      <c r="X435" s="63" t="str">
        <f t="shared" si="46"/>
        <v>Cumplido</v>
      </c>
      <c r="Z435" s="1" t="str">
        <f t="shared" si="48"/>
        <v/>
      </c>
      <c r="AA435" s="1" t="str">
        <f t="shared" si="43"/>
        <v/>
      </c>
      <c r="AB435" s="1" t="str">
        <f t="shared" si="47"/>
        <v>Cumplido</v>
      </c>
      <c r="AC435" s="1" t="str">
        <f t="shared" si="49"/>
        <v/>
      </c>
      <c r="AD435" s="1" t="str">
        <f>VLOOKUP(A435,'+ pending'!A:A,1,0)</f>
        <v>INC000002678152</v>
      </c>
    </row>
    <row r="436" spans="1:30" x14ac:dyDescent="0.2">
      <c r="A436" s="75" t="s">
        <v>20321</v>
      </c>
      <c r="B436" s="1" t="s">
        <v>116</v>
      </c>
      <c r="C436" s="1" t="s">
        <v>40</v>
      </c>
      <c r="D436" s="1" t="s">
        <v>117</v>
      </c>
      <c r="E436" s="1" t="s">
        <v>122</v>
      </c>
      <c r="F436" s="1" t="s">
        <v>111</v>
      </c>
      <c r="G436" s="1" t="s">
        <v>21028</v>
      </c>
      <c r="H436" s="1" t="s">
        <v>21029</v>
      </c>
      <c r="I436" s="1" t="s">
        <v>21030</v>
      </c>
      <c r="J436" s="1" t="s">
        <v>20951</v>
      </c>
      <c r="K436" s="1" t="s">
        <v>20</v>
      </c>
      <c r="L436" s="1" t="s">
        <v>68</v>
      </c>
      <c r="M436" s="1" t="s">
        <v>20322</v>
      </c>
      <c r="N436" s="1" t="s">
        <v>115</v>
      </c>
      <c r="O436" s="1" t="s">
        <v>405</v>
      </c>
      <c r="P436" s="1" t="s">
        <v>9</v>
      </c>
      <c r="Q436" s="1" t="s">
        <v>15332</v>
      </c>
      <c r="R436" s="58">
        <v>45366</v>
      </c>
      <c r="S436" s="31">
        <f t="shared" si="44"/>
        <v>5.1238425927294884E-2</v>
      </c>
      <c r="T436" s="31">
        <f>VLOOKUP(A436,'+ pending'!A:V,22,0)</f>
        <v>0</v>
      </c>
      <c r="U436" s="18">
        <f>VLOOKUP(A436,'+ pending'!A:W,23,0)</f>
        <v>5.2210648148148145E-2</v>
      </c>
      <c r="V436" s="31">
        <f>VLOOKUP(A436,'+ pending'!A:X,24,0)</f>
        <v>5.2210648148148145E-2</v>
      </c>
      <c r="W436" s="62" t="str">
        <f t="shared" si="45"/>
        <v/>
      </c>
      <c r="X436" s="63" t="str">
        <f t="shared" si="46"/>
        <v>Cumplido</v>
      </c>
      <c r="Z436" s="1" t="str">
        <f t="shared" si="48"/>
        <v/>
      </c>
      <c r="AA436" s="1" t="str">
        <f t="shared" si="43"/>
        <v/>
      </c>
      <c r="AB436" s="1" t="str">
        <f t="shared" si="47"/>
        <v>Cumplido</v>
      </c>
      <c r="AC436" s="1" t="str">
        <f t="shared" si="49"/>
        <v/>
      </c>
      <c r="AD436" s="1" t="str">
        <f>VLOOKUP(A436,'+ pending'!A:A,1,0)</f>
        <v>INC000002678181</v>
      </c>
    </row>
    <row r="437" spans="1:30" x14ac:dyDescent="0.2">
      <c r="A437" s="75" t="s">
        <v>20355</v>
      </c>
      <c r="B437" s="1" t="s">
        <v>116</v>
      </c>
      <c r="C437" s="1" t="s">
        <v>40</v>
      </c>
      <c r="D437" s="1" t="s">
        <v>117</v>
      </c>
      <c r="E437" s="1" t="s">
        <v>122</v>
      </c>
      <c r="F437" s="1" t="s">
        <v>114</v>
      </c>
      <c r="G437" s="1" t="s">
        <v>21031</v>
      </c>
      <c r="H437" s="1" t="s">
        <v>21032</v>
      </c>
      <c r="I437" s="1" t="s">
        <v>21033</v>
      </c>
      <c r="J437" s="1" t="s">
        <v>20951</v>
      </c>
      <c r="K437" s="1" t="s">
        <v>18</v>
      </c>
      <c r="L437" s="1" t="s">
        <v>499</v>
      </c>
      <c r="M437" s="1" t="s">
        <v>20357</v>
      </c>
      <c r="N437" s="1" t="s">
        <v>176</v>
      </c>
      <c r="O437" s="1" t="s">
        <v>20356</v>
      </c>
      <c r="P437" s="1" t="s">
        <v>9</v>
      </c>
      <c r="Q437" s="1" t="s">
        <v>15332</v>
      </c>
      <c r="R437" s="58">
        <v>45366</v>
      </c>
      <c r="S437" s="31">
        <f t="shared" si="44"/>
        <v>3.5289351857500151E-2</v>
      </c>
      <c r="T437" s="31">
        <f>VLOOKUP(A437,'+ pending'!A:V,22,0)</f>
        <v>0</v>
      </c>
      <c r="U437" s="18">
        <f>VLOOKUP(A437,'+ pending'!A:W,23,0)</f>
        <v>3.664351851851852E-2</v>
      </c>
      <c r="V437" s="31">
        <f>VLOOKUP(A437,'+ pending'!A:X,24,0)</f>
        <v>3.664351851851852E-2</v>
      </c>
      <c r="W437" s="62" t="str">
        <f t="shared" si="45"/>
        <v/>
      </c>
      <c r="X437" s="63" t="str">
        <f t="shared" si="46"/>
        <v>Cumplido</v>
      </c>
      <c r="Z437" s="1" t="str">
        <f t="shared" si="48"/>
        <v/>
      </c>
      <c r="AA437" s="1" t="str">
        <f t="shared" si="43"/>
        <v/>
      </c>
      <c r="AB437" s="1" t="str">
        <f t="shared" si="47"/>
        <v>Cumplido</v>
      </c>
      <c r="AC437" s="1" t="str">
        <f t="shared" si="49"/>
        <v/>
      </c>
      <c r="AD437" s="1" t="str">
        <f>VLOOKUP(A437,'+ pending'!A:A,1,0)</f>
        <v>INC000002677797</v>
      </c>
    </row>
    <row r="438" spans="1:30" x14ac:dyDescent="0.2">
      <c r="A438" s="75" t="s">
        <v>20303</v>
      </c>
      <c r="B438" s="1" t="s">
        <v>116</v>
      </c>
      <c r="C438" s="1" t="s">
        <v>40</v>
      </c>
      <c r="D438" s="1" t="s">
        <v>117</v>
      </c>
      <c r="E438" s="1" t="s">
        <v>122</v>
      </c>
      <c r="F438" s="1" t="s">
        <v>13977</v>
      </c>
      <c r="G438" s="1" t="s">
        <v>21034</v>
      </c>
      <c r="H438" s="1" t="s">
        <v>21035</v>
      </c>
      <c r="I438" s="1" t="s">
        <v>21036</v>
      </c>
      <c r="J438" s="1" t="s">
        <v>20951</v>
      </c>
      <c r="K438" s="1" t="s">
        <v>13</v>
      </c>
      <c r="L438" s="1" t="s">
        <v>41</v>
      </c>
      <c r="M438" s="1" t="s">
        <v>20304</v>
      </c>
      <c r="N438" s="1" t="s">
        <v>115</v>
      </c>
      <c r="O438" s="1" t="s">
        <v>405</v>
      </c>
      <c r="P438" s="1" t="s">
        <v>9</v>
      </c>
      <c r="Q438" s="1" t="s">
        <v>15332</v>
      </c>
      <c r="R438" s="58">
        <v>45366</v>
      </c>
      <c r="S438" s="31">
        <f t="shared" si="44"/>
        <v>0.12785879629518604</v>
      </c>
      <c r="T438" s="31">
        <f>VLOOKUP(A438,'+ pending'!A:V,22,0)</f>
        <v>0.11207175925925926</v>
      </c>
      <c r="U438" s="18">
        <f>VLOOKUP(A438,'+ pending'!A:W,23,0)</f>
        <v>0.12880787037037036</v>
      </c>
      <c r="V438" s="31">
        <f>VLOOKUP(A438,'+ pending'!A:X,24,0)</f>
        <v>1.6736111111111111E-2</v>
      </c>
      <c r="W438" s="62" t="str">
        <f t="shared" si="45"/>
        <v/>
      </c>
      <c r="X438" s="63" t="str">
        <f t="shared" si="46"/>
        <v>Cumplido</v>
      </c>
      <c r="Z438" s="1" t="str">
        <f t="shared" si="48"/>
        <v/>
      </c>
      <c r="AA438" s="1" t="str">
        <f t="shared" si="43"/>
        <v/>
      </c>
      <c r="AB438" s="1" t="str">
        <f t="shared" si="47"/>
        <v>Cumplido</v>
      </c>
      <c r="AC438" s="1" t="str">
        <f t="shared" si="49"/>
        <v/>
      </c>
      <c r="AD438" s="1" t="str">
        <f>VLOOKUP(A438,'+ pending'!A:A,1,0)</f>
        <v>INC000002678046</v>
      </c>
    </row>
    <row r="439" spans="1:30" x14ac:dyDescent="0.2">
      <c r="A439" s="75" t="s">
        <v>20341</v>
      </c>
      <c r="B439" s="1" t="s">
        <v>110</v>
      </c>
      <c r="C439" s="1" t="s">
        <v>50</v>
      </c>
      <c r="D439" s="1" t="s">
        <v>109</v>
      </c>
      <c r="E439" s="1" t="s">
        <v>122</v>
      </c>
      <c r="F439" s="1" t="s">
        <v>158</v>
      </c>
      <c r="G439" s="1" t="s">
        <v>21037</v>
      </c>
      <c r="H439" s="1" t="s">
        <v>21038</v>
      </c>
      <c r="I439" s="1" t="s">
        <v>21039</v>
      </c>
      <c r="J439" s="1" t="s">
        <v>20951</v>
      </c>
      <c r="K439" s="1" t="s">
        <v>14</v>
      </c>
      <c r="L439" s="1" t="s">
        <v>48</v>
      </c>
      <c r="M439" s="1" t="s">
        <v>20342</v>
      </c>
      <c r="N439" s="1" t="s">
        <v>115</v>
      </c>
      <c r="O439" s="1" t="s">
        <v>5867</v>
      </c>
      <c r="P439" s="1" t="s">
        <v>9</v>
      </c>
      <c r="Q439" s="1" t="s">
        <v>15332</v>
      </c>
      <c r="R439" s="58">
        <v>45366</v>
      </c>
      <c r="S439" s="31">
        <f t="shared" si="44"/>
        <v>7.5706018520577345E-2</v>
      </c>
      <c r="T439" s="31">
        <f>VLOOKUP(A439,'+ pending'!A:V,22,0)</f>
        <v>0</v>
      </c>
      <c r="U439" s="18">
        <f>VLOOKUP(A439,'+ pending'!A:W,23,0)</f>
        <v>7.9247685185185185E-2</v>
      </c>
      <c r="V439" s="31">
        <f>VLOOKUP(A439,'+ pending'!A:X,24,0)</f>
        <v>7.9247685185185185E-2</v>
      </c>
      <c r="W439" s="62" t="str">
        <f t="shared" si="45"/>
        <v/>
      </c>
      <c r="X439" s="63" t="str">
        <f t="shared" si="46"/>
        <v>Cumplido</v>
      </c>
      <c r="Z439" s="1" t="str">
        <f t="shared" si="48"/>
        <v/>
      </c>
      <c r="AA439" s="1" t="str">
        <f t="shared" si="43"/>
        <v/>
      </c>
      <c r="AB439" s="1" t="str">
        <f t="shared" si="47"/>
        <v/>
      </c>
      <c r="AC439" s="1" t="str">
        <f t="shared" si="49"/>
        <v>Cumplido</v>
      </c>
      <c r="AD439" s="1" t="str">
        <f>VLOOKUP(A439,'+ pending'!A:A,1,0)</f>
        <v>INC000002678153</v>
      </c>
    </row>
    <row r="440" spans="1:30" x14ac:dyDescent="0.2">
      <c r="A440" s="75" t="s">
        <v>20539</v>
      </c>
      <c r="B440" s="1" t="s">
        <v>116</v>
      </c>
      <c r="C440" s="1" t="s">
        <v>50</v>
      </c>
      <c r="D440" s="1" t="s">
        <v>109</v>
      </c>
      <c r="E440" s="1" t="s">
        <v>122</v>
      </c>
      <c r="F440" s="1" t="s">
        <v>121</v>
      </c>
      <c r="G440" s="1" t="s">
        <v>21040</v>
      </c>
      <c r="H440" s="1" t="s">
        <v>21041</v>
      </c>
      <c r="I440" s="1" t="s">
        <v>21042</v>
      </c>
      <c r="J440" s="1" t="s">
        <v>20951</v>
      </c>
      <c r="K440" s="1" t="s">
        <v>18</v>
      </c>
      <c r="L440" s="1" t="s">
        <v>61</v>
      </c>
      <c r="M440" s="1" t="s">
        <v>20540</v>
      </c>
      <c r="N440" s="1" t="s">
        <v>112</v>
      </c>
      <c r="O440" s="1" t="s">
        <v>145</v>
      </c>
      <c r="P440" s="1" t="s">
        <v>10</v>
      </c>
      <c r="Q440" s="1" t="s">
        <v>15332</v>
      </c>
      <c r="R440" s="58">
        <v>45366</v>
      </c>
      <c r="S440" s="31">
        <f t="shared" si="44"/>
        <v>2.0462962966121268E-2</v>
      </c>
      <c r="T440" s="31">
        <f>VLOOKUP(A440,'+ pending'!A:V,22,0)</f>
        <v>0</v>
      </c>
      <c r="U440" s="18">
        <f>VLOOKUP(A440,'+ pending'!A:W,23,0)</f>
        <v>2.7557870370370371E-2</v>
      </c>
      <c r="V440" s="31">
        <f>VLOOKUP(A440,'+ pending'!A:X,24,0)</f>
        <v>2.7557870370370371E-2</v>
      </c>
      <c r="W440" s="62" t="str">
        <f t="shared" si="45"/>
        <v>Cumplido</v>
      </c>
      <c r="X440" s="63" t="str">
        <f t="shared" si="46"/>
        <v xml:space="preserve"> </v>
      </c>
      <c r="Z440" s="1" t="str">
        <f t="shared" si="48"/>
        <v/>
      </c>
      <c r="AA440" s="1" t="str">
        <f t="shared" si="43"/>
        <v/>
      </c>
      <c r="AB440" s="1" t="str">
        <f t="shared" si="47"/>
        <v/>
      </c>
      <c r="AC440" s="1" t="str">
        <f t="shared" si="49"/>
        <v>Cumplido</v>
      </c>
      <c r="AD440" s="1" t="str">
        <f>VLOOKUP(A440,'+ pending'!A:A,1,0)</f>
        <v>INC000002678329</v>
      </c>
    </row>
    <row r="441" spans="1:30" x14ac:dyDescent="0.2">
      <c r="A441" s="75" t="s">
        <v>20256</v>
      </c>
      <c r="B441" s="1" t="s">
        <v>116</v>
      </c>
      <c r="C441" s="1" t="s">
        <v>40</v>
      </c>
      <c r="D441" s="1" t="s">
        <v>117</v>
      </c>
      <c r="E441" s="1" t="s">
        <v>122</v>
      </c>
      <c r="F441" s="1" t="s">
        <v>121</v>
      </c>
      <c r="G441" s="1" t="s">
        <v>21043</v>
      </c>
      <c r="H441" s="1" t="s">
        <v>21044</v>
      </c>
      <c r="I441" s="1" t="s">
        <v>21045</v>
      </c>
      <c r="J441" s="1" t="s">
        <v>20951</v>
      </c>
      <c r="K441" s="1" t="s">
        <v>19</v>
      </c>
      <c r="L441" s="1" t="s">
        <v>62</v>
      </c>
      <c r="M441" s="1" t="s">
        <v>20257</v>
      </c>
      <c r="N441" s="1" t="s">
        <v>112</v>
      </c>
      <c r="O441" s="1" t="s">
        <v>217</v>
      </c>
      <c r="P441" s="1" t="s">
        <v>9</v>
      </c>
      <c r="Q441" s="1" t="s">
        <v>15332</v>
      </c>
      <c r="R441" s="58">
        <v>45366</v>
      </c>
      <c r="S441" s="31">
        <f t="shared" si="44"/>
        <v>8.2928240743058268E-2</v>
      </c>
      <c r="T441" s="31">
        <f>VLOOKUP(A441,'+ pending'!A:V,22,0)</f>
        <v>8.2928240740740747E-2</v>
      </c>
      <c r="U441" s="18">
        <f>VLOOKUP(A441,'+ pending'!A:W,23,0)</f>
        <v>8.6238425925925927E-2</v>
      </c>
      <c r="V441" s="31">
        <f>VLOOKUP(A441,'+ pending'!A:X,24,0)</f>
        <v>3.3101851851851851E-3</v>
      </c>
      <c r="W441" s="62" t="str">
        <f t="shared" si="45"/>
        <v/>
      </c>
      <c r="X441" s="63" t="str">
        <f t="shared" si="46"/>
        <v>Cumplido</v>
      </c>
      <c r="Z441" s="1" t="str">
        <f t="shared" si="48"/>
        <v/>
      </c>
      <c r="AA441" s="1" t="str">
        <f t="shared" si="43"/>
        <v/>
      </c>
      <c r="AB441" s="1" t="str">
        <f t="shared" si="47"/>
        <v>Cumplido</v>
      </c>
      <c r="AC441" s="1" t="str">
        <f t="shared" si="49"/>
        <v/>
      </c>
      <c r="AD441" s="1" t="str">
        <f>VLOOKUP(A441,'+ pending'!A:A,1,0)</f>
        <v>INC000002677488</v>
      </c>
    </row>
    <row r="442" spans="1:30" x14ac:dyDescent="0.2">
      <c r="A442" s="75" t="s">
        <v>20532</v>
      </c>
      <c r="B442" s="1" t="s">
        <v>116</v>
      </c>
      <c r="C442" s="1" t="s">
        <v>40</v>
      </c>
      <c r="D442" s="1" t="s">
        <v>117</v>
      </c>
      <c r="E442" s="1" t="s">
        <v>122</v>
      </c>
      <c r="F442" s="1" t="s">
        <v>121</v>
      </c>
      <c r="G442" s="1" t="s">
        <v>21046</v>
      </c>
      <c r="H442" s="1" t="s">
        <v>21047</v>
      </c>
      <c r="I442" s="1" t="s">
        <v>21048</v>
      </c>
      <c r="J442" s="1" t="s">
        <v>20951</v>
      </c>
      <c r="K442" s="1" t="s">
        <v>21</v>
      </c>
      <c r="L442" s="1" t="s">
        <v>498</v>
      </c>
      <c r="M442" s="1" t="s">
        <v>20533</v>
      </c>
      <c r="N442" s="1" t="s">
        <v>115</v>
      </c>
      <c r="O442" s="1" t="s">
        <v>144</v>
      </c>
      <c r="P442" s="1" t="s">
        <v>9</v>
      </c>
      <c r="Q442" s="1" t="s">
        <v>15332</v>
      </c>
      <c r="R442" s="58">
        <v>45366</v>
      </c>
      <c r="S442" s="31">
        <f t="shared" si="44"/>
        <v>1.5023148145701271E-2</v>
      </c>
      <c r="T442" s="31">
        <f>VLOOKUP(A442,'+ pending'!A:V,22,0)</f>
        <v>1.0833333333333334E-2</v>
      </c>
      <c r="U442" s="18">
        <f>VLOOKUP(A442,'+ pending'!A:W,23,0)</f>
        <v>1.6030092592592592E-2</v>
      </c>
      <c r="V442" s="31">
        <f>VLOOKUP(A442,'+ pending'!A:X,24,0)</f>
        <v>5.1967592592592595E-3</v>
      </c>
      <c r="W442" s="62" t="str">
        <f t="shared" si="45"/>
        <v/>
      </c>
      <c r="X442" s="63" t="str">
        <f t="shared" si="46"/>
        <v>Cumplido</v>
      </c>
      <c r="Z442" s="1" t="str">
        <f t="shared" si="48"/>
        <v/>
      </c>
      <c r="AA442" s="1" t="str">
        <f t="shared" ref="AA442:AA505" si="50">IF($D442="Alta",IF($V442&lt;=$AI$5,"Cumplido", "Incumplido"),"")</f>
        <v/>
      </c>
      <c r="AB442" s="1" t="str">
        <f t="shared" si="47"/>
        <v>Cumplido</v>
      </c>
      <c r="AC442" s="1" t="str">
        <f t="shared" si="49"/>
        <v/>
      </c>
      <c r="AD442" s="1" t="str">
        <f>VLOOKUP(A442,'+ pending'!A:A,1,0)</f>
        <v>INC000002678449</v>
      </c>
    </row>
    <row r="443" spans="1:30" x14ac:dyDescent="0.2">
      <c r="A443" s="75" t="s">
        <v>20760</v>
      </c>
      <c r="B443" s="1" t="s">
        <v>116</v>
      </c>
      <c r="C443" s="1" t="s">
        <v>40</v>
      </c>
      <c r="D443" s="1" t="s">
        <v>117</v>
      </c>
      <c r="E443" s="1" t="s">
        <v>122</v>
      </c>
      <c r="F443" s="1" t="s">
        <v>170</v>
      </c>
      <c r="G443" s="1" t="s">
        <v>21049</v>
      </c>
      <c r="H443" s="1" t="s">
        <v>21050</v>
      </c>
      <c r="I443" s="1" t="s">
        <v>21051</v>
      </c>
      <c r="J443" s="1" t="s">
        <v>21052</v>
      </c>
      <c r="K443" s="1" t="s">
        <v>22</v>
      </c>
      <c r="L443" s="1" t="s">
        <v>45</v>
      </c>
      <c r="M443" s="1" t="s">
        <v>20761</v>
      </c>
      <c r="N443" s="1" t="s">
        <v>115</v>
      </c>
      <c r="O443" s="1" t="s">
        <v>191</v>
      </c>
      <c r="P443" s="1" t="s">
        <v>9</v>
      </c>
      <c r="Q443" s="1" t="s">
        <v>15332</v>
      </c>
      <c r="R443" s="77">
        <v>45367</v>
      </c>
      <c r="S443" s="31">
        <f t="shared" si="44"/>
        <v>7.6469907406135462E-2</v>
      </c>
      <c r="T443" s="31">
        <f>VLOOKUP(A443,'+ pending'!A:V,22,0)</f>
        <v>1.1875E-2</v>
      </c>
      <c r="U443" s="18">
        <f>VLOOKUP(A443,'+ pending'!A:W,23,0)</f>
        <v>7.8472222222222221E-2</v>
      </c>
      <c r="V443" s="31">
        <f>VLOOKUP(A443,'+ pending'!A:X,24,0)</f>
        <v>6.6597222222222224E-2</v>
      </c>
      <c r="W443" s="62" t="str">
        <f t="shared" si="45"/>
        <v/>
      </c>
      <c r="X443" s="63" t="str">
        <f t="shared" si="46"/>
        <v>Cumplido</v>
      </c>
      <c r="Z443" s="1" t="str">
        <f t="shared" si="48"/>
        <v/>
      </c>
      <c r="AA443" s="1" t="str">
        <f t="shared" si="50"/>
        <v/>
      </c>
      <c r="AB443" s="1" t="str">
        <f t="shared" si="47"/>
        <v>Cumplido</v>
      </c>
      <c r="AC443" s="1" t="str">
        <f t="shared" si="49"/>
        <v/>
      </c>
      <c r="AD443" s="1" t="str">
        <f>VLOOKUP(A443,'+ pending'!A:A,1,0)</f>
        <v>INC000002679566</v>
      </c>
    </row>
    <row r="444" spans="1:30" x14ac:dyDescent="0.2">
      <c r="A444" s="75" t="s">
        <v>20787</v>
      </c>
      <c r="B444" s="1" t="s">
        <v>116</v>
      </c>
      <c r="C444" s="1" t="s">
        <v>40</v>
      </c>
      <c r="D444" s="1" t="s">
        <v>117</v>
      </c>
      <c r="E444" s="1" t="s">
        <v>122</v>
      </c>
      <c r="F444" s="1" t="s">
        <v>111</v>
      </c>
      <c r="G444" s="1" t="s">
        <v>21053</v>
      </c>
      <c r="H444" s="1" t="s">
        <v>21054</v>
      </c>
      <c r="I444" s="1" t="s">
        <v>21055</v>
      </c>
      <c r="J444" s="1" t="s">
        <v>21052</v>
      </c>
      <c r="K444" s="1" t="s">
        <v>17</v>
      </c>
      <c r="L444" s="1" t="s">
        <v>448</v>
      </c>
      <c r="M444" s="1" t="s">
        <v>20788</v>
      </c>
      <c r="N444" s="1" t="s">
        <v>115</v>
      </c>
      <c r="O444" s="1" t="s">
        <v>191</v>
      </c>
      <c r="P444" s="1" t="s">
        <v>10</v>
      </c>
      <c r="Q444" s="1" t="s">
        <v>15332</v>
      </c>
      <c r="R444" s="77">
        <v>45367</v>
      </c>
      <c r="S444" s="31">
        <f t="shared" si="44"/>
        <v>1.9374999996216502E-2</v>
      </c>
      <c r="T444" s="31">
        <f>VLOOKUP(A444,'+ pending'!A:V,22,0)</f>
        <v>0</v>
      </c>
      <c r="U444" s="18">
        <f>VLOOKUP(A444,'+ pending'!A:W,23,0)</f>
        <v>2.2754629629629628E-2</v>
      </c>
      <c r="V444" s="31">
        <f>VLOOKUP(A444,'+ pending'!A:X,24,0)</f>
        <v>2.2754629629629628E-2</v>
      </c>
      <c r="W444" s="62" t="str">
        <f t="shared" si="45"/>
        <v>Cumplido</v>
      </c>
      <c r="X444" s="63" t="str">
        <f t="shared" si="46"/>
        <v xml:space="preserve"> </v>
      </c>
      <c r="Z444" s="1" t="str">
        <f t="shared" si="48"/>
        <v/>
      </c>
      <c r="AA444" s="1" t="str">
        <f t="shared" si="50"/>
        <v/>
      </c>
      <c r="AB444" s="1" t="str">
        <f t="shared" si="47"/>
        <v>Cumplido</v>
      </c>
      <c r="AC444" s="1" t="str">
        <f t="shared" si="49"/>
        <v/>
      </c>
      <c r="AD444" s="1" t="str">
        <f>VLOOKUP(A444,'+ pending'!A:A,1,0)</f>
        <v>INC000002679920</v>
      </c>
    </row>
    <row r="445" spans="1:30" x14ac:dyDescent="0.2">
      <c r="A445" s="75" t="s">
        <v>20814</v>
      </c>
      <c r="B445" s="1" t="s">
        <v>123</v>
      </c>
      <c r="C445" s="1" t="s">
        <v>50</v>
      </c>
      <c r="D445" s="1" t="s">
        <v>109</v>
      </c>
      <c r="E445" s="1" t="s">
        <v>122</v>
      </c>
      <c r="F445" s="1" t="s">
        <v>126</v>
      </c>
      <c r="G445" s="1" t="s">
        <v>21056</v>
      </c>
      <c r="H445" s="1" t="s">
        <v>21056</v>
      </c>
      <c r="I445" s="1" t="s">
        <v>21057</v>
      </c>
      <c r="J445" s="1" t="s">
        <v>21058</v>
      </c>
      <c r="K445" s="1" t="s">
        <v>18</v>
      </c>
      <c r="L445" s="1" t="s">
        <v>61</v>
      </c>
      <c r="M445" s="1" t="s">
        <v>20815</v>
      </c>
      <c r="N445" s="1" t="s">
        <v>124</v>
      </c>
      <c r="O445" s="1" t="s">
        <v>125</v>
      </c>
      <c r="P445" s="1" t="s">
        <v>10</v>
      </c>
      <c r="Q445" s="1" t="s">
        <v>15380</v>
      </c>
      <c r="R445" s="77">
        <v>45368</v>
      </c>
      <c r="S445" s="31">
        <f t="shared" si="44"/>
        <v>1.3167013888887595</v>
      </c>
      <c r="T445" s="31">
        <f>VLOOKUP(A445,'+ pending'!A:V,22,0)</f>
        <v>1.3146296296296296</v>
      </c>
      <c r="U445" s="18">
        <f>VLOOKUP(A445,'+ pending'!A:W,23,0)</f>
        <v>1.316701388888889</v>
      </c>
      <c r="V445" s="31">
        <f>VLOOKUP(A445,'+ pending'!A:X,24,0)</f>
        <v>2.0717592592592593E-3</v>
      </c>
      <c r="W445" s="62" t="str">
        <f t="shared" si="45"/>
        <v>Cumplido</v>
      </c>
      <c r="X445" s="63" t="str">
        <f t="shared" si="46"/>
        <v xml:space="preserve"> </v>
      </c>
      <c r="Z445" s="1" t="str">
        <f t="shared" si="48"/>
        <v/>
      </c>
      <c r="AA445" s="1" t="str">
        <f t="shared" si="50"/>
        <v/>
      </c>
      <c r="AB445" s="1" t="str">
        <f t="shared" si="47"/>
        <v/>
      </c>
      <c r="AC445" s="1" t="str">
        <f t="shared" si="49"/>
        <v>Cumplido</v>
      </c>
      <c r="AD445" s="1" t="str">
        <f>VLOOKUP(A445,'+ pending'!A:A,1,0)</f>
        <v>INC000002679728</v>
      </c>
    </row>
    <row r="446" spans="1:30" x14ac:dyDescent="0.2">
      <c r="A446" s="75" t="s">
        <v>20831</v>
      </c>
      <c r="B446" s="1" t="s">
        <v>116</v>
      </c>
      <c r="C446" s="1" t="s">
        <v>40</v>
      </c>
      <c r="D446" s="1" t="s">
        <v>117</v>
      </c>
      <c r="E446" s="1" t="s">
        <v>122</v>
      </c>
      <c r="F446" s="1" t="s">
        <v>111</v>
      </c>
      <c r="G446" s="1" t="s">
        <v>21059</v>
      </c>
      <c r="H446" s="1" t="s">
        <v>21060</v>
      </c>
      <c r="I446" s="1" t="s">
        <v>21061</v>
      </c>
      <c r="J446" s="1" t="s">
        <v>21058</v>
      </c>
      <c r="K446" s="1" t="s">
        <v>18</v>
      </c>
      <c r="L446" s="1" t="s">
        <v>61</v>
      </c>
      <c r="M446" s="1" t="s">
        <v>20832</v>
      </c>
      <c r="N446" s="1" t="s">
        <v>115</v>
      </c>
      <c r="O446" s="1" t="s">
        <v>405</v>
      </c>
      <c r="P446" s="1" t="s">
        <v>9</v>
      </c>
      <c r="Q446" s="1" t="s">
        <v>15380</v>
      </c>
      <c r="R446" s="77">
        <v>45368</v>
      </c>
      <c r="S446" s="31">
        <f t="shared" si="44"/>
        <v>1.4614814814849524</v>
      </c>
      <c r="T446" s="31">
        <f>VLOOKUP(A446,'+ pending'!A:V,22,0)</f>
        <v>1.3103935185185185</v>
      </c>
      <c r="U446" s="18">
        <f>VLOOKUP(A446,'+ pending'!A:W,23,0)</f>
        <v>1.4625810185185186</v>
      </c>
      <c r="V446" s="31">
        <f>VLOOKUP(A446,'+ pending'!A:X,24,0)</f>
        <v>0.1521875</v>
      </c>
      <c r="W446" s="62" t="str">
        <f t="shared" si="45"/>
        <v/>
      </c>
      <c r="X446" s="63" t="str">
        <f t="shared" si="46"/>
        <v>Cumplido</v>
      </c>
      <c r="Z446" s="1" t="str">
        <f t="shared" si="48"/>
        <v/>
      </c>
      <c r="AA446" s="1" t="str">
        <f t="shared" si="50"/>
        <v/>
      </c>
      <c r="AB446" s="1" t="str">
        <f t="shared" si="47"/>
        <v>Cumplido</v>
      </c>
      <c r="AC446" s="1" t="str">
        <f t="shared" si="49"/>
        <v/>
      </c>
      <c r="AD446" s="1" t="str">
        <f>VLOOKUP(A446,'+ pending'!A:A,1,0)</f>
        <v>INC000002679458</v>
      </c>
    </row>
    <row r="447" spans="1:30" x14ac:dyDescent="0.2">
      <c r="A447" s="75" t="s">
        <v>20855</v>
      </c>
      <c r="B447" s="1" t="s">
        <v>116</v>
      </c>
      <c r="C447" s="1" t="s">
        <v>40</v>
      </c>
      <c r="D447" s="1" t="s">
        <v>117</v>
      </c>
      <c r="E447" s="1" t="s">
        <v>122</v>
      </c>
      <c r="F447" s="1" t="s">
        <v>111</v>
      </c>
      <c r="G447" s="1" t="s">
        <v>21062</v>
      </c>
      <c r="H447" s="1" t="s">
        <v>21063</v>
      </c>
      <c r="I447" s="1" t="s">
        <v>21064</v>
      </c>
      <c r="J447" s="1" t="s">
        <v>21058</v>
      </c>
      <c r="K447" s="1" t="s">
        <v>21</v>
      </c>
      <c r="L447" s="1" t="s">
        <v>498</v>
      </c>
      <c r="M447" s="1" t="s">
        <v>20856</v>
      </c>
      <c r="N447" s="1" t="s">
        <v>115</v>
      </c>
      <c r="O447" s="1" t="s">
        <v>405</v>
      </c>
      <c r="P447" s="1" t="s">
        <v>9</v>
      </c>
      <c r="Q447" s="1" t="s">
        <v>15332</v>
      </c>
      <c r="R447" s="77">
        <v>45368</v>
      </c>
      <c r="S447" s="31">
        <f t="shared" si="44"/>
        <v>2.3592245370382443</v>
      </c>
      <c r="T447" s="31">
        <f>VLOOKUP(A447,'+ pending'!A:V,22,0)</f>
        <v>2.2902430555555555</v>
      </c>
      <c r="U447" s="18">
        <f>VLOOKUP(A447,'+ pending'!A:W,23,0)</f>
        <v>2.3599884259259261</v>
      </c>
      <c r="V447" s="31">
        <f>VLOOKUP(A447,'+ pending'!A:X,24,0)</f>
        <v>6.9745370370370374E-2</v>
      </c>
      <c r="W447" s="62" t="str">
        <f t="shared" si="45"/>
        <v/>
      </c>
      <c r="X447" s="63" t="str">
        <f t="shared" si="46"/>
        <v>Cumplido</v>
      </c>
      <c r="Z447" s="1" t="str">
        <f t="shared" si="48"/>
        <v/>
      </c>
      <c r="AA447" s="1" t="str">
        <f t="shared" si="50"/>
        <v/>
      </c>
      <c r="AB447" s="1" t="str">
        <f t="shared" si="47"/>
        <v>Cumplido</v>
      </c>
      <c r="AC447" s="1" t="str">
        <f t="shared" si="49"/>
        <v/>
      </c>
      <c r="AD447" s="1" t="str">
        <f>VLOOKUP(A447,'+ pending'!A:A,1,0)</f>
        <v>INC000002678076</v>
      </c>
    </row>
    <row r="448" spans="1:30" x14ac:dyDescent="0.2">
      <c r="A448" s="75" t="s">
        <v>21065</v>
      </c>
      <c r="B448" s="1" t="s">
        <v>116</v>
      </c>
      <c r="C448" s="1" t="s">
        <v>40</v>
      </c>
      <c r="D448" s="1" t="s">
        <v>117</v>
      </c>
      <c r="E448" s="1" t="s">
        <v>4135</v>
      </c>
      <c r="F448" s="1" t="s">
        <v>111</v>
      </c>
      <c r="G448" s="1" t="s">
        <v>21066</v>
      </c>
      <c r="H448" s="1" t="s">
        <v>21067</v>
      </c>
      <c r="I448" s="1" t="s">
        <v>21068</v>
      </c>
      <c r="K448" s="1" t="s">
        <v>20526</v>
      </c>
      <c r="L448" s="1" t="s">
        <v>20527</v>
      </c>
      <c r="M448" s="1" t="s">
        <v>21069</v>
      </c>
      <c r="N448" s="1" t="s">
        <v>115</v>
      </c>
      <c r="O448" s="1" t="s">
        <v>405</v>
      </c>
      <c r="P448" s="1" t="s">
        <v>9</v>
      </c>
      <c r="Q448" s="1" t="s">
        <v>15380</v>
      </c>
      <c r="R448" s="77"/>
      <c r="S448" s="31">
        <f t="shared" si="44"/>
        <v>2.786273148143664</v>
      </c>
      <c r="T448" s="31" t="e">
        <f>VLOOKUP(A448,'+ pending'!A:V,22,0)</f>
        <v>#N/A</v>
      </c>
      <c r="U448" s="18" t="e">
        <f>VLOOKUP(A448,'+ pending'!A:W,23,0)</f>
        <v>#N/A</v>
      </c>
      <c r="V448" s="31" t="e">
        <f>VLOOKUP(A448,'+ pending'!A:X,24,0)</f>
        <v>#N/A</v>
      </c>
      <c r="W448" s="62" t="str">
        <f t="shared" ref="W448:W452" si="51">IF(P448="Incidencia de Cliente",IF($V448&lt;=$AI$2,"Cumplido","Incumplido"),"")</f>
        <v/>
      </c>
      <c r="X448" s="63" t="e">
        <f t="shared" ref="X448:X452" si="52">IF(P448="Requerimiento de Cliente",IF($V448&lt;=$AI$3,"Cumplido","Incumplido")," ")</f>
        <v>#N/A</v>
      </c>
      <c r="Z448" s="1" t="str">
        <f t="shared" si="48"/>
        <v/>
      </c>
      <c r="AA448" s="1" t="str">
        <f t="shared" si="50"/>
        <v/>
      </c>
      <c r="AB448" s="1" t="e">
        <f t="shared" si="47"/>
        <v>#N/A</v>
      </c>
      <c r="AC448" s="1" t="str">
        <f t="shared" si="49"/>
        <v/>
      </c>
      <c r="AD448" s="1" t="e">
        <f>VLOOKUP(A448,'+ pending'!A:A,1,0)</f>
        <v>#N/A</v>
      </c>
    </row>
    <row r="449" spans="1:30" x14ac:dyDescent="0.2">
      <c r="A449" s="75" t="s">
        <v>21070</v>
      </c>
      <c r="B449" s="1" t="s">
        <v>116</v>
      </c>
      <c r="C449" s="1" t="s">
        <v>50</v>
      </c>
      <c r="D449" s="1" t="s">
        <v>109</v>
      </c>
      <c r="E449" s="1" t="s">
        <v>4135</v>
      </c>
      <c r="F449" s="1" t="s">
        <v>21071</v>
      </c>
      <c r="G449" s="1" t="s">
        <v>21072</v>
      </c>
      <c r="H449" s="1" t="s">
        <v>21073</v>
      </c>
      <c r="I449" s="1" t="s">
        <v>21074</v>
      </c>
      <c r="K449" s="1" t="s">
        <v>19</v>
      </c>
      <c r="L449" s="1" t="s">
        <v>63</v>
      </c>
      <c r="M449" s="1" t="s">
        <v>21075</v>
      </c>
      <c r="N449" s="1" t="s">
        <v>115</v>
      </c>
      <c r="O449" s="1" t="s">
        <v>21076</v>
      </c>
      <c r="P449" s="1" t="s">
        <v>9</v>
      </c>
      <c r="Q449" s="1" t="s">
        <v>15380</v>
      </c>
      <c r="R449" s="77"/>
      <c r="S449" s="31">
        <f t="shared" si="44"/>
        <v>2.7904629629629198</v>
      </c>
      <c r="T449" s="31" t="e">
        <f>VLOOKUP(A449,'+ pending'!A:V,22,0)</f>
        <v>#N/A</v>
      </c>
      <c r="U449" s="18" t="e">
        <f>VLOOKUP(A449,'+ pending'!A:W,23,0)</f>
        <v>#N/A</v>
      </c>
      <c r="V449" s="31" t="e">
        <f>VLOOKUP(A449,'+ pending'!A:X,24,0)</f>
        <v>#N/A</v>
      </c>
      <c r="W449" s="62" t="str">
        <f t="shared" si="51"/>
        <v/>
      </c>
      <c r="X449" s="63" t="e">
        <f t="shared" si="52"/>
        <v>#N/A</v>
      </c>
      <c r="Z449" s="1" t="str">
        <f t="shared" si="48"/>
        <v/>
      </c>
      <c r="AA449" s="1" t="str">
        <f t="shared" si="50"/>
        <v/>
      </c>
      <c r="AB449" s="1" t="str">
        <f t="shared" si="47"/>
        <v/>
      </c>
      <c r="AC449" s="1" t="e">
        <f t="shared" si="49"/>
        <v>#N/A</v>
      </c>
      <c r="AD449" s="1" t="e">
        <f>VLOOKUP(A449,'+ pending'!A:A,1,0)</f>
        <v>#N/A</v>
      </c>
    </row>
    <row r="450" spans="1:30" x14ac:dyDescent="0.2">
      <c r="A450" s="75" t="s">
        <v>21077</v>
      </c>
      <c r="B450" s="1" t="s">
        <v>123</v>
      </c>
      <c r="C450" s="1" t="s">
        <v>50</v>
      </c>
      <c r="D450" s="1" t="s">
        <v>109</v>
      </c>
      <c r="E450" s="1" t="s">
        <v>4135</v>
      </c>
      <c r="F450" s="1" t="s">
        <v>129</v>
      </c>
      <c r="G450" s="1" t="s">
        <v>21078</v>
      </c>
      <c r="H450" s="1" t="s">
        <v>21078</v>
      </c>
      <c r="I450" s="1" t="s">
        <v>21079</v>
      </c>
      <c r="K450" s="1" t="s">
        <v>18</v>
      </c>
      <c r="L450" s="1" t="s">
        <v>61</v>
      </c>
      <c r="M450" s="1" t="s">
        <v>21080</v>
      </c>
      <c r="N450" s="1" t="s">
        <v>124</v>
      </c>
      <c r="O450" s="1" t="s">
        <v>125</v>
      </c>
      <c r="P450" s="1" t="s">
        <v>10</v>
      </c>
      <c r="Q450" s="1" t="s">
        <v>15380</v>
      </c>
      <c r="R450" s="77"/>
      <c r="S450" s="31">
        <f t="shared" si="44"/>
        <v>2.673935185179289</v>
      </c>
      <c r="T450" s="31" t="e">
        <f>VLOOKUP(A450,'+ pending'!A:V,22,0)</f>
        <v>#N/A</v>
      </c>
      <c r="U450" s="18" t="e">
        <f>VLOOKUP(A450,'+ pending'!A:W,23,0)</f>
        <v>#N/A</v>
      </c>
      <c r="V450" s="31" t="e">
        <f>VLOOKUP(A450,'+ pending'!A:X,24,0)</f>
        <v>#N/A</v>
      </c>
      <c r="W450" s="62" t="e">
        <f t="shared" si="51"/>
        <v>#N/A</v>
      </c>
      <c r="X450" s="63" t="str">
        <f t="shared" si="52"/>
        <v xml:space="preserve"> </v>
      </c>
      <c r="Z450" s="1" t="str">
        <f t="shared" si="48"/>
        <v/>
      </c>
      <c r="AA450" s="1" t="str">
        <f t="shared" si="50"/>
        <v/>
      </c>
      <c r="AB450" s="1" t="str">
        <f t="shared" si="47"/>
        <v/>
      </c>
      <c r="AC450" s="1" t="e">
        <f t="shared" si="49"/>
        <v>#N/A</v>
      </c>
      <c r="AD450" s="1" t="e">
        <f>VLOOKUP(A450,'+ pending'!A:A,1,0)</f>
        <v>#N/A</v>
      </c>
    </row>
    <row r="451" spans="1:30" x14ac:dyDescent="0.2">
      <c r="A451" s="75" t="s">
        <v>21081</v>
      </c>
      <c r="B451" s="1" t="s">
        <v>116</v>
      </c>
      <c r="C451" s="1" t="s">
        <v>40</v>
      </c>
      <c r="D451" s="1" t="s">
        <v>117</v>
      </c>
      <c r="E451" s="1" t="s">
        <v>4135</v>
      </c>
      <c r="F451" s="1" t="s">
        <v>126</v>
      </c>
      <c r="G451" s="1" t="s">
        <v>21082</v>
      </c>
      <c r="H451" s="1" t="s">
        <v>21083</v>
      </c>
      <c r="I451" s="1" t="s">
        <v>21084</v>
      </c>
      <c r="K451" s="1" t="s">
        <v>13</v>
      </c>
      <c r="L451" s="1" t="s">
        <v>39</v>
      </c>
      <c r="M451" s="1" t="s">
        <v>21085</v>
      </c>
      <c r="N451" s="1" t="s">
        <v>115</v>
      </c>
      <c r="O451" s="1" t="s">
        <v>136</v>
      </c>
      <c r="P451" s="1" t="s">
        <v>9</v>
      </c>
      <c r="Q451" s="1" t="s">
        <v>15380</v>
      </c>
      <c r="R451" s="77"/>
      <c r="S451" s="31">
        <f t="shared" si="44"/>
        <v>5.1498032407398568</v>
      </c>
      <c r="T451" s="31" t="e">
        <f>VLOOKUP(A451,'+ pending'!A:V,22,0)</f>
        <v>#N/A</v>
      </c>
      <c r="U451" s="18" t="e">
        <f>VLOOKUP(A451,'+ pending'!A:W,23,0)</f>
        <v>#N/A</v>
      </c>
      <c r="V451" s="31" t="e">
        <f>VLOOKUP(A451,'+ pending'!A:X,24,0)</f>
        <v>#N/A</v>
      </c>
      <c r="W451" s="62" t="str">
        <f t="shared" si="51"/>
        <v/>
      </c>
      <c r="X451" s="63" t="e">
        <f t="shared" si="52"/>
        <v>#N/A</v>
      </c>
      <c r="Z451" s="1" t="str">
        <f t="shared" si="48"/>
        <v/>
      </c>
      <c r="AA451" s="1" t="str">
        <f t="shared" si="50"/>
        <v/>
      </c>
      <c r="AB451" s="1" t="e">
        <f t="shared" si="47"/>
        <v>#N/A</v>
      </c>
      <c r="AC451" s="1" t="str">
        <f t="shared" si="49"/>
        <v/>
      </c>
      <c r="AD451" s="1" t="e">
        <f>VLOOKUP(A451,'+ pending'!A:A,1,0)</f>
        <v>#N/A</v>
      </c>
    </row>
    <row r="452" spans="1:30" x14ac:dyDescent="0.2">
      <c r="A452" s="75" t="s">
        <v>21086</v>
      </c>
      <c r="B452" s="1" t="s">
        <v>116</v>
      </c>
      <c r="C452" s="1" t="s">
        <v>40</v>
      </c>
      <c r="D452" s="1" t="s">
        <v>117</v>
      </c>
      <c r="E452" s="1" t="s">
        <v>4135</v>
      </c>
      <c r="F452" s="1" t="s">
        <v>13977</v>
      </c>
      <c r="G452" s="1" t="s">
        <v>21087</v>
      </c>
      <c r="H452" s="1" t="s">
        <v>21088</v>
      </c>
      <c r="I452" s="1" t="s">
        <v>21089</v>
      </c>
      <c r="K452" s="1" t="s">
        <v>20</v>
      </c>
      <c r="L452" s="1" t="s">
        <v>68</v>
      </c>
      <c r="M452" s="1" t="s">
        <v>21090</v>
      </c>
      <c r="N452" s="1" t="s">
        <v>115</v>
      </c>
      <c r="O452" s="1" t="s">
        <v>144</v>
      </c>
      <c r="P452" s="1" t="s">
        <v>9</v>
      </c>
      <c r="Q452" s="1" t="s">
        <v>15380</v>
      </c>
      <c r="R452" s="77"/>
      <c r="S452" s="31">
        <f t="shared" si="44"/>
        <v>3.9047916666677338</v>
      </c>
      <c r="T452" s="31" t="e">
        <f>VLOOKUP(A452,'+ pending'!A:V,22,0)</f>
        <v>#N/A</v>
      </c>
      <c r="U452" s="18" t="e">
        <f>VLOOKUP(A452,'+ pending'!A:W,23,0)</f>
        <v>#N/A</v>
      </c>
      <c r="V452" s="31" t="e">
        <f>VLOOKUP(A452,'+ pending'!A:X,24,0)</f>
        <v>#N/A</v>
      </c>
      <c r="W452" s="62" t="str">
        <f t="shared" si="51"/>
        <v/>
      </c>
      <c r="X452" s="63" t="e">
        <f t="shared" si="52"/>
        <v>#N/A</v>
      </c>
      <c r="Z452" s="1" t="str">
        <f t="shared" si="48"/>
        <v/>
      </c>
      <c r="AA452" s="1" t="str">
        <f t="shared" si="50"/>
        <v/>
      </c>
      <c r="AB452" s="1" t="e">
        <f t="shared" si="47"/>
        <v>#N/A</v>
      </c>
      <c r="AC452" s="1" t="str">
        <f t="shared" si="49"/>
        <v/>
      </c>
      <c r="AD452" s="1" t="e">
        <f>VLOOKUP(A452,'+ pending'!A:A,1,0)</f>
        <v>#N/A</v>
      </c>
    </row>
    <row r="453" spans="1:30" x14ac:dyDescent="0.2">
      <c r="A453" s="75"/>
      <c r="R453" s="77"/>
      <c r="S453" s="31">
        <f t="shared" si="44"/>
        <v>0</v>
      </c>
      <c r="T453" s="31" t="e">
        <f>VLOOKUP(A453,'+ pending'!A:V,22,0)</f>
        <v>#N/A</v>
      </c>
      <c r="U453" s="18" t="e">
        <f>VLOOKUP(A453,'+ pending'!A:W,23,0)</f>
        <v>#N/A</v>
      </c>
      <c r="V453" s="31" t="e">
        <f>VLOOKUP(A453,'+ pending'!A:X,24,0)</f>
        <v>#N/A</v>
      </c>
      <c r="W453" s="62" t="str">
        <f t="shared" si="45"/>
        <v/>
      </c>
      <c r="X453" s="63" t="str">
        <f t="shared" si="46"/>
        <v xml:space="preserve"> </v>
      </c>
      <c r="Z453" s="1" t="str">
        <f t="shared" si="48"/>
        <v/>
      </c>
      <c r="AA453" s="1" t="str">
        <f t="shared" si="50"/>
        <v/>
      </c>
      <c r="AB453" s="1" t="str">
        <f t="shared" si="47"/>
        <v/>
      </c>
      <c r="AC453" s="1" t="str">
        <f t="shared" si="49"/>
        <v/>
      </c>
      <c r="AD453" s="1" t="e">
        <f>VLOOKUP(A453,'+ pending'!A:A,1,0)</f>
        <v>#N/A</v>
      </c>
    </row>
    <row r="454" spans="1:30" x14ac:dyDescent="0.2">
      <c r="A454" s="75"/>
      <c r="R454" s="77"/>
      <c r="S454" s="31">
        <f t="shared" si="44"/>
        <v>0</v>
      </c>
      <c r="T454" s="31" t="e">
        <f>VLOOKUP(A454,'+ pending'!A:V,22,0)</f>
        <v>#N/A</v>
      </c>
      <c r="U454" s="18" t="e">
        <f>VLOOKUP(A454,'+ pending'!A:W,23,0)</f>
        <v>#N/A</v>
      </c>
      <c r="V454" s="31" t="e">
        <f>VLOOKUP(A454,'+ pending'!A:X,24,0)</f>
        <v>#N/A</v>
      </c>
      <c r="W454" s="62" t="str">
        <f t="shared" si="45"/>
        <v/>
      </c>
      <c r="X454" s="63" t="str">
        <f t="shared" si="46"/>
        <v xml:space="preserve"> </v>
      </c>
      <c r="Z454" s="1" t="str">
        <f t="shared" si="48"/>
        <v/>
      </c>
      <c r="AA454" s="1" t="str">
        <f t="shared" si="50"/>
        <v/>
      </c>
      <c r="AB454" s="1" t="str">
        <f t="shared" si="47"/>
        <v/>
      </c>
      <c r="AC454" s="1" t="str">
        <f t="shared" si="49"/>
        <v/>
      </c>
      <c r="AD454" s="1" t="e">
        <f>VLOOKUP(A454,'+ pending'!A:A,1,0)</f>
        <v>#N/A</v>
      </c>
    </row>
    <row r="455" spans="1:30" x14ac:dyDescent="0.2">
      <c r="A455" s="75"/>
      <c r="R455" s="77"/>
      <c r="S455" s="31">
        <f t="shared" ref="S455:S518" si="53">I455-H455</f>
        <v>0</v>
      </c>
      <c r="T455" s="31" t="e">
        <f>VLOOKUP(A455,'+ pending'!A:V,22,0)</f>
        <v>#N/A</v>
      </c>
      <c r="U455" s="18" t="e">
        <f>VLOOKUP(A455,'+ pending'!A:W,23,0)</f>
        <v>#N/A</v>
      </c>
      <c r="V455" s="31" t="e">
        <f>VLOOKUP(A455,'+ pending'!A:X,24,0)</f>
        <v>#N/A</v>
      </c>
      <c r="W455" s="62" t="str">
        <f t="shared" ref="W455:W518" si="54">IF(P455="Incidencia de Cliente",IF($V455&lt;=$AI$2,"Cumplido","Incumplido"),"")</f>
        <v/>
      </c>
      <c r="X455" s="63" t="str">
        <f t="shared" ref="X455:X518" si="55">IF(P455="Requerimiento de Cliente",IF($V455&lt;=$AI$3,"Cumplido","Incumplido")," ")</f>
        <v xml:space="preserve"> </v>
      </c>
      <c r="Z455" s="1" t="str">
        <f t="shared" si="48"/>
        <v/>
      </c>
      <c r="AA455" s="1" t="str">
        <f t="shared" si="50"/>
        <v/>
      </c>
      <c r="AB455" s="1" t="str">
        <f t="shared" si="47"/>
        <v/>
      </c>
      <c r="AC455" s="1" t="str">
        <f t="shared" si="49"/>
        <v/>
      </c>
      <c r="AD455" s="1" t="e">
        <f>VLOOKUP(A455,'+ pending'!A:A,1,0)</f>
        <v>#N/A</v>
      </c>
    </row>
    <row r="456" spans="1:30" x14ac:dyDescent="0.2">
      <c r="A456" s="75"/>
      <c r="R456" s="77"/>
      <c r="S456" s="31">
        <f t="shared" si="53"/>
        <v>0</v>
      </c>
      <c r="T456" s="31" t="e">
        <f>VLOOKUP(A456,'+ pending'!A:V,22,0)</f>
        <v>#N/A</v>
      </c>
      <c r="U456" s="18" t="e">
        <f>VLOOKUP(A456,'+ pending'!A:W,23,0)</f>
        <v>#N/A</v>
      </c>
      <c r="V456" s="31" t="e">
        <f>VLOOKUP(A456,'+ pending'!A:X,24,0)</f>
        <v>#N/A</v>
      </c>
      <c r="W456" s="62" t="str">
        <f t="shared" si="54"/>
        <v/>
      </c>
      <c r="X456" s="63" t="str">
        <f t="shared" si="55"/>
        <v xml:space="preserve"> </v>
      </c>
      <c r="Z456" s="1" t="str">
        <f t="shared" si="48"/>
        <v/>
      </c>
      <c r="AA456" s="1" t="str">
        <f t="shared" si="50"/>
        <v/>
      </c>
      <c r="AB456" s="1" t="str">
        <f t="shared" ref="AB456:AB519" si="56">IF($D456="Media",IF($V456&lt;=$AI$6,"Cumplido", "Incumplido"),"")</f>
        <v/>
      </c>
      <c r="AC456" s="1" t="str">
        <f t="shared" si="49"/>
        <v/>
      </c>
      <c r="AD456" s="1" t="e">
        <f>VLOOKUP(A456,'+ pending'!A:A,1,0)</f>
        <v>#N/A</v>
      </c>
    </row>
    <row r="457" spans="1:30" x14ac:dyDescent="0.2">
      <c r="A457" s="75"/>
      <c r="R457" s="77"/>
      <c r="S457" s="31">
        <f t="shared" si="53"/>
        <v>0</v>
      </c>
      <c r="T457" s="31" t="e">
        <f>VLOOKUP(A457,'+ pending'!A:V,22,0)</f>
        <v>#N/A</v>
      </c>
      <c r="U457" s="18" t="e">
        <f>VLOOKUP(A457,'+ pending'!A:W,23,0)</f>
        <v>#N/A</v>
      </c>
      <c r="V457" s="31" t="e">
        <f>VLOOKUP(A457,'+ pending'!A:X,24,0)</f>
        <v>#N/A</v>
      </c>
      <c r="W457" s="62" t="str">
        <f t="shared" si="54"/>
        <v/>
      </c>
      <c r="X457" s="63" t="str">
        <f t="shared" si="55"/>
        <v xml:space="preserve"> </v>
      </c>
      <c r="Z457" s="1" t="str">
        <f t="shared" si="48"/>
        <v/>
      </c>
      <c r="AA457" s="1" t="str">
        <f t="shared" si="50"/>
        <v/>
      </c>
      <c r="AB457" s="1" t="str">
        <f t="shared" si="56"/>
        <v/>
      </c>
      <c r="AC457" s="1" t="str">
        <f t="shared" si="49"/>
        <v/>
      </c>
      <c r="AD457" s="1" t="e">
        <f>VLOOKUP(A457,'+ pending'!A:A,1,0)</f>
        <v>#N/A</v>
      </c>
    </row>
    <row r="458" spans="1:30" x14ac:dyDescent="0.2">
      <c r="A458" s="75"/>
      <c r="R458" s="77"/>
      <c r="S458" s="31">
        <f t="shared" si="53"/>
        <v>0</v>
      </c>
      <c r="T458" s="31" t="e">
        <f>VLOOKUP(A458,'+ pending'!A:V,22,0)</f>
        <v>#N/A</v>
      </c>
      <c r="U458" s="18" t="e">
        <f>VLOOKUP(A458,'+ pending'!A:W,23,0)</f>
        <v>#N/A</v>
      </c>
      <c r="V458" s="31" t="e">
        <f>VLOOKUP(A458,'+ pending'!A:X,24,0)</f>
        <v>#N/A</v>
      </c>
      <c r="W458" s="62" t="str">
        <f t="shared" si="54"/>
        <v/>
      </c>
      <c r="X458" s="63" t="str">
        <f t="shared" si="55"/>
        <v xml:space="preserve"> </v>
      </c>
      <c r="Z458" s="1" t="str">
        <f t="shared" ref="Z458:Z521" si="57">IF($D458="Crítica",IF($V458&lt;=$AI$4, "Cumplido", "Incumplido SLA"),"")</f>
        <v/>
      </c>
      <c r="AA458" s="1" t="str">
        <f t="shared" si="50"/>
        <v/>
      </c>
      <c r="AB458" s="1" t="str">
        <f t="shared" si="56"/>
        <v/>
      </c>
      <c r="AC458" s="1" t="str">
        <f t="shared" si="49"/>
        <v/>
      </c>
      <c r="AD458" s="1" t="e">
        <f>VLOOKUP(A458,'+ pending'!A:A,1,0)</f>
        <v>#N/A</v>
      </c>
    </row>
    <row r="459" spans="1:30" x14ac:dyDescent="0.2">
      <c r="A459" s="75"/>
      <c r="R459" s="77"/>
      <c r="S459" s="31">
        <f t="shared" si="53"/>
        <v>0</v>
      </c>
      <c r="T459" s="31" t="e">
        <f>VLOOKUP(A459,'+ pending'!A:V,22,0)</f>
        <v>#N/A</v>
      </c>
      <c r="U459" s="18" t="e">
        <f>VLOOKUP(A459,'+ pending'!A:W,23,0)</f>
        <v>#N/A</v>
      </c>
      <c r="V459" s="31" t="e">
        <f>VLOOKUP(A459,'+ pending'!A:X,24,0)</f>
        <v>#N/A</v>
      </c>
      <c r="W459" s="62" t="str">
        <f t="shared" si="54"/>
        <v/>
      </c>
      <c r="X459" s="63" t="str">
        <f t="shared" si="55"/>
        <v xml:space="preserve"> </v>
      </c>
      <c r="Z459" s="1" t="str">
        <f t="shared" si="57"/>
        <v/>
      </c>
      <c r="AA459" s="1" t="str">
        <f t="shared" si="50"/>
        <v/>
      </c>
      <c r="AB459" s="1" t="str">
        <f t="shared" si="56"/>
        <v/>
      </c>
      <c r="AC459" s="1" t="str">
        <f t="shared" si="49"/>
        <v/>
      </c>
      <c r="AD459" s="1" t="e">
        <f>VLOOKUP(A459,'+ pending'!A:A,1,0)</f>
        <v>#N/A</v>
      </c>
    </row>
    <row r="460" spans="1:30" x14ac:dyDescent="0.2">
      <c r="A460" s="75"/>
      <c r="R460" s="77"/>
      <c r="S460" s="31">
        <f t="shared" si="53"/>
        <v>0</v>
      </c>
      <c r="T460" s="31" t="e">
        <f>VLOOKUP(A460,'+ pending'!A:V,22,0)</f>
        <v>#N/A</v>
      </c>
      <c r="U460" s="18" t="e">
        <f>VLOOKUP(A460,'+ pending'!A:W,23,0)</f>
        <v>#N/A</v>
      </c>
      <c r="V460" s="31" t="e">
        <f>VLOOKUP(A460,'+ pending'!A:X,24,0)</f>
        <v>#N/A</v>
      </c>
      <c r="W460" s="62" t="str">
        <f t="shared" si="54"/>
        <v/>
      </c>
      <c r="X460" s="63" t="str">
        <f t="shared" si="55"/>
        <v xml:space="preserve"> </v>
      </c>
      <c r="Z460" s="1" t="str">
        <f t="shared" si="57"/>
        <v/>
      </c>
      <c r="AA460" s="1" t="str">
        <f t="shared" si="50"/>
        <v/>
      </c>
      <c r="AB460" s="1" t="str">
        <f t="shared" si="56"/>
        <v/>
      </c>
      <c r="AC460" s="1" t="str">
        <f t="shared" si="49"/>
        <v/>
      </c>
      <c r="AD460" s="1" t="e">
        <f>VLOOKUP(A460,'+ pending'!A:A,1,0)</f>
        <v>#N/A</v>
      </c>
    </row>
    <row r="461" spans="1:30" x14ac:dyDescent="0.2">
      <c r="A461" s="75"/>
      <c r="B461" s="78"/>
      <c r="C461" s="78"/>
      <c r="D461" s="78"/>
      <c r="F461" s="78"/>
      <c r="G461" s="78"/>
      <c r="H461" s="78"/>
      <c r="I461" s="78"/>
      <c r="J461" s="78"/>
      <c r="K461" s="78"/>
      <c r="L461" s="78"/>
      <c r="M461" s="77"/>
      <c r="N461" s="77"/>
      <c r="R461" s="77"/>
      <c r="S461" s="31">
        <f t="shared" si="53"/>
        <v>0</v>
      </c>
      <c r="T461" s="31" t="e">
        <f>VLOOKUP(A461,'+ pending'!A:V,22,0)</f>
        <v>#N/A</v>
      </c>
      <c r="U461" s="18" t="e">
        <f>VLOOKUP(A461,'+ pending'!A:W,23,0)</f>
        <v>#N/A</v>
      </c>
      <c r="V461" s="31" t="e">
        <f>VLOOKUP(A461,'+ pending'!A:X,24,0)</f>
        <v>#N/A</v>
      </c>
      <c r="W461" s="62" t="str">
        <f t="shared" si="54"/>
        <v/>
      </c>
      <c r="X461" s="63" t="str">
        <f t="shared" si="55"/>
        <v xml:space="preserve"> </v>
      </c>
      <c r="Z461" s="1" t="str">
        <f t="shared" si="57"/>
        <v/>
      </c>
      <c r="AA461" s="1" t="str">
        <f t="shared" si="50"/>
        <v/>
      </c>
      <c r="AB461" s="1" t="str">
        <f t="shared" si="56"/>
        <v/>
      </c>
      <c r="AC461" s="1" t="str">
        <f t="shared" si="49"/>
        <v/>
      </c>
      <c r="AD461" s="1" t="e">
        <f>VLOOKUP(A461,'+ pending'!A:A,1,0)</f>
        <v>#N/A</v>
      </c>
    </row>
    <row r="462" spans="1:30" x14ac:dyDescent="0.2">
      <c r="A462" s="75"/>
      <c r="B462" s="78"/>
      <c r="C462" s="78"/>
      <c r="D462" s="78"/>
      <c r="F462" s="78"/>
      <c r="G462" s="78"/>
      <c r="H462" s="78"/>
      <c r="I462" s="78"/>
      <c r="J462" s="78"/>
      <c r="K462" s="78"/>
      <c r="L462" s="78"/>
      <c r="M462" s="78"/>
      <c r="N462" s="77"/>
      <c r="R462" s="77"/>
      <c r="S462" s="31">
        <f t="shared" si="53"/>
        <v>0</v>
      </c>
      <c r="T462" s="31" t="e">
        <f>VLOOKUP(A462,'+ pending'!A:V,22,0)</f>
        <v>#N/A</v>
      </c>
      <c r="U462" s="18" t="e">
        <f>VLOOKUP(A462,'+ pending'!A:W,23,0)</f>
        <v>#N/A</v>
      </c>
      <c r="V462" s="31" t="e">
        <f>VLOOKUP(A462,'+ pending'!A:X,24,0)</f>
        <v>#N/A</v>
      </c>
      <c r="W462" s="62" t="str">
        <f t="shared" si="54"/>
        <v/>
      </c>
      <c r="X462" s="63" t="str">
        <f t="shared" si="55"/>
        <v xml:space="preserve"> </v>
      </c>
      <c r="Z462" s="1" t="str">
        <f t="shared" si="57"/>
        <v/>
      </c>
      <c r="AA462" s="1" t="str">
        <f t="shared" si="50"/>
        <v/>
      </c>
      <c r="AB462" s="1" t="str">
        <f t="shared" si="56"/>
        <v/>
      </c>
      <c r="AC462" s="1" t="str">
        <f t="shared" ref="AC462:AC525" si="58">IF($D462="Baja",IF($V462&lt;=$AI$7,"Cumplido", "Incumplido"),"")</f>
        <v/>
      </c>
      <c r="AD462" s="1" t="e">
        <f>VLOOKUP(A462,'+ pending'!A:A,1,0)</f>
        <v>#N/A</v>
      </c>
    </row>
    <row r="463" spans="1:30" x14ac:dyDescent="0.2">
      <c r="A463" s="75"/>
      <c r="B463" s="78"/>
      <c r="C463" s="78"/>
      <c r="D463" s="78"/>
      <c r="F463" s="78"/>
      <c r="G463" s="78"/>
      <c r="H463" s="78"/>
      <c r="I463" s="78"/>
      <c r="J463" s="78"/>
      <c r="K463" s="78"/>
      <c r="L463" s="78"/>
      <c r="M463" s="78"/>
      <c r="N463" s="77"/>
      <c r="R463" s="77"/>
      <c r="S463" s="31">
        <f t="shared" si="53"/>
        <v>0</v>
      </c>
      <c r="T463" s="31" t="e">
        <f>VLOOKUP(A463,'+ pending'!A:V,22,0)</f>
        <v>#N/A</v>
      </c>
      <c r="U463" s="18" t="e">
        <f>VLOOKUP(A463,'+ pending'!A:W,23,0)</f>
        <v>#N/A</v>
      </c>
      <c r="V463" s="31" t="e">
        <f>VLOOKUP(A463,'+ pending'!A:X,24,0)</f>
        <v>#N/A</v>
      </c>
      <c r="W463" s="62" t="str">
        <f t="shared" si="54"/>
        <v/>
      </c>
      <c r="X463" s="63" t="str">
        <f t="shared" si="55"/>
        <v xml:space="preserve"> </v>
      </c>
      <c r="Z463" s="1" t="str">
        <f t="shared" si="57"/>
        <v/>
      </c>
      <c r="AA463" s="1" t="str">
        <f t="shared" si="50"/>
        <v/>
      </c>
      <c r="AB463" s="1" t="str">
        <f t="shared" si="56"/>
        <v/>
      </c>
      <c r="AC463" s="1" t="str">
        <f t="shared" si="58"/>
        <v/>
      </c>
      <c r="AD463" s="1" t="e">
        <f>VLOOKUP(A463,'+ pending'!A:A,1,0)</f>
        <v>#N/A</v>
      </c>
    </row>
    <row r="464" spans="1:30" x14ac:dyDescent="0.2">
      <c r="A464" s="75"/>
      <c r="B464" s="78"/>
      <c r="C464" s="78"/>
      <c r="D464" s="78"/>
      <c r="F464" s="78"/>
      <c r="G464" s="78"/>
      <c r="H464" s="78"/>
      <c r="I464" s="78"/>
      <c r="J464" s="78"/>
      <c r="K464" s="78"/>
      <c r="L464" s="78"/>
      <c r="M464" s="78"/>
      <c r="N464" s="77"/>
      <c r="R464" s="77"/>
      <c r="S464" s="31">
        <f t="shared" si="53"/>
        <v>0</v>
      </c>
      <c r="T464" s="31" t="e">
        <f>VLOOKUP(A464,'+ pending'!A:V,22,0)</f>
        <v>#N/A</v>
      </c>
      <c r="U464" s="18" t="e">
        <f>VLOOKUP(A464,'+ pending'!A:W,23,0)</f>
        <v>#N/A</v>
      </c>
      <c r="V464" s="31" t="e">
        <f>VLOOKUP(A464,'+ pending'!A:X,24,0)</f>
        <v>#N/A</v>
      </c>
      <c r="W464" s="62" t="str">
        <f t="shared" si="54"/>
        <v/>
      </c>
      <c r="X464" s="63" t="str">
        <f t="shared" si="55"/>
        <v xml:space="preserve"> </v>
      </c>
      <c r="Z464" s="1" t="str">
        <f t="shared" si="57"/>
        <v/>
      </c>
      <c r="AA464" s="1" t="str">
        <f t="shared" si="50"/>
        <v/>
      </c>
      <c r="AB464" s="1" t="str">
        <f t="shared" si="56"/>
        <v/>
      </c>
      <c r="AC464" s="1" t="str">
        <f t="shared" si="58"/>
        <v/>
      </c>
      <c r="AD464" s="1" t="e">
        <f>VLOOKUP(A464,'+ pending'!A:A,1,0)</f>
        <v>#N/A</v>
      </c>
    </row>
    <row r="465" spans="1:30" x14ac:dyDescent="0.2">
      <c r="A465" s="75"/>
      <c r="B465" s="78"/>
      <c r="C465" s="78"/>
      <c r="D465" s="78"/>
      <c r="F465" s="78"/>
      <c r="G465" s="78"/>
      <c r="H465" s="78"/>
      <c r="I465" s="78"/>
      <c r="J465" s="78"/>
      <c r="K465" s="78"/>
      <c r="L465" s="78"/>
      <c r="M465" s="78"/>
      <c r="N465" s="78"/>
      <c r="R465" s="77"/>
      <c r="S465" s="31">
        <f t="shared" si="53"/>
        <v>0</v>
      </c>
      <c r="T465" s="31" t="e">
        <f>VLOOKUP(A465,'+ pending'!A:V,22,0)</f>
        <v>#N/A</v>
      </c>
      <c r="U465" s="18" t="e">
        <f>VLOOKUP(A465,'+ pending'!A:W,23,0)</f>
        <v>#N/A</v>
      </c>
      <c r="V465" s="31" t="e">
        <f>VLOOKUP(A465,'+ pending'!A:X,24,0)</f>
        <v>#N/A</v>
      </c>
      <c r="W465" s="62" t="str">
        <f t="shared" si="54"/>
        <v/>
      </c>
      <c r="X465" s="63" t="str">
        <f t="shared" si="55"/>
        <v xml:space="preserve"> </v>
      </c>
      <c r="Z465" s="1" t="str">
        <f t="shared" si="57"/>
        <v/>
      </c>
      <c r="AA465" s="1" t="str">
        <f t="shared" si="50"/>
        <v/>
      </c>
      <c r="AB465" s="1" t="str">
        <f t="shared" si="56"/>
        <v/>
      </c>
      <c r="AC465" s="1" t="str">
        <f t="shared" si="58"/>
        <v/>
      </c>
      <c r="AD465" s="1" t="e">
        <f>VLOOKUP(A465,'+ pending'!A:A,1,0)</f>
        <v>#N/A</v>
      </c>
    </row>
    <row r="466" spans="1:30" x14ac:dyDescent="0.2">
      <c r="A466" s="75"/>
      <c r="B466" s="78"/>
      <c r="C466" s="78"/>
      <c r="D466" s="78"/>
      <c r="F466" s="78"/>
      <c r="G466" s="78"/>
      <c r="H466" s="78"/>
      <c r="I466" s="78"/>
      <c r="J466" s="78"/>
      <c r="K466" s="78"/>
      <c r="L466" s="78"/>
      <c r="M466" s="78"/>
      <c r="N466" s="78"/>
      <c r="R466" s="77"/>
      <c r="S466" s="31">
        <f t="shared" si="53"/>
        <v>0</v>
      </c>
      <c r="T466" s="31" t="e">
        <f>VLOOKUP(A466,'+ pending'!A:V,22,0)</f>
        <v>#N/A</v>
      </c>
      <c r="U466" s="18" t="e">
        <f>VLOOKUP(A466,'+ pending'!A:W,23,0)</f>
        <v>#N/A</v>
      </c>
      <c r="V466" s="31" t="e">
        <f>VLOOKUP(A466,'+ pending'!A:X,24,0)</f>
        <v>#N/A</v>
      </c>
      <c r="W466" s="62" t="str">
        <f t="shared" si="54"/>
        <v/>
      </c>
      <c r="X466" s="63" t="str">
        <f t="shared" si="55"/>
        <v xml:space="preserve"> </v>
      </c>
      <c r="Z466" s="1" t="str">
        <f t="shared" si="57"/>
        <v/>
      </c>
      <c r="AA466" s="1" t="str">
        <f t="shared" si="50"/>
        <v/>
      </c>
      <c r="AB466" s="1" t="str">
        <f t="shared" si="56"/>
        <v/>
      </c>
      <c r="AC466" s="1" t="str">
        <f t="shared" si="58"/>
        <v/>
      </c>
      <c r="AD466" s="1" t="e">
        <f>VLOOKUP(A466,'+ pending'!A:A,1,0)</f>
        <v>#N/A</v>
      </c>
    </row>
    <row r="467" spans="1:30" x14ac:dyDescent="0.2">
      <c r="A467" s="75"/>
      <c r="B467" s="78"/>
      <c r="C467" s="78"/>
      <c r="D467" s="78"/>
      <c r="F467" s="78"/>
      <c r="G467" s="78"/>
      <c r="H467" s="78"/>
      <c r="I467" s="78"/>
      <c r="J467" s="78"/>
      <c r="K467" s="78"/>
      <c r="L467" s="78"/>
      <c r="M467" s="78"/>
      <c r="N467" s="78"/>
      <c r="R467" s="77"/>
      <c r="S467" s="31">
        <f t="shared" si="53"/>
        <v>0</v>
      </c>
      <c r="T467" s="31" t="e">
        <f>VLOOKUP(A467,'+ pending'!A:V,22,0)</f>
        <v>#N/A</v>
      </c>
      <c r="U467" s="18" t="e">
        <f>VLOOKUP(A467,'+ pending'!A:W,23,0)</f>
        <v>#N/A</v>
      </c>
      <c r="V467" s="31" t="e">
        <f>VLOOKUP(A467,'+ pending'!A:X,24,0)</f>
        <v>#N/A</v>
      </c>
      <c r="W467" s="62" t="str">
        <f t="shared" si="54"/>
        <v/>
      </c>
      <c r="X467" s="63" t="str">
        <f t="shared" si="55"/>
        <v xml:space="preserve"> </v>
      </c>
      <c r="Z467" s="1" t="str">
        <f t="shared" si="57"/>
        <v/>
      </c>
      <c r="AA467" s="1" t="str">
        <f t="shared" si="50"/>
        <v/>
      </c>
      <c r="AB467" s="1" t="str">
        <f t="shared" si="56"/>
        <v/>
      </c>
      <c r="AC467" s="1" t="str">
        <f t="shared" si="58"/>
        <v/>
      </c>
      <c r="AD467" s="1" t="e">
        <f>VLOOKUP(A467,'+ pending'!A:A,1,0)</f>
        <v>#N/A</v>
      </c>
    </row>
    <row r="468" spans="1:30" x14ac:dyDescent="0.2">
      <c r="A468" s="75"/>
      <c r="B468" s="78"/>
      <c r="C468" s="78"/>
      <c r="D468" s="78"/>
      <c r="F468" s="78"/>
      <c r="G468" s="78"/>
      <c r="H468" s="78"/>
      <c r="I468" s="78"/>
      <c r="J468" s="78"/>
      <c r="K468" s="78"/>
      <c r="L468" s="78"/>
      <c r="M468" s="78"/>
      <c r="N468" s="78"/>
      <c r="R468" s="77"/>
      <c r="S468" s="31">
        <f t="shared" si="53"/>
        <v>0</v>
      </c>
      <c r="T468" s="31" t="e">
        <f>VLOOKUP(A468,'+ pending'!A:V,22,0)</f>
        <v>#N/A</v>
      </c>
      <c r="U468" s="18" t="e">
        <f>VLOOKUP(A468,'+ pending'!A:W,23,0)</f>
        <v>#N/A</v>
      </c>
      <c r="V468" s="31" t="e">
        <f>VLOOKUP(A468,'+ pending'!A:X,24,0)</f>
        <v>#N/A</v>
      </c>
      <c r="W468" s="62" t="str">
        <f t="shared" si="54"/>
        <v/>
      </c>
      <c r="X468" s="63" t="str">
        <f t="shared" si="55"/>
        <v xml:space="preserve"> </v>
      </c>
      <c r="Z468" s="1" t="str">
        <f t="shared" si="57"/>
        <v/>
      </c>
      <c r="AA468" s="1" t="str">
        <f t="shared" si="50"/>
        <v/>
      </c>
      <c r="AB468" s="1" t="str">
        <f t="shared" si="56"/>
        <v/>
      </c>
      <c r="AC468" s="1" t="str">
        <f t="shared" si="58"/>
        <v/>
      </c>
      <c r="AD468" s="1" t="e">
        <f>VLOOKUP(A468,'+ pending'!A:A,1,0)</f>
        <v>#N/A</v>
      </c>
    </row>
    <row r="469" spans="1:30" x14ac:dyDescent="0.2">
      <c r="A469" s="75"/>
      <c r="B469" s="78"/>
      <c r="C469" s="78"/>
      <c r="D469" s="78"/>
      <c r="F469" s="78"/>
      <c r="G469" s="78"/>
      <c r="H469" s="78"/>
      <c r="I469" s="78"/>
      <c r="J469" s="78"/>
      <c r="K469" s="78"/>
      <c r="L469" s="78"/>
      <c r="M469" s="78"/>
      <c r="N469" s="78"/>
      <c r="R469" s="77"/>
      <c r="S469" s="31">
        <f t="shared" si="53"/>
        <v>0</v>
      </c>
      <c r="T469" s="31" t="e">
        <f>VLOOKUP(A469,'+ pending'!A:V,22,0)</f>
        <v>#N/A</v>
      </c>
      <c r="U469" s="18" t="e">
        <f>VLOOKUP(A469,'+ pending'!A:W,23,0)</f>
        <v>#N/A</v>
      </c>
      <c r="V469" s="31" t="e">
        <f>VLOOKUP(A469,'+ pending'!A:X,24,0)</f>
        <v>#N/A</v>
      </c>
      <c r="W469" s="62" t="str">
        <f t="shared" si="54"/>
        <v/>
      </c>
      <c r="X469" s="63" t="str">
        <f t="shared" si="55"/>
        <v xml:space="preserve"> </v>
      </c>
      <c r="Z469" s="1" t="str">
        <f t="shared" si="57"/>
        <v/>
      </c>
      <c r="AA469" s="1" t="str">
        <f t="shared" si="50"/>
        <v/>
      </c>
      <c r="AB469" s="1" t="str">
        <f t="shared" si="56"/>
        <v/>
      </c>
      <c r="AC469" s="1" t="str">
        <f t="shared" si="58"/>
        <v/>
      </c>
      <c r="AD469" s="1" t="e">
        <f>VLOOKUP(A469,'+ pending'!A:A,1,0)</f>
        <v>#N/A</v>
      </c>
    </row>
    <row r="470" spans="1:30" x14ac:dyDescent="0.2">
      <c r="A470" s="75"/>
      <c r="B470" s="78"/>
      <c r="C470" s="78"/>
      <c r="D470" s="78"/>
      <c r="F470" s="78"/>
      <c r="G470" s="78"/>
      <c r="H470" s="78"/>
      <c r="I470" s="78"/>
      <c r="J470" s="78"/>
      <c r="K470" s="78"/>
      <c r="L470" s="78"/>
      <c r="M470" s="78"/>
      <c r="N470" s="78"/>
      <c r="R470" s="77"/>
      <c r="S470" s="31">
        <f t="shared" si="53"/>
        <v>0</v>
      </c>
      <c r="T470" s="31" t="e">
        <f>VLOOKUP(A470,'+ pending'!A:V,22,0)</f>
        <v>#N/A</v>
      </c>
      <c r="U470" s="18" t="e">
        <f>VLOOKUP(A470,'+ pending'!A:W,23,0)</f>
        <v>#N/A</v>
      </c>
      <c r="V470" s="31" t="e">
        <f>VLOOKUP(A470,'+ pending'!A:X,24,0)</f>
        <v>#N/A</v>
      </c>
      <c r="W470" s="62" t="str">
        <f t="shared" si="54"/>
        <v/>
      </c>
      <c r="X470" s="63" t="str">
        <f t="shared" si="55"/>
        <v xml:space="preserve"> </v>
      </c>
      <c r="Z470" s="1" t="str">
        <f t="shared" si="57"/>
        <v/>
      </c>
      <c r="AA470" s="1" t="str">
        <f t="shared" si="50"/>
        <v/>
      </c>
      <c r="AB470" s="1" t="str">
        <f t="shared" si="56"/>
        <v/>
      </c>
      <c r="AC470" s="1" t="str">
        <f t="shared" si="58"/>
        <v/>
      </c>
      <c r="AD470" s="1" t="e">
        <f>VLOOKUP(A470,'+ pending'!A:A,1,0)</f>
        <v>#N/A</v>
      </c>
    </row>
    <row r="471" spans="1:30" x14ac:dyDescent="0.2">
      <c r="A471" s="75"/>
      <c r="R471" s="77"/>
      <c r="S471" s="31">
        <f t="shared" si="53"/>
        <v>0</v>
      </c>
      <c r="T471" s="31" t="e">
        <f>VLOOKUP(A471,'+ pending'!A:V,22,0)</f>
        <v>#N/A</v>
      </c>
      <c r="U471" s="18" t="e">
        <f>VLOOKUP(A471,'+ pending'!A:W,23,0)</f>
        <v>#N/A</v>
      </c>
      <c r="V471" s="31" t="e">
        <f>VLOOKUP(A471,'+ pending'!A:X,24,0)</f>
        <v>#N/A</v>
      </c>
      <c r="W471" s="62" t="str">
        <f t="shared" si="54"/>
        <v/>
      </c>
      <c r="X471" s="63" t="str">
        <f t="shared" si="55"/>
        <v xml:space="preserve"> </v>
      </c>
      <c r="Z471" s="1" t="str">
        <f t="shared" si="57"/>
        <v/>
      </c>
      <c r="AA471" s="1" t="str">
        <f t="shared" si="50"/>
        <v/>
      </c>
      <c r="AB471" s="1" t="str">
        <f t="shared" si="56"/>
        <v/>
      </c>
      <c r="AC471" s="1" t="str">
        <f t="shared" si="58"/>
        <v/>
      </c>
      <c r="AD471" s="1" t="e">
        <f>VLOOKUP(A471,'+ pending'!A:A,1,0)</f>
        <v>#N/A</v>
      </c>
    </row>
    <row r="472" spans="1:30" x14ac:dyDescent="0.2">
      <c r="A472" s="75"/>
      <c r="R472" s="77"/>
      <c r="S472" s="31">
        <f t="shared" si="53"/>
        <v>0</v>
      </c>
      <c r="T472" s="31" t="e">
        <f>VLOOKUP(A472,'+ pending'!A:V,22,0)</f>
        <v>#N/A</v>
      </c>
      <c r="U472" s="18" t="e">
        <f>VLOOKUP(A472,'+ pending'!A:W,23,0)</f>
        <v>#N/A</v>
      </c>
      <c r="V472" s="31" t="e">
        <f>VLOOKUP(A472,'+ pending'!A:X,24,0)</f>
        <v>#N/A</v>
      </c>
      <c r="W472" s="62" t="str">
        <f t="shared" si="54"/>
        <v/>
      </c>
      <c r="X472" s="63" t="str">
        <f t="shared" si="55"/>
        <v xml:space="preserve"> </v>
      </c>
      <c r="Z472" s="1" t="str">
        <f t="shared" si="57"/>
        <v/>
      </c>
      <c r="AA472" s="1" t="str">
        <f t="shared" si="50"/>
        <v/>
      </c>
      <c r="AB472" s="1" t="str">
        <f t="shared" si="56"/>
        <v/>
      </c>
      <c r="AC472" s="1" t="str">
        <f t="shared" si="58"/>
        <v/>
      </c>
      <c r="AD472" s="1" t="e">
        <f>VLOOKUP(A472,'+ pending'!A:A,1,0)</f>
        <v>#N/A</v>
      </c>
    </row>
    <row r="473" spans="1:30" x14ac:dyDescent="0.2">
      <c r="A473" s="75"/>
      <c r="R473" s="77"/>
      <c r="S473" s="31">
        <f t="shared" si="53"/>
        <v>0</v>
      </c>
      <c r="T473" s="31" t="e">
        <f>VLOOKUP(A473,'+ pending'!A:V,22,0)</f>
        <v>#N/A</v>
      </c>
      <c r="U473" s="18" t="e">
        <f>VLOOKUP(A473,'+ pending'!A:W,23,0)</f>
        <v>#N/A</v>
      </c>
      <c r="V473" s="31" t="e">
        <f>VLOOKUP(A473,'+ pending'!A:X,24,0)</f>
        <v>#N/A</v>
      </c>
      <c r="W473" s="62" t="str">
        <f t="shared" si="54"/>
        <v/>
      </c>
      <c r="X473" s="63" t="str">
        <f t="shared" si="55"/>
        <v xml:space="preserve"> </v>
      </c>
      <c r="Z473" s="1" t="str">
        <f t="shared" si="57"/>
        <v/>
      </c>
      <c r="AA473" s="1" t="str">
        <f t="shared" si="50"/>
        <v/>
      </c>
      <c r="AB473" s="1" t="str">
        <f t="shared" si="56"/>
        <v/>
      </c>
      <c r="AC473" s="1" t="str">
        <f t="shared" si="58"/>
        <v/>
      </c>
      <c r="AD473" s="1" t="e">
        <f>VLOOKUP(A473,'+ pending'!A:A,1,0)</f>
        <v>#N/A</v>
      </c>
    </row>
    <row r="474" spans="1:30" x14ac:dyDescent="0.2">
      <c r="A474" s="75"/>
      <c r="R474" s="77"/>
      <c r="S474" s="31">
        <f t="shared" si="53"/>
        <v>0</v>
      </c>
      <c r="T474" s="31" t="e">
        <f>VLOOKUP(A474,'+ pending'!A:V,22,0)</f>
        <v>#N/A</v>
      </c>
      <c r="U474" s="18" t="e">
        <f>VLOOKUP(A474,'+ pending'!A:W,23,0)</f>
        <v>#N/A</v>
      </c>
      <c r="V474" s="31" t="e">
        <f>VLOOKUP(A474,'+ pending'!A:X,24,0)</f>
        <v>#N/A</v>
      </c>
      <c r="W474" s="62" t="str">
        <f t="shared" si="54"/>
        <v/>
      </c>
      <c r="X474" s="63" t="str">
        <f t="shared" si="55"/>
        <v xml:space="preserve"> </v>
      </c>
      <c r="Z474" s="1" t="str">
        <f t="shared" si="57"/>
        <v/>
      </c>
      <c r="AA474" s="1" t="str">
        <f t="shared" si="50"/>
        <v/>
      </c>
      <c r="AB474" s="1" t="str">
        <f t="shared" si="56"/>
        <v/>
      </c>
      <c r="AC474" s="1" t="str">
        <f t="shared" si="58"/>
        <v/>
      </c>
      <c r="AD474" s="1" t="e">
        <f>VLOOKUP(A474,'+ pending'!A:A,1,0)</f>
        <v>#N/A</v>
      </c>
    </row>
    <row r="475" spans="1:30" x14ac:dyDescent="0.2">
      <c r="A475" s="75"/>
      <c r="R475" s="77"/>
      <c r="S475" s="31">
        <f t="shared" si="53"/>
        <v>0</v>
      </c>
      <c r="T475" s="31" t="e">
        <f>VLOOKUP(A475,'+ pending'!A:V,22,0)</f>
        <v>#N/A</v>
      </c>
      <c r="U475" s="18" t="e">
        <f>VLOOKUP(A475,'+ pending'!A:W,23,0)</f>
        <v>#N/A</v>
      </c>
      <c r="V475" s="31" t="e">
        <f>VLOOKUP(A475,'+ pending'!A:X,24,0)</f>
        <v>#N/A</v>
      </c>
      <c r="W475" s="62" t="str">
        <f t="shared" si="54"/>
        <v/>
      </c>
      <c r="X475" s="63" t="str">
        <f t="shared" si="55"/>
        <v xml:space="preserve"> </v>
      </c>
      <c r="Z475" s="1" t="str">
        <f t="shared" si="57"/>
        <v/>
      </c>
      <c r="AA475" s="1" t="str">
        <f t="shared" si="50"/>
        <v/>
      </c>
      <c r="AB475" s="1" t="str">
        <f t="shared" si="56"/>
        <v/>
      </c>
      <c r="AC475" s="1" t="str">
        <f t="shared" si="58"/>
        <v/>
      </c>
      <c r="AD475" s="1" t="e">
        <f>VLOOKUP(A475,'+ pending'!A:A,1,0)</f>
        <v>#N/A</v>
      </c>
    </row>
    <row r="476" spans="1:30" x14ac:dyDescent="0.2">
      <c r="A476" s="75"/>
      <c r="R476" s="77"/>
      <c r="S476" s="31">
        <f t="shared" si="53"/>
        <v>0</v>
      </c>
      <c r="T476" s="31" t="e">
        <f>VLOOKUP(A476,'+ pending'!A:V,22,0)</f>
        <v>#N/A</v>
      </c>
      <c r="U476" s="18" t="e">
        <f>VLOOKUP(A476,'+ pending'!A:W,23,0)</f>
        <v>#N/A</v>
      </c>
      <c r="V476" s="31" t="e">
        <f>VLOOKUP(A476,'+ pending'!A:X,24,0)</f>
        <v>#N/A</v>
      </c>
      <c r="W476" s="62" t="str">
        <f t="shared" si="54"/>
        <v/>
      </c>
      <c r="X476" s="63" t="str">
        <f t="shared" si="55"/>
        <v xml:space="preserve"> </v>
      </c>
      <c r="Z476" s="1" t="str">
        <f t="shared" si="57"/>
        <v/>
      </c>
      <c r="AA476" s="1" t="str">
        <f t="shared" si="50"/>
        <v/>
      </c>
      <c r="AB476" s="1" t="str">
        <f t="shared" si="56"/>
        <v/>
      </c>
      <c r="AC476" s="1" t="str">
        <f t="shared" si="58"/>
        <v/>
      </c>
      <c r="AD476" s="1" t="e">
        <f>VLOOKUP(A476,'+ pending'!A:A,1,0)</f>
        <v>#N/A</v>
      </c>
    </row>
    <row r="477" spans="1:30" x14ac:dyDescent="0.2">
      <c r="A477" s="75"/>
      <c r="R477" s="77"/>
      <c r="S477" s="31">
        <f t="shared" si="53"/>
        <v>0</v>
      </c>
      <c r="T477" s="31" t="e">
        <f>VLOOKUP(A477,'+ pending'!A:V,22,0)</f>
        <v>#N/A</v>
      </c>
      <c r="U477" s="18" t="e">
        <f>VLOOKUP(A477,'+ pending'!A:W,23,0)</f>
        <v>#N/A</v>
      </c>
      <c r="V477" s="31" t="e">
        <f>VLOOKUP(A477,'+ pending'!A:X,24,0)</f>
        <v>#N/A</v>
      </c>
      <c r="W477" s="62" t="str">
        <f t="shared" si="54"/>
        <v/>
      </c>
      <c r="X477" s="63" t="str">
        <f t="shared" si="55"/>
        <v xml:space="preserve"> </v>
      </c>
      <c r="Z477" s="1" t="str">
        <f t="shared" si="57"/>
        <v/>
      </c>
      <c r="AA477" s="1" t="str">
        <f t="shared" si="50"/>
        <v/>
      </c>
      <c r="AB477" s="1" t="str">
        <f t="shared" si="56"/>
        <v/>
      </c>
      <c r="AC477" s="1" t="str">
        <f t="shared" si="58"/>
        <v/>
      </c>
      <c r="AD477" s="1" t="e">
        <f>VLOOKUP(A477,'+ pending'!A:A,1,0)</f>
        <v>#N/A</v>
      </c>
    </row>
    <row r="478" spans="1:30" x14ac:dyDescent="0.2">
      <c r="A478" s="75"/>
      <c r="R478" s="77"/>
      <c r="S478" s="31">
        <f t="shared" si="53"/>
        <v>0</v>
      </c>
      <c r="T478" s="31" t="e">
        <f>VLOOKUP(A478,'+ pending'!A:V,22,0)</f>
        <v>#N/A</v>
      </c>
      <c r="U478" s="18" t="e">
        <f>VLOOKUP(A478,'+ pending'!A:W,23,0)</f>
        <v>#N/A</v>
      </c>
      <c r="V478" s="31" t="e">
        <f>VLOOKUP(A478,'+ pending'!A:X,24,0)</f>
        <v>#N/A</v>
      </c>
      <c r="W478" s="62" t="str">
        <f t="shared" si="54"/>
        <v/>
      </c>
      <c r="X478" s="63" t="str">
        <f t="shared" si="55"/>
        <v xml:space="preserve"> </v>
      </c>
      <c r="Z478" s="1" t="str">
        <f t="shared" si="57"/>
        <v/>
      </c>
      <c r="AA478" s="1" t="str">
        <f t="shared" si="50"/>
        <v/>
      </c>
      <c r="AB478" s="1" t="str">
        <f t="shared" si="56"/>
        <v/>
      </c>
      <c r="AC478" s="1" t="str">
        <f t="shared" si="58"/>
        <v/>
      </c>
      <c r="AD478" s="1" t="e">
        <f>VLOOKUP(A478,'+ pending'!A:A,1,0)</f>
        <v>#N/A</v>
      </c>
    </row>
    <row r="479" spans="1:30" x14ac:dyDescent="0.2">
      <c r="A479" s="75"/>
      <c r="R479" s="77"/>
      <c r="S479" s="31">
        <f t="shared" si="53"/>
        <v>0</v>
      </c>
      <c r="T479" s="31" t="e">
        <f>VLOOKUP(A479,'+ pending'!A:V,22,0)</f>
        <v>#N/A</v>
      </c>
      <c r="U479" s="18" t="e">
        <f>VLOOKUP(A479,'+ pending'!A:W,23,0)</f>
        <v>#N/A</v>
      </c>
      <c r="V479" s="31" t="e">
        <f>VLOOKUP(A479,'+ pending'!A:X,24,0)</f>
        <v>#N/A</v>
      </c>
      <c r="W479" s="62" t="str">
        <f t="shared" si="54"/>
        <v/>
      </c>
      <c r="X479" s="63" t="str">
        <f t="shared" si="55"/>
        <v xml:space="preserve"> </v>
      </c>
      <c r="Z479" s="1" t="str">
        <f t="shared" si="57"/>
        <v/>
      </c>
      <c r="AA479" s="1" t="str">
        <f t="shared" si="50"/>
        <v/>
      </c>
      <c r="AB479" s="1" t="str">
        <f t="shared" si="56"/>
        <v/>
      </c>
      <c r="AC479" s="1" t="str">
        <f t="shared" si="58"/>
        <v/>
      </c>
      <c r="AD479" s="1" t="e">
        <f>VLOOKUP(A479,'+ pending'!A:A,1,0)</f>
        <v>#N/A</v>
      </c>
    </row>
    <row r="480" spans="1:30" x14ac:dyDescent="0.2">
      <c r="A480" s="75"/>
      <c r="R480" s="77"/>
      <c r="S480" s="31">
        <f t="shared" si="53"/>
        <v>0</v>
      </c>
      <c r="T480" s="31" t="e">
        <f>VLOOKUP(A480,'+ pending'!A:V,22,0)</f>
        <v>#N/A</v>
      </c>
      <c r="U480" s="18" t="e">
        <f>VLOOKUP(A480,'+ pending'!A:W,23,0)</f>
        <v>#N/A</v>
      </c>
      <c r="V480" s="31" t="e">
        <f>VLOOKUP(A480,'+ pending'!A:X,24,0)</f>
        <v>#N/A</v>
      </c>
      <c r="W480" s="62" t="str">
        <f t="shared" si="54"/>
        <v/>
      </c>
      <c r="X480" s="63" t="str">
        <f t="shared" si="55"/>
        <v xml:space="preserve"> </v>
      </c>
      <c r="Z480" s="1" t="str">
        <f t="shared" si="57"/>
        <v/>
      </c>
      <c r="AA480" s="1" t="str">
        <f t="shared" si="50"/>
        <v/>
      </c>
      <c r="AB480" s="1" t="str">
        <f t="shared" si="56"/>
        <v/>
      </c>
      <c r="AC480" s="1" t="str">
        <f t="shared" si="58"/>
        <v/>
      </c>
      <c r="AD480" s="1" t="e">
        <f>VLOOKUP(A480,'+ pending'!A:A,1,0)</f>
        <v>#N/A</v>
      </c>
    </row>
    <row r="481" spans="1:30" x14ac:dyDescent="0.2">
      <c r="A481" s="75"/>
      <c r="R481" s="77"/>
      <c r="S481" s="31">
        <f t="shared" si="53"/>
        <v>0</v>
      </c>
      <c r="T481" s="31" t="e">
        <f>VLOOKUP(A481,'+ pending'!A:V,22,0)</f>
        <v>#N/A</v>
      </c>
      <c r="U481" s="18" t="e">
        <f>VLOOKUP(A481,'+ pending'!A:W,23,0)</f>
        <v>#N/A</v>
      </c>
      <c r="V481" s="31" t="e">
        <f>VLOOKUP(A481,'+ pending'!A:X,24,0)</f>
        <v>#N/A</v>
      </c>
      <c r="W481" s="62" t="str">
        <f t="shared" si="54"/>
        <v/>
      </c>
      <c r="X481" s="63" t="str">
        <f t="shared" si="55"/>
        <v xml:space="preserve"> </v>
      </c>
      <c r="Z481" s="1" t="str">
        <f t="shared" si="57"/>
        <v/>
      </c>
      <c r="AA481" s="1" t="str">
        <f t="shared" si="50"/>
        <v/>
      </c>
      <c r="AB481" s="1" t="str">
        <f t="shared" si="56"/>
        <v/>
      </c>
      <c r="AC481" s="1" t="str">
        <f t="shared" si="58"/>
        <v/>
      </c>
      <c r="AD481" s="1" t="e">
        <f>VLOOKUP(A481,'+ pending'!A:A,1,0)</f>
        <v>#N/A</v>
      </c>
    </row>
    <row r="482" spans="1:30" x14ac:dyDescent="0.2">
      <c r="A482" s="75"/>
      <c r="R482" s="77"/>
      <c r="S482" s="31">
        <f t="shared" si="53"/>
        <v>0</v>
      </c>
      <c r="T482" s="31" t="e">
        <f>VLOOKUP(A482,'+ pending'!A:V,22,0)</f>
        <v>#N/A</v>
      </c>
      <c r="U482" s="18" t="e">
        <f>VLOOKUP(A482,'+ pending'!A:W,23,0)</f>
        <v>#N/A</v>
      </c>
      <c r="V482" s="31" t="e">
        <f>VLOOKUP(A482,'+ pending'!A:X,24,0)</f>
        <v>#N/A</v>
      </c>
      <c r="W482" s="62" t="str">
        <f t="shared" si="54"/>
        <v/>
      </c>
      <c r="X482" s="63" t="str">
        <f t="shared" si="55"/>
        <v xml:space="preserve"> </v>
      </c>
      <c r="Z482" s="1" t="str">
        <f t="shared" si="57"/>
        <v/>
      </c>
      <c r="AA482" s="1" t="str">
        <f t="shared" si="50"/>
        <v/>
      </c>
      <c r="AB482" s="1" t="str">
        <f t="shared" si="56"/>
        <v/>
      </c>
      <c r="AC482" s="1" t="str">
        <f t="shared" si="58"/>
        <v/>
      </c>
      <c r="AD482" s="1" t="e">
        <f>VLOOKUP(A482,'+ pending'!A:A,1,0)</f>
        <v>#N/A</v>
      </c>
    </row>
    <row r="483" spans="1:30" x14ac:dyDescent="0.2">
      <c r="A483" s="75"/>
      <c r="R483" s="77"/>
      <c r="S483" s="31">
        <f t="shared" si="53"/>
        <v>0</v>
      </c>
      <c r="T483" s="31" t="e">
        <f>VLOOKUP(A483,'+ pending'!A:V,22,0)</f>
        <v>#N/A</v>
      </c>
      <c r="U483" s="18" t="e">
        <f>VLOOKUP(A483,'+ pending'!A:W,23,0)</f>
        <v>#N/A</v>
      </c>
      <c r="V483" s="31" t="e">
        <f>VLOOKUP(A483,'+ pending'!A:X,24,0)</f>
        <v>#N/A</v>
      </c>
      <c r="W483" s="62" t="str">
        <f t="shared" si="54"/>
        <v/>
      </c>
      <c r="X483" s="63" t="str">
        <f t="shared" si="55"/>
        <v xml:space="preserve"> </v>
      </c>
      <c r="Z483" s="1" t="str">
        <f t="shared" si="57"/>
        <v/>
      </c>
      <c r="AA483" s="1" t="str">
        <f t="shared" si="50"/>
        <v/>
      </c>
      <c r="AB483" s="1" t="str">
        <f t="shared" si="56"/>
        <v/>
      </c>
      <c r="AC483" s="1" t="str">
        <f t="shared" si="58"/>
        <v/>
      </c>
      <c r="AD483" s="1" t="e">
        <f>VLOOKUP(A483,'+ pending'!A:A,1,0)</f>
        <v>#N/A</v>
      </c>
    </row>
    <row r="484" spans="1:30" x14ac:dyDescent="0.2">
      <c r="A484" s="75"/>
      <c r="R484" s="77"/>
      <c r="S484" s="31">
        <f t="shared" si="53"/>
        <v>0</v>
      </c>
      <c r="T484" s="31" t="e">
        <f>VLOOKUP(A484,'+ pending'!A:V,22,0)</f>
        <v>#N/A</v>
      </c>
      <c r="U484" s="18" t="e">
        <f>VLOOKUP(A484,'+ pending'!A:W,23,0)</f>
        <v>#N/A</v>
      </c>
      <c r="V484" s="31" t="e">
        <f>VLOOKUP(A484,'+ pending'!A:X,24,0)</f>
        <v>#N/A</v>
      </c>
      <c r="W484" s="62" t="str">
        <f t="shared" si="54"/>
        <v/>
      </c>
      <c r="X484" s="63" t="str">
        <f t="shared" si="55"/>
        <v xml:space="preserve"> </v>
      </c>
      <c r="Z484" s="1" t="str">
        <f t="shared" si="57"/>
        <v/>
      </c>
      <c r="AA484" s="1" t="str">
        <f t="shared" si="50"/>
        <v/>
      </c>
      <c r="AB484" s="1" t="str">
        <f t="shared" si="56"/>
        <v/>
      </c>
      <c r="AC484" s="1" t="str">
        <f t="shared" si="58"/>
        <v/>
      </c>
      <c r="AD484" s="1" t="e">
        <f>VLOOKUP(A484,'+ pending'!A:A,1,0)</f>
        <v>#N/A</v>
      </c>
    </row>
    <row r="485" spans="1:30" x14ac:dyDescent="0.2">
      <c r="A485" s="75"/>
      <c r="R485" s="77"/>
      <c r="S485" s="31">
        <f t="shared" si="53"/>
        <v>0</v>
      </c>
      <c r="T485" s="31" t="e">
        <f>VLOOKUP(A485,'+ pending'!A:V,22,0)</f>
        <v>#N/A</v>
      </c>
      <c r="U485" s="18" t="e">
        <f>VLOOKUP(A485,'+ pending'!A:W,23,0)</f>
        <v>#N/A</v>
      </c>
      <c r="V485" s="31" t="e">
        <f>VLOOKUP(A485,'+ pending'!A:X,24,0)</f>
        <v>#N/A</v>
      </c>
      <c r="W485" s="62" t="str">
        <f t="shared" si="54"/>
        <v/>
      </c>
      <c r="X485" s="63" t="str">
        <f t="shared" si="55"/>
        <v xml:space="preserve"> </v>
      </c>
      <c r="Z485" s="1" t="str">
        <f t="shared" si="57"/>
        <v/>
      </c>
      <c r="AA485" s="1" t="str">
        <f t="shared" si="50"/>
        <v/>
      </c>
      <c r="AB485" s="1" t="str">
        <f t="shared" si="56"/>
        <v/>
      </c>
      <c r="AC485" s="1" t="str">
        <f t="shared" si="58"/>
        <v/>
      </c>
      <c r="AD485" s="1" t="e">
        <f>VLOOKUP(A485,'+ pending'!A:A,1,0)</f>
        <v>#N/A</v>
      </c>
    </row>
    <row r="486" spans="1:30" x14ac:dyDescent="0.2">
      <c r="A486" s="75"/>
      <c r="R486" s="77"/>
      <c r="S486" s="31">
        <f t="shared" si="53"/>
        <v>0</v>
      </c>
      <c r="T486" s="31" t="e">
        <f>VLOOKUP(A486,'+ pending'!A:V,22,0)</f>
        <v>#N/A</v>
      </c>
      <c r="U486" s="18" t="e">
        <f>VLOOKUP(A486,'+ pending'!A:W,23,0)</f>
        <v>#N/A</v>
      </c>
      <c r="V486" s="31" t="e">
        <f>VLOOKUP(A486,'+ pending'!A:X,24,0)</f>
        <v>#N/A</v>
      </c>
      <c r="W486" s="62" t="str">
        <f t="shared" si="54"/>
        <v/>
      </c>
      <c r="X486" s="63" t="str">
        <f t="shared" si="55"/>
        <v xml:space="preserve"> </v>
      </c>
      <c r="Z486" s="1" t="str">
        <f t="shared" si="57"/>
        <v/>
      </c>
      <c r="AA486" s="1" t="str">
        <f t="shared" si="50"/>
        <v/>
      </c>
      <c r="AB486" s="1" t="str">
        <f t="shared" si="56"/>
        <v/>
      </c>
      <c r="AC486" s="1" t="str">
        <f t="shared" si="58"/>
        <v/>
      </c>
      <c r="AD486" s="1" t="e">
        <f>VLOOKUP(A486,'+ pending'!A:A,1,0)</f>
        <v>#N/A</v>
      </c>
    </row>
    <row r="487" spans="1:30" x14ac:dyDescent="0.2">
      <c r="A487" s="75"/>
      <c r="R487" s="77"/>
      <c r="S487" s="31">
        <f t="shared" si="53"/>
        <v>0</v>
      </c>
      <c r="T487" s="31" t="e">
        <f>VLOOKUP(A487,'+ pending'!A:V,22,0)</f>
        <v>#N/A</v>
      </c>
      <c r="U487" s="18" t="e">
        <f>VLOOKUP(A487,'+ pending'!A:W,23,0)</f>
        <v>#N/A</v>
      </c>
      <c r="V487" s="31" t="e">
        <f>VLOOKUP(A487,'+ pending'!A:X,24,0)</f>
        <v>#N/A</v>
      </c>
      <c r="W487" s="62" t="str">
        <f t="shared" si="54"/>
        <v/>
      </c>
      <c r="X487" s="63" t="str">
        <f t="shared" si="55"/>
        <v xml:space="preserve"> </v>
      </c>
      <c r="Z487" s="1" t="str">
        <f t="shared" si="57"/>
        <v/>
      </c>
      <c r="AA487" s="1" t="str">
        <f t="shared" si="50"/>
        <v/>
      </c>
      <c r="AB487" s="1" t="str">
        <f t="shared" si="56"/>
        <v/>
      </c>
      <c r="AC487" s="1" t="str">
        <f t="shared" si="58"/>
        <v/>
      </c>
      <c r="AD487" s="1" t="e">
        <f>VLOOKUP(A487,'+ pending'!A:A,1,0)</f>
        <v>#N/A</v>
      </c>
    </row>
    <row r="488" spans="1:30" x14ac:dyDescent="0.2">
      <c r="A488" s="75"/>
      <c r="R488" s="77"/>
      <c r="S488" s="31">
        <f t="shared" si="53"/>
        <v>0</v>
      </c>
      <c r="T488" s="31" t="e">
        <f>VLOOKUP(A488,'+ pending'!A:V,22,0)</f>
        <v>#N/A</v>
      </c>
      <c r="U488" s="18" t="e">
        <f>VLOOKUP(A488,'+ pending'!A:W,23,0)</f>
        <v>#N/A</v>
      </c>
      <c r="V488" s="31" t="e">
        <f>VLOOKUP(A488,'+ pending'!A:X,24,0)</f>
        <v>#N/A</v>
      </c>
      <c r="W488" s="62" t="str">
        <f t="shared" si="54"/>
        <v/>
      </c>
      <c r="X488" s="63" t="str">
        <f t="shared" si="55"/>
        <v xml:space="preserve"> </v>
      </c>
      <c r="Z488" s="1" t="str">
        <f t="shared" si="57"/>
        <v/>
      </c>
      <c r="AA488" s="1" t="str">
        <f t="shared" si="50"/>
        <v/>
      </c>
      <c r="AB488" s="1" t="str">
        <f t="shared" si="56"/>
        <v/>
      </c>
      <c r="AC488" s="1" t="str">
        <f t="shared" si="58"/>
        <v/>
      </c>
      <c r="AD488" s="1" t="e">
        <f>VLOOKUP(A488,'+ pending'!A:A,1,0)</f>
        <v>#N/A</v>
      </c>
    </row>
    <row r="489" spans="1:30" x14ac:dyDescent="0.2">
      <c r="A489" s="75"/>
      <c r="R489" s="77"/>
      <c r="S489" s="31">
        <f t="shared" si="53"/>
        <v>0</v>
      </c>
      <c r="T489" s="31" t="e">
        <f>VLOOKUP(A489,'+ pending'!A:V,22,0)</f>
        <v>#N/A</v>
      </c>
      <c r="U489" s="18" t="e">
        <f>VLOOKUP(A489,'+ pending'!A:W,23,0)</f>
        <v>#N/A</v>
      </c>
      <c r="V489" s="31" t="e">
        <f>VLOOKUP(A489,'+ pending'!A:X,24,0)</f>
        <v>#N/A</v>
      </c>
      <c r="W489" s="62" t="str">
        <f t="shared" si="54"/>
        <v/>
      </c>
      <c r="X489" s="63" t="str">
        <f t="shared" si="55"/>
        <v xml:space="preserve"> </v>
      </c>
      <c r="Z489" s="1" t="str">
        <f t="shared" si="57"/>
        <v/>
      </c>
      <c r="AA489" s="1" t="str">
        <f t="shared" si="50"/>
        <v/>
      </c>
      <c r="AB489" s="1" t="str">
        <f t="shared" si="56"/>
        <v/>
      </c>
      <c r="AC489" s="1" t="str">
        <f t="shared" si="58"/>
        <v/>
      </c>
      <c r="AD489" s="1" t="e">
        <f>VLOOKUP(A489,'+ pending'!A:A,1,0)</f>
        <v>#N/A</v>
      </c>
    </row>
    <row r="490" spans="1:30" x14ac:dyDescent="0.2">
      <c r="A490" s="75"/>
      <c r="R490" s="77"/>
      <c r="S490" s="31">
        <f t="shared" si="53"/>
        <v>0</v>
      </c>
      <c r="T490" s="31" t="e">
        <f>VLOOKUP(A490,'+ pending'!A:V,22,0)</f>
        <v>#N/A</v>
      </c>
      <c r="U490" s="18" t="e">
        <f>VLOOKUP(A490,'+ pending'!A:W,23,0)</f>
        <v>#N/A</v>
      </c>
      <c r="V490" s="31" t="e">
        <f>VLOOKUP(A490,'+ pending'!A:X,24,0)</f>
        <v>#N/A</v>
      </c>
      <c r="W490" s="62" t="str">
        <f t="shared" si="54"/>
        <v/>
      </c>
      <c r="X490" s="63" t="str">
        <f t="shared" si="55"/>
        <v xml:space="preserve"> </v>
      </c>
      <c r="Z490" s="1" t="str">
        <f t="shared" si="57"/>
        <v/>
      </c>
      <c r="AA490" s="1" t="str">
        <f t="shared" si="50"/>
        <v/>
      </c>
      <c r="AB490" s="1" t="str">
        <f t="shared" si="56"/>
        <v/>
      </c>
      <c r="AC490" s="1" t="str">
        <f t="shared" si="58"/>
        <v/>
      </c>
      <c r="AD490" s="1" t="e">
        <f>VLOOKUP(A490,'+ pending'!A:A,1,0)</f>
        <v>#N/A</v>
      </c>
    </row>
    <row r="491" spans="1:30" x14ac:dyDescent="0.2">
      <c r="A491" s="75"/>
      <c r="R491" s="77"/>
      <c r="S491" s="31">
        <f t="shared" si="53"/>
        <v>0</v>
      </c>
      <c r="T491" s="31" t="e">
        <f>VLOOKUP(A491,'+ pending'!A:V,22,0)</f>
        <v>#N/A</v>
      </c>
      <c r="U491" s="18" t="e">
        <f>VLOOKUP(A491,'+ pending'!A:W,23,0)</f>
        <v>#N/A</v>
      </c>
      <c r="V491" s="31" t="e">
        <f>VLOOKUP(A491,'+ pending'!A:X,24,0)</f>
        <v>#N/A</v>
      </c>
      <c r="W491" s="62" t="str">
        <f t="shared" si="54"/>
        <v/>
      </c>
      <c r="X491" s="63" t="str">
        <f t="shared" si="55"/>
        <v xml:space="preserve"> </v>
      </c>
      <c r="Z491" s="1" t="str">
        <f t="shared" si="57"/>
        <v/>
      </c>
      <c r="AA491" s="1" t="str">
        <f t="shared" si="50"/>
        <v/>
      </c>
      <c r="AB491" s="1" t="str">
        <f t="shared" si="56"/>
        <v/>
      </c>
      <c r="AC491" s="1" t="str">
        <f t="shared" si="58"/>
        <v/>
      </c>
      <c r="AD491" s="1" t="e">
        <f>VLOOKUP(A491,'+ pending'!A:A,1,0)</f>
        <v>#N/A</v>
      </c>
    </row>
    <row r="492" spans="1:30" x14ac:dyDescent="0.2">
      <c r="A492" s="75"/>
      <c r="R492" s="77"/>
      <c r="S492" s="31">
        <f t="shared" si="53"/>
        <v>0</v>
      </c>
      <c r="T492" s="31" t="e">
        <f>VLOOKUP(A492,'+ pending'!A:V,22,0)</f>
        <v>#N/A</v>
      </c>
      <c r="U492" s="18" t="e">
        <f>VLOOKUP(A492,'+ pending'!A:W,23,0)</f>
        <v>#N/A</v>
      </c>
      <c r="V492" s="31" t="e">
        <f>VLOOKUP(A492,'+ pending'!A:X,24,0)</f>
        <v>#N/A</v>
      </c>
      <c r="W492" s="62" t="str">
        <f t="shared" si="54"/>
        <v/>
      </c>
      <c r="X492" s="63" t="str">
        <f t="shared" si="55"/>
        <v xml:space="preserve"> </v>
      </c>
      <c r="Z492" s="1" t="str">
        <f t="shared" si="57"/>
        <v/>
      </c>
      <c r="AA492" s="1" t="str">
        <f t="shared" si="50"/>
        <v/>
      </c>
      <c r="AB492" s="1" t="str">
        <f t="shared" si="56"/>
        <v/>
      </c>
      <c r="AC492" s="1" t="str">
        <f t="shared" si="58"/>
        <v/>
      </c>
      <c r="AD492" s="1" t="e">
        <f>VLOOKUP(A492,'+ pending'!A:A,1,0)</f>
        <v>#N/A</v>
      </c>
    </row>
    <row r="493" spans="1:30" x14ac:dyDescent="0.2">
      <c r="A493" s="75"/>
      <c r="R493" s="77"/>
      <c r="S493" s="31">
        <f t="shared" si="53"/>
        <v>0</v>
      </c>
      <c r="T493" s="31" t="e">
        <f>VLOOKUP(A493,'+ pending'!A:V,22,0)</f>
        <v>#N/A</v>
      </c>
      <c r="U493" s="18" t="e">
        <f>VLOOKUP(A493,'+ pending'!A:W,23,0)</f>
        <v>#N/A</v>
      </c>
      <c r="V493" s="31" t="e">
        <f>VLOOKUP(A493,'+ pending'!A:X,24,0)</f>
        <v>#N/A</v>
      </c>
      <c r="W493" s="62" t="str">
        <f t="shared" si="54"/>
        <v/>
      </c>
      <c r="X493" s="63" t="str">
        <f t="shared" si="55"/>
        <v xml:space="preserve"> </v>
      </c>
      <c r="Z493" s="1" t="str">
        <f t="shared" si="57"/>
        <v/>
      </c>
      <c r="AA493" s="1" t="str">
        <f t="shared" si="50"/>
        <v/>
      </c>
      <c r="AB493" s="1" t="str">
        <f t="shared" si="56"/>
        <v/>
      </c>
      <c r="AC493" s="1" t="str">
        <f t="shared" si="58"/>
        <v/>
      </c>
      <c r="AD493" s="1" t="e">
        <f>VLOOKUP(A493,'+ pending'!A:A,1,0)</f>
        <v>#N/A</v>
      </c>
    </row>
    <row r="494" spans="1:30" x14ac:dyDescent="0.2">
      <c r="A494" s="75"/>
      <c r="R494" s="77"/>
      <c r="S494" s="31">
        <f t="shared" si="53"/>
        <v>0</v>
      </c>
      <c r="T494" s="31" t="e">
        <f>VLOOKUP(A494,'+ pending'!A:V,22,0)</f>
        <v>#N/A</v>
      </c>
      <c r="U494" s="18" t="e">
        <f>VLOOKUP(A494,'+ pending'!A:W,23,0)</f>
        <v>#N/A</v>
      </c>
      <c r="V494" s="31" t="e">
        <f>VLOOKUP(A494,'+ pending'!A:X,24,0)</f>
        <v>#N/A</v>
      </c>
      <c r="W494" s="62" t="str">
        <f t="shared" si="54"/>
        <v/>
      </c>
      <c r="X494" s="63" t="str">
        <f t="shared" si="55"/>
        <v xml:space="preserve"> </v>
      </c>
      <c r="Z494" s="1" t="str">
        <f t="shared" si="57"/>
        <v/>
      </c>
      <c r="AA494" s="1" t="str">
        <f t="shared" si="50"/>
        <v/>
      </c>
      <c r="AB494" s="1" t="str">
        <f t="shared" si="56"/>
        <v/>
      </c>
      <c r="AC494" s="1" t="str">
        <f t="shared" si="58"/>
        <v/>
      </c>
      <c r="AD494" s="1" t="e">
        <f>VLOOKUP(A494,'+ pending'!A:A,1,0)</f>
        <v>#N/A</v>
      </c>
    </row>
    <row r="495" spans="1:30" x14ac:dyDescent="0.2">
      <c r="A495" s="75"/>
      <c r="R495" s="77"/>
      <c r="S495" s="31">
        <f t="shared" si="53"/>
        <v>0</v>
      </c>
      <c r="T495" s="31" t="e">
        <f>VLOOKUP(A495,'+ pending'!A:V,22,0)</f>
        <v>#N/A</v>
      </c>
      <c r="U495" s="18" t="e">
        <f>VLOOKUP(A495,'+ pending'!A:W,23,0)</f>
        <v>#N/A</v>
      </c>
      <c r="V495" s="31" t="e">
        <f>VLOOKUP(A495,'+ pending'!A:X,24,0)</f>
        <v>#N/A</v>
      </c>
      <c r="W495" s="62" t="str">
        <f t="shared" si="54"/>
        <v/>
      </c>
      <c r="X495" s="63" t="str">
        <f t="shared" si="55"/>
        <v xml:space="preserve"> </v>
      </c>
      <c r="Z495" s="1" t="str">
        <f t="shared" si="57"/>
        <v/>
      </c>
      <c r="AA495" s="1" t="str">
        <f t="shared" si="50"/>
        <v/>
      </c>
      <c r="AB495" s="1" t="str">
        <f t="shared" si="56"/>
        <v/>
      </c>
      <c r="AC495" s="1" t="str">
        <f t="shared" si="58"/>
        <v/>
      </c>
      <c r="AD495" s="1" t="e">
        <f>VLOOKUP(A495,'+ pending'!A:A,1,0)</f>
        <v>#N/A</v>
      </c>
    </row>
    <row r="496" spans="1:30" x14ac:dyDescent="0.2">
      <c r="A496" s="75"/>
      <c r="R496" s="77"/>
      <c r="S496" s="31">
        <f t="shared" si="53"/>
        <v>0</v>
      </c>
      <c r="T496" s="31" t="e">
        <f>VLOOKUP(A496,'+ pending'!A:V,22,0)</f>
        <v>#N/A</v>
      </c>
      <c r="U496" s="18" t="e">
        <f>VLOOKUP(A496,'+ pending'!A:W,23,0)</f>
        <v>#N/A</v>
      </c>
      <c r="V496" s="31" t="e">
        <f>VLOOKUP(A496,'+ pending'!A:X,24,0)</f>
        <v>#N/A</v>
      </c>
      <c r="W496" s="62" t="str">
        <f t="shared" si="54"/>
        <v/>
      </c>
      <c r="X496" s="63" t="str">
        <f t="shared" si="55"/>
        <v xml:space="preserve"> </v>
      </c>
      <c r="Z496" s="1" t="str">
        <f t="shared" si="57"/>
        <v/>
      </c>
      <c r="AA496" s="1" t="str">
        <f t="shared" si="50"/>
        <v/>
      </c>
      <c r="AB496" s="1" t="str">
        <f t="shared" si="56"/>
        <v/>
      </c>
      <c r="AC496" s="1" t="str">
        <f t="shared" si="58"/>
        <v/>
      </c>
      <c r="AD496" s="1" t="e">
        <f>VLOOKUP(A496,'+ pending'!A:A,1,0)</f>
        <v>#N/A</v>
      </c>
    </row>
    <row r="497" spans="1:30" x14ac:dyDescent="0.2">
      <c r="A497" s="75"/>
      <c r="R497" s="77"/>
      <c r="S497" s="31">
        <f t="shared" si="53"/>
        <v>0</v>
      </c>
      <c r="T497" s="31" t="e">
        <f>VLOOKUP(A497,'+ pending'!A:V,22,0)</f>
        <v>#N/A</v>
      </c>
      <c r="U497" s="18" t="e">
        <f>VLOOKUP(A497,'+ pending'!A:W,23,0)</f>
        <v>#N/A</v>
      </c>
      <c r="V497" s="31" t="e">
        <f>VLOOKUP(A497,'+ pending'!A:X,24,0)</f>
        <v>#N/A</v>
      </c>
      <c r="W497" s="62" t="str">
        <f t="shared" si="54"/>
        <v/>
      </c>
      <c r="X497" s="63" t="str">
        <f t="shared" si="55"/>
        <v xml:space="preserve"> </v>
      </c>
      <c r="Z497" s="1" t="str">
        <f t="shared" si="57"/>
        <v/>
      </c>
      <c r="AA497" s="1" t="str">
        <f t="shared" si="50"/>
        <v/>
      </c>
      <c r="AB497" s="1" t="str">
        <f t="shared" si="56"/>
        <v/>
      </c>
      <c r="AC497" s="1" t="str">
        <f t="shared" si="58"/>
        <v/>
      </c>
      <c r="AD497" s="1" t="e">
        <f>VLOOKUP(A497,'+ pending'!A:A,1,0)</f>
        <v>#N/A</v>
      </c>
    </row>
    <row r="498" spans="1:30" x14ac:dyDescent="0.2">
      <c r="A498" s="75"/>
      <c r="R498" s="77"/>
      <c r="S498" s="31">
        <f t="shared" si="53"/>
        <v>0</v>
      </c>
      <c r="T498" s="31" t="e">
        <f>VLOOKUP(A498,'+ pending'!A:V,22,0)</f>
        <v>#N/A</v>
      </c>
      <c r="U498" s="18" t="e">
        <f>VLOOKUP(A498,'+ pending'!A:W,23,0)</f>
        <v>#N/A</v>
      </c>
      <c r="V498" s="31" t="e">
        <f>VLOOKUP(A498,'+ pending'!A:X,24,0)</f>
        <v>#N/A</v>
      </c>
      <c r="W498" s="62" t="str">
        <f t="shared" si="54"/>
        <v/>
      </c>
      <c r="X498" s="63" t="str">
        <f t="shared" si="55"/>
        <v xml:space="preserve"> </v>
      </c>
      <c r="Z498" s="1" t="str">
        <f t="shared" si="57"/>
        <v/>
      </c>
      <c r="AA498" s="1" t="str">
        <f t="shared" si="50"/>
        <v/>
      </c>
      <c r="AB498" s="1" t="str">
        <f t="shared" si="56"/>
        <v/>
      </c>
      <c r="AC498" s="1" t="str">
        <f t="shared" si="58"/>
        <v/>
      </c>
      <c r="AD498" s="1" t="e">
        <f>VLOOKUP(A498,'+ pending'!A:A,1,0)</f>
        <v>#N/A</v>
      </c>
    </row>
    <row r="499" spans="1:30" x14ac:dyDescent="0.2">
      <c r="A499" s="75"/>
      <c r="R499" s="77"/>
      <c r="S499" s="31">
        <f t="shared" si="53"/>
        <v>0</v>
      </c>
      <c r="T499" s="31" t="e">
        <f>VLOOKUP(A499,'+ pending'!A:V,22,0)</f>
        <v>#N/A</v>
      </c>
      <c r="U499" s="18" t="e">
        <f>VLOOKUP(A499,'+ pending'!A:W,23,0)</f>
        <v>#N/A</v>
      </c>
      <c r="V499" s="31" t="e">
        <f>VLOOKUP(A499,'+ pending'!A:X,24,0)</f>
        <v>#N/A</v>
      </c>
      <c r="W499" s="62" t="str">
        <f t="shared" si="54"/>
        <v/>
      </c>
      <c r="X499" s="63" t="str">
        <f t="shared" si="55"/>
        <v xml:space="preserve"> </v>
      </c>
      <c r="Z499" s="1" t="str">
        <f t="shared" si="57"/>
        <v/>
      </c>
      <c r="AA499" s="1" t="str">
        <f t="shared" si="50"/>
        <v/>
      </c>
      <c r="AB499" s="1" t="str">
        <f t="shared" si="56"/>
        <v/>
      </c>
      <c r="AC499" s="1" t="str">
        <f t="shared" si="58"/>
        <v/>
      </c>
      <c r="AD499" s="1" t="e">
        <f>VLOOKUP(A499,'+ pending'!A:A,1,0)</f>
        <v>#N/A</v>
      </c>
    </row>
    <row r="500" spans="1:30" x14ac:dyDescent="0.2">
      <c r="A500" s="75"/>
      <c r="R500" s="77"/>
      <c r="S500" s="31">
        <f t="shared" si="53"/>
        <v>0</v>
      </c>
      <c r="T500" s="31" t="e">
        <f>VLOOKUP(A500,'+ pending'!A:V,22,0)</f>
        <v>#N/A</v>
      </c>
      <c r="U500" s="18" t="e">
        <f>VLOOKUP(A500,'+ pending'!A:W,23,0)</f>
        <v>#N/A</v>
      </c>
      <c r="V500" s="31" t="e">
        <f>VLOOKUP(A500,'+ pending'!A:X,24,0)</f>
        <v>#N/A</v>
      </c>
      <c r="W500" s="62" t="str">
        <f t="shared" si="54"/>
        <v/>
      </c>
      <c r="X500" s="63" t="str">
        <f t="shared" si="55"/>
        <v xml:space="preserve"> </v>
      </c>
      <c r="Z500" s="1" t="str">
        <f t="shared" si="57"/>
        <v/>
      </c>
      <c r="AA500" s="1" t="str">
        <f t="shared" si="50"/>
        <v/>
      </c>
      <c r="AB500" s="1" t="str">
        <f t="shared" si="56"/>
        <v/>
      </c>
      <c r="AC500" s="1" t="str">
        <f t="shared" si="58"/>
        <v/>
      </c>
      <c r="AD500" s="1" t="e">
        <f>VLOOKUP(A500,'+ pending'!A:A,1,0)</f>
        <v>#N/A</v>
      </c>
    </row>
    <row r="501" spans="1:30" x14ac:dyDescent="0.2">
      <c r="A501" s="75"/>
      <c r="R501" s="77"/>
      <c r="S501" s="31">
        <f t="shared" si="53"/>
        <v>0</v>
      </c>
      <c r="T501" s="31" t="e">
        <f>VLOOKUP(A501,'+ pending'!A:V,22,0)</f>
        <v>#N/A</v>
      </c>
      <c r="U501" s="18" t="e">
        <f>VLOOKUP(A501,'+ pending'!A:W,23,0)</f>
        <v>#N/A</v>
      </c>
      <c r="V501" s="31" t="e">
        <f>VLOOKUP(A501,'+ pending'!A:X,24,0)</f>
        <v>#N/A</v>
      </c>
      <c r="W501" s="62" t="str">
        <f t="shared" si="54"/>
        <v/>
      </c>
      <c r="X501" s="63" t="str">
        <f t="shared" si="55"/>
        <v xml:space="preserve"> </v>
      </c>
      <c r="Z501" s="1" t="str">
        <f t="shared" si="57"/>
        <v/>
      </c>
      <c r="AA501" s="1" t="str">
        <f t="shared" si="50"/>
        <v/>
      </c>
      <c r="AB501" s="1" t="str">
        <f t="shared" si="56"/>
        <v/>
      </c>
      <c r="AC501" s="1" t="str">
        <f t="shared" si="58"/>
        <v/>
      </c>
      <c r="AD501" s="1" t="e">
        <f>VLOOKUP(A501,'+ pending'!A:A,1,0)</f>
        <v>#N/A</v>
      </c>
    </row>
    <row r="502" spans="1:30" x14ac:dyDescent="0.2">
      <c r="A502" s="75"/>
      <c r="R502" s="77"/>
      <c r="S502" s="31">
        <f t="shared" si="53"/>
        <v>0</v>
      </c>
      <c r="T502" s="31" t="e">
        <f>VLOOKUP(A502,'+ pending'!A:V,22,0)</f>
        <v>#N/A</v>
      </c>
      <c r="U502" s="18" t="e">
        <f>VLOOKUP(A502,'+ pending'!A:W,23,0)</f>
        <v>#N/A</v>
      </c>
      <c r="V502" s="31" t="e">
        <f>VLOOKUP(A502,'+ pending'!A:X,24,0)</f>
        <v>#N/A</v>
      </c>
      <c r="W502" s="62" t="str">
        <f t="shared" si="54"/>
        <v/>
      </c>
      <c r="X502" s="63" t="str">
        <f t="shared" si="55"/>
        <v xml:space="preserve"> </v>
      </c>
      <c r="Z502" s="1" t="str">
        <f t="shared" si="57"/>
        <v/>
      </c>
      <c r="AA502" s="1" t="str">
        <f t="shared" si="50"/>
        <v/>
      </c>
      <c r="AB502" s="1" t="str">
        <f t="shared" si="56"/>
        <v/>
      </c>
      <c r="AC502" s="1" t="str">
        <f t="shared" si="58"/>
        <v/>
      </c>
      <c r="AD502" s="1" t="e">
        <f>VLOOKUP(A502,'+ pending'!A:A,1,0)</f>
        <v>#N/A</v>
      </c>
    </row>
    <row r="503" spans="1:30" x14ac:dyDescent="0.2">
      <c r="A503" s="75"/>
      <c r="R503" s="77"/>
      <c r="S503" s="31">
        <f t="shared" si="53"/>
        <v>0</v>
      </c>
      <c r="T503" s="31" t="e">
        <f>VLOOKUP(A503,'+ pending'!A:V,22,0)</f>
        <v>#N/A</v>
      </c>
      <c r="U503" s="18" t="e">
        <f>VLOOKUP(A503,'+ pending'!A:W,23,0)</f>
        <v>#N/A</v>
      </c>
      <c r="V503" s="31" t="e">
        <f>VLOOKUP(A503,'+ pending'!A:X,24,0)</f>
        <v>#N/A</v>
      </c>
      <c r="W503" s="62" t="str">
        <f t="shared" si="54"/>
        <v/>
      </c>
      <c r="X503" s="63" t="str">
        <f t="shared" si="55"/>
        <v xml:space="preserve"> </v>
      </c>
      <c r="Z503" s="1" t="str">
        <f t="shared" si="57"/>
        <v/>
      </c>
      <c r="AA503" s="1" t="str">
        <f t="shared" si="50"/>
        <v/>
      </c>
      <c r="AB503" s="1" t="str">
        <f t="shared" si="56"/>
        <v/>
      </c>
      <c r="AC503" s="1" t="str">
        <f t="shared" si="58"/>
        <v/>
      </c>
      <c r="AD503" s="1" t="e">
        <f>VLOOKUP(A503,'+ pending'!A:A,1,0)</f>
        <v>#N/A</v>
      </c>
    </row>
    <row r="504" spans="1:30" x14ac:dyDescent="0.2">
      <c r="A504" s="75"/>
      <c r="R504" s="77"/>
      <c r="S504" s="31">
        <f t="shared" si="53"/>
        <v>0</v>
      </c>
      <c r="T504" s="31" t="e">
        <f>VLOOKUP(A504,'+ pending'!A:V,22,0)</f>
        <v>#N/A</v>
      </c>
      <c r="U504" s="18" t="e">
        <f>VLOOKUP(A504,'+ pending'!A:W,23,0)</f>
        <v>#N/A</v>
      </c>
      <c r="V504" s="31" t="e">
        <f>VLOOKUP(A504,'+ pending'!A:X,24,0)</f>
        <v>#N/A</v>
      </c>
      <c r="W504" s="62" t="str">
        <f t="shared" si="54"/>
        <v/>
      </c>
      <c r="X504" s="63" t="str">
        <f t="shared" si="55"/>
        <v xml:space="preserve"> </v>
      </c>
      <c r="Z504" s="1" t="str">
        <f t="shared" si="57"/>
        <v/>
      </c>
      <c r="AA504" s="1" t="str">
        <f t="shared" si="50"/>
        <v/>
      </c>
      <c r="AB504" s="1" t="str">
        <f t="shared" si="56"/>
        <v/>
      </c>
      <c r="AC504" s="1" t="str">
        <f t="shared" si="58"/>
        <v/>
      </c>
      <c r="AD504" s="1" t="e">
        <f>VLOOKUP(A504,'+ pending'!A:A,1,0)</f>
        <v>#N/A</v>
      </c>
    </row>
    <row r="505" spans="1:30" x14ac:dyDescent="0.2">
      <c r="A505" s="75"/>
      <c r="R505" s="77"/>
      <c r="S505" s="31">
        <f t="shared" si="53"/>
        <v>0</v>
      </c>
      <c r="T505" s="31" t="e">
        <f>VLOOKUP(A505,'+ pending'!A:V,22,0)</f>
        <v>#N/A</v>
      </c>
      <c r="U505" s="18" t="e">
        <f>VLOOKUP(A505,'+ pending'!A:W,23,0)</f>
        <v>#N/A</v>
      </c>
      <c r="V505" s="31" t="e">
        <f>VLOOKUP(A505,'+ pending'!A:X,24,0)</f>
        <v>#N/A</v>
      </c>
      <c r="W505" s="62" t="str">
        <f t="shared" si="54"/>
        <v/>
      </c>
      <c r="X505" s="63" t="str">
        <f t="shared" si="55"/>
        <v xml:space="preserve"> </v>
      </c>
      <c r="Z505" s="1" t="str">
        <f t="shared" si="57"/>
        <v/>
      </c>
      <c r="AA505" s="1" t="str">
        <f t="shared" si="50"/>
        <v/>
      </c>
      <c r="AB505" s="1" t="str">
        <f t="shared" si="56"/>
        <v/>
      </c>
      <c r="AC505" s="1" t="str">
        <f t="shared" si="58"/>
        <v/>
      </c>
      <c r="AD505" s="1" t="e">
        <f>VLOOKUP(A505,'+ pending'!A:A,1,0)</f>
        <v>#N/A</v>
      </c>
    </row>
    <row r="506" spans="1:30" x14ac:dyDescent="0.2">
      <c r="A506" s="75"/>
      <c r="R506" s="77"/>
      <c r="S506" s="31">
        <f t="shared" si="53"/>
        <v>0</v>
      </c>
      <c r="T506" s="31" t="e">
        <f>VLOOKUP(A506,'+ pending'!A:V,22,0)</f>
        <v>#N/A</v>
      </c>
      <c r="U506" s="18" t="e">
        <f>VLOOKUP(A506,'+ pending'!A:W,23,0)</f>
        <v>#N/A</v>
      </c>
      <c r="V506" s="31" t="e">
        <f>VLOOKUP(A506,'+ pending'!A:X,24,0)</f>
        <v>#N/A</v>
      </c>
      <c r="W506" s="62" t="str">
        <f t="shared" si="54"/>
        <v/>
      </c>
      <c r="X506" s="63" t="str">
        <f t="shared" si="55"/>
        <v xml:space="preserve"> </v>
      </c>
      <c r="Z506" s="1" t="str">
        <f t="shared" si="57"/>
        <v/>
      </c>
      <c r="AA506" s="1" t="str">
        <f t="shared" ref="AA506:AA569" si="59">IF($D506="Alta",IF($V506&lt;=$AI$5,"Cumplido", "Incumplido"),"")</f>
        <v/>
      </c>
      <c r="AB506" s="1" t="str">
        <f t="shared" si="56"/>
        <v/>
      </c>
      <c r="AC506" s="1" t="str">
        <f t="shared" si="58"/>
        <v/>
      </c>
      <c r="AD506" s="1" t="e">
        <f>VLOOKUP(A506,'+ pending'!A:A,1,0)</f>
        <v>#N/A</v>
      </c>
    </row>
    <row r="507" spans="1:30" x14ac:dyDescent="0.2">
      <c r="A507" s="75"/>
      <c r="R507" s="77"/>
      <c r="S507" s="31">
        <f t="shared" si="53"/>
        <v>0</v>
      </c>
      <c r="T507" s="31" t="e">
        <f>VLOOKUP(A507,'+ pending'!A:V,22,0)</f>
        <v>#N/A</v>
      </c>
      <c r="U507" s="18" t="e">
        <f>VLOOKUP(A507,'+ pending'!A:W,23,0)</f>
        <v>#N/A</v>
      </c>
      <c r="V507" s="31" t="e">
        <f>VLOOKUP(A507,'+ pending'!A:X,24,0)</f>
        <v>#N/A</v>
      </c>
      <c r="W507" s="62" t="str">
        <f t="shared" si="54"/>
        <v/>
      </c>
      <c r="X507" s="63" t="str">
        <f t="shared" si="55"/>
        <v xml:space="preserve"> </v>
      </c>
      <c r="Z507" s="1" t="str">
        <f t="shared" si="57"/>
        <v/>
      </c>
      <c r="AA507" s="1" t="str">
        <f t="shared" si="59"/>
        <v/>
      </c>
      <c r="AB507" s="1" t="str">
        <f t="shared" si="56"/>
        <v/>
      </c>
      <c r="AC507" s="1" t="str">
        <f t="shared" si="58"/>
        <v/>
      </c>
      <c r="AD507" s="1" t="e">
        <f>VLOOKUP(A507,'+ pending'!A:A,1,0)</f>
        <v>#N/A</v>
      </c>
    </row>
    <row r="508" spans="1:30" x14ac:dyDescent="0.2">
      <c r="A508" s="75"/>
      <c r="R508" s="77"/>
      <c r="S508" s="31">
        <f t="shared" si="53"/>
        <v>0</v>
      </c>
      <c r="T508" s="31" t="e">
        <f>VLOOKUP(A508,'+ pending'!A:V,22,0)</f>
        <v>#N/A</v>
      </c>
      <c r="U508" s="18" t="e">
        <f>VLOOKUP(A508,'+ pending'!A:W,23,0)</f>
        <v>#N/A</v>
      </c>
      <c r="V508" s="31" t="e">
        <f>VLOOKUP(A508,'+ pending'!A:X,24,0)</f>
        <v>#N/A</v>
      </c>
      <c r="W508" s="62" t="str">
        <f t="shared" si="54"/>
        <v/>
      </c>
      <c r="X508" s="63" t="str">
        <f t="shared" si="55"/>
        <v xml:space="preserve"> </v>
      </c>
      <c r="Z508" s="1" t="str">
        <f t="shared" si="57"/>
        <v/>
      </c>
      <c r="AA508" s="1" t="str">
        <f t="shared" si="59"/>
        <v/>
      </c>
      <c r="AB508" s="1" t="str">
        <f t="shared" si="56"/>
        <v/>
      </c>
      <c r="AC508" s="1" t="str">
        <f t="shared" si="58"/>
        <v/>
      </c>
      <c r="AD508" s="1" t="e">
        <f>VLOOKUP(A508,'+ pending'!A:A,1,0)</f>
        <v>#N/A</v>
      </c>
    </row>
    <row r="509" spans="1:30" x14ac:dyDescent="0.2">
      <c r="A509" s="75"/>
      <c r="R509" s="77"/>
      <c r="S509" s="31">
        <f t="shared" si="53"/>
        <v>0</v>
      </c>
      <c r="T509" s="31" t="e">
        <f>VLOOKUP(A509,'+ pending'!A:V,22,0)</f>
        <v>#N/A</v>
      </c>
      <c r="U509" s="18" t="e">
        <f>VLOOKUP(A509,'+ pending'!A:W,23,0)</f>
        <v>#N/A</v>
      </c>
      <c r="V509" s="31" t="e">
        <f>VLOOKUP(A509,'+ pending'!A:X,24,0)</f>
        <v>#N/A</v>
      </c>
      <c r="W509" s="62" t="str">
        <f t="shared" si="54"/>
        <v/>
      </c>
      <c r="X509" s="63" t="str">
        <f t="shared" si="55"/>
        <v xml:space="preserve"> </v>
      </c>
      <c r="Z509" s="1" t="str">
        <f t="shared" si="57"/>
        <v/>
      </c>
      <c r="AA509" s="1" t="str">
        <f t="shared" si="59"/>
        <v/>
      </c>
      <c r="AB509" s="1" t="str">
        <f t="shared" si="56"/>
        <v/>
      </c>
      <c r="AC509" s="1" t="str">
        <f t="shared" si="58"/>
        <v/>
      </c>
      <c r="AD509" s="1" t="e">
        <f>VLOOKUP(A509,'+ pending'!A:A,1,0)</f>
        <v>#N/A</v>
      </c>
    </row>
    <row r="510" spans="1:30" x14ac:dyDescent="0.2">
      <c r="A510" s="75"/>
      <c r="R510" s="77"/>
      <c r="S510" s="31">
        <f t="shared" si="53"/>
        <v>0</v>
      </c>
      <c r="T510" s="31" t="e">
        <f>VLOOKUP(A510,'+ pending'!A:V,22,0)</f>
        <v>#N/A</v>
      </c>
      <c r="U510" s="18" t="e">
        <f>VLOOKUP(A510,'+ pending'!A:W,23,0)</f>
        <v>#N/A</v>
      </c>
      <c r="V510" s="31" t="e">
        <f>VLOOKUP(A510,'+ pending'!A:X,24,0)</f>
        <v>#N/A</v>
      </c>
      <c r="W510" s="62" t="str">
        <f t="shared" si="54"/>
        <v/>
      </c>
      <c r="X510" s="63" t="str">
        <f t="shared" si="55"/>
        <v xml:space="preserve"> </v>
      </c>
      <c r="Z510" s="1" t="str">
        <f t="shared" si="57"/>
        <v/>
      </c>
      <c r="AA510" s="1" t="str">
        <f t="shared" si="59"/>
        <v/>
      </c>
      <c r="AB510" s="1" t="str">
        <f t="shared" si="56"/>
        <v/>
      </c>
      <c r="AC510" s="1" t="str">
        <f t="shared" si="58"/>
        <v/>
      </c>
      <c r="AD510" s="1" t="e">
        <f>VLOOKUP(A510,'+ pending'!A:A,1,0)</f>
        <v>#N/A</v>
      </c>
    </row>
    <row r="511" spans="1:30" x14ac:dyDescent="0.2">
      <c r="A511" s="75"/>
      <c r="R511" s="77"/>
      <c r="S511" s="31">
        <f t="shared" si="53"/>
        <v>0</v>
      </c>
      <c r="T511" s="31" t="e">
        <f>VLOOKUP(A511,'+ pending'!A:V,22,0)</f>
        <v>#N/A</v>
      </c>
      <c r="U511" s="18" t="e">
        <f>VLOOKUP(A511,'+ pending'!A:W,23,0)</f>
        <v>#N/A</v>
      </c>
      <c r="V511" s="31" t="e">
        <f>VLOOKUP(A511,'+ pending'!A:X,24,0)</f>
        <v>#N/A</v>
      </c>
      <c r="W511" s="62" t="str">
        <f t="shared" si="54"/>
        <v/>
      </c>
      <c r="X511" s="63" t="str">
        <f t="shared" si="55"/>
        <v xml:space="preserve"> </v>
      </c>
      <c r="Z511" s="1" t="str">
        <f t="shared" si="57"/>
        <v/>
      </c>
      <c r="AA511" s="1" t="str">
        <f t="shared" si="59"/>
        <v/>
      </c>
      <c r="AB511" s="1" t="str">
        <f t="shared" si="56"/>
        <v/>
      </c>
      <c r="AC511" s="1" t="str">
        <f t="shared" si="58"/>
        <v/>
      </c>
      <c r="AD511" s="1" t="e">
        <f>VLOOKUP(A511,'+ pending'!A:A,1,0)</f>
        <v>#N/A</v>
      </c>
    </row>
    <row r="512" spans="1:30" x14ac:dyDescent="0.2">
      <c r="A512" s="75"/>
      <c r="R512" s="77"/>
      <c r="S512" s="31">
        <f t="shared" si="53"/>
        <v>0</v>
      </c>
      <c r="T512" s="31" t="e">
        <f>VLOOKUP(A512,'+ pending'!A:V,22,0)</f>
        <v>#N/A</v>
      </c>
      <c r="U512" s="18" t="e">
        <f>VLOOKUP(A512,'+ pending'!A:W,23,0)</f>
        <v>#N/A</v>
      </c>
      <c r="V512" s="31" t="e">
        <f>VLOOKUP(A512,'+ pending'!A:X,24,0)</f>
        <v>#N/A</v>
      </c>
      <c r="W512" s="62" t="str">
        <f t="shared" si="54"/>
        <v/>
      </c>
      <c r="X512" s="63" t="str">
        <f t="shared" si="55"/>
        <v xml:space="preserve"> </v>
      </c>
      <c r="Z512" s="1" t="str">
        <f t="shared" si="57"/>
        <v/>
      </c>
      <c r="AA512" s="1" t="str">
        <f t="shared" si="59"/>
        <v/>
      </c>
      <c r="AB512" s="1" t="str">
        <f t="shared" si="56"/>
        <v/>
      </c>
      <c r="AC512" s="1" t="str">
        <f t="shared" si="58"/>
        <v/>
      </c>
      <c r="AD512" s="1" t="e">
        <f>VLOOKUP(A512,'+ pending'!A:A,1,0)</f>
        <v>#N/A</v>
      </c>
    </row>
    <row r="513" spans="1:30" x14ac:dyDescent="0.2">
      <c r="A513" s="75"/>
      <c r="R513" s="77"/>
      <c r="S513" s="31">
        <f t="shared" si="53"/>
        <v>0</v>
      </c>
      <c r="T513" s="31" t="e">
        <f>VLOOKUP(A513,'+ pending'!A:V,22,0)</f>
        <v>#N/A</v>
      </c>
      <c r="U513" s="18" t="e">
        <f>VLOOKUP(A513,'+ pending'!A:W,23,0)</f>
        <v>#N/A</v>
      </c>
      <c r="V513" s="31" t="e">
        <f>VLOOKUP(A513,'+ pending'!A:X,24,0)</f>
        <v>#N/A</v>
      </c>
      <c r="W513" s="62" t="str">
        <f t="shared" si="54"/>
        <v/>
      </c>
      <c r="X513" s="63" t="str">
        <f t="shared" si="55"/>
        <v xml:space="preserve"> </v>
      </c>
      <c r="Z513" s="1" t="str">
        <f t="shared" si="57"/>
        <v/>
      </c>
      <c r="AA513" s="1" t="str">
        <f t="shared" si="59"/>
        <v/>
      </c>
      <c r="AB513" s="1" t="str">
        <f t="shared" si="56"/>
        <v/>
      </c>
      <c r="AC513" s="1" t="str">
        <f t="shared" si="58"/>
        <v/>
      </c>
      <c r="AD513" s="1" t="e">
        <f>VLOOKUP(A513,'+ pending'!A:A,1,0)</f>
        <v>#N/A</v>
      </c>
    </row>
    <row r="514" spans="1:30" x14ac:dyDescent="0.2">
      <c r="A514" s="75"/>
      <c r="R514" s="77"/>
      <c r="S514" s="31">
        <f t="shared" si="53"/>
        <v>0</v>
      </c>
      <c r="T514" s="31" t="e">
        <f>VLOOKUP(A514,'+ pending'!A:V,22,0)</f>
        <v>#N/A</v>
      </c>
      <c r="U514" s="18" t="e">
        <f>VLOOKUP(A514,'+ pending'!A:W,23,0)</f>
        <v>#N/A</v>
      </c>
      <c r="V514" s="31" t="e">
        <f>VLOOKUP(A514,'+ pending'!A:X,24,0)</f>
        <v>#N/A</v>
      </c>
      <c r="W514" s="62" t="str">
        <f t="shared" si="54"/>
        <v/>
      </c>
      <c r="X514" s="63" t="str">
        <f t="shared" si="55"/>
        <v xml:space="preserve"> </v>
      </c>
      <c r="Z514" s="1" t="str">
        <f t="shared" si="57"/>
        <v/>
      </c>
      <c r="AA514" s="1" t="str">
        <f t="shared" si="59"/>
        <v/>
      </c>
      <c r="AB514" s="1" t="str">
        <f t="shared" si="56"/>
        <v/>
      </c>
      <c r="AC514" s="1" t="str">
        <f t="shared" si="58"/>
        <v/>
      </c>
      <c r="AD514" s="1" t="e">
        <f>VLOOKUP(A514,'+ pending'!A:A,1,0)</f>
        <v>#N/A</v>
      </c>
    </row>
    <row r="515" spans="1:30" x14ac:dyDescent="0.2">
      <c r="A515" s="75"/>
      <c r="R515" s="77"/>
      <c r="S515" s="31">
        <f t="shared" si="53"/>
        <v>0</v>
      </c>
      <c r="T515" s="31" t="e">
        <f>VLOOKUP(A515,'+ pending'!A:V,22,0)</f>
        <v>#N/A</v>
      </c>
      <c r="U515" s="18" t="e">
        <f>VLOOKUP(A515,'+ pending'!A:W,23,0)</f>
        <v>#N/A</v>
      </c>
      <c r="V515" s="31" t="e">
        <f>VLOOKUP(A515,'+ pending'!A:X,24,0)</f>
        <v>#N/A</v>
      </c>
      <c r="W515" s="62" t="str">
        <f t="shared" si="54"/>
        <v/>
      </c>
      <c r="X515" s="63" t="str">
        <f t="shared" si="55"/>
        <v xml:space="preserve"> </v>
      </c>
      <c r="Z515" s="1" t="str">
        <f t="shared" si="57"/>
        <v/>
      </c>
      <c r="AA515" s="1" t="str">
        <f t="shared" si="59"/>
        <v/>
      </c>
      <c r="AB515" s="1" t="str">
        <f t="shared" si="56"/>
        <v/>
      </c>
      <c r="AC515" s="1" t="str">
        <f t="shared" si="58"/>
        <v/>
      </c>
      <c r="AD515" s="1" t="e">
        <f>VLOOKUP(A515,'+ pending'!A:A,1,0)</f>
        <v>#N/A</v>
      </c>
    </row>
    <row r="516" spans="1:30" x14ac:dyDescent="0.2">
      <c r="A516" s="75"/>
      <c r="R516" s="77"/>
      <c r="S516" s="31">
        <f t="shared" si="53"/>
        <v>0</v>
      </c>
      <c r="T516" s="31" t="e">
        <f>VLOOKUP(A516,'+ pending'!A:V,22,0)</f>
        <v>#N/A</v>
      </c>
      <c r="U516" s="18" t="e">
        <f>VLOOKUP(A516,'+ pending'!A:W,23,0)</f>
        <v>#N/A</v>
      </c>
      <c r="V516" s="31" t="e">
        <f>VLOOKUP(A516,'+ pending'!A:X,24,0)</f>
        <v>#N/A</v>
      </c>
      <c r="W516" s="62" t="str">
        <f t="shared" si="54"/>
        <v/>
      </c>
      <c r="X516" s="63" t="str">
        <f t="shared" si="55"/>
        <v xml:space="preserve"> </v>
      </c>
      <c r="Z516" s="1" t="str">
        <f t="shared" si="57"/>
        <v/>
      </c>
      <c r="AA516" s="1" t="str">
        <f t="shared" si="59"/>
        <v/>
      </c>
      <c r="AB516" s="1" t="str">
        <f t="shared" si="56"/>
        <v/>
      </c>
      <c r="AC516" s="1" t="str">
        <f t="shared" si="58"/>
        <v/>
      </c>
      <c r="AD516" s="1" t="e">
        <f>VLOOKUP(A516,'+ pending'!A:A,1,0)</f>
        <v>#N/A</v>
      </c>
    </row>
    <row r="517" spans="1:30" x14ac:dyDescent="0.2">
      <c r="A517" s="75"/>
      <c r="R517" s="77"/>
      <c r="S517" s="31">
        <f t="shared" si="53"/>
        <v>0</v>
      </c>
      <c r="T517" s="31" t="e">
        <f>VLOOKUP(A517,'+ pending'!A:V,22,0)</f>
        <v>#N/A</v>
      </c>
      <c r="U517" s="18" t="e">
        <f>VLOOKUP(A517,'+ pending'!A:W,23,0)</f>
        <v>#N/A</v>
      </c>
      <c r="V517" s="31" t="e">
        <f>VLOOKUP(A517,'+ pending'!A:X,24,0)</f>
        <v>#N/A</v>
      </c>
      <c r="W517" s="62" t="str">
        <f t="shared" si="54"/>
        <v/>
      </c>
      <c r="X517" s="63" t="str">
        <f t="shared" si="55"/>
        <v xml:space="preserve"> </v>
      </c>
      <c r="Z517" s="1" t="str">
        <f t="shared" si="57"/>
        <v/>
      </c>
      <c r="AA517" s="1" t="str">
        <f t="shared" si="59"/>
        <v/>
      </c>
      <c r="AB517" s="1" t="str">
        <f t="shared" si="56"/>
        <v/>
      </c>
      <c r="AC517" s="1" t="str">
        <f t="shared" si="58"/>
        <v/>
      </c>
      <c r="AD517" s="1" t="e">
        <f>VLOOKUP(A517,'+ pending'!A:A,1,0)</f>
        <v>#N/A</v>
      </c>
    </row>
    <row r="518" spans="1:30" x14ac:dyDescent="0.2">
      <c r="A518" s="75"/>
      <c r="R518" s="77"/>
      <c r="S518" s="31">
        <f t="shared" si="53"/>
        <v>0</v>
      </c>
      <c r="T518" s="31" t="e">
        <f>VLOOKUP(A518,'+ pending'!A:V,22,0)</f>
        <v>#N/A</v>
      </c>
      <c r="U518" s="18" t="e">
        <f>VLOOKUP(A518,'+ pending'!A:W,23,0)</f>
        <v>#N/A</v>
      </c>
      <c r="V518" s="31" t="e">
        <f>VLOOKUP(A518,'+ pending'!A:X,24,0)</f>
        <v>#N/A</v>
      </c>
      <c r="W518" s="62" t="str">
        <f t="shared" si="54"/>
        <v/>
      </c>
      <c r="X518" s="63" t="str">
        <f t="shared" si="55"/>
        <v xml:space="preserve"> </v>
      </c>
      <c r="Z518" s="1" t="str">
        <f t="shared" si="57"/>
        <v/>
      </c>
      <c r="AA518" s="1" t="str">
        <f t="shared" si="59"/>
        <v/>
      </c>
      <c r="AB518" s="1" t="str">
        <f t="shared" si="56"/>
        <v/>
      </c>
      <c r="AC518" s="1" t="str">
        <f t="shared" si="58"/>
        <v/>
      </c>
      <c r="AD518" s="1" t="e">
        <f>VLOOKUP(A518,'+ pending'!A:A,1,0)</f>
        <v>#N/A</v>
      </c>
    </row>
    <row r="519" spans="1:30" x14ac:dyDescent="0.2">
      <c r="A519" s="75"/>
      <c r="R519" s="77"/>
      <c r="S519" s="31">
        <f t="shared" ref="S519:S582" si="60">I519-H519</f>
        <v>0</v>
      </c>
      <c r="T519" s="31" t="e">
        <f>VLOOKUP(A519,'+ pending'!A:V,22,0)</f>
        <v>#N/A</v>
      </c>
      <c r="U519" s="18" t="e">
        <f>VLOOKUP(A519,'+ pending'!A:W,23,0)</f>
        <v>#N/A</v>
      </c>
      <c r="V519" s="31" t="e">
        <f>VLOOKUP(A519,'+ pending'!A:X,24,0)</f>
        <v>#N/A</v>
      </c>
      <c r="W519" s="62" t="str">
        <f t="shared" ref="W519:W582" si="61">IF(P519="Incidencia de Cliente",IF($V519&lt;=$AI$2,"Cumplido","Incumplido"),"")</f>
        <v/>
      </c>
      <c r="X519" s="63" t="str">
        <f t="shared" ref="X519:X582" si="62">IF(P519="Requerimiento de Cliente",IF($V519&lt;=$AI$3,"Cumplido","Incumplido")," ")</f>
        <v xml:space="preserve"> </v>
      </c>
      <c r="Z519" s="1" t="str">
        <f t="shared" si="57"/>
        <v/>
      </c>
      <c r="AA519" s="1" t="str">
        <f t="shared" si="59"/>
        <v/>
      </c>
      <c r="AB519" s="1" t="str">
        <f t="shared" si="56"/>
        <v/>
      </c>
      <c r="AC519" s="1" t="str">
        <f t="shared" si="58"/>
        <v/>
      </c>
      <c r="AD519" s="1" t="e">
        <f>VLOOKUP(A519,'+ pending'!A:A,1,0)</f>
        <v>#N/A</v>
      </c>
    </row>
    <row r="520" spans="1:30" x14ac:dyDescent="0.2">
      <c r="A520" s="75"/>
      <c r="R520" s="77"/>
      <c r="S520" s="31">
        <f t="shared" si="60"/>
        <v>0</v>
      </c>
      <c r="T520" s="31" t="e">
        <f>VLOOKUP(A520,'+ pending'!A:V,22,0)</f>
        <v>#N/A</v>
      </c>
      <c r="U520" s="18" t="e">
        <f>VLOOKUP(A520,'+ pending'!A:W,23,0)</f>
        <v>#N/A</v>
      </c>
      <c r="V520" s="31" t="e">
        <f>VLOOKUP(A520,'+ pending'!A:X,24,0)</f>
        <v>#N/A</v>
      </c>
      <c r="W520" s="62" t="str">
        <f t="shared" si="61"/>
        <v/>
      </c>
      <c r="X520" s="63" t="str">
        <f t="shared" si="62"/>
        <v xml:space="preserve"> </v>
      </c>
      <c r="Z520" s="1" t="str">
        <f t="shared" si="57"/>
        <v/>
      </c>
      <c r="AA520" s="1" t="str">
        <f t="shared" si="59"/>
        <v/>
      </c>
      <c r="AB520" s="1" t="str">
        <f t="shared" ref="AB520:AB583" si="63">IF($D520="Media",IF($V520&lt;=$AI$6,"Cumplido", "Incumplido"),"")</f>
        <v/>
      </c>
      <c r="AC520" s="1" t="str">
        <f t="shared" si="58"/>
        <v/>
      </c>
      <c r="AD520" s="1" t="e">
        <f>VLOOKUP(A520,'+ pending'!A:A,1,0)</f>
        <v>#N/A</v>
      </c>
    </row>
    <row r="521" spans="1:30" x14ac:dyDescent="0.2">
      <c r="A521" s="75"/>
      <c r="R521" s="77"/>
      <c r="S521" s="31">
        <f t="shared" si="60"/>
        <v>0</v>
      </c>
      <c r="T521" s="31" t="e">
        <f>VLOOKUP(A521,'+ pending'!A:V,22,0)</f>
        <v>#N/A</v>
      </c>
      <c r="U521" s="18" t="e">
        <f>VLOOKUP(A521,'+ pending'!A:W,23,0)</f>
        <v>#N/A</v>
      </c>
      <c r="V521" s="31" t="e">
        <f>VLOOKUP(A521,'+ pending'!A:X,24,0)</f>
        <v>#N/A</v>
      </c>
      <c r="W521" s="62" t="str">
        <f t="shared" si="61"/>
        <v/>
      </c>
      <c r="X521" s="63" t="str">
        <f t="shared" si="62"/>
        <v xml:space="preserve"> </v>
      </c>
      <c r="Z521" s="1" t="str">
        <f t="shared" si="57"/>
        <v/>
      </c>
      <c r="AA521" s="1" t="str">
        <f t="shared" si="59"/>
        <v/>
      </c>
      <c r="AB521" s="1" t="str">
        <f t="shared" si="63"/>
        <v/>
      </c>
      <c r="AC521" s="1" t="str">
        <f t="shared" si="58"/>
        <v/>
      </c>
      <c r="AD521" s="1" t="e">
        <f>VLOOKUP(A521,'+ pending'!A:A,1,0)</f>
        <v>#N/A</v>
      </c>
    </row>
    <row r="522" spans="1:30" x14ac:dyDescent="0.2">
      <c r="A522" s="75"/>
      <c r="R522" s="77"/>
      <c r="S522" s="31">
        <f t="shared" si="60"/>
        <v>0</v>
      </c>
      <c r="T522" s="31" t="e">
        <f>VLOOKUP(A522,'+ pending'!A:V,22,0)</f>
        <v>#N/A</v>
      </c>
      <c r="U522" s="18" t="e">
        <f>VLOOKUP(A522,'+ pending'!A:W,23,0)</f>
        <v>#N/A</v>
      </c>
      <c r="V522" s="31" t="e">
        <f>VLOOKUP(A522,'+ pending'!A:X,24,0)</f>
        <v>#N/A</v>
      </c>
      <c r="W522" s="62" t="str">
        <f t="shared" si="61"/>
        <v/>
      </c>
      <c r="X522" s="63" t="str">
        <f t="shared" si="62"/>
        <v xml:space="preserve"> </v>
      </c>
      <c r="Z522" s="1" t="str">
        <f t="shared" ref="Z522:Z585" si="64">IF($D522="Crítica",IF($V522&lt;=$AI$4, "Cumplido", "Incumplido SLA"),"")</f>
        <v/>
      </c>
      <c r="AA522" s="1" t="str">
        <f t="shared" si="59"/>
        <v/>
      </c>
      <c r="AB522" s="1" t="str">
        <f t="shared" si="63"/>
        <v/>
      </c>
      <c r="AC522" s="1" t="str">
        <f t="shared" si="58"/>
        <v/>
      </c>
      <c r="AD522" s="1" t="e">
        <f>VLOOKUP(A522,'+ pending'!A:A,1,0)</f>
        <v>#N/A</v>
      </c>
    </row>
    <row r="523" spans="1:30" x14ac:dyDescent="0.2">
      <c r="A523" s="75"/>
      <c r="R523" s="77"/>
      <c r="S523" s="31">
        <f t="shared" si="60"/>
        <v>0</v>
      </c>
      <c r="T523" s="31" t="e">
        <f>VLOOKUP(A523,'+ pending'!A:V,22,0)</f>
        <v>#N/A</v>
      </c>
      <c r="U523" s="18" t="e">
        <f>VLOOKUP(A523,'+ pending'!A:W,23,0)</f>
        <v>#N/A</v>
      </c>
      <c r="V523" s="31" t="e">
        <f>VLOOKUP(A523,'+ pending'!A:X,24,0)</f>
        <v>#N/A</v>
      </c>
      <c r="W523" s="62" t="str">
        <f t="shared" si="61"/>
        <v/>
      </c>
      <c r="X523" s="63" t="str">
        <f t="shared" si="62"/>
        <v xml:space="preserve"> </v>
      </c>
      <c r="Z523" s="1" t="str">
        <f t="shared" si="64"/>
        <v/>
      </c>
      <c r="AA523" s="1" t="str">
        <f t="shared" si="59"/>
        <v/>
      </c>
      <c r="AB523" s="1" t="str">
        <f t="shared" si="63"/>
        <v/>
      </c>
      <c r="AC523" s="1" t="str">
        <f t="shared" si="58"/>
        <v/>
      </c>
      <c r="AD523" s="1" t="e">
        <f>VLOOKUP(A523,'+ pending'!A:A,1,0)</f>
        <v>#N/A</v>
      </c>
    </row>
    <row r="524" spans="1:30" x14ac:dyDescent="0.2">
      <c r="A524" s="75"/>
      <c r="R524" s="77"/>
      <c r="S524" s="31">
        <f t="shared" si="60"/>
        <v>0</v>
      </c>
      <c r="T524" s="31" t="e">
        <f>VLOOKUP(A524,'+ pending'!A:V,22,0)</f>
        <v>#N/A</v>
      </c>
      <c r="U524" s="18" t="e">
        <f>VLOOKUP(A524,'+ pending'!A:W,23,0)</f>
        <v>#N/A</v>
      </c>
      <c r="V524" s="31" t="e">
        <f>VLOOKUP(A524,'+ pending'!A:X,24,0)</f>
        <v>#N/A</v>
      </c>
      <c r="W524" s="62" t="str">
        <f t="shared" si="61"/>
        <v/>
      </c>
      <c r="X524" s="63" t="str">
        <f t="shared" si="62"/>
        <v xml:space="preserve"> </v>
      </c>
      <c r="Z524" s="1" t="str">
        <f t="shared" si="64"/>
        <v/>
      </c>
      <c r="AA524" s="1" t="str">
        <f t="shared" si="59"/>
        <v/>
      </c>
      <c r="AB524" s="1" t="str">
        <f t="shared" si="63"/>
        <v/>
      </c>
      <c r="AC524" s="1" t="str">
        <f t="shared" si="58"/>
        <v/>
      </c>
      <c r="AD524" s="1" t="e">
        <f>VLOOKUP(A524,'+ pending'!A:A,1,0)</f>
        <v>#N/A</v>
      </c>
    </row>
    <row r="525" spans="1:30" x14ac:dyDescent="0.2">
      <c r="A525" s="75"/>
      <c r="R525" s="77"/>
      <c r="S525" s="31">
        <f t="shared" si="60"/>
        <v>0</v>
      </c>
      <c r="T525" s="31" t="e">
        <f>VLOOKUP(A525,'+ pending'!A:V,22,0)</f>
        <v>#N/A</v>
      </c>
      <c r="U525" s="18" t="e">
        <f>VLOOKUP(A525,'+ pending'!A:W,23,0)</f>
        <v>#N/A</v>
      </c>
      <c r="V525" s="31" t="e">
        <f>VLOOKUP(A525,'+ pending'!A:X,24,0)</f>
        <v>#N/A</v>
      </c>
      <c r="W525" s="62" t="str">
        <f t="shared" si="61"/>
        <v/>
      </c>
      <c r="X525" s="63" t="str">
        <f t="shared" si="62"/>
        <v xml:space="preserve"> </v>
      </c>
      <c r="Z525" s="1" t="str">
        <f t="shared" si="64"/>
        <v/>
      </c>
      <c r="AA525" s="1" t="str">
        <f t="shared" si="59"/>
        <v/>
      </c>
      <c r="AB525" s="1" t="str">
        <f t="shared" si="63"/>
        <v/>
      </c>
      <c r="AC525" s="1" t="str">
        <f t="shared" si="58"/>
        <v/>
      </c>
      <c r="AD525" s="1" t="e">
        <f>VLOOKUP(A525,'+ pending'!A:A,1,0)</f>
        <v>#N/A</v>
      </c>
    </row>
    <row r="526" spans="1:30" x14ac:dyDescent="0.2">
      <c r="A526" s="75"/>
      <c r="R526" s="77"/>
      <c r="S526" s="31">
        <f t="shared" si="60"/>
        <v>0</v>
      </c>
      <c r="T526" s="31" t="e">
        <f>VLOOKUP(A526,'+ pending'!A:V,22,0)</f>
        <v>#N/A</v>
      </c>
      <c r="U526" s="18" t="e">
        <f>VLOOKUP(A526,'+ pending'!A:W,23,0)</f>
        <v>#N/A</v>
      </c>
      <c r="V526" s="31" t="e">
        <f>VLOOKUP(A526,'+ pending'!A:X,24,0)</f>
        <v>#N/A</v>
      </c>
      <c r="W526" s="62" t="str">
        <f t="shared" si="61"/>
        <v/>
      </c>
      <c r="X526" s="63" t="str">
        <f t="shared" si="62"/>
        <v xml:space="preserve"> </v>
      </c>
      <c r="Z526" s="1" t="str">
        <f t="shared" si="64"/>
        <v/>
      </c>
      <c r="AA526" s="1" t="str">
        <f t="shared" si="59"/>
        <v/>
      </c>
      <c r="AB526" s="1" t="str">
        <f t="shared" si="63"/>
        <v/>
      </c>
      <c r="AC526" s="1" t="str">
        <f t="shared" ref="AC526:AC589" si="65">IF($D526="Baja",IF($V526&lt;=$AI$7,"Cumplido", "Incumplido"),"")</f>
        <v/>
      </c>
      <c r="AD526" s="1" t="e">
        <f>VLOOKUP(A526,'+ pending'!A:A,1,0)</f>
        <v>#N/A</v>
      </c>
    </row>
    <row r="527" spans="1:30" x14ac:dyDescent="0.2">
      <c r="A527" s="75"/>
      <c r="R527" s="77"/>
      <c r="S527" s="31">
        <f t="shared" si="60"/>
        <v>0</v>
      </c>
      <c r="T527" s="31" t="e">
        <f>VLOOKUP(A527,'+ pending'!A:V,22,0)</f>
        <v>#N/A</v>
      </c>
      <c r="U527" s="18" t="e">
        <f>VLOOKUP(A527,'+ pending'!A:W,23,0)</f>
        <v>#N/A</v>
      </c>
      <c r="V527" s="31">
        <v>0.16666666666666666</v>
      </c>
      <c r="W527" s="62" t="str">
        <f t="shared" si="61"/>
        <v/>
      </c>
      <c r="X527" s="63" t="str">
        <f t="shared" si="62"/>
        <v xml:space="preserve"> </v>
      </c>
      <c r="Y527" s="1" t="s">
        <v>9403</v>
      </c>
      <c r="Z527" s="1" t="str">
        <f t="shared" si="64"/>
        <v/>
      </c>
      <c r="AA527" s="1" t="str">
        <f t="shared" si="59"/>
        <v/>
      </c>
      <c r="AB527" s="1" t="str">
        <f t="shared" si="63"/>
        <v/>
      </c>
      <c r="AC527" s="1" t="str">
        <f t="shared" si="65"/>
        <v/>
      </c>
      <c r="AD527" s="1" t="e">
        <f>VLOOKUP(A527,'+ pending'!A:A,1,0)</f>
        <v>#N/A</v>
      </c>
    </row>
    <row r="528" spans="1:30" x14ac:dyDescent="0.2">
      <c r="A528" s="75"/>
      <c r="R528" s="77"/>
      <c r="S528" s="31">
        <f t="shared" si="60"/>
        <v>0</v>
      </c>
      <c r="T528" s="31" t="e">
        <f>VLOOKUP(A528,'+ pending'!A:V,22,0)</f>
        <v>#N/A</v>
      </c>
      <c r="U528" s="18" t="e">
        <f>VLOOKUP(A528,'+ pending'!A:W,23,0)</f>
        <v>#N/A</v>
      </c>
      <c r="V528" s="31" t="e">
        <f>VLOOKUP(A528,'+ pending'!A:X,24,0)</f>
        <v>#N/A</v>
      </c>
      <c r="W528" s="62" t="str">
        <f t="shared" si="61"/>
        <v/>
      </c>
      <c r="X528" s="63" t="str">
        <f t="shared" si="62"/>
        <v xml:space="preserve"> </v>
      </c>
      <c r="Z528" s="1" t="str">
        <f t="shared" si="64"/>
        <v/>
      </c>
      <c r="AA528" s="1" t="str">
        <f t="shared" si="59"/>
        <v/>
      </c>
      <c r="AB528" s="1" t="str">
        <f t="shared" si="63"/>
        <v/>
      </c>
      <c r="AC528" s="1" t="str">
        <f t="shared" si="65"/>
        <v/>
      </c>
      <c r="AD528" s="1" t="e">
        <f>VLOOKUP(A528,'+ pending'!A:A,1,0)</f>
        <v>#N/A</v>
      </c>
    </row>
    <row r="529" spans="1:30" x14ac:dyDescent="0.2">
      <c r="A529" s="75"/>
      <c r="R529" s="77"/>
      <c r="S529" s="31">
        <f t="shared" si="60"/>
        <v>0</v>
      </c>
      <c r="T529" s="31" t="e">
        <f>VLOOKUP(A529,'+ pending'!A:V,22,0)</f>
        <v>#N/A</v>
      </c>
      <c r="U529" s="18" t="e">
        <f>VLOOKUP(A529,'+ pending'!A:W,23,0)</f>
        <v>#N/A</v>
      </c>
      <c r="V529" s="31" t="e">
        <f>VLOOKUP(A529,'+ pending'!A:X,24,0)</f>
        <v>#N/A</v>
      </c>
      <c r="W529" s="62" t="str">
        <f t="shared" si="61"/>
        <v/>
      </c>
      <c r="X529" s="63" t="str">
        <f t="shared" si="62"/>
        <v xml:space="preserve"> </v>
      </c>
      <c r="Z529" s="1" t="str">
        <f t="shared" si="64"/>
        <v/>
      </c>
      <c r="AA529" s="1" t="str">
        <f t="shared" si="59"/>
        <v/>
      </c>
      <c r="AB529" s="1" t="str">
        <f t="shared" si="63"/>
        <v/>
      </c>
      <c r="AC529" s="1" t="str">
        <f t="shared" si="65"/>
        <v/>
      </c>
      <c r="AD529" s="1" t="e">
        <f>VLOOKUP(A529,'+ pending'!A:A,1,0)</f>
        <v>#N/A</v>
      </c>
    </row>
    <row r="530" spans="1:30" x14ac:dyDescent="0.2">
      <c r="A530" s="75"/>
      <c r="R530" s="77"/>
      <c r="S530" s="31">
        <f t="shared" si="60"/>
        <v>0</v>
      </c>
      <c r="T530" s="31" t="e">
        <f>VLOOKUP(A530,'+ pending'!A:V,22,0)</f>
        <v>#N/A</v>
      </c>
      <c r="U530" s="18" t="e">
        <f>VLOOKUP(A530,'+ pending'!A:W,23,0)</f>
        <v>#N/A</v>
      </c>
      <c r="V530" s="31" t="e">
        <f>VLOOKUP(A530,'+ pending'!A:X,24,0)</f>
        <v>#N/A</v>
      </c>
      <c r="W530" s="62" t="str">
        <f t="shared" si="61"/>
        <v/>
      </c>
      <c r="X530" s="63" t="str">
        <f t="shared" si="62"/>
        <v xml:space="preserve"> </v>
      </c>
      <c r="Z530" s="1" t="str">
        <f t="shared" si="64"/>
        <v/>
      </c>
      <c r="AA530" s="1" t="str">
        <f t="shared" si="59"/>
        <v/>
      </c>
      <c r="AB530" s="1" t="str">
        <f t="shared" si="63"/>
        <v/>
      </c>
      <c r="AC530" s="1" t="str">
        <f t="shared" si="65"/>
        <v/>
      </c>
      <c r="AD530" s="1" t="e">
        <f>VLOOKUP(A530,'+ pending'!A:A,1,0)</f>
        <v>#N/A</v>
      </c>
    </row>
    <row r="531" spans="1:30" x14ac:dyDescent="0.2">
      <c r="A531" s="75"/>
      <c r="R531" s="77"/>
      <c r="S531" s="31">
        <f t="shared" si="60"/>
        <v>0</v>
      </c>
      <c r="T531" s="31" t="e">
        <f>VLOOKUP(A531,'+ pending'!A:V,22,0)</f>
        <v>#N/A</v>
      </c>
      <c r="U531" s="18" t="e">
        <f>VLOOKUP(A531,'+ pending'!A:W,23,0)</f>
        <v>#N/A</v>
      </c>
      <c r="V531" s="31" t="e">
        <f>VLOOKUP(A531,'+ pending'!A:X,24,0)</f>
        <v>#N/A</v>
      </c>
      <c r="W531" s="62" t="str">
        <f t="shared" si="61"/>
        <v/>
      </c>
      <c r="X531" s="63" t="str">
        <f t="shared" si="62"/>
        <v xml:space="preserve"> </v>
      </c>
      <c r="Z531" s="1" t="str">
        <f t="shared" si="64"/>
        <v/>
      </c>
      <c r="AA531" s="1" t="str">
        <f t="shared" si="59"/>
        <v/>
      </c>
      <c r="AB531" s="1" t="str">
        <f t="shared" si="63"/>
        <v/>
      </c>
      <c r="AC531" s="1" t="str">
        <f t="shared" si="65"/>
        <v/>
      </c>
      <c r="AD531" s="1" t="e">
        <f>VLOOKUP(A531,'+ pending'!A:A,1,0)</f>
        <v>#N/A</v>
      </c>
    </row>
    <row r="532" spans="1:30" x14ac:dyDescent="0.2">
      <c r="A532" s="75"/>
      <c r="R532" s="77"/>
      <c r="S532" s="31">
        <f t="shared" si="60"/>
        <v>0</v>
      </c>
      <c r="T532" s="31" t="e">
        <f>VLOOKUP(A532,'+ pending'!A:V,22,0)</f>
        <v>#N/A</v>
      </c>
      <c r="U532" s="18" t="e">
        <f>VLOOKUP(A532,'+ pending'!A:W,23,0)</f>
        <v>#N/A</v>
      </c>
      <c r="V532" s="31" t="e">
        <f>VLOOKUP(A532,'+ pending'!A:X,24,0)</f>
        <v>#N/A</v>
      </c>
      <c r="W532" s="62" t="str">
        <f t="shared" si="61"/>
        <v/>
      </c>
      <c r="X532" s="63" t="str">
        <f t="shared" si="62"/>
        <v xml:space="preserve"> </v>
      </c>
      <c r="Z532" s="1" t="str">
        <f t="shared" si="64"/>
        <v/>
      </c>
      <c r="AA532" s="1" t="str">
        <f t="shared" si="59"/>
        <v/>
      </c>
      <c r="AB532" s="1" t="str">
        <f t="shared" si="63"/>
        <v/>
      </c>
      <c r="AC532" s="1" t="str">
        <f t="shared" si="65"/>
        <v/>
      </c>
      <c r="AD532" s="1" t="e">
        <f>VLOOKUP(A532,'+ pending'!A:A,1,0)</f>
        <v>#N/A</v>
      </c>
    </row>
    <row r="533" spans="1:30" x14ac:dyDescent="0.2">
      <c r="A533" s="75"/>
      <c r="R533" s="77"/>
      <c r="S533" s="31">
        <f t="shared" si="60"/>
        <v>0</v>
      </c>
      <c r="T533" s="31" t="e">
        <f>VLOOKUP(A533,'+ pending'!A:V,22,0)</f>
        <v>#N/A</v>
      </c>
      <c r="U533" s="18" t="e">
        <f>VLOOKUP(A533,'+ pending'!A:W,23,0)</f>
        <v>#N/A</v>
      </c>
      <c r="V533" s="31" t="e">
        <f>VLOOKUP(A533,'+ pending'!A:X,24,0)</f>
        <v>#N/A</v>
      </c>
      <c r="W533" s="62" t="str">
        <f t="shared" si="61"/>
        <v/>
      </c>
      <c r="X533" s="63" t="str">
        <f t="shared" si="62"/>
        <v xml:space="preserve"> </v>
      </c>
      <c r="Z533" s="1" t="str">
        <f t="shared" si="64"/>
        <v/>
      </c>
      <c r="AA533" s="1" t="str">
        <f t="shared" si="59"/>
        <v/>
      </c>
      <c r="AB533" s="1" t="str">
        <f t="shared" si="63"/>
        <v/>
      </c>
      <c r="AC533" s="1" t="str">
        <f t="shared" si="65"/>
        <v/>
      </c>
      <c r="AD533" s="1" t="e">
        <f>VLOOKUP(A533,'+ pending'!A:A,1,0)</f>
        <v>#N/A</v>
      </c>
    </row>
    <row r="534" spans="1:30" x14ac:dyDescent="0.2">
      <c r="A534" s="75"/>
      <c r="R534" s="77"/>
      <c r="S534" s="31">
        <f t="shared" si="60"/>
        <v>0</v>
      </c>
      <c r="T534" s="31" t="e">
        <f>VLOOKUP(A534,'+ pending'!A:V,22,0)</f>
        <v>#N/A</v>
      </c>
      <c r="U534" s="18" t="e">
        <f>VLOOKUP(A534,'+ pending'!A:W,23,0)</f>
        <v>#N/A</v>
      </c>
      <c r="V534" s="31" t="e">
        <f>VLOOKUP(A534,'+ pending'!A:X,24,0)</f>
        <v>#N/A</v>
      </c>
      <c r="W534" s="62" t="str">
        <f t="shared" si="61"/>
        <v/>
      </c>
      <c r="X534" s="63" t="str">
        <f t="shared" si="62"/>
        <v xml:space="preserve"> </v>
      </c>
      <c r="Z534" s="1" t="str">
        <f t="shared" si="64"/>
        <v/>
      </c>
      <c r="AA534" s="1" t="str">
        <f t="shared" si="59"/>
        <v/>
      </c>
      <c r="AB534" s="1" t="str">
        <f t="shared" si="63"/>
        <v/>
      </c>
      <c r="AC534" s="1" t="str">
        <f t="shared" si="65"/>
        <v/>
      </c>
      <c r="AD534" s="1" t="e">
        <f>VLOOKUP(A534,'+ pending'!A:A,1,0)</f>
        <v>#N/A</v>
      </c>
    </row>
    <row r="535" spans="1:30" x14ac:dyDescent="0.2">
      <c r="A535" s="75"/>
      <c r="R535" s="77"/>
      <c r="S535" s="31">
        <f t="shared" si="60"/>
        <v>0</v>
      </c>
      <c r="T535" s="31" t="e">
        <f>VLOOKUP(A535,'+ pending'!A:V,22,0)</f>
        <v>#N/A</v>
      </c>
      <c r="U535" s="18" t="e">
        <f>VLOOKUP(A535,'+ pending'!A:W,23,0)</f>
        <v>#N/A</v>
      </c>
      <c r="V535" s="31" t="e">
        <f>VLOOKUP(A535,'+ pending'!A:X,24,0)</f>
        <v>#N/A</v>
      </c>
      <c r="W535" s="62" t="str">
        <f t="shared" si="61"/>
        <v/>
      </c>
      <c r="X535" s="63" t="str">
        <f t="shared" si="62"/>
        <v xml:space="preserve"> </v>
      </c>
      <c r="Z535" s="1" t="str">
        <f t="shared" si="64"/>
        <v/>
      </c>
      <c r="AA535" s="1" t="str">
        <f t="shared" si="59"/>
        <v/>
      </c>
      <c r="AB535" s="1" t="str">
        <f t="shared" si="63"/>
        <v/>
      </c>
      <c r="AC535" s="1" t="str">
        <f t="shared" si="65"/>
        <v/>
      </c>
      <c r="AD535" s="1" t="e">
        <f>VLOOKUP(A535,'+ pending'!A:A,1,0)</f>
        <v>#N/A</v>
      </c>
    </row>
    <row r="536" spans="1:30" x14ac:dyDescent="0.2">
      <c r="A536" s="75"/>
      <c r="R536" s="77"/>
      <c r="S536" s="31">
        <f t="shared" si="60"/>
        <v>0</v>
      </c>
      <c r="T536" s="31" t="e">
        <f>VLOOKUP(A536,'+ pending'!A:V,22,0)</f>
        <v>#N/A</v>
      </c>
      <c r="U536" s="18" t="e">
        <f>VLOOKUP(A536,'+ pending'!A:W,23,0)</f>
        <v>#N/A</v>
      </c>
      <c r="V536" s="31" t="e">
        <f>VLOOKUP(A536,'+ pending'!A:X,24,0)</f>
        <v>#N/A</v>
      </c>
      <c r="W536" s="62" t="str">
        <f t="shared" si="61"/>
        <v/>
      </c>
      <c r="X536" s="63" t="str">
        <f t="shared" si="62"/>
        <v xml:space="preserve"> </v>
      </c>
      <c r="Z536" s="1" t="str">
        <f t="shared" si="64"/>
        <v/>
      </c>
      <c r="AA536" s="1" t="str">
        <f t="shared" si="59"/>
        <v/>
      </c>
      <c r="AB536" s="1" t="str">
        <f t="shared" si="63"/>
        <v/>
      </c>
      <c r="AC536" s="1" t="str">
        <f t="shared" si="65"/>
        <v/>
      </c>
      <c r="AD536" s="1" t="e">
        <f>VLOOKUP(A536,'+ pending'!A:A,1,0)</f>
        <v>#N/A</v>
      </c>
    </row>
    <row r="537" spans="1:30" x14ac:dyDescent="0.2">
      <c r="A537" s="75"/>
      <c r="R537" s="77"/>
      <c r="S537" s="31">
        <f t="shared" si="60"/>
        <v>0</v>
      </c>
      <c r="T537" s="31" t="e">
        <f>VLOOKUP(A537,'+ pending'!A:V,22,0)</f>
        <v>#N/A</v>
      </c>
      <c r="U537" s="18" t="e">
        <f>VLOOKUP(A537,'+ pending'!A:W,23,0)</f>
        <v>#N/A</v>
      </c>
      <c r="V537" s="31" t="e">
        <f>VLOOKUP(A537,'+ pending'!A:X,24,0)</f>
        <v>#N/A</v>
      </c>
      <c r="W537" s="62" t="str">
        <f t="shared" si="61"/>
        <v/>
      </c>
      <c r="X537" s="63" t="str">
        <f t="shared" si="62"/>
        <v xml:space="preserve"> </v>
      </c>
      <c r="Z537" s="1" t="str">
        <f t="shared" si="64"/>
        <v/>
      </c>
      <c r="AA537" s="1" t="str">
        <f t="shared" si="59"/>
        <v/>
      </c>
      <c r="AB537" s="1" t="str">
        <f t="shared" si="63"/>
        <v/>
      </c>
      <c r="AC537" s="1" t="str">
        <f t="shared" si="65"/>
        <v/>
      </c>
      <c r="AD537" s="1" t="e">
        <f>VLOOKUP(A537,'+ pending'!A:A,1,0)</f>
        <v>#N/A</v>
      </c>
    </row>
    <row r="538" spans="1:30" x14ac:dyDescent="0.2">
      <c r="A538" s="75"/>
      <c r="R538" s="77"/>
      <c r="S538" s="31">
        <f t="shared" si="60"/>
        <v>0</v>
      </c>
      <c r="T538" s="31" t="e">
        <f>VLOOKUP(A538,'+ pending'!A:V,22,0)</f>
        <v>#N/A</v>
      </c>
      <c r="U538" s="18" t="e">
        <f>VLOOKUP(A538,'+ pending'!A:W,23,0)</f>
        <v>#N/A</v>
      </c>
      <c r="V538" s="31" t="e">
        <f>VLOOKUP(A538,'+ pending'!A:X,24,0)</f>
        <v>#N/A</v>
      </c>
      <c r="W538" s="62" t="str">
        <f t="shared" si="61"/>
        <v/>
      </c>
      <c r="X538" s="63" t="str">
        <f t="shared" si="62"/>
        <v xml:space="preserve"> </v>
      </c>
      <c r="Z538" s="1" t="str">
        <f t="shared" si="64"/>
        <v/>
      </c>
      <c r="AA538" s="1" t="str">
        <f t="shared" si="59"/>
        <v/>
      </c>
      <c r="AB538" s="1" t="str">
        <f t="shared" si="63"/>
        <v/>
      </c>
      <c r="AC538" s="1" t="str">
        <f t="shared" si="65"/>
        <v/>
      </c>
      <c r="AD538" s="1" t="e">
        <f>VLOOKUP(A538,'+ pending'!A:A,1,0)</f>
        <v>#N/A</v>
      </c>
    </row>
    <row r="539" spans="1:30" x14ac:dyDescent="0.2">
      <c r="A539" s="75"/>
      <c r="R539" s="77"/>
      <c r="S539" s="31">
        <f t="shared" si="60"/>
        <v>0</v>
      </c>
      <c r="T539" s="31" t="e">
        <f>VLOOKUP(A539,'+ pending'!A:V,22,0)</f>
        <v>#N/A</v>
      </c>
      <c r="U539" s="18" t="e">
        <f>VLOOKUP(A539,'+ pending'!A:W,23,0)</f>
        <v>#N/A</v>
      </c>
      <c r="V539" s="31" t="e">
        <f>VLOOKUP(A539,'+ pending'!A:X,24,0)</f>
        <v>#N/A</v>
      </c>
      <c r="W539" s="62" t="str">
        <f t="shared" si="61"/>
        <v/>
      </c>
      <c r="X539" s="63" t="str">
        <f t="shared" si="62"/>
        <v xml:space="preserve"> </v>
      </c>
      <c r="Z539" s="1" t="str">
        <f t="shared" si="64"/>
        <v/>
      </c>
      <c r="AA539" s="1" t="str">
        <f t="shared" si="59"/>
        <v/>
      </c>
      <c r="AB539" s="1" t="str">
        <f t="shared" si="63"/>
        <v/>
      </c>
      <c r="AC539" s="1" t="str">
        <f t="shared" si="65"/>
        <v/>
      </c>
      <c r="AD539" s="1" t="e">
        <f>VLOOKUP(A539,'+ pending'!A:A,1,0)</f>
        <v>#N/A</v>
      </c>
    </row>
    <row r="540" spans="1:30" x14ac:dyDescent="0.2">
      <c r="A540" s="75"/>
      <c r="R540" s="77"/>
      <c r="S540" s="31">
        <f t="shared" si="60"/>
        <v>0</v>
      </c>
      <c r="T540" s="31" t="e">
        <f>VLOOKUP(A540,'+ pending'!A:V,22,0)</f>
        <v>#N/A</v>
      </c>
      <c r="U540" s="18" t="e">
        <f>VLOOKUP(A540,'+ pending'!A:W,23,0)</f>
        <v>#N/A</v>
      </c>
      <c r="V540" s="31" t="e">
        <f>VLOOKUP(A540,'+ pending'!A:X,24,0)</f>
        <v>#N/A</v>
      </c>
      <c r="W540" s="62" t="str">
        <f t="shared" si="61"/>
        <v/>
      </c>
      <c r="X540" s="63" t="str">
        <f t="shared" si="62"/>
        <v xml:space="preserve"> </v>
      </c>
      <c r="Z540" s="1" t="str">
        <f t="shared" si="64"/>
        <v/>
      </c>
      <c r="AA540" s="1" t="str">
        <f t="shared" si="59"/>
        <v/>
      </c>
      <c r="AB540" s="1" t="str">
        <f t="shared" si="63"/>
        <v/>
      </c>
      <c r="AC540" s="1" t="str">
        <f t="shared" si="65"/>
        <v/>
      </c>
      <c r="AD540" s="1" t="e">
        <f>VLOOKUP(A540,'+ pending'!A:A,1,0)</f>
        <v>#N/A</v>
      </c>
    </row>
    <row r="541" spans="1:30" x14ac:dyDescent="0.2">
      <c r="A541" s="75"/>
      <c r="R541" s="77"/>
      <c r="S541" s="31">
        <f t="shared" si="60"/>
        <v>0</v>
      </c>
      <c r="T541" s="31" t="e">
        <f>VLOOKUP(A541,'+ pending'!A:V,22,0)</f>
        <v>#N/A</v>
      </c>
      <c r="U541" s="18" t="e">
        <f>VLOOKUP(A541,'+ pending'!A:W,23,0)</f>
        <v>#N/A</v>
      </c>
      <c r="V541" s="31" t="e">
        <f>VLOOKUP(A541,'+ pending'!A:X,24,0)</f>
        <v>#N/A</v>
      </c>
      <c r="W541" s="62" t="str">
        <f t="shared" si="61"/>
        <v/>
      </c>
      <c r="X541" s="63" t="str">
        <f t="shared" si="62"/>
        <v xml:space="preserve"> </v>
      </c>
      <c r="Z541" s="1" t="str">
        <f t="shared" si="64"/>
        <v/>
      </c>
      <c r="AA541" s="1" t="str">
        <f t="shared" si="59"/>
        <v/>
      </c>
      <c r="AB541" s="1" t="str">
        <f t="shared" si="63"/>
        <v/>
      </c>
      <c r="AC541" s="1" t="str">
        <f t="shared" si="65"/>
        <v/>
      </c>
      <c r="AD541" s="1" t="e">
        <f>VLOOKUP(A541,'+ pending'!A:A,1,0)</f>
        <v>#N/A</v>
      </c>
    </row>
    <row r="542" spans="1:30" x14ac:dyDescent="0.2">
      <c r="A542" s="75"/>
      <c r="R542" s="77"/>
      <c r="S542" s="31">
        <f t="shared" si="60"/>
        <v>0</v>
      </c>
      <c r="T542" s="31" t="e">
        <f>VLOOKUP(A542,'+ pending'!A:V,22,0)</f>
        <v>#N/A</v>
      </c>
      <c r="U542" s="18" t="e">
        <f>VLOOKUP(A542,'+ pending'!A:W,23,0)</f>
        <v>#N/A</v>
      </c>
      <c r="V542" s="31" t="e">
        <f>VLOOKUP(A542,'+ pending'!A:X,24,0)</f>
        <v>#N/A</v>
      </c>
      <c r="W542" s="62" t="str">
        <f t="shared" si="61"/>
        <v/>
      </c>
      <c r="X542" s="63" t="str">
        <f t="shared" si="62"/>
        <v xml:space="preserve"> </v>
      </c>
      <c r="Z542" s="1" t="str">
        <f t="shared" si="64"/>
        <v/>
      </c>
      <c r="AA542" s="1" t="str">
        <f t="shared" si="59"/>
        <v/>
      </c>
      <c r="AB542" s="1" t="str">
        <f t="shared" si="63"/>
        <v/>
      </c>
      <c r="AC542" s="1" t="str">
        <f t="shared" si="65"/>
        <v/>
      </c>
      <c r="AD542" s="1" t="e">
        <f>VLOOKUP(A542,'+ pending'!A:A,1,0)</f>
        <v>#N/A</v>
      </c>
    </row>
    <row r="543" spans="1:30" x14ac:dyDescent="0.2">
      <c r="A543" s="75"/>
      <c r="R543" s="77"/>
      <c r="S543" s="31">
        <f t="shared" si="60"/>
        <v>0</v>
      </c>
      <c r="T543" s="31" t="e">
        <f>VLOOKUP(A543,'+ pending'!A:V,22,0)</f>
        <v>#N/A</v>
      </c>
      <c r="U543" s="18" t="e">
        <f>VLOOKUP(A543,'+ pending'!A:W,23,0)</f>
        <v>#N/A</v>
      </c>
      <c r="V543" s="31" t="e">
        <f>VLOOKUP(A543,'+ pending'!A:X,24,0)</f>
        <v>#N/A</v>
      </c>
      <c r="W543" s="62" t="str">
        <f t="shared" si="61"/>
        <v/>
      </c>
      <c r="X543" s="63" t="str">
        <f t="shared" si="62"/>
        <v xml:space="preserve"> </v>
      </c>
      <c r="Z543" s="1" t="str">
        <f t="shared" si="64"/>
        <v/>
      </c>
      <c r="AA543" s="1" t="str">
        <f t="shared" si="59"/>
        <v/>
      </c>
      <c r="AB543" s="1" t="str">
        <f t="shared" si="63"/>
        <v/>
      </c>
      <c r="AC543" s="1" t="str">
        <f t="shared" si="65"/>
        <v/>
      </c>
      <c r="AD543" s="1" t="e">
        <f>VLOOKUP(A543,'+ pending'!A:A,1,0)</f>
        <v>#N/A</v>
      </c>
    </row>
    <row r="544" spans="1:30" x14ac:dyDescent="0.2">
      <c r="A544" s="75"/>
      <c r="R544" s="77"/>
      <c r="S544" s="31">
        <f t="shared" si="60"/>
        <v>0</v>
      </c>
      <c r="T544" s="31" t="e">
        <f>VLOOKUP(A544,'+ pending'!A:V,22,0)</f>
        <v>#N/A</v>
      </c>
      <c r="U544" s="18" t="e">
        <f>VLOOKUP(A544,'+ pending'!A:W,23,0)</f>
        <v>#N/A</v>
      </c>
      <c r="V544" s="31" t="e">
        <f>VLOOKUP(A544,'+ pending'!A:X,24,0)</f>
        <v>#N/A</v>
      </c>
      <c r="W544" s="62" t="str">
        <f t="shared" si="61"/>
        <v/>
      </c>
      <c r="X544" s="63" t="str">
        <f t="shared" si="62"/>
        <v xml:space="preserve"> </v>
      </c>
      <c r="Z544" s="1" t="str">
        <f t="shared" si="64"/>
        <v/>
      </c>
      <c r="AA544" s="1" t="str">
        <f t="shared" si="59"/>
        <v/>
      </c>
      <c r="AB544" s="1" t="str">
        <f t="shared" si="63"/>
        <v/>
      </c>
      <c r="AC544" s="1" t="str">
        <f t="shared" si="65"/>
        <v/>
      </c>
      <c r="AD544" s="1" t="e">
        <f>VLOOKUP(A544,'+ pending'!A:A,1,0)</f>
        <v>#N/A</v>
      </c>
    </row>
    <row r="545" spans="1:30" x14ac:dyDescent="0.2">
      <c r="A545" s="75"/>
      <c r="R545" s="77"/>
      <c r="S545" s="31">
        <f t="shared" si="60"/>
        <v>0</v>
      </c>
      <c r="T545" s="31" t="e">
        <f>VLOOKUP(A545,'+ pending'!A:V,22,0)</f>
        <v>#N/A</v>
      </c>
      <c r="U545" s="18" t="e">
        <f>VLOOKUP(A545,'+ pending'!A:W,23,0)</f>
        <v>#N/A</v>
      </c>
      <c r="V545" s="31" t="e">
        <f>VLOOKUP(A545,'+ pending'!A:X,24,0)</f>
        <v>#N/A</v>
      </c>
      <c r="W545" s="62" t="str">
        <f t="shared" si="61"/>
        <v/>
      </c>
      <c r="X545" s="63" t="str">
        <f t="shared" si="62"/>
        <v xml:space="preserve"> </v>
      </c>
      <c r="Z545" s="1" t="str">
        <f t="shared" si="64"/>
        <v/>
      </c>
      <c r="AA545" s="1" t="str">
        <f t="shared" si="59"/>
        <v/>
      </c>
      <c r="AB545" s="1" t="str">
        <f t="shared" si="63"/>
        <v/>
      </c>
      <c r="AC545" s="1" t="str">
        <f t="shared" si="65"/>
        <v/>
      </c>
      <c r="AD545" s="1" t="e">
        <f>VLOOKUP(A545,'+ pending'!A:A,1,0)</f>
        <v>#N/A</v>
      </c>
    </row>
    <row r="546" spans="1:30" x14ac:dyDescent="0.2">
      <c r="A546" s="75"/>
      <c r="R546" s="77"/>
      <c r="S546" s="31">
        <f t="shared" si="60"/>
        <v>0</v>
      </c>
      <c r="T546" s="31" t="e">
        <f>VLOOKUP(A546,'+ pending'!A:V,22,0)</f>
        <v>#N/A</v>
      </c>
      <c r="U546" s="18" t="e">
        <f>VLOOKUP(A546,'+ pending'!A:W,23,0)</f>
        <v>#N/A</v>
      </c>
      <c r="V546" s="31" t="e">
        <f>VLOOKUP(A546,'+ pending'!A:X,24,0)</f>
        <v>#N/A</v>
      </c>
      <c r="W546" s="62" t="str">
        <f t="shared" si="61"/>
        <v/>
      </c>
      <c r="X546" s="63" t="str">
        <f t="shared" si="62"/>
        <v xml:space="preserve"> </v>
      </c>
      <c r="Z546" s="1" t="str">
        <f t="shared" si="64"/>
        <v/>
      </c>
      <c r="AA546" s="1" t="str">
        <f t="shared" si="59"/>
        <v/>
      </c>
      <c r="AB546" s="1" t="str">
        <f t="shared" si="63"/>
        <v/>
      </c>
      <c r="AC546" s="1" t="str">
        <f t="shared" si="65"/>
        <v/>
      </c>
      <c r="AD546" s="1" t="e">
        <f>VLOOKUP(A546,'+ pending'!A:A,1,0)</f>
        <v>#N/A</v>
      </c>
    </row>
    <row r="547" spans="1:30" x14ac:dyDescent="0.2">
      <c r="A547" s="75"/>
      <c r="R547" s="77"/>
      <c r="S547" s="31">
        <f t="shared" si="60"/>
        <v>0</v>
      </c>
      <c r="T547" s="31" t="e">
        <f>VLOOKUP(A547,'+ pending'!A:V,22,0)</f>
        <v>#N/A</v>
      </c>
      <c r="U547" s="18" t="e">
        <f>VLOOKUP(A547,'+ pending'!A:W,23,0)</f>
        <v>#N/A</v>
      </c>
      <c r="V547" s="31" t="e">
        <f>VLOOKUP(A547,'+ pending'!A:X,24,0)</f>
        <v>#N/A</v>
      </c>
      <c r="W547" s="62" t="str">
        <f t="shared" si="61"/>
        <v/>
      </c>
      <c r="X547" s="63" t="str">
        <f t="shared" si="62"/>
        <v xml:space="preserve"> </v>
      </c>
      <c r="Z547" s="1" t="str">
        <f t="shared" si="64"/>
        <v/>
      </c>
      <c r="AA547" s="1" t="str">
        <f t="shared" si="59"/>
        <v/>
      </c>
      <c r="AB547" s="1" t="str">
        <f t="shared" si="63"/>
        <v/>
      </c>
      <c r="AC547" s="1" t="str">
        <f t="shared" si="65"/>
        <v/>
      </c>
      <c r="AD547" s="1" t="e">
        <f>VLOOKUP(A547,'+ pending'!A:A,1,0)</f>
        <v>#N/A</v>
      </c>
    </row>
    <row r="548" spans="1:30" x14ac:dyDescent="0.2">
      <c r="A548" s="75"/>
      <c r="R548" s="77"/>
      <c r="S548" s="31">
        <f t="shared" si="60"/>
        <v>0</v>
      </c>
      <c r="T548" s="31" t="e">
        <f>VLOOKUP(A548,'+ pending'!A:V,22,0)</f>
        <v>#N/A</v>
      </c>
      <c r="U548" s="18" t="e">
        <f>VLOOKUP(A548,'+ pending'!A:W,23,0)</f>
        <v>#N/A</v>
      </c>
      <c r="V548" s="31" t="e">
        <f>VLOOKUP(A548,'+ pending'!A:X,24,0)</f>
        <v>#N/A</v>
      </c>
      <c r="W548" s="62" t="str">
        <f t="shared" si="61"/>
        <v/>
      </c>
      <c r="X548" s="63" t="str">
        <f t="shared" si="62"/>
        <v xml:space="preserve"> </v>
      </c>
      <c r="Z548" s="1" t="str">
        <f t="shared" si="64"/>
        <v/>
      </c>
      <c r="AA548" s="1" t="str">
        <f t="shared" si="59"/>
        <v/>
      </c>
      <c r="AB548" s="1" t="str">
        <f t="shared" si="63"/>
        <v/>
      </c>
      <c r="AC548" s="1" t="str">
        <f t="shared" si="65"/>
        <v/>
      </c>
      <c r="AD548" s="1" t="e">
        <f>VLOOKUP(A548,'+ pending'!A:A,1,0)</f>
        <v>#N/A</v>
      </c>
    </row>
    <row r="549" spans="1:30" x14ac:dyDescent="0.2">
      <c r="A549" s="75"/>
      <c r="R549" s="77"/>
      <c r="S549" s="31">
        <f t="shared" si="60"/>
        <v>0</v>
      </c>
      <c r="T549" s="31" t="e">
        <f>VLOOKUP(A549,'+ pending'!A:V,22,0)</f>
        <v>#N/A</v>
      </c>
      <c r="U549" s="18" t="e">
        <f>VLOOKUP(A549,'+ pending'!A:W,23,0)</f>
        <v>#N/A</v>
      </c>
      <c r="V549" s="31" t="e">
        <f>VLOOKUP(A549,'+ pending'!A:X,24,0)</f>
        <v>#N/A</v>
      </c>
      <c r="W549" s="62" t="str">
        <f t="shared" si="61"/>
        <v/>
      </c>
      <c r="X549" s="63" t="str">
        <f t="shared" si="62"/>
        <v xml:space="preserve"> </v>
      </c>
      <c r="Z549" s="1" t="str">
        <f t="shared" si="64"/>
        <v/>
      </c>
      <c r="AA549" s="1" t="str">
        <f t="shared" si="59"/>
        <v/>
      </c>
      <c r="AB549" s="1" t="str">
        <f t="shared" si="63"/>
        <v/>
      </c>
      <c r="AC549" s="1" t="str">
        <f t="shared" si="65"/>
        <v/>
      </c>
      <c r="AD549" s="1" t="e">
        <f>VLOOKUP(A549,'+ pending'!A:A,1,0)</f>
        <v>#N/A</v>
      </c>
    </row>
    <row r="550" spans="1:30" x14ac:dyDescent="0.2">
      <c r="A550" s="75"/>
      <c r="R550" s="77"/>
      <c r="S550" s="31">
        <f t="shared" si="60"/>
        <v>0</v>
      </c>
      <c r="T550" s="31" t="e">
        <f>VLOOKUP(A550,'+ pending'!A:V,22,0)</f>
        <v>#N/A</v>
      </c>
      <c r="U550" s="18" t="e">
        <f>VLOOKUP(A550,'+ pending'!A:W,23,0)</f>
        <v>#N/A</v>
      </c>
      <c r="V550" s="31" t="e">
        <f>VLOOKUP(A550,'+ pending'!A:X,24,0)</f>
        <v>#N/A</v>
      </c>
      <c r="W550" s="62" t="str">
        <f t="shared" si="61"/>
        <v/>
      </c>
      <c r="X550" s="63" t="str">
        <f t="shared" si="62"/>
        <v xml:space="preserve"> </v>
      </c>
      <c r="Z550" s="1" t="str">
        <f t="shared" si="64"/>
        <v/>
      </c>
      <c r="AA550" s="1" t="str">
        <f t="shared" si="59"/>
        <v/>
      </c>
      <c r="AB550" s="1" t="str">
        <f t="shared" si="63"/>
        <v/>
      </c>
      <c r="AC550" s="1" t="str">
        <f t="shared" si="65"/>
        <v/>
      </c>
      <c r="AD550" s="1" t="e">
        <f>VLOOKUP(A550,'+ pending'!A:A,1,0)</f>
        <v>#N/A</v>
      </c>
    </row>
    <row r="551" spans="1:30" x14ac:dyDescent="0.2">
      <c r="A551" s="75"/>
      <c r="R551" s="77"/>
      <c r="S551" s="31">
        <f t="shared" si="60"/>
        <v>0</v>
      </c>
      <c r="T551" s="31" t="e">
        <f>VLOOKUP(A551,'+ pending'!A:V,22,0)</f>
        <v>#N/A</v>
      </c>
      <c r="U551" s="18" t="e">
        <f>VLOOKUP(A551,'+ pending'!A:W,23,0)</f>
        <v>#N/A</v>
      </c>
      <c r="V551" s="31" t="e">
        <f>VLOOKUP(A551,'+ pending'!A:X,24,0)</f>
        <v>#N/A</v>
      </c>
      <c r="W551" s="62" t="str">
        <f t="shared" si="61"/>
        <v/>
      </c>
      <c r="X551" s="63" t="str">
        <f t="shared" si="62"/>
        <v xml:space="preserve"> </v>
      </c>
      <c r="Z551" s="1" t="str">
        <f t="shared" si="64"/>
        <v/>
      </c>
      <c r="AA551" s="1" t="str">
        <f t="shared" si="59"/>
        <v/>
      </c>
      <c r="AB551" s="1" t="str">
        <f t="shared" si="63"/>
        <v/>
      </c>
      <c r="AC551" s="1" t="str">
        <f t="shared" si="65"/>
        <v/>
      </c>
      <c r="AD551" s="1" t="e">
        <f>VLOOKUP(A551,'+ pending'!A:A,1,0)</f>
        <v>#N/A</v>
      </c>
    </row>
    <row r="552" spans="1:30" x14ac:dyDescent="0.2">
      <c r="A552" s="75"/>
      <c r="R552" s="77"/>
      <c r="S552" s="31">
        <f t="shared" si="60"/>
        <v>0</v>
      </c>
      <c r="T552" s="31" t="e">
        <f>VLOOKUP(A552,'+ pending'!A:V,22,0)</f>
        <v>#N/A</v>
      </c>
      <c r="U552" s="18" t="e">
        <f>VLOOKUP(A552,'+ pending'!A:W,23,0)</f>
        <v>#N/A</v>
      </c>
      <c r="V552" s="31" t="e">
        <f>VLOOKUP(A552,'+ pending'!A:X,24,0)</f>
        <v>#N/A</v>
      </c>
      <c r="W552" s="62" t="str">
        <f t="shared" si="61"/>
        <v/>
      </c>
      <c r="X552" s="63" t="str">
        <f t="shared" si="62"/>
        <v xml:space="preserve"> </v>
      </c>
      <c r="Z552" s="1" t="str">
        <f t="shared" si="64"/>
        <v/>
      </c>
      <c r="AA552" s="1" t="str">
        <f t="shared" si="59"/>
        <v/>
      </c>
      <c r="AB552" s="1" t="str">
        <f t="shared" si="63"/>
        <v/>
      </c>
      <c r="AC552" s="1" t="str">
        <f t="shared" si="65"/>
        <v/>
      </c>
      <c r="AD552" s="1" t="e">
        <f>VLOOKUP(A552,'+ pending'!A:A,1,0)</f>
        <v>#N/A</v>
      </c>
    </row>
    <row r="553" spans="1:30" x14ac:dyDescent="0.2">
      <c r="A553" s="75"/>
      <c r="R553" s="77"/>
      <c r="S553" s="31">
        <f t="shared" si="60"/>
        <v>0</v>
      </c>
      <c r="T553" s="31" t="e">
        <f>VLOOKUP(A553,'+ pending'!A:V,22,0)</f>
        <v>#N/A</v>
      </c>
      <c r="U553" s="18" t="e">
        <f>VLOOKUP(A553,'+ pending'!A:W,23,0)</f>
        <v>#N/A</v>
      </c>
      <c r="V553" s="31" t="e">
        <f>VLOOKUP(A553,'+ pending'!A:X,24,0)</f>
        <v>#N/A</v>
      </c>
      <c r="W553" s="62" t="str">
        <f t="shared" si="61"/>
        <v/>
      </c>
      <c r="X553" s="63" t="str">
        <f t="shared" si="62"/>
        <v xml:space="preserve"> </v>
      </c>
      <c r="Z553" s="1" t="str">
        <f t="shared" si="64"/>
        <v/>
      </c>
      <c r="AA553" s="1" t="str">
        <f t="shared" si="59"/>
        <v/>
      </c>
      <c r="AB553" s="1" t="str">
        <f t="shared" si="63"/>
        <v/>
      </c>
      <c r="AC553" s="1" t="str">
        <f t="shared" si="65"/>
        <v/>
      </c>
      <c r="AD553" s="1" t="e">
        <f>VLOOKUP(A553,'+ pending'!A:A,1,0)</f>
        <v>#N/A</v>
      </c>
    </row>
    <row r="554" spans="1:30" x14ac:dyDescent="0.2">
      <c r="A554" s="75"/>
      <c r="R554" s="77"/>
      <c r="S554" s="31">
        <f t="shared" si="60"/>
        <v>0</v>
      </c>
      <c r="T554" s="31" t="e">
        <f>VLOOKUP(A554,'+ pending'!A:V,22,0)</f>
        <v>#N/A</v>
      </c>
      <c r="U554" s="18" t="e">
        <f>VLOOKUP(A554,'+ pending'!A:W,23,0)</f>
        <v>#N/A</v>
      </c>
      <c r="V554" s="31" t="e">
        <f>VLOOKUP(A554,'+ pending'!A:X,24,0)</f>
        <v>#N/A</v>
      </c>
      <c r="W554" s="62" t="str">
        <f t="shared" si="61"/>
        <v/>
      </c>
      <c r="X554" s="63" t="str">
        <f t="shared" si="62"/>
        <v xml:space="preserve"> </v>
      </c>
      <c r="Z554" s="1" t="str">
        <f t="shared" si="64"/>
        <v/>
      </c>
      <c r="AA554" s="1" t="str">
        <f t="shared" si="59"/>
        <v/>
      </c>
      <c r="AB554" s="1" t="str">
        <f t="shared" si="63"/>
        <v/>
      </c>
      <c r="AC554" s="1" t="str">
        <f t="shared" si="65"/>
        <v/>
      </c>
      <c r="AD554" s="1" t="e">
        <f>VLOOKUP(A554,'+ pending'!A:A,1,0)</f>
        <v>#N/A</v>
      </c>
    </row>
    <row r="555" spans="1:30" x14ac:dyDescent="0.2">
      <c r="A555" s="75"/>
      <c r="R555" s="77"/>
      <c r="S555" s="31">
        <f t="shared" si="60"/>
        <v>0</v>
      </c>
      <c r="T555" s="31" t="e">
        <f>VLOOKUP(A555,'+ pending'!A:V,22,0)</f>
        <v>#N/A</v>
      </c>
      <c r="U555" s="18" t="e">
        <f>VLOOKUP(A555,'+ pending'!A:W,23,0)</f>
        <v>#N/A</v>
      </c>
      <c r="V555" s="31" t="e">
        <f>VLOOKUP(A555,'+ pending'!A:X,24,0)</f>
        <v>#N/A</v>
      </c>
      <c r="W555" s="62" t="str">
        <f t="shared" si="61"/>
        <v/>
      </c>
      <c r="X555" s="63" t="str">
        <f t="shared" si="62"/>
        <v xml:space="preserve"> </v>
      </c>
      <c r="Z555" s="1" t="str">
        <f t="shared" si="64"/>
        <v/>
      </c>
      <c r="AA555" s="1" t="str">
        <f t="shared" si="59"/>
        <v/>
      </c>
      <c r="AB555" s="1" t="str">
        <f t="shared" si="63"/>
        <v/>
      </c>
      <c r="AC555" s="1" t="str">
        <f t="shared" si="65"/>
        <v/>
      </c>
      <c r="AD555" s="1" t="e">
        <f>VLOOKUP(A555,'+ pending'!A:A,1,0)</f>
        <v>#N/A</v>
      </c>
    </row>
    <row r="556" spans="1:30" x14ac:dyDescent="0.2">
      <c r="A556" s="75"/>
      <c r="R556" s="77"/>
      <c r="S556" s="31">
        <f t="shared" si="60"/>
        <v>0</v>
      </c>
      <c r="T556" s="31" t="e">
        <f>VLOOKUP(A556,'+ pending'!A:V,22,0)</f>
        <v>#N/A</v>
      </c>
      <c r="U556" s="18" t="e">
        <f>VLOOKUP(A556,'+ pending'!A:W,23,0)</f>
        <v>#N/A</v>
      </c>
      <c r="V556" s="31" t="e">
        <f>VLOOKUP(A556,'+ pending'!A:X,24,0)</f>
        <v>#N/A</v>
      </c>
      <c r="W556" s="62" t="str">
        <f t="shared" si="61"/>
        <v/>
      </c>
      <c r="X556" s="63" t="str">
        <f t="shared" si="62"/>
        <v xml:space="preserve"> </v>
      </c>
      <c r="Z556" s="1" t="str">
        <f t="shared" si="64"/>
        <v/>
      </c>
      <c r="AA556" s="1" t="str">
        <f t="shared" si="59"/>
        <v/>
      </c>
      <c r="AB556" s="1" t="str">
        <f t="shared" si="63"/>
        <v/>
      </c>
      <c r="AC556" s="1" t="str">
        <f t="shared" si="65"/>
        <v/>
      </c>
      <c r="AD556" s="1" t="e">
        <f>VLOOKUP(A556,'+ pending'!A:A,1,0)</f>
        <v>#N/A</v>
      </c>
    </row>
    <row r="557" spans="1:30" x14ac:dyDescent="0.2">
      <c r="A557" s="75"/>
      <c r="R557" s="77"/>
      <c r="S557" s="31">
        <f t="shared" si="60"/>
        <v>0</v>
      </c>
      <c r="T557" s="31" t="e">
        <f>VLOOKUP(A557,'+ pending'!A:V,22,0)</f>
        <v>#N/A</v>
      </c>
      <c r="U557" s="18" t="e">
        <f>VLOOKUP(A557,'+ pending'!A:W,23,0)</f>
        <v>#N/A</v>
      </c>
      <c r="V557" s="31" t="e">
        <f>VLOOKUP(A557,'+ pending'!A:X,24,0)</f>
        <v>#N/A</v>
      </c>
      <c r="W557" s="62" t="str">
        <f t="shared" si="61"/>
        <v/>
      </c>
      <c r="X557" s="63" t="str">
        <f t="shared" si="62"/>
        <v xml:space="preserve"> </v>
      </c>
      <c r="Z557" s="1" t="str">
        <f t="shared" si="64"/>
        <v/>
      </c>
      <c r="AA557" s="1" t="str">
        <f t="shared" si="59"/>
        <v/>
      </c>
      <c r="AB557" s="1" t="str">
        <f t="shared" si="63"/>
        <v/>
      </c>
      <c r="AC557" s="1" t="str">
        <f t="shared" si="65"/>
        <v/>
      </c>
      <c r="AD557" s="1" t="e">
        <f>VLOOKUP(A557,'+ pending'!A:A,1,0)</f>
        <v>#N/A</v>
      </c>
    </row>
    <row r="558" spans="1:30" x14ac:dyDescent="0.2">
      <c r="A558" s="75"/>
      <c r="R558" s="77"/>
      <c r="S558" s="31">
        <f t="shared" si="60"/>
        <v>0</v>
      </c>
      <c r="T558" s="31" t="e">
        <f>VLOOKUP(A558,'+ pending'!A:V,22,0)</f>
        <v>#N/A</v>
      </c>
      <c r="U558" s="18" t="e">
        <f>VLOOKUP(A558,'+ pending'!A:W,23,0)</f>
        <v>#N/A</v>
      </c>
      <c r="V558" s="31" t="e">
        <f>VLOOKUP(A558,'+ pending'!A:X,24,0)</f>
        <v>#N/A</v>
      </c>
      <c r="W558" s="62" t="str">
        <f t="shared" si="61"/>
        <v/>
      </c>
      <c r="X558" s="63" t="str">
        <f t="shared" si="62"/>
        <v xml:space="preserve"> </v>
      </c>
      <c r="Z558" s="1" t="str">
        <f t="shared" si="64"/>
        <v/>
      </c>
      <c r="AA558" s="1" t="str">
        <f t="shared" si="59"/>
        <v/>
      </c>
      <c r="AB558" s="1" t="str">
        <f t="shared" si="63"/>
        <v/>
      </c>
      <c r="AC558" s="1" t="str">
        <f t="shared" si="65"/>
        <v/>
      </c>
      <c r="AD558" s="1" t="e">
        <f>VLOOKUP(A558,'+ pending'!A:A,1,0)</f>
        <v>#N/A</v>
      </c>
    </row>
    <row r="559" spans="1:30" x14ac:dyDescent="0.2">
      <c r="A559" s="75"/>
      <c r="R559" s="77"/>
      <c r="S559" s="31">
        <f t="shared" si="60"/>
        <v>0</v>
      </c>
      <c r="T559" s="31" t="e">
        <f>VLOOKUP(A559,'+ pending'!A:V,22,0)</f>
        <v>#N/A</v>
      </c>
      <c r="U559" s="18" t="e">
        <f>VLOOKUP(A559,'+ pending'!A:W,23,0)</f>
        <v>#N/A</v>
      </c>
      <c r="V559" s="31" t="e">
        <f>VLOOKUP(A559,'+ pending'!A:X,24,0)</f>
        <v>#N/A</v>
      </c>
      <c r="W559" s="62" t="str">
        <f t="shared" si="61"/>
        <v/>
      </c>
      <c r="X559" s="63" t="str">
        <f t="shared" si="62"/>
        <v xml:space="preserve"> </v>
      </c>
      <c r="Z559" s="1" t="str">
        <f t="shared" si="64"/>
        <v/>
      </c>
      <c r="AA559" s="1" t="str">
        <f t="shared" si="59"/>
        <v/>
      </c>
      <c r="AB559" s="1" t="str">
        <f t="shared" si="63"/>
        <v/>
      </c>
      <c r="AC559" s="1" t="str">
        <f t="shared" si="65"/>
        <v/>
      </c>
      <c r="AD559" s="1" t="e">
        <f>VLOOKUP(A559,'+ pending'!A:A,1,0)</f>
        <v>#N/A</v>
      </c>
    </row>
    <row r="560" spans="1:30" x14ac:dyDescent="0.2">
      <c r="A560" s="75"/>
      <c r="R560" s="77"/>
      <c r="S560" s="31">
        <f t="shared" si="60"/>
        <v>0</v>
      </c>
      <c r="T560" s="31" t="e">
        <f>VLOOKUP(A560,'+ pending'!A:V,22,0)</f>
        <v>#N/A</v>
      </c>
      <c r="U560" s="18" t="e">
        <f>VLOOKUP(A560,'+ pending'!A:W,23,0)</f>
        <v>#N/A</v>
      </c>
      <c r="V560" s="31" t="e">
        <f>VLOOKUP(A560,'+ pending'!A:X,24,0)</f>
        <v>#N/A</v>
      </c>
      <c r="W560" s="62" t="str">
        <f t="shared" si="61"/>
        <v/>
      </c>
      <c r="X560" s="63" t="str">
        <f t="shared" si="62"/>
        <v xml:space="preserve"> </v>
      </c>
      <c r="Z560" s="1" t="str">
        <f t="shared" si="64"/>
        <v/>
      </c>
      <c r="AA560" s="1" t="str">
        <f t="shared" si="59"/>
        <v/>
      </c>
      <c r="AB560" s="1" t="str">
        <f t="shared" si="63"/>
        <v/>
      </c>
      <c r="AC560" s="1" t="str">
        <f t="shared" si="65"/>
        <v/>
      </c>
      <c r="AD560" s="1" t="e">
        <f>VLOOKUP(A560,'+ pending'!A:A,1,0)</f>
        <v>#N/A</v>
      </c>
    </row>
    <row r="561" spans="1:30" x14ac:dyDescent="0.2">
      <c r="A561" s="75"/>
      <c r="R561" s="77"/>
      <c r="S561" s="31">
        <f t="shared" si="60"/>
        <v>0</v>
      </c>
      <c r="T561" s="31" t="e">
        <f>VLOOKUP(A561,'+ pending'!A:V,22,0)</f>
        <v>#N/A</v>
      </c>
      <c r="U561" s="18" t="e">
        <f>VLOOKUP(A561,'+ pending'!A:W,23,0)</f>
        <v>#N/A</v>
      </c>
      <c r="V561" s="31" t="e">
        <f>VLOOKUP(A561,'+ pending'!A:X,24,0)</f>
        <v>#N/A</v>
      </c>
      <c r="W561" s="62" t="str">
        <f t="shared" si="61"/>
        <v/>
      </c>
      <c r="X561" s="63" t="str">
        <f t="shared" si="62"/>
        <v xml:space="preserve"> </v>
      </c>
      <c r="Z561" s="1" t="str">
        <f t="shared" si="64"/>
        <v/>
      </c>
      <c r="AA561" s="1" t="str">
        <f t="shared" si="59"/>
        <v/>
      </c>
      <c r="AB561" s="1" t="str">
        <f t="shared" si="63"/>
        <v/>
      </c>
      <c r="AC561" s="1" t="str">
        <f t="shared" si="65"/>
        <v/>
      </c>
      <c r="AD561" s="1" t="e">
        <f>VLOOKUP(A561,'+ pending'!A:A,1,0)</f>
        <v>#N/A</v>
      </c>
    </row>
    <row r="562" spans="1:30" x14ac:dyDescent="0.2">
      <c r="A562" s="75"/>
      <c r="R562" s="77"/>
      <c r="S562" s="31">
        <f t="shared" si="60"/>
        <v>0</v>
      </c>
      <c r="T562" s="31" t="e">
        <f>VLOOKUP(A562,'+ pending'!A:V,22,0)</f>
        <v>#N/A</v>
      </c>
      <c r="U562" s="18" t="e">
        <f>VLOOKUP(A562,'+ pending'!A:W,23,0)</f>
        <v>#N/A</v>
      </c>
      <c r="V562" s="31" t="e">
        <f>VLOOKUP(A562,'+ pending'!A:X,24,0)</f>
        <v>#N/A</v>
      </c>
      <c r="W562" s="62" t="str">
        <f t="shared" si="61"/>
        <v/>
      </c>
      <c r="X562" s="63" t="str">
        <f t="shared" si="62"/>
        <v xml:space="preserve"> </v>
      </c>
      <c r="Z562" s="1" t="str">
        <f t="shared" si="64"/>
        <v/>
      </c>
      <c r="AA562" s="1" t="str">
        <f t="shared" si="59"/>
        <v/>
      </c>
      <c r="AB562" s="1" t="str">
        <f t="shared" si="63"/>
        <v/>
      </c>
      <c r="AC562" s="1" t="str">
        <f t="shared" si="65"/>
        <v/>
      </c>
      <c r="AD562" s="1" t="e">
        <f>VLOOKUP(A562,'+ pending'!A:A,1,0)</f>
        <v>#N/A</v>
      </c>
    </row>
    <row r="563" spans="1:30" x14ac:dyDescent="0.2">
      <c r="A563" s="75"/>
      <c r="R563" s="77"/>
      <c r="S563" s="31">
        <f t="shared" si="60"/>
        <v>0</v>
      </c>
      <c r="T563" s="31" t="e">
        <f>VLOOKUP(A563,'+ pending'!A:V,22,0)</f>
        <v>#N/A</v>
      </c>
      <c r="U563" s="18" t="e">
        <f>VLOOKUP(A563,'+ pending'!A:W,23,0)</f>
        <v>#N/A</v>
      </c>
      <c r="V563" s="31" t="e">
        <f>VLOOKUP(A563,'+ pending'!A:X,24,0)</f>
        <v>#N/A</v>
      </c>
      <c r="W563" s="62" t="str">
        <f t="shared" si="61"/>
        <v/>
      </c>
      <c r="X563" s="63" t="str">
        <f t="shared" si="62"/>
        <v xml:space="preserve"> </v>
      </c>
      <c r="Z563" s="1" t="str">
        <f t="shared" si="64"/>
        <v/>
      </c>
      <c r="AA563" s="1" t="str">
        <f t="shared" si="59"/>
        <v/>
      </c>
      <c r="AB563" s="1" t="str">
        <f t="shared" si="63"/>
        <v/>
      </c>
      <c r="AC563" s="1" t="str">
        <f t="shared" si="65"/>
        <v/>
      </c>
      <c r="AD563" s="1" t="e">
        <f>VLOOKUP(A563,'+ pending'!A:A,1,0)</f>
        <v>#N/A</v>
      </c>
    </row>
    <row r="564" spans="1:30" x14ac:dyDescent="0.2">
      <c r="A564" s="75"/>
      <c r="R564" s="77"/>
      <c r="S564" s="31">
        <f t="shared" si="60"/>
        <v>0</v>
      </c>
      <c r="T564" s="31" t="e">
        <f>VLOOKUP(A564,'+ pending'!A:V,22,0)</f>
        <v>#N/A</v>
      </c>
      <c r="U564" s="18" t="e">
        <f>VLOOKUP(A564,'+ pending'!A:W,23,0)</f>
        <v>#N/A</v>
      </c>
      <c r="V564" s="31" t="e">
        <f>VLOOKUP(A564,'+ pending'!A:X,24,0)</f>
        <v>#N/A</v>
      </c>
      <c r="W564" s="62" t="str">
        <f t="shared" si="61"/>
        <v/>
      </c>
      <c r="X564" s="63" t="str">
        <f t="shared" si="62"/>
        <v xml:space="preserve"> </v>
      </c>
      <c r="Z564" s="1" t="str">
        <f t="shared" si="64"/>
        <v/>
      </c>
      <c r="AA564" s="1" t="str">
        <f t="shared" si="59"/>
        <v/>
      </c>
      <c r="AB564" s="1" t="str">
        <f t="shared" si="63"/>
        <v/>
      </c>
      <c r="AC564" s="1" t="str">
        <f t="shared" si="65"/>
        <v/>
      </c>
      <c r="AD564" s="1" t="e">
        <f>VLOOKUP(A564,'+ pending'!A:A,1,0)</f>
        <v>#N/A</v>
      </c>
    </row>
    <row r="565" spans="1:30" x14ac:dyDescent="0.2">
      <c r="A565" s="75"/>
      <c r="R565" s="77"/>
      <c r="S565" s="31">
        <f t="shared" si="60"/>
        <v>0</v>
      </c>
      <c r="T565" s="31" t="e">
        <f>VLOOKUP(A565,'+ pending'!A:V,22,0)</f>
        <v>#N/A</v>
      </c>
      <c r="U565" s="18" t="e">
        <f>VLOOKUP(A565,'+ pending'!A:W,23,0)</f>
        <v>#N/A</v>
      </c>
      <c r="V565" s="31" t="e">
        <f>VLOOKUP(A565,'+ pending'!A:X,24,0)</f>
        <v>#N/A</v>
      </c>
      <c r="W565" s="62" t="str">
        <f t="shared" si="61"/>
        <v/>
      </c>
      <c r="X565" s="63" t="str">
        <f t="shared" si="62"/>
        <v xml:space="preserve"> </v>
      </c>
      <c r="Z565" s="1" t="str">
        <f t="shared" si="64"/>
        <v/>
      </c>
      <c r="AA565" s="1" t="str">
        <f t="shared" si="59"/>
        <v/>
      </c>
      <c r="AB565" s="1" t="str">
        <f t="shared" si="63"/>
        <v/>
      </c>
      <c r="AC565" s="1" t="str">
        <f t="shared" si="65"/>
        <v/>
      </c>
      <c r="AD565" s="1" t="e">
        <f>VLOOKUP(A565,'+ pending'!A:A,1,0)</f>
        <v>#N/A</v>
      </c>
    </row>
    <row r="566" spans="1:30" x14ac:dyDescent="0.2">
      <c r="A566" s="75"/>
      <c r="R566" s="77"/>
      <c r="S566" s="31">
        <f t="shared" si="60"/>
        <v>0</v>
      </c>
      <c r="T566" s="31" t="e">
        <f>VLOOKUP(A566,'+ pending'!A:V,22,0)</f>
        <v>#N/A</v>
      </c>
      <c r="U566" s="18" t="e">
        <f>VLOOKUP(A566,'+ pending'!A:W,23,0)</f>
        <v>#N/A</v>
      </c>
      <c r="V566" s="31" t="e">
        <f>VLOOKUP(A566,'+ pending'!A:X,24,0)</f>
        <v>#N/A</v>
      </c>
      <c r="W566" s="62" t="str">
        <f t="shared" si="61"/>
        <v/>
      </c>
      <c r="X566" s="63" t="str">
        <f t="shared" si="62"/>
        <v xml:space="preserve"> </v>
      </c>
      <c r="Z566" s="1" t="str">
        <f t="shared" si="64"/>
        <v/>
      </c>
      <c r="AA566" s="1" t="str">
        <f t="shared" si="59"/>
        <v/>
      </c>
      <c r="AB566" s="1" t="str">
        <f t="shared" si="63"/>
        <v/>
      </c>
      <c r="AC566" s="1" t="str">
        <f t="shared" si="65"/>
        <v/>
      </c>
      <c r="AD566" s="1" t="e">
        <f>VLOOKUP(A566,'+ pending'!A:A,1,0)</f>
        <v>#N/A</v>
      </c>
    </row>
    <row r="567" spans="1:30" x14ac:dyDescent="0.2">
      <c r="A567" s="75"/>
      <c r="R567" s="77"/>
      <c r="S567" s="31">
        <f t="shared" si="60"/>
        <v>0</v>
      </c>
      <c r="T567" s="31" t="e">
        <f>VLOOKUP(A567,'+ pending'!A:V,22,0)</f>
        <v>#N/A</v>
      </c>
      <c r="U567" s="18" t="e">
        <f>VLOOKUP(A567,'+ pending'!A:W,23,0)</f>
        <v>#N/A</v>
      </c>
      <c r="V567" s="31">
        <v>2</v>
      </c>
      <c r="W567" s="62" t="str">
        <f t="shared" si="61"/>
        <v/>
      </c>
      <c r="X567" s="63" t="str">
        <f t="shared" si="62"/>
        <v xml:space="preserve"> </v>
      </c>
      <c r="Z567" s="1" t="str">
        <f t="shared" si="64"/>
        <v/>
      </c>
      <c r="AA567" s="1" t="str">
        <f t="shared" si="59"/>
        <v/>
      </c>
      <c r="AB567" s="1" t="str">
        <f t="shared" si="63"/>
        <v/>
      </c>
      <c r="AC567" s="1" t="str">
        <f t="shared" si="65"/>
        <v/>
      </c>
      <c r="AD567" s="1" t="e">
        <f>VLOOKUP(A567,'+ pending'!A:A,1,0)</f>
        <v>#N/A</v>
      </c>
    </row>
    <row r="568" spans="1:30" x14ac:dyDescent="0.2">
      <c r="A568" s="75"/>
      <c r="R568" s="77"/>
      <c r="S568" s="31">
        <f t="shared" si="60"/>
        <v>0</v>
      </c>
      <c r="T568" s="31" t="e">
        <f>VLOOKUP(A568,'+ pending'!A:V,22,0)</f>
        <v>#N/A</v>
      </c>
      <c r="U568" s="18" t="e">
        <f>VLOOKUP(A568,'+ pending'!A:W,23,0)</f>
        <v>#N/A</v>
      </c>
      <c r="V568" s="31" t="e">
        <f>VLOOKUP(A568,'+ pending'!A:X,24,0)</f>
        <v>#N/A</v>
      </c>
      <c r="W568" s="62" t="str">
        <f t="shared" si="61"/>
        <v/>
      </c>
      <c r="X568" s="63" t="str">
        <f t="shared" si="62"/>
        <v xml:space="preserve"> </v>
      </c>
      <c r="Z568" s="1" t="str">
        <f t="shared" si="64"/>
        <v/>
      </c>
      <c r="AA568" s="1" t="str">
        <f t="shared" si="59"/>
        <v/>
      </c>
      <c r="AB568" s="1" t="str">
        <f t="shared" si="63"/>
        <v/>
      </c>
      <c r="AC568" s="1" t="str">
        <f t="shared" si="65"/>
        <v/>
      </c>
      <c r="AD568" s="1" t="e">
        <f>VLOOKUP(A568,'+ pending'!A:A,1,0)</f>
        <v>#N/A</v>
      </c>
    </row>
    <row r="569" spans="1:30" x14ac:dyDescent="0.2">
      <c r="A569" s="75"/>
      <c r="R569" s="77"/>
      <c r="S569" s="31">
        <f t="shared" si="60"/>
        <v>0</v>
      </c>
      <c r="T569" s="31" t="e">
        <f>VLOOKUP(A569,'+ pending'!A:V,22,0)</f>
        <v>#N/A</v>
      </c>
      <c r="U569" s="18" t="e">
        <f>VLOOKUP(A569,'+ pending'!A:W,23,0)</f>
        <v>#N/A</v>
      </c>
      <c r="V569" s="31" t="e">
        <f>VLOOKUP(A569,'+ pending'!A:X,24,0)</f>
        <v>#N/A</v>
      </c>
      <c r="W569" s="62" t="str">
        <f t="shared" si="61"/>
        <v/>
      </c>
      <c r="X569" s="63" t="str">
        <f t="shared" si="62"/>
        <v xml:space="preserve"> </v>
      </c>
      <c r="Z569" s="1" t="str">
        <f t="shared" si="64"/>
        <v/>
      </c>
      <c r="AA569" s="1" t="str">
        <f t="shared" si="59"/>
        <v/>
      </c>
      <c r="AB569" s="1" t="str">
        <f t="shared" si="63"/>
        <v/>
      </c>
      <c r="AC569" s="1" t="str">
        <f t="shared" si="65"/>
        <v/>
      </c>
      <c r="AD569" s="1" t="e">
        <f>VLOOKUP(A569,'+ pending'!A:A,1,0)</f>
        <v>#N/A</v>
      </c>
    </row>
    <row r="570" spans="1:30" x14ac:dyDescent="0.2">
      <c r="A570" s="75"/>
      <c r="R570" s="77"/>
      <c r="S570" s="31">
        <f t="shared" si="60"/>
        <v>0</v>
      </c>
      <c r="T570" s="31" t="e">
        <f>VLOOKUP(A570,'+ pending'!A:V,22,0)</f>
        <v>#N/A</v>
      </c>
      <c r="U570" s="18" t="e">
        <f>VLOOKUP(A570,'+ pending'!A:W,23,0)</f>
        <v>#N/A</v>
      </c>
      <c r="V570" s="31" t="e">
        <f>VLOOKUP(A570,'+ pending'!A:X,24,0)</f>
        <v>#N/A</v>
      </c>
      <c r="W570" s="62" t="str">
        <f t="shared" si="61"/>
        <v/>
      </c>
      <c r="X570" s="63" t="str">
        <f t="shared" si="62"/>
        <v xml:space="preserve"> </v>
      </c>
      <c r="Z570" s="1" t="str">
        <f t="shared" si="64"/>
        <v/>
      </c>
      <c r="AA570" s="1" t="str">
        <f t="shared" ref="AA570:AA633" si="66">IF($D570="Alta",IF($V570&lt;=$AI$5,"Cumplido", "Incumplido"),"")</f>
        <v/>
      </c>
      <c r="AB570" s="1" t="str">
        <f t="shared" si="63"/>
        <v/>
      </c>
      <c r="AC570" s="1" t="str">
        <f t="shared" si="65"/>
        <v/>
      </c>
      <c r="AD570" s="1" t="e">
        <f>VLOOKUP(A570,'+ pending'!A:A,1,0)</f>
        <v>#N/A</v>
      </c>
    </row>
    <row r="571" spans="1:30" x14ac:dyDescent="0.2">
      <c r="A571" s="75"/>
      <c r="R571" s="77"/>
      <c r="S571" s="31">
        <f t="shared" si="60"/>
        <v>0</v>
      </c>
      <c r="T571" s="31" t="e">
        <f>VLOOKUP(A571,'+ pending'!A:V,22,0)</f>
        <v>#N/A</v>
      </c>
      <c r="U571" s="18" t="e">
        <f>VLOOKUP(A571,'+ pending'!A:W,23,0)</f>
        <v>#N/A</v>
      </c>
      <c r="V571" s="31" t="e">
        <f>VLOOKUP(A571,'+ pending'!A:X,24,0)</f>
        <v>#N/A</v>
      </c>
      <c r="W571" s="62" t="str">
        <f t="shared" si="61"/>
        <v/>
      </c>
      <c r="X571" s="63" t="str">
        <f t="shared" si="62"/>
        <v xml:space="preserve"> </v>
      </c>
      <c r="Z571" s="1" t="str">
        <f t="shared" si="64"/>
        <v/>
      </c>
      <c r="AA571" s="1" t="str">
        <f t="shared" si="66"/>
        <v/>
      </c>
      <c r="AB571" s="1" t="str">
        <f t="shared" si="63"/>
        <v/>
      </c>
      <c r="AC571" s="1" t="str">
        <f t="shared" si="65"/>
        <v/>
      </c>
      <c r="AD571" s="1" t="e">
        <f>VLOOKUP(A571,'+ pending'!A:A,1,0)</f>
        <v>#N/A</v>
      </c>
    </row>
    <row r="572" spans="1:30" x14ac:dyDescent="0.2">
      <c r="A572" s="75"/>
      <c r="R572" s="77"/>
      <c r="S572" s="31">
        <f t="shared" si="60"/>
        <v>0</v>
      </c>
      <c r="T572" s="31" t="e">
        <f>VLOOKUP(A572,'+ pending'!A:V,22,0)</f>
        <v>#N/A</v>
      </c>
      <c r="U572" s="18" t="e">
        <f>VLOOKUP(A572,'+ pending'!A:W,23,0)</f>
        <v>#N/A</v>
      </c>
      <c r="V572" s="31" t="e">
        <f>VLOOKUP(A572,'+ pending'!A:X,24,0)</f>
        <v>#N/A</v>
      </c>
      <c r="W572" s="62" t="str">
        <f t="shared" si="61"/>
        <v/>
      </c>
      <c r="X572" s="63" t="str">
        <f t="shared" si="62"/>
        <v xml:space="preserve"> </v>
      </c>
      <c r="Z572" s="1" t="str">
        <f t="shared" si="64"/>
        <v/>
      </c>
      <c r="AA572" s="1" t="str">
        <f t="shared" si="66"/>
        <v/>
      </c>
      <c r="AB572" s="1" t="str">
        <f t="shared" si="63"/>
        <v/>
      </c>
      <c r="AC572" s="1" t="str">
        <f t="shared" si="65"/>
        <v/>
      </c>
      <c r="AD572" s="1" t="e">
        <f>VLOOKUP(A572,'+ pending'!A:A,1,0)</f>
        <v>#N/A</v>
      </c>
    </row>
    <row r="573" spans="1:30" x14ac:dyDescent="0.2">
      <c r="A573" s="75"/>
      <c r="R573" s="77"/>
      <c r="S573" s="31">
        <f t="shared" si="60"/>
        <v>0</v>
      </c>
      <c r="T573" s="31" t="e">
        <f>VLOOKUP(A573,'+ pending'!A:V,22,0)</f>
        <v>#N/A</v>
      </c>
      <c r="U573" s="18" t="e">
        <f>VLOOKUP(A573,'+ pending'!A:W,23,0)</f>
        <v>#N/A</v>
      </c>
      <c r="V573" s="31" t="e">
        <f>VLOOKUP(A573,'+ pending'!A:X,24,0)</f>
        <v>#N/A</v>
      </c>
      <c r="W573" s="62" t="str">
        <f t="shared" si="61"/>
        <v/>
      </c>
      <c r="X573" s="63" t="str">
        <f t="shared" si="62"/>
        <v xml:space="preserve"> </v>
      </c>
      <c r="Z573" s="1" t="str">
        <f t="shared" si="64"/>
        <v/>
      </c>
      <c r="AA573" s="1" t="str">
        <f t="shared" si="66"/>
        <v/>
      </c>
      <c r="AB573" s="1" t="str">
        <f t="shared" si="63"/>
        <v/>
      </c>
      <c r="AC573" s="1" t="str">
        <f t="shared" si="65"/>
        <v/>
      </c>
      <c r="AD573" s="1" t="e">
        <f>VLOOKUP(A573,'+ pending'!A:A,1,0)</f>
        <v>#N/A</v>
      </c>
    </row>
    <row r="574" spans="1:30" x14ac:dyDescent="0.2">
      <c r="A574" s="75"/>
      <c r="R574" s="77"/>
      <c r="S574" s="31">
        <f t="shared" si="60"/>
        <v>0</v>
      </c>
      <c r="T574" s="31" t="e">
        <f>VLOOKUP(A574,'+ pending'!A:V,22,0)</f>
        <v>#N/A</v>
      </c>
      <c r="U574" s="18" t="e">
        <f>VLOOKUP(A574,'+ pending'!A:W,23,0)</f>
        <v>#N/A</v>
      </c>
      <c r="V574" s="31" t="e">
        <f>VLOOKUP(A574,'+ pending'!A:X,24,0)</f>
        <v>#N/A</v>
      </c>
      <c r="W574" s="62" t="str">
        <f t="shared" si="61"/>
        <v/>
      </c>
      <c r="X574" s="63" t="str">
        <f t="shared" si="62"/>
        <v xml:space="preserve"> </v>
      </c>
      <c r="Z574" s="1" t="str">
        <f t="shared" si="64"/>
        <v/>
      </c>
      <c r="AA574" s="1" t="str">
        <f t="shared" si="66"/>
        <v/>
      </c>
      <c r="AB574" s="1" t="str">
        <f t="shared" si="63"/>
        <v/>
      </c>
      <c r="AC574" s="1" t="str">
        <f t="shared" si="65"/>
        <v/>
      </c>
      <c r="AD574" s="1" t="e">
        <f>VLOOKUP(A574,'+ pending'!A:A,1,0)</f>
        <v>#N/A</v>
      </c>
    </row>
    <row r="575" spans="1:30" x14ac:dyDescent="0.2">
      <c r="A575" s="75"/>
      <c r="R575" s="77"/>
      <c r="S575" s="31">
        <f t="shared" si="60"/>
        <v>0</v>
      </c>
      <c r="T575" s="31" t="e">
        <f>VLOOKUP(A575,'+ pending'!A:V,22,0)</f>
        <v>#N/A</v>
      </c>
      <c r="U575" s="18" t="e">
        <f>VLOOKUP(A575,'+ pending'!A:W,23,0)</f>
        <v>#N/A</v>
      </c>
      <c r="V575" s="31" t="e">
        <f>VLOOKUP(A575,'+ pending'!A:X,24,0)</f>
        <v>#N/A</v>
      </c>
      <c r="W575" s="62" t="str">
        <f t="shared" si="61"/>
        <v/>
      </c>
      <c r="X575" s="63" t="str">
        <f t="shared" si="62"/>
        <v xml:space="preserve"> </v>
      </c>
      <c r="Z575" s="1" t="str">
        <f t="shared" si="64"/>
        <v/>
      </c>
      <c r="AA575" s="1" t="str">
        <f t="shared" si="66"/>
        <v/>
      </c>
      <c r="AB575" s="1" t="str">
        <f t="shared" si="63"/>
        <v/>
      </c>
      <c r="AC575" s="1" t="str">
        <f t="shared" si="65"/>
        <v/>
      </c>
      <c r="AD575" s="1" t="e">
        <f>VLOOKUP(A575,'+ pending'!A:A,1,0)</f>
        <v>#N/A</v>
      </c>
    </row>
    <row r="576" spans="1:30" x14ac:dyDescent="0.2">
      <c r="A576" s="75"/>
      <c r="R576" s="77"/>
      <c r="S576" s="31">
        <f t="shared" si="60"/>
        <v>0</v>
      </c>
      <c r="T576" s="31" t="e">
        <f>VLOOKUP(A576,'+ pending'!A:V,22,0)</f>
        <v>#N/A</v>
      </c>
      <c r="U576" s="18" t="e">
        <f>VLOOKUP(A576,'+ pending'!A:W,23,0)</f>
        <v>#N/A</v>
      </c>
      <c r="V576" s="31" t="e">
        <f>VLOOKUP(A576,'+ pending'!A:X,24,0)</f>
        <v>#N/A</v>
      </c>
      <c r="W576" s="62" t="str">
        <f t="shared" si="61"/>
        <v/>
      </c>
      <c r="X576" s="63" t="str">
        <f t="shared" si="62"/>
        <v xml:space="preserve"> </v>
      </c>
      <c r="Z576" s="1" t="str">
        <f t="shared" si="64"/>
        <v/>
      </c>
      <c r="AA576" s="1" t="str">
        <f t="shared" si="66"/>
        <v/>
      </c>
      <c r="AB576" s="1" t="str">
        <f t="shared" si="63"/>
        <v/>
      </c>
      <c r="AC576" s="1" t="str">
        <f t="shared" si="65"/>
        <v/>
      </c>
      <c r="AD576" s="1" t="e">
        <f>VLOOKUP(A576,'+ pending'!A:A,1,0)</f>
        <v>#N/A</v>
      </c>
    </row>
    <row r="577" spans="1:30" x14ac:dyDescent="0.2">
      <c r="A577" s="75"/>
      <c r="R577" s="77"/>
      <c r="S577" s="31">
        <f t="shared" si="60"/>
        <v>0</v>
      </c>
      <c r="T577" s="31" t="e">
        <f>VLOOKUP(A577,'+ pending'!A:V,22,0)</f>
        <v>#N/A</v>
      </c>
      <c r="U577" s="18" t="e">
        <f>VLOOKUP(A577,'+ pending'!A:W,23,0)</f>
        <v>#N/A</v>
      </c>
      <c r="V577" s="31" t="e">
        <f>VLOOKUP(A577,'+ pending'!A:X,24,0)</f>
        <v>#N/A</v>
      </c>
      <c r="W577" s="62" t="str">
        <f t="shared" si="61"/>
        <v/>
      </c>
      <c r="X577" s="63" t="str">
        <f t="shared" si="62"/>
        <v xml:space="preserve"> </v>
      </c>
      <c r="Z577" s="1" t="str">
        <f t="shared" si="64"/>
        <v/>
      </c>
      <c r="AA577" s="1" t="str">
        <f t="shared" si="66"/>
        <v/>
      </c>
      <c r="AB577" s="1" t="str">
        <f t="shared" si="63"/>
        <v/>
      </c>
      <c r="AC577" s="1" t="str">
        <f t="shared" si="65"/>
        <v/>
      </c>
      <c r="AD577" s="1" t="e">
        <f>VLOOKUP(A577,'+ pending'!A:A,1,0)</f>
        <v>#N/A</v>
      </c>
    </row>
    <row r="578" spans="1:30" x14ac:dyDescent="0.2">
      <c r="A578" s="75"/>
      <c r="R578" s="77"/>
      <c r="S578" s="31">
        <f t="shared" si="60"/>
        <v>0</v>
      </c>
      <c r="T578" s="31" t="e">
        <f>VLOOKUP(A578,'+ pending'!A:V,22,0)</f>
        <v>#N/A</v>
      </c>
      <c r="U578" s="18" t="e">
        <f>VLOOKUP(A578,'+ pending'!A:W,23,0)</f>
        <v>#N/A</v>
      </c>
      <c r="V578" s="31" t="e">
        <f>VLOOKUP(A578,'+ pending'!A:X,24,0)</f>
        <v>#N/A</v>
      </c>
      <c r="W578" s="62" t="str">
        <f t="shared" si="61"/>
        <v/>
      </c>
      <c r="X578" s="63" t="str">
        <f t="shared" si="62"/>
        <v xml:space="preserve"> </v>
      </c>
      <c r="Z578" s="1" t="str">
        <f t="shared" si="64"/>
        <v/>
      </c>
      <c r="AA578" s="1" t="str">
        <f t="shared" si="66"/>
        <v/>
      </c>
      <c r="AB578" s="1" t="str">
        <f t="shared" si="63"/>
        <v/>
      </c>
      <c r="AC578" s="1" t="str">
        <f t="shared" si="65"/>
        <v/>
      </c>
      <c r="AD578" s="1" t="e">
        <f>VLOOKUP(A578,'+ pending'!A:A,1,0)</f>
        <v>#N/A</v>
      </c>
    </row>
    <row r="579" spans="1:30" x14ac:dyDescent="0.2">
      <c r="A579" s="75"/>
      <c r="R579" s="77"/>
      <c r="S579" s="31">
        <f t="shared" si="60"/>
        <v>0</v>
      </c>
      <c r="T579" s="31" t="e">
        <f>VLOOKUP(A579,'+ pending'!A:V,22,0)</f>
        <v>#N/A</v>
      </c>
      <c r="U579" s="18" t="e">
        <f>VLOOKUP(A579,'+ pending'!A:W,23,0)</f>
        <v>#N/A</v>
      </c>
      <c r="V579" s="31" t="e">
        <f>VLOOKUP(A579,'+ pending'!A:X,24,0)</f>
        <v>#N/A</v>
      </c>
      <c r="W579" s="62" t="str">
        <f t="shared" si="61"/>
        <v/>
      </c>
      <c r="X579" s="63" t="str">
        <f t="shared" si="62"/>
        <v xml:space="preserve"> </v>
      </c>
      <c r="Z579" s="1" t="str">
        <f t="shared" si="64"/>
        <v/>
      </c>
      <c r="AA579" s="1" t="str">
        <f t="shared" si="66"/>
        <v/>
      </c>
      <c r="AB579" s="1" t="str">
        <f t="shared" si="63"/>
        <v/>
      </c>
      <c r="AC579" s="1" t="str">
        <f t="shared" si="65"/>
        <v/>
      </c>
      <c r="AD579" s="1" t="e">
        <f>VLOOKUP(A579,'+ pending'!A:A,1,0)</f>
        <v>#N/A</v>
      </c>
    </row>
    <row r="580" spans="1:30" x14ac:dyDescent="0.2">
      <c r="A580" s="75"/>
      <c r="R580" s="77"/>
      <c r="S580" s="31">
        <f t="shared" si="60"/>
        <v>0</v>
      </c>
      <c r="T580" s="31" t="e">
        <f>VLOOKUP(A580,'+ pending'!A:V,22,0)</f>
        <v>#N/A</v>
      </c>
      <c r="U580" s="18" t="e">
        <f>VLOOKUP(A580,'+ pending'!A:W,23,0)</f>
        <v>#N/A</v>
      </c>
      <c r="V580" s="31" t="e">
        <f>VLOOKUP(A580,'+ pending'!A:X,24,0)</f>
        <v>#N/A</v>
      </c>
      <c r="W580" s="62" t="str">
        <f t="shared" si="61"/>
        <v/>
      </c>
      <c r="X580" s="63" t="str">
        <f t="shared" si="62"/>
        <v xml:space="preserve"> </v>
      </c>
      <c r="Z580" s="1" t="str">
        <f t="shared" si="64"/>
        <v/>
      </c>
      <c r="AA580" s="1" t="str">
        <f t="shared" si="66"/>
        <v/>
      </c>
      <c r="AB580" s="1" t="str">
        <f t="shared" si="63"/>
        <v/>
      </c>
      <c r="AC580" s="1" t="str">
        <f t="shared" si="65"/>
        <v/>
      </c>
      <c r="AD580" s="1" t="e">
        <f>VLOOKUP(A580,'+ pending'!A:A,1,0)</f>
        <v>#N/A</v>
      </c>
    </row>
    <row r="581" spans="1:30" x14ac:dyDescent="0.2">
      <c r="A581" s="75"/>
      <c r="R581" s="77"/>
      <c r="S581" s="31">
        <f t="shared" si="60"/>
        <v>0</v>
      </c>
      <c r="T581" s="31" t="e">
        <f>VLOOKUP(A581,'+ pending'!A:V,22,0)</f>
        <v>#N/A</v>
      </c>
      <c r="U581" s="18" t="e">
        <f>VLOOKUP(A581,'+ pending'!A:W,23,0)</f>
        <v>#N/A</v>
      </c>
      <c r="V581" s="31" t="e">
        <f>VLOOKUP(A581,'+ pending'!A:X,24,0)</f>
        <v>#N/A</v>
      </c>
      <c r="W581" s="62" t="str">
        <f t="shared" si="61"/>
        <v/>
      </c>
      <c r="X581" s="63" t="str">
        <f t="shared" si="62"/>
        <v xml:space="preserve"> </v>
      </c>
      <c r="Z581" s="1" t="str">
        <f t="shared" si="64"/>
        <v/>
      </c>
      <c r="AA581" s="1" t="str">
        <f t="shared" si="66"/>
        <v/>
      </c>
      <c r="AB581" s="1" t="str">
        <f t="shared" si="63"/>
        <v/>
      </c>
      <c r="AC581" s="1" t="str">
        <f t="shared" si="65"/>
        <v/>
      </c>
      <c r="AD581" s="1" t="e">
        <f>VLOOKUP(A581,'+ pending'!A:A,1,0)</f>
        <v>#N/A</v>
      </c>
    </row>
    <row r="582" spans="1:30" x14ac:dyDescent="0.2">
      <c r="A582" s="75"/>
      <c r="R582" s="77"/>
      <c r="S582" s="31">
        <f t="shared" si="60"/>
        <v>0</v>
      </c>
      <c r="T582" s="31" t="e">
        <f>VLOOKUP(A582,'+ pending'!A:V,22,0)</f>
        <v>#N/A</v>
      </c>
      <c r="U582" s="18" t="e">
        <f>VLOOKUP(A582,'+ pending'!A:W,23,0)</f>
        <v>#N/A</v>
      </c>
      <c r="V582" s="31" t="e">
        <f>VLOOKUP(A582,'+ pending'!A:X,24,0)</f>
        <v>#N/A</v>
      </c>
      <c r="W582" s="62" t="str">
        <f t="shared" si="61"/>
        <v/>
      </c>
      <c r="X582" s="63" t="str">
        <f t="shared" si="62"/>
        <v xml:space="preserve"> </v>
      </c>
      <c r="Z582" s="1" t="str">
        <f t="shared" si="64"/>
        <v/>
      </c>
      <c r="AA582" s="1" t="str">
        <f t="shared" si="66"/>
        <v/>
      </c>
      <c r="AB582" s="1" t="str">
        <f t="shared" si="63"/>
        <v/>
      </c>
      <c r="AC582" s="1" t="str">
        <f t="shared" si="65"/>
        <v/>
      </c>
      <c r="AD582" s="1" t="e">
        <f>VLOOKUP(A582,'+ pending'!A:A,1,0)</f>
        <v>#N/A</v>
      </c>
    </row>
    <row r="583" spans="1:30" x14ac:dyDescent="0.2">
      <c r="A583" s="75"/>
      <c r="R583" s="77"/>
      <c r="S583" s="31">
        <f t="shared" ref="S583:S649" si="67">I583-H583</f>
        <v>0</v>
      </c>
      <c r="T583" s="31" t="e">
        <f>VLOOKUP(A583,'+ pending'!A:V,22,0)</f>
        <v>#N/A</v>
      </c>
      <c r="U583" s="18" t="e">
        <f>VLOOKUP(A583,'+ pending'!A:W,23,0)</f>
        <v>#N/A</v>
      </c>
      <c r="V583" s="31" t="e">
        <f>VLOOKUP(A583,'+ pending'!A:X,24,0)</f>
        <v>#N/A</v>
      </c>
      <c r="W583" s="62" t="str">
        <f t="shared" ref="W583:W648" si="68">IF(P583="Incidencia de Cliente",IF($V583&lt;=$AI$2,"Cumplido","Incumplido"),"")</f>
        <v/>
      </c>
      <c r="X583" s="63" t="str">
        <f t="shared" ref="X583:X648" si="69">IF(P583="Requerimiento de Cliente",IF($V583&lt;=$AI$3,"Cumplido","Incumplido")," ")</f>
        <v xml:space="preserve"> </v>
      </c>
      <c r="Z583" s="1" t="str">
        <f t="shared" si="64"/>
        <v/>
      </c>
      <c r="AA583" s="1" t="str">
        <f t="shared" si="66"/>
        <v/>
      </c>
      <c r="AB583" s="1" t="str">
        <f t="shared" si="63"/>
        <v/>
      </c>
      <c r="AC583" s="1" t="str">
        <f t="shared" si="65"/>
        <v/>
      </c>
      <c r="AD583" s="1" t="e">
        <f>VLOOKUP(A583,'+ pending'!A:A,1,0)</f>
        <v>#N/A</v>
      </c>
    </row>
    <row r="584" spans="1:30" x14ac:dyDescent="0.2">
      <c r="A584" s="75"/>
      <c r="R584" s="77"/>
      <c r="S584" s="31">
        <f t="shared" si="67"/>
        <v>0</v>
      </c>
      <c r="T584" s="31" t="e">
        <f>VLOOKUP(A584,'+ pending'!A:V,22,0)</f>
        <v>#N/A</v>
      </c>
      <c r="U584" s="18" t="e">
        <f>VLOOKUP(A584,'+ pending'!A:W,23,0)</f>
        <v>#N/A</v>
      </c>
      <c r="V584" s="31" t="e">
        <f>VLOOKUP(A584,'+ pending'!A:X,24,0)</f>
        <v>#N/A</v>
      </c>
      <c r="W584" s="62" t="str">
        <f t="shared" si="68"/>
        <v/>
      </c>
      <c r="X584" s="63" t="str">
        <f t="shared" si="69"/>
        <v xml:space="preserve"> </v>
      </c>
      <c r="Z584" s="1" t="str">
        <f t="shared" si="64"/>
        <v/>
      </c>
      <c r="AA584" s="1" t="str">
        <f t="shared" si="66"/>
        <v/>
      </c>
      <c r="AB584" s="1" t="str">
        <f t="shared" ref="AB584:AB647" si="70">IF($D584="Media",IF($V584&lt;=$AI$6,"Cumplido", "Incumplido"),"")</f>
        <v/>
      </c>
      <c r="AC584" s="1" t="str">
        <f t="shared" si="65"/>
        <v/>
      </c>
      <c r="AD584" s="1" t="e">
        <f>VLOOKUP(A584,'+ pending'!A:A,1,0)</f>
        <v>#N/A</v>
      </c>
    </row>
    <row r="585" spans="1:30" x14ac:dyDescent="0.2">
      <c r="A585" s="75"/>
      <c r="R585" s="77"/>
      <c r="S585" s="31">
        <f t="shared" si="67"/>
        <v>0</v>
      </c>
      <c r="T585" s="31" t="e">
        <f>VLOOKUP(A585,'+ pending'!A:V,22,0)</f>
        <v>#N/A</v>
      </c>
      <c r="U585" s="18" t="e">
        <f>VLOOKUP(A585,'+ pending'!A:W,23,0)</f>
        <v>#N/A</v>
      </c>
      <c r="V585" s="31" t="e">
        <f>VLOOKUP(A585,'+ pending'!A:X,24,0)</f>
        <v>#N/A</v>
      </c>
      <c r="W585" s="62" t="str">
        <f t="shared" si="68"/>
        <v/>
      </c>
      <c r="X585" s="63" t="str">
        <f t="shared" si="69"/>
        <v xml:space="preserve"> </v>
      </c>
      <c r="Z585" s="1" t="str">
        <f t="shared" si="64"/>
        <v/>
      </c>
      <c r="AA585" s="1" t="str">
        <f t="shared" si="66"/>
        <v/>
      </c>
      <c r="AB585" s="1" t="str">
        <f t="shared" si="70"/>
        <v/>
      </c>
      <c r="AC585" s="1" t="str">
        <f t="shared" si="65"/>
        <v/>
      </c>
      <c r="AD585" s="1" t="e">
        <f>VLOOKUP(A585,'+ pending'!A:A,1,0)</f>
        <v>#N/A</v>
      </c>
    </row>
    <row r="586" spans="1:30" x14ac:dyDescent="0.2">
      <c r="A586" s="75"/>
      <c r="R586" s="77"/>
      <c r="S586" s="31">
        <f t="shared" si="67"/>
        <v>0</v>
      </c>
      <c r="T586" s="31" t="e">
        <f>VLOOKUP(A586,'+ pending'!A:V,22,0)</f>
        <v>#N/A</v>
      </c>
      <c r="U586" s="18" t="e">
        <f>VLOOKUP(A586,'+ pending'!A:W,23,0)</f>
        <v>#N/A</v>
      </c>
      <c r="V586" s="31" t="e">
        <f>VLOOKUP(A586,'+ pending'!A:X,24,0)</f>
        <v>#N/A</v>
      </c>
      <c r="W586" s="62" t="str">
        <f t="shared" si="68"/>
        <v/>
      </c>
      <c r="X586" s="63" t="str">
        <f t="shared" si="69"/>
        <v xml:space="preserve"> </v>
      </c>
      <c r="Z586" s="1" t="str">
        <f t="shared" ref="Z586:Z649" si="71">IF($D586="Crítica",IF($V586&lt;=$AI$4, "Cumplido", "Incumplido SLA"),"")</f>
        <v/>
      </c>
      <c r="AA586" s="1" t="str">
        <f t="shared" si="66"/>
        <v/>
      </c>
      <c r="AB586" s="1" t="str">
        <f t="shared" si="70"/>
        <v/>
      </c>
      <c r="AC586" s="1" t="str">
        <f t="shared" si="65"/>
        <v/>
      </c>
      <c r="AD586" s="1" t="e">
        <f>VLOOKUP(A586,'+ pending'!A:A,1,0)</f>
        <v>#N/A</v>
      </c>
    </row>
    <row r="587" spans="1:30" x14ac:dyDescent="0.2">
      <c r="A587" s="75"/>
      <c r="R587" s="77"/>
      <c r="S587" s="31">
        <f t="shared" si="67"/>
        <v>0</v>
      </c>
      <c r="T587" s="31" t="e">
        <f>VLOOKUP(A587,'+ pending'!A:V,22,0)</f>
        <v>#N/A</v>
      </c>
      <c r="U587" s="18" t="e">
        <f>VLOOKUP(A587,'+ pending'!A:W,23,0)</f>
        <v>#N/A</v>
      </c>
      <c r="V587" s="31" t="e">
        <f>VLOOKUP(A587,'+ pending'!A:X,24,0)</f>
        <v>#N/A</v>
      </c>
      <c r="W587" s="62" t="str">
        <f t="shared" si="68"/>
        <v/>
      </c>
      <c r="X587" s="63" t="str">
        <f t="shared" si="69"/>
        <v xml:space="preserve"> </v>
      </c>
      <c r="Z587" s="1" t="str">
        <f t="shared" si="71"/>
        <v/>
      </c>
      <c r="AA587" s="1" t="str">
        <f t="shared" si="66"/>
        <v/>
      </c>
      <c r="AB587" s="1" t="str">
        <f t="shared" si="70"/>
        <v/>
      </c>
      <c r="AC587" s="1" t="str">
        <f t="shared" si="65"/>
        <v/>
      </c>
      <c r="AD587" s="1" t="e">
        <f>VLOOKUP(A587,'+ pending'!A:A,1,0)</f>
        <v>#N/A</v>
      </c>
    </row>
    <row r="588" spans="1:30" x14ac:dyDescent="0.2">
      <c r="A588" s="75"/>
      <c r="R588" s="77"/>
      <c r="S588" s="31">
        <f t="shared" si="67"/>
        <v>0</v>
      </c>
      <c r="T588" s="31" t="e">
        <f>VLOOKUP(A588,'+ pending'!A:V,22,0)</f>
        <v>#N/A</v>
      </c>
      <c r="U588" s="18" t="e">
        <f>VLOOKUP(A588,'+ pending'!A:W,23,0)</f>
        <v>#N/A</v>
      </c>
      <c r="V588" s="31" t="e">
        <f>VLOOKUP(A588,'+ pending'!A:X,24,0)</f>
        <v>#N/A</v>
      </c>
      <c r="W588" s="62" t="str">
        <f t="shared" si="68"/>
        <v/>
      </c>
      <c r="X588" s="63" t="str">
        <f t="shared" si="69"/>
        <v xml:space="preserve"> </v>
      </c>
      <c r="Z588" s="1" t="str">
        <f t="shared" si="71"/>
        <v/>
      </c>
      <c r="AA588" s="1" t="str">
        <f t="shared" si="66"/>
        <v/>
      </c>
      <c r="AB588" s="1" t="str">
        <f t="shared" si="70"/>
        <v/>
      </c>
      <c r="AC588" s="1" t="str">
        <f t="shared" si="65"/>
        <v/>
      </c>
      <c r="AD588" s="1" t="e">
        <f>VLOOKUP(A588,'+ pending'!A:A,1,0)</f>
        <v>#N/A</v>
      </c>
    </row>
    <row r="589" spans="1:30" x14ac:dyDescent="0.2">
      <c r="A589" s="75"/>
      <c r="R589" s="77"/>
      <c r="S589" s="31">
        <f t="shared" si="67"/>
        <v>0</v>
      </c>
      <c r="T589" s="31" t="e">
        <f>VLOOKUP(A589,'+ pending'!A:V,22,0)</f>
        <v>#N/A</v>
      </c>
      <c r="U589" s="18" t="e">
        <f>VLOOKUP(A589,'+ pending'!A:W,23,0)</f>
        <v>#N/A</v>
      </c>
      <c r="V589" s="31" t="e">
        <f>VLOOKUP(A589,'+ pending'!A:X,24,0)</f>
        <v>#N/A</v>
      </c>
      <c r="W589" s="62" t="str">
        <f t="shared" si="68"/>
        <v/>
      </c>
      <c r="X589" s="63" t="str">
        <f t="shared" si="69"/>
        <v xml:space="preserve"> </v>
      </c>
      <c r="Z589" s="1" t="str">
        <f t="shared" si="71"/>
        <v/>
      </c>
      <c r="AA589" s="1" t="str">
        <f t="shared" si="66"/>
        <v/>
      </c>
      <c r="AB589" s="1" t="str">
        <f t="shared" si="70"/>
        <v/>
      </c>
      <c r="AC589" s="1" t="str">
        <f t="shared" si="65"/>
        <v/>
      </c>
      <c r="AD589" s="1" t="e">
        <f>VLOOKUP(A589,'+ pending'!A:A,1,0)</f>
        <v>#N/A</v>
      </c>
    </row>
    <row r="590" spans="1:30" x14ac:dyDescent="0.2">
      <c r="A590" s="75"/>
      <c r="R590" s="77"/>
      <c r="S590" s="31">
        <f t="shared" si="67"/>
        <v>0</v>
      </c>
      <c r="T590" s="31" t="e">
        <f>VLOOKUP(A590,'+ pending'!A:V,22,0)</f>
        <v>#N/A</v>
      </c>
      <c r="U590" s="18" t="e">
        <f>VLOOKUP(A590,'+ pending'!A:W,23,0)</f>
        <v>#N/A</v>
      </c>
      <c r="V590" s="31" t="e">
        <f>VLOOKUP(A590,'+ pending'!A:X,24,0)</f>
        <v>#N/A</v>
      </c>
      <c r="W590" s="62" t="str">
        <f t="shared" si="68"/>
        <v/>
      </c>
      <c r="X590" s="63" t="str">
        <f t="shared" si="69"/>
        <v xml:space="preserve"> </v>
      </c>
      <c r="Z590" s="1" t="str">
        <f t="shared" si="71"/>
        <v/>
      </c>
      <c r="AA590" s="1" t="str">
        <f t="shared" si="66"/>
        <v/>
      </c>
      <c r="AB590" s="1" t="str">
        <f t="shared" si="70"/>
        <v/>
      </c>
      <c r="AC590" s="1" t="str">
        <f t="shared" ref="AC590:AC653" si="72">IF($D590="Baja",IF($V590&lt;=$AI$7,"Cumplido", "Incumplido"),"")</f>
        <v/>
      </c>
      <c r="AD590" s="1" t="e">
        <f>VLOOKUP(A590,'+ pending'!A:A,1,0)</f>
        <v>#N/A</v>
      </c>
    </row>
    <row r="591" spans="1:30" x14ac:dyDescent="0.2">
      <c r="A591" s="75"/>
      <c r="R591" s="77"/>
      <c r="S591" s="31">
        <f t="shared" si="67"/>
        <v>0</v>
      </c>
      <c r="T591" s="31" t="e">
        <f>VLOOKUP(A591,'+ pending'!A:V,22,0)</f>
        <v>#N/A</v>
      </c>
      <c r="U591" s="18" t="e">
        <f>VLOOKUP(A591,'+ pending'!A:W,23,0)</f>
        <v>#N/A</v>
      </c>
      <c r="V591" s="31" t="e">
        <f>VLOOKUP(A591,'+ pending'!A:X,24,0)</f>
        <v>#N/A</v>
      </c>
      <c r="W591" s="62" t="str">
        <f t="shared" si="68"/>
        <v/>
      </c>
      <c r="X591" s="63" t="str">
        <f t="shared" si="69"/>
        <v xml:space="preserve"> </v>
      </c>
      <c r="Z591" s="1" t="str">
        <f t="shared" si="71"/>
        <v/>
      </c>
      <c r="AA591" s="1" t="str">
        <f t="shared" si="66"/>
        <v/>
      </c>
      <c r="AB591" s="1" t="str">
        <f t="shared" si="70"/>
        <v/>
      </c>
      <c r="AC591" s="1" t="str">
        <f t="shared" si="72"/>
        <v/>
      </c>
      <c r="AD591" s="1" t="e">
        <f>VLOOKUP(A591,'+ pending'!A:A,1,0)</f>
        <v>#N/A</v>
      </c>
    </row>
    <row r="592" spans="1:30" x14ac:dyDescent="0.2">
      <c r="A592" s="75"/>
      <c r="R592" s="77"/>
      <c r="S592" s="31">
        <f t="shared" si="67"/>
        <v>0</v>
      </c>
      <c r="T592" s="31" t="e">
        <f>VLOOKUP(A592,'+ pending'!A:V,22,0)</f>
        <v>#N/A</v>
      </c>
      <c r="U592" s="18" t="e">
        <f>VLOOKUP(A592,'+ pending'!A:W,23,0)</f>
        <v>#N/A</v>
      </c>
      <c r="V592" s="31" t="e">
        <f>VLOOKUP(A592,'+ pending'!A:X,24,0)</f>
        <v>#N/A</v>
      </c>
      <c r="W592" s="62" t="str">
        <f t="shared" si="68"/>
        <v/>
      </c>
      <c r="X592" s="63" t="str">
        <f t="shared" si="69"/>
        <v xml:space="preserve"> </v>
      </c>
      <c r="Z592" s="1" t="str">
        <f t="shared" si="71"/>
        <v/>
      </c>
      <c r="AA592" s="1" t="str">
        <f t="shared" si="66"/>
        <v/>
      </c>
      <c r="AB592" s="1" t="str">
        <f t="shared" si="70"/>
        <v/>
      </c>
      <c r="AC592" s="1" t="str">
        <f t="shared" si="72"/>
        <v/>
      </c>
      <c r="AD592" s="1" t="e">
        <f>VLOOKUP(A592,'+ pending'!A:A,1,0)</f>
        <v>#N/A</v>
      </c>
    </row>
    <row r="593" spans="1:30" x14ac:dyDescent="0.2">
      <c r="A593" s="75"/>
      <c r="R593" s="77"/>
      <c r="S593" s="31">
        <f t="shared" si="67"/>
        <v>0</v>
      </c>
      <c r="T593" s="31" t="e">
        <f>VLOOKUP(A593,'+ pending'!A:V,22,0)</f>
        <v>#N/A</v>
      </c>
      <c r="U593" s="18" t="e">
        <f>VLOOKUP(A593,'+ pending'!A:W,23,0)</f>
        <v>#N/A</v>
      </c>
      <c r="V593" s="31" t="e">
        <f>VLOOKUP(A593,'+ pending'!A:X,24,0)</f>
        <v>#N/A</v>
      </c>
      <c r="W593" s="62" t="str">
        <f t="shared" si="68"/>
        <v/>
      </c>
      <c r="X593" s="63" t="str">
        <f t="shared" si="69"/>
        <v xml:space="preserve"> </v>
      </c>
      <c r="Z593" s="1" t="str">
        <f t="shared" si="71"/>
        <v/>
      </c>
      <c r="AA593" s="1" t="str">
        <f t="shared" si="66"/>
        <v/>
      </c>
      <c r="AB593" s="1" t="str">
        <f t="shared" si="70"/>
        <v/>
      </c>
      <c r="AC593" s="1" t="str">
        <f t="shared" si="72"/>
        <v/>
      </c>
      <c r="AD593" s="1" t="e">
        <f>VLOOKUP(A593,'+ pending'!A:A,1,0)</f>
        <v>#N/A</v>
      </c>
    </row>
    <row r="594" spans="1:30" x14ac:dyDescent="0.2">
      <c r="A594" s="75"/>
      <c r="R594" s="77"/>
      <c r="S594" s="31">
        <f t="shared" si="67"/>
        <v>0</v>
      </c>
      <c r="T594" s="31" t="e">
        <f>VLOOKUP(A594,'+ pending'!A:V,22,0)</f>
        <v>#N/A</v>
      </c>
      <c r="U594" s="18" t="e">
        <f>VLOOKUP(A594,'+ pending'!A:W,23,0)</f>
        <v>#N/A</v>
      </c>
      <c r="V594" s="31" t="e">
        <f>VLOOKUP(A594,'+ pending'!A:X,24,0)</f>
        <v>#N/A</v>
      </c>
      <c r="W594" s="62" t="str">
        <f t="shared" si="68"/>
        <v/>
      </c>
      <c r="X594" s="63" t="str">
        <f t="shared" si="69"/>
        <v xml:space="preserve"> </v>
      </c>
      <c r="Z594" s="1" t="str">
        <f t="shared" si="71"/>
        <v/>
      </c>
      <c r="AA594" s="1" t="str">
        <f t="shared" si="66"/>
        <v/>
      </c>
      <c r="AB594" s="1" t="str">
        <f t="shared" si="70"/>
        <v/>
      </c>
      <c r="AC594" s="1" t="str">
        <f t="shared" si="72"/>
        <v/>
      </c>
      <c r="AD594" s="1" t="e">
        <f>VLOOKUP(A594,'+ pending'!A:A,1,0)</f>
        <v>#N/A</v>
      </c>
    </row>
    <row r="595" spans="1:30" x14ac:dyDescent="0.2">
      <c r="A595" s="75"/>
      <c r="R595" s="77"/>
      <c r="S595" s="31">
        <f t="shared" si="67"/>
        <v>0</v>
      </c>
      <c r="T595" s="31" t="e">
        <f>VLOOKUP(A595,'+ pending'!A:V,22,0)</f>
        <v>#N/A</v>
      </c>
      <c r="U595" s="18" t="e">
        <f>VLOOKUP(A595,'+ pending'!A:W,23,0)</f>
        <v>#N/A</v>
      </c>
      <c r="V595" s="31" t="e">
        <f>VLOOKUP(A595,'+ pending'!A:X,24,0)</f>
        <v>#N/A</v>
      </c>
      <c r="W595" s="62" t="str">
        <f t="shared" si="68"/>
        <v/>
      </c>
      <c r="X595" s="63" t="str">
        <f t="shared" si="69"/>
        <v xml:space="preserve"> </v>
      </c>
      <c r="Z595" s="1" t="str">
        <f t="shared" si="71"/>
        <v/>
      </c>
      <c r="AA595" s="1" t="str">
        <f t="shared" si="66"/>
        <v/>
      </c>
      <c r="AB595" s="1" t="str">
        <f t="shared" si="70"/>
        <v/>
      </c>
      <c r="AC595" s="1" t="str">
        <f t="shared" si="72"/>
        <v/>
      </c>
      <c r="AD595" s="1" t="e">
        <f>VLOOKUP(A595,'+ pending'!A:A,1,0)</f>
        <v>#N/A</v>
      </c>
    </row>
    <row r="596" spans="1:30" x14ac:dyDescent="0.2">
      <c r="A596" s="75"/>
      <c r="R596" s="77"/>
      <c r="S596" s="31">
        <f t="shared" si="67"/>
        <v>0</v>
      </c>
      <c r="T596" s="31" t="e">
        <f>VLOOKUP(A596,'+ pending'!A:V,22,0)</f>
        <v>#N/A</v>
      </c>
      <c r="U596" s="18" t="e">
        <f>VLOOKUP(A596,'+ pending'!A:W,23,0)</f>
        <v>#N/A</v>
      </c>
      <c r="V596" s="31" t="e">
        <f>VLOOKUP(A596,'+ pending'!A:X,24,0)</f>
        <v>#N/A</v>
      </c>
      <c r="W596" s="62" t="str">
        <f t="shared" si="68"/>
        <v/>
      </c>
      <c r="X596" s="63" t="str">
        <f t="shared" si="69"/>
        <v xml:space="preserve"> </v>
      </c>
      <c r="Z596" s="1" t="str">
        <f t="shared" si="71"/>
        <v/>
      </c>
      <c r="AA596" s="1" t="str">
        <f t="shared" si="66"/>
        <v/>
      </c>
      <c r="AB596" s="1" t="str">
        <f t="shared" si="70"/>
        <v/>
      </c>
      <c r="AC596" s="1" t="str">
        <f t="shared" si="72"/>
        <v/>
      </c>
      <c r="AD596" s="1" t="e">
        <f>VLOOKUP(A596,'+ pending'!A:A,1,0)</f>
        <v>#N/A</v>
      </c>
    </row>
    <row r="597" spans="1:30" x14ac:dyDescent="0.2">
      <c r="A597" s="75"/>
      <c r="R597" s="77"/>
      <c r="S597" s="31">
        <f t="shared" si="67"/>
        <v>0</v>
      </c>
      <c r="T597" s="31" t="e">
        <f>VLOOKUP(A597,'+ pending'!A:V,22,0)</f>
        <v>#N/A</v>
      </c>
      <c r="U597" s="18" t="e">
        <f>VLOOKUP(A597,'+ pending'!A:W,23,0)</f>
        <v>#N/A</v>
      </c>
      <c r="V597" s="31" t="e">
        <f>VLOOKUP(A597,'+ pending'!A:X,24,0)</f>
        <v>#N/A</v>
      </c>
      <c r="W597" s="62" t="str">
        <f t="shared" si="68"/>
        <v/>
      </c>
      <c r="X597" s="63" t="str">
        <f t="shared" si="69"/>
        <v xml:space="preserve"> </v>
      </c>
      <c r="Z597" s="1" t="str">
        <f t="shared" si="71"/>
        <v/>
      </c>
      <c r="AA597" s="1" t="str">
        <f t="shared" si="66"/>
        <v/>
      </c>
      <c r="AB597" s="1" t="str">
        <f t="shared" si="70"/>
        <v/>
      </c>
      <c r="AC597" s="1" t="str">
        <f t="shared" si="72"/>
        <v/>
      </c>
      <c r="AD597" s="1" t="e">
        <f>VLOOKUP(A597,'+ pending'!A:A,1,0)</f>
        <v>#N/A</v>
      </c>
    </row>
    <row r="598" spans="1:30" x14ac:dyDescent="0.2">
      <c r="A598" s="75"/>
      <c r="R598" s="77"/>
      <c r="S598" s="31">
        <f t="shared" si="67"/>
        <v>0</v>
      </c>
      <c r="T598" s="31" t="e">
        <f>VLOOKUP(A598,'+ pending'!A:V,22,0)</f>
        <v>#N/A</v>
      </c>
      <c r="U598" s="18" t="e">
        <f>VLOOKUP(A598,'+ pending'!A:W,23,0)</f>
        <v>#N/A</v>
      </c>
      <c r="V598" s="31" t="e">
        <f>VLOOKUP(A598,'+ pending'!A:X,24,0)</f>
        <v>#N/A</v>
      </c>
      <c r="W598" s="62" t="str">
        <f t="shared" si="68"/>
        <v/>
      </c>
      <c r="X598" s="63" t="str">
        <f t="shared" si="69"/>
        <v xml:space="preserve"> </v>
      </c>
      <c r="Z598" s="1" t="str">
        <f t="shared" si="71"/>
        <v/>
      </c>
      <c r="AA598" s="1" t="str">
        <f t="shared" si="66"/>
        <v/>
      </c>
      <c r="AB598" s="1" t="str">
        <f t="shared" si="70"/>
        <v/>
      </c>
      <c r="AC598" s="1" t="str">
        <f t="shared" si="72"/>
        <v/>
      </c>
      <c r="AD598" s="1" t="e">
        <f>VLOOKUP(A598,'+ pending'!A:A,1,0)</f>
        <v>#N/A</v>
      </c>
    </row>
    <row r="599" spans="1:30" x14ac:dyDescent="0.2">
      <c r="A599" s="75"/>
      <c r="R599" s="77"/>
      <c r="S599" s="31">
        <f t="shared" si="67"/>
        <v>0</v>
      </c>
      <c r="T599" s="31" t="e">
        <f>VLOOKUP(A599,'+ pending'!A:V,22,0)</f>
        <v>#N/A</v>
      </c>
      <c r="U599" s="18" t="e">
        <f>VLOOKUP(A599,'+ pending'!A:W,23,0)</f>
        <v>#N/A</v>
      </c>
      <c r="V599" s="31" t="e">
        <f>VLOOKUP(A599,'+ pending'!A:X,24,0)</f>
        <v>#N/A</v>
      </c>
      <c r="W599" s="62" t="str">
        <f t="shared" si="68"/>
        <v/>
      </c>
      <c r="X599" s="63" t="str">
        <f t="shared" si="69"/>
        <v xml:space="preserve"> </v>
      </c>
      <c r="Z599" s="1" t="str">
        <f t="shared" si="71"/>
        <v/>
      </c>
      <c r="AA599" s="1" t="str">
        <f t="shared" si="66"/>
        <v/>
      </c>
      <c r="AB599" s="1" t="str">
        <f t="shared" si="70"/>
        <v/>
      </c>
      <c r="AC599" s="1" t="str">
        <f t="shared" si="72"/>
        <v/>
      </c>
      <c r="AD599" s="1" t="e">
        <f>VLOOKUP(A599,'+ pending'!A:A,1,0)</f>
        <v>#N/A</v>
      </c>
    </row>
    <row r="600" spans="1:30" x14ac:dyDescent="0.2">
      <c r="A600" s="75"/>
      <c r="R600" s="77"/>
      <c r="S600" s="31">
        <f t="shared" si="67"/>
        <v>0</v>
      </c>
      <c r="T600" s="31" t="e">
        <f>VLOOKUP(A600,'+ pending'!A:V,22,0)</f>
        <v>#N/A</v>
      </c>
      <c r="U600" s="18" t="e">
        <f>VLOOKUP(A600,'+ pending'!A:W,23,0)</f>
        <v>#N/A</v>
      </c>
      <c r="V600" s="31" t="e">
        <f>VLOOKUP(A600,'+ pending'!A:X,24,0)</f>
        <v>#N/A</v>
      </c>
      <c r="W600" s="62" t="str">
        <f t="shared" si="68"/>
        <v/>
      </c>
      <c r="X600" s="63" t="str">
        <f t="shared" si="69"/>
        <v xml:space="preserve"> </v>
      </c>
      <c r="Z600" s="1" t="str">
        <f t="shared" si="71"/>
        <v/>
      </c>
      <c r="AA600" s="1" t="str">
        <f t="shared" si="66"/>
        <v/>
      </c>
      <c r="AB600" s="1" t="str">
        <f t="shared" si="70"/>
        <v/>
      </c>
      <c r="AC600" s="1" t="str">
        <f t="shared" si="72"/>
        <v/>
      </c>
      <c r="AD600" s="1" t="e">
        <f>VLOOKUP(A600,'+ pending'!A:A,1,0)</f>
        <v>#N/A</v>
      </c>
    </row>
    <row r="601" spans="1:30" x14ac:dyDescent="0.2">
      <c r="A601" s="75"/>
      <c r="R601" s="77"/>
      <c r="S601" s="31">
        <f t="shared" si="67"/>
        <v>0</v>
      </c>
      <c r="T601" s="31" t="e">
        <f>VLOOKUP(A601,'+ pending'!A:V,22,0)</f>
        <v>#N/A</v>
      </c>
      <c r="U601" s="18" t="e">
        <f>VLOOKUP(A601,'+ pending'!A:W,23,0)</f>
        <v>#N/A</v>
      </c>
      <c r="V601" s="31" t="e">
        <f>VLOOKUP(A601,'+ pending'!A:X,24,0)</f>
        <v>#N/A</v>
      </c>
      <c r="W601" s="62" t="str">
        <f t="shared" si="68"/>
        <v/>
      </c>
      <c r="X601" s="63" t="str">
        <f t="shared" si="69"/>
        <v xml:space="preserve"> </v>
      </c>
      <c r="Z601" s="1" t="str">
        <f t="shared" si="71"/>
        <v/>
      </c>
      <c r="AA601" s="1" t="str">
        <f t="shared" si="66"/>
        <v/>
      </c>
      <c r="AB601" s="1" t="str">
        <f t="shared" si="70"/>
        <v/>
      </c>
      <c r="AC601" s="1" t="str">
        <f t="shared" si="72"/>
        <v/>
      </c>
      <c r="AD601" s="1" t="e">
        <f>VLOOKUP(A601,'+ pending'!A:A,1,0)</f>
        <v>#N/A</v>
      </c>
    </row>
    <row r="602" spans="1:30" x14ac:dyDescent="0.2">
      <c r="A602" s="75"/>
      <c r="R602" s="77"/>
      <c r="S602" s="31">
        <f t="shared" si="67"/>
        <v>0</v>
      </c>
      <c r="T602" s="31" t="e">
        <f>VLOOKUP(A602,'+ pending'!A:V,22,0)</f>
        <v>#N/A</v>
      </c>
      <c r="U602" s="18" t="e">
        <f>VLOOKUP(A602,'+ pending'!A:W,23,0)</f>
        <v>#N/A</v>
      </c>
      <c r="V602" s="31" t="e">
        <f>VLOOKUP(A602,'+ pending'!A:X,24,0)</f>
        <v>#N/A</v>
      </c>
      <c r="W602" s="62" t="str">
        <f t="shared" si="68"/>
        <v/>
      </c>
      <c r="X602" s="63" t="str">
        <f t="shared" si="69"/>
        <v xml:space="preserve"> </v>
      </c>
      <c r="Z602" s="1" t="str">
        <f t="shared" si="71"/>
        <v/>
      </c>
      <c r="AA602" s="1" t="str">
        <f t="shared" si="66"/>
        <v/>
      </c>
      <c r="AB602" s="1" t="str">
        <f t="shared" si="70"/>
        <v/>
      </c>
      <c r="AC602" s="1" t="str">
        <f t="shared" si="72"/>
        <v/>
      </c>
      <c r="AD602" s="1" t="e">
        <f>VLOOKUP(A602,'+ pending'!A:A,1,0)</f>
        <v>#N/A</v>
      </c>
    </row>
    <row r="603" spans="1:30" x14ac:dyDescent="0.2">
      <c r="A603" s="75"/>
      <c r="R603" s="77"/>
      <c r="S603" s="31">
        <f t="shared" si="67"/>
        <v>0</v>
      </c>
      <c r="T603" s="31" t="e">
        <f>VLOOKUP(A603,'+ pending'!A:V,22,0)</f>
        <v>#N/A</v>
      </c>
      <c r="U603" s="18" t="e">
        <f>VLOOKUP(A603,'+ pending'!A:W,23,0)</f>
        <v>#N/A</v>
      </c>
      <c r="V603" s="31" t="e">
        <f>VLOOKUP(A603,'+ pending'!A:X,24,0)</f>
        <v>#N/A</v>
      </c>
      <c r="W603" s="62" t="str">
        <f t="shared" si="68"/>
        <v/>
      </c>
      <c r="X603" s="63" t="str">
        <f t="shared" si="69"/>
        <v xml:space="preserve"> </v>
      </c>
      <c r="Z603" s="1" t="str">
        <f t="shared" si="71"/>
        <v/>
      </c>
      <c r="AA603" s="1" t="str">
        <f t="shared" si="66"/>
        <v/>
      </c>
      <c r="AB603" s="1" t="str">
        <f t="shared" si="70"/>
        <v/>
      </c>
      <c r="AC603" s="1" t="str">
        <f t="shared" si="72"/>
        <v/>
      </c>
      <c r="AD603" s="1" t="e">
        <f>VLOOKUP(A603,'+ pending'!A:A,1,0)</f>
        <v>#N/A</v>
      </c>
    </row>
    <row r="604" spans="1:30" x14ac:dyDescent="0.2">
      <c r="A604" s="75"/>
      <c r="R604" s="77"/>
      <c r="S604" s="31">
        <f t="shared" si="67"/>
        <v>0</v>
      </c>
      <c r="T604" s="31" t="e">
        <f>VLOOKUP(A604,'+ pending'!A:V,22,0)</f>
        <v>#N/A</v>
      </c>
      <c r="U604" s="18" t="e">
        <f>VLOOKUP(A604,'+ pending'!A:W,23,0)</f>
        <v>#N/A</v>
      </c>
      <c r="V604" s="31" t="e">
        <f>VLOOKUP(A604,'+ pending'!A:X,24,0)</f>
        <v>#N/A</v>
      </c>
      <c r="W604" s="62" t="str">
        <f t="shared" si="68"/>
        <v/>
      </c>
      <c r="X604" s="63" t="str">
        <f t="shared" si="69"/>
        <v xml:space="preserve"> </v>
      </c>
      <c r="Z604" s="1" t="str">
        <f t="shared" si="71"/>
        <v/>
      </c>
      <c r="AA604" s="1" t="str">
        <f t="shared" si="66"/>
        <v/>
      </c>
      <c r="AB604" s="1" t="str">
        <f t="shared" si="70"/>
        <v/>
      </c>
      <c r="AC604" s="1" t="str">
        <f t="shared" si="72"/>
        <v/>
      </c>
      <c r="AD604" s="1" t="e">
        <f>VLOOKUP(A604,'+ pending'!A:A,1,0)</f>
        <v>#N/A</v>
      </c>
    </row>
    <row r="605" spans="1:30" x14ac:dyDescent="0.2">
      <c r="A605" s="75"/>
      <c r="R605" s="77"/>
      <c r="S605" s="31">
        <f t="shared" si="67"/>
        <v>0</v>
      </c>
      <c r="T605" s="31" t="e">
        <f>VLOOKUP(A605,'+ pending'!A:V,22,0)</f>
        <v>#N/A</v>
      </c>
      <c r="U605" s="18" t="e">
        <f>VLOOKUP(A605,'+ pending'!A:W,23,0)</f>
        <v>#N/A</v>
      </c>
      <c r="V605" s="31" t="e">
        <f>VLOOKUP(A605,'+ pending'!A:X,24,0)</f>
        <v>#N/A</v>
      </c>
      <c r="W605" s="62" t="str">
        <f t="shared" si="68"/>
        <v/>
      </c>
      <c r="X605" s="63" t="str">
        <f t="shared" si="69"/>
        <v xml:space="preserve"> </v>
      </c>
      <c r="Z605" s="1" t="str">
        <f t="shared" si="71"/>
        <v/>
      </c>
      <c r="AA605" s="1" t="str">
        <f t="shared" si="66"/>
        <v/>
      </c>
      <c r="AB605" s="1" t="str">
        <f t="shared" si="70"/>
        <v/>
      </c>
      <c r="AC605" s="1" t="str">
        <f t="shared" si="72"/>
        <v/>
      </c>
      <c r="AD605" s="1" t="e">
        <f>VLOOKUP(A605,'+ pending'!A:A,1,0)</f>
        <v>#N/A</v>
      </c>
    </row>
    <row r="606" spans="1:30" x14ac:dyDescent="0.2">
      <c r="A606" s="75"/>
      <c r="R606" s="77"/>
      <c r="S606" s="31">
        <f t="shared" si="67"/>
        <v>0</v>
      </c>
      <c r="T606" s="31" t="e">
        <f>VLOOKUP(A606,'+ pending'!A:V,22,0)</f>
        <v>#N/A</v>
      </c>
      <c r="U606" s="18" t="e">
        <f>VLOOKUP(A606,'+ pending'!A:W,23,0)</f>
        <v>#N/A</v>
      </c>
      <c r="V606" s="31" t="e">
        <f>VLOOKUP(A606,'+ pending'!A:X,24,0)</f>
        <v>#N/A</v>
      </c>
      <c r="W606" s="62" t="str">
        <f t="shared" si="68"/>
        <v/>
      </c>
      <c r="X606" s="63" t="str">
        <f t="shared" si="69"/>
        <v xml:space="preserve"> </v>
      </c>
      <c r="Z606" s="1" t="str">
        <f t="shared" si="71"/>
        <v/>
      </c>
      <c r="AA606" s="1" t="str">
        <f t="shared" si="66"/>
        <v/>
      </c>
      <c r="AB606" s="1" t="str">
        <f t="shared" si="70"/>
        <v/>
      </c>
      <c r="AC606" s="1" t="str">
        <f t="shared" si="72"/>
        <v/>
      </c>
      <c r="AD606" s="1" t="e">
        <f>VLOOKUP(A606,'+ pending'!A:A,1,0)</f>
        <v>#N/A</v>
      </c>
    </row>
    <row r="607" spans="1:30" x14ac:dyDescent="0.2">
      <c r="A607" s="75"/>
      <c r="R607" s="77"/>
      <c r="S607" s="31">
        <f t="shared" si="67"/>
        <v>0</v>
      </c>
      <c r="T607" s="31" t="e">
        <f>VLOOKUP(A607,'+ pending'!A:V,22,0)</f>
        <v>#N/A</v>
      </c>
      <c r="U607" s="18" t="e">
        <f>VLOOKUP(A607,'+ pending'!A:W,23,0)</f>
        <v>#N/A</v>
      </c>
      <c r="V607" s="31" t="e">
        <f>VLOOKUP(A607,'+ pending'!A:X,24,0)</f>
        <v>#N/A</v>
      </c>
      <c r="W607" s="62" t="str">
        <f t="shared" si="68"/>
        <v/>
      </c>
      <c r="X607" s="63" t="str">
        <f t="shared" si="69"/>
        <v xml:space="preserve"> </v>
      </c>
      <c r="Z607" s="1" t="str">
        <f t="shared" si="71"/>
        <v/>
      </c>
      <c r="AA607" s="1" t="str">
        <f t="shared" si="66"/>
        <v/>
      </c>
      <c r="AB607" s="1" t="str">
        <f t="shared" si="70"/>
        <v/>
      </c>
      <c r="AC607" s="1" t="str">
        <f t="shared" si="72"/>
        <v/>
      </c>
      <c r="AD607" s="1" t="e">
        <f>VLOOKUP(A607,'+ pending'!A:A,1,0)</f>
        <v>#N/A</v>
      </c>
    </row>
    <row r="608" spans="1:30" x14ac:dyDescent="0.2">
      <c r="A608" s="75"/>
      <c r="R608" s="77"/>
      <c r="S608" s="31">
        <f t="shared" si="67"/>
        <v>0</v>
      </c>
      <c r="T608" s="31" t="e">
        <f>VLOOKUP(A608,'+ pending'!A:V,22,0)</f>
        <v>#N/A</v>
      </c>
      <c r="U608" s="18" t="e">
        <f>VLOOKUP(A608,'+ pending'!A:W,23,0)</f>
        <v>#N/A</v>
      </c>
      <c r="V608" s="31" t="e">
        <f>VLOOKUP(A608,'+ pending'!A:X,24,0)</f>
        <v>#N/A</v>
      </c>
      <c r="W608" s="62" t="str">
        <f t="shared" si="68"/>
        <v/>
      </c>
      <c r="X608" s="63" t="str">
        <f t="shared" si="69"/>
        <v xml:space="preserve"> </v>
      </c>
      <c r="Z608" s="1" t="str">
        <f t="shared" si="71"/>
        <v/>
      </c>
      <c r="AA608" s="1" t="str">
        <f t="shared" si="66"/>
        <v/>
      </c>
      <c r="AB608" s="1" t="str">
        <f t="shared" si="70"/>
        <v/>
      </c>
      <c r="AC608" s="1" t="str">
        <f t="shared" si="72"/>
        <v/>
      </c>
      <c r="AD608" s="1" t="e">
        <f>VLOOKUP(A608,'+ pending'!A:A,1,0)</f>
        <v>#N/A</v>
      </c>
    </row>
    <row r="609" spans="1:30" x14ac:dyDescent="0.2">
      <c r="A609" s="75"/>
      <c r="R609" s="77"/>
      <c r="S609" s="31">
        <f t="shared" si="67"/>
        <v>0</v>
      </c>
      <c r="T609" s="31" t="e">
        <f>VLOOKUP(A609,'+ pending'!A:V,22,0)</f>
        <v>#N/A</v>
      </c>
      <c r="U609" s="18" t="e">
        <f>VLOOKUP(A609,'+ pending'!A:W,23,0)</f>
        <v>#N/A</v>
      </c>
      <c r="V609" s="31" t="e">
        <f>VLOOKUP(A609,'+ pending'!A:X,24,0)</f>
        <v>#N/A</v>
      </c>
      <c r="W609" s="62" t="str">
        <f t="shared" si="68"/>
        <v/>
      </c>
      <c r="X609" s="63" t="str">
        <f t="shared" si="69"/>
        <v xml:space="preserve"> </v>
      </c>
      <c r="Z609" s="1" t="str">
        <f t="shared" si="71"/>
        <v/>
      </c>
      <c r="AA609" s="1" t="str">
        <f t="shared" si="66"/>
        <v/>
      </c>
      <c r="AB609" s="1" t="str">
        <f t="shared" si="70"/>
        <v/>
      </c>
      <c r="AC609" s="1" t="str">
        <f t="shared" si="72"/>
        <v/>
      </c>
      <c r="AD609" s="1" t="e">
        <f>VLOOKUP(A609,'+ pending'!A:A,1,0)</f>
        <v>#N/A</v>
      </c>
    </row>
    <row r="610" spans="1:30" x14ac:dyDescent="0.2">
      <c r="A610" s="75"/>
      <c r="R610" s="77"/>
      <c r="S610" s="31">
        <f t="shared" si="67"/>
        <v>0</v>
      </c>
      <c r="T610" s="31" t="e">
        <f>VLOOKUP(A610,'+ pending'!A:V,22,0)</f>
        <v>#N/A</v>
      </c>
      <c r="U610" s="18" t="e">
        <f>VLOOKUP(A610,'+ pending'!A:W,23,0)</f>
        <v>#N/A</v>
      </c>
      <c r="V610" s="31" t="e">
        <f>VLOOKUP(A610,'+ pending'!A:X,24,0)</f>
        <v>#N/A</v>
      </c>
      <c r="W610" s="62" t="str">
        <f t="shared" si="68"/>
        <v/>
      </c>
      <c r="X610" s="63" t="str">
        <f t="shared" si="69"/>
        <v xml:space="preserve"> </v>
      </c>
      <c r="Z610" s="1" t="str">
        <f t="shared" si="71"/>
        <v/>
      </c>
      <c r="AA610" s="1" t="str">
        <f t="shared" si="66"/>
        <v/>
      </c>
      <c r="AB610" s="1" t="str">
        <f t="shared" si="70"/>
        <v/>
      </c>
      <c r="AC610" s="1" t="str">
        <f t="shared" si="72"/>
        <v/>
      </c>
      <c r="AD610" s="1" t="e">
        <f>VLOOKUP(A610,'+ pending'!A:A,1,0)</f>
        <v>#N/A</v>
      </c>
    </row>
    <row r="611" spans="1:30" x14ac:dyDescent="0.2">
      <c r="A611" s="75"/>
      <c r="R611" s="77"/>
      <c r="S611" s="31">
        <f t="shared" si="67"/>
        <v>0</v>
      </c>
      <c r="T611" s="31" t="e">
        <f>VLOOKUP(A611,'+ pending'!A:V,22,0)</f>
        <v>#N/A</v>
      </c>
      <c r="U611" s="18" t="e">
        <f>VLOOKUP(A611,'+ pending'!A:W,23,0)</f>
        <v>#N/A</v>
      </c>
      <c r="V611" s="31" t="e">
        <f>VLOOKUP(A611,'+ pending'!A:X,24,0)</f>
        <v>#N/A</v>
      </c>
      <c r="W611" s="62" t="str">
        <f t="shared" si="68"/>
        <v/>
      </c>
      <c r="X611" s="63" t="str">
        <f t="shared" si="69"/>
        <v xml:space="preserve"> </v>
      </c>
      <c r="Z611" s="1" t="str">
        <f t="shared" si="71"/>
        <v/>
      </c>
      <c r="AA611" s="1" t="str">
        <f t="shared" si="66"/>
        <v/>
      </c>
      <c r="AB611" s="1" t="str">
        <f t="shared" si="70"/>
        <v/>
      </c>
      <c r="AC611" s="1" t="str">
        <f t="shared" si="72"/>
        <v/>
      </c>
      <c r="AD611" s="1" t="e">
        <f>VLOOKUP(A611,'+ pending'!A:A,1,0)</f>
        <v>#N/A</v>
      </c>
    </row>
    <row r="612" spans="1:30" x14ac:dyDescent="0.2">
      <c r="A612" s="75"/>
      <c r="R612" s="77"/>
      <c r="S612" s="31">
        <f t="shared" si="67"/>
        <v>0</v>
      </c>
      <c r="T612" s="31" t="e">
        <f>VLOOKUP(A612,'+ pending'!A:V,22,0)</f>
        <v>#N/A</v>
      </c>
      <c r="U612" s="18" t="e">
        <f>VLOOKUP(A612,'+ pending'!A:W,23,0)</f>
        <v>#N/A</v>
      </c>
      <c r="V612" s="31" t="e">
        <f>VLOOKUP(A612,'+ pending'!A:X,24,0)</f>
        <v>#N/A</v>
      </c>
      <c r="W612" s="62" t="str">
        <f t="shared" si="68"/>
        <v/>
      </c>
      <c r="X612" s="63" t="str">
        <f t="shared" si="69"/>
        <v xml:space="preserve"> </v>
      </c>
      <c r="Z612" s="1" t="str">
        <f t="shared" si="71"/>
        <v/>
      </c>
      <c r="AA612" s="1" t="str">
        <f t="shared" si="66"/>
        <v/>
      </c>
      <c r="AB612" s="1" t="str">
        <f t="shared" si="70"/>
        <v/>
      </c>
      <c r="AC612" s="1" t="str">
        <f t="shared" si="72"/>
        <v/>
      </c>
      <c r="AD612" s="1" t="e">
        <f>VLOOKUP(A612,'+ pending'!A:A,1,0)</f>
        <v>#N/A</v>
      </c>
    </row>
    <row r="613" spans="1:30" x14ac:dyDescent="0.2">
      <c r="A613" s="75"/>
      <c r="R613" s="77"/>
      <c r="S613" s="31">
        <f t="shared" si="67"/>
        <v>0</v>
      </c>
      <c r="T613" s="31" t="e">
        <f>VLOOKUP(A613,'+ pending'!A:V,22,0)</f>
        <v>#N/A</v>
      </c>
      <c r="U613" s="18" t="e">
        <f>VLOOKUP(A613,'+ pending'!A:W,23,0)</f>
        <v>#N/A</v>
      </c>
      <c r="V613" s="31" t="e">
        <f>VLOOKUP(A613,'+ pending'!A:X,24,0)</f>
        <v>#N/A</v>
      </c>
      <c r="W613" s="62" t="str">
        <f t="shared" si="68"/>
        <v/>
      </c>
      <c r="X613" s="63" t="str">
        <f t="shared" si="69"/>
        <v xml:space="preserve"> </v>
      </c>
      <c r="Z613" s="1" t="str">
        <f t="shared" si="71"/>
        <v/>
      </c>
      <c r="AA613" s="1" t="str">
        <f t="shared" si="66"/>
        <v/>
      </c>
      <c r="AB613" s="1" t="str">
        <f t="shared" si="70"/>
        <v/>
      </c>
      <c r="AC613" s="1" t="str">
        <f t="shared" si="72"/>
        <v/>
      </c>
      <c r="AD613" s="1" t="e">
        <f>VLOOKUP(A613,'+ pending'!A:A,1,0)</f>
        <v>#N/A</v>
      </c>
    </row>
    <row r="614" spans="1:30" x14ac:dyDescent="0.2">
      <c r="A614" s="75"/>
      <c r="R614" s="77"/>
      <c r="S614" s="31">
        <f t="shared" si="67"/>
        <v>0</v>
      </c>
      <c r="T614" s="31" t="e">
        <f>VLOOKUP(A614,'+ pending'!A:V,22,0)</f>
        <v>#N/A</v>
      </c>
      <c r="U614" s="18" t="e">
        <f>VLOOKUP(A614,'+ pending'!A:W,23,0)</f>
        <v>#N/A</v>
      </c>
      <c r="V614" s="31" t="e">
        <f>VLOOKUP(A614,'+ pending'!A:X,24,0)</f>
        <v>#N/A</v>
      </c>
      <c r="W614" s="62" t="str">
        <f t="shared" si="68"/>
        <v/>
      </c>
      <c r="X614" s="63" t="str">
        <f t="shared" si="69"/>
        <v xml:space="preserve"> </v>
      </c>
      <c r="Z614" s="1" t="str">
        <f t="shared" si="71"/>
        <v/>
      </c>
      <c r="AA614" s="1" t="str">
        <f t="shared" si="66"/>
        <v/>
      </c>
      <c r="AB614" s="1" t="str">
        <f t="shared" si="70"/>
        <v/>
      </c>
      <c r="AC614" s="1" t="str">
        <f t="shared" si="72"/>
        <v/>
      </c>
      <c r="AD614" s="1" t="e">
        <f>VLOOKUP(A614,'+ pending'!A:A,1,0)</f>
        <v>#N/A</v>
      </c>
    </row>
    <row r="615" spans="1:30" x14ac:dyDescent="0.2">
      <c r="A615" s="75"/>
      <c r="R615" s="77"/>
      <c r="S615" s="31">
        <f t="shared" si="67"/>
        <v>0</v>
      </c>
      <c r="T615" s="31" t="e">
        <f>VLOOKUP(A615,'+ pending'!A:V,22,0)</f>
        <v>#N/A</v>
      </c>
      <c r="U615" s="18" t="e">
        <f>VLOOKUP(A615,'+ pending'!A:W,23,0)</f>
        <v>#N/A</v>
      </c>
      <c r="V615" s="31" t="e">
        <f>VLOOKUP(A615,'+ pending'!A:X,24,0)</f>
        <v>#N/A</v>
      </c>
      <c r="W615" s="62" t="str">
        <f t="shared" si="68"/>
        <v/>
      </c>
      <c r="X615" s="63" t="str">
        <f t="shared" si="69"/>
        <v xml:space="preserve"> </v>
      </c>
      <c r="Z615" s="1" t="str">
        <f t="shared" si="71"/>
        <v/>
      </c>
      <c r="AA615" s="1" t="str">
        <f t="shared" si="66"/>
        <v/>
      </c>
      <c r="AB615" s="1" t="str">
        <f t="shared" si="70"/>
        <v/>
      </c>
      <c r="AC615" s="1" t="str">
        <f t="shared" si="72"/>
        <v/>
      </c>
      <c r="AD615" s="1" t="e">
        <f>VLOOKUP(A615,'+ pending'!A:A,1,0)</f>
        <v>#N/A</v>
      </c>
    </row>
    <row r="616" spans="1:30" x14ac:dyDescent="0.2">
      <c r="A616" s="75"/>
      <c r="R616" s="77"/>
      <c r="S616" s="31">
        <f t="shared" si="67"/>
        <v>0</v>
      </c>
      <c r="T616" s="31" t="e">
        <f>VLOOKUP(A616,'+ pending'!A:V,22,0)</f>
        <v>#N/A</v>
      </c>
      <c r="U616" s="18" t="e">
        <f>VLOOKUP(A616,'+ pending'!A:W,23,0)</f>
        <v>#N/A</v>
      </c>
      <c r="V616" s="31" t="e">
        <f>VLOOKUP(A616,'+ pending'!A:X,24,0)</f>
        <v>#N/A</v>
      </c>
      <c r="W616" s="62" t="str">
        <f t="shared" si="68"/>
        <v/>
      </c>
      <c r="X616" s="63" t="str">
        <f t="shared" si="69"/>
        <v xml:space="preserve"> </v>
      </c>
      <c r="Z616" s="1" t="str">
        <f t="shared" si="71"/>
        <v/>
      </c>
      <c r="AA616" s="1" t="str">
        <f t="shared" si="66"/>
        <v/>
      </c>
      <c r="AB616" s="1" t="str">
        <f t="shared" si="70"/>
        <v/>
      </c>
      <c r="AC616" s="1" t="str">
        <f t="shared" si="72"/>
        <v/>
      </c>
      <c r="AD616" s="1" t="e">
        <f>VLOOKUP(A616,'+ pending'!A:A,1,0)</f>
        <v>#N/A</v>
      </c>
    </row>
    <row r="617" spans="1:30" x14ac:dyDescent="0.2">
      <c r="A617" s="75"/>
      <c r="R617" s="77"/>
      <c r="S617" s="31">
        <f t="shared" si="67"/>
        <v>0</v>
      </c>
      <c r="T617" s="31" t="e">
        <f>VLOOKUP(A617,'+ pending'!A:V,22,0)</f>
        <v>#N/A</v>
      </c>
      <c r="U617" s="18" t="e">
        <f>VLOOKUP(A617,'+ pending'!A:W,23,0)</f>
        <v>#N/A</v>
      </c>
      <c r="V617" s="31" t="e">
        <f>VLOOKUP(A617,'+ pending'!A:X,24,0)</f>
        <v>#N/A</v>
      </c>
      <c r="W617" s="62" t="str">
        <f t="shared" si="68"/>
        <v/>
      </c>
      <c r="X617" s="63" t="str">
        <f t="shared" si="69"/>
        <v xml:space="preserve"> </v>
      </c>
      <c r="Z617" s="1" t="str">
        <f t="shared" si="71"/>
        <v/>
      </c>
      <c r="AA617" s="1" t="str">
        <f t="shared" si="66"/>
        <v/>
      </c>
      <c r="AB617" s="1" t="str">
        <f t="shared" si="70"/>
        <v/>
      </c>
      <c r="AC617" s="1" t="str">
        <f t="shared" si="72"/>
        <v/>
      </c>
      <c r="AD617" s="1" t="e">
        <f>VLOOKUP(A617,'+ pending'!A:A,1,0)</f>
        <v>#N/A</v>
      </c>
    </row>
    <row r="618" spans="1:30" x14ac:dyDescent="0.2">
      <c r="A618" s="75"/>
      <c r="R618" s="77"/>
      <c r="S618" s="31">
        <f t="shared" si="67"/>
        <v>0</v>
      </c>
      <c r="T618" s="31" t="e">
        <f>VLOOKUP(A618,'+ pending'!A:V,22,0)</f>
        <v>#N/A</v>
      </c>
      <c r="U618" s="18" t="e">
        <f>VLOOKUP(A618,'+ pending'!A:W,23,0)</f>
        <v>#N/A</v>
      </c>
      <c r="V618" s="31" t="e">
        <f>VLOOKUP(A618,'+ pending'!A:X,24,0)</f>
        <v>#N/A</v>
      </c>
      <c r="W618" s="62" t="str">
        <f t="shared" si="68"/>
        <v/>
      </c>
      <c r="X618" s="63" t="str">
        <f t="shared" si="69"/>
        <v xml:space="preserve"> </v>
      </c>
      <c r="Z618" s="1" t="str">
        <f t="shared" si="71"/>
        <v/>
      </c>
      <c r="AA618" s="1" t="str">
        <f t="shared" si="66"/>
        <v/>
      </c>
      <c r="AB618" s="1" t="str">
        <f t="shared" si="70"/>
        <v/>
      </c>
      <c r="AC618" s="1" t="str">
        <f t="shared" si="72"/>
        <v/>
      </c>
      <c r="AD618" s="1" t="e">
        <f>VLOOKUP(A618,'+ pending'!A:A,1,0)</f>
        <v>#N/A</v>
      </c>
    </row>
    <row r="619" spans="1:30" x14ac:dyDescent="0.2">
      <c r="A619" s="75"/>
      <c r="R619" s="77"/>
      <c r="S619" s="31">
        <f t="shared" si="67"/>
        <v>0</v>
      </c>
      <c r="T619" s="31" t="e">
        <f>VLOOKUP(A619,'+ pending'!A:V,22,0)</f>
        <v>#N/A</v>
      </c>
      <c r="U619" s="18" t="e">
        <f>VLOOKUP(A619,'+ pending'!A:W,23,0)</f>
        <v>#N/A</v>
      </c>
      <c r="V619" s="31" t="e">
        <f>VLOOKUP(A619,'+ pending'!A:X,24,0)</f>
        <v>#N/A</v>
      </c>
      <c r="W619" s="62" t="str">
        <f t="shared" si="68"/>
        <v/>
      </c>
      <c r="X619" s="63" t="str">
        <f t="shared" si="69"/>
        <v xml:space="preserve"> </v>
      </c>
      <c r="Z619" s="1" t="str">
        <f t="shared" si="71"/>
        <v/>
      </c>
      <c r="AA619" s="1" t="str">
        <f t="shared" si="66"/>
        <v/>
      </c>
      <c r="AB619" s="1" t="str">
        <f t="shared" si="70"/>
        <v/>
      </c>
      <c r="AC619" s="1" t="str">
        <f t="shared" si="72"/>
        <v/>
      </c>
      <c r="AD619" s="1" t="e">
        <f>VLOOKUP(A619,'+ pending'!A:A,1,0)</f>
        <v>#N/A</v>
      </c>
    </row>
    <row r="620" spans="1:30" x14ac:dyDescent="0.2">
      <c r="A620" s="75"/>
      <c r="R620" s="77"/>
      <c r="S620" s="31">
        <f t="shared" si="67"/>
        <v>0</v>
      </c>
      <c r="T620" s="31" t="e">
        <f>VLOOKUP(A620,'+ pending'!A:V,22,0)</f>
        <v>#N/A</v>
      </c>
      <c r="U620" s="18" t="e">
        <f>VLOOKUP(A620,'+ pending'!A:W,23,0)</f>
        <v>#N/A</v>
      </c>
      <c r="V620" s="31" t="e">
        <f>VLOOKUP(A620,'+ pending'!A:X,24,0)</f>
        <v>#N/A</v>
      </c>
      <c r="W620" s="62" t="str">
        <f t="shared" si="68"/>
        <v/>
      </c>
      <c r="X620" s="63" t="str">
        <f t="shared" si="69"/>
        <v xml:space="preserve"> </v>
      </c>
      <c r="Z620" s="1" t="str">
        <f t="shared" si="71"/>
        <v/>
      </c>
      <c r="AA620" s="1" t="str">
        <f t="shared" si="66"/>
        <v/>
      </c>
      <c r="AB620" s="1" t="str">
        <f t="shared" si="70"/>
        <v/>
      </c>
      <c r="AC620" s="1" t="str">
        <f t="shared" si="72"/>
        <v/>
      </c>
      <c r="AD620" s="1" t="e">
        <f>VLOOKUP(A620,'+ pending'!A:A,1,0)</f>
        <v>#N/A</v>
      </c>
    </row>
    <row r="621" spans="1:30" x14ac:dyDescent="0.2">
      <c r="A621" s="75"/>
      <c r="R621" s="77"/>
      <c r="S621" s="31">
        <f t="shared" si="67"/>
        <v>0</v>
      </c>
      <c r="T621" s="31" t="e">
        <f>VLOOKUP(A621,'+ pending'!A:V,22,0)</f>
        <v>#N/A</v>
      </c>
      <c r="U621" s="18" t="e">
        <f>VLOOKUP(A621,'+ pending'!A:W,23,0)</f>
        <v>#N/A</v>
      </c>
      <c r="V621" s="31" t="e">
        <f>VLOOKUP(A621,'+ pending'!A:X,24,0)</f>
        <v>#N/A</v>
      </c>
      <c r="W621" s="62" t="str">
        <f t="shared" si="68"/>
        <v/>
      </c>
      <c r="X621" s="63" t="str">
        <f t="shared" si="69"/>
        <v xml:space="preserve"> </v>
      </c>
      <c r="Z621" s="1" t="str">
        <f t="shared" si="71"/>
        <v/>
      </c>
      <c r="AA621" s="1" t="str">
        <f t="shared" si="66"/>
        <v/>
      </c>
      <c r="AB621" s="1" t="str">
        <f t="shared" si="70"/>
        <v/>
      </c>
      <c r="AC621" s="1" t="str">
        <f t="shared" si="72"/>
        <v/>
      </c>
      <c r="AD621" s="1" t="e">
        <f>VLOOKUP(A621,'+ pending'!A:A,1,0)</f>
        <v>#N/A</v>
      </c>
    </row>
    <row r="622" spans="1:30" x14ac:dyDescent="0.2">
      <c r="A622" s="75"/>
      <c r="R622" s="77"/>
      <c r="S622" s="31">
        <f t="shared" si="67"/>
        <v>0</v>
      </c>
      <c r="T622" s="31" t="e">
        <f>VLOOKUP(A622,'+ pending'!A:V,22,0)</f>
        <v>#N/A</v>
      </c>
      <c r="U622" s="18" t="e">
        <f>VLOOKUP(A622,'+ pending'!A:W,23,0)</f>
        <v>#N/A</v>
      </c>
      <c r="V622" s="31" t="e">
        <f>VLOOKUP(A622,'+ pending'!A:X,24,0)</f>
        <v>#N/A</v>
      </c>
      <c r="W622" s="62" t="str">
        <f t="shared" si="68"/>
        <v/>
      </c>
      <c r="X622" s="63" t="str">
        <f t="shared" si="69"/>
        <v xml:space="preserve"> </v>
      </c>
      <c r="Z622" s="1" t="str">
        <f t="shared" si="71"/>
        <v/>
      </c>
      <c r="AA622" s="1" t="str">
        <f t="shared" si="66"/>
        <v/>
      </c>
      <c r="AB622" s="1" t="str">
        <f t="shared" si="70"/>
        <v/>
      </c>
      <c r="AC622" s="1" t="str">
        <f t="shared" si="72"/>
        <v/>
      </c>
      <c r="AD622" s="1" t="e">
        <f>VLOOKUP(A622,'+ pending'!A:A,1,0)</f>
        <v>#N/A</v>
      </c>
    </row>
    <row r="623" spans="1:30" x14ac:dyDescent="0.2">
      <c r="A623" s="75"/>
      <c r="R623" s="77"/>
      <c r="S623" s="31">
        <f t="shared" si="67"/>
        <v>0</v>
      </c>
      <c r="T623" s="31" t="e">
        <f>VLOOKUP(A623,'+ pending'!A:V,22,0)</f>
        <v>#N/A</v>
      </c>
      <c r="U623" s="18" t="e">
        <f>VLOOKUP(A623,'+ pending'!A:W,23,0)</f>
        <v>#N/A</v>
      </c>
      <c r="V623" s="31" t="e">
        <f>VLOOKUP(A623,'+ pending'!A:X,24,0)</f>
        <v>#N/A</v>
      </c>
      <c r="W623" s="62" t="str">
        <f t="shared" si="68"/>
        <v/>
      </c>
      <c r="X623" s="63" t="str">
        <f t="shared" si="69"/>
        <v xml:space="preserve"> </v>
      </c>
      <c r="Z623" s="1" t="str">
        <f t="shared" si="71"/>
        <v/>
      </c>
      <c r="AA623" s="1" t="str">
        <f t="shared" si="66"/>
        <v/>
      </c>
      <c r="AB623" s="1" t="str">
        <f t="shared" si="70"/>
        <v/>
      </c>
      <c r="AC623" s="1" t="str">
        <f t="shared" si="72"/>
        <v/>
      </c>
      <c r="AD623" s="1" t="e">
        <f>VLOOKUP(A623,'+ pending'!A:A,1,0)</f>
        <v>#N/A</v>
      </c>
    </row>
    <row r="624" spans="1:30" x14ac:dyDescent="0.2">
      <c r="A624" s="75"/>
      <c r="R624" s="77"/>
      <c r="S624" s="31">
        <f t="shared" si="67"/>
        <v>0</v>
      </c>
      <c r="T624" s="31" t="e">
        <f>VLOOKUP(A624,'+ pending'!A:V,22,0)</f>
        <v>#N/A</v>
      </c>
      <c r="U624" s="18" t="e">
        <f>VLOOKUP(A624,'+ pending'!A:W,23,0)</f>
        <v>#N/A</v>
      </c>
      <c r="V624" s="31" t="e">
        <f>VLOOKUP(A624,'+ pending'!A:X,24,0)</f>
        <v>#N/A</v>
      </c>
      <c r="W624" s="62" t="str">
        <f t="shared" si="68"/>
        <v/>
      </c>
      <c r="X624" s="63" t="str">
        <f t="shared" si="69"/>
        <v xml:space="preserve"> </v>
      </c>
      <c r="Z624" s="1" t="str">
        <f t="shared" si="71"/>
        <v/>
      </c>
      <c r="AA624" s="1" t="str">
        <f t="shared" si="66"/>
        <v/>
      </c>
      <c r="AB624" s="1" t="str">
        <f t="shared" si="70"/>
        <v/>
      </c>
      <c r="AC624" s="1" t="str">
        <f t="shared" si="72"/>
        <v/>
      </c>
      <c r="AD624" s="1" t="e">
        <f>VLOOKUP(A624,'+ pending'!A:A,1,0)</f>
        <v>#N/A</v>
      </c>
    </row>
    <row r="625" spans="1:30" x14ac:dyDescent="0.2">
      <c r="A625" s="75"/>
      <c r="R625" s="77"/>
      <c r="S625" s="31">
        <f t="shared" si="67"/>
        <v>0</v>
      </c>
      <c r="T625" s="31" t="e">
        <f>VLOOKUP(A625,'+ pending'!A:V,22,0)</f>
        <v>#N/A</v>
      </c>
      <c r="U625" s="18" t="e">
        <f>VLOOKUP(A625,'+ pending'!A:W,23,0)</f>
        <v>#N/A</v>
      </c>
      <c r="V625" s="31" t="e">
        <f>VLOOKUP(A625,'+ pending'!A:X,24,0)</f>
        <v>#N/A</v>
      </c>
      <c r="W625" s="62" t="str">
        <f t="shared" si="68"/>
        <v/>
      </c>
      <c r="X625" s="63" t="str">
        <f t="shared" si="69"/>
        <v xml:space="preserve"> </v>
      </c>
      <c r="Z625" s="1" t="str">
        <f t="shared" si="71"/>
        <v/>
      </c>
      <c r="AA625" s="1" t="str">
        <f t="shared" si="66"/>
        <v/>
      </c>
      <c r="AB625" s="1" t="str">
        <f t="shared" si="70"/>
        <v/>
      </c>
      <c r="AC625" s="1" t="str">
        <f t="shared" si="72"/>
        <v/>
      </c>
      <c r="AD625" s="1" t="e">
        <f>VLOOKUP(A625,'+ pending'!A:A,1,0)</f>
        <v>#N/A</v>
      </c>
    </row>
    <row r="626" spans="1:30" x14ac:dyDescent="0.2">
      <c r="A626" s="75"/>
      <c r="R626" s="77"/>
      <c r="S626" s="31">
        <f t="shared" si="67"/>
        <v>0</v>
      </c>
      <c r="T626" s="31" t="e">
        <f>VLOOKUP(A626,'+ pending'!A:V,22,0)</f>
        <v>#N/A</v>
      </c>
      <c r="U626" s="18" t="e">
        <f>VLOOKUP(A626,'+ pending'!A:W,23,0)</f>
        <v>#N/A</v>
      </c>
      <c r="V626" s="31" t="e">
        <f>VLOOKUP(A626,'+ pending'!A:X,24,0)</f>
        <v>#N/A</v>
      </c>
      <c r="W626" s="62" t="str">
        <f t="shared" si="68"/>
        <v/>
      </c>
      <c r="X626" s="63" t="str">
        <f t="shared" si="69"/>
        <v xml:space="preserve"> </v>
      </c>
      <c r="Z626" s="1" t="str">
        <f t="shared" si="71"/>
        <v/>
      </c>
      <c r="AA626" s="1" t="str">
        <f t="shared" si="66"/>
        <v/>
      </c>
      <c r="AB626" s="1" t="str">
        <f t="shared" si="70"/>
        <v/>
      </c>
      <c r="AC626" s="1" t="str">
        <f t="shared" si="72"/>
        <v/>
      </c>
      <c r="AD626" s="1" t="e">
        <f>VLOOKUP(A626,'+ pending'!A:A,1,0)</f>
        <v>#N/A</v>
      </c>
    </row>
    <row r="627" spans="1:30" x14ac:dyDescent="0.2">
      <c r="A627" s="75"/>
      <c r="R627" s="77"/>
      <c r="S627" s="31">
        <f t="shared" si="67"/>
        <v>0</v>
      </c>
      <c r="T627" s="31" t="e">
        <f>VLOOKUP(A627,'+ pending'!A:V,22,0)</f>
        <v>#N/A</v>
      </c>
      <c r="U627" s="18" t="e">
        <f>VLOOKUP(A627,'+ pending'!A:W,23,0)</f>
        <v>#N/A</v>
      </c>
      <c r="V627" s="31" t="e">
        <f>VLOOKUP(A627,'+ pending'!A:X,24,0)</f>
        <v>#N/A</v>
      </c>
      <c r="W627" s="62" t="str">
        <f t="shared" si="68"/>
        <v/>
      </c>
      <c r="X627" s="63" t="str">
        <f t="shared" si="69"/>
        <v xml:space="preserve"> </v>
      </c>
      <c r="Z627" s="1" t="str">
        <f t="shared" si="71"/>
        <v/>
      </c>
      <c r="AA627" s="1" t="str">
        <f t="shared" si="66"/>
        <v/>
      </c>
      <c r="AB627" s="1" t="str">
        <f t="shared" si="70"/>
        <v/>
      </c>
      <c r="AC627" s="1" t="str">
        <f t="shared" si="72"/>
        <v/>
      </c>
      <c r="AD627" s="1" t="e">
        <f>VLOOKUP(A627,'+ pending'!A:A,1,0)</f>
        <v>#N/A</v>
      </c>
    </row>
    <row r="628" spans="1:30" x14ac:dyDescent="0.2">
      <c r="A628" s="75"/>
      <c r="R628" s="77"/>
      <c r="S628" s="31">
        <f t="shared" si="67"/>
        <v>0</v>
      </c>
      <c r="T628" s="31" t="e">
        <f>VLOOKUP(A628,'+ pending'!A:V,22,0)</f>
        <v>#N/A</v>
      </c>
      <c r="U628" s="18" t="e">
        <f>VLOOKUP(A628,'+ pending'!A:W,23,0)</f>
        <v>#N/A</v>
      </c>
      <c r="V628" s="31" t="e">
        <f>VLOOKUP(A628,'+ pending'!A:X,24,0)</f>
        <v>#N/A</v>
      </c>
      <c r="W628" s="62" t="str">
        <f t="shared" si="68"/>
        <v/>
      </c>
      <c r="X628" s="63" t="str">
        <f t="shared" si="69"/>
        <v xml:space="preserve"> </v>
      </c>
      <c r="Z628" s="1" t="str">
        <f t="shared" si="71"/>
        <v/>
      </c>
      <c r="AA628" s="1" t="str">
        <f t="shared" si="66"/>
        <v/>
      </c>
      <c r="AB628" s="1" t="str">
        <f t="shared" si="70"/>
        <v/>
      </c>
      <c r="AC628" s="1" t="str">
        <f t="shared" si="72"/>
        <v/>
      </c>
      <c r="AD628" s="1" t="e">
        <f>VLOOKUP(A628,'+ pending'!A:A,1,0)</f>
        <v>#N/A</v>
      </c>
    </row>
    <row r="629" spans="1:30" x14ac:dyDescent="0.2">
      <c r="A629" s="75"/>
      <c r="R629" s="77"/>
      <c r="S629" s="31">
        <f t="shared" si="67"/>
        <v>0</v>
      </c>
      <c r="T629" s="31" t="e">
        <f>VLOOKUP(A629,'+ pending'!A:V,22,0)</f>
        <v>#N/A</v>
      </c>
      <c r="U629" s="18" t="e">
        <f>VLOOKUP(A629,'+ pending'!A:W,23,0)</f>
        <v>#N/A</v>
      </c>
      <c r="V629" s="31" t="e">
        <f>VLOOKUP(A629,'+ pending'!A:X,24,0)</f>
        <v>#N/A</v>
      </c>
      <c r="W629" s="62" t="str">
        <f t="shared" si="68"/>
        <v/>
      </c>
      <c r="X629" s="63" t="str">
        <f t="shared" si="69"/>
        <v xml:space="preserve"> </v>
      </c>
      <c r="Z629" s="1" t="str">
        <f t="shared" si="71"/>
        <v/>
      </c>
      <c r="AA629" s="1" t="str">
        <f t="shared" si="66"/>
        <v/>
      </c>
      <c r="AB629" s="1" t="str">
        <f t="shared" si="70"/>
        <v/>
      </c>
      <c r="AC629" s="1" t="str">
        <f t="shared" si="72"/>
        <v/>
      </c>
      <c r="AD629" s="1" t="e">
        <f>VLOOKUP(A629,'+ pending'!A:A,1,0)</f>
        <v>#N/A</v>
      </c>
    </row>
    <row r="630" spans="1:30" x14ac:dyDescent="0.2">
      <c r="A630" s="75"/>
      <c r="R630" s="77"/>
      <c r="S630" s="31">
        <f t="shared" si="67"/>
        <v>0</v>
      </c>
      <c r="T630" s="31" t="e">
        <f>VLOOKUP(A630,'+ pending'!A:V,22,0)</f>
        <v>#N/A</v>
      </c>
      <c r="U630" s="18" t="e">
        <f>VLOOKUP(A630,'+ pending'!A:W,23,0)</f>
        <v>#N/A</v>
      </c>
      <c r="V630" s="31" t="e">
        <f>VLOOKUP(A630,'+ pending'!A:X,24,0)</f>
        <v>#N/A</v>
      </c>
      <c r="W630" s="62" t="str">
        <f t="shared" si="68"/>
        <v/>
      </c>
      <c r="X630" s="63" t="str">
        <f t="shared" si="69"/>
        <v xml:space="preserve"> </v>
      </c>
      <c r="Z630" s="1" t="str">
        <f t="shared" si="71"/>
        <v/>
      </c>
      <c r="AA630" s="1" t="str">
        <f t="shared" si="66"/>
        <v/>
      </c>
      <c r="AB630" s="1" t="str">
        <f t="shared" si="70"/>
        <v/>
      </c>
      <c r="AC630" s="1" t="str">
        <f t="shared" si="72"/>
        <v/>
      </c>
      <c r="AD630" s="1" t="e">
        <f>VLOOKUP(A630,'+ pending'!A:A,1,0)</f>
        <v>#N/A</v>
      </c>
    </row>
    <row r="631" spans="1:30" x14ac:dyDescent="0.2">
      <c r="A631" s="75"/>
      <c r="R631" s="77"/>
      <c r="S631" s="31">
        <f t="shared" si="67"/>
        <v>0</v>
      </c>
      <c r="T631" s="31" t="e">
        <f>VLOOKUP(A631,'+ pending'!A:V,22,0)</f>
        <v>#N/A</v>
      </c>
      <c r="U631" s="18" t="e">
        <f>VLOOKUP(A631,'+ pending'!A:W,23,0)</f>
        <v>#N/A</v>
      </c>
      <c r="V631" s="31" t="e">
        <f>VLOOKUP(A631,'+ pending'!A:X,24,0)</f>
        <v>#N/A</v>
      </c>
      <c r="W631" s="62" t="str">
        <f t="shared" si="68"/>
        <v/>
      </c>
      <c r="X631" s="63" t="str">
        <f t="shared" si="69"/>
        <v xml:space="preserve"> </v>
      </c>
      <c r="Z631" s="1" t="str">
        <f t="shared" si="71"/>
        <v/>
      </c>
      <c r="AA631" s="1" t="str">
        <f t="shared" si="66"/>
        <v/>
      </c>
      <c r="AB631" s="1" t="str">
        <f t="shared" si="70"/>
        <v/>
      </c>
      <c r="AC631" s="1" t="str">
        <f t="shared" si="72"/>
        <v/>
      </c>
      <c r="AD631" s="1" t="e">
        <f>VLOOKUP(A631,'+ pending'!A:A,1,0)</f>
        <v>#N/A</v>
      </c>
    </row>
    <row r="632" spans="1:30" x14ac:dyDescent="0.2">
      <c r="A632" s="75"/>
      <c r="R632" s="77"/>
      <c r="S632" s="31">
        <f t="shared" si="67"/>
        <v>0</v>
      </c>
      <c r="T632" s="31" t="e">
        <f>VLOOKUP(A632,'+ pending'!A:V,22,0)</f>
        <v>#N/A</v>
      </c>
      <c r="U632" s="18" t="e">
        <f>VLOOKUP(A632,'+ pending'!A:W,23,0)</f>
        <v>#N/A</v>
      </c>
      <c r="V632" s="31" t="e">
        <f>VLOOKUP(A632,'+ pending'!A:X,24,0)</f>
        <v>#N/A</v>
      </c>
      <c r="W632" s="62" t="str">
        <f t="shared" si="68"/>
        <v/>
      </c>
      <c r="X632" s="63" t="str">
        <f t="shared" si="69"/>
        <v xml:space="preserve"> </v>
      </c>
      <c r="Z632" s="1" t="str">
        <f t="shared" si="71"/>
        <v/>
      </c>
      <c r="AA632" s="1" t="str">
        <f t="shared" si="66"/>
        <v/>
      </c>
      <c r="AB632" s="1" t="str">
        <f t="shared" si="70"/>
        <v/>
      </c>
      <c r="AC632" s="1" t="str">
        <f t="shared" si="72"/>
        <v/>
      </c>
      <c r="AD632" s="1" t="e">
        <f>VLOOKUP(A632,'+ pending'!A:A,1,0)</f>
        <v>#N/A</v>
      </c>
    </row>
    <row r="633" spans="1:30" x14ac:dyDescent="0.2">
      <c r="A633" s="75"/>
      <c r="R633" s="77"/>
      <c r="S633" s="31">
        <f t="shared" si="67"/>
        <v>0</v>
      </c>
      <c r="T633" s="31" t="e">
        <f>VLOOKUP(A633,'+ pending'!A:V,22,0)</f>
        <v>#N/A</v>
      </c>
      <c r="U633" s="18" t="e">
        <f>VLOOKUP(A633,'+ pending'!A:W,23,0)</f>
        <v>#N/A</v>
      </c>
      <c r="V633" s="31" t="e">
        <f>VLOOKUP(A633,'+ pending'!A:X,24,0)</f>
        <v>#N/A</v>
      </c>
      <c r="W633" s="62" t="str">
        <f t="shared" si="68"/>
        <v/>
      </c>
      <c r="X633" s="63" t="str">
        <f t="shared" si="69"/>
        <v xml:space="preserve"> </v>
      </c>
      <c r="Z633" s="1" t="str">
        <f t="shared" si="71"/>
        <v/>
      </c>
      <c r="AA633" s="1" t="str">
        <f t="shared" si="66"/>
        <v/>
      </c>
      <c r="AB633" s="1" t="str">
        <f t="shared" si="70"/>
        <v/>
      </c>
      <c r="AC633" s="1" t="str">
        <f t="shared" si="72"/>
        <v/>
      </c>
      <c r="AD633" s="1" t="e">
        <f>VLOOKUP(A633,'+ pending'!A:A,1,0)</f>
        <v>#N/A</v>
      </c>
    </row>
    <row r="634" spans="1:30" x14ac:dyDescent="0.2">
      <c r="A634" s="75"/>
      <c r="R634" s="77"/>
      <c r="S634" s="31">
        <f t="shared" si="67"/>
        <v>0</v>
      </c>
      <c r="T634" s="31" t="e">
        <f>VLOOKUP(A634,'+ pending'!A:V,22,0)</f>
        <v>#N/A</v>
      </c>
      <c r="U634" s="18" t="e">
        <f>VLOOKUP(A634,'+ pending'!A:W,23,0)</f>
        <v>#N/A</v>
      </c>
      <c r="V634" s="31" t="e">
        <f>VLOOKUP(A634,'+ pending'!A:X,24,0)</f>
        <v>#N/A</v>
      </c>
      <c r="W634" s="62" t="str">
        <f t="shared" si="68"/>
        <v/>
      </c>
      <c r="X634" s="63" t="str">
        <f t="shared" si="69"/>
        <v xml:space="preserve"> </v>
      </c>
      <c r="Z634" s="1" t="str">
        <f t="shared" si="71"/>
        <v/>
      </c>
      <c r="AA634" s="1" t="str">
        <f t="shared" ref="AA634:AA697" si="73">IF($D634="Alta",IF($V634&lt;=$AI$5,"Cumplido", "Incumplido"),"")</f>
        <v/>
      </c>
      <c r="AB634" s="1" t="str">
        <f t="shared" si="70"/>
        <v/>
      </c>
      <c r="AC634" s="1" t="str">
        <f t="shared" si="72"/>
        <v/>
      </c>
      <c r="AD634" s="1" t="e">
        <f>VLOOKUP(A634,'+ pending'!A:A,1,0)</f>
        <v>#N/A</v>
      </c>
    </row>
    <row r="635" spans="1:30" x14ac:dyDescent="0.2">
      <c r="A635" s="75"/>
      <c r="R635" s="77"/>
      <c r="S635" s="31">
        <f t="shared" si="67"/>
        <v>0</v>
      </c>
      <c r="T635" s="31" t="e">
        <f>VLOOKUP(A635,'+ pending'!A:V,22,0)</f>
        <v>#N/A</v>
      </c>
      <c r="U635" s="18" t="e">
        <f>VLOOKUP(A635,'+ pending'!A:W,23,0)</f>
        <v>#N/A</v>
      </c>
      <c r="V635" s="31" t="e">
        <f>VLOOKUP(A635,'+ pending'!A:X,24,0)</f>
        <v>#N/A</v>
      </c>
      <c r="W635" s="62" t="str">
        <f t="shared" si="68"/>
        <v/>
      </c>
      <c r="X635" s="63" t="str">
        <f t="shared" si="69"/>
        <v xml:space="preserve"> </v>
      </c>
      <c r="Z635" s="1" t="str">
        <f t="shared" si="71"/>
        <v/>
      </c>
      <c r="AA635" s="1" t="str">
        <f t="shared" si="73"/>
        <v/>
      </c>
      <c r="AB635" s="1" t="str">
        <f t="shared" si="70"/>
        <v/>
      </c>
      <c r="AC635" s="1" t="str">
        <f t="shared" si="72"/>
        <v/>
      </c>
      <c r="AD635" s="1" t="e">
        <f>VLOOKUP(A635,'+ pending'!A:A,1,0)</f>
        <v>#N/A</v>
      </c>
    </row>
    <row r="636" spans="1:30" x14ac:dyDescent="0.2">
      <c r="A636" s="75"/>
      <c r="R636" s="77"/>
      <c r="S636" s="31">
        <f t="shared" si="67"/>
        <v>0</v>
      </c>
      <c r="T636" s="31" t="e">
        <f>VLOOKUP(A636,'+ pending'!A:V,22,0)</f>
        <v>#N/A</v>
      </c>
      <c r="U636" s="18" t="e">
        <f>VLOOKUP(A636,'+ pending'!A:W,23,0)</f>
        <v>#N/A</v>
      </c>
      <c r="V636" s="31" t="e">
        <f>VLOOKUP(A636,'+ pending'!A:X,24,0)</f>
        <v>#N/A</v>
      </c>
      <c r="W636" s="62" t="str">
        <f t="shared" si="68"/>
        <v/>
      </c>
      <c r="X636" s="63" t="str">
        <f t="shared" si="69"/>
        <v xml:space="preserve"> </v>
      </c>
      <c r="Z636" s="1" t="str">
        <f t="shared" si="71"/>
        <v/>
      </c>
      <c r="AA636" s="1" t="str">
        <f t="shared" si="73"/>
        <v/>
      </c>
      <c r="AB636" s="1" t="str">
        <f t="shared" si="70"/>
        <v/>
      </c>
      <c r="AC636" s="1" t="str">
        <f t="shared" si="72"/>
        <v/>
      </c>
      <c r="AD636" s="1" t="e">
        <f>VLOOKUP(A636,'+ pending'!A:A,1,0)</f>
        <v>#N/A</v>
      </c>
    </row>
    <row r="637" spans="1:30" x14ac:dyDescent="0.2">
      <c r="A637" s="75"/>
      <c r="R637" s="77"/>
      <c r="S637" s="31">
        <f t="shared" si="67"/>
        <v>0</v>
      </c>
      <c r="T637" s="31" t="e">
        <f>VLOOKUP(A637,'+ pending'!A:V,22,0)</f>
        <v>#N/A</v>
      </c>
      <c r="U637" s="18" t="e">
        <f>VLOOKUP(A637,'+ pending'!A:W,23,0)</f>
        <v>#N/A</v>
      </c>
      <c r="V637" s="31" t="e">
        <f>VLOOKUP(A637,'+ pending'!A:X,24,0)</f>
        <v>#N/A</v>
      </c>
      <c r="W637" s="62" t="str">
        <f t="shared" ref="W637:W641" si="74">IF(P637="Incidencia de Cliente",IF($V637&lt;=$AI$2,"Cumplido","Incumplido"),"")</f>
        <v/>
      </c>
      <c r="X637" s="63" t="str">
        <f t="shared" ref="X637:X641" si="75">IF(P637="Requerimiento de Cliente",IF($V637&lt;=$AI$3,"Cumplido","Incumplido")," ")</f>
        <v xml:space="preserve"> </v>
      </c>
      <c r="Z637" s="1" t="str">
        <f t="shared" si="71"/>
        <v/>
      </c>
      <c r="AA637" s="1" t="str">
        <f t="shared" si="73"/>
        <v/>
      </c>
      <c r="AB637" s="1" t="str">
        <f t="shared" si="70"/>
        <v/>
      </c>
      <c r="AC637" s="1" t="str">
        <f t="shared" si="72"/>
        <v/>
      </c>
      <c r="AD637" s="1" t="e">
        <f>VLOOKUP(A637,'+ pending'!A:A,1,0)</f>
        <v>#N/A</v>
      </c>
    </row>
    <row r="638" spans="1:30" x14ac:dyDescent="0.2">
      <c r="A638" s="75"/>
      <c r="R638" s="77"/>
      <c r="S638" s="31">
        <f t="shared" si="67"/>
        <v>0</v>
      </c>
      <c r="T638" s="31" t="e">
        <f>VLOOKUP(A638,'+ pending'!A:V,22,0)</f>
        <v>#N/A</v>
      </c>
      <c r="U638" s="18" t="e">
        <f>VLOOKUP(A638,'+ pending'!A:W,23,0)</f>
        <v>#N/A</v>
      </c>
      <c r="V638" s="31" t="e">
        <f>VLOOKUP(A638,'+ pending'!A:X,24,0)</f>
        <v>#N/A</v>
      </c>
      <c r="W638" s="62" t="str">
        <f t="shared" si="74"/>
        <v/>
      </c>
      <c r="X638" s="63" t="str">
        <f t="shared" si="75"/>
        <v xml:space="preserve"> </v>
      </c>
      <c r="Z638" s="1" t="str">
        <f t="shared" si="71"/>
        <v/>
      </c>
      <c r="AA638" s="1" t="str">
        <f t="shared" si="73"/>
        <v/>
      </c>
      <c r="AB638" s="1" t="str">
        <f t="shared" si="70"/>
        <v/>
      </c>
      <c r="AC638" s="1" t="str">
        <f t="shared" si="72"/>
        <v/>
      </c>
      <c r="AD638" s="1" t="e">
        <f>VLOOKUP(A638,'+ pending'!A:A,1,0)</f>
        <v>#N/A</v>
      </c>
    </row>
    <row r="639" spans="1:30" x14ac:dyDescent="0.2">
      <c r="A639" s="75"/>
      <c r="R639" s="77"/>
      <c r="S639" s="31">
        <f t="shared" si="67"/>
        <v>0</v>
      </c>
      <c r="T639" s="31" t="e">
        <f>VLOOKUP(A639,'+ pending'!A:V,22,0)</f>
        <v>#N/A</v>
      </c>
      <c r="U639" s="18" t="e">
        <f>VLOOKUP(A639,'+ pending'!A:W,23,0)</f>
        <v>#N/A</v>
      </c>
      <c r="V639" s="31" t="e">
        <f>VLOOKUP(A639,'+ pending'!A:X,24,0)</f>
        <v>#N/A</v>
      </c>
      <c r="W639" s="62" t="str">
        <f t="shared" si="74"/>
        <v/>
      </c>
      <c r="X639" s="63" t="str">
        <f t="shared" si="75"/>
        <v xml:space="preserve"> </v>
      </c>
      <c r="Z639" s="1" t="str">
        <f t="shared" si="71"/>
        <v/>
      </c>
      <c r="AA639" s="1" t="str">
        <f t="shared" si="73"/>
        <v/>
      </c>
      <c r="AB639" s="1" t="str">
        <f t="shared" si="70"/>
        <v/>
      </c>
      <c r="AC639" s="1" t="str">
        <f t="shared" si="72"/>
        <v/>
      </c>
      <c r="AD639" s="1" t="e">
        <f>VLOOKUP(A639,'+ pending'!A:A,1,0)</f>
        <v>#N/A</v>
      </c>
    </row>
    <row r="640" spans="1:30" x14ac:dyDescent="0.2">
      <c r="A640" s="75"/>
      <c r="R640" s="77"/>
      <c r="S640" s="31">
        <f t="shared" si="67"/>
        <v>0</v>
      </c>
      <c r="T640" s="31" t="e">
        <f>VLOOKUP(A640,'+ pending'!A:V,22,0)</f>
        <v>#N/A</v>
      </c>
      <c r="U640" s="18" t="e">
        <f>VLOOKUP(A640,'+ pending'!A:W,23,0)</f>
        <v>#N/A</v>
      </c>
      <c r="V640" s="31" t="e">
        <f>VLOOKUP(A640,'+ pending'!A:X,24,0)</f>
        <v>#N/A</v>
      </c>
      <c r="W640" s="62" t="str">
        <f t="shared" si="74"/>
        <v/>
      </c>
      <c r="X640" s="63" t="str">
        <f t="shared" si="75"/>
        <v xml:space="preserve"> </v>
      </c>
      <c r="Z640" s="1" t="str">
        <f t="shared" si="71"/>
        <v/>
      </c>
      <c r="AA640" s="1" t="str">
        <f t="shared" si="73"/>
        <v/>
      </c>
      <c r="AB640" s="1" t="str">
        <f t="shared" si="70"/>
        <v/>
      </c>
      <c r="AC640" s="1" t="str">
        <f t="shared" si="72"/>
        <v/>
      </c>
      <c r="AD640" s="1" t="e">
        <f>VLOOKUP(A640,'+ pending'!A:A,1,0)</f>
        <v>#N/A</v>
      </c>
    </row>
    <row r="641" spans="1:30" x14ac:dyDescent="0.2">
      <c r="A641" s="75"/>
      <c r="R641" s="77"/>
      <c r="S641" s="31">
        <f t="shared" si="67"/>
        <v>0</v>
      </c>
      <c r="T641" s="31" t="e">
        <f>VLOOKUP(A641,'+ pending'!A:V,22,0)</f>
        <v>#N/A</v>
      </c>
      <c r="U641" s="18" t="e">
        <f>VLOOKUP(A641,'+ pending'!A:W,23,0)</f>
        <v>#N/A</v>
      </c>
      <c r="V641" s="31" t="e">
        <f>VLOOKUP(A641,'+ pending'!A:X,24,0)</f>
        <v>#N/A</v>
      </c>
      <c r="W641" s="62" t="str">
        <f t="shared" si="74"/>
        <v/>
      </c>
      <c r="X641" s="63" t="str">
        <f t="shared" si="75"/>
        <v xml:space="preserve"> </v>
      </c>
      <c r="Z641" s="1" t="str">
        <f t="shared" si="71"/>
        <v/>
      </c>
      <c r="AA641" s="1" t="str">
        <f t="shared" si="73"/>
        <v/>
      </c>
      <c r="AB641" s="1" t="str">
        <f t="shared" si="70"/>
        <v/>
      </c>
      <c r="AC641" s="1" t="str">
        <f t="shared" si="72"/>
        <v/>
      </c>
      <c r="AD641" s="1" t="e">
        <f>VLOOKUP(A641,'+ pending'!A:A,1,0)</f>
        <v>#N/A</v>
      </c>
    </row>
    <row r="642" spans="1:30" x14ac:dyDescent="0.2">
      <c r="A642" s="75"/>
      <c r="R642" s="77"/>
      <c r="S642" s="31">
        <f t="shared" si="67"/>
        <v>0</v>
      </c>
      <c r="T642" s="31" t="e">
        <f>VLOOKUP(A642,'+ pending'!A:V,22,0)</f>
        <v>#N/A</v>
      </c>
      <c r="U642" s="18" t="e">
        <f>VLOOKUP(A642,'+ pending'!A:W,23,0)</f>
        <v>#N/A</v>
      </c>
      <c r="V642" s="31" t="e">
        <f>VLOOKUP(A642,'+ pending'!A:X,24,0)</f>
        <v>#N/A</v>
      </c>
      <c r="W642" s="62" t="str">
        <f t="shared" si="68"/>
        <v/>
      </c>
      <c r="X642" s="63" t="str">
        <f t="shared" si="69"/>
        <v xml:space="preserve"> </v>
      </c>
      <c r="Z642" s="1" t="str">
        <f t="shared" si="71"/>
        <v/>
      </c>
      <c r="AA642" s="1" t="str">
        <f t="shared" si="73"/>
        <v/>
      </c>
      <c r="AB642" s="1" t="str">
        <f t="shared" si="70"/>
        <v/>
      </c>
      <c r="AC642" s="1" t="str">
        <f t="shared" si="72"/>
        <v/>
      </c>
      <c r="AD642" s="1" t="e">
        <f>VLOOKUP(A642,'+ pending'!A:A,1,0)</f>
        <v>#N/A</v>
      </c>
    </row>
    <row r="643" spans="1:30" x14ac:dyDescent="0.2">
      <c r="A643" s="75"/>
      <c r="R643" s="77"/>
      <c r="S643" s="31">
        <f t="shared" si="67"/>
        <v>0</v>
      </c>
      <c r="T643" s="31" t="e">
        <f>VLOOKUP(A643,'+ pending'!A:V,22,0)</f>
        <v>#N/A</v>
      </c>
      <c r="U643" s="18" t="e">
        <f>VLOOKUP(A643,'+ pending'!A:W,23,0)</f>
        <v>#N/A</v>
      </c>
      <c r="V643" s="31" t="e">
        <f>VLOOKUP(A643,'+ pending'!A:X,24,0)</f>
        <v>#N/A</v>
      </c>
      <c r="W643" s="62" t="str">
        <f t="shared" si="68"/>
        <v/>
      </c>
      <c r="X643" s="63" t="str">
        <f t="shared" si="69"/>
        <v xml:space="preserve"> </v>
      </c>
      <c r="Z643" s="1" t="str">
        <f t="shared" si="71"/>
        <v/>
      </c>
      <c r="AA643" s="1" t="str">
        <f t="shared" si="73"/>
        <v/>
      </c>
      <c r="AB643" s="1" t="str">
        <f t="shared" si="70"/>
        <v/>
      </c>
      <c r="AC643" s="1" t="str">
        <f t="shared" si="72"/>
        <v/>
      </c>
      <c r="AD643" s="1" t="e">
        <f>VLOOKUP(A643,'+ pending'!A:A,1,0)</f>
        <v>#N/A</v>
      </c>
    </row>
    <row r="644" spans="1:30" x14ac:dyDescent="0.2">
      <c r="A644" s="75"/>
      <c r="R644" s="77"/>
      <c r="S644" s="31">
        <f t="shared" si="67"/>
        <v>0</v>
      </c>
      <c r="T644" s="31" t="e">
        <f>VLOOKUP(A644,'+ pending'!A:V,22,0)</f>
        <v>#N/A</v>
      </c>
      <c r="U644" s="18" t="e">
        <f>VLOOKUP(A644,'+ pending'!A:W,23,0)</f>
        <v>#N/A</v>
      </c>
      <c r="V644" s="31" t="e">
        <f>VLOOKUP(A644,'+ pending'!A:X,24,0)</f>
        <v>#N/A</v>
      </c>
      <c r="W644" s="62" t="str">
        <f t="shared" si="68"/>
        <v/>
      </c>
      <c r="X644" s="63" t="str">
        <f t="shared" si="69"/>
        <v xml:space="preserve"> </v>
      </c>
      <c r="Z644" s="1" t="str">
        <f t="shared" si="71"/>
        <v/>
      </c>
      <c r="AA644" s="1" t="str">
        <f t="shared" si="73"/>
        <v/>
      </c>
      <c r="AB644" s="1" t="str">
        <f t="shared" si="70"/>
        <v/>
      </c>
      <c r="AC644" s="1" t="str">
        <f t="shared" si="72"/>
        <v/>
      </c>
      <c r="AD644" s="1" t="e">
        <f>VLOOKUP(A644,'+ pending'!A:A,1,0)</f>
        <v>#N/A</v>
      </c>
    </row>
    <row r="645" spans="1:30" x14ac:dyDescent="0.2">
      <c r="A645" s="75"/>
      <c r="R645" s="77"/>
      <c r="S645" s="31">
        <f t="shared" si="67"/>
        <v>0</v>
      </c>
      <c r="T645" s="31" t="e">
        <f>VLOOKUP(A645,'+ pending'!A:V,22,0)</f>
        <v>#N/A</v>
      </c>
      <c r="U645" s="18" t="e">
        <f>VLOOKUP(A645,'+ pending'!A:W,23,0)</f>
        <v>#N/A</v>
      </c>
      <c r="V645" s="31" t="e">
        <f>VLOOKUP(A645,'+ pending'!A:X,24,0)</f>
        <v>#N/A</v>
      </c>
      <c r="W645" s="62" t="str">
        <f t="shared" si="68"/>
        <v/>
      </c>
      <c r="X645" s="63" t="str">
        <f t="shared" si="69"/>
        <v xml:space="preserve"> </v>
      </c>
      <c r="Z645" s="1" t="str">
        <f t="shared" si="71"/>
        <v/>
      </c>
      <c r="AA645" s="1" t="str">
        <f t="shared" si="73"/>
        <v/>
      </c>
      <c r="AB645" s="1" t="str">
        <f t="shared" si="70"/>
        <v/>
      </c>
      <c r="AC645" s="1" t="str">
        <f t="shared" si="72"/>
        <v/>
      </c>
      <c r="AD645" s="1" t="e">
        <f>VLOOKUP(A645,'+ pending'!A:A,1,0)</f>
        <v>#N/A</v>
      </c>
    </row>
    <row r="646" spans="1:30" x14ac:dyDescent="0.2">
      <c r="A646" s="75"/>
      <c r="R646" s="77"/>
      <c r="S646" s="31">
        <f t="shared" si="67"/>
        <v>0</v>
      </c>
      <c r="T646" s="31" t="e">
        <f>VLOOKUP(A646,'+ pending'!A:V,22,0)</f>
        <v>#N/A</v>
      </c>
      <c r="U646" s="18" t="e">
        <f>VLOOKUP(A646,'+ pending'!A:W,23,0)</f>
        <v>#N/A</v>
      </c>
      <c r="V646" s="31" t="e">
        <f>VLOOKUP(A646,'+ pending'!A:X,24,0)</f>
        <v>#N/A</v>
      </c>
      <c r="W646" s="62" t="str">
        <f t="shared" si="68"/>
        <v/>
      </c>
      <c r="X646" s="63" t="str">
        <f t="shared" si="69"/>
        <v xml:space="preserve"> </v>
      </c>
      <c r="Z646" s="1" t="str">
        <f t="shared" si="71"/>
        <v/>
      </c>
      <c r="AA646" s="1" t="str">
        <f t="shared" si="73"/>
        <v/>
      </c>
      <c r="AB646" s="1" t="str">
        <f t="shared" si="70"/>
        <v/>
      </c>
      <c r="AC646" s="1" t="str">
        <f t="shared" si="72"/>
        <v/>
      </c>
      <c r="AD646" s="1" t="e">
        <f>VLOOKUP(A646,'+ pending'!A:A,1,0)</f>
        <v>#N/A</v>
      </c>
    </row>
    <row r="647" spans="1:30" x14ac:dyDescent="0.2">
      <c r="A647" s="75"/>
      <c r="R647" s="77"/>
      <c r="S647" s="31">
        <f t="shared" si="67"/>
        <v>0</v>
      </c>
      <c r="T647" s="31" t="e">
        <f>VLOOKUP(A647,'+ pending'!A:V,22,0)</f>
        <v>#N/A</v>
      </c>
      <c r="U647" s="18" t="e">
        <f>VLOOKUP(A647,'+ pending'!A:W,23,0)</f>
        <v>#N/A</v>
      </c>
      <c r="V647" s="31" t="e">
        <f>VLOOKUP(A647,'+ pending'!A:X,24,0)</f>
        <v>#N/A</v>
      </c>
      <c r="W647" s="62" t="str">
        <f t="shared" si="68"/>
        <v/>
      </c>
      <c r="X647" s="63" t="str">
        <f t="shared" si="69"/>
        <v xml:space="preserve"> </v>
      </c>
      <c r="Z647" s="1" t="str">
        <f t="shared" si="71"/>
        <v/>
      </c>
      <c r="AA647" s="1" t="str">
        <f t="shared" si="73"/>
        <v/>
      </c>
      <c r="AB647" s="1" t="str">
        <f t="shared" si="70"/>
        <v/>
      </c>
      <c r="AC647" s="1" t="str">
        <f t="shared" si="72"/>
        <v/>
      </c>
      <c r="AD647" s="1" t="e">
        <f>VLOOKUP(A647,'+ pending'!A:A,1,0)</f>
        <v>#N/A</v>
      </c>
    </row>
    <row r="648" spans="1:30" x14ac:dyDescent="0.2">
      <c r="A648" s="75"/>
      <c r="R648" s="77"/>
      <c r="S648" s="31">
        <f t="shared" si="67"/>
        <v>0</v>
      </c>
      <c r="T648" s="31" t="e">
        <f>VLOOKUP(A648,'+ pending'!A:V,22,0)</f>
        <v>#N/A</v>
      </c>
      <c r="U648" s="18" t="e">
        <f>VLOOKUP(A648,'+ pending'!A:W,23,0)</f>
        <v>#N/A</v>
      </c>
      <c r="V648" s="31" t="e">
        <f>VLOOKUP(A648,'+ pending'!A:X,24,0)</f>
        <v>#N/A</v>
      </c>
      <c r="W648" s="62" t="str">
        <f t="shared" si="68"/>
        <v/>
      </c>
      <c r="X648" s="63" t="str">
        <f t="shared" si="69"/>
        <v xml:space="preserve"> </v>
      </c>
      <c r="Z648" s="1" t="str">
        <f t="shared" si="71"/>
        <v/>
      </c>
      <c r="AA648" s="1" t="str">
        <f t="shared" si="73"/>
        <v/>
      </c>
      <c r="AB648" s="1" t="str">
        <f t="shared" ref="AB648:AB711" si="76">IF($D648="Media",IF($V648&lt;=$AI$6,"Cumplido", "Incumplido"),"")</f>
        <v/>
      </c>
      <c r="AC648" s="1" t="str">
        <f t="shared" si="72"/>
        <v/>
      </c>
      <c r="AD648" s="1" t="e">
        <f>VLOOKUP(A648,'+ pending'!A:A,1,0)</f>
        <v>#N/A</v>
      </c>
    </row>
    <row r="649" spans="1:30" x14ac:dyDescent="0.2">
      <c r="A649" s="75"/>
      <c r="R649" s="77"/>
      <c r="S649" s="31">
        <f t="shared" si="67"/>
        <v>0</v>
      </c>
      <c r="T649" s="31" t="e">
        <f>VLOOKUP(A649,'+ pending'!A:V,22,0)</f>
        <v>#N/A</v>
      </c>
      <c r="U649" s="18" t="e">
        <f>VLOOKUP(A649,'+ pending'!A:W,23,0)</f>
        <v>#N/A</v>
      </c>
      <c r="V649" s="31" t="e">
        <f>VLOOKUP(A649,'+ pending'!A:X,24,0)</f>
        <v>#N/A</v>
      </c>
      <c r="W649" s="62" t="str">
        <f t="shared" ref="W649:W712" si="77">IF(P649="Incidencia de Cliente",IF($V649&lt;=$AI$2,"Cumplido","Incumplido"),"")</f>
        <v/>
      </c>
      <c r="X649" s="63" t="str">
        <f t="shared" ref="X649:X712" si="78">IF(P649="Requerimiento de Cliente",IF($V649&lt;=$AI$3,"Cumplido","Incumplido")," ")</f>
        <v xml:space="preserve"> </v>
      </c>
      <c r="Z649" s="1" t="str">
        <f t="shared" si="71"/>
        <v/>
      </c>
      <c r="AA649" s="1" t="str">
        <f t="shared" si="73"/>
        <v/>
      </c>
      <c r="AB649" s="1" t="str">
        <f t="shared" si="76"/>
        <v/>
      </c>
      <c r="AC649" s="1" t="str">
        <f t="shared" si="72"/>
        <v/>
      </c>
      <c r="AD649" s="1" t="e">
        <f>VLOOKUP(A649,'+ pending'!A:A,1,0)</f>
        <v>#N/A</v>
      </c>
    </row>
    <row r="650" spans="1:30" x14ac:dyDescent="0.2">
      <c r="A650" s="75"/>
      <c r="R650" s="77"/>
      <c r="S650" s="31">
        <f t="shared" ref="S650:S713" si="79">I650-H650</f>
        <v>0</v>
      </c>
      <c r="T650" s="31" t="e">
        <f>VLOOKUP(A650,'+ pending'!A:V,22,0)</f>
        <v>#N/A</v>
      </c>
      <c r="U650" s="18" t="e">
        <f>VLOOKUP(A650,'+ pending'!A:W,23,0)</f>
        <v>#N/A</v>
      </c>
      <c r="V650" s="31" t="e">
        <f>VLOOKUP(A650,'+ pending'!A:X,24,0)</f>
        <v>#N/A</v>
      </c>
      <c r="W650" s="62" t="str">
        <f t="shared" si="77"/>
        <v/>
      </c>
      <c r="X650" s="63" t="str">
        <f t="shared" si="78"/>
        <v xml:space="preserve"> </v>
      </c>
      <c r="Z650" s="1" t="str">
        <f t="shared" ref="Z650:Z713" si="80">IF($D650="Crítica",IF($V650&lt;=$AI$4, "Cumplido", "Incumplido SLA"),"")</f>
        <v/>
      </c>
      <c r="AA650" s="1" t="str">
        <f t="shared" si="73"/>
        <v/>
      </c>
      <c r="AB650" s="1" t="str">
        <f t="shared" si="76"/>
        <v/>
      </c>
      <c r="AC650" s="1" t="str">
        <f t="shared" si="72"/>
        <v/>
      </c>
      <c r="AD650" s="1" t="e">
        <f>VLOOKUP(A650,'+ pending'!A:A,1,0)</f>
        <v>#N/A</v>
      </c>
    </row>
    <row r="651" spans="1:30" x14ac:dyDescent="0.2">
      <c r="A651" s="75"/>
      <c r="R651" s="77"/>
      <c r="S651" s="31">
        <f t="shared" si="79"/>
        <v>0</v>
      </c>
      <c r="T651" s="31" t="e">
        <f>VLOOKUP(A651,'+ pending'!A:V,22,0)</f>
        <v>#N/A</v>
      </c>
      <c r="U651" s="18" t="e">
        <f>VLOOKUP(A651,'+ pending'!A:W,23,0)</f>
        <v>#N/A</v>
      </c>
      <c r="V651" s="31" t="e">
        <f>VLOOKUP(A651,'+ pending'!A:X,24,0)</f>
        <v>#N/A</v>
      </c>
      <c r="W651" s="62" t="str">
        <f t="shared" si="77"/>
        <v/>
      </c>
      <c r="X651" s="63" t="str">
        <f t="shared" si="78"/>
        <v xml:space="preserve"> </v>
      </c>
      <c r="Z651" s="1" t="str">
        <f t="shared" si="80"/>
        <v/>
      </c>
      <c r="AA651" s="1" t="str">
        <f t="shared" si="73"/>
        <v/>
      </c>
      <c r="AB651" s="1" t="str">
        <f t="shared" si="76"/>
        <v/>
      </c>
      <c r="AC651" s="1" t="str">
        <f t="shared" si="72"/>
        <v/>
      </c>
      <c r="AD651" s="1" t="e">
        <f>VLOOKUP(A651,'+ pending'!A:A,1,0)</f>
        <v>#N/A</v>
      </c>
    </row>
    <row r="652" spans="1:30" x14ac:dyDescent="0.2">
      <c r="A652" s="75"/>
      <c r="R652" s="77"/>
      <c r="S652" s="31">
        <f t="shared" si="79"/>
        <v>0</v>
      </c>
      <c r="T652" s="31" t="e">
        <f>VLOOKUP(A652,'+ pending'!A:V,22,0)</f>
        <v>#N/A</v>
      </c>
      <c r="U652" s="18" t="e">
        <f>VLOOKUP(A652,'+ pending'!A:W,23,0)</f>
        <v>#N/A</v>
      </c>
      <c r="V652" s="31" t="e">
        <f>VLOOKUP(A652,'+ pending'!A:X,24,0)</f>
        <v>#N/A</v>
      </c>
      <c r="W652" s="62" t="str">
        <f t="shared" si="77"/>
        <v/>
      </c>
      <c r="X652" s="63" t="str">
        <f t="shared" si="78"/>
        <v xml:space="preserve"> </v>
      </c>
      <c r="Z652" s="1" t="str">
        <f t="shared" si="80"/>
        <v/>
      </c>
      <c r="AA652" s="1" t="str">
        <f t="shared" si="73"/>
        <v/>
      </c>
      <c r="AB652" s="1" t="str">
        <f t="shared" si="76"/>
        <v/>
      </c>
      <c r="AC652" s="1" t="str">
        <f t="shared" si="72"/>
        <v/>
      </c>
      <c r="AD652" s="1" t="e">
        <f>VLOOKUP(A652,'+ pending'!A:A,1,0)</f>
        <v>#N/A</v>
      </c>
    </row>
    <row r="653" spans="1:30" x14ac:dyDescent="0.2">
      <c r="A653" s="75"/>
      <c r="R653" s="77"/>
      <c r="S653" s="31">
        <f t="shared" si="79"/>
        <v>0</v>
      </c>
      <c r="T653" s="31" t="e">
        <f>VLOOKUP(A653,'+ pending'!A:V,22,0)</f>
        <v>#N/A</v>
      </c>
      <c r="U653" s="18" t="e">
        <f>VLOOKUP(A653,'+ pending'!A:W,23,0)</f>
        <v>#N/A</v>
      </c>
      <c r="V653" s="31" t="e">
        <f>VLOOKUP(A653,'+ pending'!A:X,24,0)</f>
        <v>#N/A</v>
      </c>
      <c r="W653" s="62" t="str">
        <f t="shared" si="77"/>
        <v/>
      </c>
      <c r="X653" s="63" t="str">
        <f t="shared" si="78"/>
        <v xml:space="preserve"> </v>
      </c>
      <c r="Z653" s="1" t="str">
        <f t="shared" si="80"/>
        <v/>
      </c>
      <c r="AA653" s="1" t="str">
        <f t="shared" si="73"/>
        <v/>
      </c>
      <c r="AB653" s="1" t="str">
        <f t="shared" si="76"/>
        <v/>
      </c>
      <c r="AC653" s="1" t="str">
        <f t="shared" si="72"/>
        <v/>
      </c>
      <c r="AD653" s="1" t="e">
        <f>VLOOKUP(A653,'+ pending'!A:A,1,0)</f>
        <v>#N/A</v>
      </c>
    </row>
    <row r="654" spans="1:30" x14ac:dyDescent="0.2">
      <c r="A654" s="75"/>
      <c r="R654" s="77"/>
      <c r="S654" s="31">
        <f t="shared" si="79"/>
        <v>0</v>
      </c>
      <c r="T654" s="31" t="e">
        <f>VLOOKUP(A654,'+ pending'!A:V,22,0)</f>
        <v>#N/A</v>
      </c>
      <c r="U654" s="18" t="e">
        <f>VLOOKUP(A654,'+ pending'!A:W,23,0)</f>
        <v>#N/A</v>
      </c>
      <c r="V654" s="31" t="e">
        <f>VLOOKUP(A654,'+ pending'!A:X,24,0)</f>
        <v>#N/A</v>
      </c>
      <c r="W654" s="62" t="str">
        <f t="shared" si="77"/>
        <v/>
      </c>
      <c r="X654" s="63" t="str">
        <f t="shared" si="78"/>
        <v xml:space="preserve"> </v>
      </c>
      <c r="Z654" s="1" t="str">
        <f t="shared" si="80"/>
        <v/>
      </c>
      <c r="AA654" s="1" t="str">
        <f t="shared" si="73"/>
        <v/>
      </c>
      <c r="AB654" s="1" t="str">
        <f t="shared" si="76"/>
        <v/>
      </c>
      <c r="AC654" s="1" t="str">
        <f t="shared" ref="AC654:AC717" si="81">IF($D654="Baja",IF($V654&lt;=$AI$7,"Cumplido", "Incumplido"),"")</f>
        <v/>
      </c>
      <c r="AD654" s="1" t="e">
        <f>VLOOKUP(A654,'+ pending'!A:A,1,0)</f>
        <v>#N/A</v>
      </c>
    </row>
    <row r="655" spans="1:30" x14ac:dyDescent="0.2">
      <c r="A655" s="75"/>
      <c r="R655" s="77"/>
      <c r="S655" s="31">
        <f t="shared" si="79"/>
        <v>0</v>
      </c>
      <c r="T655" s="31" t="e">
        <f>VLOOKUP(A655,'+ pending'!A:V,22,0)</f>
        <v>#N/A</v>
      </c>
      <c r="U655" s="18" t="e">
        <f>VLOOKUP(A655,'+ pending'!A:W,23,0)</f>
        <v>#N/A</v>
      </c>
      <c r="V655" s="31" t="e">
        <f>VLOOKUP(A655,'+ pending'!A:X,24,0)</f>
        <v>#N/A</v>
      </c>
      <c r="W655" s="62" t="str">
        <f t="shared" si="77"/>
        <v/>
      </c>
      <c r="X655" s="63" t="str">
        <f t="shared" si="78"/>
        <v xml:space="preserve"> </v>
      </c>
      <c r="Z655" s="1" t="str">
        <f t="shared" si="80"/>
        <v/>
      </c>
      <c r="AA655" s="1" t="str">
        <f t="shared" si="73"/>
        <v/>
      </c>
      <c r="AB655" s="1" t="str">
        <f t="shared" si="76"/>
        <v/>
      </c>
      <c r="AC655" s="1" t="str">
        <f t="shared" si="81"/>
        <v/>
      </c>
      <c r="AD655" s="1" t="e">
        <f>VLOOKUP(A655,'+ pending'!A:A,1,0)</f>
        <v>#N/A</v>
      </c>
    </row>
    <row r="656" spans="1:30" x14ac:dyDescent="0.2">
      <c r="A656" s="75"/>
      <c r="R656" s="77"/>
      <c r="S656" s="31">
        <f t="shared" si="79"/>
        <v>0</v>
      </c>
      <c r="T656" s="31" t="e">
        <f>VLOOKUP(A656,'+ pending'!A:V,22,0)</f>
        <v>#N/A</v>
      </c>
      <c r="U656" s="18" t="e">
        <f>VLOOKUP(A656,'+ pending'!A:W,23,0)</f>
        <v>#N/A</v>
      </c>
      <c r="V656" s="31" t="e">
        <f>VLOOKUP(A656,'+ pending'!A:X,24,0)</f>
        <v>#N/A</v>
      </c>
      <c r="W656" s="62" t="str">
        <f t="shared" si="77"/>
        <v/>
      </c>
      <c r="X656" s="63" t="str">
        <f t="shared" si="78"/>
        <v xml:space="preserve"> </v>
      </c>
      <c r="Z656" s="1" t="str">
        <f t="shared" si="80"/>
        <v/>
      </c>
      <c r="AA656" s="1" t="str">
        <f t="shared" si="73"/>
        <v/>
      </c>
      <c r="AB656" s="1" t="str">
        <f t="shared" si="76"/>
        <v/>
      </c>
      <c r="AC656" s="1" t="str">
        <f t="shared" si="81"/>
        <v/>
      </c>
      <c r="AD656" s="1" t="e">
        <f>VLOOKUP(A656,'+ pending'!A:A,1,0)</f>
        <v>#N/A</v>
      </c>
    </row>
    <row r="657" spans="1:30" x14ac:dyDescent="0.2">
      <c r="A657" s="75"/>
      <c r="R657" s="77"/>
      <c r="S657" s="31">
        <f t="shared" si="79"/>
        <v>0</v>
      </c>
      <c r="T657" s="31" t="e">
        <f>VLOOKUP(A657,'+ pending'!A:V,22,0)</f>
        <v>#N/A</v>
      </c>
      <c r="U657" s="18" t="e">
        <f>VLOOKUP(A657,'+ pending'!A:W,23,0)</f>
        <v>#N/A</v>
      </c>
      <c r="V657" s="31" t="e">
        <f>VLOOKUP(A657,'+ pending'!A:X,24,0)</f>
        <v>#N/A</v>
      </c>
      <c r="W657" s="62" t="str">
        <f t="shared" si="77"/>
        <v/>
      </c>
      <c r="X657" s="63" t="str">
        <f t="shared" si="78"/>
        <v xml:space="preserve"> </v>
      </c>
      <c r="Z657" s="1" t="str">
        <f t="shared" si="80"/>
        <v/>
      </c>
      <c r="AA657" s="1" t="str">
        <f t="shared" si="73"/>
        <v/>
      </c>
      <c r="AB657" s="1" t="str">
        <f t="shared" si="76"/>
        <v/>
      </c>
      <c r="AC657" s="1" t="str">
        <f t="shared" si="81"/>
        <v/>
      </c>
      <c r="AD657" s="1" t="e">
        <f>VLOOKUP(A657,'+ pending'!A:A,1,0)</f>
        <v>#N/A</v>
      </c>
    </row>
    <row r="658" spans="1:30" x14ac:dyDescent="0.2">
      <c r="A658" s="75"/>
      <c r="R658" s="77"/>
      <c r="S658" s="31">
        <f t="shared" si="79"/>
        <v>0</v>
      </c>
      <c r="T658" s="31" t="e">
        <f>VLOOKUP(A658,'+ pending'!A:V,22,0)</f>
        <v>#N/A</v>
      </c>
      <c r="U658" s="18" t="e">
        <f>VLOOKUP(A658,'+ pending'!A:W,23,0)</f>
        <v>#N/A</v>
      </c>
      <c r="V658" s="31" t="e">
        <f>VLOOKUP(A658,'+ pending'!A:X,24,0)</f>
        <v>#N/A</v>
      </c>
      <c r="W658" s="62" t="str">
        <f t="shared" si="77"/>
        <v/>
      </c>
      <c r="X658" s="63" t="str">
        <f t="shared" si="78"/>
        <v xml:space="preserve"> </v>
      </c>
      <c r="Z658" s="1" t="str">
        <f t="shared" si="80"/>
        <v/>
      </c>
      <c r="AA658" s="1" t="str">
        <f t="shared" si="73"/>
        <v/>
      </c>
      <c r="AB658" s="1" t="str">
        <f t="shared" si="76"/>
        <v/>
      </c>
      <c r="AC658" s="1" t="str">
        <f t="shared" si="81"/>
        <v/>
      </c>
      <c r="AD658" s="1" t="e">
        <f>VLOOKUP(A658,'+ pending'!A:A,1,0)</f>
        <v>#N/A</v>
      </c>
    </row>
    <row r="659" spans="1:30" x14ac:dyDescent="0.2">
      <c r="A659" s="75"/>
      <c r="R659" s="77"/>
      <c r="S659" s="31">
        <f t="shared" si="79"/>
        <v>0</v>
      </c>
      <c r="T659" s="31" t="e">
        <f>VLOOKUP(A659,'+ pending'!A:V,22,0)</f>
        <v>#N/A</v>
      </c>
      <c r="U659" s="18" t="e">
        <f>VLOOKUP(A659,'+ pending'!A:W,23,0)</f>
        <v>#N/A</v>
      </c>
      <c r="V659" s="31" t="e">
        <f>VLOOKUP(A659,'+ pending'!A:X,24,0)</f>
        <v>#N/A</v>
      </c>
      <c r="W659" s="62" t="str">
        <f t="shared" si="77"/>
        <v/>
      </c>
      <c r="X659" s="63" t="str">
        <f t="shared" si="78"/>
        <v xml:space="preserve"> </v>
      </c>
      <c r="Z659" s="1" t="str">
        <f t="shared" si="80"/>
        <v/>
      </c>
      <c r="AA659" s="1" t="str">
        <f t="shared" si="73"/>
        <v/>
      </c>
      <c r="AB659" s="1" t="str">
        <f t="shared" si="76"/>
        <v/>
      </c>
      <c r="AC659" s="1" t="str">
        <f t="shared" si="81"/>
        <v/>
      </c>
      <c r="AD659" s="1" t="e">
        <f>VLOOKUP(A659,'+ pending'!A:A,1,0)</f>
        <v>#N/A</v>
      </c>
    </row>
    <row r="660" spans="1:30" x14ac:dyDescent="0.2">
      <c r="A660" s="75"/>
      <c r="R660" s="77"/>
      <c r="S660" s="31">
        <f t="shared" si="79"/>
        <v>0</v>
      </c>
      <c r="T660" s="31" t="e">
        <f>VLOOKUP(A660,'+ pending'!A:V,22,0)</f>
        <v>#N/A</v>
      </c>
      <c r="U660" s="18" t="e">
        <f>VLOOKUP(A660,'+ pending'!A:W,23,0)</f>
        <v>#N/A</v>
      </c>
      <c r="V660" s="31" t="e">
        <f>VLOOKUP(A660,'+ pending'!A:X,24,0)</f>
        <v>#N/A</v>
      </c>
      <c r="W660" s="62" t="str">
        <f t="shared" si="77"/>
        <v/>
      </c>
      <c r="X660" s="63" t="str">
        <f t="shared" si="78"/>
        <v xml:space="preserve"> </v>
      </c>
      <c r="Z660" s="1" t="str">
        <f t="shared" si="80"/>
        <v/>
      </c>
      <c r="AA660" s="1" t="str">
        <f t="shared" si="73"/>
        <v/>
      </c>
      <c r="AB660" s="1" t="str">
        <f t="shared" si="76"/>
        <v/>
      </c>
      <c r="AC660" s="1" t="str">
        <f t="shared" si="81"/>
        <v/>
      </c>
      <c r="AD660" s="1" t="e">
        <f>VLOOKUP(A660,'+ pending'!A:A,1,0)</f>
        <v>#N/A</v>
      </c>
    </row>
    <row r="661" spans="1:30" x14ac:dyDescent="0.2">
      <c r="A661" s="75"/>
      <c r="R661" s="77"/>
      <c r="S661" s="31">
        <f t="shared" si="79"/>
        <v>0</v>
      </c>
      <c r="T661" s="31" t="e">
        <f>VLOOKUP(A661,'+ pending'!A:V,22,0)</f>
        <v>#N/A</v>
      </c>
      <c r="U661" s="18" t="e">
        <f>VLOOKUP(A661,'+ pending'!A:W,23,0)</f>
        <v>#N/A</v>
      </c>
      <c r="V661" s="31" t="e">
        <f>VLOOKUP(A661,'+ pending'!A:X,24,0)</f>
        <v>#N/A</v>
      </c>
      <c r="W661" s="62" t="str">
        <f t="shared" si="77"/>
        <v/>
      </c>
      <c r="X661" s="63" t="str">
        <f t="shared" si="78"/>
        <v xml:space="preserve"> </v>
      </c>
      <c r="Z661" s="1" t="str">
        <f t="shared" si="80"/>
        <v/>
      </c>
      <c r="AA661" s="1" t="str">
        <f t="shared" si="73"/>
        <v/>
      </c>
      <c r="AB661" s="1" t="str">
        <f t="shared" si="76"/>
        <v/>
      </c>
      <c r="AC661" s="1" t="str">
        <f t="shared" si="81"/>
        <v/>
      </c>
      <c r="AD661" s="1" t="e">
        <f>VLOOKUP(A661,'+ pending'!A:A,1,0)</f>
        <v>#N/A</v>
      </c>
    </row>
    <row r="662" spans="1:30" x14ac:dyDescent="0.2">
      <c r="A662" s="75"/>
      <c r="R662" s="77"/>
      <c r="S662" s="31">
        <f t="shared" si="79"/>
        <v>0</v>
      </c>
      <c r="T662" s="31" t="e">
        <f>VLOOKUP(A662,'+ pending'!A:V,22,0)</f>
        <v>#N/A</v>
      </c>
      <c r="U662" s="18" t="e">
        <f>VLOOKUP(A662,'+ pending'!A:W,23,0)</f>
        <v>#N/A</v>
      </c>
      <c r="V662" s="31" t="e">
        <f>VLOOKUP(A662,'+ pending'!A:X,24,0)</f>
        <v>#N/A</v>
      </c>
      <c r="W662" s="62" t="str">
        <f t="shared" si="77"/>
        <v/>
      </c>
      <c r="X662" s="63" t="str">
        <f t="shared" si="78"/>
        <v xml:space="preserve"> </v>
      </c>
      <c r="Z662" s="1" t="str">
        <f t="shared" si="80"/>
        <v/>
      </c>
      <c r="AA662" s="1" t="str">
        <f t="shared" si="73"/>
        <v/>
      </c>
      <c r="AB662" s="1" t="str">
        <f t="shared" si="76"/>
        <v/>
      </c>
      <c r="AC662" s="1" t="str">
        <f t="shared" si="81"/>
        <v/>
      </c>
      <c r="AD662" s="1" t="e">
        <f>VLOOKUP(A662,'+ pending'!A:A,1,0)</f>
        <v>#N/A</v>
      </c>
    </row>
    <row r="663" spans="1:30" x14ac:dyDescent="0.2">
      <c r="A663" s="75"/>
      <c r="R663" s="77"/>
      <c r="S663" s="31">
        <f t="shared" si="79"/>
        <v>0</v>
      </c>
      <c r="T663" s="31" t="e">
        <f>VLOOKUP(A663,'+ pending'!A:V,22,0)</f>
        <v>#N/A</v>
      </c>
      <c r="U663" s="18" t="e">
        <f>VLOOKUP(A663,'+ pending'!A:W,23,0)</f>
        <v>#N/A</v>
      </c>
      <c r="V663" s="31" t="e">
        <f>VLOOKUP(A663,'+ pending'!A:X,24,0)</f>
        <v>#N/A</v>
      </c>
      <c r="W663" s="62" t="str">
        <f t="shared" si="77"/>
        <v/>
      </c>
      <c r="X663" s="63" t="str">
        <f t="shared" si="78"/>
        <v xml:space="preserve"> </v>
      </c>
      <c r="Z663" s="1" t="str">
        <f t="shared" si="80"/>
        <v/>
      </c>
      <c r="AA663" s="1" t="str">
        <f t="shared" si="73"/>
        <v/>
      </c>
      <c r="AB663" s="1" t="str">
        <f t="shared" si="76"/>
        <v/>
      </c>
      <c r="AC663" s="1" t="str">
        <f t="shared" si="81"/>
        <v/>
      </c>
      <c r="AD663" s="1" t="e">
        <f>VLOOKUP(A663,'+ pending'!A:A,1,0)</f>
        <v>#N/A</v>
      </c>
    </row>
    <row r="664" spans="1:30" x14ac:dyDescent="0.2">
      <c r="A664" s="75"/>
      <c r="R664" s="77"/>
      <c r="S664" s="31">
        <f t="shared" si="79"/>
        <v>0</v>
      </c>
      <c r="T664" s="31" t="e">
        <f>VLOOKUP(A664,'+ pending'!A:V,22,0)</f>
        <v>#N/A</v>
      </c>
      <c r="U664" s="18" t="e">
        <f>VLOOKUP(A664,'+ pending'!A:W,23,0)</f>
        <v>#N/A</v>
      </c>
      <c r="V664" s="31" t="e">
        <f>VLOOKUP(A664,'+ pending'!A:X,24,0)</f>
        <v>#N/A</v>
      </c>
      <c r="W664" s="62" t="str">
        <f t="shared" si="77"/>
        <v/>
      </c>
      <c r="X664" s="63" t="str">
        <f t="shared" si="78"/>
        <v xml:space="preserve"> </v>
      </c>
      <c r="Z664" s="1" t="str">
        <f t="shared" si="80"/>
        <v/>
      </c>
      <c r="AA664" s="1" t="str">
        <f t="shared" si="73"/>
        <v/>
      </c>
      <c r="AB664" s="1" t="str">
        <f t="shared" si="76"/>
        <v/>
      </c>
      <c r="AC664" s="1" t="str">
        <f t="shared" si="81"/>
        <v/>
      </c>
      <c r="AD664" s="1" t="e">
        <f>VLOOKUP(A664,'+ pending'!A:A,1,0)</f>
        <v>#N/A</v>
      </c>
    </row>
    <row r="665" spans="1:30" x14ac:dyDescent="0.2">
      <c r="A665" s="75"/>
      <c r="R665" s="77"/>
      <c r="S665" s="31">
        <f t="shared" si="79"/>
        <v>0</v>
      </c>
      <c r="T665" s="31" t="e">
        <f>VLOOKUP(A665,'+ pending'!A:V,22,0)</f>
        <v>#N/A</v>
      </c>
      <c r="U665" s="18" t="e">
        <f>VLOOKUP(A665,'+ pending'!A:W,23,0)</f>
        <v>#N/A</v>
      </c>
      <c r="V665" s="31" t="e">
        <f>VLOOKUP(A665,'+ pending'!A:X,24,0)</f>
        <v>#N/A</v>
      </c>
      <c r="W665" s="62" t="str">
        <f t="shared" si="77"/>
        <v/>
      </c>
      <c r="X665" s="63" t="str">
        <f t="shared" si="78"/>
        <v xml:space="preserve"> </v>
      </c>
      <c r="Z665" s="1" t="str">
        <f t="shared" si="80"/>
        <v/>
      </c>
      <c r="AA665" s="1" t="str">
        <f t="shared" si="73"/>
        <v/>
      </c>
      <c r="AB665" s="1" t="str">
        <f t="shared" si="76"/>
        <v/>
      </c>
      <c r="AC665" s="1" t="str">
        <f t="shared" si="81"/>
        <v/>
      </c>
      <c r="AD665" s="1" t="e">
        <f>VLOOKUP(A665,'+ pending'!A:A,1,0)</f>
        <v>#N/A</v>
      </c>
    </row>
    <row r="666" spans="1:30" x14ac:dyDescent="0.2">
      <c r="A666" s="75"/>
      <c r="R666" s="77"/>
      <c r="S666" s="31">
        <f t="shared" si="79"/>
        <v>0</v>
      </c>
      <c r="T666" s="31" t="e">
        <f>VLOOKUP(A666,'+ pending'!A:V,22,0)</f>
        <v>#N/A</v>
      </c>
      <c r="U666" s="18" t="e">
        <f>VLOOKUP(A666,'+ pending'!A:W,23,0)</f>
        <v>#N/A</v>
      </c>
      <c r="V666" s="31" t="e">
        <f>VLOOKUP(A666,'+ pending'!A:X,24,0)</f>
        <v>#N/A</v>
      </c>
      <c r="W666" s="62" t="str">
        <f t="shared" si="77"/>
        <v/>
      </c>
      <c r="X666" s="63" t="str">
        <f t="shared" si="78"/>
        <v xml:space="preserve"> </v>
      </c>
      <c r="Z666" s="1" t="str">
        <f t="shared" si="80"/>
        <v/>
      </c>
      <c r="AA666" s="1" t="str">
        <f t="shared" si="73"/>
        <v/>
      </c>
      <c r="AB666" s="1" t="str">
        <f t="shared" si="76"/>
        <v/>
      </c>
      <c r="AC666" s="1" t="str">
        <f t="shared" si="81"/>
        <v/>
      </c>
      <c r="AD666" s="1" t="e">
        <f>VLOOKUP(A666,'+ pending'!A:A,1,0)</f>
        <v>#N/A</v>
      </c>
    </row>
    <row r="667" spans="1:30" x14ac:dyDescent="0.2">
      <c r="A667" s="75"/>
      <c r="R667" s="77"/>
      <c r="S667" s="31">
        <f t="shared" si="79"/>
        <v>0</v>
      </c>
      <c r="T667" s="31" t="e">
        <f>VLOOKUP(A667,'+ pending'!A:V,22,0)</f>
        <v>#N/A</v>
      </c>
      <c r="U667" s="18" t="e">
        <f>VLOOKUP(A667,'+ pending'!A:W,23,0)</f>
        <v>#N/A</v>
      </c>
      <c r="V667" s="31" t="e">
        <f>VLOOKUP(A667,'+ pending'!A:X,24,0)</f>
        <v>#N/A</v>
      </c>
      <c r="W667" s="62" t="str">
        <f t="shared" si="77"/>
        <v/>
      </c>
      <c r="X667" s="63" t="str">
        <f t="shared" si="78"/>
        <v xml:space="preserve"> </v>
      </c>
      <c r="Z667" s="1" t="str">
        <f t="shared" si="80"/>
        <v/>
      </c>
      <c r="AA667" s="1" t="str">
        <f t="shared" si="73"/>
        <v/>
      </c>
      <c r="AB667" s="1" t="str">
        <f t="shared" si="76"/>
        <v/>
      </c>
      <c r="AC667" s="1" t="str">
        <f t="shared" si="81"/>
        <v/>
      </c>
      <c r="AD667" s="1" t="e">
        <f>VLOOKUP(A667,'+ pending'!A:A,1,0)</f>
        <v>#N/A</v>
      </c>
    </row>
    <row r="668" spans="1:30" x14ac:dyDescent="0.2">
      <c r="A668" s="75"/>
      <c r="R668" s="77"/>
      <c r="S668" s="31">
        <f t="shared" si="79"/>
        <v>0</v>
      </c>
      <c r="T668" s="31" t="e">
        <f>VLOOKUP(A668,'+ pending'!A:V,22,0)</f>
        <v>#N/A</v>
      </c>
      <c r="U668" s="18" t="e">
        <f>VLOOKUP(A668,'+ pending'!A:W,23,0)</f>
        <v>#N/A</v>
      </c>
      <c r="V668" s="31" t="e">
        <f>VLOOKUP(A668,'+ pending'!A:X,24,0)</f>
        <v>#N/A</v>
      </c>
      <c r="W668" s="62" t="str">
        <f t="shared" si="77"/>
        <v/>
      </c>
      <c r="X668" s="63" t="str">
        <f t="shared" si="78"/>
        <v xml:space="preserve"> </v>
      </c>
      <c r="Z668" s="1" t="str">
        <f t="shared" si="80"/>
        <v/>
      </c>
      <c r="AA668" s="1" t="str">
        <f t="shared" si="73"/>
        <v/>
      </c>
      <c r="AB668" s="1" t="str">
        <f t="shared" si="76"/>
        <v/>
      </c>
      <c r="AC668" s="1" t="str">
        <f t="shared" si="81"/>
        <v/>
      </c>
      <c r="AD668" s="1" t="e">
        <f>VLOOKUP(A668,'+ pending'!A:A,1,0)</f>
        <v>#N/A</v>
      </c>
    </row>
    <row r="669" spans="1:30" x14ac:dyDescent="0.2">
      <c r="A669" s="75"/>
      <c r="R669" s="77"/>
      <c r="S669" s="31">
        <f t="shared" si="79"/>
        <v>0</v>
      </c>
      <c r="T669" s="31" t="e">
        <f>VLOOKUP(A669,'+ pending'!A:V,22,0)</f>
        <v>#N/A</v>
      </c>
      <c r="U669" s="18" t="e">
        <f>VLOOKUP(A669,'+ pending'!A:W,23,0)</f>
        <v>#N/A</v>
      </c>
      <c r="V669" s="31" t="e">
        <f>VLOOKUP(A669,'+ pending'!A:X,24,0)</f>
        <v>#N/A</v>
      </c>
      <c r="W669" s="62" t="str">
        <f t="shared" si="77"/>
        <v/>
      </c>
      <c r="X669" s="63" t="str">
        <f t="shared" si="78"/>
        <v xml:space="preserve"> </v>
      </c>
      <c r="Z669" s="1" t="str">
        <f t="shared" si="80"/>
        <v/>
      </c>
      <c r="AA669" s="1" t="str">
        <f t="shared" si="73"/>
        <v/>
      </c>
      <c r="AB669" s="1" t="str">
        <f t="shared" si="76"/>
        <v/>
      </c>
      <c r="AC669" s="1" t="str">
        <f t="shared" si="81"/>
        <v/>
      </c>
      <c r="AD669" s="1" t="e">
        <f>VLOOKUP(A669,'+ pending'!A:A,1,0)</f>
        <v>#N/A</v>
      </c>
    </row>
    <row r="670" spans="1:30" x14ac:dyDescent="0.2">
      <c r="A670" s="75"/>
      <c r="R670" s="77"/>
      <c r="S670" s="31">
        <f t="shared" si="79"/>
        <v>0</v>
      </c>
      <c r="T670" s="31" t="e">
        <f>VLOOKUP(A670,'+ pending'!A:V,22,0)</f>
        <v>#N/A</v>
      </c>
      <c r="U670" s="18" t="e">
        <f>VLOOKUP(A670,'+ pending'!A:W,23,0)</f>
        <v>#N/A</v>
      </c>
      <c r="V670" s="31" t="e">
        <f>VLOOKUP(A670,'+ pending'!A:X,24,0)</f>
        <v>#N/A</v>
      </c>
      <c r="W670" s="62" t="str">
        <f t="shared" si="77"/>
        <v/>
      </c>
      <c r="X670" s="63" t="str">
        <f t="shared" si="78"/>
        <v xml:space="preserve"> </v>
      </c>
      <c r="Z670" s="1" t="str">
        <f t="shared" si="80"/>
        <v/>
      </c>
      <c r="AA670" s="1" t="str">
        <f t="shared" si="73"/>
        <v/>
      </c>
      <c r="AB670" s="1" t="str">
        <f t="shared" si="76"/>
        <v/>
      </c>
      <c r="AC670" s="1" t="str">
        <f t="shared" si="81"/>
        <v/>
      </c>
      <c r="AD670" s="1" t="e">
        <f>VLOOKUP(A670,'+ pending'!A:A,1,0)</f>
        <v>#N/A</v>
      </c>
    </row>
    <row r="671" spans="1:30" x14ac:dyDescent="0.2">
      <c r="A671" s="75"/>
      <c r="R671" s="77"/>
      <c r="S671" s="31">
        <f t="shared" si="79"/>
        <v>0</v>
      </c>
      <c r="T671" s="31" t="e">
        <f>VLOOKUP(A671,'+ pending'!A:V,22,0)</f>
        <v>#N/A</v>
      </c>
      <c r="U671" s="18" t="e">
        <f>VLOOKUP(A671,'+ pending'!A:W,23,0)</f>
        <v>#N/A</v>
      </c>
      <c r="V671" s="31" t="e">
        <f>VLOOKUP(A671,'+ pending'!A:X,24,0)</f>
        <v>#N/A</v>
      </c>
      <c r="W671" s="62" t="str">
        <f t="shared" si="77"/>
        <v/>
      </c>
      <c r="X671" s="63" t="str">
        <f t="shared" si="78"/>
        <v xml:space="preserve"> </v>
      </c>
      <c r="Z671" s="1" t="str">
        <f t="shared" si="80"/>
        <v/>
      </c>
      <c r="AA671" s="1" t="str">
        <f t="shared" si="73"/>
        <v/>
      </c>
      <c r="AB671" s="1" t="str">
        <f t="shared" si="76"/>
        <v/>
      </c>
      <c r="AC671" s="1" t="str">
        <f t="shared" si="81"/>
        <v/>
      </c>
      <c r="AD671" s="1" t="e">
        <f>VLOOKUP(A671,'+ pending'!A:A,1,0)</f>
        <v>#N/A</v>
      </c>
    </row>
    <row r="672" spans="1:30" x14ac:dyDescent="0.2">
      <c r="A672" s="75"/>
      <c r="R672" s="77"/>
      <c r="S672" s="31">
        <f t="shared" si="79"/>
        <v>0</v>
      </c>
      <c r="T672" s="31" t="e">
        <f>VLOOKUP(A672,'+ pending'!A:V,22,0)</f>
        <v>#N/A</v>
      </c>
      <c r="U672" s="18" t="e">
        <f>VLOOKUP(A672,'+ pending'!A:W,23,0)</f>
        <v>#N/A</v>
      </c>
      <c r="V672" s="31" t="e">
        <f>VLOOKUP(A672,'+ pending'!A:X,24,0)</f>
        <v>#N/A</v>
      </c>
      <c r="W672" s="62" t="str">
        <f t="shared" si="77"/>
        <v/>
      </c>
      <c r="X672" s="63" t="str">
        <f t="shared" si="78"/>
        <v xml:space="preserve"> </v>
      </c>
      <c r="Z672" s="1" t="str">
        <f t="shared" si="80"/>
        <v/>
      </c>
      <c r="AA672" s="1" t="str">
        <f t="shared" si="73"/>
        <v/>
      </c>
      <c r="AB672" s="1" t="str">
        <f t="shared" si="76"/>
        <v/>
      </c>
      <c r="AC672" s="1" t="str">
        <f t="shared" si="81"/>
        <v/>
      </c>
      <c r="AD672" s="1" t="e">
        <f>VLOOKUP(A672,'+ pending'!A:A,1,0)</f>
        <v>#N/A</v>
      </c>
    </row>
    <row r="673" spans="1:30" x14ac:dyDescent="0.2">
      <c r="A673" s="75"/>
      <c r="R673" s="77"/>
      <c r="S673" s="31">
        <f t="shared" si="79"/>
        <v>0</v>
      </c>
      <c r="T673" s="31" t="e">
        <f>VLOOKUP(A673,'+ pending'!A:V,22,0)</f>
        <v>#N/A</v>
      </c>
      <c r="U673" s="18" t="e">
        <f>VLOOKUP(A673,'+ pending'!A:W,23,0)</f>
        <v>#N/A</v>
      </c>
      <c r="V673" s="31" t="e">
        <f>VLOOKUP(A673,'+ pending'!A:X,24,0)</f>
        <v>#N/A</v>
      </c>
      <c r="W673" s="62" t="str">
        <f t="shared" si="77"/>
        <v/>
      </c>
      <c r="X673" s="63" t="str">
        <f t="shared" si="78"/>
        <v xml:space="preserve"> </v>
      </c>
      <c r="Z673" s="1" t="str">
        <f t="shared" si="80"/>
        <v/>
      </c>
      <c r="AA673" s="1" t="str">
        <f t="shared" si="73"/>
        <v/>
      </c>
      <c r="AB673" s="1" t="str">
        <f t="shared" si="76"/>
        <v/>
      </c>
      <c r="AC673" s="1" t="str">
        <f t="shared" si="81"/>
        <v/>
      </c>
      <c r="AD673" s="1" t="e">
        <f>VLOOKUP(A673,'+ pending'!A:A,1,0)</f>
        <v>#N/A</v>
      </c>
    </row>
    <row r="674" spans="1:30" x14ac:dyDescent="0.2">
      <c r="A674" s="75"/>
      <c r="R674" s="77"/>
      <c r="S674" s="31">
        <f t="shared" si="79"/>
        <v>0</v>
      </c>
      <c r="T674" s="31" t="e">
        <f>VLOOKUP(A674,'+ pending'!A:V,22,0)</f>
        <v>#N/A</v>
      </c>
      <c r="U674" s="18" t="e">
        <f>VLOOKUP(A674,'+ pending'!A:W,23,0)</f>
        <v>#N/A</v>
      </c>
      <c r="V674" s="31" t="e">
        <f>VLOOKUP(A674,'+ pending'!A:X,24,0)</f>
        <v>#N/A</v>
      </c>
      <c r="W674" s="62" t="str">
        <f t="shared" si="77"/>
        <v/>
      </c>
      <c r="X674" s="63" t="str">
        <f t="shared" si="78"/>
        <v xml:space="preserve"> </v>
      </c>
      <c r="Z674" s="1" t="str">
        <f t="shared" si="80"/>
        <v/>
      </c>
      <c r="AA674" s="1" t="str">
        <f t="shared" si="73"/>
        <v/>
      </c>
      <c r="AB674" s="1" t="str">
        <f t="shared" si="76"/>
        <v/>
      </c>
      <c r="AC674" s="1" t="str">
        <f t="shared" si="81"/>
        <v/>
      </c>
      <c r="AD674" s="1" t="e">
        <f>VLOOKUP(A674,'+ pending'!A:A,1,0)</f>
        <v>#N/A</v>
      </c>
    </row>
    <row r="675" spans="1:30" x14ac:dyDescent="0.2">
      <c r="A675" s="75"/>
      <c r="R675" s="77"/>
      <c r="S675" s="31">
        <f t="shared" si="79"/>
        <v>0</v>
      </c>
      <c r="T675" s="31" t="e">
        <f>VLOOKUP(A675,'+ pending'!A:V,22,0)</f>
        <v>#N/A</v>
      </c>
      <c r="U675" s="18" t="e">
        <f>VLOOKUP(A675,'+ pending'!A:W,23,0)</f>
        <v>#N/A</v>
      </c>
      <c r="V675" s="31" t="e">
        <f>VLOOKUP(A675,'+ pending'!A:X,24,0)</f>
        <v>#N/A</v>
      </c>
      <c r="W675" s="62" t="str">
        <f t="shared" si="77"/>
        <v/>
      </c>
      <c r="X675" s="63" t="str">
        <f t="shared" si="78"/>
        <v xml:space="preserve"> </v>
      </c>
      <c r="Z675" s="1" t="str">
        <f t="shared" si="80"/>
        <v/>
      </c>
      <c r="AA675" s="1" t="str">
        <f t="shared" si="73"/>
        <v/>
      </c>
      <c r="AB675" s="1" t="str">
        <f t="shared" si="76"/>
        <v/>
      </c>
      <c r="AC675" s="1" t="str">
        <f t="shared" si="81"/>
        <v/>
      </c>
      <c r="AD675" s="1" t="e">
        <f>VLOOKUP(A675,'+ pending'!A:A,1,0)</f>
        <v>#N/A</v>
      </c>
    </row>
    <row r="676" spans="1:30" x14ac:dyDescent="0.2">
      <c r="A676" s="75"/>
      <c r="R676" s="77"/>
      <c r="S676" s="31">
        <f t="shared" si="79"/>
        <v>0</v>
      </c>
      <c r="T676" s="31" t="e">
        <f>VLOOKUP(A676,'+ pending'!A:V,22,0)</f>
        <v>#N/A</v>
      </c>
      <c r="U676" s="18" t="e">
        <f>VLOOKUP(A676,'+ pending'!A:W,23,0)</f>
        <v>#N/A</v>
      </c>
      <c r="V676" s="31" t="e">
        <f>VLOOKUP(A676,'+ pending'!A:X,24,0)</f>
        <v>#N/A</v>
      </c>
      <c r="W676" s="62" t="str">
        <f t="shared" si="77"/>
        <v/>
      </c>
      <c r="X676" s="63" t="str">
        <f t="shared" si="78"/>
        <v xml:space="preserve"> </v>
      </c>
      <c r="Z676" s="1" t="str">
        <f t="shared" si="80"/>
        <v/>
      </c>
      <c r="AA676" s="1" t="str">
        <f t="shared" si="73"/>
        <v/>
      </c>
      <c r="AB676" s="1" t="str">
        <f t="shared" si="76"/>
        <v/>
      </c>
      <c r="AC676" s="1" t="str">
        <f t="shared" si="81"/>
        <v/>
      </c>
      <c r="AD676" s="1" t="e">
        <f>VLOOKUP(A676,'+ pending'!A:A,1,0)</f>
        <v>#N/A</v>
      </c>
    </row>
    <row r="677" spans="1:30" x14ac:dyDescent="0.2">
      <c r="A677" s="75"/>
      <c r="R677" s="77"/>
      <c r="S677" s="31">
        <f t="shared" si="79"/>
        <v>0</v>
      </c>
      <c r="T677" s="31" t="e">
        <f>VLOOKUP(A677,'+ pending'!A:V,22,0)</f>
        <v>#N/A</v>
      </c>
      <c r="U677" s="18" t="e">
        <f>VLOOKUP(A677,'+ pending'!A:W,23,0)</f>
        <v>#N/A</v>
      </c>
      <c r="V677" s="31" t="e">
        <f>VLOOKUP(A677,'+ pending'!A:X,24,0)</f>
        <v>#N/A</v>
      </c>
      <c r="W677" s="62" t="str">
        <f t="shared" si="77"/>
        <v/>
      </c>
      <c r="X677" s="63" t="str">
        <f t="shared" si="78"/>
        <v xml:space="preserve"> </v>
      </c>
      <c r="Z677" s="1" t="str">
        <f t="shared" si="80"/>
        <v/>
      </c>
      <c r="AA677" s="1" t="str">
        <f t="shared" si="73"/>
        <v/>
      </c>
      <c r="AB677" s="1" t="str">
        <f t="shared" si="76"/>
        <v/>
      </c>
      <c r="AC677" s="1" t="str">
        <f t="shared" si="81"/>
        <v/>
      </c>
      <c r="AD677" s="1" t="e">
        <f>VLOOKUP(A677,'+ pending'!A:A,1,0)</f>
        <v>#N/A</v>
      </c>
    </row>
    <row r="678" spans="1:30" x14ac:dyDescent="0.2">
      <c r="A678" s="75"/>
      <c r="R678" s="77"/>
      <c r="S678" s="31">
        <f t="shared" si="79"/>
        <v>0</v>
      </c>
      <c r="T678" s="31" t="e">
        <f>VLOOKUP(A678,'+ pending'!A:V,22,0)</f>
        <v>#N/A</v>
      </c>
      <c r="U678" s="18" t="e">
        <f>VLOOKUP(A678,'+ pending'!A:W,23,0)</f>
        <v>#N/A</v>
      </c>
      <c r="V678" s="31" t="e">
        <f>VLOOKUP(A678,'+ pending'!A:X,24,0)</f>
        <v>#N/A</v>
      </c>
      <c r="W678" s="62" t="str">
        <f t="shared" si="77"/>
        <v/>
      </c>
      <c r="X678" s="63" t="str">
        <f t="shared" si="78"/>
        <v xml:space="preserve"> </v>
      </c>
      <c r="Z678" s="1" t="str">
        <f t="shared" si="80"/>
        <v/>
      </c>
      <c r="AA678" s="1" t="str">
        <f t="shared" si="73"/>
        <v/>
      </c>
      <c r="AB678" s="1" t="str">
        <f t="shared" si="76"/>
        <v/>
      </c>
      <c r="AC678" s="1" t="str">
        <f t="shared" si="81"/>
        <v/>
      </c>
      <c r="AD678" s="1" t="e">
        <f>VLOOKUP(A678,'+ pending'!A:A,1,0)</f>
        <v>#N/A</v>
      </c>
    </row>
    <row r="679" spans="1:30" x14ac:dyDescent="0.2">
      <c r="A679" s="75"/>
      <c r="R679" s="77"/>
      <c r="S679" s="31">
        <f t="shared" si="79"/>
        <v>0</v>
      </c>
      <c r="T679" s="31" t="e">
        <f>VLOOKUP(A679,'+ pending'!A:V,22,0)</f>
        <v>#N/A</v>
      </c>
      <c r="U679" s="18" t="e">
        <f>VLOOKUP(A679,'+ pending'!A:W,23,0)</f>
        <v>#N/A</v>
      </c>
      <c r="V679" s="31" t="e">
        <f>VLOOKUP(A679,'+ pending'!A:X,24,0)</f>
        <v>#N/A</v>
      </c>
      <c r="W679" s="62" t="str">
        <f t="shared" si="77"/>
        <v/>
      </c>
      <c r="X679" s="63" t="str">
        <f t="shared" si="78"/>
        <v xml:space="preserve"> </v>
      </c>
      <c r="Z679" s="1" t="str">
        <f t="shared" si="80"/>
        <v/>
      </c>
      <c r="AA679" s="1" t="str">
        <f t="shared" si="73"/>
        <v/>
      </c>
      <c r="AB679" s="1" t="str">
        <f t="shared" si="76"/>
        <v/>
      </c>
      <c r="AC679" s="1" t="str">
        <f t="shared" si="81"/>
        <v/>
      </c>
      <c r="AD679" s="1" t="e">
        <f>VLOOKUP(A679,'+ pending'!A:A,1,0)</f>
        <v>#N/A</v>
      </c>
    </row>
    <row r="680" spans="1:30" x14ac:dyDescent="0.2">
      <c r="A680" s="75"/>
      <c r="R680" s="77"/>
      <c r="S680" s="31">
        <f t="shared" si="79"/>
        <v>0</v>
      </c>
      <c r="T680" s="31" t="e">
        <f>VLOOKUP(A680,'+ pending'!A:V,22,0)</f>
        <v>#N/A</v>
      </c>
      <c r="U680" s="18" t="e">
        <f>VLOOKUP(A680,'+ pending'!A:W,23,0)</f>
        <v>#N/A</v>
      </c>
      <c r="V680" s="31" t="e">
        <f>VLOOKUP(A680,'+ pending'!A:X,24,0)</f>
        <v>#N/A</v>
      </c>
      <c r="W680" s="62" t="str">
        <f t="shared" si="77"/>
        <v/>
      </c>
      <c r="X680" s="63" t="str">
        <f t="shared" si="78"/>
        <v xml:space="preserve"> </v>
      </c>
      <c r="Z680" s="1" t="str">
        <f t="shared" si="80"/>
        <v/>
      </c>
      <c r="AA680" s="1" t="str">
        <f t="shared" si="73"/>
        <v/>
      </c>
      <c r="AB680" s="1" t="str">
        <f t="shared" si="76"/>
        <v/>
      </c>
      <c r="AC680" s="1" t="str">
        <f t="shared" si="81"/>
        <v/>
      </c>
      <c r="AD680" s="1" t="e">
        <f>VLOOKUP(A680,'+ pending'!A:A,1,0)</f>
        <v>#N/A</v>
      </c>
    </row>
    <row r="681" spans="1:30" x14ac:dyDescent="0.2">
      <c r="A681" s="75"/>
      <c r="R681" s="77"/>
      <c r="S681" s="31">
        <f t="shared" si="79"/>
        <v>0</v>
      </c>
      <c r="T681" s="31" t="e">
        <f>VLOOKUP(A681,'+ pending'!A:V,22,0)</f>
        <v>#N/A</v>
      </c>
      <c r="U681" s="18" t="e">
        <f>VLOOKUP(A681,'+ pending'!A:W,23,0)</f>
        <v>#N/A</v>
      </c>
      <c r="V681" s="31" t="e">
        <f>VLOOKUP(A681,'+ pending'!A:X,24,0)</f>
        <v>#N/A</v>
      </c>
      <c r="W681" s="62" t="str">
        <f t="shared" si="77"/>
        <v/>
      </c>
      <c r="X681" s="63" t="str">
        <f t="shared" si="78"/>
        <v xml:space="preserve"> </v>
      </c>
      <c r="Z681" s="1" t="str">
        <f t="shared" si="80"/>
        <v/>
      </c>
      <c r="AA681" s="1" t="str">
        <f t="shared" si="73"/>
        <v/>
      </c>
      <c r="AB681" s="1" t="str">
        <f t="shared" si="76"/>
        <v/>
      </c>
      <c r="AC681" s="1" t="str">
        <f t="shared" si="81"/>
        <v/>
      </c>
      <c r="AD681" s="1" t="e">
        <f>VLOOKUP(A681,'+ pending'!A:A,1,0)</f>
        <v>#N/A</v>
      </c>
    </row>
    <row r="682" spans="1:30" x14ac:dyDescent="0.2">
      <c r="A682" s="75"/>
      <c r="R682" s="77"/>
      <c r="S682" s="31">
        <f t="shared" si="79"/>
        <v>0</v>
      </c>
      <c r="T682" s="31" t="e">
        <f>VLOOKUP(A682,'+ pending'!A:V,22,0)</f>
        <v>#N/A</v>
      </c>
      <c r="U682" s="18" t="e">
        <f>VLOOKUP(A682,'+ pending'!A:W,23,0)</f>
        <v>#N/A</v>
      </c>
      <c r="V682" s="31" t="e">
        <f>VLOOKUP(A682,'+ pending'!A:X,24,0)</f>
        <v>#N/A</v>
      </c>
      <c r="W682" s="62" t="str">
        <f t="shared" si="77"/>
        <v/>
      </c>
      <c r="X682" s="63" t="str">
        <f t="shared" si="78"/>
        <v xml:space="preserve"> </v>
      </c>
      <c r="Z682" s="1" t="str">
        <f t="shared" si="80"/>
        <v/>
      </c>
      <c r="AA682" s="1" t="str">
        <f t="shared" si="73"/>
        <v/>
      </c>
      <c r="AB682" s="1" t="str">
        <f t="shared" si="76"/>
        <v/>
      </c>
      <c r="AC682" s="1" t="str">
        <f t="shared" si="81"/>
        <v/>
      </c>
      <c r="AD682" s="1" t="e">
        <f>VLOOKUP(A682,'+ pending'!A:A,1,0)</f>
        <v>#N/A</v>
      </c>
    </row>
    <row r="683" spans="1:30" x14ac:dyDescent="0.2">
      <c r="A683" s="75"/>
      <c r="R683" s="77"/>
      <c r="S683" s="31">
        <f t="shared" si="79"/>
        <v>0</v>
      </c>
      <c r="T683" s="31" t="e">
        <f>VLOOKUP(A683,'+ pending'!A:V,22,0)</f>
        <v>#N/A</v>
      </c>
      <c r="U683" s="18" t="e">
        <f>VLOOKUP(A683,'+ pending'!A:W,23,0)</f>
        <v>#N/A</v>
      </c>
      <c r="V683" s="31" t="e">
        <f>VLOOKUP(A683,'+ pending'!A:X,24,0)</f>
        <v>#N/A</v>
      </c>
      <c r="W683" s="62" t="str">
        <f t="shared" si="77"/>
        <v/>
      </c>
      <c r="X683" s="63" t="str">
        <f t="shared" si="78"/>
        <v xml:space="preserve"> </v>
      </c>
      <c r="Z683" s="1" t="str">
        <f t="shared" si="80"/>
        <v/>
      </c>
      <c r="AA683" s="1" t="str">
        <f t="shared" si="73"/>
        <v/>
      </c>
      <c r="AB683" s="1" t="str">
        <f t="shared" si="76"/>
        <v/>
      </c>
      <c r="AC683" s="1" t="str">
        <f t="shared" si="81"/>
        <v/>
      </c>
      <c r="AD683" s="1" t="e">
        <f>VLOOKUP(A683,'+ pending'!A:A,1,0)</f>
        <v>#N/A</v>
      </c>
    </row>
    <row r="684" spans="1:30" x14ac:dyDescent="0.2">
      <c r="A684" s="75"/>
      <c r="R684" s="77"/>
      <c r="S684" s="31">
        <f t="shared" si="79"/>
        <v>0</v>
      </c>
      <c r="T684" s="31" t="e">
        <f>VLOOKUP(A684,'+ pending'!A:V,22,0)</f>
        <v>#N/A</v>
      </c>
      <c r="U684" s="18" t="e">
        <f>VLOOKUP(A684,'+ pending'!A:W,23,0)</f>
        <v>#N/A</v>
      </c>
      <c r="V684" s="31" t="e">
        <f>VLOOKUP(A684,'+ pending'!A:X,24,0)</f>
        <v>#N/A</v>
      </c>
      <c r="W684" s="62" t="str">
        <f t="shared" si="77"/>
        <v/>
      </c>
      <c r="X684" s="63" t="str">
        <f t="shared" si="78"/>
        <v xml:space="preserve"> </v>
      </c>
      <c r="Z684" s="1" t="str">
        <f t="shared" si="80"/>
        <v/>
      </c>
      <c r="AA684" s="1" t="str">
        <f t="shared" si="73"/>
        <v/>
      </c>
      <c r="AB684" s="1" t="str">
        <f t="shared" si="76"/>
        <v/>
      </c>
      <c r="AC684" s="1" t="str">
        <f t="shared" si="81"/>
        <v/>
      </c>
      <c r="AD684" s="1" t="e">
        <f>VLOOKUP(A684,'+ pending'!A:A,1,0)</f>
        <v>#N/A</v>
      </c>
    </row>
    <row r="685" spans="1:30" x14ac:dyDescent="0.2">
      <c r="A685" s="75"/>
      <c r="R685" s="77"/>
      <c r="S685" s="31">
        <f t="shared" si="79"/>
        <v>0</v>
      </c>
      <c r="T685" s="31" t="e">
        <f>VLOOKUP(A685,'+ pending'!A:V,22,0)</f>
        <v>#N/A</v>
      </c>
      <c r="U685" s="18" t="e">
        <f>VLOOKUP(A685,'+ pending'!A:W,23,0)</f>
        <v>#N/A</v>
      </c>
      <c r="V685" s="31" t="e">
        <f>VLOOKUP(A685,'+ pending'!A:X,24,0)</f>
        <v>#N/A</v>
      </c>
      <c r="W685" s="62" t="str">
        <f t="shared" si="77"/>
        <v/>
      </c>
      <c r="X685" s="63" t="str">
        <f t="shared" si="78"/>
        <v xml:space="preserve"> </v>
      </c>
      <c r="Z685" s="1" t="str">
        <f t="shared" si="80"/>
        <v/>
      </c>
      <c r="AA685" s="1" t="str">
        <f t="shared" si="73"/>
        <v/>
      </c>
      <c r="AB685" s="1" t="str">
        <f t="shared" si="76"/>
        <v/>
      </c>
      <c r="AC685" s="1" t="str">
        <f t="shared" si="81"/>
        <v/>
      </c>
      <c r="AD685" s="1" t="e">
        <f>VLOOKUP(A685,'+ pending'!A:A,1,0)</f>
        <v>#N/A</v>
      </c>
    </row>
    <row r="686" spans="1:30" x14ac:dyDescent="0.2">
      <c r="A686" s="75"/>
      <c r="R686" s="77"/>
      <c r="S686" s="31">
        <f t="shared" si="79"/>
        <v>0</v>
      </c>
      <c r="T686" s="31" t="e">
        <f>VLOOKUP(A686,'+ pending'!A:V,22,0)</f>
        <v>#N/A</v>
      </c>
      <c r="U686" s="18" t="e">
        <f>VLOOKUP(A686,'+ pending'!A:W,23,0)</f>
        <v>#N/A</v>
      </c>
      <c r="V686" s="31" t="e">
        <f>VLOOKUP(A686,'+ pending'!A:X,24,0)</f>
        <v>#N/A</v>
      </c>
      <c r="W686" s="62" t="str">
        <f t="shared" si="77"/>
        <v/>
      </c>
      <c r="X686" s="63" t="str">
        <f t="shared" si="78"/>
        <v xml:space="preserve"> </v>
      </c>
      <c r="Z686" s="1" t="str">
        <f t="shared" si="80"/>
        <v/>
      </c>
      <c r="AA686" s="1" t="str">
        <f t="shared" si="73"/>
        <v/>
      </c>
      <c r="AB686" s="1" t="str">
        <f t="shared" si="76"/>
        <v/>
      </c>
      <c r="AC686" s="1" t="str">
        <f t="shared" si="81"/>
        <v/>
      </c>
      <c r="AD686" s="1" t="e">
        <f>VLOOKUP(A686,'+ pending'!A:A,1,0)</f>
        <v>#N/A</v>
      </c>
    </row>
    <row r="687" spans="1:30" x14ac:dyDescent="0.2">
      <c r="A687" s="75"/>
      <c r="R687" s="77"/>
      <c r="S687" s="31">
        <f t="shared" si="79"/>
        <v>0</v>
      </c>
      <c r="T687" s="31" t="e">
        <f>VLOOKUP(A687,'+ pending'!A:V,22,0)</f>
        <v>#N/A</v>
      </c>
      <c r="U687" s="18" t="e">
        <f>VLOOKUP(A687,'+ pending'!A:W,23,0)</f>
        <v>#N/A</v>
      </c>
      <c r="V687" s="31" t="e">
        <f>VLOOKUP(A687,'+ pending'!A:X,24,0)</f>
        <v>#N/A</v>
      </c>
      <c r="W687" s="62" t="str">
        <f t="shared" si="77"/>
        <v/>
      </c>
      <c r="X687" s="63" t="str">
        <f t="shared" si="78"/>
        <v xml:space="preserve"> </v>
      </c>
      <c r="Z687" s="1" t="str">
        <f t="shared" si="80"/>
        <v/>
      </c>
      <c r="AA687" s="1" t="str">
        <f t="shared" si="73"/>
        <v/>
      </c>
      <c r="AB687" s="1" t="str">
        <f t="shared" si="76"/>
        <v/>
      </c>
      <c r="AC687" s="1" t="str">
        <f t="shared" si="81"/>
        <v/>
      </c>
      <c r="AD687" s="1" t="e">
        <f>VLOOKUP(A687,'+ pending'!A:A,1,0)</f>
        <v>#N/A</v>
      </c>
    </row>
    <row r="688" spans="1:30" x14ac:dyDescent="0.2">
      <c r="A688" s="75"/>
      <c r="R688" s="77"/>
      <c r="S688" s="31">
        <f t="shared" si="79"/>
        <v>0</v>
      </c>
      <c r="T688" s="31" t="e">
        <f>VLOOKUP(A688,'+ pending'!A:V,22,0)</f>
        <v>#N/A</v>
      </c>
      <c r="U688" s="18" t="e">
        <f>VLOOKUP(A688,'+ pending'!A:W,23,0)</f>
        <v>#N/A</v>
      </c>
      <c r="V688" s="31" t="e">
        <f>VLOOKUP(A688,'+ pending'!A:X,24,0)</f>
        <v>#N/A</v>
      </c>
      <c r="W688" s="62" t="str">
        <f t="shared" si="77"/>
        <v/>
      </c>
      <c r="X688" s="63" t="str">
        <f t="shared" si="78"/>
        <v xml:space="preserve"> </v>
      </c>
      <c r="Z688" s="1" t="str">
        <f t="shared" si="80"/>
        <v/>
      </c>
      <c r="AA688" s="1" t="str">
        <f t="shared" si="73"/>
        <v/>
      </c>
      <c r="AB688" s="1" t="str">
        <f t="shared" si="76"/>
        <v/>
      </c>
      <c r="AC688" s="1" t="str">
        <f t="shared" si="81"/>
        <v/>
      </c>
      <c r="AD688" s="1" t="e">
        <f>VLOOKUP(A688,'+ pending'!A:A,1,0)</f>
        <v>#N/A</v>
      </c>
    </row>
    <row r="689" spans="1:30" x14ac:dyDescent="0.2">
      <c r="A689" s="75"/>
      <c r="R689" s="77"/>
      <c r="S689" s="31">
        <f t="shared" si="79"/>
        <v>0</v>
      </c>
      <c r="T689" s="31" t="e">
        <f>VLOOKUP(A689,'+ pending'!A:V,22,0)</f>
        <v>#N/A</v>
      </c>
      <c r="U689" s="18" t="e">
        <f>VLOOKUP(A689,'+ pending'!A:W,23,0)</f>
        <v>#N/A</v>
      </c>
      <c r="V689" s="31" t="e">
        <f>VLOOKUP(A689,'+ pending'!A:X,24,0)</f>
        <v>#N/A</v>
      </c>
      <c r="W689" s="62" t="str">
        <f t="shared" si="77"/>
        <v/>
      </c>
      <c r="X689" s="63" t="str">
        <f t="shared" si="78"/>
        <v xml:space="preserve"> </v>
      </c>
      <c r="Z689" s="1" t="str">
        <f t="shared" si="80"/>
        <v/>
      </c>
      <c r="AA689" s="1" t="str">
        <f t="shared" si="73"/>
        <v/>
      </c>
      <c r="AB689" s="1" t="str">
        <f t="shared" si="76"/>
        <v/>
      </c>
      <c r="AC689" s="1" t="str">
        <f t="shared" si="81"/>
        <v/>
      </c>
      <c r="AD689" s="1" t="e">
        <f>VLOOKUP(A689,'+ pending'!A:A,1,0)</f>
        <v>#N/A</v>
      </c>
    </row>
    <row r="690" spans="1:30" x14ac:dyDescent="0.2">
      <c r="A690" s="75"/>
      <c r="R690" s="77"/>
      <c r="S690" s="31">
        <f t="shared" si="79"/>
        <v>0</v>
      </c>
      <c r="T690" s="31" t="e">
        <f>VLOOKUP(A690,'+ pending'!A:V,22,0)</f>
        <v>#N/A</v>
      </c>
      <c r="U690" s="18" t="e">
        <f>VLOOKUP(A690,'+ pending'!A:W,23,0)</f>
        <v>#N/A</v>
      </c>
      <c r="V690" s="31" t="e">
        <f>VLOOKUP(A690,'+ pending'!A:X,24,0)</f>
        <v>#N/A</v>
      </c>
      <c r="W690" s="62" t="str">
        <f t="shared" si="77"/>
        <v/>
      </c>
      <c r="X690" s="63" t="str">
        <f t="shared" si="78"/>
        <v xml:space="preserve"> </v>
      </c>
      <c r="Z690" s="1" t="str">
        <f t="shared" si="80"/>
        <v/>
      </c>
      <c r="AA690" s="1" t="str">
        <f t="shared" si="73"/>
        <v/>
      </c>
      <c r="AB690" s="1" t="str">
        <f t="shared" si="76"/>
        <v/>
      </c>
      <c r="AC690" s="1" t="str">
        <f t="shared" si="81"/>
        <v/>
      </c>
      <c r="AD690" s="1" t="e">
        <f>VLOOKUP(A690,'+ pending'!A:A,1,0)</f>
        <v>#N/A</v>
      </c>
    </row>
    <row r="691" spans="1:30" x14ac:dyDescent="0.2">
      <c r="A691" s="75"/>
      <c r="R691" s="77"/>
      <c r="S691" s="31">
        <f t="shared" si="79"/>
        <v>0</v>
      </c>
      <c r="T691" s="31" t="e">
        <f>VLOOKUP(A691,'+ pending'!A:V,22,0)</f>
        <v>#N/A</v>
      </c>
      <c r="U691" s="18" t="e">
        <f>VLOOKUP(A691,'+ pending'!A:W,23,0)</f>
        <v>#N/A</v>
      </c>
      <c r="V691" s="31" t="e">
        <f>VLOOKUP(A691,'+ pending'!A:X,24,0)</f>
        <v>#N/A</v>
      </c>
      <c r="W691" s="62" t="str">
        <f t="shared" si="77"/>
        <v/>
      </c>
      <c r="X691" s="63" t="str">
        <f t="shared" si="78"/>
        <v xml:space="preserve"> </v>
      </c>
      <c r="Z691" s="1" t="str">
        <f t="shared" si="80"/>
        <v/>
      </c>
      <c r="AA691" s="1" t="str">
        <f t="shared" si="73"/>
        <v/>
      </c>
      <c r="AB691" s="1" t="str">
        <f t="shared" si="76"/>
        <v/>
      </c>
      <c r="AC691" s="1" t="str">
        <f t="shared" si="81"/>
        <v/>
      </c>
      <c r="AD691" s="1" t="e">
        <f>VLOOKUP(A691,'+ pending'!A:A,1,0)</f>
        <v>#N/A</v>
      </c>
    </row>
    <row r="692" spans="1:30" x14ac:dyDescent="0.2">
      <c r="A692" s="75"/>
      <c r="R692" s="77"/>
      <c r="S692" s="31">
        <f t="shared" si="79"/>
        <v>0</v>
      </c>
      <c r="T692" s="31" t="e">
        <f>VLOOKUP(A692,'+ pending'!A:V,22,0)</f>
        <v>#N/A</v>
      </c>
      <c r="U692" s="18" t="e">
        <f>VLOOKUP(A692,'+ pending'!A:W,23,0)</f>
        <v>#N/A</v>
      </c>
      <c r="V692" s="31" t="e">
        <f>VLOOKUP(A692,'+ pending'!A:X,24,0)</f>
        <v>#N/A</v>
      </c>
      <c r="W692" s="62" t="str">
        <f t="shared" si="77"/>
        <v/>
      </c>
      <c r="X692" s="63" t="str">
        <f t="shared" si="78"/>
        <v xml:space="preserve"> </v>
      </c>
      <c r="Z692" s="1" t="str">
        <f t="shared" si="80"/>
        <v/>
      </c>
      <c r="AA692" s="1" t="str">
        <f t="shared" si="73"/>
        <v/>
      </c>
      <c r="AB692" s="1" t="str">
        <f t="shared" si="76"/>
        <v/>
      </c>
      <c r="AC692" s="1" t="str">
        <f t="shared" si="81"/>
        <v/>
      </c>
      <c r="AD692" s="1" t="e">
        <f>VLOOKUP(A692,'+ pending'!A:A,1,0)</f>
        <v>#N/A</v>
      </c>
    </row>
    <row r="693" spans="1:30" x14ac:dyDescent="0.2">
      <c r="A693" s="75"/>
      <c r="R693" s="77"/>
      <c r="S693" s="31">
        <f t="shared" si="79"/>
        <v>0</v>
      </c>
      <c r="T693" s="31" t="e">
        <f>VLOOKUP(A693,'+ pending'!A:V,22,0)</f>
        <v>#N/A</v>
      </c>
      <c r="U693" s="18" t="e">
        <f>VLOOKUP(A693,'+ pending'!A:W,23,0)</f>
        <v>#N/A</v>
      </c>
      <c r="V693" s="31" t="e">
        <f>VLOOKUP(A693,'+ pending'!A:X,24,0)</f>
        <v>#N/A</v>
      </c>
      <c r="W693" s="62" t="str">
        <f t="shared" si="77"/>
        <v/>
      </c>
      <c r="X693" s="63" t="str">
        <f t="shared" si="78"/>
        <v xml:space="preserve"> </v>
      </c>
      <c r="Z693" s="1" t="str">
        <f t="shared" si="80"/>
        <v/>
      </c>
      <c r="AA693" s="1" t="str">
        <f t="shared" si="73"/>
        <v/>
      </c>
      <c r="AB693" s="1" t="str">
        <f t="shared" si="76"/>
        <v/>
      </c>
      <c r="AC693" s="1" t="str">
        <f t="shared" si="81"/>
        <v/>
      </c>
      <c r="AD693" s="1" t="e">
        <f>VLOOKUP(A693,'+ pending'!A:A,1,0)</f>
        <v>#N/A</v>
      </c>
    </row>
    <row r="694" spans="1:30" x14ac:dyDescent="0.2">
      <c r="A694" s="75"/>
      <c r="R694" s="77"/>
      <c r="S694" s="31">
        <f t="shared" si="79"/>
        <v>0</v>
      </c>
      <c r="T694" s="31" t="e">
        <f>VLOOKUP(A694,'+ pending'!A:V,22,0)</f>
        <v>#N/A</v>
      </c>
      <c r="U694" s="18" t="e">
        <f>VLOOKUP(A694,'+ pending'!A:W,23,0)</f>
        <v>#N/A</v>
      </c>
      <c r="V694" s="31" t="e">
        <f>VLOOKUP(A694,'+ pending'!A:X,24,0)</f>
        <v>#N/A</v>
      </c>
      <c r="W694" s="62" t="str">
        <f t="shared" si="77"/>
        <v/>
      </c>
      <c r="X694" s="63" t="str">
        <f t="shared" si="78"/>
        <v xml:space="preserve"> </v>
      </c>
      <c r="Z694" s="1" t="str">
        <f t="shared" si="80"/>
        <v/>
      </c>
      <c r="AA694" s="1" t="str">
        <f t="shared" si="73"/>
        <v/>
      </c>
      <c r="AB694" s="1" t="str">
        <f t="shared" si="76"/>
        <v/>
      </c>
      <c r="AC694" s="1" t="str">
        <f t="shared" si="81"/>
        <v/>
      </c>
      <c r="AD694" s="1" t="e">
        <f>VLOOKUP(A694,'+ pending'!A:A,1,0)</f>
        <v>#N/A</v>
      </c>
    </row>
    <row r="695" spans="1:30" x14ac:dyDescent="0.2">
      <c r="A695" s="75"/>
      <c r="R695" s="77"/>
      <c r="S695" s="31">
        <f t="shared" si="79"/>
        <v>0</v>
      </c>
      <c r="T695" s="31" t="e">
        <f>VLOOKUP(A695,'+ pending'!A:V,22,0)</f>
        <v>#N/A</v>
      </c>
      <c r="U695" s="18" t="e">
        <f>VLOOKUP(A695,'+ pending'!A:W,23,0)</f>
        <v>#N/A</v>
      </c>
      <c r="V695" s="31" t="e">
        <f>VLOOKUP(A695,'+ pending'!A:X,24,0)</f>
        <v>#N/A</v>
      </c>
      <c r="W695" s="62" t="str">
        <f t="shared" si="77"/>
        <v/>
      </c>
      <c r="X695" s="63" t="str">
        <f t="shared" si="78"/>
        <v xml:space="preserve"> </v>
      </c>
      <c r="Z695" s="1" t="str">
        <f t="shared" si="80"/>
        <v/>
      </c>
      <c r="AA695" s="1" t="str">
        <f t="shared" si="73"/>
        <v/>
      </c>
      <c r="AB695" s="1" t="str">
        <f t="shared" si="76"/>
        <v/>
      </c>
      <c r="AC695" s="1" t="str">
        <f t="shared" si="81"/>
        <v/>
      </c>
      <c r="AD695" s="1" t="e">
        <f>VLOOKUP(A695,'+ pending'!A:A,1,0)</f>
        <v>#N/A</v>
      </c>
    </row>
    <row r="696" spans="1:30" x14ac:dyDescent="0.2">
      <c r="A696" s="75"/>
      <c r="R696" s="77"/>
      <c r="S696" s="31">
        <f t="shared" si="79"/>
        <v>0</v>
      </c>
      <c r="T696" s="31" t="e">
        <f>VLOOKUP(A696,'+ pending'!A:V,22,0)</f>
        <v>#N/A</v>
      </c>
      <c r="U696" s="18" t="e">
        <f>VLOOKUP(A696,'+ pending'!A:W,23,0)</f>
        <v>#N/A</v>
      </c>
      <c r="V696" s="31" t="e">
        <f>VLOOKUP(A696,'+ pending'!A:X,24,0)</f>
        <v>#N/A</v>
      </c>
      <c r="W696" s="62" t="str">
        <f t="shared" si="77"/>
        <v/>
      </c>
      <c r="X696" s="63" t="str">
        <f t="shared" si="78"/>
        <v xml:space="preserve"> </v>
      </c>
      <c r="Z696" s="1" t="str">
        <f t="shared" si="80"/>
        <v/>
      </c>
      <c r="AA696" s="1" t="str">
        <f t="shared" si="73"/>
        <v/>
      </c>
      <c r="AB696" s="1" t="str">
        <f t="shared" si="76"/>
        <v/>
      </c>
      <c r="AC696" s="1" t="str">
        <f t="shared" si="81"/>
        <v/>
      </c>
      <c r="AD696" s="1" t="e">
        <f>VLOOKUP(A696,'+ pending'!A:A,1,0)</f>
        <v>#N/A</v>
      </c>
    </row>
    <row r="697" spans="1:30" x14ac:dyDescent="0.2">
      <c r="A697" s="75"/>
      <c r="R697" s="77"/>
      <c r="S697" s="31">
        <f t="shared" si="79"/>
        <v>0</v>
      </c>
      <c r="T697" s="31" t="e">
        <f>VLOOKUP(A697,'+ pending'!A:V,22,0)</f>
        <v>#N/A</v>
      </c>
      <c r="U697" s="18" t="e">
        <f>VLOOKUP(A697,'+ pending'!A:W,23,0)</f>
        <v>#N/A</v>
      </c>
      <c r="V697" s="31" t="e">
        <f>VLOOKUP(A697,'+ pending'!A:X,24,0)</f>
        <v>#N/A</v>
      </c>
      <c r="W697" s="62" t="str">
        <f t="shared" si="77"/>
        <v/>
      </c>
      <c r="X697" s="63" t="str">
        <f t="shared" si="78"/>
        <v xml:space="preserve"> </v>
      </c>
      <c r="Z697" s="1" t="str">
        <f t="shared" si="80"/>
        <v/>
      </c>
      <c r="AA697" s="1" t="str">
        <f t="shared" si="73"/>
        <v/>
      </c>
      <c r="AB697" s="1" t="str">
        <f t="shared" si="76"/>
        <v/>
      </c>
      <c r="AC697" s="1" t="str">
        <f t="shared" si="81"/>
        <v/>
      </c>
      <c r="AD697" s="1" t="e">
        <f>VLOOKUP(A697,'+ pending'!A:A,1,0)</f>
        <v>#N/A</v>
      </c>
    </row>
    <row r="698" spans="1:30" x14ac:dyDescent="0.2">
      <c r="A698" s="75"/>
      <c r="R698" s="77"/>
      <c r="S698" s="31">
        <f t="shared" si="79"/>
        <v>0</v>
      </c>
      <c r="T698" s="31" t="e">
        <f>VLOOKUP(A698,'+ pending'!A:V,22,0)</f>
        <v>#N/A</v>
      </c>
      <c r="U698" s="18" t="e">
        <f>VLOOKUP(A698,'+ pending'!A:W,23,0)</f>
        <v>#N/A</v>
      </c>
      <c r="V698" s="31" t="e">
        <f>VLOOKUP(A698,'+ pending'!A:X,24,0)</f>
        <v>#N/A</v>
      </c>
      <c r="W698" s="62" t="str">
        <f t="shared" si="77"/>
        <v/>
      </c>
      <c r="X698" s="63" t="str">
        <f t="shared" si="78"/>
        <v xml:space="preserve"> </v>
      </c>
      <c r="Z698" s="1" t="str">
        <f t="shared" si="80"/>
        <v/>
      </c>
      <c r="AA698" s="1" t="str">
        <f t="shared" ref="AA698:AA761" si="82">IF($D698="Alta",IF($V698&lt;=$AI$5,"Cumplido", "Incumplido"),"")</f>
        <v/>
      </c>
      <c r="AB698" s="1" t="str">
        <f t="shared" si="76"/>
        <v/>
      </c>
      <c r="AC698" s="1" t="str">
        <f t="shared" si="81"/>
        <v/>
      </c>
      <c r="AD698" s="1" t="e">
        <f>VLOOKUP(A698,'+ pending'!A:A,1,0)</f>
        <v>#N/A</v>
      </c>
    </row>
    <row r="699" spans="1:30" x14ac:dyDescent="0.2">
      <c r="A699" s="75"/>
      <c r="R699" s="77"/>
      <c r="S699" s="31">
        <f t="shared" si="79"/>
        <v>0</v>
      </c>
      <c r="T699" s="31" t="e">
        <f>VLOOKUP(A699,'+ pending'!A:V,22,0)</f>
        <v>#N/A</v>
      </c>
      <c r="U699" s="18" t="e">
        <f>VLOOKUP(A699,'+ pending'!A:W,23,0)</f>
        <v>#N/A</v>
      </c>
      <c r="V699" s="31" t="e">
        <f>VLOOKUP(A699,'+ pending'!A:X,24,0)</f>
        <v>#N/A</v>
      </c>
      <c r="W699" s="62" t="str">
        <f t="shared" si="77"/>
        <v/>
      </c>
      <c r="X699" s="63" t="str">
        <f t="shared" si="78"/>
        <v xml:space="preserve"> </v>
      </c>
      <c r="Z699" s="1" t="str">
        <f t="shared" si="80"/>
        <v/>
      </c>
      <c r="AA699" s="1" t="str">
        <f t="shared" si="82"/>
        <v/>
      </c>
      <c r="AB699" s="1" t="str">
        <f t="shared" si="76"/>
        <v/>
      </c>
      <c r="AC699" s="1" t="str">
        <f t="shared" si="81"/>
        <v/>
      </c>
      <c r="AD699" s="1" t="e">
        <f>VLOOKUP(A699,'+ pending'!A:A,1,0)</f>
        <v>#N/A</v>
      </c>
    </row>
    <row r="700" spans="1:30" x14ac:dyDescent="0.2">
      <c r="A700" s="75"/>
      <c r="R700" s="77"/>
      <c r="S700" s="31">
        <f t="shared" si="79"/>
        <v>0</v>
      </c>
      <c r="T700" s="31" t="e">
        <f>VLOOKUP(A700,'+ pending'!A:V,22,0)</f>
        <v>#N/A</v>
      </c>
      <c r="U700" s="18" t="e">
        <f>VLOOKUP(A700,'+ pending'!A:W,23,0)</f>
        <v>#N/A</v>
      </c>
      <c r="V700" s="31" t="e">
        <f>VLOOKUP(A700,'+ pending'!A:X,24,0)</f>
        <v>#N/A</v>
      </c>
      <c r="W700" s="62" t="str">
        <f t="shared" si="77"/>
        <v/>
      </c>
      <c r="X700" s="63" t="str">
        <f t="shared" si="78"/>
        <v xml:space="preserve"> </v>
      </c>
      <c r="Z700" s="1" t="str">
        <f t="shared" si="80"/>
        <v/>
      </c>
      <c r="AA700" s="1" t="str">
        <f t="shared" si="82"/>
        <v/>
      </c>
      <c r="AB700" s="1" t="str">
        <f t="shared" si="76"/>
        <v/>
      </c>
      <c r="AC700" s="1" t="str">
        <f t="shared" si="81"/>
        <v/>
      </c>
      <c r="AD700" s="1" t="e">
        <f>VLOOKUP(A700,'+ pending'!A:A,1,0)</f>
        <v>#N/A</v>
      </c>
    </row>
    <row r="701" spans="1:30" x14ac:dyDescent="0.2">
      <c r="A701" s="75"/>
      <c r="R701" s="77"/>
      <c r="S701" s="31">
        <f t="shared" si="79"/>
        <v>0</v>
      </c>
      <c r="T701" s="31" t="e">
        <f>VLOOKUP(A701,'+ pending'!A:V,22,0)</f>
        <v>#N/A</v>
      </c>
      <c r="U701" s="18" t="e">
        <f>VLOOKUP(A701,'+ pending'!A:W,23,0)</f>
        <v>#N/A</v>
      </c>
      <c r="V701" s="31" t="e">
        <f>VLOOKUP(A701,'+ pending'!A:X,24,0)</f>
        <v>#N/A</v>
      </c>
      <c r="W701" s="62" t="str">
        <f t="shared" si="77"/>
        <v/>
      </c>
      <c r="X701" s="63" t="str">
        <f t="shared" si="78"/>
        <v xml:space="preserve"> </v>
      </c>
      <c r="Z701" s="1" t="str">
        <f t="shared" si="80"/>
        <v/>
      </c>
      <c r="AA701" s="1" t="str">
        <f t="shared" si="82"/>
        <v/>
      </c>
      <c r="AB701" s="1" t="str">
        <f t="shared" si="76"/>
        <v/>
      </c>
      <c r="AC701" s="1" t="str">
        <f t="shared" si="81"/>
        <v/>
      </c>
      <c r="AD701" s="1" t="e">
        <f>VLOOKUP(A701,'+ pending'!A:A,1,0)</f>
        <v>#N/A</v>
      </c>
    </row>
    <row r="702" spans="1:30" x14ac:dyDescent="0.2">
      <c r="A702" s="75"/>
      <c r="R702" s="77"/>
      <c r="S702" s="31">
        <f t="shared" si="79"/>
        <v>0</v>
      </c>
      <c r="T702" s="31" t="e">
        <f>VLOOKUP(A702,'+ pending'!A:V,22,0)</f>
        <v>#N/A</v>
      </c>
      <c r="U702" s="18" t="e">
        <f>VLOOKUP(A702,'+ pending'!A:W,23,0)</f>
        <v>#N/A</v>
      </c>
      <c r="V702" s="31" t="e">
        <f>VLOOKUP(A702,'+ pending'!A:X,24,0)</f>
        <v>#N/A</v>
      </c>
      <c r="W702" s="62" t="str">
        <f t="shared" si="77"/>
        <v/>
      </c>
      <c r="X702" s="63" t="str">
        <f t="shared" si="78"/>
        <v xml:space="preserve"> </v>
      </c>
      <c r="Z702" s="1" t="str">
        <f t="shared" si="80"/>
        <v/>
      </c>
      <c r="AA702" s="1" t="str">
        <f t="shared" si="82"/>
        <v/>
      </c>
      <c r="AB702" s="1" t="str">
        <f t="shared" si="76"/>
        <v/>
      </c>
      <c r="AC702" s="1" t="str">
        <f t="shared" si="81"/>
        <v/>
      </c>
      <c r="AD702" s="1" t="e">
        <f>VLOOKUP(A702,'+ pending'!A:A,1,0)</f>
        <v>#N/A</v>
      </c>
    </row>
    <row r="703" spans="1:30" x14ac:dyDescent="0.2">
      <c r="A703" s="75"/>
      <c r="R703" s="77"/>
      <c r="S703" s="31">
        <f t="shared" si="79"/>
        <v>0</v>
      </c>
      <c r="T703" s="31" t="e">
        <f>VLOOKUP(A703,'+ pending'!A:V,22,0)</f>
        <v>#N/A</v>
      </c>
      <c r="U703" s="18" t="e">
        <f>VLOOKUP(A703,'+ pending'!A:W,23,0)</f>
        <v>#N/A</v>
      </c>
      <c r="V703" s="31" t="e">
        <f>VLOOKUP(A703,'+ pending'!A:X,24,0)</f>
        <v>#N/A</v>
      </c>
      <c r="W703" s="62" t="str">
        <f t="shared" si="77"/>
        <v/>
      </c>
      <c r="X703" s="63" t="str">
        <f t="shared" si="78"/>
        <v xml:space="preserve"> </v>
      </c>
      <c r="Z703" s="1" t="str">
        <f t="shared" si="80"/>
        <v/>
      </c>
      <c r="AA703" s="1" t="str">
        <f t="shared" si="82"/>
        <v/>
      </c>
      <c r="AB703" s="1" t="str">
        <f t="shared" si="76"/>
        <v/>
      </c>
      <c r="AC703" s="1" t="str">
        <f t="shared" si="81"/>
        <v/>
      </c>
      <c r="AD703" s="1" t="e">
        <f>VLOOKUP(A703,'+ pending'!A:A,1,0)</f>
        <v>#N/A</v>
      </c>
    </row>
    <row r="704" spans="1:30" x14ac:dyDescent="0.2">
      <c r="A704" s="75"/>
      <c r="R704" s="77"/>
      <c r="S704" s="31">
        <f t="shared" si="79"/>
        <v>0</v>
      </c>
      <c r="T704" s="31" t="e">
        <f>VLOOKUP(A704,'+ pending'!A:V,22,0)</f>
        <v>#N/A</v>
      </c>
      <c r="U704" s="18" t="e">
        <f>VLOOKUP(A704,'+ pending'!A:W,23,0)</f>
        <v>#N/A</v>
      </c>
      <c r="V704" s="31" t="e">
        <f>VLOOKUP(A704,'+ pending'!A:X,24,0)</f>
        <v>#N/A</v>
      </c>
      <c r="W704" s="62" t="str">
        <f t="shared" si="77"/>
        <v/>
      </c>
      <c r="X704" s="63" t="str">
        <f t="shared" si="78"/>
        <v xml:space="preserve"> </v>
      </c>
      <c r="Z704" s="1" t="str">
        <f t="shared" si="80"/>
        <v/>
      </c>
      <c r="AA704" s="1" t="str">
        <f t="shared" si="82"/>
        <v/>
      </c>
      <c r="AB704" s="1" t="str">
        <f t="shared" si="76"/>
        <v/>
      </c>
      <c r="AC704" s="1" t="str">
        <f t="shared" si="81"/>
        <v/>
      </c>
      <c r="AD704" s="1" t="e">
        <f>VLOOKUP(A704,'+ pending'!A:A,1,0)</f>
        <v>#N/A</v>
      </c>
    </row>
    <row r="705" spans="1:30" x14ac:dyDescent="0.2">
      <c r="A705" s="75"/>
      <c r="R705" s="77"/>
      <c r="S705" s="31">
        <f t="shared" si="79"/>
        <v>0</v>
      </c>
      <c r="T705" s="31" t="e">
        <f>VLOOKUP(A705,'+ pending'!A:V,22,0)</f>
        <v>#N/A</v>
      </c>
      <c r="U705" s="18" t="e">
        <f>VLOOKUP(A705,'+ pending'!A:W,23,0)</f>
        <v>#N/A</v>
      </c>
      <c r="V705" s="31" t="e">
        <f>VLOOKUP(A705,'+ pending'!A:X,24,0)</f>
        <v>#N/A</v>
      </c>
      <c r="W705" s="62" t="str">
        <f t="shared" si="77"/>
        <v/>
      </c>
      <c r="X705" s="63" t="str">
        <f t="shared" si="78"/>
        <v xml:space="preserve"> </v>
      </c>
      <c r="Z705" s="1" t="str">
        <f t="shared" si="80"/>
        <v/>
      </c>
      <c r="AA705" s="1" t="str">
        <f t="shared" si="82"/>
        <v/>
      </c>
      <c r="AB705" s="1" t="str">
        <f t="shared" si="76"/>
        <v/>
      </c>
      <c r="AC705" s="1" t="str">
        <f t="shared" si="81"/>
        <v/>
      </c>
      <c r="AD705" s="1" t="e">
        <f>VLOOKUP(A705,'+ pending'!A:A,1,0)</f>
        <v>#N/A</v>
      </c>
    </row>
    <row r="706" spans="1:30" x14ac:dyDescent="0.2">
      <c r="A706" s="75"/>
      <c r="R706" s="77"/>
      <c r="S706" s="31">
        <f t="shared" si="79"/>
        <v>0</v>
      </c>
      <c r="T706" s="31" t="e">
        <f>VLOOKUP(A706,'+ pending'!A:V,22,0)</f>
        <v>#N/A</v>
      </c>
      <c r="U706" s="18" t="e">
        <f>VLOOKUP(A706,'+ pending'!A:W,23,0)</f>
        <v>#N/A</v>
      </c>
      <c r="V706" s="31" t="e">
        <f>VLOOKUP(A706,'+ pending'!A:X,24,0)</f>
        <v>#N/A</v>
      </c>
      <c r="W706" s="62" t="str">
        <f t="shared" si="77"/>
        <v/>
      </c>
      <c r="X706" s="63" t="str">
        <f t="shared" si="78"/>
        <v xml:space="preserve"> </v>
      </c>
      <c r="Z706" s="1" t="str">
        <f t="shared" si="80"/>
        <v/>
      </c>
      <c r="AA706" s="1" t="str">
        <f t="shared" si="82"/>
        <v/>
      </c>
      <c r="AB706" s="1" t="str">
        <f t="shared" si="76"/>
        <v/>
      </c>
      <c r="AC706" s="1" t="str">
        <f t="shared" si="81"/>
        <v/>
      </c>
      <c r="AD706" s="1" t="e">
        <f>VLOOKUP(A706,'+ pending'!A:A,1,0)</f>
        <v>#N/A</v>
      </c>
    </row>
    <row r="707" spans="1:30" x14ac:dyDescent="0.2">
      <c r="A707" s="75"/>
      <c r="R707" s="77"/>
      <c r="S707" s="31">
        <f t="shared" si="79"/>
        <v>0</v>
      </c>
      <c r="T707" s="31" t="e">
        <f>VLOOKUP(A707,'+ pending'!A:V,22,0)</f>
        <v>#N/A</v>
      </c>
      <c r="U707" s="18" t="e">
        <f>VLOOKUP(A707,'+ pending'!A:W,23,0)</f>
        <v>#N/A</v>
      </c>
      <c r="V707" s="31" t="e">
        <f>VLOOKUP(A707,'+ pending'!A:X,24,0)</f>
        <v>#N/A</v>
      </c>
      <c r="W707" s="62" t="str">
        <f t="shared" si="77"/>
        <v/>
      </c>
      <c r="X707" s="63" t="str">
        <f t="shared" si="78"/>
        <v xml:space="preserve"> </v>
      </c>
      <c r="Z707" s="1" t="str">
        <f t="shared" si="80"/>
        <v/>
      </c>
      <c r="AA707" s="1" t="str">
        <f t="shared" si="82"/>
        <v/>
      </c>
      <c r="AB707" s="1" t="str">
        <f t="shared" si="76"/>
        <v/>
      </c>
      <c r="AC707" s="1" t="str">
        <f t="shared" si="81"/>
        <v/>
      </c>
      <c r="AD707" s="1" t="e">
        <f>VLOOKUP(A707,'+ pending'!A:A,1,0)</f>
        <v>#N/A</v>
      </c>
    </row>
    <row r="708" spans="1:30" x14ac:dyDescent="0.2">
      <c r="A708" s="75"/>
      <c r="R708" s="77"/>
      <c r="S708" s="31">
        <f t="shared" si="79"/>
        <v>0</v>
      </c>
      <c r="T708" s="31" t="e">
        <f>VLOOKUP(A708,'+ pending'!A:V,22,0)</f>
        <v>#N/A</v>
      </c>
      <c r="U708" s="18" t="e">
        <f>VLOOKUP(A708,'+ pending'!A:W,23,0)</f>
        <v>#N/A</v>
      </c>
      <c r="V708" s="31" t="e">
        <f>VLOOKUP(A708,'+ pending'!A:X,24,0)</f>
        <v>#N/A</v>
      </c>
      <c r="W708" s="62" t="str">
        <f t="shared" si="77"/>
        <v/>
      </c>
      <c r="X708" s="63" t="str">
        <f t="shared" si="78"/>
        <v xml:space="preserve"> </v>
      </c>
      <c r="Z708" s="1" t="str">
        <f t="shared" si="80"/>
        <v/>
      </c>
      <c r="AA708" s="1" t="str">
        <f t="shared" si="82"/>
        <v/>
      </c>
      <c r="AB708" s="1" t="str">
        <f t="shared" si="76"/>
        <v/>
      </c>
      <c r="AC708" s="1" t="str">
        <f t="shared" si="81"/>
        <v/>
      </c>
      <c r="AD708" s="1" t="e">
        <f>VLOOKUP(A708,'+ pending'!A:A,1,0)</f>
        <v>#N/A</v>
      </c>
    </row>
    <row r="709" spans="1:30" x14ac:dyDescent="0.2">
      <c r="A709" s="75"/>
      <c r="R709" s="77"/>
      <c r="S709" s="31">
        <f t="shared" si="79"/>
        <v>0</v>
      </c>
      <c r="T709" s="31" t="e">
        <f>VLOOKUP(A709,'+ pending'!A:V,22,0)</f>
        <v>#N/A</v>
      </c>
      <c r="U709" s="18" t="e">
        <f>VLOOKUP(A709,'+ pending'!A:W,23,0)</f>
        <v>#N/A</v>
      </c>
      <c r="V709" s="31" t="e">
        <f>VLOOKUP(A709,'+ pending'!A:X,24,0)</f>
        <v>#N/A</v>
      </c>
      <c r="W709" s="62" t="str">
        <f t="shared" si="77"/>
        <v/>
      </c>
      <c r="X709" s="63" t="str">
        <f t="shared" si="78"/>
        <v xml:space="preserve"> </v>
      </c>
      <c r="Z709" s="1" t="str">
        <f t="shared" si="80"/>
        <v/>
      </c>
      <c r="AA709" s="1" t="str">
        <f t="shared" si="82"/>
        <v/>
      </c>
      <c r="AB709" s="1" t="str">
        <f t="shared" si="76"/>
        <v/>
      </c>
      <c r="AC709" s="1" t="str">
        <f t="shared" si="81"/>
        <v/>
      </c>
      <c r="AD709" s="1" t="e">
        <f>VLOOKUP(A709,'+ pending'!A:A,1,0)</f>
        <v>#N/A</v>
      </c>
    </row>
    <row r="710" spans="1:30" x14ac:dyDescent="0.2">
      <c r="A710" s="75"/>
      <c r="R710" s="77"/>
      <c r="S710" s="31">
        <f t="shared" si="79"/>
        <v>0</v>
      </c>
      <c r="T710" s="31" t="e">
        <f>VLOOKUP(A710,'+ pending'!A:V,22,0)</f>
        <v>#N/A</v>
      </c>
      <c r="U710" s="18" t="e">
        <f>VLOOKUP(A710,'+ pending'!A:W,23,0)</f>
        <v>#N/A</v>
      </c>
      <c r="V710" s="31" t="e">
        <f>VLOOKUP(A710,'+ pending'!A:X,24,0)</f>
        <v>#N/A</v>
      </c>
      <c r="W710" s="62" t="str">
        <f t="shared" si="77"/>
        <v/>
      </c>
      <c r="X710" s="63" t="str">
        <f t="shared" si="78"/>
        <v xml:space="preserve"> </v>
      </c>
      <c r="Z710" s="1" t="str">
        <f t="shared" si="80"/>
        <v/>
      </c>
      <c r="AA710" s="1" t="str">
        <f t="shared" si="82"/>
        <v/>
      </c>
      <c r="AB710" s="1" t="str">
        <f t="shared" si="76"/>
        <v/>
      </c>
      <c r="AC710" s="1" t="str">
        <f t="shared" si="81"/>
        <v/>
      </c>
      <c r="AD710" s="1" t="e">
        <f>VLOOKUP(A710,'+ pending'!A:A,1,0)</f>
        <v>#N/A</v>
      </c>
    </row>
    <row r="711" spans="1:30" x14ac:dyDescent="0.2">
      <c r="A711" s="75"/>
      <c r="R711" s="77"/>
      <c r="S711" s="31">
        <f t="shared" si="79"/>
        <v>0</v>
      </c>
      <c r="T711" s="31" t="e">
        <f>VLOOKUP(A711,'+ pending'!A:V,22,0)</f>
        <v>#N/A</v>
      </c>
      <c r="U711" s="18" t="e">
        <f>VLOOKUP(A711,'+ pending'!A:W,23,0)</f>
        <v>#N/A</v>
      </c>
      <c r="V711" s="31" t="e">
        <f>VLOOKUP(A711,'+ pending'!A:X,24,0)</f>
        <v>#N/A</v>
      </c>
      <c r="W711" s="62" t="str">
        <f t="shared" si="77"/>
        <v/>
      </c>
      <c r="X711" s="63" t="str">
        <f t="shared" si="78"/>
        <v xml:space="preserve"> </v>
      </c>
      <c r="Z711" s="1" t="str">
        <f t="shared" si="80"/>
        <v/>
      </c>
      <c r="AA711" s="1" t="str">
        <f t="shared" si="82"/>
        <v/>
      </c>
      <c r="AB711" s="1" t="str">
        <f t="shared" si="76"/>
        <v/>
      </c>
      <c r="AC711" s="1" t="str">
        <f t="shared" si="81"/>
        <v/>
      </c>
      <c r="AD711" s="1" t="e">
        <f>VLOOKUP(A711,'+ pending'!A:A,1,0)</f>
        <v>#N/A</v>
      </c>
    </row>
    <row r="712" spans="1:30" x14ac:dyDescent="0.2">
      <c r="A712" s="75"/>
      <c r="R712" s="77"/>
      <c r="S712" s="31">
        <f t="shared" si="79"/>
        <v>0</v>
      </c>
      <c r="T712" s="31" t="e">
        <f>VLOOKUP(A712,'+ pending'!A:V,22,0)</f>
        <v>#N/A</v>
      </c>
      <c r="U712" s="18" t="e">
        <f>VLOOKUP(A712,'+ pending'!A:W,23,0)</f>
        <v>#N/A</v>
      </c>
      <c r="V712" s="31" t="e">
        <f>VLOOKUP(A712,'+ pending'!A:X,24,0)</f>
        <v>#N/A</v>
      </c>
      <c r="W712" s="62" t="str">
        <f t="shared" si="77"/>
        <v/>
      </c>
      <c r="X712" s="63" t="str">
        <f t="shared" si="78"/>
        <v xml:space="preserve"> </v>
      </c>
      <c r="Z712" s="1" t="str">
        <f t="shared" si="80"/>
        <v/>
      </c>
      <c r="AA712" s="1" t="str">
        <f t="shared" si="82"/>
        <v/>
      </c>
      <c r="AB712" s="1" t="str">
        <f t="shared" ref="AB712:AB722" si="83">IF($D712="Media",IF($V712&lt;=$AI$6,"Cumplido", "Incumplido"),"")</f>
        <v/>
      </c>
      <c r="AC712" s="1" t="str">
        <f t="shared" si="81"/>
        <v/>
      </c>
      <c r="AD712" s="1" t="e">
        <f>VLOOKUP(A712,'+ pending'!A:A,1,0)</f>
        <v>#N/A</v>
      </c>
    </row>
    <row r="713" spans="1:30" x14ac:dyDescent="0.2">
      <c r="A713" s="75"/>
      <c r="R713" s="77"/>
      <c r="S713" s="31">
        <f t="shared" si="79"/>
        <v>0</v>
      </c>
      <c r="T713" s="31" t="e">
        <f>VLOOKUP(A713,'+ pending'!A:V,22,0)</f>
        <v>#N/A</v>
      </c>
      <c r="U713" s="18" t="e">
        <f>VLOOKUP(A713,'+ pending'!A:W,23,0)</f>
        <v>#N/A</v>
      </c>
      <c r="V713" s="31" t="e">
        <f>VLOOKUP(A713,'+ pending'!A:X,24,0)</f>
        <v>#N/A</v>
      </c>
      <c r="W713" s="62" t="str">
        <f t="shared" ref="W713:W776" si="84">IF(P713="Incidencia de Cliente",IF($V713&lt;=$AI$2,"Cumplido","Incumplido"),"")</f>
        <v/>
      </c>
      <c r="X713" s="63" t="str">
        <f t="shared" ref="X713:X776" si="85">IF(P713="Requerimiento de Cliente",IF($V713&lt;=$AI$3,"Cumplido","Incumplido")," ")</f>
        <v xml:space="preserve"> </v>
      </c>
      <c r="Z713" s="1" t="str">
        <f t="shared" si="80"/>
        <v/>
      </c>
      <c r="AA713" s="1" t="str">
        <f t="shared" si="82"/>
        <v/>
      </c>
      <c r="AB713" s="1" t="str">
        <f t="shared" si="83"/>
        <v/>
      </c>
      <c r="AC713" s="1" t="str">
        <f t="shared" si="81"/>
        <v/>
      </c>
      <c r="AD713" s="1" t="e">
        <f>VLOOKUP(A713,'+ pending'!A:A,1,0)</f>
        <v>#N/A</v>
      </c>
    </row>
    <row r="714" spans="1:30" x14ac:dyDescent="0.2">
      <c r="A714" s="75"/>
      <c r="R714" s="77"/>
      <c r="S714" s="31">
        <f t="shared" ref="S714:S777" si="86">I714-H714</f>
        <v>0</v>
      </c>
      <c r="T714" s="31" t="e">
        <f>VLOOKUP(A714,'+ pending'!A:V,22,0)</f>
        <v>#N/A</v>
      </c>
      <c r="U714" s="18" t="e">
        <f>VLOOKUP(A714,'+ pending'!A:W,23,0)</f>
        <v>#N/A</v>
      </c>
      <c r="V714" s="31" t="e">
        <f>VLOOKUP(A714,'+ pending'!A:X,24,0)</f>
        <v>#N/A</v>
      </c>
      <c r="W714" s="62" t="str">
        <f t="shared" si="84"/>
        <v/>
      </c>
      <c r="X714" s="63" t="str">
        <f t="shared" si="85"/>
        <v xml:space="preserve"> </v>
      </c>
      <c r="Z714" s="1" t="str">
        <f t="shared" ref="Z714:Z777" si="87">IF($D714="Crítica",IF($V714&lt;=$AI$4, "Cumplido", "Incumplido SLA"),"")</f>
        <v/>
      </c>
      <c r="AA714" s="1" t="str">
        <f t="shared" si="82"/>
        <v/>
      </c>
      <c r="AB714" s="1" t="str">
        <f t="shared" si="83"/>
        <v/>
      </c>
      <c r="AC714" s="1" t="str">
        <f t="shared" si="81"/>
        <v/>
      </c>
      <c r="AD714" s="1" t="e">
        <f>VLOOKUP(A714,'+ pending'!A:A,1,0)</f>
        <v>#N/A</v>
      </c>
    </row>
    <row r="715" spans="1:30" x14ac:dyDescent="0.2">
      <c r="A715" s="75"/>
      <c r="R715" s="77"/>
      <c r="S715" s="31">
        <f t="shared" si="86"/>
        <v>0</v>
      </c>
      <c r="T715" s="31" t="e">
        <f>VLOOKUP(A715,'+ pending'!A:V,22,0)</f>
        <v>#N/A</v>
      </c>
      <c r="U715" s="18" t="e">
        <f>VLOOKUP(A715,'+ pending'!A:W,23,0)</f>
        <v>#N/A</v>
      </c>
      <c r="V715" s="31" t="e">
        <f>VLOOKUP(A715,'+ pending'!A:X,24,0)</f>
        <v>#N/A</v>
      </c>
      <c r="W715" s="62" t="str">
        <f t="shared" si="84"/>
        <v/>
      </c>
      <c r="X715" s="63" t="str">
        <f t="shared" si="85"/>
        <v xml:space="preserve"> </v>
      </c>
      <c r="Z715" s="1" t="str">
        <f t="shared" si="87"/>
        <v/>
      </c>
      <c r="AA715" s="1" t="str">
        <f t="shared" si="82"/>
        <v/>
      </c>
      <c r="AB715" s="1" t="str">
        <f t="shared" si="83"/>
        <v/>
      </c>
      <c r="AC715" s="1" t="str">
        <f t="shared" si="81"/>
        <v/>
      </c>
      <c r="AD715" s="1" t="e">
        <f>VLOOKUP(A715,'+ pending'!A:A,1,0)</f>
        <v>#N/A</v>
      </c>
    </row>
    <row r="716" spans="1:30" x14ac:dyDescent="0.2">
      <c r="A716" s="75"/>
      <c r="R716" s="77"/>
      <c r="S716" s="31">
        <f t="shared" si="86"/>
        <v>0</v>
      </c>
      <c r="T716" s="31" t="e">
        <f>VLOOKUP(A716,'+ pending'!A:V,22,0)</f>
        <v>#N/A</v>
      </c>
      <c r="U716" s="18" t="e">
        <f>VLOOKUP(A716,'+ pending'!A:W,23,0)</f>
        <v>#N/A</v>
      </c>
      <c r="V716" s="31" t="e">
        <f>VLOOKUP(A716,'+ pending'!A:X,24,0)</f>
        <v>#N/A</v>
      </c>
      <c r="W716" s="62" t="str">
        <f t="shared" si="84"/>
        <v/>
      </c>
      <c r="X716" s="63" t="str">
        <f t="shared" si="85"/>
        <v xml:space="preserve"> </v>
      </c>
      <c r="Z716" s="1" t="str">
        <f t="shared" si="87"/>
        <v/>
      </c>
      <c r="AA716" s="1" t="str">
        <f t="shared" si="82"/>
        <v/>
      </c>
      <c r="AB716" s="1" t="str">
        <f t="shared" si="83"/>
        <v/>
      </c>
      <c r="AC716" s="1" t="str">
        <f t="shared" si="81"/>
        <v/>
      </c>
      <c r="AD716" s="1" t="e">
        <f>VLOOKUP(A716,'+ pending'!A:A,1,0)</f>
        <v>#N/A</v>
      </c>
    </row>
    <row r="717" spans="1:30" x14ac:dyDescent="0.2">
      <c r="A717" s="75"/>
      <c r="R717" s="77"/>
      <c r="S717" s="31">
        <f t="shared" si="86"/>
        <v>0</v>
      </c>
      <c r="T717" s="31" t="e">
        <f>VLOOKUP(A717,'+ pending'!A:V,22,0)</f>
        <v>#N/A</v>
      </c>
      <c r="U717" s="18" t="e">
        <f>VLOOKUP(A717,'+ pending'!A:W,23,0)</f>
        <v>#N/A</v>
      </c>
      <c r="V717" s="31" t="e">
        <f>VLOOKUP(A717,'+ pending'!A:X,24,0)</f>
        <v>#N/A</v>
      </c>
      <c r="W717" s="62" t="str">
        <f t="shared" si="84"/>
        <v/>
      </c>
      <c r="X717" s="63" t="str">
        <f t="shared" si="85"/>
        <v xml:space="preserve"> </v>
      </c>
      <c r="Z717" s="1" t="str">
        <f t="shared" si="87"/>
        <v/>
      </c>
      <c r="AA717" s="1" t="str">
        <f t="shared" si="82"/>
        <v/>
      </c>
      <c r="AB717" s="1" t="str">
        <f t="shared" si="83"/>
        <v/>
      </c>
      <c r="AC717" s="1" t="str">
        <f t="shared" si="81"/>
        <v/>
      </c>
      <c r="AD717" s="1" t="e">
        <f>VLOOKUP(A717,'+ pending'!A:A,1,0)</f>
        <v>#N/A</v>
      </c>
    </row>
    <row r="718" spans="1:30" x14ac:dyDescent="0.2">
      <c r="A718" s="75"/>
      <c r="R718" s="77"/>
      <c r="S718" s="31">
        <f t="shared" si="86"/>
        <v>0</v>
      </c>
      <c r="T718" s="31" t="e">
        <f>VLOOKUP(A718,'+ pending'!A:V,22,0)</f>
        <v>#N/A</v>
      </c>
      <c r="U718" s="18" t="e">
        <f>VLOOKUP(A718,'+ pending'!A:W,23,0)</f>
        <v>#N/A</v>
      </c>
      <c r="V718" s="31" t="e">
        <f>VLOOKUP(A718,'+ pending'!A:X,24,0)</f>
        <v>#N/A</v>
      </c>
      <c r="W718" s="62" t="str">
        <f t="shared" si="84"/>
        <v/>
      </c>
      <c r="X718" s="63" t="str">
        <f t="shared" si="85"/>
        <v xml:space="preserve"> </v>
      </c>
      <c r="Z718" s="1" t="str">
        <f t="shared" si="87"/>
        <v/>
      </c>
      <c r="AA718" s="1" t="str">
        <f t="shared" si="82"/>
        <v/>
      </c>
      <c r="AB718" s="1" t="str">
        <f t="shared" si="83"/>
        <v/>
      </c>
      <c r="AC718" s="1" t="str">
        <f t="shared" ref="AC718:AC781" si="88">IF($D718="Baja",IF($V718&lt;=$AI$7,"Cumplido", "Incumplido"),"")</f>
        <v/>
      </c>
      <c r="AD718" s="1" t="e">
        <f>VLOOKUP(A718,'+ pending'!A:A,1,0)</f>
        <v>#N/A</v>
      </c>
    </row>
    <row r="719" spans="1:30" x14ac:dyDescent="0.2">
      <c r="A719" s="75"/>
      <c r="R719" s="77"/>
      <c r="S719" s="31">
        <f t="shared" si="86"/>
        <v>0</v>
      </c>
      <c r="T719" s="31" t="e">
        <f>VLOOKUP(A719,'+ pending'!A:V,22,0)</f>
        <v>#N/A</v>
      </c>
      <c r="U719" s="18" t="e">
        <f>VLOOKUP(A719,'+ pending'!A:W,23,0)</f>
        <v>#N/A</v>
      </c>
      <c r="V719" s="31" t="e">
        <f>VLOOKUP(A719,'+ pending'!A:X,24,0)</f>
        <v>#N/A</v>
      </c>
      <c r="W719" s="62" t="str">
        <f t="shared" si="84"/>
        <v/>
      </c>
      <c r="X719" s="63" t="str">
        <f t="shared" si="85"/>
        <v xml:space="preserve"> </v>
      </c>
      <c r="Z719" s="1" t="str">
        <f t="shared" si="87"/>
        <v/>
      </c>
      <c r="AA719" s="1" t="str">
        <f t="shared" si="82"/>
        <v/>
      </c>
      <c r="AB719" s="1" t="str">
        <f t="shared" si="83"/>
        <v/>
      </c>
      <c r="AC719" s="1" t="str">
        <f t="shared" si="88"/>
        <v/>
      </c>
      <c r="AD719" s="1" t="e">
        <f>VLOOKUP(A719,'+ pending'!A:A,1,0)</f>
        <v>#N/A</v>
      </c>
    </row>
    <row r="720" spans="1:30" x14ac:dyDescent="0.2">
      <c r="A720" s="75"/>
      <c r="R720" s="77"/>
      <c r="S720" s="31">
        <f t="shared" si="86"/>
        <v>0</v>
      </c>
      <c r="T720" s="31" t="e">
        <f>VLOOKUP(A720,'+ pending'!A:V,22,0)</f>
        <v>#N/A</v>
      </c>
      <c r="U720" s="18" t="e">
        <f>VLOOKUP(A720,'+ pending'!A:W,23,0)</f>
        <v>#N/A</v>
      </c>
      <c r="V720" s="31" t="e">
        <f>VLOOKUP(A720,'+ pending'!A:X,24,0)</f>
        <v>#N/A</v>
      </c>
      <c r="W720" s="62" t="str">
        <f t="shared" si="84"/>
        <v/>
      </c>
      <c r="X720" s="63" t="str">
        <f t="shared" si="85"/>
        <v xml:space="preserve"> </v>
      </c>
      <c r="Z720" s="1" t="str">
        <f t="shared" si="87"/>
        <v/>
      </c>
      <c r="AA720" s="1" t="str">
        <f t="shared" si="82"/>
        <v/>
      </c>
      <c r="AB720" s="1" t="str">
        <f t="shared" si="83"/>
        <v/>
      </c>
      <c r="AC720" s="1" t="str">
        <f t="shared" si="88"/>
        <v/>
      </c>
      <c r="AD720" s="1" t="e">
        <f>VLOOKUP(A720,'+ pending'!A:A,1,0)</f>
        <v>#N/A</v>
      </c>
    </row>
    <row r="721" spans="1:30" x14ac:dyDescent="0.2">
      <c r="A721" s="75"/>
      <c r="R721" s="77"/>
      <c r="S721" s="31">
        <f t="shared" si="86"/>
        <v>0</v>
      </c>
      <c r="T721" s="31" t="e">
        <f>VLOOKUP(A721,'+ pending'!A:V,22,0)</f>
        <v>#N/A</v>
      </c>
      <c r="U721" s="18" t="e">
        <f>VLOOKUP(A721,'+ pending'!A:W,23,0)</f>
        <v>#N/A</v>
      </c>
      <c r="V721" s="31" t="e">
        <f>VLOOKUP(A721,'+ pending'!A:X,24,0)</f>
        <v>#N/A</v>
      </c>
      <c r="W721" s="62" t="str">
        <f t="shared" si="84"/>
        <v/>
      </c>
      <c r="X721" s="63" t="str">
        <f t="shared" si="85"/>
        <v xml:space="preserve"> </v>
      </c>
      <c r="Z721" s="1" t="str">
        <f t="shared" si="87"/>
        <v/>
      </c>
      <c r="AA721" s="1" t="str">
        <f t="shared" si="82"/>
        <v/>
      </c>
      <c r="AB721" s="1" t="str">
        <f t="shared" si="83"/>
        <v/>
      </c>
      <c r="AC721" s="1" t="str">
        <f t="shared" si="88"/>
        <v/>
      </c>
      <c r="AD721" s="1" t="e">
        <f>VLOOKUP(A721,'+ pending'!A:A,1,0)</f>
        <v>#N/A</v>
      </c>
    </row>
    <row r="722" spans="1:30" x14ac:dyDescent="0.2">
      <c r="A722" s="75"/>
      <c r="R722" s="77"/>
      <c r="S722" s="31">
        <f t="shared" si="86"/>
        <v>0</v>
      </c>
      <c r="T722" s="31" t="e">
        <f>VLOOKUP(A722,'+ pending'!A:V,22,0)</f>
        <v>#N/A</v>
      </c>
      <c r="U722" s="18" t="e">
        <f>VLOOKUP(A722,'+ pending'!A:W,23,0)</f>
        <v>#N/A</v>
      </c>
      <c r="V722" s="31" t="e">
        <f>VLOOKUP(A722,'+ pending'!A:X,24,0)</f>
        <v>#N/A</v>
      </c>
      <c r="W722" s="62" t="str">
        <f t="shared" si="84"/>
        <v/>
      </c>
      <c r="X722" s="63" t="str">
        <f t="shared" si="85"/>
        <v xml:space="preserve"> </v>
      </c>
      <c r="Z722" s="1" t="str">
        <f t="shared" si="87"/>
        <v/>
      </c>
      <c r="AA722" s="1" t="str">
        <f t="shared" si="82"/>
        <v/>
      </c>
      <c r="AB722" s="1" t="str">
        <f t="shared" si="83"/>
        <v/>
      </c>
      <c r="AC722" s="1" t="str">
        <f t="shared" si="88"/>
        <v/>
      </c>
      <c r="AD722" s="1" t="e">
        <f>VLOOKUP(A722,'+ pending'!A:A,1,0)</f>
        <v>#N/A</v>
      </c>
    </row>
    <row r="723" spans="1:30" x14ac:dyDescent="0.2">
      <c r="A723" s="75"/>
      <c r="R723" s="77"/>
      <c r="S723" s="31">
        <f t="shared" si="86"/>
        <v>0</v>
      </c>
      <c r="T723" s="31" t="e">
        <f>VLOOKUP(A723,'+ pending'!A:V,22,0)</f>
        <v>#N/A</v>
      </c>
      <c r="U723" s="18" t="e">
        <f>VLOOKUP(A723,'+ pending'!A:W,23,0)</f>
        <v>#N/A</v>
      </c>
      <c r="V723" s="31" t="e">
        <f>VLOOKUP(A723,'+ pending'!A:X,24,0)</f>
        <v>#N/A</v>
      </c>
      <c r="W723" s="62" t="str">
        <f t="shared" si="84"/>
        <v/>
      </c>
      <c r="X723" s="63" t="str">
        <f t="shared" si="85"/>
        <v xml:space="preserve"> </v>
      </c>
      <c r="Z723" s="1" t="str">
        <f t="shared" si="87"/>
        <v/>
      </c>
      <c r="AA723" s="1" t="str">
        <f t="shared" si="82"/>
        <v/>
      </c>
      <c r="AB723" s="1" t="str">
        <f t="shared" ref="AB723:AB786" si="89">IF($D723="Media",IF($V723&lt;=$AI$6,"Cumplido", "Incumplido"),"")</f>
        <v/>
      </c>
      <c r="AC723" s="1" t="str">
        <f t="shared" si="88"/>
        <v/>
      </c>
      <c r="AD723" s="1" t="e">
        <f>VLOOKUP(A723,'+ pending'!A:A,1,0)</f>
        <v>#N/A</v>
      </c>
    </row>
    <row r="724" spans="1:30" x14ac:dyDescent="0.2">
      <c r="A724" s="75"/>
      <c r="R724" s="77"/>
      <c r="S724" s="31">
        <f t="shared" si="86"/>
        <v>0</v>
      </c>
      <c r="T724" s="31" t="e">
        <f>VLOOKUP(A724,'+ pending'!A:V,22,0)</f>
        <v>#N/A</v>
      </c>
      <c r="U724" s="18" t="e">
        <f>VLOOKUP(A724,'+ pending'!A:W,23,0)</f>
        <v>#N/A</v>
      </c>
      <c r="V724" s="31" t="e">
        <f>VLOOKUP(A724,'+ pending'!A:X,24,0)</f>
        <v>#N/A</v>
      </c>
      <c r="W724" s="62" t="str">
        <f t="shared" si="84"/>
        <v/>
      </c>
      <c r="X724" s="63" t="str">
        <f t="shared" si="85"/>
        <v xml:space="preserve"> </v>
      </c>
      <c r="Z724" s="1" t="str">
        <f t="shared" si="87"/>
        <v/>
      </c>
      <c r="AA724" s="1" t="str">
        <f t="shared" si="82"/>
        <v/>
      </c>
      <c r="AB724" s="1" t="str">
        <f t="shared" si="89"/>
        <v/>
      </c>
      <c r="AC724" s="1" t="str">
        <f t="shared" si="88"/>
        <v/>
      </c>
      <c r="AD724" s="1" t="e">
        <f>VLOOKUP(A724,'+ pending'!A:A,1,0)</f>
        <v>#N/A</v>
      </c>
    </row>
    <row r="725" spans="1:30" x14ac:dyDescent="0.2">
      <c r="A725" s="75"/>
      <c r="R725" s="77"/>
      <c r="S725" s="31">
        <f t="shared" si="86"/>
        <v>0</v>
      </c>
      <c r="T725" s="31" t="e">
        <f>VLOOKUP(A725,'+ pending'!A:V,22,0)</f>
        <v>#N/A</v>
      </c>
      <c r="U725" s="18" t="e">
        <f>VLOOKUP(A725,'+ pending'!A:W,23,0)</f>
        <v>#N/A</v>
      </c>
      <c r="V725" s="31" t="e">
        <f>VLOOKUP(A725,'+ pending'!A:X,24,0)</f>
        <v>#N/A</v>
      </c>
      <c r="W725" s="62" t="str">
        <f t="shared" si="84"/>
        <v/>
      </c>
      <c r="X725" s="63" t="str">
        <f t="shared" si="85"/>
        <v xml:space="preserve"> </v>
      </c>
      <c r="Z725" s="1" t="str">
        <f t="shared" si="87"/>
        <v/>
      </c>
      <c r="AA725" s="1" t="str">
        <f t="shared" si="82"/>
        <v/>
      </c>
      <c r="AB725" s="1" t="str">
        <f t="shared" si="89"/>
        <v/>
      </c>
      <c r="AC725" s="1" t="str">
        <f t="shared" si="88"/>
        <v/>
      </c>
      <c r="AD725" s="1" t="e">
        <f>VLOOKUP(A725,'+ pending'!A:A,1,0)</f>
        <v>#N/A</v>
      </c>
    </row>
    <row r="726" spans="1:30" x14ac:dyDescent="0.2">
      <c r="A726" s="75"/>
      <c r="R726" s="77"/>
      <c r="S726" s="31">
        <f t="shared" si="86"/>
        <v>0</v>
      </c>
      <c r="T726" s="31" t="e">
        <f>VLOOKUP(A726,'+ pending'!A:V,22,0)</f>
        <v>#N/A</v>
      </c>
      <c r="U726" s="18" t="e">
        <f>VLOOKUP(A726,'+ pending'!A:W,23,0)</f>
        <v>#N/A</v>
      </c>
      <c r="V726" s="31" t="e">
        <f>VLOOKUP(A726,'+ pending'!A:X,24,0)</f>
        <v>#N/A</v>
      </c>
      <c r="W726" s="62" t="str">
        <f t="shared" si="84"/>
        <v/>
      </c>
      <c r="X726" s="63" t="str">
        <f t="shared" si="85"/>
        <v xml:space="preserve"> </v>
      </c>
      <c r="Z726" s="1" t="str">
        <f t="shared" si="87"/>
        <v/>
      </c>
      <c r="AA726" s="1" t="str">
        <f t="shared" si="82"/>
        <v/>
      </c>
      <c r="AB726" s="1" t="str">
        <f t="shared" si="89"/>
        <v/>
      </c>
      <c r="AC726" s="1" t="str">
        <f t="shared" si="88"/>
        <v/>
      </c>
      <c r="AD726" s="1" t="e">
        <f>VLOOKUP(A726,'+ pending'!A:A,1,0)</f>
        <v>#N/A</v>
      </c>
    </row>
    <row r="727" spans="1:30" x14ac:dyDescent="0.2">
      <c r="A727" s="75"/>
      <c r="R727" s="77"/>
      <c r="S727" s="31">
        <f t="shared" si="86"/>
        <v>0</v>
      </c>
      <c r="T727" s="31" t="e">
        <f>VLOOKUP(A727,'+ pending'!A:V,22,0)</f>
        <v>#N/A</v>
      </c>
      <c r="U727" s="18" t="e">
        <f>VLOOKUP(A727,'+ pending'!A:W,23,0)</f>
        <v>#N/A</v>
      </c>
      <c r="V727" s="31" t="e">
        <f>VLOOKUP(A727,'+ pending'!A:X,24,0)</f>
        <v>#N/A</v>
      </c>
      <c r="W727" s="62" t="str">
        <f t="shared" si="84"/>
        <v/>
      </c>
      <c r="X727" s="63" t="str">
        <f t="shared" si="85"/>
        <v xml:space="preserve"> </v>
      </c>
      <c r="Z727" s="1" t="str">
        <f t="shared" si="87"/>
        <v/>
      </c>
      <c r="AA727" s="1" t="str">
        <f t="shared" si="82"/>
        <v/>
      </c>
      <c r="AB727" s="1" t="str">
        <f t="shared" si="89"/>
        <v/>
      </c>
      <c r="AC727" s="1" t="str">
        <f t="shared" si="88"/>
        <v/>
      </c>
      <c r="AD727" s="1" t="e">
        <f>VLOOKUP(A727,'+ pending'!A:A,1,0)</f>
        <v>#N/A</v>
      </c>
    </row>
    <row r="728" spans="1:30" x14ac:dyDescent="0.2">
      <c r="A728" s="75"/>
      <c r="R728" s="77"/>
      <c r="S728" s="31">
        <f t="shared" si="86"/>
        <v>0</v>
      </c>
      <c r="T728" s="31" t="e">
        <f>VLOOKUP(A728,'+ pending'!A:V,22,0)</f>
        <v>#N/A</v>
      </c>
      <c r="U728" s="18" t="e">
        <f>VLOOKUP(A728,'+ pending'!A:W,23,0)</f>
        <v>#N/A</v>
      </c>
      <c r="V728" s="31" t="e">
        <f>VLOOKUP(A728,'+ pending'!A:X,24,0)</f>
        <v>#N/A</v>
      </c>
      <c r="W728" s="62" t="str">
        <f t="shared" si="84"/>
        <v/>
      </c>
      <c r="X728" s="63" t="str">
        <f t="shared" si="85"/>
        <v xml:space="preserve"> </v>
      </c>
      <c r="Z728" s="1" t="str">
        <f t="shared" si="87"/>
        <v/>
      </c>
      <c r="AA728" s="1" t="str">
        <f t="shared" si="82"/>
        <v/>
      </c>
      <c r="AB728" s="1" t="str">
        <f t="shared" si="89"/>
        <v/>
      </c>
      <c r="AC728" s="1" t="str">
        <f t="shared" si="88"/>
        <v/>
      </c>
      <c r="AD728" s="1" t="e">
        <f>VLOOKUP(A728,'+ pending'!A:A,1,0)</f>
        <v>#N/A</v>
      </c>
    </row>
    <row r="729" spans="1:30" x14ac:dyDescent="0.2">
      <c r="A729" s="75"/>
      <c r="R729" s="77"/>
      <c r="S729" s="31">
        <f t="shared" si="86"/>
        <v>0</v>
      </c>
      <c r="T729" s="31" t="e">
        <f>VLOOKUP(A729,'+ pending'!A:V,22,0)</f>
        <v>#N/A</v>
      </c>
      <c r="U729" s="18" t="e">
        <f>VLOOKUP(A729,'+ pending'!A:W,23,0)</f>
        <v>#N/A</v>
      </c>
      <c r="V729" s="31" t="e">
        <f>VLOOKUP(A729,'+ pending'!A:X,24,0)</f>
        <v>#N/A</v>
      </c>
      <c r="W729" s="62" t="str">
        <f t="shared" si="84"/>
        <v/>
      </c>
      <c r="X729" s="63" t="str">
        <f t="shared" si="85"/>
        <v xml:space="preserve"> </v>
      </c>
      <c r="Z729" s="1" t="str">
        <f t="shared" si="87"/>
        <v/>
      </c>
      <c r="AA729" s="1" t="str">
        <f t="shared" si="82"/>
        <v/>
      </c>
      <c r="AB729" s="1" t="str">
        <f t="shared" si="89"/>
        <v/>
      </c>
      <c r="AC729" s="1" t="str">
        <f t="shared" si="88"/>
        <v/>
      </c>
      <c r="AD729" s="1" t="e">
        <f>VLOOKUP(A729,'+ pending'!A:A,1,0)</f>
        <v>#N/A</v>
      </c>
    </row>
    <row r="730" spans="1:30" x14ac:dyDescent="0.2">
      <c r="A730" s="75"/>
      <c r="R730" s="77"/>
      <c r="S730" s="31">
        <f t="shared" si="86"/>
        <v>0</v>
      </c>
      <c r="T730" s="31" t="e">
        <f>VLOOKUP(A730,'+ pending'!A:V,22,0)</f>
        <v>#N/A</v>
      </c>
      <c r="U730" s="18" t="e">
        <f>VLOOKUP(A730,'+ pending'!A:W,23,0)</f>
        <v>#N/A</v>
      </c>
      <c r="V730" s="31" t="e">
        <f>VLOOKUP(A730,'+ pending'!A:X,24,0)</f>
        <v>#N/A</v>
      </c>
      <c r="W730" s="62" t="str">
        <f t="shared" si="84"/>
        <v/>
      </c>
      <c r="X730" s="63" t="str">
        <f t="shared" si="85"/>
        <v xml:space="preserve"> </v>
      </c>
      <c r="Z730" s="1" t="str">
        <f t="shared" si="87"/>
        <v/>
      </c>
      <c r="AA730" s="1" t="str">
        <f t="shared" si="82"/>
        <v/>
      </c>
      <c r="AB730" s="1" t="str">
        <f t="shared" si="89"/>
        <v/>
      </c>
      <c r="AC730" s="1" t="str">
        <f t="shared" si="88"/>
        <v/>
      </c>
      <c r="AD730" s="1" t="e">
        <f>VLOOKUP(A730,'+ pending'!A:A,1,0)</f>
        <v>#N/A</v>
      </c>
    </row>
    <row r="731" spans="1:30" x14ac:dyDescent="0.2">
      <c r="A731" s="75"/>
      <c r="R731" s="77"/>
      <c r="S731" s="31">
        <f t="shared" si="86"/>
        <v>0</v>
      </c>
      <c r="T731" s="31" t="e">
        <f>VLOOKUP(A731,'+ pending'!A:V,22,0)</f>
        <v>#N/A</v>
      </c>
      <c r="U731" s="18" t="e">
        <f>VLOOKUP(A731,'+ pending'!A:W,23,0)</f>
        <v>#N/A</v>
      </c>
      <c r="V731" s="31" t="e">
        <f>VLOOKUP(A731,'+ pending'!A:X,24,0)</f>
        <v>#N/A</v>
      </c>
      <c r="W731" s="62" t="str">
        <f t="shared" si="84"/>
        <v/>
      </c>
      <c r="X731" s="63" t="str">
        <f t="shared" si="85"/>
        <v xml:space="preserve"> </v>
      </c>
      <c r="Z731" s="1" t="str">
        <f t="shared" si="87"/>
        <v/>
      </c>
      <c r="AA731" s="1" t="str">
        <f t="shared" si="82"/>
        <v/>
      </c>
      <c r="AB731" s="1" t="str">
        <f t="shared" si="89"/>
        <v/>
      </c>
      <c r="AC731" s="1" t="str">
        <f t="shared" si="88"/>
        <v/>
      </c>
      <c r="AD731" s="1" t="e">
        <f>VLOOKUP(A731,'+ pending'!A:A,1,0)</f>
        <v>#N/A</v>
      </c>
    </row>
    <row r="732" spans="1:30" x14ac:dyDescent="0.2">
      <c r="A732" s="75"/>
      <c r="R732" s="77"/>
      <c r="S732" s="31">
        <f t="shared" si="86"/>
        <v>0</v>
      </c>
      <c r="T732" s="31" t="e">
        <f>VLOOKUP(A732,'+ pending'!A:V,22,0)</f>
        <v>#N/A</v>
      </c>
      <c r="U732" s="18" t="e">
        <f>VLOOKUP(A732,'+ pending'!A:W,23,0)</f>
        <v>#N/A</v>
      </c>
      <c r="V732" s="31" t="e">
        <f>VLOOKUP(A732,'+ pending'!A:X,24,0)</f>
        <v>#N/A</v>
      </c>
      <c r="W732" s="62" t="str">
        <f t="shared" si="84"/>
        <v/>
      </c>
      <c r="X732" s="63" t="str">
        <f t="shared" si="85"/>
        <v xml:space="preserve"> </v>
      </c>
      <c r="Z732" s="1" t="str">
        <f t="shared" si="87"/>
        <v/>
      </c>
      <c r="AA732" s="1" t="str">
        <f t="shared" si="82"/>
        <v/>
      </c>
      <c r="AB732" s="1" t="str">
        <f t="shared" si="89"/>
        <v/>
      </c>
      <c r="AC732" s="1" t="str">
        <f t="shared" si="88"/>
        <v/>
      </c>
      <c r="AD732" s="1" t="e">
        <f>VLOOKUP(A732,'+ pending'!A:A,1,0)</f>
        <v>#N/A</v>
      </c>
    </row>
    <row r="733" spans="1:30" x14ac:dyDescent="0.2">
      <c r="A733" s="75"/>
      <c r="R733" s="77"/>
      <c r="S733" s="31">
        <f t="shared" si="86"/>
        <v>0</v>
      </c>
      <c r="T733" s="31" t="e">
        <f>VLOOKUP(A733,'+ pending'!A:V,22,0)</f>
        <v>#N/A</v>
      </c>
      <c r="U733" s="18" t="e">
        <f>VLOOKUP(A733,'+ pending'!A:W,23,0)</f>
        <v>#N/A</v>
      </c>
      <c r="V733" s="31" t="e">
        <f>VLOOKUP(A733,'+ pending'!A:X,24,0)</f>
        <v>#N/A</v>
      </c>
      <c r="W733" s="62" t="str">
        <f t="shared" si="84"/>
        <v/>
      </c>
      <c r="X733" s="63" t="str">
        <f t="shared" si="85"/>
        <v xml:space="preserve"> </v>
      </c>
      <c r="Z733" s="1" t="str">
        <f t="shared" si="87"/>
        <v/>
      </c>
      <c r="AA733" s="1" t="str">
        <f t="shared" si="82"/>
        <v/>
      </c>
      <c r="AB733" s="1" t="str">
        <f t="shared" si="89"/>
        <v/>
      </c>
      <c r="AC733" s="1" t="str">
        <f t="shared" si="88"/>
        <v/>
      </c>
      <c r="AD733" s="1" t="e">
        <f>VLOOKUP(A733,'+ pending'!A:A,1,0)</f>
        <v>#N/A</v>
      </c>
    </row>
    <row r="734" spans="1:30" x14ac:dyDescent="0.2">
      <c r="A734" s="75"/>
      <c r="R734" s="77"/>
      <c r="S734" s="31">
        <f t="shared" si="86"/>
        <v>0</v>
      </c>
      <c r="T734" s="31" t="e">
        <f>VLOOKUP(A734,'+ pending'!A:V,22,0)</f>
        <v>#N/A</v>
      </c>
      <c r="U734" s="18" t="e">
        <f>VLOOKUP(A734,'+ pending'!A:W,23,0)</f>
        <v>#N/A</v>
      </c>
      <c r="V734" s="31" t="e">
        <f>VLOOKUP(A734,'+ pending'!A:X,24,0)</f>
        <v>#N/A</v>
      </c>
      <c r="W734" s="62" t="str">
        <f t="shared" si="84"/>
        <v/>
      </c>
      <c r="X734" s="63" t="str">
        <f t="shared" si="85"/>
        <v xml:space="preserve"> </v>
      </c>
      <c r="Z734" s="1" t="str">
        <f t="shared" si="87"/>
        <v/>
      </c>
      <c r="AA734" s="1" t="str">
        <f t="shared" si="82"/>
        <v/>
      </c>
      <c r="AB734" s="1" t="str">
        <f t="shared" si="89"/>
        <v/>
      </c>
      <c r="AC734" s="1" t="str">
        <f t="shared" si="88"/>
        <v/>
      </c>
      <c r="AD734" s="1" t="e">
        <f>VLOOKUP(A734,'+ pending'!A:A,1,0)</f>
        <v>#N/A</v>
      </c>
    </row>
    <row r="735" spans="1:30" x14ac:dyDescent="0.2">
      <c r="A735" s="75"/>
      <c r="R735" s="77"/>
      <c r="S735" s="31">
        <f t="shared" si="86"/>
        <v>0</v>
      </c>
      <c r="T735" s="31" t="e">
        <f>VLOOKUP(A735,'+ pending'!A:V,22,0)</f>
        <v>#N/A</v>
      </c>
      <c r="U735" s="18" t="e">
        <f>VLOOKUP(A735,'+ pending'!A:W,23,0)</f>
        <v>#N/A</v>
      </c>
      <c r="V735" s="31" t="e">
        <f>VLOOKUP(A735,'+ pending'!A:X,24,0)</f>
        <v>#N/A</v>
      </c>
      <c r="W735" s="62" t="str">
        <f t="shared" si="84"/>
        <v/>
      </c>
      <c r="X735" s="63" t="str">
        <f t="shared" si="85"/>
        <v xml:space="preserve"> </v>
      </c>
      <c r="Z735" s="1" t="str">
        <f t="shared" si="87"/>
        <v/>
      </c>
      <c r="AA735" s="1" t="str">
        <f t="shared" si="82"/>
        <v/>
      </c>
      <c r="AB735" s="1" t="str">
        <f t="shared" si="89"/>
        <v/>
      </c>
      <c r="AC735" s="1" t="str">
        <f t="shared" si="88"/>
        <v/>
      </c>
      <c r="AD735" s="1" t="e">
        <f>VLOOKUP(A735,'+ pending'!A:A,1,0)</f>
        <v>#N/A</v>
      </c>
    </row>
    <row r="736" spans="1:30" x14ac:dyDescent="0.2">
      <c r="A736" s="75"/>
      <c r="R736" s="77"/>
      <c r="S736" s="31">
        <f t="shared" si="86"/>
        <v>0</v>
      </c>
      <c r="T736" s="31" t="e">
        <f>VLOOKUP(A736,'+ pending'!A:V,22,0)</f>
        <v>#N/A</v>
      </c>
      <c r="U736" s="18" t="e">
        <f>VLOOKUP(A736,'+ pending'!A:W,23,0)</f>
        <v>#N/A</v>
      </c>
      <c r="V736" s="31" t="e">
        <f>VLOOKUP(A736,'+ pending'!A:X,24,0)</f>
        <v>#N/A</v>
      </c>
      <c r="W736" s="62" t="str">
        <f t="shared" si="84"/>
        <v/>
      </c>
      <c r="X736" s="63" t="str">
        <f t="shared" si="85"/>
        <v xml:space="preserve"> </v>
      </c>
      <c r="Z736" s="1" t="str">
        <f t="shared" si="87"/>
        <v/>
      </c>
      <c r="AA736" s="1" t="str">
        <f t="shared" si="82"/>
        <v/>
      </c>
      <c r="AB736" s="1" t="str">
        <f t="shared" si="89"/>
        <v/>
      </c>
      <c r="AC736" s="1" t="str">
        <f t="shared" si="88"/>
        <v/>
      </c>
      <c r="AD736" s="1" t="e">
        <f>VLOOKUP(A736,'+ pending'!A:A,1,0)</f>
        <v>#N/A</v>
      </c>
    </row>
    <row r="737" spans="1:30" x14ac:dyDescent="0.2">
      <c r="A737" s="75"/>
      <c r="R737" s="77"/>
      <c r="S737" s="31">
        <f t="shared" si="86"/>
        <v>0</v>
      </c>
      <c r="T737" s="31" t="e">
        <f>VLOOKUP(A737,'+ pending'!A:V,22,0)</f>
        <v>#N/A</v>
      </c>
      <c r="U737" s="18" t="e">
        <f>VLOOKUP(A737,'+ pending'!A:W,23,0)</f>
        <v>#N/A</v>
      </c>
      <c r="V737" s="31" t="e">
        <f>VLOOKUP(A737,'+ pending'!A:X,24,0)</f>
        <v>#N/A</v>
      </c>
      <c r="W737" s="62" t="str">
        <f t="shared" si="84"/>
        <v/>
      </c>
      <c r="X737" s="63" t="str">
        <f t="shared" si="85"/>
        <v xml:space="preserve"> </v>
      </c>
      <c r="Z737" s="1" t="str">
        <f t="shared" si="87"/>
        <v/>
      </c>
      <c r="AA737" s="1" t="str">
        <f t="shared" si="82"/>
        <v/>
      </c>
      <c r="AB737" s="1" t="str">
        <f t="shared" si="89"/>
        <v/>
      </c>
      <c r="AC737" s="1" t="str">
        <f t="shared" si="88"/>
        <v/>
      </c>
      <c r="AD737" s="1" t="e">
        <f>VLOOKUP(A737,'+ pending'!A:A,1,0)</f>
        <v>#N/A</v>
      </c>
    </row>
    <row r="738" spans="1:30" x14ac:dyDescent="0.2">
      <c r="A738" s="75"/>
      <c r="R738" s="77"/>
      <c r="S738" s="31">
        <f t="shared" si="86"/>
        <v>0</v>
      </c>
      <c r="T738" s="31" t="e">
        <f>VLOOKUP(A738,'+ pending'!A:V,22,0)</f>
        <v>#N/A</v>
      </c>
      <c r="U738" s="18" t="e">
        <f>VLOOKUP(A738,'+ pending'!A:W,23,0)</f>
        <v>#N/A</v>
      </c>
      <c r="V738" s="31" t="e">
        <f>VLOOKUP(A738,'+ pending'!A:X,24,0)</f>
        <v>#N/A</v>
      </c>
      <c r="W738" s="62" t="str">
        <f t="shared" si="84"/>
        <v/>
      </c>
      <c r="X738" s="63" t="str">
        <f t="shared" si="85"/>
        <v xml:space="preserve"> </v>
      </c>
      <c r="Z738" s="1" t="str">
        <f t="shared" si="87"/>
        <v/>
      </c>
      <c r="AA738" s="1" t="str">
        <f t="shared" si="82"/>
        <v/>
      </c>
      <c r="AB738" s="1" t="str">
        <f t="shared" si="89"/>
        <v/>
      </c>
      <c r="AC738" s="1" t="str">
        <f t="shared" si="88"/>
        <v/>
      </c>
      <c r="AD738" s="1" t="e">
        <f>VLOOKUP(A738,'+ pending'!A:A,1,0)</f>
        <v>#N/A</v>
      </c>
    </row>
    <row r="739" spans="1:30" x14ac:dyDescent="0.2">
      <c r="A739" s="75"/>
      <c r="R739" s="77"/>
      <c r="S739" s="31">
        <f t="shared" si="86"/>
        <v>0</v>
      </c>
      <c r="T739" s="31" t="e">
        <f>VLOOKUP(A739,'+ pending'!A:V,22,0)</f>
        <v>#N/A</v>
      </c>
      <c r="U739" s="18" t="e">
        <f>VLOOKUP(A739,'+ pending'!A:W,23,0)</f>
        <v>#N/A</v>
      </c>
      <c r="V739" s="31" t="e">
        <f>VLOOKUP(A739,'+ pending'!A:X,24,0)</f>
        <v>#N/A</v>
      </c>
      <c r="W739" s="62" t="str">
        <f t="shared" si="84"/>
        <v/>
      </c>
      <c r="X739" s="63" t="str">
        <f t="shared" si="85"/>
        <v xml:space="preserve"> </v>
      </c>
      <c r="Z739" s="1" t="str">
        <f t="shared" si="87"/>
        <v/>
      </c>
      <c r="AA739" s="1" t="str">
        <f t="shared" si="82"/>
        <v/>
      </c>
      <c r="AB739" s="1" t="str">
        <f t="shared" si="89"/>
        <v/>
      </c>
      <c r="AC739" s="1" t="str">
        <f t="shared" si="88"/>
        <v/>
      </c>
      <c r="AD739" s="1" t="e">
        <f>VLOOKUP(A739,'+ pending'!A:A,1,0)</f>
        <v>#N/A</v>
      </c>
    </row>
    <row r="740" spans="1:30" x14ac:dyDescent="0.2">
      <c r="A740" s="75"/>
      <c r="R740" s="77"/>
      <c r="S740" s="31">
        <f t="shared" si="86"/>
        <v>0</v>
      </c>
      <c r="T740" s="31" t="e">
        <f>VLOOKUP(A740,'+ pending'!A:V,22,0)</f>
        <v>#N/A</v>
      </c>
      <c r="U740" s="18" t="e">
        <f>VLOOKUP(A740,'+ pending'!A:W,23,0)</f>
        <v>#N/A</v>
      </c>
      <c r="V740" s="31" t="e">
        <f>VLOOKUP(A740,'+ pending'!A:X,24,0)</f>
        <v>#N/A</v>
      </c>
      <c r="W740" s="62" t="str">
        <f t="shared" si="84"/>
        <v/>
      </c>
      <c r="X740" s="63" t="str">
        <f t="shared" si="85"/>
        <v xml:space="preserve"> </v>
      </c>
      <c r="Z740" s="1" t="str">
        <f t="shared" si="87"/>
        <v/>
      </c>
      <c r="AA740" s="1" t="str">
        <f t="shared" si="82"/>
        <v/>
      </c>
      <c r="AB740" s="1" t="str">
        <f t="shared" si="89"/>
        <v/>
      </c>
      <c r="AC740" s="1" t="str">
        <f t="shared" si="88"/>
        <v/>
      </c>
      <c r="AD740" s="1" t="e">
        <f>VLOOKUP(A740,'+ pending'!A:A,1,0)</f>
        <v>#N/A</v>
      </c>
    </row>
    <row r="741" spans="1:30" x14ac:dyDescent="0.2">
      <c r="A741" s="75"/>
      <c r="R741" s="77"/>
      <c r="S741" s="31">
        <f t="shared" si="86"/>
        <v>0</v>
      </c>
      <c r="T741" s="31" t="e">
        <f>VLOOKUP(A741,'+ pending'!A:V,22,0)</f>
        <v>#N/A</v>
      </c>
      <c r="U741" s="18" t="e">
        <f>VLOOKUP(A741,'+ pending'!A:W,23,0)</f>
        <v>#N/A</v>
      </c>
      <c r="V741" s="31" t="e">
        <f>VLOOKUP(A741,'+ pending'!A:X,24,0)</f>
        <v>#N/A</v>
      </c>
      <c r="W741" s="62" t="str">
        <f t="shared" si="84"/>
        <v/>
      </c>
      <c r="X741" s="63" t="str">
        <f t="shared" si="85"/>
        <v xml:space="preserve"> </v>
      </c>
      <c r="Z741" s="1" t="str">
        <f t="shared" si="87"/>
        <v/>
      </c>
      <c r="AA741" s="1" t="str">
        <f t="shared" si="82"/>
        <v/>
      </c>
      <c r="AB741" s="1" t="str">
        <f t="shared" si="89"/>
        <v/>
      </c>
      <c r="AC741" s="1" t="str">
        <f t="shared" si="88"/>
        <v/>
      </c>
      <c r="AD741" s="1" t="e">
        <f>VLOOKUP(A741,'+ pending'!A:A,1,0)</f>
        <v>#N/A</v>
      </c>
    </row>
    <row r="742" spans="1:30" x14ac:dyDescent="0.2">
      <c r="A742" s="75"/>
      <c r="R742" s="77"/>
      <c r="S742" s="31">
        <f t="shared" si="86"/>
        <v>0</v>
      </c>
      <c r="T742" s="31" t="e">
        <f>VLOOKUP(A742,'+ pending'!A:V,22,0)</f>
        <v>#N/A</v>
      </c>
      <c r="U742" s="18" t="e">
        <f>VLOOKUP(A742,'+ pending'!A:W,23,0)</f>
        <v>#N/A</v>
      </c>
      <c r="V742" s="31" t="e">
        <f>VLOOKUP(A742,'+ pending'!A:X,24,0)</f>
        <v>#N/A</v>
      </c>
      <c r="W742" s="62" t="str">
        <f t="shared" si="84"/>
        <v/>
      </c>
      <c r="X742" s="63" t="str">
        <f t="shared" si="85"/>
        <v xml:space="preserve"> </v>
      </c>
      <c r="Z742" s="1" t="str">
        <f t="shared" si="87"/>
        <v/>
      </c>
      <c r="AA742" s="1" t="str">
        <f t="shared" si="82"/>
        <v/>
      </c>
      <c r="AB742" s="1" t="str">
        <f t="shared" si="89"/>
        <v/>
      </c>
      <c r="AC742" s="1" t="str">
        <f t="shared" si="88"/>
        <v/>
      </c>
      <c r="AD742" s="1" t="e">
        <f>VLOOKUP(A742,'+ pending'!A:A,1,0)</f>
        <v>#N/A</v>
      </c>
    </row>
    <row r="743" spans="1:30" x14ac:dyDescent="0.2">
      <c r="A743" s="75"/>
      <c r="R743" s="77"/>
      <c r="S743" s="31">
        <f t="shared" si="86"/>
        <v>0</v>
      </c>
      <c r="T743" s="31" t="e">
        <f>VLOOKUP(A743,'+ pending'!A:V,22,0)</f>
        <v>#N/A</v>
      </c>
      <c r="U743" s="18" t="e">
        <f>VLOOKUP(A743,'+ pending'!A:W,23,0)</f>
        <v>#N/A</v>
      </c>
      <c r="V743" s="31" t="e">
        <f>VLOOKUP(A743,'+ pending'!A:X,24,0)</f>
        <v>#N/A</v>
      </c>
      <c r="W743" s="62" t="str">
        <f t="shared" si="84"/>
        <v/>
      </c>
      <c r="X743" s="63" t="str">
        <f t="shared" si="85"/>
        <v xml:space="preserve"> </v>
      </c>
      <c r="Z743" s="1" t="str">
        <f t="shared" si="87"/>
        <v/>
      </c>
      <c r="AA743" s="1" t="str">
        <f t="shared" si="82"/>
        <v/>
      </c>
      <c r="AB743" s="1" t="str">
        <f t="shared" si="89"/>
        <v/>
      </c>
      <c r="AC743" s="1" t="str">
        <f t="shared" si="88"/>
        <v/>
      </c>
      <c r="AD743" s="1" t="e">
        <f>VLOOKUP(A743,'+ pending'!A:A,1,0)</f>
        <v>#N/A</v>
      </c>
    </row>
    <row r="744" spans="1:30" x14ac:dyDescent="0.2">
      <c r="A744" s="75"/>
      <c r="R744" s="77"/>
      <c r="S744" s="31">
        <f t="shared" si="86"/>
        <v>0</v>
      </c>
      <c r="T744" s="31" t="e">
        <f>VLOOKUP(A744,'+ pending'!A:V,22,0)</f>
        <v>#N/A</v>
      </c>
      <c r="U744" s="18" t="e">
        <f>VLOOKUP(A744,'+ pending'!A:W,23,0)</f>
        <v>#N/A</v>
      </c>
      <c r="V744" s="31" t="e">
        <f>VLOOKUP(A744,'+ pending'!A:X,24,0)</f>
        <v>#N/A</v>
      </c>
      <c r="W744" s="62" t="str">
        <f t="shared" si="84"/>
        <v/>
      </c>
      <c r="X744" s="63" t="str">
        <f t="shared" si="85"/>
        <v xml:space="preserve"> </v>
      </c>
      <c r="Z744" s="1" t="str">
        <f t="shared" si="87"/>
        <v/>
      </c>
      <c r="AA744" s="1" t="str">
        <f t="shared" si="82"/>
        <v/>
      </c>
      <c r="AB744" s="1" t="str">
        <f t="shared" si="89"/>
        <v/>
      </c>
      <c r="AC744" s="1" t="str">
        <f t="shared" si="88"/>
        <v/>
      </c>
      <c r="AD744" s="1" t="e">
        <f>VLOOKUP(A744,'+ pending'!A:A,1,0)</f>
        <v>#N/A</v>
      </c>
    </row>
    <row r="745" spans="1:30" x14ac:dyDescent="0.2">
      <c r="A745" s="75"/>
      <c r="R745" s="77"/>
      <c r="S745" s="31">
        <f t="shared" si="86"/>
        <v>0</v>
      </c>
      <c r="T745" s="31" t="e">
        <f>VLOOKUP(A745,'+ pending'!A:V,22,0)</f>
        <v>#N/A</v>
      </c>
      <c r="U745" s="18" t="e">
        <f>VLOOKUP(A745,'+ pending'!A:W,23,0)</f>
        <v>#N/A</v>
      </c>
      <c r="V745" s="31" t="e">
        <f>VLOOKUP(A745,'+ pending'!A:X,24,0)</f>
        <v>#N/A</v>
      </c>
      <c r="W745" s="62" t="str">
        <f t="shared" si="84"/>
        <v/>
      </c>
      <c r="X745" s="63" t="str">
        <f t="shared" si="85"/>
        <v xml:space="preserve"> </v>
      </c>
      <c r="Z745" s="1" t="str">
        <f t="shared" si="87"/>
        <v/>
      </c>
      <c r="AA745" s="1" t="str">
        <f t="shared" si="82"/>
        <v/>
      </c>
      <c r="AB745" s="1" t="str">
        <f t="shared" si="89"/>
        <v/>
      </c>
      <c r="AC745" s="1" t="str">
        <f t="shared" si="88"/>
        <v/>
      </c>
      <c r="AD745" s="1" t="e">
        <f>VLOOKUP(A745,'+ pending'!A:A,1,0)</f>
        <v>#N/A</v>
      </c>
    </row>
    <row r="746" spans="1:30" x14ac:dyDescent="0.2">
      <c r="A746" s="75"/>
      <c r="R746" s="77"/>
      <c r="S746" s="31">
        <f t="shared" si="86"/>
        <v>0</v>
      </c>
      <c r="T746" s="31" t="e">
        <f>VLOOKUP(A746,'+ pending'!A:V,22,0)</f>
        <v>#N/A</v>
      </c>
      <c r="U746" s="18" t="e">
        <f>VLOOKUP(A746,'+ pending'!A:W,23,0)</f>
        <v>#N/A</v>
      </c>
      <c r="V746" s="31" t="e">
        <f>VLOOKUP(A746,'+ pending'!A:X,24,0)</f>
        <v>#N/A</v>
      </c>
      <c r="W746" s="62" t="str">
        <f t="shared" si="84"/>
        <v/>
      </c>
      <c r="X746" s="63" t="str">
        <f t="shared" si="85"/>
        <v xml:space="preserve"> </v>
      </c>
      <c r="Z746" s="1" t="str">
        <f t="shared" si="87"/>
        <v/>
      </c>
      <c r="AA746" s="1" t="str">
        <f t="shared" si="82"/>
        <v/>
      </c>
      <c r="AB746" s="1" t="str">
        <f t="shared" si="89"/>
        <v/>
      </c>
      <c r="AC746" s="1" t="str">
        <f t="shared" si="88"/>
        <v/>
      </c>
      <c r="AD746" s="1" t="e">
        <f>VLOOKUP(A746,'+ pending'!A:A,1,0)</f>
        <v>#N/A</v>
      </c>
    </row>
    <row r="747" spans="1:30" x14ac:dyDescent="0.2">
      <c r="A747" s="75"/>
      <c r="R747" s="77"/>
      <c r="S747" s="31">
        <f t="shared" si="86"/>
        <v>0</v>
      </c>
      <c r="T747" s="31" t="e">
        <f>VLOOKUP(A747,'+ pending'!A:V,22,0)</f>
        <v>#N/A</v>
      </c>
      <c r="U747" s="18" t="e">
        <f>VLOOKUP(A747,'+ pending'!A:W,23,0)</f>
        <v>#N/A</v>
      </c>
      <c r="V747" s="31" t="e">
        <f>VLOOKUP(A747,'+ pending'!A:X,24,0)</f>
        <v>#N/A</v>
      </c>
      <c r="W747" s="62" t="str">
        <f t="shared" si="84"/>
        <v/>
      </c>
      <c r="X747" s="63" t="str">
        <f t="shared" si="85"/>
        <v xml:space="preserve"> </v>
      </c>
      <c r="Z747" s="1" t="str">
        <f t="shared" si="87"/>
        <v/>
      </c>
      <c r="AA747" s="1" t="str">
        <f t="shared" si="82"/>
        <v/>
      </c>
      <c r="AB747" s="1" t="str">
        <f t="shared" si="89"/>
        <v/>
      </c>
      <c r="AC747" s="1" t="str">
        <f t="shared" si="88"/>
        <v/>
      </c>
      <c r="AD747" s="1" t="e">
        <f>VLOOKUP(A747,'+ pending'!A:A,1,0)</f>
        <v>#N/A</v>
      </c>
    </row>
    <row r="748" spans="1:30" x14ac:dyDescent="0.2">
      <c r="A748" s="75"/>
      <c r="R748" s="77"/>
      <c r="S748" s="31">
        <f t="shared" si="86"/>
        <v>0</v>
      </c>
      <c r="T748" s="31" t="e">
        <f>VLOOKUP(A748,'+ pending'!A:V,22,0)</f>
        <v>#N/A</v>
      </c>
      <c r="U748" s="18" t="e">
        <f>VLOOKUP(A748,'+ pending'!A:W,23,0)</f>
        <v>#N/A</v>
      </c>
      <c r="V748" s="31" t="e">
        <f>VLOOKUP(A748,'+ pending'!A:X,24,0)</f>
        <v>#N/A</v>
      </c>
      <c r="W748" s="62" t="str">
        <f t="shared" si="84"/>
        <v/>
      </c>
      <c r="X748" s="63" t="str">
        <f t="shared" si="85"/>
        <v xml:space="preserve"> </v>
      </c>
      <c r="Z748" s="1" t="str">
        <f t="shared" si="87"/>
        <v/>
      </c>
      <c r="AA748" s="1" t="str">
        <f t="shared" si="82"/>
        <v/>
      </c>
      <c r="AB748" s="1" t="str">
        <f t="shared" si="89"/>
        <v/>
      </c>
      <c r="AC748" s="1" t="str">
        <f t="shared" si="88"/>
        <v/>
      </c>
      <c r="AD748" s="1" t="e">
        <f>VLOOKUP(A748,'+ pending'!A:A,1,0)</f>
        <v>#N/A</v>
      </c>
    </row>
    <row r="749" spans="1:30" x14ac:dyDescent="0.2">
      <c r="A749" s="75"/>
      <c r="R749" s="77"/>
      <c r="S749" s="31">
        <f t="shared" si="86"/>
        <v>0</v>
      </c>
      <c r="T749" s="31" t="e">
        <f>VLOOKUP(A749,'+ pending'!A:V,22,0)</f>
        <v>#N/A</v>
      </c>
      <c r="U749" s="18" t="e">
        <f>VLOOKUP(A749,'+ pending'!A:W,23,0)</f>
        <v>#N/A</v>
      </c>
      <c r="V749" s="31" t="e">
        <f>VLOOKUP(A749,'+ pending'!A:X,24,0)</f>
        <v>#N/A</v>
      </c>
      <c r="W749" s="62" t="str">
        <f t="shared" si="84"/>
        <v/>
      </c>
      <c r="X749" s="63" t="str">
        <f t="shared" si="85"/>
        <v xml:space="preserve"> </v>
      </c>
      <c r="Z749" s="1" t="str">
        <f t="shared" si="87"/>
        <v/>
      </c>
      <c r="AA749" s="1" t="str">
        <f t="shared" si="82"/>
        <v/>
      </c>
      <c r="AB749" s="1" t="str">
        <f t="shared" si="89"/>
        <v/>
      </c>
      <c r="AC749" s="1" t="str">
        <f t="shared" si="88"/>
        <v/>
      </c>
      <c r="AD749" s="1" t="e">
        <f>VLOOKUP(A749,'+ pending'!A:A,1,0)</f>
        <v>#N/A</v>
      </c>
    </row>
    <row r="750" spans="1:30" x14ac:dyDescent="0.2">
      <c r="R750" s="77"/>
      <c r="S750" s="31">
        <f t="shared" si="86"/>
        <v>0</v>
      </c>
      <c r="T750" s="31" t="e">
        <f>VLOOKUP(A750,'+ pending'!A:V,22,0)</f>
        <v>#N/A</v>
      </c>
      <c r="U750" s="18" t="e">
        <f>VLOOKUP(A750,'+ pending'!A:W,23,0)</f>
        <v>#N/A</v>
      </c>
      <c r="V750" s="31" t="e">
        <f>VLOOKUP(A750,'+ pending'!A:X,24,0)</f>
        <v>#N/A</v>
      </c>
      <c r="W750" s="62" t="str">
        <f t="shared" si="84"/>
        <v/>
      </c>
      <c r="X750" s="63" t="str">
        <f t="shared" si="85"/>
        <v xml:space="preserve"> </v>
      </c>
      <c r="Z750" s="1" t="str">
        <f t="shared" si="87"/>
        <v/>
      </c>
      <c r="AA750" s="1" t="str">
        <f t="shared" si="82"/>
        <v/>
      </c>
      <c r="AB750" s="1" t="str">
        <f t="shared" si="89"/>
        <v/>
      </c>
      <c r="AC750" s="1" t="str">
        <f t="shared" si="88"/>
        <v/>
      </c>
      <c r="AD750" s="1" t="e">
        <f>VLOOKUP(A750,'+ pending'!A:A,1,0)</f>
        <v>#N/A</v>
      </c>
    </row>
    <row r="751" spans="1:30" x14ac:dyDescent="0.2">
      <c r="R751" s="77"/>
      <c r="S751" s="31">
        <f t="shared" si="86"/>
        <v>0</v>
      </c>
      <c r="T751" s="31" t="e">
        <f>VLOOKUP(A751,'+ pending'!A:V,22,0)</f>
        <v>#N/A</v>
      </c>
      <c r="U751" s="18" t="e">
        <f>VLOOKUP(A751,'+ pending'!A:W,23,0)</f>
        <v>#N/A</v>
      </c>
      <c r="V751" s="31" t="e">
        <f>VLOOKUP(A751,'+ pending'!A:X,24,0)</f>
        <v>#N/A</v>
      </c>
      <c r="W751" s="62" t="str">
        <f t="shared" si="84"/>
        <v/>
      </c>
      <c r="X751" s="63" t="str">
        <f t="shared" si="85"/>
        <v xml:space="preserve"> </v>
      </c>
      <c r="Z751" s="1" t="str">
        <f t="shared" si="87"/>
        <v/>
      </c>
      <c r="AA751" s="1" t="str">
        <f t="shared" si="82"/>
        <v/>
      </c>
      <c r="AB751" s="1" t="str">
        <f t="shared" si="89"/>
        <v/>
      </c>
      <c r="AC751" s="1" t="str">
        <f t="shared" si="88"/>
        <v/>
      </c>
      <c r="AD751" s="1" t="e">
        <f>VLOOKUP(A751,'+ pending'!A:A,1,0)</f>
        <v>#N/A</v>
      </c>
    </row>
    <row r="752" spans="1:30" x14ac:dyDescent="0.2">
      <c r="R752" s="77"/>
      <c r="S752" s="31">
        <f t="shared" si="86"/>
        <v>0</v>
      </c>
      <c r="T752" s="31" t="e">
        <f>VLOOKUP(A752,'+ pending'!A:V,22,0)</f>
        <v>#N/A</v>
      </c>
      <c r="U752" s="18" t="e">
        <f>VLOOKUP(A752,'+ pending'!A:W,23,0)</f>
        <v>#N/A</v>
      </c>
      <c r="V752" s="31" t="e">
        <f>VLOOKUP(A752,'+ pending'!A:X,24,0)</f>
        <v>#N/A</v>
      </c>
      <c r="W752" s="62" t="str">
        <f t="shared" si="84"/>
        <v/>
      </c>
      <c r="X752" s="63" t="str">
        <f t="shared" si="85"/>
        <v xml:space="preserve"> </v>
      </c>
      <c r="Z752" s="1" t="str">
        <f t="shared" si="87"/>
        <v/>
      </c>
      <c r="AA752" s="1" t="str">
        <f t="shared" si="82"/>
        <v/>
      </c>
      <c r="AB752" s="1" t="str">
        <f t="shared" si="89"/>
        <v/>
      </c>
      <c r="AC752" s="1" t="str">
        <f t="shared" si="88"/>
        <v/>
      </c>
      <c r="AD752" s="1" t="e">
        <f>VLOOKUP(A752,'+ pending'!A:A,1,0)</f>
        <v>#N/A</v>
      </c>
    </row>
    <row r="753" spans="1:30" x14ac:dyDescent="0.2">
      <c r="R753" s="77"/>
      <c r="S753" s="31">
        <f t="shared" si="86"/>
        <v>0</v>
      </c>
      <c r="T753" s="31" t="e">
        <f>VLOOKUP(A753,'+ pending'!A:V,22,0)</f>
        <v>#N/A</v>
      </c>
      <c r="U753" s="18" t="e">
        <f>VLOOKUP(A753,'+ pending'!A:W,23,0)</f>
        <v>#N/A</v>
      </c>
      <c r="V753" s="31" t="e">
        <f>VLOOKUP(A753,'+ pending'!A:X,24,0)</f>
        <v>#N/A</v>
      </c>
      <c r="W753" s="62" t="str">
        <f t="shared" si="84"/>
        <v/>
      </c>
      <c r="X753" s="63" t="str">
        <f t="shared" si="85"/>
        <v xml:space="preserve"> </v>
      </c>
      <c r="Z753" s="1" t="str">
        <f t="shared" si="87"/>
        <v/>
      </c>
      <c r="AA753" s="1" t="str">
        <f t="shared" si="82"/>
        <v/>
      </c>
      <c r="AB753" s="1" t="str">
        <f t="shared" si="89"/>
        <v/>
      </c>
      <c r="AC753" s="1" t="str">
        <f t="shared" si="88"/>
        <v/>
      </c>
      <c r="AD753" s="1" t="e">
        <f>VLOOKUP(A753,'+ pending'!A:A,1,0)</f>
        <v>#N/A</v>
      </c>
    </row>
    <row r="754" spans="1:30" x14ac:dyDescent="0.2">
      <c r="R754" s="77"/>
      <c r="S754" s="31">
        <f t="shared" si="86"/>
        <v>0</v>
      </c>
      <c r="T754" s="31" t="e">
        <f>VLOOKUP(A754,'+ pending'!A:V,22,0)</f>
        <v>#N/A</v>
      </c>
      <c r="U754" s="18" t="e">
        <f>VLOOKUP(A754,'+ pending'!A:W,23,0)</f>
        <v>#N/A</v>
      </c>
      <c r="V754" s="31" t="e">
        <f>VLOOKUP(A754,'+ pending'!A:X,24,0)</f>
        <v>#N/A</v>
      </c>
      <c r="W754" s="62" t="str">
        <f t="shared" si="84"/>
        <v/>
      </c>
      <c r="X754" s="63" t="str">
        <f t="shared" si="85"/>
        <v xml:space="preserve"> </v>
      </c>
      <c r="Z754" s="1" t="str">
        <f t="shared" si="87"/>
        <v/>
      </c>
      <c r="AA754" s="1" t="str">
        <f t="shared" si="82"/>
        <v/>
      </c>
      <c r="AB754" s="1" t="str">
        <f t="shared" si="89"/>
        <v/>
      </c>
      <c r="AC754" s="1" t="str">
        <f t="shared" si="88"/>
        <v/>
      </c>
      <c r="AD754" s="1" t="e">
        <f>VLOOKUP(A754,'+ pending'!A:A,1,0)</f>
        <v>#N/A</v>
      </c>
    </row>
    <row r="755" spans="1:30" x14ac:dyDescent="0.2">
      <c r="R755" s="77"/>
      <c r="S755" s="31">
        <f t="shared" si="86"/>
        <v>0</v>
      </c>
      <c r="T755" s="31" t="e">
        <f>VLOOKUP(A755,'+ pending'!A:V,22,0)</f>
        <v>#N/A</v>
      </c>
      <c r="U755" s="18" t="e">
        <f>VLOOKUP(A755,'+ pending'!A:W,23,0)</f>
        <v>#N/A</v>
      </c>
      <c r="V755" s="31" t="e">
        <f>VLOOKUP(A755,'+ pending'!A:X,24,0)</f>
        <v>#N/A</v>
      </c>
      <c r="W755" s="62" t="str">
        <f t="shared" si="84"/>
        <v/>
      </c>
      <c r="X755" s="63" t="str">
        <f t="shared" si="85"/>
        <v xml:space="preserve"> </v>
      </c>
      <c r="Z755" s="1" t="str">
        <f t="shared" si="87"/>
        <v/>
      </c>
      <c r="AA755" s="1" t="str">
        <f t="shared" si="82"/>
        <v/>
      </c>
      <c r="AB755" s="1" t="str">
        <f t="shared" si="89"/>
        <v/>
      </c>
      <c r="AC755" s="1" t="str">
        <f t="shared" si="88"/>
        <v/>
      </c>
      <c r="AD755" s="1" t="e">
        <f>VLOOKUP(A755,'+ pending'!A:A,1,0)</f>
        <v>#N/A</v>
      </c>
    </row>
    <row r="756" spans="1:30" x14ac:dyDescent="0.2">
      <c r="R756" s="77"/>
      <c r="S756" s="31">
        <f t="shared" si="86"/>
        <v>0</v>
      </c>
      <c r="T756" s="31" t="e">
        <f>VLOOKUP(A756,'+ pending'!A:V,22,0)</f>
        <v>#N/A</v>
      </c>
      <c r="U756" s="18" t="e">
        <f>VLOOKUP(A756,'+ pending'!A:W,23,0)</f>
        <v>#N/A</v>
      </c>
      <c r="V756" s="31" t="e">
        <f>VLOOKUP(A756,'+ pending'!A:X,24,0)</f>
        <v>#N/A</v>
      </c>
      <c r="W756" s="62" t="str">
        <f t="shared" si="84"/>
        <v/>
      </c>
      <c r="X756" s="63" t="str">
        <f t="shared" si="85"/>
        <v xml:space="preserve"> </v>
      </c>
      <c r="Z756" s="1" t="str">
        <f t="shared" si="87"/>
        <v/>
      </c>
      <c r="AA756" s="1" t="str">
        <f t="shared" si="82"/>
        <v/>
      </c>
      <c r="AB756" s="1" t="str">
        <f t="shared" si="89"/>
        <v/>
      </c>
      <c r="AC756" s="1" t="str">
        <f t="shared" si="88"/>
        <v/>
      </c>
      <c r="AD756" s="1" t="e">
        <f>VLOOKUP(A756,'+ pending'!A:A,1,0)</f>
        <v>#N/A</v>
      </c>
    </row>
    <row r="757" spans="1:30" x14ac:dyDescent="0.2">
      <c r="R757" s="77"/>
      <c r="S757" s="31">
        <f t="shared" si="86"/>
        <v>0</v>
      </c>
      <c r="T757" s="31" t="e">
        <f>VLOOKUP(A757,'+ pending'!A:V,22,0)</f>
        <v>#N/A</v>
      </c>
      <c r="U757" s="18" t="e">
        <f>VLOOKUP(A757,'+ pending'!A:W,23,0)</f>
        <v>#N/A</v>
      </c>
      <c r="V757" s="31" t="e">
        <f>VLOOKUP(A757,'+ pending'!A:X,24,0)</f>
        <v>#N/A</v>
      </c>
      <c r="W757" s="62" t="str">
        <f t="shared" si="84"/>
        <v/>
      </c>
      <c r="X757" s="63" t="str">
        <f t="shared" si="85"/>
        <v xml:space="preserve"> </v>
      </c>
      <c r="Z757" s="1" t="str">
        <f t="shared" si="87"/>
        <v/>
      </c>
      <c r="AA757" s="1" t="str">
        <f t="shared" si="82"/>
        <v/>
      </c>
      <c r="AB757" s="1" t="str">
        <f t="shared" si="89"/>
        <v/>
      </c>
      <c r="AC757" s="1" t="str">
        <f t="shared" si="88"/>
        <v/>
      </c>
      <c r="AD757" s="1" t="e">
        <f>VLOOKUP(A757,'+ pending'!A:A,1,0)</f>
        <v>#N/A</v>
      </c>
    </row>
    <row r="758" spans="1:30" x14ac:dyDescent="0.2">
      <c r="R758" s="77"/>
      <c r="S758" s="31">
        <f t="shared" si="86"/>
        <v>0</v>
      </c>
      <c r="T758" s="31" t="e">
        <f>VLOOKUP(A758,'+ pending'!A:V,22,0)</f>
        <v>#N/A</v>
      </c>
      <c r="U758" s="18" t="e">
        <f>VLOOKUP(A758,'+ pending'!A:W,23,0)</f>
        <v>#N/A</v>
      </c>
      <c r="V758" s="31" t="e">
        <f>VLOOKUP(A758,'+ pending'!A:X,24,0)</f>
        <v>#N/A</v>
      </c>
      <c r="W758" s="62" t="str">
        <f t="shared" si="84"/>
        <v/>
      </c>
      <c r="X758" s="63" t="str">
        <f t="shared" si="85"/>
        <v xml:space="preserve"> </v>
      </c>
      <c r="Z758" s="1" t="str">
        <f t="shared" si="87"/>
        <v/>
      </c>
      <c r="AA758" s="1" t="str">
        <f t="shared" si="82"/>
        <v/>
      </c>
      <c r="AB758" s="1" t="str">
        <f t="shared" si="89"/>
        <v/>
      </c>
      <c r="AC758" s="1" t="str">
        <f t="shared" si="88"/>
        <v/>
      </c>
      <c r="AD758" s="1" t="e">
        <f>VLOOKUP(A758,'+ pending'!A:A,1,0)</f>
        <v>#N/A</v>
      </c>
    </row>
    <row r="759" spans="1:30" x14ac:dyDescent="0.2">
      <c r="R759" s="77"/>
      <c r="S759" s="31">
        <f t="shared" si="86"/>
        <v>0</v>
      </c>
      <c r="T759" s="31" t="e">
        <f>VLOOKUP(A759,'+ pending'!A:V,22,0)</f>
        <v>#N/A</v>
      </c>
      <c r="U759" s="18" t="e">
        <f>VLOOKUP(A759,'+ pending'!A:W,23,0)</f>
        <v>#N/A</v>
      </c>
      <c r="V759" s="31" t="e">
        <f>VLOOKUP(A759,'+ pending'!A:X,24,0)</f>
        <v>#N/A</v>
      </c>
      <c r="W759" s="62" t="str">
        <f t="shared" si="84"/>
        <v/>
      </c>
      <c r="X759" s="63" t="str">
        <f t="shared" si="85"/>
        <v xml:space="preserve"> </v>
      </c>
      <c r="Z759" s="1" t="str">
        <f t="shared" si="87"/>
        <v/>
      </c>
      <c r="AA759" s="1" t="str">
        <f t="shared" si="82"/>
        <v/>
      </c>
      <c r="AB759" s="1" t="str">
        <f t="shared" si="89"/>
        <v/>
      </c>
      <c r="AC759" s="1" t="str">
        <f t="shared" si="88"/>
        <v/>
      </c>
      <c r="AD759" s="1" t="e">
        <f>VLOOKUP(A759,'+ pending'!A:A,1,0)</f>
        <v>#N/A</v>
      </c>
    </row>
    <row r="760" spans="1:30" x14ac:dyDescent="0.2">
      <c r="R760" s="77"/>
      <c r="S760" s="31">
        <f t="shared" si="86"/>
        <v>0</v>
      </c>
      <c r="T760" s="31" t="e">
        <f>VLOOKUP(A760,'+ pending'!A:V,22,0)</f>
        <v>#N/A</v>
      </c>
      <c r="U760" s="18" t="e">
        <f>VLOOKUP(A760,'+ pending'!A:W,23,0)</f>
        <v>#N/A</v>
      </c>
      <c r="V760" s="31" t="e">
        <f>VLOOKUP(A760,'+ pending'!A:X,24,0)</f>
        <v>#N/A</v>
      </c>
      <c r="W760" s="62" t="str">
        <f t="shared" si="84"/>
        <v/>
      </c>
      <c r="X760" s="63" t="str">
        <f t="shared" si="85"/>
        <v xml:space="preserve"> </v>
      </c>
      <c r="Z760" s="1" t="str">
        <f t="shared" si="87"/>
        <v/>
      </c>
      <c r="AA760" s="1" t="str">
        <f t="shared" si="82"/>
        <v/>
      </c>
      <c r="AB760" s="1" t="str">
        <f t="shared" si="89"/>
        <v/>
      </c>
      <c r="AC760" s="1" t="str">
        <f t="shared" si="88"/>
        <v/>
      </c>
      <c r="AD760" s="1" t="e">
        <f>VLOOKUP(A760,'+ pending'!A:A,1,0)</f>
        <v>#N/A</v>
      </c>
    </row>
    <row r="761" spans="1:30" x14ac:dyDescent="0.2">
      <c r="R761" s="77"/>
      <c r="S761" s="31">
        <f t="shared" si="86"/>
        <v>0</v>
      </c>
      <c r="T761" s="31" t="e">
        <f>VLOOKUP(A761,'+ pending'!A:V,22,0)</f>
        <v>#N/A</v>
      </c>
      <c r="U761" s="18" t="e">
        <f>VLOOKUP(A761,'+ pending'!A:W,23,0)</f>
        <v>#N/A</v>
      </c>
      <c r="V761" s="31" t="e">
        <f>VLOOKUP(A761,'+ pending'!A:X,24,0)</f>
        <v>#N/A</v>
      </c>
      <c r="W761" s="62" t="str">
        <f t="shared" si="84"/>
        <v/>
      </c>
      <c r="X761" s="63" t="str">
        <f t="shared" si="85"/>
        <v xml:space="preserve"> </v>
      </c>
      <c r="Z761" s="1" t="str">
        <f t="shared" si="87"/>
        <v/>
      </c>
      <c r="AA761" s="1" t="str">
        <f t="shared" si="82"/>
        <v/>
      </c>
      <c r="AB761" s="1" t="str">
        <f t="shared" si="89"/>
        <v/>
      </c>
      <c r="AC761" s="1" t="str">
        <f t="shared" si="88"/>
        <v/>
      </c>
      <c r="AD761" s="1" t="e">
        <f>VLOOKUP(A761,'+ pending'!A:A,1,0)</f>
        <v>#N/A</v>
      </c>
    </row>
    <row r="762" spans="1:30" x14ac:dyDescent="0.2">
      <c r="R762" s="77"/>
      <c r="S762" s="31">
        <f t="shared" si="86"/>
        <v>0</v>
      </c>
      <c r="T762" s="31" t="e">
        <f>VLOOKUP(A762,'+ pending'!A:V,22,0)</f>
        <v>#N/A</v>
      </c>
      <c r="U762" s="18" t="e">
        <f>VLOOKUP(A762,'+ pending'!A:W,23,0)</f>
        <v>#N/A</v>
      </c>
      <c r="V762" s="31" t="e">
        <f>VLOOKUP(A762,'+ pending'!A:X,24,0)</f>
        <v>#N/A</v>
      </c>
      <c r="W762" s="62" t="str">
        <f t="shared" si="84"/>
        <v/>
      </c>
      <c r="X762" s="63" t="str">
        <f t="shared" si="85"/>
        <v xml:space="preserve"> </v>
      </c>
      <c r="Z762" s="1" t="str">
        <f t="shared" si="87"/>
        <v/>
      </c>
      <c r="AA762" s="1" t="str">
        <f t="shared" ref="AA762:AA799" si="90">IF($D762="Alta",IF($V762&lt;=$AI$5,"Cumplido", "Incumplido"),"")</f>
        <v/>
      </c>
      <c r="AB762" s="1" t="str">
        <f t="shared" si="89"/>
        <v/>
      </c>
      <c r="AC762" s="1" t="str">
        <f t="shared" si="88"/>
        <v/>
      </c>
      <c r="AD762" s="1" t="e">
        <f>VLOOKUP(A762,'+ pending'!A:A,1,0)</f>
        <v>#N/A</v>
      </c>
    </row>
    <row r="763" spans="1:30" x14ac:dyDescent="0.2">
      <c r="R763" s="77"/>
      <c r="S763" s="31">
        <f t="shared" si="86"/>
        <v>0</v>
      </c>
      <c r="T763" s="31" t="e">
        <f>VLOOKUP(A763,'+ pending'!A:V,22,0)</f>
        <v>#N/A</v>
      </c>
      <c r="U763" s="18" t="e">
        <f>VLOOKUP(A763,'+ pending'!A:W,23,0)</f>
        <v>#N/A</v>
      </c>
      <c r="V763" s="31" t="e">
        <f>VLOOKUP(A763,'+ pending'!A:X,24,0)</f>
        <v>#N/A</v>
      </c>
      <c r="W763" s="62" t="str">
        <f t="shared" si="84"/>
        <v/>
      </c>
      <c r="X763" s="63" t="str">
        <f t="shared" si="85"/>
        <v xml:space="preserve"> </v>
      </c>
      <c r="Z763" s="1" t="str">
        <f t="shared" si="87"/>
        <v/>
      </c>
      <c r="AA763" s="1" t="str">
        <f t="shared" si="90"/>
        <v/>
      </c>
      <c r="AB763" s="1" t="str">
        <f t="shared" si="89"/>
        <v/>
      </c>
      <c r="AC763" s="1" t="str">
        <f t="shared" si="88"/>
        <v/>
      </c>
      <c r="AD763" s="1" t="e">
        <f>VLOOKUP(A763,'+ pending'!A:A,1,0)</f>
        <v>#N/A</v>
      </c>
    </row>
    <row r="764" spans="1:30" x14ac:dyDescent="0.2">
      <c r="A764" s="94"/>
      <c r="G764" s="92"/>
      <c r="H764" s="92"/>
      <c r="I764" s="92"/>
      <c r="J764" s="93"/>
      <c r="R764" s="91"/>
      <c r="S764" s="31">
        <f t="shared" si="86"/>
        <v>0</v>
      </c>
      <c r="T764" s="31" t="e">
        <f>VLOOKUP(A764,'+ pending'!A:V,22,0)</f>
        <v>#N/A</v>
      </c>
      <c r="U764" s="18" t="e">
        <f>VLOOKUP(A764,'+ pending'!A:W,23,0)</f>
        <v>#N/A</v>
      </c>
      <c r="V764" s="31" t="e">
        <f>VLOOKUP(A764,'+ pending'!A:X,24,0)</f>
        <v>#N/A</v>
      </c>
      <c r="W764" s="62" t="str">
        <f t="shared" si="84"/>
        <v/>
      </c>
      <c r="X764" s="63" t="str">
        <f t="shared" si="85"/>
        <v xml:space="preserve"> </v>
      </c>
      <c r="Z764" s="1" t="str">
        <f t="shared" si="87"/>
        <v/>
      </c>
      <c r="AA764" s="1" t="str">
        <f t="shared" si="90"/>
        <v/>
      </c>
      <c r="AB764" s="1" t="str">
        <f t="shared" si="89"/>
        <v/>
      </c>
      <c r="AC764" s="1" t="str">
        <f t="shared" si="88"/>
        <v/>
      </c>
      <c r="AD764" s="1" t="e">
        <f>VLOOKUP(A764,'+ pending'!A:A,1,0)</f>
        <v>#N/A</v>
      </c>
    </row>
    <row r="765" spans="1:30" x14ac:dyDescent="0.2">
      <c r="A765" s="94"/>
      <c r="G765" s="92"/>
      <c r="H765" s="92"/>
      <c r="I765" s="92"/>
      <c r="J765" s="93"/>
      <c r="R765" s="77"/>
      <c r="S765" s="31">
        <f t="shared" si="86"/>
        <v>0</v>
      </c>
      <c r="T765" s="31" t="e">
        <f>VLOOKUP(A765,'+ pending'!A:V,22,0)</f>
        <v>#N/A</v>
      </c>
      <c r="U765" s="18" t="e">
        <f>VLOOKUP(A765,'+ pending'!A:W,23,0)</f>
        <v>#N/A</v>
      </c>
      <c r="V765" s="31" t="e">
        <f>VLOOKUP(A765,'+ pending'!A:X,24,0)</f>
        <v>#N/A</v>
      </c>
      <c r="W765" s="62" t="str">
        <f t="shared" si="84"/>
        <v/>
      </c>
      <c r="X765" s="63" t="str">
        <f t="shared" si="85"/>
        <v xml:space="preserve"> </v>
      </c>
      <c r="Z765" s="1" t="str">
        <f t="shared" si="87"/>
        <v/>
      </c>
      <c r="AA765" s="1" t="str">
        <f t="shared" si="90"/>
        <v/>
      </c>
      <c r="AB765" s="1" t="str">
        <f t="shared" si="89"/>
        <v/>
      </c>
      <c r="AC765" s="1" t="str">
        <f t="shared" si="88"/>
        <v/>
      </c>
      <c r="AD765" s="1" t="e">
        <f>VLOOKUP(A765,'+ pending'!A:A,1,0)</f>
        <v>#N/A</v>
      </c>
    </row>
    <row r="766" spans="1:30" x14ac:dyDescent="0.2">
      <c r="A766" s="94"/>
      <c r="G766" s="92"/>
      <c r="H766" s="92"/>
      <c r="I766" s="92"/>
      <c r="R766" s="77"/>
      <c r="S766" s="31">
        <f t="shared" si="86"/>
        <v>0</v>
      </c>
      <c r="T766" s="31" t="e">
        <f>VLOOKUP(A766,'+ pending'!A:V,22,0)</f>
        <v>#N/A</v>
      </c>
      <c r="U766" s="18" t="e">
        <f>VLOOKUP(A766,'+ pending'!A:W,23,0)</f>
        <v>#N/A</v>
      </c>
      <c r="V766" s="31" t="e">
        <f>VLOOKUP(A766,'+ pending'!A:X,24,0)</f>
        <v>#N/A</v>
      </c>
      <c r="W766" s="62" t="str">
        <f t="shared" si="84"/>
        <v/>
      </c>
      <c r="X766" s="63" t="str">
        <f t="shared" si="85"/>
        <v xml:space="preserve"> </v>
      </c>
      <c r="Z766" s="1" t="str">
        <f t="shared" si="87"/>
        <v/>
      </c>
      <c r="AA766" s="1" t="str">
        <f t="shared" si="90"/>
        <v/>
      </c>
      <c r="AB766" s="1" t="str">
        <f t="shared" si="89"/>
        <v/>
      </c>
      <c r="AC766" s="1" t="str">
        <f t="shared" si="88"/>
        <v/>
      </c>
      <c r="AD766" s="1" t="e">
        <f>VLOOKUP(A766,'+ pending'!A:A,1,0)</f>
        <v>#N/A</v>
      </c>
    </row>
    <row r="767" spans="1:30" x14ac:dyDescent="0.2">
      <c r="A767" s="94"/>
      <c r="G767" s="92"/>
      <c r="H767" s="92"/>
      <c r="I767" s="92"/>
      <c r="R767" s="77"/>
      <c r="S767" s="31">
        <f t="shared" si="86"/>
        <v>0</v>
      </c>
      <c r="T767" s="31" t="e">
        <f>VLOOKUP(A767,'+ pending'!A:V,22,0)</f>
        <v>#N/A</v>
      </c>
      <c r="U767" s="18" t="e">
        <f>VLOOKUP(A767,'+ pending'!A:W,23,0)</f>
        <v>#N/A</v>
      </c>
      <c r="V767" s="31" t="e">
        <f>VLOOKUP(A767,'+ pending'!A:X,24,0)</f>
        <v>#N/A</v>
      </c>
      <c r="W767" s="62" t="str">
        <f t="shared" si="84"/>
        <v/>
      </c>
      <c r="X767" s="63" t="str">
        <f t="shared" si="85"/>
        <v xml:space="preserve"> </v>
      </c>
      <c r="Z767" s="1" t="str">
        <f t="shared" si="87"/>
        <v/>
      </c>
      <c r="AA767" s="1" t="str">
        <f t="shared" si="90"/>
        <v/>
      </c>
      <c r="AB767" s="1" t="str">
        <f t="shared" si="89"/>
        <v/>
      </c>
      <c r="AC767" s="1" t="str">
        <f t="shared" si="88"/>
        <v/>
      </c>
      <c r="AD767" s="1" t="e">
        <f>VLOOKUP(A767,'+ pending'!A:A,1,0)</f>
        <v>#N/A</v>
      </c>
    </row>
    <row r="768" spans="1:30" x14ac:dyDescent="0.2">
      <c r="A768" s="94"/>
      <c r="G768" s="92"/>
      <c r="H768" s="92"/>
      <c r="I768" s="92"/>
      <c r="R768" s="77"/>
      <c r="S768" s="31">
        <f t="shared" si="86"/>
        <v>0</v>
      </c>
      <c r="T768" s="31" t="e">
        <f>VLOOKUP(A768,'+ pending'!A:V,22,0)</f>
        <v>#N/A</v>
      </c>
      <c r="U768" s="18" t="e">
        <f>VLOOKUP(A768,'+ pending'!A:W,23,0)</f>
        <v>#N/A</v>
      </c>
      <c r="V768" s="31" t="e">
        <f>VLOOKUP(A768,'+ pending'!A:X,24,0)</f>
        <v>#N/A</v>
      </c>
      <c r="W768" s="62" t="str">
        <f t="shared" si="84"/>
        <v/>
      </c>
      <c r="X768" s="63" t="str">
        <f t="shared" si="85"/>
        <v xml:space="preserve"> </v>
      </c>
      <c r="Z768" s="1" t="str">
        <f t="shared" si="87"/>
        <v/>
      </c>
      <c r="AA768" s="1" t="str">
        <f t="shared" si="90"/>
        <v/>
      </c>
      <c r="AB768" s="1" t="str">
        <f t="shared" si="89"/>
        <v/>
      </c>
      <c r="AC768" s="1" t="str">
        <f t="shared" si="88"/>
        <v/>
      </c>
      <c r="AD768" s="1" t="e">
        <f>VLOOKUP(A768,'+ pending'!A:A,1,0)</f>
        <v>#N/A</v>
      </c>
    </row>
    <row r="769" spans="1:30" x14ac:dyDescent="0.2">
      <c r="A769" s="94"/>
      <c r="G769" s="92"/>
      <c r="H769" s="92"/>
      <c r="I769" s="92"/>
      <c r="R769" s="77"/>
      <c r="S769" s="31">
        <f t="shared" si="86"/>
        <v>0</v>
      </c>
      <c r="T769" s="31" t="e">
        <f>VLOOKUP(A769,'+ pending'!A:V,22,0)</f>
        <v>#N/A</v>
      </c>
      <c r="U769" s="18" t="e">
        <f>VLOOKUP(A769,'+ pending'!A:W,23,0)</f>
        <v>#N/A</v>
      </c>
      <c r="V769" s="31" t="e">
        <f>VLOOKUP(A769,'+ pending'!A:X,24,0)</f>
        <v>#N/A</v>
      </c>
      <c r="W769" s="62" t="str">
        <f t="shared" si="84"/>
        <v/>
      </c>
      <c r="X769" s="63" t="str">
        <f t="shared" si="85"/>
        <v xml:space="preserve"> </v>
      </c>
      <c r="Z769" s="1" t="str">
        <f t="shared" si="87"/>
        <v/>
      </c>
      <c r="AA769" s="1" t="str">
        <f t="shared" si="90"/>
        <v/>
      </c>
      <c r="AB769" s="1" t="str">
        <f t="shared" si="89"/>
        <v/>
      </c>
      <c r="AC769" s="1" t="str">
        <f t="shared" si="88"/>
        <v/>
      </c>
      <c r="AD769" s="1" t="e">
        <f>VLOOKUP(A769,'+ pending'!A:A,1,0)</f>
        <v>#N/A</v>
      </c>
    </row>
    <row r="770" spans="1:30" x14ac:dyDescent="0.2">
      <c r="A770" s="94"/>
      <c r="G770" s="92"/>
      <c r="H770" s="92"/>
      <c r="I770" s="92"/>
      <c r="R770" s="77"/>
      <c r="S770" s="31">
        <f t="shared" si="86"/>
        <v>0</v>
      </c>
      <c r="T770" s="31" t="e">
        <f>VLOOKUP(A770,'+ pending'!A:V,22,0)</f>
        <v>#N/A</v>
      </c>
      <c r="U770" s="18" t="e">
        <f>VLOOKUP(A770,'+ pending'!A:W,23,0)</f>
        <v>#N/A</v>
      </c>
      <c r="V770" s="31" t="e">
        <f>VLOOKUP(A770,'+ pending'!A:X,24,0)</f>
        <v>#N/A</v>
      </c>
      <c r="W770" s="62" t="str">
        <f t="shared" si="84"/>
        <v/>
      </c>
      <c r="X770" s="63" t="str">
        <f t="shared" si="85"/>
        <v xml:space="preserve"> </v>
      </c>
      <c r="Z770" s="1" t="str">
        <f t="shared" si="87"/>
        <v/>
      </c>
      <c r="AA770" s="1" t="str">
        <f t="shared" si="90"/>
        <v/>
      </c>
      <c r="AB770" s="1" t="str">
        <f t="shared" si="89"/>
        <v/>
      </c>
      <c r="AC770" s="1" t="str">
        <f t="shared" si="88"/>
        <v/>
      </c>
      <c r="AD770" s="1" t="e">
        <f>VLOOKUP(A770,'+ pending'!A:A,1,0)</f>
        <v>#N/A</v>
      </c>
    </row>
    <row r="771" spans="1:30" x14ac:dyDescent="0.2">
      <c r="A771" s="94"/>
      <c r="G771" s="92"/>
      <c r="H771" s="92"/>
      <c r="I771" s="92"/>
      <c r="R771" s="77"/>
      <c r="S771" s="31">
        <f t="shared" si="86"/>
        <v>0</v>
      </c>
      <c r="T771" s="31" t="e">
        <f>VLOOKUP(A771,'+ pending'!A:V,22,0)</f>
        <v>#N/A</v>
      </c>
      <c r="U771" s="18" t="e">
        <f>VLOOKUP(A771,'+ pending'!A:W,23,0)</f>
        <v>#N/A</v>
      </c>
      <c r="V771" s="31" t="e">
        <f>VLOOKUP(A771,'+ pending'!A:X,24,0)</f>
        <v>#N/A</v>
      </c>
      <c r="W771" s="62" t="str">
        <f t="shared" si="84"/>
        <v/>
      </c>
      <c r="X771" s="63" t="str">
        <f t="shared" si="85"/>
        <v xml:space="preserve"> </v>
      </c>
      <c r="Z771" s="1" t="str">
        <f t="shared" si="87"/>
        <v/>
      </c>
      <c r="AA771" s="1" t="str">
        <f t="shared" si="90"/>
        <v/>
      </c>
      <c r="AB771" s="1" t="str">
        <f t="shared" si="89"/>
        <v/>
      </c>
      <c r="AC771" s="1" t="str">
        <f t="shared" si="88"/>
        <v/>
      </c>
      <c r="AD771" s="1" t="e">
        <f>VLOOKUP(A771,'+ pending'!A:A,1,0)</f>
        <v>#N/A</v>
      </c>
    </row>
    <row r="772" spans="1:30" x14ac:dyDescent="0.2">
      <c r="A772" s="94"/>
      <c r="G772" s="92"/>
      <c r="H772" s="92"/>
      <c r="I772" s="92"/>
      <c r="R772" s="77"/>
      <c r="S772" s="31">
        <f t="shared" si="86"/>
        <v>0</v>
      </c>
      <c r="T772" s="31" t="e">
        <f>VLOOKUP(A772,'+ pending'!A:V,22,0)</f>
        <v>#N/A</v>
      </c>
      <c r="U772" s="18" t="e">
        <f>VLOOKUP(A772,'+ pending'!A:W,23,0)</f>
        <v>#N/A</v>
      </c>
      <c r="V772" s="31" t="e">
        <f>VLOOKUP(A772,'+ pending'!A:X,24,0)</f>
        <v>#N/A</v>
      </c>
      <c r="W772" s="62" t="str">
        <f t="shared" si="84"/>
        <v/>
      </c>
      <c r="X772" s="63" t="str">
        <f t="shared" si="85"/>
        <v xml:space="preserve"> </v>
      </c>
      <c r="Z772" s="1" t="str">
        <f t="shared" si="87"/>
        <v/>
      </c>
      <c r="AA772" s="1" t="str">
        <f t="shared" si="90"/>
        <v/>
      </c>
      <c r="AB772" s="1" t="str">
        <f t="shared" si="89"/>
        <v/>
      </c>
      <c r="AC772" s="1" t="str">
        <f t="shared" si="88"/>
        <v/>
      </c>
      <c r="AD772" s="1" t="e">
        <f>VLOOKUP(A772,'+ pending'!A:A,1,0)</f>
        <v>#N/A</v>
      </c>
    </row>
    <row r="773" spans="1:30" x14ac:dyDescent="0.2">
      <c r="A773" s="94"/>
      <c r="G773" s="92"/>
      <c r="H773" s="92"/>
      <c r="I773" s="92"/>
      <c r="R773" s="77"/>
      <c r="S773" s="31">
        <f t="shared" si="86"/>
        <v>0</v>
      </c>
      <c r="T773" s="31" t="e">
        <f>VLOOKUP(A773,'+ pending'!A:V,22,0)</f>
        <v>#N/A</v>
      </c>
      <c r="U773" s="18" t="e">
        <f>VLOOKUP(A773,'+ pending'!A:W,23,0)</f>
        <v>#N/A</v>
      </c>
      <c r="V773" s="31" t="e">
        <f>VLOOKUP(A773,'+ pending'!A:X,24,0)</f>
        <v>#N/A</v>
      </c>
      <c r="W773" s="62" t="str">
        <f t="shared" si="84"/>
        <v/>
      </c>
      <c r="X773" s="63" t="str">
        <f t="shared" si="85"/>
        <v xml:space="preserve"> </v>
      </c>
      <c r="Z773" s="1" t="str">
        <f t="shared" si="87"/>
        <v/>
      </c>
      <c r="AA773" s="1" t="str">
        <f t="shared" si="90"/>
        <v/>
      </c>
      <c r="AB773" s="1" t="str">
        <f t="shared" si="89"/>
        <v/>
      </c>
      <c r="AC773" s="1" t="str">
        <f t="shared" si="88"/>
        <v/>
      </c>
      <c r="AD773" s="1" t="e">
        <f>VLOOKUP(A773,'+ pending'!A:A,1,0)</f>
        <v>#N/A</v>
      </c>
    </row>
    <row r="774" spans="1:30" x14ac:dyDescent="0.2">
      <c r="A774" s="94"/>
      <c r="G774" s="92"/>
      <c r="H774" s="92"/>
      <c r="I774" s="92"/>
      <c r="S774" s="31">
        <f t="shared" si="86"/>
        <v>0</v>
      </c>
      <c r="T774" s="31" t="e">
        <f>VLOOKUP(A774,'+ pending'!A:V,22,0)</f>
        <v>#N/A</v>
      </c>
      <c r="U774" s="18" t="e">
        <f>VLOOKUP(A774,'+ pending'!A:W,23,0)</f>
        <v>#N/A</v>
      </c>
      <c r="V774" s="31" t="e">
        <f>VLOOKUP(A774,'+ pending'!A:X,24,0)</f>
        <v>#N/A</v>
      </c>
      <c r="W774" s="62" t="str">
        <f t="shared" si="84"/>
        <v/>
      </c>
      <c r="X774" s="63" t="str">
        <f t="shared" si="85"/>
        <v xml:space="preserve"> </v>
      </c>
      <c r="Z774" s="1" t="str">
        <f t="shared" si="87"/>
        <v/>
      </c>
      <c r="AA774" s="1" t="str">
        <f t="shared" si="90"/>
        <v/>
      </c>
      <c r="AB774" s="1" t="str">
        <f t="shared" si="89"/>
        <v/>
      </c>
      <c r="AC774" s="1" t="str">
        <f t="shared" si="88"/>
        <v/>
      </c>
      <c r="AD774" s="1" t="e">
        <f>VLOOKUP(A774,'+ pending'!A:A,1,0)</f>
        <v>#N/A</v>
      </c>
    </row>
    <row r="775" spans="1:30" x14ac:dyDescent="0.2">
      <c r="A775" s="94"/>
      <c r="G775" s="92"/>
      <c r="H775" s="92"/>
      <c r="I775" s="92"/>
      <c r="S775" s="31">
        <f t="shared" si="86"/>
        <v>0</v>
      </c>
      <c r="T775" s="31" t="e">
        <f>VLOOKUP(A775,'+ pending'!A:V,22,0)</f>
        <v>#N/A</v>
      </c>
      <c r="U775" s="18" t="e">
        <f>VLOOKUP(A775,'+ pending'!A:W,23,0)</f>
        <v>#N/A</v>
      </c>
      <c r="V775" s="31" t="e">
        <f>VLOOKUP(A775,'+ pending'!A:X,24,0)</f>
        <v>#N/A</v>
      </c>
      <c r="W775" s="62" t="str">
        <f t="shared" si="84"/>
        <v/>
      </c>
      <c r="X775" s="63" t="str">
        <f t="shared" si="85"/>
        <v xml:space="preserve"> </v>
      </c>
      <c r="Z775" s="1" t="str">
        <f t="shared" si="87"/>
        <v/>
      </c>
      <c r="AA775" s="1" t="str">
        <f t="shared" si="90"/>
        <v/>
      </c>
      <c r="AB775" s="1" t="str">
        <f t="shared" si="89"/>
        <v/>
      </c>
      <c r="AC775" s="1" t="str">
        <f t="shared" si="88"/>
        <v/>
      </c>
      <c r="AD775" s="1" t="e">
        <f>VLOOKUP(A775,'+ pending'!A:A,1,0)</f>
        <v>#N/A</v>
      </c>
    </row>
    <row r="776" spans="1:30" x14ac:dyDescent="0.2">
      <c r="A776" s="94"/>
      <c r="G776" s="92"/>
      <c r="H776" s="92"/>
      <c r="I776" s="92"/>
      <c r="S776" s="31">
        <f t="shared" si="86"/>
        <v>0</v>
      </c>
      <c r="T776" s="31" t="e">
        <f>VLOOKUP(A776,'+ pending'!A:V,22,0)</f>
        <v>#N/A</v>
      </c>
      <c r="U776" s="18" t="e">
        <f>VLOOKUP(A776,'+ pending'!A:W,23,0)</f>
        <v>#N/A</v>
      </c>
      <c r="V776" s="31" t="e">
        <f>VLOOKUP(A776,'+ pending'!A:X,24,0)</f>
        <v>#N/A</v>
      </c>
      <c r="W776" s="62" t="str">
        <f t="shared" si="84"/>
        <v/>
      </c>
      <c r="X776" s="63" t="str">
        <f t="shared" si="85"/>
        <v xml:space="preserve"> </v>
      </c>
      <c r="Z776" s="1" t="str">
        <f t="shared" si="87"/>
        <v/>
      </c>
      <c r="AA776" s="1" t="str">
        <f t="shared" si="90"/>
        <v/>
      </c>
      <c r="AB776" s="1" t="str">
        <f t="shared" si="89"/>
        <v/>
      </c>
      <c r="AC776" s="1" t="str">
        <f t="shared" si="88"/>
        <v/>
      </c>
      <c r="AD776" s="1" t="e">
        <f>VLOOKUP(A776,'+ pending'!A:A,1,0)</f>
        <v>#N/A</v>
      </c>
    </row>
    <row r="777" spans="1:30" x14ac:dyDescent="0.2">
      <c r="A777" s="94"/>
      <c r="G777" s="92"/>
      <c r="H777" s="92"/>
      <c r="I777" s="92"/>
      <c r="S777" s="31">
        <f t="shared" si="86"/>
        <v>0</v>
      </c>
      <c r="T777" s="31" t="e">
        <f>VLOOKUP(A777,'+ pending'!A:V,22,0)</f>
        <v>#N/A</v>
      </c>
      <c r="U777" s="18" t="e">
        <f>VLOOKUP(A777,'+ pending'!A:W,23,0)</f>
        <v>#N/A</v>
      </c>
      <c r="V777" s="31" t="e">
        <f>VLOOKUP(A777,'+ pending'!A:X,24,0)</f>
        <v>#N/A</v>
      </c>
      <c r="W777" s="62" t="str">
        <f t="shared" ref="W777:W799" si="91">IF(P777="Incidencia de Cliente",IF($V777&lt;=$AI$2,"Cumplido","Incumplido"),"")</f>
        <v/>
      </c>
      <c r="X777" s="63" t="str">
        <f t="shared" ref="X777:X792" si="92">IF(P777="Requerimiento de Cliente",IF($V777&lt;=$AI$3,"Cumplido","Incumplido")," ")</f>
        <v xml:space="preserve"> </v>
      </c>
      <c r="Z777" s="1" t="str">
        <f t="shared" si="87"/>
        <v/>
      </c>
      <c r="AA777" s="1" t="str">
        <f t="shared" si="90"/>
        <v/>
      </c>
      <c r="AB777" s="1" t="str">
        <f t="shared" si="89"/>
        <v/>
      </c>
      <c r="AC777" s="1" t="str">
        <f t="shared" si="88"/>
        <v/>
      </c>
      <c r="AD777" s="1" t="e">
        <f>VLOOKUP(A777,'+ pending'!A:A,1,0)</f>
        <v>#N/A</v>
      </c>
    </row>
    <row r="778" spans="1:30" x14ac:dyDescent="0.2">
      <c r="A778" s="94"/>
      <c r="G778" s="92"/>
      <c r="H778" s="92"/>
      <c r="I778" s="92"/>
      <c r="S778" s="31">
        <f t="shared" ref="S778:S841" si="93">I778-H778</f>
        <v>0</v>
      </c>
      <c r="T778" s="31" t="e">
        <f>VLOOKUP(A778,'+ pending'!A:V,22,0)</f>
        <v>#N/A</v>
      </c>
      <c r="U778" s="18" t="e">
        <f>VLOOKUP(A778,'+ pending'!A:W,23,0)</f>
        <v>#N/A</v>
      </c>
      <c r="V778" s="31" t="e">
        <f>VLOOKUP(A778,'+ pending'!A:X,24,0)</f>
        <v>#N/A</v>
      </c>
      <c r="W778" s="62" t="str">
        <f t="shared" si="91"/>
        <v/>
      </c>
      <c r="X778" s="63" t="str">
        <f t="shared" si="92"/>
        <v xml:space="preserve"> </v>
      </c>
      <c r="Z778" s="1" t="str">
        <f t="shared" ref="Z778:Z799" si="94">IF($D778="Crítica",IF($V778&lt;=$AI$4, "Cumplido", "Incumplido SLA"),"")</f>
        <v/>
      </c>
      <c r="AA778" s="1" t="str">
        <f t="shared" si="90"/>
        <v/>
      </c>
      <c r="AB778" s="1" t="str">
        <f t="shared" si="89"/>
        <v/>
      </c>
      <c r="AC778" s="1" t="str">
        <f t="shared" si="88"/>
        <v/>
      </c>
      <c r="AD778" s="1" t="e">
        <f>VLOOKUP(A778,'+ pending'!A:A,1,0)</f>
        <v>#N/A</v>
      </c>
    </row>
    <row r="779" spans="1:30" x14ac:dyDescent="0.2">
      <c r="A779" s="94"/>
      <c r="G779" s="92"/>
      <c r="H779" s="92"/>
      <c r="I779" s="92"/>
      <c r="S779" s="31">
        <f t="shared" si="93"/>
        <v>0</v>
      </c>
      <c r="T779" s="31" t="e">
        <f>VLOOKUP(A779,'+ pending'!A:V,22,0)</f>
        <v>#N/A</v>
      </c>
      <c r="U779" s="18" t="e">
        <f>VLOOKUP(A779,'+ pending'!A:W,23,0)</f>
        <v>#N/A</v>
      </c>
      <c r="V779" s="31" t="e">
        <f>VLOOKUP(A779,'+ pending'!A:X,24,0)</f>
        <v>#N/A</v>
      </c>
      <c r="W779" s="62" t="str">
        <f t="shared" si="91"/>
        <v/>
      </c>
      <c r="X779" s="63" t="str">
        <f t="shared" si="92"/>
        <v xml:space="preserve"> </v>
      </c>
      <c r="Z779" s="1" t="str">
        <f t="shared" si="94"/>
        <v/>
      </c>
      <c r="AA779" s="1" t="str">
        <f t="shared" si="90"/>
        <v/>
      </c>
      <c r="AB779" s="1" t="str">
        <f t="shared" si="89"/>
        <v/>
      </c>
      <c r="AC779" s="1" t="str">
        <f t="shared" si="88"/>
        <v/>
      </c>
      <c r="AD779" s="1" t="e">
        <f>VLOOKUP(A779,'+ pending'!A:A,1,0)</f>
        <v>#N/A</v>
      </c>
    </row>
    <row r="780" spans="1:30" x14ac:dyDescent="0.2">
      <c r="A780" s="94"/>
      <c r="G780" s="92"/>
      <c r="H780" s="92"/>
      <c r="I780" s="92"/>
      <c r="S780" s="31">
        <f t="shared" si="93"/>
        <v>0</v>
      </c>
      <c r="T780" s="31" t="e">
        <f>VLOOKUP(A780,'+ pending'!A:V,22,0)</f>
        <v>#N/A</v>
      </c>
      <c r="U780" s="18" t="e">
        <f>VLOOKUP(A780,'+ pending'!A:W,23,0)</f>
        <v>#N/A</v>
      </c>
      <c r="V780" s="31" t="e">
        <f>VLOOKUP(A780,'+ pending'!A:X,24,0)</f>
        <v>#N/A</v>
      </c>
      <c r="W780" s="62" t="str">
        <f t="shared" si="91"/>
        <v/>
      </c>
      <c r="X780" s="63" t="str">
        <f t="shared" si="92"/>
        <v xml:space="preserve"> </v>
      </c>
      <c r="Z780" s="1" t="str">
        <f t="shared" si="94"/>
        <v/>
      </c>
      <c r="AA780" s="1" t="str">
        <f t="shared" si="90"/>
        <v/>
      </c>
      <c r="AB780" s="1" t="str">
        <f t="shared" si="89"/>
        <v/>
      </c>
      <c r="AC780" s="1" t="str">
        <f t="shared" si="88"/>
        <v/>
      </c>
      <c r="AD780" s="1" t="e">
        <f>VLOOKUP(A780,'+ pending'!A:A,1,0)</f>
        <v>#N/A</v>
      </c>
    </row>
    <row r="781" spans="1:30" x14ac:dyDescent="0.2">
      <c r="A781" s="94"/>
      <c r="G781" s="92"/>
      <c r="H781" s="92"/>
      <c r="I781" s="92"/>
      <c r="J781"/>
      <c r="Q781"/>
      <c r="S781" s="31">
        <f t="shared" si="93"/>
        <v>0</v>
      </c>
      <c r="T781" s="31" t="e">
        <f>VLOOKUP(A781,'+ pending'!A:V,22,0)</f>
        <v>#N/A</v>
      </c>
      <c r="U781" s="18" t="e">
        <f>VLOOKUP(A781,'+ pending'!A:W,23,0)</f>
        <v>#N/A</v>
      </c>
      <c r="V781" s="31" t="e">
        <f>VLOOKUP(A781,'+ pending'!A:X,24,0)</f>
        <v>#N/A</v>
      </c>
      <c r="W781" s="62" t="str">
        <f t="shared" si="91"/>
        <v/>
      </c>
      <c r="X781" s="63" t="str">
        <f t="shared" si="92"/>
        <v xml:space="preserve"> </v>
      </c>
      <c r="Y781"/>
      <c r="Z781" s="1" t="str">
        <f t="shared" si="94"/>
        <v/>
      </c>
      <c r="AA781" s="1" t="str">
        <f t="shared" si="90"/>
        <v/>
      </c>
      <c r="AB781" s="1" t="str">
        <f t="shared" si="89"/>
        <v/>
      </c>
      <c r="AC781" s="1" t="str">
        <f t="shared" si="88"/>
        <v/>
      </c>
      <c r="AD781" s="1" t="e">
        <f>VLOOKUP(A781,'+ pending'!A:A,1,0)</f>
        <v>#N/A</v>
      </c>
    </row>
    <row r="782" spans="1:30" x14ac:dyDescent="0.2">
      <c r="A782" s="94"/>
      <c r="G782" s="92"/>
      <c r="H782" s="92"/>
      <c r="I782" s="92"/>
      <c r="J782"/>
      <c r="Q782"/>
      <c r="S782" s="31">
        <f t="shared" si="93"/>
        <v>0</v>
      </c>
      <c r="T782" s="31" t="e">
        <f>VLOOKUP(A782,'+ pending'!A:V,22,0)</f>
        <v>#N/A</v>
      </c>
      <c r="U782" s="18" t="e">
        <f>VLOOKUP(A782,'+ pending'!A:W,23,0)</f>
        <v>#N/A</v>
      </c>
      <c r="V782" s="31" t="e">
        <f>VLOOKUP(A782,'+ pending'!A:X,24,0)</f>
        <v>#N/A</v>
      </c>
      <c r="W782" s="62" t="str">
        <f t="shared" si="91"/>
        <v/>
      </c>
      <c r="X782" s="63" t="str">
        <f t="shared" si="92"/>
        <v xml:space="preserve"> </v>
      </c>
      <c r="Y782"/>
      <c r="Z782" s="1" t="str">
        <f t="shared" si="94"/>
        <v/>
      </c>
      <c r="AA782" s="1" t="str">
        <f t="shared" si="90"/>
        <v/>
      </c>
      <c r="AB782" s="1" t="str">
        <f t="shared" si="89"/>
        <v/>
      </c>
      <c r="AC782" s="1" t="str">
        <f t="shared" ref="AC782:AC799" si="95">IF($D782="Baja",IF($V782&lt;=$AI$7,"Cumplido", "Incumplido"),"")</f>
        <v/>
      </c>
      <c r="AD782" s="1" t="e">
        <f>VLOOKUP(A782,'+ pending'!A:A,1,0)</f>
        <v>#N/A</v>
      </c>
    </row>
    <row r="783" spans="1:30" x14ac:dyDescent="0.2">
      <c r="A783"/>
      <c r="B783"/>
      <c r="C783"/>
      <c r="D783"/>
      <c r="E783"/>
      <c r="F783"/>
      <c r="G783" s="92"/>
      <c r="H783" s="92"/>
      <c r="I783" s="92"/>
      <c r="J783" s="92"/>
      <c r="K783"/>
      <c r="L783"/>
      <c r="M783"/>
      <c r="N783"/>
      <c r="O783"/>
      <c r="Q783"/>
      <c r="S783" s="31">
        <f t="shared" si="93"/>
        <v>0</v>
      </c>
      <c r="T783" s="31" t="e">
        <f>VLOOKUP(A783,'+ pending'!A:V,22,0)</f>
        <v>#N/A</v>
      </c>
      <c r="U783" s="18" t="e">
        <f>VLOOKUP(A783,'+ pending'!A:W,23,0)</f>
        <v>#N/A</v>
      </c>
      <c r="V783" s="31" t="e">
        <f>VLOOKUP(A783,'+ pending'!A:X,24,0)</f>
        <v>#N/A</v>
      </c>
      <c r="W783" s="62" t="str">
        <f t="shared" si="91"/>
        <v/>
      </c>
      <c r="X783" s="63" t="str">
        <f t="shared" si="92"/>
        <v xml:space="preserve"> </v>
      </c>
      <c r="Y783"/>
      <c r="Z783" s="1" t="str">
        <f t="shared" si="94"/>
        <v/>
      </c>
      <c r="AA783" s="1" t="str">
        <f t="shared" si="90"/>
        <v/>
      </c>
      <c r="AB783" s="1" t="str">
        <f t="shared" si="89"/>
        <v/>
      </c>
      <c r="AC783" s="1" t="str">
        <f t="shared" si="95"/>
        <v/>
      </c>
      <c r="AD783" s="1" t="e">
        <f>VLOOKUP(A783,'+ pending'!A:A,1,0)</f>
        <v>#N/A</v>
      </c>
    </row>
    <row r="784" spans="1:30" x14ac:dyDescent="0.2">
      <c r="A784"/>
      <c r="B784"/>
      <c r="C784"/>
      <c r="D784"/>
      <c r="E784"/>
      <c r="F784"/>
      <c r="G784" s="92"/>
      <c r="H784" s="92"/>
      <c r="I784" s="92"/>
      <c r="J784" s="92"/>
      <c r="K784"/>
      <c r="L784"/>
      <c r="M784"/>
      <c r="N784"/>
      <c r="O784"/>
      <c r="Q784"/>
      <c r="S784" s="31">
        <f t="shared" si="93"/>
        <v>0</v>
      </c>
      <c r="T784" s="31" t="e">
        <f>VLOOKUP(A784,'+ pending'!A:V,22,0)</f>
        <v>#N/A</v>
      </c>
      <c r="U784" s="18" t="e">
        <f>VLOOKUP(A784,'+ pending'!A:W,23,0)</f>
        <v>#N/A</v>
      </c>
      <c r="V784" s="31" t="e">
        <f>VLOOKUP(A784,'+ pending'!A:X,24,0)</f>
        <v>#N/A</v>
      </c>
      <c r="W784" s="62" t="str">
        <f t="shared" si="91"/>
        <v/>
      </c>
      <c r="X784" s="63" t="str">
        <f t="shared" si="92"/>
        <v xml:space="preserve"> </v>
      </c>
      <c r="Y784"/>
      <c r="Z784" s="1" t="str">
        <f t="shared" si="94"/>
        <v/>
      </c>
      <c r="AA784" s="1" t="str">
        <f t="shared" si="90"/>
        <v/>
      </c>
      <c r="AB784" s="1" t="str">
        <f t="shared" si="89"/>
        <v/>
      </c>
      <c r="AC784" s="1" t="str">
        <f t="shared" si="95"/>
        <v/>
      </c>
      <c r="AD784" s="1" t="e">
        <f>VLOOKUP(A784,'+ pending'!A:A,1,0)</f>
        <v>#N/A</v>
      </c>
    </row>
    <row r="785" spans="1:30" x14ac:dyDescent="0.2">
      <c r="A785"/>
      <c r="B785"/>
      <c r="C785"/>
      <c r="D785"/>
      <c r="E785"/>
      <c r="F785"/>
      <c r="G785" s="92"/>
      <c r="H785" s="92"/>
      <c r="I785" s="92"/>
      <c r="J785" s="92"/>
      <c r="K785"/>
      <c r="L785"/>
      <c r="M785"/>
      <c r="N785"/>
      <c r="O785"/>
      <c r="Q785"/>
      <c r="S785" s="31">
        <f t="shared" si="93"/>
        <v>0</v>
      </c>
      <c r="T785" s="31" t="e">
        <f>VLOOKUP(A785,'+ pending'!A:V,22,0)</f>
        <v>#N/A</v>
      </c>
      <c r="U785" s="18" t="e">
        <f>VLOOKUP(A785,'+ pending'!A:W,23,0)</f>
        <v>#N/A</v>
      </c>
      <c r="V785" s="31" t="e">
        <f>VLOOKUP(A785,'+ pending'!A:X,24,0)</f>
        <v>#N/A</v>
      </c>
      <c r="W785" s="62" t="str">
        <f t="shared" si="91"/>
        <v/>
      </c>
      <c r="X785" s="63" t="str">
        <f t="shared" si="92"/>
        <v xml:space="preserve"> </v>
      </c>
      <c r="Y785"/>
      <c r="Z785" s="1" t="str">
        <f t="shared" si="94"/>
        <v/>
      </c>
      <c r="AA785" s="1" t="str">
        <f t="shared" si="90"/>
        <v/>
      </c>
      <c r="AB785" s="1" t="str">
        <f t="shared" si="89"/>
        <v/>
      </c>
      <c r="AC785" s="1" t="str">
        <f t="shared" si="95"/>
        <v/>
      </c>
      <c r="AD785" s="1" t="e">
        <f>VLOOKUP(A785,'+ pending'!A:A,1,0)</f>
        <v>#N/A</v>
      </c>
    </row>
    <row r="786" spans="1:30" x14ac:dyDescent="0.2">
      <c r="A786"/>
      <c r="B786"/>
      <c r="C786"/>
      <c r="D786"/>
      <c r="E786"/>
      <c r="F786"/>
      <c r="G786" s="92"/>
      <c r="H786" s="92"/>
      <c r="I786" s="92"/>
      <c r="J786" s="92"/>
      <c r="K786"/>
      <c r="L786"/>
      <c r="M786"/>
      <c r="N786"/>
      <c r="O786"/>
      <c r="Q786"/>
      <c r="S786" s="31">
        <f t="shared" si="93"/>
        <v>0</v>
      </c>
      <c r="T786" s="31" t="e">
        <f>VLOOKUP(A786,'+ pending'!A:V,22,0)</f>
        <v>#N/A</v>
      </c>
      <c r="U786" s="18" t="e">
        <f>VLOOKUP(A786,'+ pending'!A:W,23,0)</f>
        <v>#N/A</v>
      </c>
      <c r="V786" s="31" t="e">
        <f>VLOOKUP(A786,'+ pending'!A:X,24,0)</f>
        <v>#N/A</v>
      </c>
      <c r="W786" s="62" t="str">
        <f t="shared" si="91"/>
        <v/>
      </c>
      <c r="X786" s="63" t="str">
        <f t="shared" si="92"/>
        <v xml:space="preserve"> </v>
      </c>
      <c r="Y786"/>
      <c r="Z786" s="1" t="str">
        <f t="shared" si="94"/>
        <v/>
      </c>
      <c r="AA786" s="1" t="str">
        <f t="shared" si="90"/>
        <v/>
      </c>
      <c r="AB786" s="1" t="str">
        <f t="shared" si="89"/>
        <v/>
      </c>
      <c r="AC786" s="1" t="str">
        <f t="shared" si="95"/>
        <v/>
      </c>
      <c r="AD786" s="1" t="e">
        <f>VLOOKUP(A786,'+ pending'!A:A,1,0)</f>
        <v>#N/A</v>
      </c>
    </row>
    <row r="787" spans="1:30" x14ac:dyDescent="0.2">
      <c r="A787"/>
      <c r="B787"/>
      <c r="C787"/>
      <c r="D787"/>
      <c r="E787"/>
      <c r="F787"/>
      <c r="G787" s="92"/>
      <c r="H787" s="92"/>
      <c r="I787" s="92"/>
      <c r="J787" s="92"/>
      <c r="K787"/>
      <c r="L787"/>
      <c r="M787"/>
      <c r="N787"/>
      <c r="O787"/>
      <c r="Q787"/>
      <c r="S787" s="31">
        <f t="shared" si="93"/>
        <v>0</v>
      </c>
      <c r="T787" s="31" t="e">
        <f>VLOOKUP(A787,'+ pending'!A:V,22,0)</f>
        <v>#N/A</v>
      </c>
      <c r="U787" s="18" t="e">
        <f>VLOOKUP(A787,'+ pending'!A:W,23,0)</f>
        <v>#N/A</v>
      </c>
      <c r="V787" s="31" t="e">
        <f>VLOOKUP(A787,'+ pending'!A:X,24,0)</f>
        <v>#N/A</v>
      </c>
      <c r="W787" s="62" t="str">
        <f t="shared" si="91"/>
        <v/>
      </c>
      <c r="X787" s="63" t="str">
        <f t="shared" si="92"/>
        <v xml:space="preserve"> </v>
      </c>
      <c r="Y787"/>
      <c r="Z787" s="1" t="str">
        <f t="shared" si="94"/>
        <v/>
      </c>
      <c r="AA787" s="1" t="str">
        <f t="shared" si="90"/>
        <v/>
      </c>
      <c r="AB787" s="1" t="str">
        <f t="shared" ref="AB787:AB799" si="96">IF($D787="Media",IF($V787&lt;=$AI$6,"Cumplido", "Incumplido"),"")</f>
        <v/>
      </c>
      <c r="AC787" s="1" t="str">
        <f t="shared" si="95"/>
        <v/>
      </c>
      <c r="AD787" s="1" t="e">
        <f>VLOOKUP(A787,'+ pending'!A:A,1,0)</f>
        <v>#N/A</v>
      </c>
    </row>
    <row r="788" spans="1:30" x14ac:dyDescent="0.2">
      <c r="A788"/>
      <c r="B788"/>
      <c r="C788"/>
      <c r="D788"/>
      <c r="E788"/>
      <c r="F788"/>
      <c r="G788" s="92"/>
      <c r="H788" s="92"/>
      <c r="I788" s="92"/>
      <c r="J788" s="92"/>
      <c r="K788"/>
      <c r="L788"/>
      <c r="M788"/>
      <c r="N788"/>
      <c r="O788"/>
      <c r="Q788"/>
      <c r="S788" s="31">
        <f t="shared" si="93"/>
        <v>0</v>
      </c>
      <c r="T788" s="31" t="e">
        <f>VLOOKUP(A788,'+ pending'!A:V,22,0)</f>
        <v>#N/A</v>
      </c>
      <c r="U788" s="18" t="e">
        <f>VLOOKUP(A788,'+ pending'!A:W,23,0)</f>
        <v>#N/A</v>
      </c>
      <c r="V788" s="31" t="e">
        <f>VLOOKUP(A788,'+ pending'!A:X,24,0)</f>
        <v>#N/A</v>
      </c>
      <c r="W788" s="62" t="str">
        <f t="shared" si="91"/>
        <v/>
      </c>
      <c r="X788" s="63" t="str">
        <f t="shared" si="92"/>
        <v xml:space="preserve"> </v>
      </c>
      <c r="Y788"/>
      <c r="Z788" s="1" t="str">
        <f t="shared" si="94"/>
        <v/>
      </c>
      <c r="AA788" s="1" t="str">
        <f t="shared" si="90"/>
        <v/>
      </c>
      <c r="AB788" s="1" t="str">
        <f t="shared" si="96"/>
        <v/>
      </c>
      <c r="AC788" s="1" t="str">
        <f t="shared" si="95"/>
        <v/>
      </c>
      <c r="AD788" s="1" t="e">
        <f>VLOOKUP(A788,'+ pending'!A:A,1,0)</f>
        <v>#N/A</v>
      </c>
    </row>
    <row r="789" spans="1:30" x14ac:dyDescent="0.2">
      <c r="A789"/>
      <c r="B789"/>
      <c r="C789"/>
      <c r="D789"/>
      <c r="E789"/>
      <c r="F789"/>
      <c r="G789" s="92"/>
      <c r="H789" s="92"/>
      <c r="I789" s="92"/>
      <c r="J789" s="92"/>
      <c r="K789"/>
      <c r="L789"/>
      <c r="M789"/>
      <c r="N789"/>
      <c r="O789"/>
      <c r="Q789"/>
      <c r="S789" s="31">
        <f t="shared" si="93"/>
        <v>0</v>
      </c>
      <c r="T789" s="31" t="e">
        <f>VLOOKUP(A789,'+ pending'!A:V,22,0)</f>
        <v>#N/A</v>
      </c>
      <c r="U789" s="18" t="e">
        <f>VLOOKUP(A789,'+ pending'!A:W,23,0)</f>
        <v>#N/A</v>
      </c>
      <c r="V789" s="31" t="e">
        <f>VLOOKUP(A789,'+ pending'!A:X,24,0)</f>
        <v>#N/A</v>
      </c>
      <c r="W789" s="62" t="str">
        <f t="shared" si="91"/>
        <v/>
      </c>
      <c r="X789" s="63" t="str">
        <f t="shared" si="92"/>
        <v xml:space="preserve"> </v>
      </c>
      <c r="Y789"/>
      <c r="Z789" s="1" t="str">
        <f t="shared" si="94"/>
        <v/>
      </c>
      <c r="AA789" s="1" t="str">
        <f t="shared" si="90"/>
        <v/>
      </c>
      <c r="AB789" s="1" t="str">
        <f t="shared" si="96"/>
        <v/>
      </c>
      <c r="AC789" s="1" t="str">
        <f t="shared" si="95"/>
        <v/>
      </c>
      <c r="AD789" s="1" t="e">
        <f>VLOOKUP(A789,'+ pending'!A:A,1,0)</f>
        <v>#N/A</v>
      </c>
    </row>
    <row r="790" spans="1:30" x14ac:dyDescent="0.2">
      <c r="A790"/>
      <c r="B790"/>
      <c r="C790"/>
      <c r="D790"/>
      <c r="E790"/>
      <c r="F790"/>
      <c r="G790" s="92"/>
      <c r="H790" s="92"/>
      <c r="I790" s="92"/>
      <c r="J790" s="92"/>
      <c r="K790"/>
      <c r="L790"/>
      <c r="M790"/>
      <c r="N790"/>
      <c r="O790"/>
      <c r="Q790"/>
      <c r="S790" s="31">
        <f t="shared" si="93"/>
        <v>0</v>
      </c>
      <c r="T790" s="31" t="e">
        <f>VLOOKUP(A790,'+ pending'!A:V,22,0)</f>
        <v>#N/A</v>
      </c>
      <c r="U790" s="18" t="e">
        <f>VLOOKUP(A790,'+ pending'!A:W,23,0)</f>
        <v>#N/A</v>
      </c>
      <c r="V790" s="31" t="e">
        <f>VLOOKUP(A790,'+ pending'!A:X,24,0)</f>
        <v>#N/A</v>
      </c>
      <c r="W790" s="62" t="str">
        <f t="shared" si="91"/>
        <v/>
      </c>
      <c r="X790" s="63" t="str">
        <f t="shared" si="92"/>
        <v xml:space="preserve"> </v>
      </c>
      <c r="Y790"/>
      <c r="Z790" s="1" t="str">
        <f t="shared" si="94"/>
        <v/>
      </c>
      <c r="AA790" s="1" t="str">
        <f t="shared" si="90"/>
        <v/>
      </c>
      <c r="AB790" s="1" t="str">
        <f t="shared" si="96"/>
        <v/>
      </c>
      <c r="AC790" s="1" t="str">
        <f t="shared" si="95"/>
        <v/>
      </c>
      <c r="AD790" s="1" t="e">
        <f>VLOOKUP(A790,'+ pending'!A:A,1,0)</f>
        <v>#N/A</v>
      </c>
    </row>
    <row r="791" spans="1:30" x14ac:dyDescent="0.2">
      <c r="G791" s="92"/>
      <c r="H791" s="92"/>
      <c r="I791" s="92"/>
      <c r="J791" s="92"/>
      <c r="S791" s="31">
        <f t="shared" si="93"/>
        <v>0</v>
      </c>
      <c r="T791" s="31" t="e">
        <f>VLOOKUP(A791,'+ pending'!A:V,22,0)</f>
        <v>#N/A</v>
      </c>
      <c r="U791" s="18" t="e">
        <f>VLOOKUP(A791,'+ pending'!A:W,23,0)</f>
        <v>#N/A</v>
      </c>
      <c r="V791" s="31" t="e">
        <f>VLOOKUP(A791,'+ pending'!A:X,24,0)</f>
        <v>#N/A</v>
      </c>
      <c r="W791" s="62" t="str">
        <f t="shared" si="91"/>
        <v/>
      </c>
      <c r="X791" s="63" t="str">
        <f t="shared" si="92"/>
        <v xml:space="preserve"> </v>
      </c>
      <c r="Z791" s="1" t="str">
        <f t="shared" si="94"/>
        <v/>
      </c>
      <c r="AA791" s="1" t="str">
        <f t="shared" si="90"/>
        <v/>
      </c>
      <c r="AB791" s="1" t="str">
        <f t="shared" si="96"/>
        <v/>
      </c>
      <c r="AC791" s="1" t="str">
        <f t="shared" si="95"/>
        <v/>
      </c>
      <c r="AD791" s="1" t="e">
        <f>VLOOKUP(A791,'+ pending'!A:A,1,0)</f>
        <v>#N/A</v>
      </c>
    </row>
    <row r="792" spans="1:30" x14ac:dyDescent="0.2">
      <c r="G792" s="92"/>
      <c r="H792" s="92"/>
      <c r="I792" s="92"/>
      <c r="J792" s="92"/>
      <c r="S792" s="31">
        <f t="shared" si="93"/>
        <v>0</v>
      </c>
      <c r="T792" s="31" t="e">
        <f>VLOOKUP(A792,'+ pending'!A:V,22,0)</f>
        <v>#N/A</v>
      </c>
      <c r="U792" s="18" t="e">
        <f>VLOOKUP(A792,'+ pending'!A:W,23,0)</f>
        <v>#N/A</v>
      </c>
      <c r="V792" s="31" t="e">
        <f>VLOOKUP(A792,'+ pending'!A:X,24,0)</f>
        <v>#N/A</v>
      </c>
      <c r="W792" s="62" t="str">
        <f t="shared" si="91"/>
        <v/>
      </c>
      <c r="X792" s="63" t="str">
        <f t="shared" si="92"/>
        <v xml:space="preserve"> </v>
      </c>
      <c r="Z792" s="1" t="str">
        <f t="shared" si="94"/>
        <v/>
      </c>
      <c r="AA792" s="1" t="str">
        <f t="shared" si="90"/>
        <v/>
      </c>
      <c r="AB792" s="1" t="str">
        <f t="shared" si="96"/>
        <v/>
      </c>
      <c r="AC792" s="1" t="str">
        <f t="shared" si="95"/>
        <v/>
      </c>
      <c r="AD792" s="1" t="e">
        <f>VLOOKUP(A792,'+ pending'!A:A,1,0)</f>
        <v>#N/A</v>
      </c>
    </row>
    <row r="793" spans="1:30" x14ac:dyDescent="0.2">
      <c r="G793" s="92"/>
      <c r="H793" s="92"/>
      <c r="I793" s="92"/>
      <c r="J793" s="92"/>
      <c r="S793" s="31">
        <f t="shared" si="93"/>
        <v>0</v>
      </c>
      <c r="T793" s="31" t="e">
        <f>VLOOKUP(A793,'+ pending'!A:V,22,0)</f>
        <v>#N/A</v>
      </c>
      <c r="U793" s="18" t="e">
        <f>VLOOKUP(A793,'+ pending'!A:W,23,0)</f>
        <v>#N/A</v>
      </c>
      <c r="V793" s="31" t="e">
        <f>VLOOKUP(A793,'+ pending'!A:X,24,0)</f>
        <v>#N/A</v>
      </c>
      <c r="W793" s="62" t="str">
        <f t="shared" si="91"/>
        <v/>
      </c>
      <c r="X793" s="63" t="str">
        <f>IF(P793="Requerimiento de Cliente",IF($V793&lt;=$AI$3,"Cumplido","Incumplido")," ")</f>
        <v xml:space="preserve"> </v>
      </c>
      <c r="Z793" s="1" t="str">
        <f t="shared" si="94"/>
        <v/>
      </c>
      <c r="AA793" s="1" t="str">
        <f t="shared" si="90"/>
        <v/>
      </c>
      <c r="AB793" s="1" t="str">
        <f t="shared" si="96"/>
        <v/>
      </c>
      <c r="AC793" s="1" t="str">
        <f t="shared" si="95"/>
        <v/>
      </c>
      <c r="AD793" s="1" t="e">
        <f>VLOOKUP(A793,'+ pending'!A:A,1,0)</f>
        <v>#N/A</v>
      </c>
    </row>
    <row r="794" spans="1:30" x14ac:dyDescent="0.2">
      <c r="G794" s="92"/>
      <c r="H794" s="92"/>
      <c r="I794" s="92"/>
      <c r="J794" s="92"/>
      <c r="S794" s="31">
        <f t="shared" si="93"/>
        <v>0</v>
      </c>
      <c r="T794" s="31" t="e">
        <f>VLOOKUP(A794,'+ pending'!A:V,22,0)</f>
        <v>#N/A</v>
      </c>
      <c r="U794" s="18" t="e">
        <f>VLOOKUP(A794,'+ pending'!A:W,23,0)</f>
        <v>#N/A</v>
      </c>
      <c r="V794" s="31" t="e">
        <f>VLOOKUP(A794,'+ pending'!A:X,24,0)</f>
        <v>#N/A</v>
      </c>
      <c r="W794" s="62" t="str">
        <f t="shared" si="91"/>
        <v/>
      </c>
      <c r="X794" s="63" t="str">
        <f>IF(P794="Requerimiento de Cliente",IF($V794&lt;=$AI$3,"Cumplido","Incumplido")," ")</f>
        <v xml:space="preserve"> </v>
      </c>
      <c r="Z794" s="1" t="str">
        <f t="shared" si="94"/>
        <v/>
      </c>
      <c r="AA794" s="1" t="str">
        <f t="shared" si="90"/>
        <v/>
      </c>
      <c r="AB794" s="1" t="str">
        <f t="shared" si="96"/>
        <v/>
      </c>
      <c r="AC794" s="1" t="str">
        <f t="shared" si="95"/>
        <v/>
      </c>
      <c r="AD794" s="1" t="e">
        <f>VLOOKUP(A794,'+ pending'!A:A,1,0)</f>
        <v>#N/A</v>
      </c>
    </row>
    <row r="795" spans="1:30" x14ac:dyDescent="0.2">
      <c r="G795" s="92"/>
      <c r="H795" s="92"/>
      <c r="I795" s="92"/>
      <c r="J795" s="92"/>
      <c r="S795" s="31">
        <f t="shared" si="93"/>
        <v>0</v>
      </c>
      <c r="T795" s="31" t="e">
        <f>VLOOKUP(A795,'+ pending'!A:V,22,0)</f>
        <v>#N/A</v>
      </c>
      <c r="U795" s="18" t="e">
        <f>VLOOKUP(A795,'+ pending'!A:W,23,0)</f>
        <v>#N/A</v>
      </c>
      <c r="V795" s="31" t="e">
        <f>VLOOKUP(A795,'+ pending'!A:X,24,0)</f>
        <v>#N/A</v>
      </c>
      <c r="W795" s="62" t="str">
        <f t="shared" si="91"/>
        <v/>
      </c>
      <c r="X795" s="63" t="str">
        <f t="shared" ref="X795:X799" si="97">IF(P795="Requerimiento de Cliente",IF($V795&lt;=$AI$3,"Cumplido","Incumplido")," ")</f>
        <v xml:space="preserve"> </v>
      </c>
      <c r="Z795" s="1" t="str">
        <f t="shared" si="94"/>
        <v/>
      </c>
      <c r="AA795" s="1" t="str">
        <f t="shared" si="90"/>
        <v/>
      </c>
      <c r="AB795" s="1" t="str">
        <f t="shared" si="96"/>
        <v/>
      </c>
      <c r="AC795" s="1" t="str">
        <f t="shared" si="95"/>
        <v/>
      </c>
      <c r="AD795" s="1" t="e">
        <f>VLOOKUP(A795,'+ pending'!A:A,1,0)</f>
        <v>#N/A</v>
      </c>
    </row>
    <row r="796" spans="1:30" x14ac:dyDescent="0.2">
      <c r="G796" s="92"/>
      <c r="H796" s="92"/>
      <c r="I796" s="92"/>
      <c r="J796" s="92"/>
      <c r="S796" s="31">
        <f t="shared" si="93"/>
        <v>0</v>
      </c>
      <c r="T796" s="31" t="e">
        <f>VLOOKUP(A796,'+ pending'!A:V,22,0)</f>
        <v>#N/A</v>
      </c>
      <c r="U796" s="18" t="e">
        <f>VLOOKUP(A796,'+ pending'!A:W,23,0)</f>
        <v>#N/A</v>
      </c>
      <c r="V796" s="31" t="e">
        <f>VLOOKUP(A796,'+ pending'!A:X,24,0)</f>
        <v>#N/A</v>
      </c>
      <c r="W796" s="62" t="str">
        <f t="shared" si="91"/>
        <v/>
      </c>
      <c r="X796" s="63" t="str">
        <f t="shared" si="97"/>
        <v xml:space="preserve"> </v>
      </c>
      <c r="Z796" s="1" t="str">
        <f t="shared" si="94"/>
        <v/>
      </c>
      <c r="AA796" s="1" t="str">
        <f t="shared" si="90"/>
        <v/>
      </c>
      <c r="AB796" s="1" t="str">
        <f t="shared" si="96"/>
        <v/>
      </c>
      <c r="AC796" s="1" t="str">
        <f t="shared" si="95"/>
        <v/>
      </c>
      <c r="AD796" s="1" t="e">
        <f>VLOOKUP(A796,'+ pending'!A:A,1,0)</f>
        <v>#N/A</v>
      </c>
    </row>
    <row r="797" spans="1:30" x14ac:dyDescent="0.2">
      <c r="G797" s="92"/>
      <c r="H797" s="92"/>
      <c r="I797" s="92"/>
      <c r="J797" s="92"/>
      <c r="S797" s="31">
        <f t="shared" si="93"/>
        <v>0</v>
      </c>
      <c r="T797" s="31" t="e">
        <f>VLOOKUP(A797,'+ pending'!A:V,22,0)</f>
        <v>#N/A</v>
      </c>
      <c r="U797" s="18" t="e">
        <f>VLOOKUP(A797,'+ pending'!A:W,23,0)</f>
        <v>#N/A</v>
      </c>
      <c r="V797" s="31" t="e">
        <f>VLOOKUP(A797,'+ pending'!A:X,24,0)</f>
        <v>#N/A</v>
      </c>
      <c r="W797" s="62" t="str">
        <f t="shared" si="91"/>
        <v/>
      </c>
      <c r="X797" s="63" t="str">
        <f t="shared" si="97"/>
        <v xml:space="preserve"> </v>
      </c>
      <c r="Z797" s="1" t="str">
        <f t="shared" si="94"/>
        <v/>
      </c>
      <c r="AA797" s="1" t="str">
        <f t="shared" si="90"/>
        <v/>
      </c>
      <c r="AB797" s="1" t="str">
        <f t="shared" si="96"/>
        <v/>
      </c>
      <c r="AC797" s="1" t="str">
        <f t="shared" si="95"/>
        <v/>
      </c>
      <c r="AD797" s="1" t="e">
        <f>VLOOKUP(A797,'+ pending'!A:A,1,0)</f>
        <v>#N/A</v>
      </c>
    </row>
    <row r="798" spans="1:30" x14ac:dyDescent="0.2">
      <c r="G798" s="92"/>
      <c r="H798" s="92"/>
      <c r="I798" s="92"/>
      <c r="J798" s="92"/>
      <c r="S798" s="31">
        <f t="shared" si="93"/>
        <v>0</v>
      </c>
      <c r="T798" s="31" t="e">
        <f>VLOOKUP(A798,'+ pending'!A:V,22,0)</f>
        <v>#N/A</v>
      </c>
      <c r="U798" s="18" t="e">
        <f>VLOOKUP(A798,'+ pending'!A:W,23,0)</f>
        <v>#N/A</v>
      </c>
      <c r="V798" s="31" t="e">
        <f>VLOOKUP(A798,'+ pending'!A:X,24,0)</f>
        <v>#N/A</v>
      </c>
      <c r="W798" s="62" t="str">
        <f t="shared" si="91"/>
        <v/>
      </c>
      <c r="X798" s="63" t="str">
        <f t="shared" si="97"/>
        <v xml:space="preserve"> </v>
      </c>
      <c r="Z798" s="1" t="str">
        <f t="shared" si="94"/>
        <v/>
      </c>
      <c r="AA798" s="1" t="str">
        <f t="shared" si="90"/>
        <v/>
      </c>
      <c r="AB798" s="1" t="str">
        <f t="shared" si="96"/>
        <v/>
      </c>
      <c r="AC798" s="1" t="str">
        <f t="shared" si="95"/>
        <v/>
      </c>
      <c r="AD798" s="1" t="e">
        <f>VLOOKUP(A798,'+ pending'!A:A,1,0)</f>
        <v>#N/A</v>
      </c>
    </row>
    <row r="799" spans="1:30" x14ac:dyDescent="0.2">
      <c r="G799" s="92"/>
      <c r="H799" s="92"/>
      <c r="I799" s="92"/>
      <c r="J799" s="92"/>
      <c r="S799" s="31">
        <f t="shared" si="93"/>
        <v>0</v>
      </c>
      <c r="T799" s="31" t="e">
        <f>VLOOKUP(A799,'+ pending'!A:V,22,0)</f>
        <v>#N/A</v>
      </c>
      <c r="U799" s="18" t="e">
        <f>VLOOKUP(A799,'+ pending'!A:W,23,0)</f>
        <v>#N/A</v>
      </c>
      <c r="V799" s="31" t="e">
        <f>VLOOKUP(A799,'+ pending'!A:X,24,0)</f>
        <v>#N/A</v>
      </c>
      <c r="W799" s="62" t="str">
        <f t="shared" si="91"/>
        <v/>
      </c>
      <c r="X799" s="63" t="str">
        <f t="shared" si="97"/>
        <v xml:space="preserve"> </v>
      </c>
      <c r="Z799" s="1" t="str">
        <f t="shared" si="94"/>
        <v/>
      </c>
      <c r="AA799" s="1" t="str">
        <f t="shared" si="90"/>
        <v/>
      </c>
      <c r="AB799" s="1" t="str">
        <f t="shared" si="96"/>
        <v/>
      </c>
      <c r="AC799" s="1" t="str">
        <f t="shared" si="95"/>
        <v/>
      </c>
      <c r="AD799" s="1" t="e">
        <f>VLOOKUP(A799,'+ pending'!A:A,1,0)</f>
        <v>#N/A</v>
      </c>
    </row>
    <row r="800" spans="1:30" x14ac:dyDescent="0.2">
      <c r="G800" s="92"/>
      <c r="H800" s="92"/>
      <c r="I800" s="92"/>
      <c r="J800" s="92"/>
      <c r="S800" s="31">
        <f t="shared" si="93"/>
        <v>0</v>
      </c>
      <c r="T800" s="31" t="e">
        <f>VLOOKUP(A800,'+ pending'!A:V,22,0)</f>
        <v>#N/A</v>
      </c>
      <c r="U800" s="18" t="e">
        <f>VLOOKUP(A800,'+ pending'!A:W,23,0)</f>
        <v>#N/A</v>
      </c>
      <c r="V800" s="31">
        <v>0</v>
      </c>
      <c r="W800" s="62"/>
      <c r="X800" s="63"/>
    </row>
    <row r="801" spans="7:24" x14ac:dyDescent="0.2">
      <c r="G801" s="92"/>
      <c r="H801" s="92"/>
      <c r="I801" s="92"/>
      <c r="J801" s="92"/>
      <c r="S801" s="31">
        <f t="shared" si="93"/>
        <v>0</v>
      </c>
      <c r="T801" s="31" t="e">
        <f>VLOOKUP(A801,'+ pending'!A:V,22,0)</f>
        <v>#N/A</v>
      </c>
      <c r="U801" s="18" t="e">
        <f>VLOOKUP(A801,'+ pending'!A:W,23,0)</f>
        <v>#N/A</v>
      </c>
      <c r="V801" s="31">
        <v>0</v>
      </c>
      <c r="W801" s="62"/>
      <c r="X801" s="63"/>
    </row>
    <row r="802" spans="7:24" x14ac:dyDescent="0.2">
      <c r="G802" s="92"/>
      <c r="H802" s="92"/>
      <c r="I802" s="92"/>
      <c r="J802" s="92"/>
      <c r="S802" s="31">
        <f t="shared" si="93"/>
        <v>0</v>
      </c>
      <c r="T802" s="31" t="e">
        <f>VLOOKUP(A802,'+ pending'!A:V,22,0)</f>
        <v>#N/A</v>
      </c>
      <c r="U802" s="18" t="e">
        <f>VLOOKUP(A802,'+ pending'!A:W,23,0)</f>
        <v>#N/A</v>
      </c>
      <c r="V802" s="31">
        <v>0</v>
      </c>
      <c r="W802" s="62"/>
      <c r="X802" s="63"/>
    </row>
    <row r="803" spans="7:24" x14ac:dyDescent="0.2">
      <c r="G803" s="92"/>
      <c r="H803" s="92"/>
      <c r="I803" s="92"/>
      <c r="J803" s="92"/>
      <c r="S803" s="31">
        <f t="shared" si="93"/>
        <v>0</v>
      </c>
      <c r="T803" s="31" t="e">
        <f>VLOOKUP(A803,'+ pending'!A:V,22,0)</f>
        <v>#N/A</v>
      </c>
      <c r="U803" s="18" t="e">
        <f>VLOOKUP(A803,'+ pending'!A:W,23,0)</f>
        <v>#N/A</v>
      </c>
      <c r="V803" s="31">
        <v>0</v>
      </c>
      <c r="W803" s="62"/>
      <c r="X803" s="63"/>
    </row>
    <row r="804" spans="7:24" x14ac:dyDescent="0.2">
      <c r="G804" s="92"/>
      <c r="H804" s="92"/>
      <c r="I804" s="92"/>
      <c r="J804" s="92"/>
      <c r="S804" s="31">
        <f t="shared" si="93"/>
        <v>0</v>
      </c>
      <c r="T804" s="31" t="e">
        <f>VLOOKUP(A804,'+ pending'!A:V,22,0)</f>
        <v>#N/A</v>
      </c>
      <c r="U804" s="18" t="e">
        <f>VLOOKUP(A804,'+ pending'!A:W,23,0)</f>
        <v>#N/A</v>
      </c>
      <c r="V804" s="31">
        <v>0</v>
      </c>
      <c r="W804" s="62"/>
      <c r="X804" s="63"/>
    </row>
    <row r="805" spans="7:24" x14ac:dyDescent="0.2">
      <c r="G805" s="92"/>
      <c r="H805" s="92"/>
      <c r="I805" s="92"/>
      <c r="J805" s="92"/>
      <c r="S805" s="31">
        <f t="shared" si="93"/>
        <v>0</v>
      </c>
      <c r="T805" s="31" t="e">
        <f>VLOOKUP(A805,'+ pending'!A:V,22,0)</f>
        <v>#N/A</v>
      </c>
      <c r="U805" s="18" t="e">
        <f>VLOOKUP(A805,'+ pending'!A:W,23,0)</f>
        <v>#N/A</v>
      </c>
      <c r="V805" s="31">
        <v>0</v>
      </c>
      <c r="W805" s="62"/>
      <c r="X805" s="63"/>
    </row>
    <row r="806" spans="7:24" x14ac:dyDescent="0.2">
      <c r="G806" s="92"/>
      <c r="H806" s="92"/>
      <c r="I806" s="92"/>
      <c r="J806" s="92"/>
      <c r="S806" s="31">
        <f t="shared" si="93"/>
        <v>0</v>
      </c>
      <c r="T806" s="31" t="e">
        <f>VLOOKUP(A806,'+ pending'!A:V,22,0)</f>
        <v>#N/A</v>
      </c>
      <c r="U806" s="18" t="e">
        <f>VLOOKUP(A806,'+ pending'!A:W,23,0)</f>
        <v>#N/A</v>
      </c>
      <c r="V806" s="31">
        <v>0</v>
      </c>
      <c r="W806" s="62"/>
      <c r="X806" s="63"/>
    </row>
    <row r="807" spans="7:24" x14ac:dyDescent="0.2">
      <c r="G807" s="92"/>
      <c r="H807" s="92"/>
      <c r="I807" s="92"/>
      <c r="J807" s="92"/>
      <c r="S807" s="31">
        <f t="shared" si="93"/>
        <v>0</v>
      </c>
      <c r="T807" s="31" t="e">
        <f>VLOOKUP(A807,'+ pending'!A:V,22,0)</f>
        <v>#N/A</v>
      </c>
      <c r="U807" s="18" t="e">
        <f>VLOOKUP(A807,'+ pending'!A:W,23,0)</f>
        <v>#N/A</v>
      </c>
      <c r="V807" s="31">
        <v>0</v>
      </c>
      <c r="W807" s="62"/>
      <c r="X807" s="63"/>
    </row>
    <row r="808" spans="7:24" x14ac:dyDescent="0.2">
      <c r="G808" s="92"/>
      <c r="H808" s="92"/>
      <c r="I808" s="92"/>
      <c r="J808" s="92"/>
      <c r="S808" s="31">
        <f t="shared" si="93"/>
        <v>0</v>
      </c>
      <c r="T808" s="31" t="e">
        <f>VLOOKUP(A808,'+ pending'!A:V,22,0)</f>
        <v>#N/A</v>
      </c>
      <c r="U808" s="18" t="e">
        <f>VLOOKUP(A808,'+ pending'!A:W,23,0)</f>
        <v>#N/A</v>
      </c>
      <c r="V808" s="31">
        <v>0</v>
      </c>
      <c r="W808" s="62"/>
      <c r="X808" s="63"/>
    </row>
    <row r="809" spans="7:24" x14ac:dyDescent="0.2">
      <c r="G809" s="92"/>
      <c r="H809" s="92"/>
      <c r="I809" s="92"/>
      <c r="J809" s="92"/>
      <c r="S809" s="31">
        <f t="shared" si="93"/>
        <v>0</v>
      </c>
      <c r="T809" s="31" t="e">
        <f>VLOOKUP(A809,'+ pending'!A:V,22,0)</f>
        <v>#N/A</v>
      </c>
      <c r="U809" s="18" t="e">
        <f>VLOOKUP(A809,'+ pending'!A:W,23,0)</f>
        <v>#N/A</v>
      </c>
      <c r="V809" s="31">
        <v>0</v>
      </c>
      <c r="W809" s="62"/>
      <c r="X809" s="63"/>
    </row>
    <row r="810" spans="7:24" x14ac:dyDescent="0.2">
      <c r="G810" s="92"/>
      <c r="H810" s="92"/>
      <c r="I810" s="92"/>
      <c r="J810" s="92"/>
      <c r="S810" s="31">
        <f t="shared" si="93"/>
        <v>0</v>
      </c>
      <c r="T810" s="31" t="e">
        <f>VLOOKUP(A810,'+ pending'!A:V,22,0)</f>
        <v>#N/A</v>
      </c>
      <c r="U810" s="18" t="e">
        <f>VLOOKUP(A810,'+ pending'!A:W,23,0)</f>
        <v>#N/A</v>
      </c>
      <c r="V810" s="31">
        <v>0</v>
      </c>
      <c r="W810" s="62"/>
      <c r="X810" s="63"/>
    </row>
    <row r="811" spans="7:24" x14ac:dyDescent="0.2">
      <c r="G811" s="92"/>
      <c r="H811" s="92"/>
      <c r="I811" s="92"/>
      <c r="J811" s="92"/>
      <c r="S811" s="31">
        <f t="shared" si="93"/>
        <v>0</v>
      </c>
      <c r="T811" s="31" t="e">
        <f>VLOOKUP(A811,'+ pending'!A:V,22,0)</f>
        <v>#N/A</v>
      </c>
      <c r="U811" s="18" t="e">
        <f>VLOOKUP(A811,'+ pending'!A:W,23,0)</f>
        <v>#N/A</v>
      </c>
      <c r="V811" s="31">
        <v>0</v>
      </c>
      <c r="W811" s="62"/>
      <c r="X811" s="63"/>
    </row>
    <row r="812" spans="7:24" x14ac:dyDescent="0.2">
      <c r="G812" s="92"/>
      <c r="H812" s="92"/>
      <c r="I812" s="92"/>
      <c r="J812" s="92"/>
      <c r="S812" s="31">
        <f t="shared" si="93"/>
        <v>0</v>
      </c>
      <c r="T812" s="31" t="e">
        <f>VLOOKUP(A812,'+ pending'!A:V,22,0)</f>
        <v>#N/A</v>
      </c>
      <c r="U812" s="18" t="e">
        <f>VLOOKUP(A812,'+ pending'!A:W,23,0)</f>
        <v>#N/A</v>
      </c>
      <c r="V812" s="31">
        <v>0</v>
      </c>
      <c r="W812" s="62"/>
      <c r="X812" s="63"/>
    </row>
    <row r="813" spans="7:24" x14ac:dyDescent="0.2">
      <c r="G813" s="92"/>
      <c r="H813" s="92"/>
      <c r="I813" s="92"/>
      <c r="J813" s="92"/>
      <c r="S813" s="31">
        <f t="shared" si="93"/>
        <v>0</v>
      </c>
      <c r="T813" s="31" t="e">
        <f>VLOOKUP(A813,'+ pending'!A:V,22,0)</f>
        <v>#N/A</v>
      </c>
      <c r="U813" s="18" t="e">
        <f>VLOOKUP(A813,'+ pending'!A:W,23,0)</f>
        <v>#N/A</v>
      </c>
      <c r="V813" s="31">
        <v>0</v>
      </c>
      <c r="W813" s="62"/>
      <c r="X813" s="63"/>
    </row>
    <row r="814" spans="7:24" x14ac:dyDescent="0.2">
      <c r="G814" s="92"/>
      <c r="H814" s="92"/>
      <c r="I814" s="92"/>
      <c r="J814" s="92"/>
      <c r="S814" s="31">
        <f t="shared" si="93"/>
        <v>0</v>
      </c>
      <c r="T814" s="31" t="e">
        <f>VLOOKUP(A814,'+ pending'!A:V,22,0)</f>
        <v>#N/A</v>
      </c>
      <c r="U814" s="18" t="e">
        <f>VLOOKUP(A814,'+ pending'!A:W,23,0)</f>
        <v>#N/A</v>
      </c>
      <c r="V814" s="31">
        <v>0</v>
      </c>
      <c r="W814" s="62"/>
      <c r="X814" s="63"/>
    </row>
    <row r="815" spans="7:24" x14ac:dyDescent="0.2">
      <c r="G815" s="92"/>
      <c r="H815" s="92"/>
      <c r="I815" s="92"/>
      <c r="J815" s="92"/>
      <c r="S815" s="31">
        <f t="shared" si="93"/>
        <v>0</v>
      </c>
      <c r="T815" s="31" t="e">
        <f>VLOOKUP(A815,'+ pending'!A:V,22,0)</f>
        <v>#N/A</v>
      </c>
      <c r="U815" s="18" t="e">
        <f>VLOOKUP(A815,'+ pending'!A:W,23,0)</f>
        <v>#N/A</v>
      </c>
      <c r="V815" s="31">
        <v>0</v>
      </c>
      <c r="W815" s="62"/>
      <c r="X815" s="63"/>
    </row>
    <row r="816" spans="7:24" x14ac:dyDescent="0.2">
      <c r="G816" s="92"/>
      <c r="H816" s="92"/>
      <c r="I816" s="92"/>
      <c r="J816" s="92"/>
      <c r="S816" s="31">
        <f t="shared" si="93"/>
        <v>0</v>
      </c>
      <c r="T816" s="31" t="e">
        <f>VLOOKUP(A816,'+ pending'!A:V,22,0)</f>
        <v>#N/A</v>
      </c>
      <c r="U816" s="18" t="e">
        <f>VLOOKUP(A816,'+ pending'!A:W,23,0)</f>
        <v>#N/A</v>
      </c>
      <c r="V816" s="31">
        <v>0</v>
      </c>
      <c r="W816" s="62"/>
      <c r="X816" s="63"/>
    </row>
    <row r="817" spans="7:24" x14ac:dyDescent="0.2">
      <c r="G817" s="92"/>
      <c r="H817" s="92"/>
      <c r="I817" s="92"/>
      <c r="J817" s="92"/>
      <c r="S817" s="31">
        <f t="shared" si="93"/>
        <v>0</v>
      </c>
      <c r="T817" s="31" t="e">
        <f>VLOOKUP(A817,'+ pending'!A:V,22,0)</f>
        <v>#N/A</v>
      </c>
      <c r="U817" s="18" t="e">
        <f>VLOOKUP(A817,'+ pending'!A:W,23,0)</f>
        <v>#N/A</v>
      </c>
      <c r="V817" s="31">
        <v>0</v>
      </c>
      <c r="W817" s="62"/>
      <c r="X817" s="63"/>
    </row>
    <row r="818" spans="7:24" x14ac:dyDescent="0.2">
      <c r="G818" s="92"/>
      <c r="H818" s="92"/>
      <c r="I818" s="92"/>
      <c r="J818" s="92"/>
      <c r="S818" s="31">
        <f t="shared" si="93"/>
        <v>0</v>
      </c>
      <c r="T818" s="31" t="e">
        <f>VLOOKUP(A818,'+ pending'!A:V,22,0)</f>
        <v>#N/A</v>
      </c>
      <c r="U818" s="18" t="e">
        <f>VLOOKUP(A818,'+ pending'!A:W,23,0)</f>
        <v>#N/A</v>
      </c>
      <c r="V818" s="31">
        <v>0</v>
      </c>
      <c r="W818" s="62"/>
      <c r="X818" s="63"/>
    </row>
    <row r="819" spans="7:24" x14ac:dyDescent="0.2">
      <c r="G819" s="92"/>
      <c r="H819" s="92"/>
      <c r="I819" s="92"/>
      <c r="J819" s="92"/>
      <c r="S819" s="31">
        <f t="shared" si="93"/>
        <v>0</v>
      </c>
      <c r="T819" s="31" t="e">
        <f>VLOOKUP(A819,'+ pending'!A:V,22,0)</f>
        <v>#N/A</v>
      </c>
      <c r="U819" s="18" t="e">
        <f>VLOOKUP(A819,'+ pending'!A:W,23,0)</f>
        <v>#N/A</v>
      </c>
      <c r="V819" s="31">
        <v>0</v>
      </c>
      <c r="W819" s="62"/>
      <c r="X819" s="63"/>
    </row>
    <row r="820" spans="7:24" x14ac:dyDescent="0.2">
      <c r="G820" s="92"/>
      <c r="H820" s="92"/>
      <c r="I820" s="92"/>
      <c r="J820" s="92"/>
      <c r="S820" s="31">
        <f t="shared" si="93"/>
        <v>0</v>
      </c>
      <c r="T820" s="31" t="e">
        <f>VLOOKUP(A820,'+ pending'!A:V,22,0)</f>
        <v>#N/A</v>
      </c>
      <c r="U820" s="18" t="e">
        <f>VLOOKUP(A820,'+ pending'!A:W,23,0)</f>
        <v>#N/A</v>
      </c>
      <c r="V820" s="31">
        <v>0</v>
      </c>
      <c r="W820" s="62"/>
      <c r="X820" s="63"/>
    </row>
    <row r="821" spans="7:24" x14ac:dyDescent="0.2">
      <c r="G821" s="92"/>
      <c r="H821" s="92"/>
      <c r="I821" s="92"/>
      <c r="J821" s="92"/>
      <c r="S821" s="31">
        <f t="shared" si="93"/>
        <v>0</v>
      </c>
      <c r="T821" s="31" t="e">
        <f>VLOOKUP(A821,'+ pending'!A:V,22,0)</f>
        <v>#N/A</v>
      </c>
      <c r="U821" s="18" t="e">
        <f>VLOOKUP(A821,'+ pending'!A:W,23,0)</f>
        <v>#N/A</v>
      </c>
      <c r="V821" s="31">
        <v>0</v>
      </c>
      <c r="W821" s="62"/>
      <c r="X821" s="63"/>
    </row>
    <row r="822" spans="7:24" x14ac:dyDescent="0.2">
      <c r="G822" s="92"/>
      <c r="H822" s="92"/>
      <c r="I822" s="92"/>
      <c r="J822" s="92"/>
      <c r="S822" s="31">
        <f t="shared" si="93"/>
        <v>0</v>
      </c>
      <c r="T822" s="31" t="e">
        <f>VLOOKUP(A822,'+ pending'!A:V,22,0)</f>
        <v>#N/A</v>
      </c>
      <c r="U822" s="18" t="e">
        <f>VLOOKUP(A822,'+ pending'!A:W,23,0)</f>
        <v>#N/A</v>
      </c>
      <c r="V822" s="31">
        <v>0</v>
      </c>
      <c r="W822" s="62"/>
      <c r="X822" s="63"/>
    </row>
    <row r="823" spans="7:24" x14ac:dyDescent="0.2">
      <c r="G823" s="92"/>
      <c r="H823" s="92"/>
      <c r="I823" s="92"/>
      <c r="J823" s="92"/>
      <c r="S823" s="31">
        <f t="shared" si="93"/>
        <v>0</v>
      </c>
      <c r="T823" s="31" t="e">
        <f>VLOOKUP(A823,'+ pending'!A:V,22,0)</f>
        <v>#N/A</v>
      </c>
      <c r="U823" s="18" t="e">
        <f>VLOOKUP(A823,'+ pending'!A:W,23,0)</f>
        <v>#N/A</v>
      </c>
      <c r="V823" s="31">
        <v>0</v>
      </c>
      <c r="W823" s="62"/>
      <c r="X823" s="63"/>
    </row>
    <row r="824" spans="7:24" x14ac:dyDescent="0.2">
      <c r="G824" s="92"/>
      <c r="H824" s="92"/>
      <c r="I824" s="92"/>
      <c r="J824" s="92"/>
      <c r="S824" s="31">
        <f t="shared" si="93"/>
        <v>0</v>
      </c>
      <c r="T824" s="31" t="e">
        <f>VLOOKUP(A824,'+ pending'!A:V,22,0)</f>
        <v>#N/A</v>
      </c>
      <c r="U824" s="18" t="e">
        <f>VLOOKUP(A824,'+ pending'!A:W,23,0)</f>
        <v>#N/A</v>
      </c>
      <c r="V824" s="31">
        <v>0</v>
      </c>
      <c r="W824" s="62"/>
      <c r="X824" s="63"/>
    </row>
    <row r="825" spans="7:24" x14ac:dyDescent="0.2">
      <c r="G825" s="92"/>
      <c r="H825" s="92"/>
      <c r="I825" s="92"/>
      <c r="J825" s="92"/>
      <c r="S825" s="31">
        <f t="shared" si="93"/>
        <v>0</v>
      </c>
      <c r="T825" s="31" t="e">
        <f>VLOOKUP(A825,'+ pending'!A:V,22,0)</f>
        <v>#N/A</v>
      </c>
      <c r="U825" s="18" t="e">
        <f>VLOOKUP(A825,'+ pending'!A:W,23,0)</f>
        <v>#N/A</v>
      </c>
      <c r="V825" s="31">
        <v>0</v>
      </c>
      <c r="W825" s="62"/>
      <c r="X825" s="63"/>
    </row>
    <row r="826" spans="7:24" x14ac:dyDescent="0.2">
      <c r="G826" s="92"/>
      <c r="H826" s="92"/>
      <c r="I826" s="92"/>
      <c r="J826" s="92"/>
      <c r="S826" s="31">
        <f t="shared" si="93"/>
        <v>0</v>
      </c>
      <c r="T826" s="31" t="e">
        <f>VLOOKUP(A826,'+ pending'!A:V,22,0)</f>
        <v>#N/A</v>
      </c>
      <c r="U826" s="18" t="e">
        <f>VLOOKUP(A826,'+ pending'!A:W,23,0)</f>
        <v>#N/A</v>
      </c>
      <c r="V826" s="31">
        <v>0</v>
      </c>
      <c r="W826" s="62"/>
      <c r="X826" s="63"/>
    </row>
    <row r="827" spans="7:24" x14ac:dyDescent="0.2">
      <c r="G827" s="92"/>
      <c r="H827" s="92"/>
      <c r="I827" s="92"/>
      <c r="J827" s="92"/>
      <c r="S827" s="31">
        <f t="shared" si="93"/>
        <v>0</v>
      </c>
      <c r="T827" s="31" t="e">
        <f>VLOOKUP(A827,'+ pending'!A:V,22,0)</f>
        <v>#N/A</v>
      </c>
      <c r="U827" s="18" t="e">
        <f>VLOOKUP(A827,'+ pending'!A:W,23,0)</f>
        <v>#N/A</v>
      </c>
      <c r="V827" s="31">
        <v>0</v>
      </c>
      <c r="W827" s="62"/>
      <c r="X827" s="63"/>
    </row>
    <row r="828" spans="7:24" x14ac:dyDescent="0.2">
      <c r="G828" s="92"/>
      <c r="H828" s="92"/>
      <c r="I828" s="92"/>
      <c r="J828" s="92"/>
      <c r="S828" s="31">
        <f t="shared" si="93"/>
        <v>0</v>
      </c>
      <c r="T828" s="31" t="e">
        <f>VLOOKUP(A828,'+ pending'!A:V,22,0)</f>
        <v>#N/A</v>
      </c>
      <c r="U828" s="18" t="e">
        <f>VLOOKUP(A828,'+ pending'!A:W,23,0)</f>
        <v>#N/A</v>
      </c>
      <c r="V828" s="31">
        <v>0</v>
      </c>
      <c r="W828" s="62"/>
      <c r="X828" s="63"/>
    </row>
    <row r="829" spans="7:24" x14ac:dyDescent="0.2">
      <c r="G829" s="92"/>
      <c r="H829" s="92"/>
      <c r="I829" s="92"/>
      <c r="J829" s="92"/>
      <c r="S829" s="31">
        <f t="shared" si="93"/>
        <v>0</v>
      </c>
      <c r="T829" s="31" t="e">
        <f>VLOOKUP(A829,'+ pending'!A:V,22,0)</f>
        <v>#N/A</v>
      </c>
      <c r="U829" s="18" t="e">
        <f>VLOOKUP(A829,'+ pending'!A:W,23,0)</f>
        <v>#N/A</v>
      </c>
      <c r="V829" s="31">
        <v>0</v>
      </c>
      <c r="W829" s="62"/>
      <c r="X829" s="63"/>
    </row>
    <row r="830" spans="7:24" x14ac:dyDescent="0.2">
      <c r="G830" s="92"/>
      <c r="H830" s="92"/>
      <c r="I830" s="92"/>
      <c r="J830" s="92"/>
      <c r="S830" s="31">
        <f t="shared" si="93"/>
        <v>0</v>
      </c>
      <c r="T830" s="31" t="e">
        <f>VLOOKUP(A830,'+ pending'!A:V,22,0)</f>
        <v>#N/A</v>
      </c>
      <c r="U830" s="18" t="e">
        <f>VLOOKUP(A830,'+ pending'!A:W,23,0)</f>
        <v>#N/A</v>
      </c>
      <c r="V830" s="31">
        <v>0</v>
      </c>
      <c r="W830" s="62"/>
      <c r="X830" s="63"/>
    </row>
    <row r="831" spans="7:24" x14ac:dyDescent="0.2">
      <c r="G831" s="92"/>
      <c r="H831" s="92"/>
      <c r="I831" s="92"/>
      <c r="J831" s="92"/>
      <c r="S831" s="31">
        <f t="shared" si="93"/>
        <v>0</v>
      </c>
      <c r="T831" s="31" t="e">
        <f>VLOOKUP(A831,'+ pending'!A:V,22,0)</f>
        <v>#N/A</v>
      </c>
      <c r="U831" s="18" t="e">
        <f>VLOOKUP(A831,'+ pending'!A:W,23,0)</f>
        <v>#N/A</v>
      </c>
      <c r="V831" s="31">
        <v>0</v>
      </c>
      <c r="W831" s="62"/>
      <c r="X831" s="63"/>
    </row>
    <row r="832" spans="7:24" x14ac:dyDescent="0.2">
      <c r="G832" s="92"/>
      <c r="H832" s="92"/>
      <c r="I832" s="92"/>
      <c r="J832" s="92"/>
      <c r="S832" s="31">
        <f t="shared" si="93"/>
        <v>0</v>
      </c>
      <c r="T832" s="31" t="e">
        <f>VLOOKUP(A832,'+ pending'!A:V,22,0)</f>
        <v>#N/A</v>
      </c>
      <c r="U832" s="18" t="e">
        <f>VLOOKUP(A832,'+ pending'!A:W,23,0)</f>
        <v>#N/A</v>
      </c>
      <c r="V832" s="31">
        <v>0</v>
      </c>
      <c r="W832" s="62"/>
      <c r="X832" s="63"/>
    </row>
    <row r="833" spans="7:24" x14ac:dyDescent="0.2">
      <c r="G833" s="92"/>
      <c r="H833" s="92"/>
      <c r="I833" s="92"/>
      <c r="J833" s="92"/>
      <c r="S833" s="31">
        <f t="shared" si="93"/>
        <v>0</v>
      </c>
      <c r="T833" s="31" t="e">
        <f>VLOOKUP(A833,'+ pending'!A:V,22,0)</f>
        <v>#N/A</v>
      </c>
      <c r="U833" s="18" t="e">
        <f>VLOOKUP(A833,'+ pending'!A:W,23,0)</f>
        <v>#N/A</v>
      </c>
      <c r="V833" s="31">
        <v>0</v>
      </c>
      <c r="W833" s="62"/>
      <c r="X833" s="63"/>
    </row>
    <row r="834" spans="7:24" x14ac:dyDescent="0.2">
      <c r="R834" s="1"/>
      <c r="S834" s="31">
        <f t="shared" si="93"/>
        <v>0</v>
      </c>
      <c r="V834" s="31">
        <v>0</v>
      </c>
      <c r="W834" s="62"/>
      <c r="X834" s="63"/>
    </row>
    <row r="835" spans="7:24" x14ac:dyDescent="0.2">
      <c r="R835" s="1"/>
      <c r="S835" s="31">
        <f t="shared" si="93"/>
        <v>0</v>
      </c>
      <c r="V835" s="31">
        <v>0</v>
      </c>
      <c r="W835" s="62"/>
      <c r="X835" s="63"/>
    </row>
    <row r="836" spans="7:24" x14ac:dyDescent="0.2">
      <c r="R836" s="1"/>
      <c r="S836" s="31">
        <f t="shared" si="93"/>
        <v>0</v>
      </c>
      <c r="V836" s="31">
        <v>0</v>
      </c>
      <c r="W836" s="62"/>
      <c r="X836" s="63"/>
    </row>
    <row r="837" spans="7:24" x14ac:dyDescent="0.2">
      <c r="R837" s="1"/>
      <c r="S837" s="31">
        <f t="shared" si="93"/>
        <v>0</v>
      </c>
      <c r="V837" s="31">
        <v>0</v>
      </c>
      <c r="W837" s="62"/>
      <c r="X837" s="63"/>
    </row>
    <row r="838" spans="7:24" x14ac:dyDescent="0.2">
      <c r="R838" s="1"/>
      <c r="S838" s="31">
        <f t="shared" si="93"/>
        <v>0</v>
      </c>
      <c r="V838" s="31">
        <v>0</v>
      </c>
      <c r="W838" s="62"/>
      <c r="X838" s="63"/>
    </row>
    <row r="839" spans="7:24" x14ac:dyDescent="0.2">
      <c r="R839" s="1"/>
      <c r="S839" s="31">
        <f t="shared" si="93"/>
        <v>0</v>
      </c>
      <c r="V839" s="31">
        <v>0</v>
      </c>
      <c r="W839" s="62"/>
      <c r="X839" s="63"/>
    </row>
    <row r="840" spans="7:24" x14ac:dyDescent="0.2">
      <c r="R840" s="1"/>
      <c r="S840" s="31">
        <f t="shared" si="93"/>
        <v>0</v>
      </c>
      <c r="V840" s="31">
        <v>0</v>
      </c>
      <c r="W840" s="62"/>
      <c r="X840" s="63"/>
    </row>
    <row r="841" spans="7:24" x14ac:dyDescent="0.2">
      <c r="R841" s="1"/>
      <c r="S841" s="31">
        <f t="shared" si="93"/>
        <v>0</v>
      </c>
      <c r="V841" s="31">
        <v>0</v>
      </c>
      <c r="W841" s="62"/>
      <c r="X841" s="63"/>
    </row>
    <row r="842" spans="7:24" x14ac:dyDescent="0.2">
      <c r="R842" s="1"/>
      <c r="S842" s="31">
        <f t="shared" ref="S842:S896" si="98">I842-H842</f>
        <v>0</v>
      </c>
      <c r="V842" s="31">
        <v>0</v>
      </c>
      <c r="W842" s="62"/>
      <c r="X842" s="63"/>
    </row>
    <row r="843" spans="7:24" x14ac:dyDescent="0.2">
      <c r="R843" s="1"/>
      <c r="S843" s="31">
        <f t="shared" si="98"/>
        <v>0</v>
      </c>
      <c r="V843" s="31">
        <v>0</v>
      </c>
      <c r="W843" s="62"/>
      <c r="X843" s="63"/>
    </row>
    <row r="844" spans="7:24" x14ac:dyDescent="0.2">
      <c r="R844" s="1"/>
      <c r="S844" s="31">
        <f t="shared" si="98"/>
        <v>0</v>
      </c>
      <c r="V844" s="31">
        <v>0</v>
      </c>
      <c r="W844" s="62"/>
      <c r="X844" s="63"/>
    </row>
    <row r="845" spans="7:24" x14ac:dyDescent="0.2">
      <c r="R845" s="1"/>
      <c r="S845" s="31">
        <f t="shared" si="98"/>
        <v>0</v>
      </c>
      <c r="V845" s="31">
        <v>0</v>
      </c>
      <c r="W845" s="62"/>
      <c r="X845" s="63"/>
    </row>
    <row r="846" spans="7:24" x14ac:dyDescent="0.2">
      <c r="R846" s="1"/>
      <c r="S846" s="31">
        <f t="shared" si="98"/>
        <v>0</v>
      </c>
      <c r="V846" s="31">
        <v>0</v>
      </c>
      <c r="W846" s="62"/>
      <c r="X846" s="63"/>
    </row>
    <row r="847" spans="7:24" x14ac:dyDescent="0.2">
      <c r="R847" s="1"/>
      <c r="S847" s="31">
        <f t="shared" si="98"/>
        <v>0</v>
      </c>
      <c r="V847" s="31">
        <v>0</v>
      </c>
      <c r="W847" s="62"/>
      <c r="X847" s="63"/>
    </row>
    <row r="848" spans="7:24" x14ac:dyDescent="0.2">
      <c r="R848" s="1"/>
      <c r="S848" s="31">
        <f t="shared" si="98"/>
        <v>0</v>
      </c>
      <c r="V848" s="31">
        <v>0</v>
      </c>
      <c r="W848" s="62"/>
      <c r="X848" s="63"/>
    </row>
    <row r="849" spans="18:24" x14ac:dyDescent="0.2">
      <c r="R849" s="1"/>
      <c r="S849" s="31">
        <f t="shared" si="98"/>
        <v>0</v>
      </c>
      <c r="V849" s="31">
        <v>0</v>
      </c>
      <c r="W849" s="62"/>
      <c r="X849" s="63"/>
    </row>
    <row r="850" spans="18:24" x14ac:dyDescent="0.2">
      <c r="R850" s="1"/>
      <c r="S850" s="31">
        <f t="shared" si="98"/>
        <v>0</v>
      </c>
      <c r="V850" s="31">
        <v>0</v>
      </c>
      <c r="W850" s="62"/>
      <c r="X850" s="63"/>
    </row>
    <row r="851" spans="18:24" x14ac:dyDescent="0.2">
      <c r="R851" s="1"/>
      <c r="S851" s="31">
        <f t="shared" si="98"/>
        <v>0</v>
      </c>
      <c r="V851" s="31">
        <v>0</v>
      </c>
      <c r="W851" s="62"/>
      <c r="X851" s="63"/>
    </row>
    <row r="852" spans="18:24" x14ac:dyDescent="0.2">
      <c r="R852" s="1"/>
      <c r="S852" s="31">
        <f t="shared" si="98"/>
        <v>0</v>
      </c>
      <c r="V852" s="31">
        <v>0</v>
      </c>
      <c r="W852" s="62"/>
      <c r="X852" s="63"/>
    </row>
    <row r="853" spans="18:24" x14ac:dyDescent="0.2">
      <c r="R853" s="1"/>
      <c r="S853" s="31">
        <f t="shared" si="98"/>
        <v>0</v>
      </c>
      <c r="V853" s="31">
        <v>0</v>
      </c>
      <c r="W853" s="62"/>
      <c r="X853" s="63"/>
    </row>
    <row r="854" spans="18:24" x14ac:dyDescent="0.2">
      <c r="R854" s="1"/>
      <c r="S854" s="31">
        <f t="shared" si="98"/>
        <v>0</v>
      </c>
      <c r="V854" s="31">
        <v>0</v>
      </c>
      <c r="W854" s="62"/>
      <c r="X854" s="63"/>
    </row>
    <row r="855" spans="18:24" x14ac:dyDescent="0.2">
      <c r="R855" s="1"/>
      <c r="S855" s="31">
        <f t="shared" si="98"/>
        <v>0</v>
      </c>
      <c r="V855" s="31">
        <v>0</v>
      </c>
      <c r="W855" s="62"/>
      <c r="X855" s="63"/>
    </row>
    <row r="856" spans="18:24" x14ac:dyDescent="0.2">
      <c r="R856" s="1"/>
      <c r="S856" s="31">
        <f t="shared" si="98"/>
        <v>0</v>
      </c>
      <c r="V856" s="31">
        <v>0</v>
      </c>
      <c r="W856" s="62"/>
      <c r="X856" s="63"/>
    </row>
    <row r="857" spans="18:24" x14ac:dyDescent="0.2">
      <c r="R857" s="1"/>
      <c r="S857" s="31">
        <f t="shared" si="98"/>
        <v>0</v>
      </c>
      <c r="V857" s="31">
        <v>0</v>
      </c>
      <c r="W857" s="62"/>
      <c r="X857" s="63"/>
    </row>
    <row r="858" spans="18:24" x14ac:dyDescent="0.2">
      <c r="R858" s="1"/>
      <c r="S858" s="31">
        <f t="shared" si="98"/>
        <v>0</v>
      </c>
      <c r="V858" s="31">
        <v>0</v>
      </c>
      <c r="W858" s="62"/>
      <c r="X858" s="63"/>
    </row>
    <row r="859" spans="18:24" x14ac:dyDescent="0.2">
      <c r="R859" s="1"/>
      <c r="S859" s="31">
        <f t="shared" si="98"/>
        <v>0</v>
      </c>
      <c r="V859" s="31">
        <v>0</v>
      </c>
      <c r="W859" s="62"/>
      <c r="X859" s="63"/>
    </row>
    <row r="860" spans="18:24" x14ac:dyDescent="0.2">
      <c r="R860" s="1"/>
      <c r="S860" s="31">
        <f t="shared" si="98"/>
        <v>0</v>
      </c>
      <c r="V860" s="31">
        <v>0</v>
      </c>
      <c r="W860" s="62"/>
      <c r="X860" s="63"/>
    </row>
    <row r="861" spans="18:24" x14ac:dyDescent="0.2">
      <c r="R861" s="1"/>
      <c r="S861" s="31">
        <f t="shared" si="98"/>
        <v>0</v>
      </c>
      <c r="V861" s="31">
        <v>0</v>
      </c>
      <c r="W861" s="62"/>
      <c r="X861" s="63"/>
    </row>
    <row r="862" spans="18:24" x14ac:dyDescent="0.2">
      <c r="R862" s="1"/>
      <c r="S862" s="31">
        <f t="shared" si="98"/>
        <v>0</v>
      </c>
      <c r="V862" s="31">
        <v>0</v>
      </c>
      <c r="W862" s="62"/>
      <c r="X862" s="63"/>
    </row>
    <row r="863" spans="18:24" x14ac:dyDescent="0.2">
      <c r="R863" s="1"/>
      <c r="S863" s="31">
        <f t="shared" si="98"/>
        <v>0</v>
      </c>
      <c r="V863" s="31">
        <v>0</v>
      </c>
      <c r="W863" s="62"/>
      <c r="X863" s="63"/>
    </row>
    <row r="864" spans="18:24" x14ac:dyDescent="0.2">
      <c r="R864" s="1"/>
      <c r="S864" s="31">
        <f t="shared" si="98"/>
        <v>0</v>
      </c>
      <c r="V864" s="31">
        <v>0</v>
      </c>
      <c r="W864" s="62"/>
      <c r="X864" s="63"/>
    </row>
    <row r="865" spans="18:24" x14ac:dyDescent="0.2">
      <c r="R865" s="1"/>
      <c r="S865" s="31">
        <f t="shared" si="98"/>
        <v>0</v>
      </c>
      <c r="V865" s="31">
        <v>0</v>
      </c>
      <c r="W865" s="62"/>
      <c r="X865" s="63"/>
    </row>
    <row r="866" spans="18:24" x14ac:dyDescent="0.2">
      <c r="R866" s="1"/>
      <c r="S866" s="31">
        <f t="shared" si="98"/>
        <v>0</v>
      </c>
      <c r="V866" s="31">
        <v>0</v>
      </c>
      <c r="W866" s="62"/>
      <c r="X866" s="63"/>
    </row>
    <row r="867" spans="18:24" x14ac:dyDescent="0.2">
      <c r="R867" s="1"/>
      <c r="S867" s="31">
        <f t="shared" si="98"/>
        <v>0</v>
      </c>
      <c r="V867" s="31">
        <v>0</v>
      </c>
      <c r="W867" s="62"/>
      <c r="X867" s="63"/>
    </row>
    <row r="868" spans="18:24" x14ac:dyDescent="0.2">
      <c r="R868" s="1"/>
      <c r="S868" s="31">
        <f t="shared" si="98"/>
        <v>0</v>
      </c>
      <c r="V868" s="31">
        <v>0</v>
      </c>
      <c r="W868" s="62"/>
      <c r="X868" s="63"/>
    </row>
    <row r="869" spans="18:24" x14ac:dyDescent="0.2">
      <c r="R869" s="1"/>
      <c r="S869" s="31">
        <f t="shared" si="98"/>
        <v>0</v>
      </c>
      <c r="V869" s="31">
        <v>0</v>
      </c>
      <c r="W869" s="62"/>
      <c r="X869" s="63"/>
    </row>
    <row r="870" spans="18:24" x14ac:dyDescent="0.2">
      <c r="R870" s="1"/>
      <c r="S870" s="31">
        <f t="shared" si="98"/>
        <v>0</v>
      </c>
      <c r="V870" s="31">
        <v>0</v>
      </c>
      <c r="W870" s="62"/>
      <c r="X870" s="63"/>
    </row>
    <row r="871" spans="18:24" x14ac:dyDescent="0.2">
      <c r="R871" s="1"/>
      <c r="S871" s="31">
        <f t="shared" si="98"/>
        <v>0</v>
      </c>
      <c r="V871" s="31">
        <v>0</v>
      </c>
      <c r="W871" s="62"/>
      <c r="X871" s="63"/>
    </row>
    <row r="872" spans="18:24" x14ac:dyDescent="0.2">
      <c r="R872" s="1"/>
      <c r="S872" s="31">
        <f t="shared" si="98"/>
        <v>0</v>
      </c>
      <c r="V872" s="31">
        <v>0</v>
      </c>
      <c r="W872" s="62"/>
      <c r="X872" s="63"/>
    </row>
    <row r="873" spans="18:24" x14ac:dyDescent="0.2">
      <c r="R873" s="1"/>
      <c r="S873" s="31">
        <f t="shared" si="98"/>
        <v>0</v>
      </c>
      <c r="V873" s="31">
        <v>0</v>
      </c>
      <c r="W873" s="62"/>
      <c r="X873" s="63"/>
    </row>
    <row r="874" spans="18:24" x14ac:dyDescent="0.2">
      <c r="R874" s="1"/>
      <c r="S874" s="31">
        <f t="shared" si="98"/>
        <v>0</v>
      </c>
      <c r="V874" s="31">
        <v>0</v>
      </c>
      <c r="W874" s="62"/>
      <c r="X874" s="63"/>
    </row>
    <row r="875" spans="18:24" x14ac:dyDescent="0.2">
      <c r="R875" s="1"/>
      <c r="S875" s="31">
        <f t="shared" si="98"/>
        <v>0</v>
      </c>
      <c r="V875" s="31">
        <v>0</v>
      </c>
      <c r="W875" s="62"/>
      <c r="X875" s="63"/>
    </row>
    <row r="876" spans="18:24" x14ac:dyDescent="0.2">
      <c r="R876" s="1"/>
      <c r="S876" s="31">
        <f t="shared" si="98"/>
        <v>0</v>
      </c>
      <c r="V876" s="31">
        <v>0</v>
      </c>
      <c r="W876" s="62"/>
      <c r="X876" s="63"/>
    </row>
    <row r="877" spans="18:24" x14ac:dyDescent="0.2">
      <c r="R877" s="1"/>
      <c r="S877" s="31">
        <f t="shared" si="98"/>
        <v>0</v>
      </c>
      <c r="V877" s="31">
        <v>0</v>
      </c>
      <c r="W877" s="62"/>
      <c r="X877" s="63"/>
    </row>
    <row r="878" spans="18:24" x14ac:dyDescent="0.2">
      <c r="R878" s="1"/>
      <c r="S878" s="31">
        <f t="shared" si="98"/>
        <v>0</v>
      </c>
      <c r="V878" s="31">
        <v>0</v>
      </c>
      <c r="W878" s="62"/>
      <c r="X878" s="63"/>
    </row>
    <row r="879" spans="18:24" x14ac:dyDescent="0.2">
      <c r="R879" s="1"/>
      <c r="S879" s="31">
        <f t="shared" si="98"/>
        <v>0</v>
      </c>
      <c r="V879" s="31">
        <v>0</v>
      </c>
      <c r="W879" s="62"/>
      <c r="X879" s="63"/>
    </row>
    <row r="880" spans="18:24" x14ac:dyDescent="0.2">
      <c r="R880" s="1"/>
      <c r="S880" s="31">
        <f t="shared" si="98"/>
        <v>0</v>
      </c>
      <c r="V880" s="31">
        <v>0</v>
      </c>
      <c r="W880" s="62"/>
      <c r="X880" s="63"/>
    </row>
    <row r="881" spans="18:24" x14ac:dyDescent="0.2">
      <c r="R881" s="1"/>
      <c r="S881" s="31">
        <f t="shared" si="98"/>
        <v>0</v>
      </c>
      <c r="V881" s="31">
        <v>0</v>
      </c>
      <c r="W881" s="62"/>
      <c r="X881" s="63"/>
    </row>
    <row r="882" spans="18:24" x14ac:dyDescent="0.2">
      <c r="R882" s="1"/>
      <c r="S882" s="31">
        <f t="shared" si="98"/>
        <v>0</v>
      </c>
      <c r="V882" s="31">
        <v>0</v>
      </c>
      <c r="W882" s="62"/>
      <c r="X882" s="63"/>
    </row>
    <row r="883" spans="18:24" x14ac:dyDescent="0.2">
      <c r="R883" s="1"/>
      <c r="S883" s="31">
        <f t="shared" si="98"/>
        <v>0</v>
      </c>
      <c r="V883" s="31">
        <v>0</v>
      </c>
      <c r="W883" s="62"/>
      <c r="X883" s="63"/>
    </row>
    <row r="884" spans="18:24" x14ac:dyDescent="0.2">
      <c r="R884" s="1"/>
      <c r="S884" s="31">
        <f t="shared" si="98"/>
        <v>0</v>
      </c>
      <c r="V884" s="31">
        <v>0</v>
      </c>
      <c r="W884" s="62"/>
      <c r="X884" s="63"/>
    </row>
    <row r="885" spans="18:24" x14ac:dyDescent="0.2">
      <c r="R885" s="1"/>
      <c r="S885" s="31">
        <f t="shared" si="98"/>
        <v>0</v>
      </c>
      <c r="V885" s="31">
        <v>0</v>
      </c>
      <c r="W885" s="62"/>
      <c r="X885" s="63"/>
    </row>
    <row r="886" spans="18:24" x14ac:dyDescent="0.2">
      <c r="R886" s="1"/>
      <c r="S886" s="31">
        <f t="shared" si="98"/>
        <v>0</v>
      </c>
      <c r="V886" s="31">
        <v>0</v>
      </c>
      <c r="W886" s="62"/>
      <c r="X886" s="63"/>
    </row>
    <row r="887" spans="18:24" x14ac:dyDescent="0.2">
      <c r="R887" s="1"/>
      <c r="S887" s="31">
        <f t="shared" si="98"/>
        <v>0</v>
      </c>
      <c r="V887" s="31">
        <v>0</v>
      </c>
      <c r="W887" s="62"/>
      <c r="X887" s="63"/>
    </row>
    <row r="888" spans="18:24" x14ac:dyDescent="0.2">
      <c r="R888" s="1"/>
      <c r="S888" s="31">
        <f t="shared" si="98"/>
        <v>0</v>
      </c>
      <c r="V888" s="31">
        <v>0</v>
      </c>
      <c r="W888" s="62"/>
      <c r="X888" s="63"/>
    </row>
    <row r="889" spans="18:24" x14ac:dyDescent="0.2">
      <c r="R889" s="1"/>
      <c r="S889" s="31">
        <f t="shared" si="98"/>
        <v>0</v>
      </c>
      <c r="V889" s="31">
        <v>0</v>
      </c>
      <c r="W889" s="62"/>
      <c r="X889" s="63"/>
    </row>
    <row r="890" spans="18:24" x14ac:dyDescent="0.2">
      <c r="R890" s="1"/>
      <c r="S890" s="31">
        <f t="shared" si="98"/>
        <v>0</v>
      </c>
      <c r="V890" s="31">
        <v>0</v>
      </c>
      <c r="W890" s="62"/>
      <c r="X890" s="63"/>
    </row>
    <row r="891" spans="18:24" x14ac:dyDescent="0.2">
      <c r="R891" s="1"/>
      <c r="S891" s="31">
        <f t="shared" si="98"/>
        <v>0</v>
      </c>
      <c r="V891" s="31">
        <v>0</v>
      </c>
      <c r="W891" s="62"/>
      <c r="X891" s="63"/>
    </row>
    <row r="892" spans="18:24" x14ac:dyDescent="0.2">
      <c r="R892" s="1"/>
      <c r="S892" s="31">
        <f t="shared" si="98"/>
        <v>0</v>
      </c>
      <c r="V892" s="31">
        <v>0</v>
      </c>
      <c r="W892" s="62"/>
      <c r="X892" s="63"/>
    </row>
    <row r="893" spans="18:24" x14ac:dyDescent="0.2">
      <c r="R893" s="1"/>
      <c r="S893" s="31">
        <f t="shared" si="98"/>
        <v>0</v>
      </c>
      <c r="V893" s="31">
        <v>0</v>
      </c>
      <c r="W893" s="62"/>
      <c r="X893" s="63"/>
    </row>
    <row r="894" spans="18:24" x14ac:dyDescent="0.2">
      <c r="R894" s="1"/>
      <c r="S894" s="31">
        <f t="shared" si="98"/>
        <v>0</v>
      </c>
      <c r="V894" s="31">
        <v>0</v>
      </c>
      <c r="W894" s="62"/>
      <c r="X894" s="63"/>
    </row>
    <row r="895" spans="18:24" x14ac:dyDescent="0.2">
      <c r="R895" s="1"/>
      <c r="S895" s="31">
        <f t="shared" si="98"/>
        <v>0</v>
      </c>
      <c r="V895" s="31">
        <v>0</v>
      </c>
      <c r="W895" s="62"/>
      <c r="X895" s="63"/>
    </row>
    <row r="896" spans="18:24" x14ac:dyDescent="0.2">
      <c r="R896" s="1"/>
      <c r="S896" s="31">
        <f t="shared" si="98"/>
        <v>0</v>
      </c>
      <c r="V896" s="31">
        <v>0</v>
      </c>
      <c r="W896" s="62"/>
      <c r="X896" s="63"/>
    </row>
    <row r="897" spans="1:22" x14ac:dyDescent="0.2">
      <c r="A897" s="75"/>
      <c r="P897" s="58"/>
      <c r="R897" s="77"/>
      <c r="V897" s="31">
        <v>0</v>
      </c>
    </row>
    <row r="898" spans="1:22" x14ac:dyDescent="0.2">
      <c r="A898" s="75"/>
      <c r="R898" s="77"/>
    </row>
    <row r="899" spans="1:22" x14ac:dyDescent="0.2">
      <c r="A899" s="75"/>
      <c r="R899" s="77"/>
    </row>
    <row r="900" spans="1:22" x14ac:dyDescent="0.2">
      <c r="A900" s="75"/>
      <c r="R900" s="77"/>
    </row>
    <row r="901" spans="1:22" x14ac:dyDescent="0.2">
      <c r="A901" s="75"/>
      <c r="R901" s="77"/>
    </row>
    <row r="902" spans="1:22" x14ac:dyDescent="0.2">
      <c r="A902" s="75"/>
      <c r="R902" s="77"/>
    </row>
    <row r="903" spans="1:22" x14ac:dyDescent="0.2">
      <c r="A903" s="75"/>
      <c r="R903" s="77"/>
    </row>
    <row r="904" spans="1:22" x14ac:dyDescent="0.2">
      <c r="A904" s="75"/>
      <c r="R904" s="77"/>
    </row>
    <row r="905" spans="1:22" x14ac:dyDescent="0.2">
      <c r="A905" s="75"/>
      <c r="R905" s="77"/>
    </row>
    <row r="906" spans="1:22" x14ac:dyDescent="0.2">
      <c r="A906" s="75"/>
      <c r="R906" s="77"/>
    </row>
    <row r="907" spans="1:22" x14ac:dyDescent="0.2">
      <c r="A907" s="75"/>
      <c r="R907" s="77"/>
    </row>
    <row r="908" spans="1:22" x14ac:dyDescent="0.2">
      <c r="A908" s="75"/>
      <c r="R908" s="77"/>
    </row>
    <row r="909" spans="1:22" x14ac:dyDescent="0.2">
      <c r="A909" s="75"/>
      <c r="R909" s="77"/>
    </row>
    <row r="910" spans="1:22" x14ac:dyDescent="0.2">
      <c r="A910" s="75"/>
      <c r="R910" s="77"/>
    </row>
    <row r="911" spans="1:22" x14ac:dyDescent="0.2">
      <c r="A911" s="75"/>
      <c r="R911" s="77"/>
    </row>
    <row r="912" spans="1:22" x14ac:dyDescent="0.2">
      <c r="A912" s="75"/>
      <c r="R912" s="77"/>
    </row>
    <row r="913" spans="1:18" x14ac:dyDescent="0.2">
      <c r="A913" s="75"/>
      <c r="R913" s="77"/>
    </row>
    <row r="914" spans="1:18" x14ac:dyDescent="0.2">
      <c r="A914" s="75"/>
      <c r="R914" s="77"/>
    </row>
    <row r="915" spans="1:18" x14ac:dyDescent="0.2">
      <c r="A915" s="75"/>
      <c r="R915" s="77"/>
    </row>
    <row r="916" spans="1:18" x14ac:dyDescent="0.2">
      <c r="A916" s="72"/>
      <c r="R916" s="77"/>
    </row>
    <row r="917" spans="1:18" x14ac:dyDescent="0.2">
      <c r="A917" s="72"/>
      <c r="R917" s="77"/>
    </row>
    <row r="918" spans="1:18" x14ac:dyDescent="0.2">
      <c r="A918" s="72"/>
      <c r="R918" s="77"/>
    </row>
    <row r="919" spans="1:18" x14ac:dyDescent="0.2">
      <c r="A919" s="72"/>
    </row>
    <row r="920" spans="1:18" x14ac:dyDescent="0.2">
      <c r="A920" s="72"/>
    </row>
    <row r="921" spans="1:18" x14ac:dyDescent="0.2">
      <c r="A921" s="72"/>
    </row>
    <row r="922" spans="1:18" x14ac:dyDescent="0.2">
      <c r="A922" s="72"/>
    </row>
    <row r="923" spans="1:18" x14ac:dyDescent="0.2">
      <c r="A923" s="72"/>
    </row>
    <row r="924" spans="1:18" x14ac:dyDescent="0.2">
      <c r="A924" s="72"/>
    </row>
    <row r="925" spans="1:18" x14ac:dyDescent="0.2">
      <c r="A925" s="72"/>
    </row>
    <row r="926" spans="1:18" x14ac:dyDescent="0.2">
      <c r="A926" s="72"/>
    </row>
    <row r="927" spans="1:18" x14ac:dyDescent="0.2">
      <c r="A927" s="72"/>
    </row>
    <row r="928" spans="1:18" x14ac:dyDescent="0.2">
      <c r="A928" s="72"/>
    </row>
    <row r="929" spans="1:1" x14ac:dyDescent="0.2">
      <c r="A929" s="72"/>
    </row>
    <row r="930" spans="1:1" x14ac:dyDescent="0.2">
      <c r="A930" s="72"/>
    </row>
    <row r="931" spans="1:1" x14ac:dyDescent="0.2">
      <c r="A931" s="72"/>
    </row>
    <row r="932" spans="1:1" x14ac:dyDescent="0.2">
      <c r="A932" s="72"/>
    </row>
    <row r="933" spans="1:1" x14ac:dyDescent="0.2">
      <c r="A933" s="72"/>
    </row>
    <row r="934" spans="1:1" x14ac:dyDescent="0.2">
      <c r="A934" s="72"/>
    </row>
    <row r="935" spans="1:1" x14ac:dyDescent="0.2">
      <c r="A935" s="72"/>
    </row>
    <row r="936" spans="1:1" x14ac:dyDescent="0.2">
      <c r="A936" s="72"/>
    </row>
    <row r="937" spans="1:1" x14ac:dyDescent="0.2">
      <c r="A937" s="72"/>
    </row>
    <row r="938" spans="1:1" x14ac:dyDescent="0.2">
      <c r="A938" s="72"/>
    </row>
    <row r="939" spans="1:1" x14ac:dyDescent="0.2">
      <c r="A939" s="72"/>
    </row>
    <row r="940" spans="1:1" x14ac:dyDescent="0.2">
      <c r="A940" s="72"/>
    </row>
    <row r="941" spans="1:1" x14ac:dyDescent="0.2">
      <c r="A941" s="72"/>
    </row>
    <row r="942" spans="1:1" x14ac:dyDescent="0.2">
      <c r="A942" s="72"/>
    </row>
    <row r="943" spans="1:1" x14ac:dyDescent="0.2">
      <c r="A943" s="72"/>
    </row>
    <row r="944" spans="1:1" x14ac:dyDescent="0.2">
      <c r="A944" s="72"/>
    </row>
    <row r="945" spans="1:1" x14ac:dyDescent="0.2">
      <c r="A945" s="72"/>
    </row>
    <row r="946" spans="1:1" x14ac:dyDescent="0.2">
      <c r="A946" s="72"/>
    </row>
    <row r="947" spans="1:1" x14ac:dyDescent="0.2">
      <c r="A947" s="72"/>
    </row>
    <row r="948" spans="1:1" x14ac:dyDescent="0.2">
      <c r="A948" s="72"/>
    </row>
    <row r="949" spans="1:1" x14ac:dyDescent="0.2">
      <c r="A949" s="72"/>
    </row>
    <row r="950" spans="1:1" x14ac:dyDescent="0.2">
      <c r="A950" s="72"/>
    </row>
    <row r="951" spans="1:1" x14ac:dyDescent="0.2">
      <c r="A951" s="72"/>
    </row>
    <row r="952" spans="1:1" x14ac:dyDescent="0.2">
      <c r="A952" s="72"/>
    </row>
    <row r="953" spans="1:1" x14ac:dyDescent="0.2">
      <c r="A953" s="72"/>
    </row>
    <row r="954" spans="1:1" x14ac:dyDescent="0.2">
      <c r="A954" s="72"/>
    </row>
    <row r="955" spans="1:1" x14ac:dyDescent="0.2">
      <c r="A955" s="72"/>
    </row>
    <row r="956" spans="1:1" x14ac:dyDescent="0.2">
      <c r="A956" s="72"/>
    </row>
    <row r="957" spans="1:1" x14ac:dyDescent="0.2">
      <c r="A957" s="72"/>
    </row>
    <row r="958" spans="1:1" x14ac:dyDescent="0.2">
      <c r="A958" s="72"/>
    </row>
    <row r="959" spans="1:1" x14ac:dyDescent="0.2">
      <c r="A959" s="72"/>
    </row>
    <row r="960" spans="1:1" x14ac:dyDescent="0.2">
      <c r="A960" s="72"/>
    </row>
    <row r="961" spans="1:1" x14ac:dyDescent="0.2">
      <c r="A961" s="72"/>
    </row>
    <row r="962" spans="1:1" x14ac:dyDescent="0.2">
      <c r="A962" s="72"/>
    </row>
    <row r="963" spans="1:1" x14ac:dyDescent="0.2">
      <c r="A963" s="72"/>
    </row>
    <row r="964" spans="1:1" x14ac:dyDescent="0.2">
      <c r="A964" s="72"/>
    </row>
    <row r="965" spans="1:1" x14ac:dyDescent="0.2">
      <c r="A965" s="72"/>
    </row>
    <row r="966" spans="1:1" x14ac:dyDescent="0.2">
      <c r="A966" s="72"/>
    </row>
    <row r="967" spans="1:1" x14ac:dyDescent="0.2">
      <c r="A967" s="72"/>
    </row>
    <row r="968" spans="1:1" x14ac:dyDescent="0.2">
      <c r="A968" s="72"/>
    </row>
    <row r="969" spans="1:1" x14ac:dyDescent="0.2">
      <c r="A969" s="72"/>
    </row>
    <row r="970" spans="1:1" x14ac:dyDescent="0.2">
      <c r="A970" s="72"/>
    </row>
    <row r="971" spans="1:1" x14ac:dyDescent="0.2">
      <c r="A971" s="72"/>
    </row>
    <row r="972" spans="1:1" x14ac:dyDescent="0.2">
      <c r="A972" s="72"/>
    </row>
    <row r="973" spans="1:1" x14ac:dyDescent="0.2">
      <c r="A973" s="72"/>
    </row>
    <row r="974" spans="1:1" x14ac:dyDescent="0.2">
      <c r="A974" s="72"/>
    </row>
    <row r="975" spans="1:1" x14ac:dyDescent="0.2">
      <c r="A975" s="72"/>
    </row>
    <row r="976" spans="1:1" x14ac:dyDescent="0.2">
      <c r="A976" s="72"/>
    </row>
    <row r="977" spans="1:1" x14ac:dyDescent="0.2">
      <c r="A977" s="72"/>
    </row>
    <row r="978" spans="1:1" x14ac:dyDescent="0.2">
      <c r="A978" s="72"/>
    </row>
    <row r="979" spans="1:1" x14ac:dyDescent="0.2">
      <c r="A979" s="72"/>
    </row>
    <row r="980" spans="1:1" x14ac:dyDescent="0.2">
      <c r="A980" s="72"/>
    </row>
    <row r="981" spans="1:1" x14ac:dyDescent="0.2">
      <c r="A981" s="72"/>
    </row>
    <row r="982" spans="1:1" x14ac:dyDescent="0.2">
      <c r="A982" s="72"/>
    </row>
    <row r="983" spans="1:1" x14ac:dyDescent="0.2">
      <c r="A983" s="72"/>
    </row>
    <row r="984" spans="1:1" x14ac:dyDescent="0.2">
      <c r="A984" s="72"/>
    </row>
    <row r="985" spans="1:1" x14ac:dyDescent="0.2">
      <c r="A985" s="72"/>
    </row>
    <row r="986" spans="1:1" x14ac:dyDescent="0.2">
      <c r="A986" s="72"/>
    </row>
    <row r="987" spans="1:1" x14ac:dyDescent="0.2">
      <c r="A987" s="72"/>
    </row>
    <row r="988" spans="1:1" x14ac:dyDescent="0.2">
      <c r="A988" s="72"/>
    </row>
    <row r="989" spans="1:1" x14ac:dyDescent="0.2">
      <c r="A989" s="72"/>
    </row>
    <row r="990" spans="1:1" x14ac:dyDescent="0.2">
      <c r="A990" s="72"/>
    </row>
    <row r="991" spans="1:1" x14ac:dyDescent="0.2">
      <c r="A991" s="72"/>
    </row>
    <row r="992" spans="1:1" x14ac:dyDescent="0.2">
      <c r="A992" s="72"/>
    </row>
    <row r="993" spans="1:1" x14ac:dyDescent="0.2">
      <c r="A993" s="72"/>
    </row>
    <row r="994" spans="1:1" x14ac:dyDescent="0.2">
      <c r="A994" s="72"/>
    </row>
    <row r="995" spans="1:1" x14ac:dyDescent="0.2">
      <c r="A995" s="72"/>
    </row>
    <row r="996" spans="1:1" x14ac:dyDescent="0.2">
      <c r="A996" s="72"/>
    </row>
    <row r="997" spans="1:1" x14ac:dyDescent="0.2">
      <c r="A997" s="72"/>
    </row>
    <row r="998" spans="1:1" x14ac:dyDescent="0.2">
      <c r="A998" s="72"/>
    </row>
    <row r="999" spans="1:1" x14ac:dyDescent="0.2">
      <c r="A999" s="72"/>
    </row>
    <row r="1000" spans="1:1" x14ac:dyDescent="0.2">
      <c r="A1000" s="72"/>
    </row>
    <row r="1001" spans="1:1" x14ac:dyDescent="0.2">
      <c r="A1001" s="72"/>
    </row>
    <row r="1002" spans="1:1" x14ac:dyDescent="0.2">
      <c r="A1002" s="72"/>
    </row>
    <row r="1003" spans="1:1" x14ac:dyDescent="0.2">
      <c r="A1003" s="72"/>
    </row>
    <row r="1004" spans="1:1" x14ac:dyDescent="0.2">
      <c r="A1004" s="72"/>
    </row>
    <row r="1005" spans="1:1" x14ac:dyDescent="0.2">
      <c r="A1005" s="72"/>
    </row>
    <row r="1006" spans="1:1" x14ac:dyDescent="0.2">
      <c r="A1006" s="72"/>
    </row>
    <row r="1007" spans="1:1" x14ac:dyDescent="0.2">
      <c r="A1007" s="72"/>
    </row>
    <row r="1008" spans="1:1" x14ac:dyDescent="0.2">
      <c r="A1008" s="72"/>
    </row>
    <row r="1009" spans="1:1" x14ac:dyDescent="0.2">
      <c r="A1009" s="72"/>
    </row>
    <row r="1010" spans="1:1" x14ac:dyDescent="0.2">
      <c r="A1010" s="72"/>
    </row>
    <row r="1011" spans="1:1" x14ac:dyDescent="0.2">
      <c r="A1011" s="72"/>
    </row>
    <row r="1012" spans="1:1" x14ac:dyDescent="0.2">
      <c r="A1012" s="72"/>
    </row>
    <row r="1013" spans="1:1" x14ac:dyDescent="0.2">
      <c r="A1013" s="72"/>
    </row>
    <row r="1014" spans="1:1" x14ac:dyDescent="0.2">
      <c r="A1014" s="72"/>
    </row>
    <row r="1015" spans="1:1" x14ac:dyDescent="0.2">
      <c r="A1015" s="72"/>
    </row>
    <row r="1016" spans="1:1" x14ac:dyDescent="0.2">
      <c r="A1016" s="72"/>
    </row>
    <row r="1017" spans="1:1" x14ac:dyDescent="0.2">
      <c r="A1017" s="72"/>
    </row>
    <row r="1018" spans="1:1" x14ac:dyDescent="0.2">
      <c r="A1018" s="72"/>
    </row>
    <row r="1019" spans="1:1" x14ac:dyDescent="0.2">
      <c r="A1019" s="72"/>
    </row>
    <row r="1020" spans="1:1" x14ac:dyDescent="0.2">
      <c r="A1020" s="72"/>
    </row>
    <row r="1021" spans="1:1" x14ac:dyDescent="0.2">
      <c r="A1021" s="72"/>
    </row>
    <row r="1022" spans="1:1" x14ac:dyDescent="0.2">
      <c r="A1022" s="72"/>
    </row>
    <row r="1023" spans="1:1" x14ac:dyDescent="0.2">
      <c r="A1023" s="72"/>
    </row>
    <row r="1024" spans="1:1" x14ac:dyDescent="0.2">
      <c r="A1024" s="72"/>
    </row>
    <row r="1025" spans="1:1" x14ac:dyDescent="0.2">
      <c r="A1025" s="72"/>
    </row>
    <row r="1026" spans="1:1" x14ac:dyDescent="0.2">
      <c r="A1026" s="72"/>
    </row>
    <row r="1027" spans="1:1" x14ac:dyDescent="0.2">
      <c r="A1027" s="72"/>
    </row>
    <row r="1028" spans="1:1" x14ac:dyDescent="0.2">
      <c r="A1028" s="72"/>
    </row>
    <row r="1029" spans="1:1" x14ac:dyDescent="0.2">
      <c r="A1029" s="72"/>
    </row>
    <row r="1030" spans="1:1" x14ac:dyDescent="0.2">
      <c r="A1030" s="72"/>
    </row>
    <row r="1031" spans="1:1" x14ac:dyDescent="0.2">
      <c r="A1031" s="72"/>
    </row>
    <row r="1032" spans="1:1" x14ac:dyDescent="0.2">
      <c r="A1032" s="72"/>
    </row>
    <row r="1033" spans="1:1" x14ac:dyDescent="0.2">
      <c r="A1033" s="72"/>
    </row>
    <row r="1034" spans="1:1" x14ac:dyDescent="0.2">
      <c r="A1034" s="72"/>
    </row>
    <row r="1035" spans="1:1" x14ac:dyDescent="0.2">
      <c r="A1035" s="72"/>
    </row>
    <row r="1036" spans="1:1" x14ac:dyDescent="0.2">
      <c r="A1036" s="72"/>
    </row>
    <row r="1037" spans="1:1" x14ac:dyDescent="0.2">
      <c r="A1037" s="72"/>
    </row>
    <row r="1038" spans="1:1" x14ac:dyDescent="0.2">
      <c r="A1038" s="72"/>
    </row>
    <row r="1039" spans="1:1" x14ac:dyDescent="0.2">
      <c r="A1039" s="72"/>
    </row>
    <row r="1040" spans="1:1" x14ac:dyDescent="0.2">
      <c r="A1040" s="72"/>
    </row>
    <row r="1041" spans="1:1" x14ac:dyDescent="0.2">
      <c r="A1041" s="72"/>
    </row>
    <row r="1042" spans="1:1" x14ac:dyDescent="0.2">
      <c r="A1042" s="72"/>
    </row>
    <row r="1043" spans="1:1" x14ac:dyDescent="0.2">
      <c r="A1043" s="72"/>
    </row>
    <row r="1044" spans="1:1" x14ac:dyDescent="0.2">
      <c r="A1044" s="72"/>
    </row>
    <row r="1045" spans="1:1" x14ac:dyDescent="0.2">
      <c r="A1045" s="72"/>
    </row>
    <row r="1046" spans="1:1" x14ac:dyDescent="0.2">
      <c r="A1046" s="72"/>
    </row>
    <row r="1047" spans="1:1" x14ac:dyDescent="0.2">
      <c r="A1047" s="72"/>
    </row>
    <row r="1048" spans="1:1" x14ac:dyDescent="0.2">
      <c r="A1048" s="72"/>
    </row>
    <row r="1049" spans="1:1" x14ac:dyDescent="0.2">
      <c r="A1049" s="72"/>
    </row>
    <row r="1050" spans="1:1" x14ac:dyDescent="0.2">
      <c r="A1050" s="72"/>
    </row>
    <row r="1051" spans="1:1" x14ac:dyDescent="0.2">
      <c r="A1051" s="72"/>
    </row>
    <row r="1052" spans="1:1" x14ac:dyDescent="0.2">
      <c r="A1052" s="72"/>
    </row>
    <row r="1053" spans="1:1" x14ac:dyDescent="0.2">
      <c r="A1053" s="72"/>
    </row>
    <row r="1054" spans="1:1" x14ac:dyDescent="0.2">
      <c r="A1054" s="72"/>
    </row>
    <row r="1055" spans="1:1" x14ac:dyDescent="0.2">
      <c r="A1055" s="72"/>
    </row>
    <row r="1056" spans="1:1" x14ac:dyDescent="0.2">
      <c r="A1056" s="72"/>
    </row>
    <row r="1057" spans="1:1" x14ac:dyDescent="0.2">
      <c r="A1057" s="72"/>
    </row>
    <row r="1058" spans="1:1" x14ac:dyDescent="0.2">
      <c r="A1058" s="72"/>
    </row>
    <row r="1059" spans="1:1" x14ac:dyDescent="0.2">
      <c r="A1059" s="72"/>
    </row>
    <row r="1060" spans="1:1" x14ac:dyDescent="0.2">
      <c r="A1060" s="72"/>
    </row>
    <row r="1061" spans="1:1" x14ac:dyDescent="0.2">
      <c r="A1061" s="72"/>
    </row>
    <row r="1062" spans="1:1" x14ac:dyDescent="0.2">
      <c r="A1062" s="72"/>
    </row>
    <row r="1063" spans="1:1" x14ac:dyDescent="0.2">
      <c r="A1063" s="72"/>
    </row>
    <row r="1064" spans="1:1" x14ac:dyDescent="0.2">
      <c r="A1064" s="72"/>
    </row>
    <row r="1065" spans="1:1" x14ac:dyDescent="0.2">
      <c r="A1065" s="72"/>
    </row>
    <row r="1066" spans="1:1" x14ac:dyDescent="0.2">
      <c r="A1066" s="72"/>
    </row>
    <row r="1067" spans="1:1" x14ac:dyDescent="0.2">
      <c r="A1067" s="72"/>
    </row>
    <row r="1068" spans="1:1" x14ac:dyDescent="0.2">
      <c r="A1068" s="72"/>
    </row>
    <row r="1069" spans="1:1" x14ac:dyDescent="0.2">
      <c r="A1069" s="72"/>
    </row>
    <row r="1070" spans="1:1" x14ac:dyDescent="0.2">
      <c r="A1070" s="72"/>
    </row>
    <row r="1071" spans="1:1" x14ac:dyDescent="0.2">
      <c r="A1071" s="72"/>
    </row>
    <row r="1072" spans="1:1" x14ac:dyDescent="0.2">
      <c r="A1072" s="72"/>
    </row>
    <row r="1073" spans="1:1" x14ac:dyDescent="0.2">
      <c r="A1073" s="72"/>
    </row>
    <row r="1074" spans="1:1" x14ac:dyDescent="0.2">
      <c r="A1074" s="72"/>
    </row>
    <row r="1075" spans="1:1" x14ac:dyDescent="0.2">
      <c r="A1075" s="72"/>
    </row>
    <row r="1076" spans="1:1" x14ac:dyDescent="0.2">
      <c r="A1076" s="72"/>
    </row>
    <row r="1077" spans="1:1" x14ac:dyDescent="0.2">
      <c r="A1077" s="72"/>
    </row>
    <row r="1078" spans="1:1" x14ac:dyDescent="0.2">
      <c r="A1078" s="72"/>
    </row>
    <row r="1079" spans="1:1" x14ac:dyDescent="0.2">
      <c r="A1079" s="72"/>
    </row>
    <row r="1080" spans="1:1" x14ac:dyDescent="0.2">
      <c r="A1080" s="72"/>
    </row>
    <row r="1081" spans="1:1" x14ac:dyDescent="0.2">
      <c r="A1081" s="72"/>
    </row>
    <row r="1082" spans="1:1" x14ac:dyDescent="0.2">
      <c r="A1082" s="72"/>
    </row>
    <row r="1083" spans="1:1" x14ac:dyDescent="0.2">
      <c r="A1083" s="72"/>
    </row>
    <row r="1084" spans="1:1" x14ac:dyDescent="0.2">
      <c r="A1084" s="72"/>
    </row>
    <row r="1085" spans="1:1" x14ac:dyDescent="0.2">
      <c r="A1085" s="72"/>
    </row>
    <row r="1086" spans="1:1" x14ac:dyDescent="0.2">
      <c r="A1086" s="72"/>
    </row>
    <row r="1087" spans="1:1" x14ac:dyDescent="0.2">
      <c r="A1087" s="72"/>
    </row>
    <row r="1088" spans="1:1" x14ac:dyDescent="0.2">
      <c r="A1088" s="72"/>
    </row>
    <row r="1089" spans="1:1" x14ac:dyDescent="0.2">
      <c r="A1089" s="72"/>
    </row>
    <row r="1090" spans="1:1" x14ac:dyDescent="0.2">
      <c r="A1090" s="72"/>
    </row>
    <row r="1091" spans="1:1" x14ac:dyDescent="0.2">
      <c r="A1091" s="72"/>
    </row>
    <row r="1092" spans="1:1" x14ac:dyDescent="0.2">
      <c r="A1092" s="72"/>
    </row>
    <row r="1093" spans="1:1" x14ac:dyDescent="0.2">
      <c r="A1093" s="72"/>
    </row>
    <row r="1094" spans="1:1" x14ac:dyDescent="0.2">
      <c r="A1094" s="72"/>
    </row>
    <row r="1095" spans="1:1" x14ac:dyDescent="0.2">
      <c r="A1095" s="72"/>
    </row>
    <row r="1096" spans="1:1" x14ac:dyDescent="0.2">
      <c r="A1096" s="72"/>
    </row>
    <row r="1097" spans="1:1" x14ac:dyDescent="0.2">
      <c r="A1097" s="72"/>
    </row>
    <row r="1098" spans="1:1" x14ac:dyDescent="0.2">
      <c r="A1098" s="72"/>
    </row>
    <row r="1099" spans="1:1" x14ac:dyDescent="0.2">
      <c r="A1099" s="72"/>
    </row>
    <row r="1100" spans="1:1" x14ac:dyDescent="0.2">
      <c r="A1100" s="72"/>
    </row>
    <row r="1101" spans="1:1" x14ac:dyDescent="0.2">
      <c r="A1101" s="72"/>
    </row>
    <row r="1102" spans="1:1" x14ac:dyDescent="0.2">
      <c r="A1102" s="72"/>
    </row>
    <row r="1103" spans="1:1" x14ac:dyDescent="0.2">
      <c r="A1103" s="72"/>
    </row>
    <row r="1104" spans="1:1" x14ac:dyDescent="0.2">
      <c r="A1104" s="72"/>
    </row>
    <row r="1105" spans="1:1" x14ac:dyDescent="0.2">
      <c r="A1105" s="72"/>
    </row>
    <row r="1106" spans="1:1" x14ac:dyDescent="0.2">
      <c r="A1106" s="72"/>
    </row>
    <row r="1107" spans="1:1" x14ac:dyDescent="0.2">
      <c r="A1107" s="72"/>
    </row>
    <row r="1108" spans="1:1" x14ac:dyDescent="0.2">
      <c r="A1108" s="72"/>
    </row>
    <row r="1109" spans="1:1" x14ac:dyDescent="0.2">
      <c r="A1109" s="72"/>
    </row>
    <row r="1110" spans="1:1" x14ac:dyDescent="0.2">
      <c r="A1110" s="72"/>
    </row>
    <row r="1111" spans="1:1" x14ac:dyDescent="0.2">
      <c r="A1111" s="72"/>
    </row>
    <row r="1112" spans="1:1" x14ac:dyDescent="0.2">
      <c r="A1112" s="72"/>
    </row>
    <row r="1113" spans="1:1" x14ac:dyDescent="0.2">
      <c r="A1113" s="72"/>
    </row>
    <row r="1114" spans="1:1" x14ac:dyDescent="0.2">
      <c r="A1114" s="72"/>
    </row>
    <row r="1115" spans="1:1" x14ac:dyDescent="0.2">
      <c r="A1115" s="72"/>
    </row>
    <row r="1116" spans="1:1" x14ac:dyDescent="0.2">
      <c r="A1116" s="72"/>
    </row>
    <row r="1117" spans="1:1" x14ac:dyDescent="0.2">
      <c r="A1117" s="72"/>
    </row>
    <row r="1118" spans="1:1" x14ac:dyDescent="0.2">
      <c r="A1118" s="72"/>
    </row>
    <row r="1119" spans="1:1" x14ac:dyDescent="0.2">
      <c r="A1119" s="72"/>
    </row>
    <row r="1120" spans="1:1" x14ac:dyDescent="0.2">
      <c r="A1120" s="72"/>
    </row>
    <row r="1121" spans="1:1" x14ac:dyDescent="0.2">
      <c r="A1121" s="72"/>
    </row>
    <row r="1122" spans="1:1" x14ac:dyDescent="0.2">
      <c r="A1122" s="72"/>
    </row>
    <row r="1123" spans="1:1" x14ac:dyDescent="0.2">
      <c r="A1123" s="72"/>
    </row>
    <row r="1124" spans="1:1" x14ac:dyDescent="0.2">
      <c r="A1124" s="72"/>
    </row>
    <row r="1125" spans="1:1" x14ac:dyDescent="0.2">
      <c r="A1125" s="72"/>
    </row>
    <row r="1126" spans="1:1" x14ac:dyDescent="0.2">
      <c r="A1126" s="72"/>
    </row>
    <row r="1127" spans="1:1" x14ac:dyDescent="0.2">
      <c r="A1127" s="72"/>
    </row>
    <row r="1128" spans="1:1" x14ac:dyDescent="0.2">
      <c r="A1128" s="72"/>
    </row>
    <row r="1129" spans="1:1" x14ac:dyDescent="0.2">
      <c r="A1129" s="72"/>
    </row>
    <row r="1130" spans="1:1" x14ac:dyDescent="0.2">
      <c r="A1130" s="72"/>
    </row>
    <row r="1131" spans="1:1" x14ac:dyDescent="0.2">
      <c r="A1131" s="72"/>
    </row>
    <row r="1132" spans="1:1" x14ac:dyDescent="0.2">
      <c r="A1132" s="72"/>
    </row>
    <row r="1133" spans="1:1" x14ac:dyDescent="0.2">
      <c r="A1133" s="72"/>
    </row>
    <row r="1134" spans="1:1" x14ac:dyDescent="0.2">
      <c r="A1134" s="72"/>
    </row>
    <row r="1135" spans="1:1" x14ac:dyDescent="0.2">
      <c r="A1135" s="72"/>
    </row>
    <row r="1136" spans="1:1" x14ac:dyDescent="0.2">
      <c r="A1136" s="72"/>
    </row>
    <row r="1137" spans="1:1" x14ac:dyDescent="0.2">
      <c r="A1137" s="72"/>
    </row>
    <row r="1138" spans="1:1" x14ac:dyDescent="0.2">
      <c r="A1138" s="72"/>
    </row>
    <row r="1139" spans="1:1" x14ac:dyDescent="0.2">
      <c r="A1139" s="72"/>
    </row>
    <row r="1140" spans="1:1" x14ac:dyDescent="0.2">
      <c r="A1140" s="72"/>
    </row>
    <row r="1141" spans="1:1" x14ac:dyDescent="0.2">
      <c r="A1141" s="72"/>
    </row>
    <row r="1142" spans="1:1" x14ac:dyDescent="0.2">
      <c r="A1142" s="72"/>
    </row>
    <row r="1143" spans="1:1" x14ac:dyDescent="0.2">
      <c r="A1143" s="72"/>
    </row>
    <row r="1144" spans="1:1" x14ac:dyDescent="0.2">
      <c r="A1144" s="72"/>
    </row>
    <row r="1145" spans="1:1" x14ac:dyDescent="0.2">
      <c r="A1145" s="72"/>
    </row>
    <row r="1146" spans="1:1" x14ac:dyDescent="0.2">
      <c r="A1146" s="72"/>
    </row>
    <row r="1147" spans="1:1" x14ac:dyDescent="0.2">
      <c r="A1147" s="72"/>
    </row>
    <row r="1148" spans="1:1" x14ac:dyDescent="0.2">
      <c r="A1148" s="72"/>
    </row>
    <row r="1149" spans="1:1" x14ac:dyDescent="0.2">
      <c r="A1149" s="72"/>
    </row>
    <row r="1150" spans="1:1" x14ac:dyDescent="0.2">
      <c r="A1150" s="72"/>
    </row>
    <row r="1151" spans="1:1" x14ac:dyDescent="0.2">
      <c r="A1151" s="72"/>
    </row>
    <row r="1152" spans="1:1" x14ac:dyDescent="0.2">
      <c r="A1152" s="72"/>
    </row>
    <row r="1153" spans="1:1" x14ac:dyDescent="0.2">
      <c r="A1153" s="72"/>
    </row>
    <row r="1154" spans="1:1" x14ac:dyDescent="0.2">
      <c r="A1154" s="72"/>
    </row>
    <row r="1155" spans="1:1" x14ac:dyDescent="0.2">
      <c r="A1155" s="72"/>
    </row>
    <row r="1156" spans="1:1" x14ac:dyDescent="0.2">
      <c r="A1156" s="72"/>
    </row>
    <row r="1157" spans="1:1" x14ac:dyDescent="0.2">
      <c r="A1157" s="72"/>
    </row>
    <row r="1158" spans="1:1" x14ac:dyDescent="0.2">
      <c r="A1158" s="72"/>
    </row>
    <row r="1159" spans="1:1" x14ac:dyDescent="0.2">
      <c r="A1159" s="72"/>
    </row>
    <row r="1160" spans="1:1" x14ac:dyDescent="0.2">
      <c r="A1160" s="72"/>
    </row>
    <row r="1161" spans="1:1" x14ac:dyDescent="0.2">
      <c r="A1161" s="72"/>
    </row>
    <row r="1162" spans="1:1" x14ac:dyDescent="0.2">
      <c r="A1162" s="72"/>
    </row>
    <row r="1163" spans="1:1" x14ac:dyDescent="0.2">
      <c r="A1163" s="72"/>
    </row>
    <row r="1164" spans="1:1" x14ac:dyDescent="0.2">
      <c r="A1164" s="72"/>
    </row>
    <row r="1165" spans="1:1" x14ac:dyDescent="0.2">
      <c r="A1165" s="72"/>
    </row>
    <row r="1166" spans="1:1" x14ac:dyDescent="0.2">
      <c r="A1166" s="72"/>
    </row>
    <row r="1167" spans="1:1" x14ac:dyDescent="0.2">
      <c r="A1167" s="72"/>
    </row>
    <row r="1168" spans="1:1" x14ac:dyDescent="0.2">
      <c r="A1168" s="72"/>
    </row>
    <row r="1169" spans="1:1" x14ac:dyDescent="0.2">
      <c r="A1169" s="72"/>
    </row>
    <row r="1170" spans="1:1" x14ac:dyDescent="0.2">
      <c r="A1170" s="72"/>
    </row>
    <row r="1171" spans="1:1" x14ac:dyDescent="0.2">
      <c r="A1171" s="72"/>
    </row>
    <row r="1172" spans="1:1" x14ac:dyDescent="0.2">
      <c r="A1172" s="72"/>
    </row>
    <row r="1173" spans="1:1" x14ac:dyDescent="0.2">
      <c r="A1173" s="72"/>
    </row>
    <row r="1174" spans="1:1" x14ac:dyDescent="0.2">
      <c r="A1174" s="72"/>
    </row>
    <row r="1175" spans="1:1" x14ac:dyDescent="0.2">
      <c r="A1175" s="72"/>
    </row>
    <row r="1176" spans="1:1" x14ac:dyDescent="0.2">
      <c r="A1176" s="72"/>
    </row>
    <row r="1177" spans="1:1" x14ac:dyDescent="0.2">
      <c r="A1177" s="72"/>
    </row>
    <row r="1178" spans="1:1" x14ac:dyDescent="0.2">
      <c r="A1178" s="72"/>
    </row>
    <row r="1179" spans="1:1" x14ac:dyDescent="0.2">
      <c r="A1179" s="72"/>
    </row>
    <row r="1180" spans="1:1" x14ac:dyDescent="0.2">
      <c r="A1180" s="72"/>
    </row>
  </sheetData>
  <autoFilter ref="A6:AO896" xr:uid="{00000000-0001-0000-0100-000000000000}">
    <filterColumn colId="31" showButton="0"/>
    <filterColumn colId="32" showButton="0"/>
  </autoFilter>
  <mergeCells count="8">
    <mergeCell ref="AF7:AH7"/>
    <mergeCell ref="AE4:AE6"/>
    <mergeCell ref="AF6:AH6"/>
    <mergeCell ref="AF1:AH1"/>
    <mergeCell ref="AF2:AH2"/>
    <mergeCell ref="AF3:AH3"/>
    <mergeCell ref="AF4:AH4"/>
    <mergeCell ref="AF5:AH5"/>
  </mergeCells>
  <phoneticPr fontId="24" type="noConversion"/>
  <pageMargins left="0.75" right="0.75" top="1" bottom="1" header="0.5" footer="0.5"/>
  <pageSetup orientation="portrait" horizontalDpi="300" verticalDpi="300" r:id="rId1"/>
  <headerFooter alignWithMargins="0">
    <oddFooter>&amp;L_x000D_&amp;1#&amp;"Calibri"&amp;10&amp;K000000 ***Este documento está clasificado como USO INTERNO por TELEFÓNICA. ***This document is classified as INTERNAL USE by TELEFÓNICA.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C3C12-D29E-4946-9776-9849623FE92C}">
  <dimension ref="A3:E85"/>
  <sheetViews>
    <sheetView topLeftCell="A61" workbookViewId="0">
      <selection activeCell="C7" sqref="C7"/>
    </sheetView>
  </sheetViews>
  <sheetFormatPr baseColWidth="10" defaultColWidth="11.42578125" defaultRowHeight="12.75" x14ac:dyDescent="0.2"/>
  <cols>
    <col min="2" max="2" width="43.85546875" bestFit="1" customWidth="1"/>
    <col min="3" max="3" width="18.85546875" bestFit="1" customWidth="1"/>
    <col min="4" max="4" width="10.28515625" bestFit="1" customWidth="1"/>
    <col min="5" max="5" width="9.5703125" bestFit="1" customWidth="1"/>
  </cols>
  <sheetData>
    <row r="3" spans="2:5" x14ac:dyDescent="0.2">
      <c r="B3" s="113" t="s">
        <v>12</v>
      </c>
      <c r="C3" s="114"/>
      <c r="D3" s="114"/>
      <c r="E3" s="114"/>
    </row>
    <row r="4" spans="2:5" x14ac:dyDescent="0.2">
      <c r="B4" s="2" t="s">
        <v>2</v>
      </c>
      <c r="C4" s="2" t="s">
        <v>3</v>
      </c>
      <c r="D4" s="4"/>
    </row>
    <row r="5" spans="2:5" x14ac:dyDescent="0.2">
      <c r="B5" s="2" t="s">
        <v>8</v>
      </c>
      <c r="C5" s="4" t="s">
        <v>10</v>
      </c>
      <c r="D5" s="4" t="s">
        <v>11</v>
      </c>
    </row>
    <row r="6" spans="2:5" x14ac:dyDescent="0.2">
      <c r="B6" s="8" t="s">
        <v>460</v>
      </c>
      <c r="C6" s="129">
        <v>1</v>
      </c>
      <c r="D6" s="129">
        <v>1</v>
      </c>
    </row>
    <row r="7" spans="2:5" x14ac:dyDescent="0.2">
      <c r="B7" s="8" t="s">
        <v>459</v>
      </c>
      <c r="C7" s="129">
        <v>5</v>
      </c>
      <c r="D7" s="129">
        <v>5</v>
      </c>
    </row>
    <row r="8" spans="2:5" x14ac:dyDescent="0.2">
      <c r="B8" s="8" t="s">
        <v>1435</v>
      </c>
      <c r="C8" s="129">
        <v>2</v>
      </c>
      <c r="D8" s="129">
        <v>2</v>
      </c>
    </row>
    <row r="9" spans="2:5" x14ac:dyDescent="0.2">
      <c r="B9" s="8" t="s">
        <v>118</v>
      </c>
      <c r="C9" s="129">
        <v>1</v>
      </c>
      <c r="D9" s="129">
        <v>1</v>
      </c>
    </row>
    <row r="10" spans="2:5" x14ac:dyDescent="0.2">
      <c r="B10" s="8" t="s">
        <v>121</v>
      </c>
      <c r="C10" s="129">
        <v>29</v>
      </c>
      <c r="D10" s="129">
        <v>29</v>
      </c>
    </row>
    <row r="11" spans="2:5" x14ac:dyDescent="0.2">
      <c r="B11" s="8" t="s">
        <v>126</v>
      </c>
      <c r="C11" s="129">
        <v>8</v>
      </c>
      <c r="D11" s="129">
        <v>8</v>
      </c>
    </row>
    <row r="12" spans="2:5" x14ac:dyDescent="0.2">
      <c r="B12" s="8" t="s">
        <v>129</v>
      </c>
      <c r="C12" s="129">
        <v>10</v>
      </c>
      <c r="D12" s="129">
        <v>10</v>
      </c>
    </row>
    <row r="13" spans="2:5" x14ac:dyDescent="0.2">
      <c r="B13" s="8" t="s">
        <v>111</v>
      </c>
      <c r="C13" s="129">
        <v>7</v>
      </c>
      <c r="D13" s="129">
        <v>7</v>
      </c>
    </row>
    <row r="14" spans="2:5" x14ac:dyDescent="0.2">
      <c r="B14" s="8" t="s">
        <v>455</v>
      </c>
      <c r="C14" s="129">
        <v>4</v>
      </c>
      <c r="D14" s="129">
        <v>4</v>
      </c>
    </row>
    <row r="15" spans="2:5" x14ac:dyDescent="0.2">
      <c r="B15" s="8" t="s">
        <v>20518</v>
      </c>
      <c r="C15" s="129">
        <v>1</v>
      </c>
      <c r="D15" s="129">
        <v>1</v>
      </c>
    </row>
    <row r="16" spans="2:5" x14ac:dyDescent="0.2">
      <c r="B16" s="8" t="s">
        <v>13843</v>
      </c>
      <c r="C16" s="129">
        <v>2</v>
      </c>
      <c r="D16" s="129">
        <v>2</v>
      </c>
    </row>
    <row r="17" spans="2:4" x14ac:dyDescent="0.2">
      <c r="B17" s="8" t="s">
        <v>737</v>
      </c>
      <c r="C17" s="129">
        <v>1</v>
      </c>
      <c r="D17" s="129">
        <v>1</v>
      </c>
    </row>
    <row r="18" spans="2:4" x14ac:dyDescent="0.2">
      <c r="B18" s="8" t="s">
        <v>2335</v>
      </c>
      <c r="C18" s="129">
        <v>1</v>
      </c>
      <c r="D18" s="129">
        <v>1</v>
      </c>
    </row>
    <row r="19" spans="2:4" x14ac:dyDescent="0.2">
      <c r="B19" s="8" t="s">
        <v>430</v>
      </c>
      <c r="C19" s="129">
        <v>2</v>
      </c>
      <c r="D19" s="129">
        <v>2</v>
      </c>
    </row>
    <row r="20" spans="2:4" x14ac:dyDescent="0.2">
      <c r="B20" s="8" t="s">
        <v>1973</v>
      </c>
      <c r="C20" s="129">
        <v>1</v>
      </c>
      <c r="D20" s="129">
        <v>1</v>
      </c>
    </row>
    <row r="21" spans="2:4" x14ac:dyDescent="0.2">
      <c r="B21" s="8" t="s">
        <v>488</v>
      </c>
      <c r="C21" s="129">
        <v>2</v>
      </c>
      <c r="D21" s="129">
        <v>2</v>
      </c>
    </row>
    <row r="22" spans="2:4" x14ac:dyDescent="0.2">
      <c r="B22" s="8" t="s">
        <v>11</v>
      </c>
      <c r="C22" s="129">
        <v>77</v>
      </c>
      <c r="D22" s="129">
        <v>77</v>
      </c>
    </row>
    <row r="53" spans="1:5" x14ac:dyDescent="0.2">
      <c r="B53" s="113" t="s">
        <v>12</v>
      </c>
      <c r="C53" s="114"/>
      <c r="D53" s="114"/>
      <c r="E53" s="114"/>
    </row>
    <row r="54" spans="1:5" x14ac:dyDescent="0.2">
      <c r="B54" s="2" t="s">
        <v>2</v>
      </c>
      <c r="C54" s="2" t="s">
        <v>3</v>
      </c>
      <c r="D54" s="4"/>
    </row>
    <row r="55" spans="1:5" x14ac:dyDescent="0.2">
      <c r="B55" s="2" t="s">
        <v>8</v>
      </c>
      <c r="C55" s="4" t="s">
        <v>9</v>
      </c>
      <c r="D55" s="4" t="s">
        <v>11</v>
      </c>
    </row>
    <row r="56" spans="1:5" x14ac:dyDescent="0.2">
      <c r="A56">
        <v>1</v>
      </c>
      <c r="B56" s="8" t="s">
        <v>119</v>
      </c>
      <c r="C56" s="129">
        <v>3</v>
      </c>
      <c r="D56" s="129">
        <v>3</v>
      </c>
    </row>
    <row r="57" spans="1:5" x14ac:dyDescent="0.2">
      <c r="A57">
        <v>2</v>
      </c>
      <c r="B57" s="8" t="s">
        <v>200</v>
      </c>
      <c r="C57" s="129">
        <v>3</v>
      </c>
      <c r="D57" s="129">
        <v>3</v>
      </c>
    </row>
    <row r="58" spans="1:5" x14ac:dyDescent="0.2">
      <c r="A58">
        <v>3</v>
      </c>
      <c r="B58" s="8" t="s">
        <v>459</v>
      </c>
      <c r="C58" s="129">
        <v>2</v>
      </c>
      <c r="D58" s="129">
        <v>2</v>
      </c>
    </row>
    <row r="59" spans="1:5" x14ac:dyDescent="0.2">
      <c r="A59">
        <v>4</v>
      </c>
      <c r="B59" s="8" t="s">
        <v>158</v>
      </c>
      <c r="C59" s="129">
        <v>2</v>
      </c>
      <c r="D59" s="129">
        <v>2</v>
      </c>
    </row>
    <row r="60" spans="1:5" x14ac:dyDescent="0.2">
      <c r="A60">
        <v>5</v>
      </c>
      <c r="B60" s="8" t="s">
        <v>488</v>
      </c>
      <c r="C60" s="129">
        <v>5</v>
      </c>
      <c r="D60" s="129">
        <v>5</v>
      </c>
    </row>
    <row r="61" spans="1:5" x14ac:dyDescent="0.2">
      <c r="A61">
        <v>6</v>
      </c>
      <c r="B61" s="8" t="s">
        <v>13977</v>
      </c>
      <c r="C61" s="129">
        <v>12</v>
      </c>
      <c r="D61" s="129">
        <v>12</v>
      </c>
    </row>
    <row r="62" spans="1:5" x14ac:dyDescent="0.2">
      <c r="A62">
        <v>7</v>
      </c>
      <c r="B62" s="8" t="s">
        <v>118</v>
      </c>
      <c r="C62" s="129">
        <v>5</v>
      </c>
      <c r="D62" s="129">
        <v>5</v>
      </c>
    </row>
    <row r="63" spans="1:5" x14ac:dyDescent="0.2">
      <c r="A63">
        <v>8</v>
      </c>
      <c r="B63" s="8" t="s">
        <v>648</v>
      </c>
      <c r="C63" s="129">
        <v>3</v>
      </c>
      <c r="D63" s="129">
        <v>3</v>
      </c>
    </row>
    <row r="64" spans="1:5" x14ac:dyDescent="0.2">
      <c r="A64">
        <v>9</v>
      </c>
      <c r="B64" s="8" t="s">
        <v>16190</v>
      </c>
      <c r="C64" s="129">
        <v>2</v>
      </c>
      <c r="D64" s="129">
        <v>2</v>
      </c>
    </row>
    <row r="65" spans="1:4" x14ac:dyDescent="0.2">
      <c r="A65">
        <v>10</v>
      </c>
      <c r="B65" s="8" t="s">
        <v>127</v>
      </c>
      <c r="C65" s="129">
        <v>2</v>
      </c>
      <c r="D65" s="129">
        <v>2</v>
      </c>
    </row>
    <row r="66" spans="1:4" x14ac:dyDescent="0.2">
      <c r="A66">
        <v>11</v>
      </c>
      <c r="B66" s="8" t="s">
        <v>121</v>
      </c>
      <c r="C66" s="129">
        <v>38</v>
      </c>
      <c r="D66" s="129">
        <v>38</v>
      </c>
    </row>
    <row r="67" spans="1:4" x14ac:dyDescent="0.2">
      <c r="A67">
        <v>12</v>
      </c>
      <c r="B67" s="8" t="s">
        <v>449</v>
      </c>
      <c r="C67" s="129">
        <v>3</v>
      </c>
      <c r="D67" s="129">
        <v>3</v>
      </c>
    </row>
    <row r="68" spans="1:4" x14ac:dyDescent="0.2">
      <c r="A68">
        <v>13</v>
      </c>
      <c r="B68" s="8" t="s">
        <v>155</v>
      </c>
      <c r="C68" s="129">
        <v>8</v>
      </c>
      <c r="D68" s="129">
        <v>8</v>
      </c>
    </row>
    <row r="69" spans="1:4" x14ac:dyDescent="0.2">
      <c r="A69">
        <v>14</v>
      </c>
      <c r="B69" s="8" t="s">
        <v>13714</v>
      </c>
      <c r="C69" s="129">
        <v>2</v>
      </c>
      <c r="D69" s="129">
        <v>2</v>
      </c>
    </row>
    <row r="70" spans="1:4" x14ac:dyDescent="0.2">
      <c r="A70">
        <v>15</v>
      </c>
      <c r="B70" s="8" t="s">
        <v>170</v>
      </c>
      <c r="C70" s="129">
        <v>13</v>
      </c>
      <c r="D70" s="129">
        <v>13</v>
      </c>
    </row>
    <row r="71" spans="1:4" x14ac:dyDescent="0.2">
      <c r="A71">
        <v>16</v>
      </c>
      <c r="B71" s="8" t="s">
        <v>154</v>
      </c>
      <c r="C71" s="129">
        <v>2</v>
      </c>
      <c r="D71" s="129">
        <v>2</v>
      </c>
    </row>
    <row r="72" spans="1:4" x14ac:dyDescent="0.2">
      <c r="A72">
        <v>17</v>
      </c>
      <c r="B72" s="8" t="s">
        <v>114</v>
      </c>
      <c r="C72" s="129">
        <v>7</v>
      </c>
      <c r="D72" s="129">
        <v>7</v>
      </c>
    </row>
    <row r="73" spans="1:4" x14ac:dyDescent="0.2">
      <c r="A73">
        <v>18</v>
      </c>
      <c r="B73" s="8" t="s">
        <v>129</v>
      </c>
      <c r="C73" s="129">
        <v>30</v>
      </c>
      <c r="D73" s="129">
        <v>30</v>
      </c>
    </row>
    <row r="74" spans="1:4" x14ac:dyDescent="0.2">
      <c r="A74">
        <v>19</v>
      </c>
      <c r="B74" s="8" t="s">
        <v>111</v>
      </c>
      <c r="C74" s="129">
        <v>206</v>
      </c>
      <c r="D74" s="129">
        <v>206</v>
      </c>
    </row>
    <row r="75" spans="1:4" x14ac:dyDescent="0.2">
      <c r="A75">
        <v>20</v>
      </c>
      <c r="B75" s="8" t="s">
        <v>897</v>
      </c>
      <c r="C75" s="129">
        <v>2</v>
      </c>
      <c r="D75" s="129">
        <v>2</v>
      </c>
    </row>
    <row r="76" spans="1:4" x14ac:dyDescent="0.2">
      <c r="A76">
        <v>21</v>
      </c>
      <c r="B76" s="8" t="s">
        <v>203</v>
      </c>
      <c r="C76" s="129">
        <v>2</v>
      </c>
      <c r="D76" s="129">
        <v>2</v>
      </c>
    </row>
    <row r="77" spans="1:4" x14ac:dyDescent="0.2">
      <c r="A77">
        <v>22</v>
      </c>
      <c r="B77" s="8" t="s">
        <v>11</v>
      </c>
      <c r="C77" s="129">
        <v>352</v>
      </c>
      <c r="D77" s="129">
        <v>352</v>
      </c>
    </row>
    <row r="78" spans="1:4" x14ac:dyDescent="0.2">
      <c r="A78">
        <v>23</v>
      </c>
    </row>
    <row r="79" spans="1:4" x14ac:dyDescent="0.2">
      <c r="A79">
        <v>24</v>
      </c>
    </row>
    <row r="80" spans="1:4" x14ac:dyDescent="0.2">
      <c r="A80">
        <v>25</v>
      </c>
    </row>
    <row r="81" spans="1:1" x14ac:dyDescent="0.2">
      <c r="A81">
        <v>26</v>
      </c>
    </row>
    <row r="82" spans="1:1" x14ac:dyDescent="0.2">
      <c r="A82">
        <v>27</v>
      </c>
    </row>
    <row r="83" spans="1:1" x14ac:dyDescent="0.2">
      <c r="A83">
        <v>28</v>
      </c>
    </row>
    <row r="84" spans="1:1" x14ac:dyDescent="0.2">
      <c r="A84">
        <v>29</v>
      </c>
    </row>
    <row r="85" spans="1:1" x14ac:dyDescent="0.2">
      <c r="A85">
        <v>30</v>
      </c>
    </row>
  </sheetData>
  <mergeCells count="2">
    <mergeCell ref="B3:E3"/>
    <mergeCell ref="B53:E53"/>
  </mergeCells>
  <pageMargins left="0.7" right="0.7" top="0.75" bottom="0.75" header="0.3" footer="0.3"/>
  <headerFooter>
    <oddFooter>&amp;L_x000D_&amp;1#&amp;"Calibri"&amp;10&amp;K000000 ***Este documento está clasificado como USO INTERNO por TELEFÓNICA. ***This document is classified as INTERNAL USE by TELEFÓNICA.</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B4209"/>
  <sheetViews>
    <sheetView topLeftCell="B4060" zoomScale="87" zoomScaleNormal="87" workbookViewId="0">
      <selection activeCell="G4212" sqref="G4212"/>
    </sheetView>
  </sheetViews>
  <sheetFormatPr baseColWidth="10" defaultColWidth="11.5703125" defaultRowHeight="12.75" x14ac:dyDescent="0.2"/>
  <cols>
    <col min="1" max="1" width="28.42578125" style="1" customWidth="1"/>
    <col min="2" max="2" width="19.42578125" style="1" customWidth="1"/>
    <col min="3" max="3" width="35.5703125" style="1" customWidth="1"/>
    <col min="4" max="4" width="22.5703125" style="1" customWidth="1"/>
    <col min="5" max="5" width="23.5703125" style="1" customWidth="1"/>
    <col min="6" max="9" width="11.5703125" style="1"/>
    <col min="10" max="10" width="31.5703125" style="1" customWidth="1"/>
    <col min="11" max="11" width="28.5703125" style="1" customWidth="1"/>
    <col min="12" max="12" width="11.5703125" style="1"/>
    <col min="13" max="13" width="21.85546875" style="1" customWidth="1"/>
    <col min="14" max="14" width="23.42578125" style="1" customWidth="1"/>
    <col min="15" max="16" width="11.5703125" style="1"/>
    <col min="17" max="17" width="32.5703125" style="1" customWidth="1"/>
    <col min="18" max="18" width="28.5703125" style="1" customWidth="1"/>
    <col min="19" max="19" width="21.42578125" style="1" customWidth="1"/>
    <col min="20" max="20" width="11.5703125" style="1"/>
    <col min="21" max="21" width="44.42578125" style="1" customWidth="1"/>
    <col min="22" max="22" width="11.5703125" style="18" customWidth="1"/>
    <col min="23" max="23" width="11.5703125" style="18"/>
    <col min="24" max="24" width="11.5703125" style="18" customWidth="1"/>
    <col min="25" max="25" width="29.28515625" style="1" customWidth="1"/>
    <col min="26" max="26" width="14.140625" style="1" bestFit="1" customWidth="1"/>
    <col min="27" max="16384" width="11.5703125" style="1"/>
  </cols>
  <sheetData>
    <row r="1" spans="1:27" x14ac:dyDescent="0.2">
      <c r="A1" s="17" t="s">
        <v>220</v>
      </c>
      <c r="B1" s="17" t="s">
        <v>221</v>
      </c>
      <c r="C1" s="17" t="s">
        <v>222</v>
      </c>
      <c r="D1" s="17" t="s">
        <v>223</v>
      </c>
      <c r="E1" s="17" t="s">
        <v>224</v>
      </c>
      <c r="F1" s="17" t="s">
        <v>225</v>
      </c>
      <c r="G1" s="17" t="s">
        <v>226</v>
      </c>
      <c r="H1" s="17" t="s">
        <v>227</v>
      </c>
      <c r="I1" s="17" t="s">
        <v>228</v>
      </c>
      <c r="J1" s="17" t="s">
        <v>229</v>
      </c>
      <c r="K1" s="17" t="s">
        <v>230</v>
      </c>
      <c r="L1" s="17" t="s">
        <v>231</v>
      </c>
      <c r="M1" s="17" t="s">
        <v>232</v>
      </c>
      <c r="N1" s="17" t="s">
        <v>233</v>
      </c>
      <c r="O1" s="17" t="s">
        <v>234</v>
      </c>
      <c r="P1" s="17" t="s">
        <v>235</v>
      </c>
      <c r="Q1" s="17" t="s">
        <v>236</v>
      </c>
      <c r="R1" s="17" t="s">
        <v>237</v>
      </c>
      <c r="S1" s="17" t="s">
        <v>238</v>
      </c>
      <c r="T1" s="17" t="s">
        <v>239</v>
      </c>
      <c r="U1" s="17" t="s">
        <v>240</v>
      </c>
      <c r="V1" s="20" t="s">
        <v>241</v>
      </c>
      <c r="W1" s="20" t="s">
        <v>104</v>
      </c>
      <c r="X1" s="20" t="s">
        <v>79</v>
      </c>
    </row>
    <row r="2" spans="1:27" x14ac:dyDescent="0.2">
      <c r="A2" s="1" t="s">
        <v>1237</v>
      </c>
      <c r="B2" s="1" t="s">
        <v>167</v>
      </c>
      <c r="C2" s="1" t="s">
        <v>22</v>
      </c>
      <c r="D2" s="1" t="s">
        <v>22</v>
      </c>
      <c r="E2" s="1" t="s">
        <v>47</v>
      </c>
      <c r="F2" s="1" t="s">
        <v>205</v>
      </c>
      <c r="G2" s="1" t="s">
        <v>110</v>
      </c>
      <c r="H2" s="1" t="s">
        <v>50</v>
      </c>
      <c r="I2" s="1" t="s">
        <v>109</v>
      </c>
      <c r="J2" s="1" t="s">
        <v>81</v>
      </c>
      <c r="K2" s="1" t="s">
        <v>129</v>
      </c>
      <c r="L2" s="1" t="s">
        <v>1242</v>
      </c>
      <c r="M2" s="1" t="s">
        <v>4413</v>
      </c>
      <c r="N2" s="1" t="s">
        <v>4414</v>
      </c>
      <c r="O2" s="1" t="s">
        <v>122</v>
      </c>
      <c r="P2" s="1" t="s">
        <v>279</v>
      </c>
      <c r="Q2" s="1" t="s">
        <v>280</v>
      </c>
      <c r="R2" s="1" t="s">
        <v>4415</v>
      </c>
      <c r="S2" s="1" t="s">
        <v>4271</v>
      </c>
      <c r="T2" s="1" t="s">
        <v>470</v>
      </c>
      <c r="U2" s="1" t="s">
        <v>470</v>
      </c>
      <c r="V2" s="18">
        <v>0</v>
      </c>
      <c r="W2" s="18">
        <v>2.3726851851851851E-3</v>
      </c>
      <c r="X2" s="18">
        <v>2.3726851851851851E-3</v>
      </c>
      <c r="Y2" s="1" t="e">
        <f>VLOOKUP(A2,tickets!A:A,1,0)</f>
        <v>#N/A</v>
      </c>
      <c r="Z2" s="58">
        <v>45292</v>
      </c>
      <c r="AA2" s="79"/>
    </row>
    <row r="3" spans="1:27" hidden="1" x14ac:dyDescent="0.2">
      <c r="A3" s="1" t="s">
        <v>1417</v>
      </c>
      <c r="B3" s="1" t="s">
        <v>124</v>
      </c>
      <c r="C3" s="1" t="s">
        <v>18</v>
      </c>
      <c r="D3" s="1" t="s">
        <v>277</v>
      </c>
      <c r="E3" s="1" t="s">
        <v>58</v>
      </c>
      <c r="F3" s="1" t="s">
        <v>125</v>
      </c>
      <c r="G3" s="1" t="s">
        <v>123</v>
      </c>
      <c r="H3" s="1" t="s">
        <v>50</v>
      </c>
      <c r="I3" s="1" t="s">
        <v>109</v>
      </c>
      <c r="J3" s="1" t="s">
        <v>80</v>
      </c>
      <c r="K3" s="1" t="s">
        <v>138</v>
      </c>
      <c r="L3" s="1" t="s">
        <v>139</v>
      </c>
      <c r="M3" s="1" t="s">
        <v>4627</v>
      </c>
      <c r="N3" s="1" t="s">
        <v>4627</v>
      </c>
      <c r="O3" s="1" t="s">
        <v>122</v>
      </c>
      <c r="P3" s="1" t="s">
        <v>278</v>
      </c>
      <c r="Q3" s="1" t="s">
        <v>278</v>
      </c>
      <c r="R3" s="1" t="s">
        <v>4628</v>
      </c>
      <c r="S3" s="1" t="s">
        <v>4231</v>
      </c>
      <c r="T3" s="1" t="s">
        <v>511</v>
      </c>
      <c r="U3" s="1" t="s">
        <v>350</v>
      </c>
      <c r="V3" s="18">
        <v>0.12234953703703703</v>
      </c>
      <c r="W3" s="18">
        <v>0.12363425925925926</v>
      </c>
      <c r="X3" s="18">
        <v>1.2847222222222223E-3</v>
      </c>
      <c r="Y3" s="1" t="e">
        <f>VLOOKUP(A3,tickets!A:A,1,0)</f>
        <v>#N/A</v>
      </c>
      <c r="Z3" s="58">
        <v>45292</v>
      </c>
      <c r="AA3" s="79"/>
    </row>
    <row r="4" spans="1:27" x14ac:dyDescent="0.2">
      <c r="A4" s="1" t="s">
        <v>654</v>
      </c>
      <c r="B4" s="1" t="s">
        <v>152</v>
      </c>
      <c r="C4" s="1" t="s">
        <v>13</v>
      </c>
      <c r="D4" s="1" t="s">
        <v>13</v>
      </c>
      <c r="E4" s="1" t="s">
        <v>37</v>
      </c>
      <c r="F4" s="1" t="s">
        <v>153</v>
      </c>
      <c r="G4" s="1" t="s">
        <v>110</v>
      </c>
      <c r="H4" s="1" t="s">
        <v>50</v>
      </c>
      <c r="I4" s="1" t="s">
        <v>109</v>
      </c>
      <c r="J4" s="1" t="s">
        <v>81</v>
      </c>
      <c r="K4" s="1" t="s">
        <v>111</v>
      </c>
      <c r="L4" s="1" t="s">
        <v>655</v>
      </c>
      <c r="M4" s="1" t="s">
        <v>4917</v>
      </c>
      <c r="N4" s="1" t="s">
        <v>4918</v>
      </c>
      <c r="O4" s="1" t="s">
        <v>122</v>
      </c>
      <c r="P4" s="1" t="s">
        <v>266</v>
      </c>
      <c r="Q4" s="1" t="s">
        <v>341</v>
      </c>
      <c r="R4" s="1" t="s">
        <v>4918</v>
      </c>
      <c r="S4" s="1" t="s">
        <v>4179</v>
      </c>
      <c r="U4" s="1" t="s">
        <v>1041</v>
      </c>
      <c r="V4" s="18">
        <v>0</v>
      </c>
      <c r="W4" s="18">
        <v>1.4467592592592594E-3</v>
      </c>
      <c r="X4" s="18">
        <v>1.4467592592592594E-3</v>
      </c>
      <c r="Y4" s="1" t="e">
        <f>VLOOKUP(A4,tickets!A:A,1,0)</f>
        <v>#N/A</v>
      </c>
      <c r="Z4" s="58">
        <v>45292</v>
      </c>
      <c r="AA4" s="79"/>
    </row>
    <row r="5" spans="1:27" hidden="1" x14ac:dyDescent="0.2">
      <c r="A5" s="1" t="s">
        <v>808</v>
      </c>
      <c r="B5" s="1" t="s">
        <v>132</v>
      </c>
      <c r="C5" s="1" t="s">
        <v>251</v>
      </c>
      <c r="D5" s="1" t="s">
        <v>257</v>
      </c>
      <c r="E5" s="1" t="s">
        <v>261</v>
      </c>
      <c r="F5" s="1" t="s">
        <v>174</v>
      </c>
      <c r="G5" s="1" t="s">
        <v>116</v>
      </c>
      <c r="H5" s="1" t="s">
        <v>40</v>
      </c>
      <c r="I5" s="1" t="s">
        <v>117</v>
      </c>
      <c r="J5" s="1" t="s">
        <v>81</v>
      </c>
      <c r="K5" s="1" t="s">
        <v>129</v>
      </c>
      <c r="L5" s="1" t="s">
        <v>264</v>
      </c>
      <c r="M5" s="1" t="s">
        <v>4183</v>
      </c>
      <c r="N5" s="1" t="s">
        <v>4184</v>
      </c>
      <c r="O5" s="1" t="s">
        <v>122</v>
      </c>
      <c r="P5" s="1" t="s">
        <v>199</v>
      </c>
      <c r="Q5" s="1" t="s">
        <v>115</v>
      </c>
      <c r="R5" s="1" t="s">
        <v>4185</v>
      </c>
      <c r="S5" s="1" t="s">
        <v>4175</v>
      </c>
      <c r="T5" s="1" t="s">
        <v>809</v>
      </c>
      <c r="U5" s="1" t="s">
        <v>262</v>
      </c>
      <c r="V5" s="18">
        <v>6.5162037037037037E-3</v>
      </c>
      <c r="W5" s="18">
        <v>3.2210648148148148E-2</v>
      </c>
      <c r="X5" s="18">
        <v>2.5694444444444447E-2</v>
      </c>
      <c r="Y5" s="1" t="e">
        <f>VLOOKUP(A5,tickets!A:A,1,0)</f>
        <v>#N/A</v>
      </c>
      <c r="Z5" s="58">
        <v>45296</v>
      </c>
      <c r="AA5" s="79"/>
    </row>
    <row r="6" spans="1:27" hidden="1" x14ac:dyDescent="0.2">
      <c r="A6" s="1" t="s">
        <v>752</v>
      </c>
      <c r="B6" s="1" t="s">
        <v>173</v>
      </c>
      <c r="C6" s="1" t="s">
        <v>242</v>
      </c>
      <c r="D6" s="1" t="s">
        <v>251</v>
      </c>
      <c r="E6" s="1" t="s">
        <v>281</v>
      </c>
      <c r="F6" s="1" t="s">
        <v>282</v>
      </c>
      <c r="G6" s="1" t="s">
        <v>110</v>
      </c>
      <c r="H6" s="1" t="s">
        <v>50</v>
      </c>
      <c r="I6" s="1" t="s">
        <v>109</v>
      </c>
      <c r="J6" s="1" t="s">
        <v>4186</v>
      </c>
      <c r="K6" s="1" t="s">
        <v>114</v>
      </c>
      <c r="L6" s="1" t="s">
        <v>753</v>
      </c>
      <c r="M6" s="1" t="s">
        <v>4187</v>
      </c>
      <c r="N6" s="1" t="s">
        <v>4188</v>
      </c>
      <c r="O6" s="1" t="s">
        <v>122</v>
      </c>
      <c r="P6" s="1" t="s">
        <v>266</v>
      </c>
      <c r="Q6" s="1" t="s">
        <v>517</v>
      </c>
      <c r="R6" s="1" t="s">
        <v>4189</v>
      </c>
      <c r="S6" s="1" t="s">
        <v>4190</v>
      </c>
      <c r="T6" s="1" t="s">
        <v>754</v>
      </c>
      <c r="U6" s="1" t="s">
        <v>755</v>
      </c>
      <c r="V6" s="18">
        <v>0</v>
      </c>
      <c r="W6" s="18">
        <v>0</v>
      </c>
      <c r="X6" s="18">
        <v>0</v>
      </c>
      <c r="Y6" s="1" t="e">
        <f>VLOOKUP(A6,tickets!A:A,1,0)</f>
        <v>#N/A</v>
      </c>
      <c r="Z6" s="58">
        <v>45295</v>
      </c>
      <c r="AA6" s="79"/>
    </row>
    <row r="7" spans="1:27" hidden="1" x14ac:dyDescent="0.2">
      <c r="A7" s="1" t="s">
        <v>1395</v>
      </c>
      <c r="B7" s="1" t="s">
        <v>124</v>
      </c>
      <c r="C7" s="1" t="s">
        <v>18</v>
      </c>
      <c r="D7" s="1" t="s">
        <v>277</v>
      </c>
      <c r="E7" s="1" t="s">
        <v>58</v>
      </c>
      <c r="F7" s="1" t="s">
        <v>125</v>
      </c>
      <c r="G7" s="1" t="s">
        <v>123</v>
      </c>
      <c r="H7" s="1" t="s">
        <v>50</v>
      </c>
      <c r="I7" s="1" t="s">
        <v>109</v>
      </c>
      <c r="J7" s="1" t="s">
        <v>80</v>
      </c>
      <c r="K7" s="1" t="s">
        <v>121</v>
      </c>
      <c r="L7" s="1" t="s">
        <v>137</v>
      </c>
      <c r="M7" s="1" t="s">
        <v>5328</v>
      </c>
      <c r="N7" s="1" t="s">
        <v>5328</v>
      </c>
      <c r="O7" s="1" t="s">
        <v>122</v>
      </c>
      <c r="P7" s="1" t="s">
        <v>278</v>
      </c>
      <c r="Q7" s="1" t="s">
        <v>278</v>
      </c>
      <c r="R7" s="1" t="s">
        <v>5329</v>
      </c>
      <c r="S7" s="1" t="s">
        <v>4214</v>
      </c>
      <c r="T7" s="1" t="s">
        <v>510</v>
      </c>
      <c r="U7" s="1" t="s">
        <v>5330</v>
      </c>
      <c r="V7" s="18">
        <v>7.7106481481481484E-2</v>
      </c>
      <c r="W7" s="18">
        <v>7.8877314814814817E-2</v>
      </c>
      <c r="X7" s="18">
        <v>1.7708333333333332E-3</v>
      </c>
      <c r="Y7" s="1" t="e">
        <f>VLOOKUP(A7,tickets!A:A,1,0)</f>
        <v>#N/A</v>
      </c>
      <c r="Z7" s="58">
        <v>45292</v>
      </c>
      <c r="AA7" s="79"/>
    </row>
    <row r="8" spans="1:27" x14ac:dyDescent="0.2">
      <c r="A8" s="1" t="s">
        <v>1192</v>
      </c>
      <c r="B8" s="1" t="s">
        <v>112</v>
      </c>
      <c r="C8" s="1" t="s">
        <v>21</v>
      </c>
      <c r="D8" s="1" t="s">
        <v>17</v>
      </c>
      <c r="E8" s="1" t="s">
        <v>44</v>
      </c>
      <c r="F8" s="1" t="s">
        <v>163</v>
      </c>
      <c r="G8" s="1" t="s">
        <v>159</v>
      </c>
      <c r="H8" s="1" t="s">
        <v>40</v>
      </c>
      <c r="I8" s="1" t="s">
        <v>117</v>
      </c>
      <c r="J8" s="1" t="s">
        <v>81</v>
      </c>
      <c r="K8" s="1" t="s">
        <v>121</v>
      </c>
      <c r="L8" s="1" t="s">
        <v>1196</v>
      </c>
      <c r="M8" s="1" t="s">
        <v>5356</v>
      </c>
      <c r="N8" s="1" t="s">
        <v>5357</v>
      </c>
      <c r="O8" s="1" t="s">
        <v>122</v>
      </c>
      <c r="P8" s="1" t="s">
        <v>342</v>
      </c>
      <c r="Q8" s="1" t="s">
        <v>343</v>
      </c>
      <c r="R8" s="1" t="s">
        <v>5358</v>
      </c>
      <c r="S8" s="1" t="s">
        <v>4206</v>
      </c>
      <c r="T8" s="1" t="s">
        <v>5359</v>
      </c>
      <c r="U8" s="1" t="s">
        <v>5360</v>
      </c>
      <c r="V8" s="18">
        <v>0</v>
      </c>
      <c r="W8" s="18">
        <v>8.4375000000000006E-3</v>
      </c>
      <c r="X8" s="18">
        <v>8.4375000000000006E-3</v>
      </c>
      <c r="Y8" s="1" t="e">
        <f>VLOOKUP(A8,tickets!A:A,1,0)</f>
        <v>#N/A</v>
      </c>
      <c r="Z8" s="58">
        <v>45292</v>
      </c>
      <c r="AA8" s="79"/>
    </row>
    <row r="9" spans="1:27" hidden="1" x14ac:dyDescent="0.2">
      <c r="A9" s="1" t="s">
        <v>1006</v>
      </c>
      <c r="B9" s="1" t="s">
        <v>173</v>
      </c>
      <c r="C9" s="1" t="s">
        <v>242</v>
      </c>
      <c r="D9" s="1" t="s">
        <v>251</v>
      </c>
      <c r="E9" s="1" t="s">
        <v>352</v>
      </c>
      <c r="F9" s="1" t="s">
        <v>389</v>
      </c>
      <c r="G9" s="1" t="s">
        <v>110</v>
      </c>
      <c r="H9" s="1" t="s">
        <v>50</v>
      </c>
      <c r="I9" s="1" t="s">
        <v>109</v>
      </c>
      <c r="J9" s="1" t="s">
        <v>4186</v>
      </c>
      <c r="K9" s="1" t="s">
        <v>114</v>
      </c>
      <c r="L9" s="1" t="s">
        <v>1007</v>
      </c>
      <c r="M9" s="1" t="s">
        <v>4197</v>
      </c>
      <c r="N9" s="1" t="s">
        <v>4198</v>
      </c>
      <c r="O9" s="1" t="s">
        <v>122</v>
      </c>
      <c r="P9" s="1" t="s">
        <v>246</v>
      </c>
      <c r="Q9" s="1" t="s">
        <v>247</v>
      </c>
      <c r="R9" s="1" t="s">
        <v>4199</v>
      </c>
      <c r="S9" s="1" t="s">
        <v>4179</v>
      </c>
      <c r="T9" s="1" t="s">
        <v>1008</v>
      </c>
      <c r="U9" s="1" t="s">
        <v>1009</v>
      </c>
      <c r="V9" s="18">
        <v>0</v>
      </c>
      <c r="W9" s="18">
        <v>0</v>
      </c>
      <c r="X9" s="18">
        <v>0</v>
      </c>
      <c r="Y9" s="1" t="e">
        <f>VLOOKUP(A9,tickets!A:A,1,0)</f>
        <v>#N/A</v>
      </c>
      <c r="Z9" s="58">
        <v>45296</v>
      </c>
      <c r="AA9" s="79"/>
    </row>
    <row r="10" spans="1:27" x14ac:dyDescent="0.2">
      <c r="A10" s="1" t="s">
        <v>734</v>
      </c>
      <c r="B10" s="1" t="s">
        <v>167</v>
      </c>
      <c r="C10" s="1" t="s">
        <v>22</v>
      </c>
      <c r="D10" s="1" t="s">
        <v>22</v>
      </c>
      <c r="E10" s="1" t="s">
        <v>45</v>
      </c>
      <c r="F10" s="1" t="s">
        <v>168</v>
      </c>
      <c r="G10" s="1" t="s">
        <v>110</v>
      </c>
      <c r="H10" s="1" t="s">
        <v>50</v>
      </c>
      <c r="I10" s="1" t="s">
        <v>109</v>
      </c>
      <c r="J10" s="1" t="s">
        <v>81</v>
      </c>
      <c r="K10" s="1" t="s">
        <v>111</v>
      </c>
      <c r="L10" s="1" t="s">
        <v>735</v>
      </c>
      <c r="M10" s="1" t="s">
        <v>5550</v>
      </c>
      <c r="N10" s="1" t="s">
        <v>5551</v>
      </c>
      <c r="O10" s="1" t="s">
        <v>122</v>
      </c>
      <c r="P10" s="1" t="s">
        <v>279</v>
      </c>
      <c r="Q10" s="1" t="s">
        <v>280</v>
      </c>
      <c r="R10" s="1" t="s">
        <v>5552</v>
      </c>
      <c r="S10" s="1" t="s">
        <v>4179</v>
      </c>
      <c r="T10" s="1" t="s">
        <v>969</v>
      </c>
      <c r="U10" s="1" t="s">
        <v>969</v>
      </c>
      <c r="V10" s="18">
        <v>0</v>
      </c>
      <c r="W10" s="18">
        <v>1.3310185185185185E-3</v>
      </c>
      <c r="X10" s="18">
        <v>1.3310185185185185E-3</v>
      </c>
      <c r="Y10" s="1" t="e">
        <f>VLOOKUP(A10,tickets!A:A,1,0)</f>
        <v>#N/A</v>
      </c>
      <c r="Z10" s="58">
        <v>45292</v>
      </c>
      <c r="AA10" s="79"/>
    </row>
    <row r="11" spans="1:27" x14ac:dyDescent="0.2">
      <c r="A11" s="1" t="s">
        <v>745</v>
      </c>
      <c r="B11" s="1" t="s">
        <v>115</v>
      </c>
      <c r="C11" s="1" t="s">
        <v>15</v>
      </c>
      <c r="D11" s="1" t="s">
        <v>243</v>
      </c>
      <c r="E11" s="1" t="s">
        <v>53</v>
      </c>
      <c r="F11" s="1" t="s">
        <v>156</v>
      </c>
      <c r="G11" s="1" t="s">
        <v>116</v>
      </c>
      <c r="H11" s="1" t="s">
        <v>40</v>
      </c>
      <c r="I11" s="1" t="s">
        <v>117</v>
      </c>
      <c r="J11" s="1" t="s">
        <v>81</v>
      </c>
      <c r="K11" s="1" t="s">
        <v>746</v>
      </c>
      <c r="L11" s="1" t="s">
        <v>747</v>
      </c>
      <c r="M11" s="1" t="s">
        <v>5556</v>
      </c>
      <c r="N11" s="1" t="s">
        <v>5557</v>
      </c>
      <c r="O11" s="1" t="s">
        <v>122</v>
      </c>
      <c r="P11" s="1" t="s">
        <v>279</v>
      </c>
      <c r="Q11" s="1" t="s">
        <v>280</v>
      </c>
      <c r="R11" s="1" t="s">
        <v>5558</v>
      </c>
      <c r="S11" s="1" t="s">
        <v>4179</v>
      </c>
      <c r="T11" s="1" t="s">
        <v>1080</v>
      </c>
      <c r="U11" s="1" t="s">
        <v>319</v>
      </c>
      <c r="V11" s="18">
        <v>4.2754629629629635E-2</v>
      </c>
      <c r="W11" s="18">
        <v>6.5254629629629635E-2</v>
      </c>
      <c r="X11" s="18">
        <v>2.2499999999999996E-2</v>
      </c>
      <c r="Y11" s="1" t="e">
        <f>VLOOKUP(A11,tickets!A:A,1,0)</f>
        <v>#N/A</v>
      </c>
      <c r="Z11" s="58">
        <v>45292</v>
      </c>
      <c r="AA11" s="79"/>
    </row>
    <row r="12" spans="1:27" x14ac:dyDescent="0.2">
      <c r="A12" s="1" t="s">
        <v>1844</v>
      </c>
      <c r="B12" s="1" t="s">
        <v>112</v>
      </c>
      <c r="C12" s="1" t="s">
        <v>15</v>
      </c>
      <c r="D12" s="1" t="s">
        <v>311</v>
      </c>
      <c r="E12" s="1" t="s">
        <v>53</v>
      </c>
      <c r="F12" s="1" t="s">
        <v>145</v>
      </c>
      <c r="G12" s="1" t="s">
        <v>116</v>
      </c>
      <c r="H12" s="1" t="s">
        <v>50</v>
      </c>
      <c r="I12" s="1" t="s">
        <v>109</v>
      </c>
      <c r="J12" s="1" t="s">
        <v>81</v>
      </c>
      <c r="K12" s="1" t="s">
        <v>121</v>
      </c>
      <c r="L12" s="1" t="s">
        <v>1848</v>
      </c>
      <c r="M12" s="1" t="s">
        <v>5631</v>
      </c>
      <c r="N12" s="1" t="s">
        <v>5632</v>
      </c>
      <c r="O12" s="1" t="s">
        <v>122</v>
      </c>
      <c r="P12" s="1" t="s">
        <v>246</v>
      </c>
      <c r="Q12" s="1" t="s">
        <v>247</v>
      </c>
      <c r="R12" s="1" t="s">
        <v>5633</v>
      </c>
      <c r="S12" s="1" t="s">
        <v>5610</v>
      </c>
      <c r="T12" s="1" t="s">
        <v>312</v>
      </c>
      <c r="U12" s="1" t="s">
        <v>5634</v>
      </c>
      <c r="V12" s="18">
        <v>1.4814814814814814E-3</v>
      </c>
      <c r="W12" s="18">
        <v>6.8148148148148138E-2</v>
      </c>
      <c r="X12" s="18">
        <v>6.6666666666666666E-2</v>
      </c>
      <c r="Y12" s="1" t="e">
        <f>VLOOKUP(A12,tickets!A:A,1,0)</f>
        <v>#N/A</v>
      </c>
      <c r="Z12" s="58">
        <v>45292</v>
      </c>
      <c r="AA12" s="79"/>
    </row>
    <row r="13" spans="1:27" hidden="1" x14ac:dyDescent="0.2">
      <c r="A13" s="1" t="s">
        <v>4210</v>
      </c>
      <c r="B13" s="1" t="s">
        <v>132</v>
      </c>
      <c r="C13" s="1" t="s">
        <v>256</v>
      </c>
      <c r="D13" s="1" t="s">
        <v>257</v>
      </c>
      <c r="E13" s="1" t="s">
        <v>302</v>
      </c>
      <c r="F13" s="1" t="s">
        <v>219</v>
      </c>
      <c r="G13" s="1" t="s">
        <v>116</v>
      </c>
      <c r="H13" s="1" t="s">
        <v>40</v>
      </c>
      <c r="I13" s="1" t="s">
        <v>117</v>
      </c>
      <c r="J13" s="1" t="s">
        <v>81</v>
      </c>
      <c r="K13" s="1" t="s">
        <v>129</v>
      </c>
      <c r="L13" s="1" t="s">
        <v>314</v>
      </c>
      <c r="M13" s="1" t="s">
        <v>4211</v>
      </c>
      <c r="N13" s="1" t="s">
        <v>4212</v>
      </c>
      <c r="O13" s="1" t="s">
        <v>122</v>
      </c>
      <c r="P13" s="1" t="s">
        <v>199</v>
      </c>
      <c r="Q13" s="1" t="s">
        <v>115</v>
      </c>
      <c r="R13" s="1" t="s">
        <v>4213</v>
      </c>
      <c r="S13" s="1" t="s">
        <v>4214</v>
      </c>
      <c r="T13" s="1" t="s">
        <v>4215</v>
      </c>
      <c r="U13" s="1" t="s">
        <v>324</v>
      </c>
      <c r="V13" s="18">
        <v>0.10957175925925926</v>
      </c>
      <c r="W13" s="18">
        <v>0.1361111111111111</v>
      </c>
      <c r="X13" s="18">
        <v>2.6539351851851852E-2</v>
      </c>
      <c r="Y13" s="1" t="e">
        <f>VLOOKUP(A13,tickets!A:A,1,0)</f>
        <v>#N/A</v>
      </c>
      <c r="Z13" s="58">
        <v>45294</v>
      </c>
      <c r="AA13" s="79"/>
    </row>
    <row r="14" spans="1:27" hidden="1" x14ac:dyDescent="0.2">
      <c r="A14" s="1" t="s">
        <v>929</v>
      </c>
      <c r="B14" s="1" t="s">
        <v>164</v>
      </c>
      <c r="C14" s="1" t="s">
        <v>357</v>
      </c>
      <c r="D14" s="1" t="s">
        <v>251</v>
      </c>
      <c r="E14" s="1" t="s">
        <v>358</v>
      </c>
      <c r="F14" s="1" t="s">
        <v>359</v>
      </c>
      <c r="G14" s="1" t="s">
        <v>110</v>
      </c>
      <c r="H14" s="1" t="s">
        <v>50</v>
      </c>
      <c r="I14" s="1" t="s">
        <v>109</v>
      </c>
      <c r="J14" s="1" t="s">
        <v>4186</v>
      </c>
      <c r="K14" s="1" t="s">
        <v>114</v>
      </c>
      <c r="L14" s="1" t="s">
        <v>378</v>
      </c>
      <c r="M14" s="1" t="s">
        <v>4216</v>
      </c>
      <c r="N14" s="1" t="s">
        <v>4217</v>
      </c>
      <c r="O14" s="1" t="s">
        <v>122</v>
      </c>
      <c r="P14" s="1" t="s">
        <v>246</v>
      </c>
      <c r="Q14" s="1" t="s">
        <v>247</v>
      </c>
      <c r="R14" s="1" t="s">
        <v>4218</v>
      </c>
      <c r="S14" s="1" t="s">
        <v>4190</v>
      </c>
      <c r="U14" s="1" t="s">
        <v>396</v>
      </c>
      <c r="V14" s="18">
        <v>0</v>
      </c>
      <c r="W14" s="18">
        <v>0</v>
      </c>
      <c r="X14" s="18">
        <v>0</v>
      </c>
      <c r="Y14" s="1" t="e">
        <f>VLOOKUP(A14,tickets!A:A,1,0)</f>
        <v>#N/A</v>
      </c>
      <c r="Z14" s="58">
        <v>45296</v>
      </c>
      <c r="AA14" s="79"/>
    </row>
    <row r="15" spans="1:27" hidden="1" x14ac:dyDescent="0.2">
      <c r="A15" s="1" t="s">
        <v>553</v>
      </c>
      <c r="B15" s="1" t="s">
        <v>185</v>
      </c>
      <c r="C15" s="1" t="s">
        <v>16</v>
      </c>
      <c r="D15" s="1" t="s">
        <v>339</v>
      </c>
      <c r="E15" s="1" t="s">
        <v>54</v>
      </c>
      <c r="F15" s="1" t="s">
        <v>405</v>
      </c>
      <c r="G15" s="1" t="s">
        <v>110</v>
      </c>
      <c r="H15" s="1" t="s">
        <v>50</v>
      </c>
      <c r="I15" s="1" t="s">
        <v>109</v>
      </c>
      <c r="J15" s="1" t="s">
        <v>80</v>
      </c>
      <c r="K15" s="1" t="s">
        <v>554</v>
      </c>
      <c r="L15" s="1" t="s">
        <v>555</v>
      </c>
      <c r="M15" s="1" t="s">
        <v>4172</v>
      </c>
      <c r="N15" s="1" t="s">
        <v>4173</v>
      </c>
      <c r="O15" s="1" t="s">
        <v>122</v>
      </c>
      <c r="P15" s="1" t="s">
        <v>199</v>
      </c>
      <c r="Q15" s="1" t="s">
        <v>115</v>
      </c>
      <c r="R15" s="1" t="s">
        <v>4174</v>
      </c>
      <c r="S15" s="1" t="s">
        <v>4175</v>
      </c>
      <c r="T15" s="1" t="s">
        <v>748</v>
      </c>
      <c r="U15" s="1" t="s">
        <v>749</v>
      </c>
      <c r="V15" s="18">
        <v>21.009699074074074</v>
      </c>
      <c r="W15" s="18">
        <v>21.081400462962964</v>
      </c>
      <c r="X15" s="18">
        <v>7.1701388888888884E-2</v>
      </c>
      <c r="Y15" s="1" t="e">
        <f>VLOOKUP(A15,tickets!A:A,1,0)</f>
        <v>#N/A</v>
      </c>
      <c r="Z15" s="58">
        <v>45293</v>
      </c>
      <c r="AA15" s="79"/>
    </row>
    <row r="16" spans="1:27" hidden="1" x14ac:dyDescent="0.2">
      <c r="A16" s="1" t="s">
        <v>4222</v>
      </c>
      <c r="B16" s="1" t="s">
        <v>164</v>
      </c>
      <c r="C16" s="1" t="s">
        <v>295</v>
      </c>
      <c r="D16" s="1" t="s">
        <v>296</v>
      </c>
      <c r="E16" s="1" t="s">
        <v>297</v>
      </c>
      <c r="F16" s="1" t="s">
        <v>298</v>
      </c>
      <c r="G16" s="1" t="s">
        <v>110</v>
      </c>
      <c r="H16" s="1" t="s">
        <v>50</v>
      </c>
      <c r="I16" s="1" t="s">
        <v>109</v>
      </c>
      <c r="J16" s="1" t="s">
        <v>4186</v>
      </c>
      <c r="K16" s="1" t="s">
        <v>129</v>
      </c>
      <c r="L16" s="1" t="s">
        <v>299</v>
      </c>
      <c r="M16" s="1" t="s">
        <v>4223</v>
      </c>
      <c r="N16" s="1" t="s">
        <v>4224</v>
      </c>
      <c r="O16" s="1" t="s">
        <v>122</v>
      </c>
      <c r="P16" s="1" t="s">
        <v>266</v>
      </c>
      <c r="Q16" s="1" t="s">
        <v>283</v>
      </c>
      <c r="R16" s="1" t="s">
        <v>4225</v>
      </c>
      <c r="S16" s="1" t="s">
        <v>4214</v>
      </c>
      <c r="U16" s="1" t="s">
        <v>300</v>
      </c>
      <c r="V16" s="18">
        <v>0</v>
      </c>
      <c r="W16" s="18">
        <v>0</v>
      </c>
      <c r="X16" s="18">
        <v>0</v>
      </c>
      <c r="Y16" s="1" t="e">
        <f>VLOOKUP(A16,tickets!A:A,1,0)</f>
        <v>#N/A</v>
      </c>
      <c r="Z16" s="58">
        <v>45293</v>
      </c>
      <c r="AA16" s="79"/>
    </row>
    <row r="17" spans="1:27" hidden="1" x14ac:dyDescent="0.2">
      <c r="A17" s="1" t="s">
        <v>4226</v>
      </c>
      <c r="B17" s="1" t="s">
        <v>132</v>
      </c>
      <c r="C17" s="1" t="s">
        <v>250</v>
      </c>
      <c r="D17" s="1" t="s">
        <v>251</v>
      </c>
      <c r="E17" s="1" t="s">
        <v>302</v>
      </c>
      <c r="F17" s="1" t="s">
        <v>303</v>
      </c>
      <c r="G17" s="1" t="s">
        <v>110</v>
      </c>
      <c r="H17" s="1" t="s">
        <v>50</v>
      </c>
      <c r="I17" s="1" t="s">
        <v>109</v>
      </c>
      <c r="J17" s="1" t="s">
        <v>4186</v>
      </c>
      <c r="K17" s="1" t="s">
        <v>129</v>
      </c>
      <c r="L17" s="1" t="s">
        <v>4227</v>
      </c>
      <c r="M17" s="1" t="s">
        <v>4228</v>
      </c>
      <c r="N17" s="1" t="s">
        <v>4229</v>
      </c>
      <c r="O17" s="1" t="s">
        <v>122</v>
      </c>
      <c r="P17" s="1" t="s">
        <v>246</v>
      </c>
      <c r="Q17" s="1" t="s">
        <v>247</v>
      </c>
      <c r="R17" s="1" t="s">
        <v>4230</v>
      </c>
      <c r="S17" s="1" t="s">
        <v>4231</v>
      </c>
      <c r="T17" s="1" t="s">
        <v>4232</v>
      </c>
      <c r="U17" s="1" t="s">
        <v>291</v>
      </c>
      <c r="V17" s="18">
        <v>0</v>
      </c>
      <c r="W17" s="18">
        <v>0</v>
      </c>
      <c r="X17" s="18">
        <v>0</v>
      </c>
      <c r="Y17" s="1" t="e">
        <f>VLOOKUP(A17,tickets!A:A,1,0)</f>
        <v>#N/A</v>
      </c>
      <c r="Z17" s="58">
        <v>45292</v>
      </c>
      <c r="AA17" s="79"/>
    </row>
    <row r="18" spans="1:27" hidden="1" x14ac:dyDescent="0.2">
      <c r="A18" s="1" t="s">
        <v>4233</v>
      </c>
      <c r="B18" s="1" t="s">
        <v>132</v>
      </c>
      <c r="C18" s="1" t="s">
        <v>250</v>
      </c>
      <c r="D18" s="1" t="s">
        <v>251</v>
      </c>
      <c r="E18" s="1" t="s">
        <v>302</v>
      </c>
      <c r="F18" s="1" t="s">
        <v>303</v>
      </c>
      <c r="G18" s="1" t="s">
        <v>110</v>
      </c>
      <c r="H18" s="1" t="s">
        <v>50</v>
      </c>
      <c r="I18" s="1" t="s">
        <v>109</v>
      </c>
      <c r="J18" s="1" t="s">
        <v>4186</v>
      </c>
      <c r="K18" s="1" t="s">
        <v>129</v>
      </c>
      <c r="L18" s="1" t="s">
        <v>928</v>
      </c>
      <c r="M18" s="1" t="s">
        <v>4234</v>
      </c>
      <c r="N18" s="1" t="s">
        <v>4235</v>
      </c>
      <c r="O18" s="1" t="s">
        <v>122</v>
      </c>
      <c r="P18" s="1" t="s">
        <v>246</v>
      </c>
      <c r="Q18" s="1" t="s">
        <v>247</v>
      </c>
      <c r="R18" s="1" t="s">
        <v>4236</v>
      </c>
      <c r="S18" s="1" t="s">
        <v>4206</v>
      </c>
      <c r="T18" s="1" t="s">
        <v>307</v>
      </c>
      <c r="U18" s="1" t="s">
        <v>276</v>
      </c>
      <c r="V18" s="18">
        <v>0</v>
      </c>
      <c r="W18" s="18">
        <v>0</v>
      </c>
      <c r="X18" s="18">
        <v>0</v>
      </c>
      <c r="Y18" s="1" t="e">
        <f>VLOOKUP(A18,tickets!A:A,1,0)</f>
        <v>#N/A</v>
      </c>
      <c r="Z18" s="58">
        <v>45294</v>
      </c>
      <c r="AA18" s="79"/>
    </row>
    <row r="19" spans="1:27" hidden="1" x14ac:dyDescent="0.2">
      <c r="A19" s="1" t="s">
        <v>4237</v>
      </c>
      <c r="B19" s="1" t="s">
        <v>173</v>
      </c>
      <c r="C19" s="1" t="s">
        <v>327</v>
      </c>
      <c r="D19" s="1" t="s">
        <v>14</v>
      </c>
      <c r="E19" s="1" t="s">
        <v>352</v>
      </c>
      <c r="F19" s="1" t="s">
        <v>4238</v>
      </c>
      <c r="G19" s="1" t="s">
        <v>110</v>
      </c>
      <c r="H19" s="1" t="s">
        <v>36</v>
      </c>
      <c r="I19" s="1" t="s">
        <v>117</v>
      </c>
      <c r="J19" s="1" t="s">
        <v>4186</v>
      </c>
      <c r="K19" s="1" t="s">
        <v>111</v>
      </c>
      <c r="L19" s="1" t="s">
        <v>4239</v>
      </c>
      <c r="M19" s="1" t="s">
        <v>4240</v>
      </c>
      <c r="N19" s="1" t="s">
        <v>4241</v>
      </c>
      <c r="O19" s="1" t="s">
        <v>122</v>
      </c>
      <c r="P19" s="1" t="s">
        <v>363</v>
      </c>
      <c r="Q19" s="1" t="s">
        <v>423</v>
      </c>
      <c r="R19" s="1" t="s">
        <v>4242</v>
      </c>
      <c r="S19" s="1" t="s">
        <v>4206</v>
      </c>
      <c r="T19" s="1" t="s">
        <v>4239</v>
      </c>
      <c r="U19" s="1" t="s">
        <v>4243</v>
      </c>
      <c r="V19" s="18">
        <v>0</v>
      </c>
      <c r="W19" s="18">
        <v>0</v>
      </c>
      <c r="X19" s="18">
        <v>0</v>
      </c>
      <c r="Y19" s="1" t="e">
        <f>VLOOKUP(A19,tickets!A:A,1,0)</f>
        <v>#N/A</v>
      </c>
      <c r="Z19" s="58">
        <v>45292</v>
      </c>
      <c r="AA19" s="79"/>
    </row>
    <row r="20" spans="1:27" hidden="1" x14ac:dyDescent="0.2">
      <c r="A20" s="1" t="s">
        <v>4244</v>
      </c>
      <c r="B20" s="1" t="s">
        <v>132</v>
      </c>
      <c r="C20" s="1" t="s">
        <v>256</v>
      </c>
      <c r="D20" s="1" t="s">
        <v>257</v>
      </c>
      <c r="E20" s="1" t="s">
        <v>263</v>
      </c>
      <c r="F20" s="1" t="s">
        <v>219</v>
      </c>
      <c r="G20" s="1" t="s">
        <v>116</v>
      </c>
      <c r="H20" s="1" t="s">
        <v>40</v>
      </c>
      <c r="I20" s="1" t="s">
        <v>117</v>
      </c>
      <c r="J20" s="1" t="s">
        <v>81</v>
      </c>
      <c r="K20" s="1" t="s">
        <v>129</v>
      </c>
      <c r="L20" s="1" t="s">
        <v>314</v>
      </c>
      <c r="M20" s="1" t="s">
        <v>4245</v>
      </c>
      <c r="N20" s="1" t="s">
        <v>4246</v>
      </c>
      <c r="O20" s="1" t="s">
        <v>122</v>
      </c>
      <c r="P20" s="1" t="s">
        <v>199</v>
      </c>
      <c r="Q20" s="1" t="s">
        <v>115</v>
      </c>
      <c r="R20" s="1" t="s">
        <v>4247</v>
      </c>
      <c r="S20" s="1" t="s">
        <v>4206</v>
      </c>
      <c r="T20" s="1" t="s">
        <v>4248</v>
      </c>
      <c r="U20" s="1" t="s">
        <v>265</v>
      </c>
      <c r="V20" s="18">
        <v>9.043981481481482E-2</v>
      </c>
      <c r="W20" s="18">
        <v>0.10936342592592592</v>
      </c>
      <c r="X20" s="18">
        <v>1.892361111111111E-2</v>
      </c>
      <c r="Y20" s="1" t="e">
        <f>VLOOKUP(A20,tickets!A:A,1,0)</f>
        <v>#N/A</v>
      </c>
      <c r="Z20" s="58">
        <v>45292</v>
      </c>
      <c r="AA20" s="79"/>
    </row>
    <row r="21" spans="1:27" hidden="1" x14ac:dyDescent="0.2">
      <c r="A21" s="1" t="s">
        <v>4249</v>
      </c>
      <c r="B21" s="1" t="s">
        <v>173</v>
      </c>
      <c r="C21" s="1" t="s">
        <v>357</v>
      </c>
      <c r="D21" s="1" t="s">
        <v>251</v>
      </c>
      <c r="E21" s="1" t="s">
        <v>481</v>
      </c>
      <c r="F21" s="1" t="s">
        <v>389</v>
      </c>
      <c r="G21" s="1" t="s">
        <v>110</v>
      </c>
      <c r="H21" s="1" t="s">
        <v>50</v>
      </c>
      <c r="I21" s="1" t="s">
        <v>109</v>
      </c>
      <c r="J21" s="1" t="s">
        <v>4250</v>
      </c>
      <c r="K21" s="1" t="s">
        <v>114</v>
      </c>
      <c r="L21" s="1" t="s">
        <v>4251</v>
      </c>
      <c r="M21" s="1" t="s">
        <v>4252</v>
      </c>
      <c r="N21" s="1" t="s">
        <v>4253</v>
      </c>
      <c r="O21" s="1" t="s">
        <v>122</v>
      </c>
      <c r="P21" s="1" t="s">
        <v>246</v>
      </c>
      <c r="Q21" s="1" t="s">
        <v>247</v>
      </c>
      <c r="R21" s="1" t="s">
        <v>4254</v>
      </c>
      <c r="S21" s="1" t="s">
        <v>4214</v>
      </c>
      <c r="T21" s="1" t="s">
        <v>4255</v>
      </c>
      <c r="U21" s="1" t="s">
        <v>4256</v>
      </c>
      <c r="V21" s="18">
        <v>0</v>
      </c>
      <c r="W21" s="18">
        <v>0</v>
      </c>
      <c r="X21" s="18">
        <v>0</v>
      </c>
      <c r="Y21" s="1" t="e">
        <f>VLOOKUP(A21,tickets!A:A,1,0)</f>
        <v>#N/A</v>
      </c>
      <c r="Z21" s="58">
        <v>45293</v>
      </c>
      <c r="AA21" s="79"/>
    </row>
    <row r="22" spans="1:27" hidden="1" x14ac:dyDescent="0.2">
      <c r="A22" s="1" t="s">
        <v>818</v>
      </c>
      <c r="B22" s="1" t="s">
        <v>164</v>
      </c>
      <c r="C22" s="1" t="s">
        <v>295</v>
      </c>
      <c r="D22" s="1" t="s">
        <v>251</v>
      </c>
      <c r="E22" s="1" t="s">
        <v>261</v>
      </c>
      <c r="F22" s="1" t="s">
        <v>335</v>
      </c>
      <c r="G22" s="1" t="s">
        <v>110</v>
      </c>
      <c r="H22" s="1" t="s">
        <v>50</v>
      </c>
      <c r="I22" s="1" t="s">
        <v>109</v>
      </c>
      <c r="J22" s="1" t="s">
        <v>4186</v>
      </c>
      <c r="K22" s="1" t="s">
        <v>129</v>
      </c>
      <c r="L22" s="1" t="s">
        <v>336</v>
      </c>
      <c r="M22" s="1" t="s">
        <v>4257</v>
      </c>
      <c r="N22" s="1" t="s">
        <v>4258</v>
      </c>
      <c r="O22" s="1" t="s">
        <v>122</v>
      </c>
      <c r="P22" s="1" t="s">
        <v>246</v>
      </c>
      <c r="Q22" s="1" t="s">
        <v>247</v>
      </c>
      <c r="R22" s="1" t="s">
        <v>4259</v>
      </c>
      <c r="S22" s="1" t="s">
        <v>4175</v>
      </c>
      <c r="U22" s="1" t="s">
        <v>276</v>
      </c>
      <c r="V22" s="18">
        <v>0</v>
      </c>
      <c r="W22" s="18">
        <v>0</v>
      </c>
      <c r="X22" s="18">
        <v>0</v>
      </c>
      <c r="Y22" s="1" t="e">
        <f>VLOOKUP(A22,tickets!A:A,1,0)</f>
        <v>#N/A</v>
      </c>
      <c r="Z22" s="58">
        <v>45293</v>
      </c>
      <c r="AA22" s="79"/>
    </row>
    <row r="23" spans="1:27" hidden="1" x14ac:dyDescent="0.2">
      <c r="A23" s="1" t="s">
        <v>4260</v>
      </c>
      <c r="B23" s="1" t="s">
        <v>132</v>
      </c>
      <c r="C23" s="1" t="s">
        <v>250</v>
      </c>
      <c r="D23" s="1" t="s">
        <v>251</v>
      </c>
      <c r="E23" s="1" t="s">
        <v>289</v>
      </c>
      <c r="F23" s="1" t="s">
        <v>290</v>
      </c>
      <c r="G23" s="1" t="s">
        <v>110</v>
      </c>
      <c r="H23" s="1" t="s">
        <v>50</v>
      </c>
      <c r="I23" s="1" t="s">
        <v>109</v>
      </c>
      <c r="J23" s="1" t="s">
        <v>81</v>
      </c>
      <c r="K23" s="1" t="s">
        <v>129</v>
      </c>
      <c r="L23" s="1" t="s">
        <v>269</v>
      </c>
      <c r="M23" s="1" t="s">
        <v>4261</v>
      </c>
      <c r="N23" s="1" t="s">
        <v>4262</v>
      </c>
      <c r="O23" s="1" t="s">
        <v>122</v>
      </c>
      <c r="P23" s="1" t="s">
        <v>246</v>
      </c>
      <c r="Q23" s="1" t="s">
        <v>247</v>
      </c>
      <c r="R23" s="1" t="s">
        <v>4263</v>
      </c>
      <c r="S23" s="1" t="s">
        <v>4231</v>
      </c>
      <c r="T23" s="1" t="s">
        <v>269</v>
      </c>
      <c r="U23" s="1" t="s">
        <v>369</v>
      </c>
      <c r="V23" s="18">
        <v>8.1712962962962963E-3</v>
      </c>
      <c r="W23" s="18">
        <v>8.8657407407407417E-3</v>
      </c>
      <c r="X23" s="18">
        <v>6.9444444444444447E-4</v>
      </c>
      <c r="Y23" s="1" t="e">
        <f>VLOOKUP(A23,tickets!A:A,1,0)</f>
        <v>#N/A</v>
      </c>
      <c r="Z23" s="58">
        <v>45293</v>
      </c>
      <c r="AA23" s="79"/>
    </row>
    <row r="24" spans="1:27" hidden="1" x14ac:dyDescent="0.2">
      <c r="A24" s="1" t="s">
        <v>987</v>
      </c>
      <c r="B24" s="1" t="s">
        <v>132</v>
      </c>
      <c r="C24" s="1" t="s">
        <v>250</v>
      </c>
      <c r="D24" s="1" t="s">
        <v>251</v>
      </c>
      <c r="E24" s="1" t="s">
        <v>302</v>
      </c>
      <c r="F24" s="1" t="s">
        <v>303</v>
      </c>
      <c r="G24" s="1" t="s">
        <v>110</v>
      </c>
      <c r="H24" s="1" t="s">
        <v>50</v>
      </c>
      <c r="I24" s="1" t="s">
        <v>109</v>
      </c>
      <c r="J24" s="1" t="s">
        <v>81</v>
      </c>
      <c r="K24" s="1" t="s">
        <v>129</v>
      </c>
      <c r="L24" s="1" t="s">
        <v>988</v>
      </c>
      <c r="M24" s="1" t="s">
        <v>4264</v>
      </c>
      <c r="N24" s="1" t="s">
        <v>4265</v>
      </c>
      <c r="O24" s="1" t="s">
        <v>122</v>
      </c>
      <c r="P24" s="1" t="s">
        <v>246</v>
      </c>
      <c r="Q24" s="1" t="s">
        <v>247</v>
      </c>
      <c r="R24" s="1" t="s">
        <v>4266</v>
      </c>
      <c r="S24" s="1" t="s">
        <v>4190</v>
      </c>
      <c r="T24" s="1" t="s">
        <v>989</v>
      </c>
      <c r="U24" s="1" t="s">
        <v>990</v>
      </c>
      <c r="V24" s="18">
        <v>2.2511574074074073E-2</v>
      </c>
      <c r="W24" s="18">
        <v>3.6712962962962961E-2</v>
      </c>
      <c r="X24" s="18">
        <v>1.4201388888888888E-2</v>
      </c>
      <c r="Y24" s="1" t="e">
        <f>VLOOKUP(A24,tickets!A:A,1,0)</f>
        <v>#N/A</v>
      </c>
      <c r="Z24" s="58">
        <v>45297</v>
      </c>
      <c r="AA24" s="79"/>
    </row>
    <row r="25" spans="1:27" hidden="1" x14ac:dyDescent="0.2">
      <c r="A25" s="1" t="s">
        <v>4267</v>
      </c>
      <c r="B25" s="1" t="s">
        <v>132</v>
      </c>
      <c r="C25" s="1" t="s">
        <v>250</v>
      </c>
      <c r="D25" s="1" t="s">
        <v>251</v>
      </c>
      <c r="E25" s="1" t="s">
        <v>263</v>
      </c>
      <c r="F25" s="1" t="s">
        <v>293</v>
      </c>
      <c r="G25" s="1" t="s">
        <v>116</v>
      </c>
      <c r="H25" s="1" t="s">
        <v>40</v>
      </c>
      <c r="I25" s="1" t="s">
        <v>117</v>
      </c>
      <c r="J25" s="1" t="s">
        <v>81</v>
      </c>
      <c r="K25" s="1" t="s">
        <v>129</v>
      </c>
      <c r="L25" s="1" t="s">
        <v>4268</v>
      </c>
      <c r="M25" s="1" t="s">
        <v>4269</v>
      </c>
      <c r="N25" s="1" t="s">
        <v>4270</v>
      </c>
      <c r="O25" s="1" t="s">
        <v>122</v>
      </c>
      <c r="P25" s="1" t="s">
        <v>246</v>
      </c>
      <c r="Q25" s="1" t="s">
        <v>247</v>
      </c>
      <c r="R25" s="1" t="s">
        <v>4270</v>
      </c>
      <c r="S25" s="1" t="s">
        <v>4271</v>
      </c>
      <c r="T25" s="1" t="s">
        <v>4268</v>
      </c>
      <c r="U25" s="1" t="s">
        <v>294</v>
      </c>
      <c r="V25" s="18">
        <v>0</v>
      </c>
      <c r="W25" s="18">
        <v>1.2384259259259258E-3</v>
      </c>
      <c r="X25" s="18">
        <v>1.2384259259259258E-3</v>
      </c>
      <c r="Y25" s="1" t="e">
        <f>VLOOKUP(A25,tickets!A:A,1,0)</f>
        <v>#N/A</v>
      </c>
      <c r="Z25" s="58">
        <v>45293</v>
      </c>
      <c r="AA25" s="79"/>
    </row>
    <row r="26" spans="1:27" hidden="1" x14ac:dyDescent="0.2">
      <c r="A26" s="1" t="s">
        <v>4272</v>
      </c>
      <c r="B26" s="1" t="s">
        <v>132</v>
      </c>
      <c r="C26" s="1" t="s">
        <v>250</v>
      </c>
      <c r="D26" s="1" t="s">
        <v>251</v>
      </c>
      <c r="E26" s="1" t="s">
        <v>263</v>
      </c>
      <c r="F26" s="1" t="s">
        <v>293</v>
      </c>
      <c r="G26" s="1" t="s">
        <v>116</v>
      </c>
      <c r="H26" s="1" t="s">
        <v>40</v>
      </c>
      <c r="I26" s="1" t="s">
        <v>117</v>
      </c>
      <c r="J26" s="1" t="s">
        <v>81</v>
      </c>
      <c r="K26" s="1" t="s">
        <v>129</v>
      </c>
      <c r="L26" s="1" t="s">
        <v>386</v>
      </c>
      <c r="M26" s="1" t="s">
        <v>4273</v>
      </c>
      <c r="N26" s="1" t="s">
        <v>4274</v>
      </c>
      <c r="O26" s="1" t="s">
        <v>122</v>
      </c>
      <c r="P26" s="1" t="s">
        <v>246</v>
      </c>
      <c r="Q26" s="1" t="s">
        <v>247</v>
      </c>
      <c r="R26" s="1" t="s">
        <v>4274</v>
      </c>
      <c r="S26" s="1" t="s">
        <v>4271</v>
      </c>
      <c r="T26" s="1" t="s">
        <v>386</v>
      </c>
      <c r="U26" s="1" t="s">
        <v>387</v>
      </c>
      <c r="V26" s="18">
        <v>0</v>
      </c>
      <c r="W26" s="18">
        <v>8.1018518518518516E-4</v>
      </c>
      <c r="X26" s="18">
        <v>8.1018518518518516E-4</v>
      </c>
      <c r="Y26" s="1" t="e">
        <f>VLOOKUP(A26,tickets!A:A,1,0)</f>
        <v>#N/A</v>
      </c>
      <c r="Z26" s="58">
        <v>45293</v>
      </c>
      <c r="AA26" s="79"/>
    </row>
    <row r="27" spans="1:27" hidden="1" x14ac:dyDescent="0.2">
      <c r="A27" s="1" t="s">
        <v>625</v>
      </c>
      <c r="B27" s="1" t="s">
        <v>124</v>
      </c>
      <c r="C27" s="1" t="s">
        <v>17</v>
      </c>
      <c r="D27" s="1" t="s">
        <v>277</v>
      </c>
      <c r="E27" s="1" t="s">
        <v>56</v>
      </c>
      <c r="F27" s="1" t="s">
        <v>125</v>
      </c>
      <c r="G27" s="1" t="s">
        <v>123</v>
      </c>
      <c r="H27" s="1" t="s">
        <v>50</v>
      </c>
      <c r="I27" s="1" t="s">
        <v>109</v>
      </c>
      <c r="J27" s="1" t="s">
        <v>80</v>
      </c>
      <c r="K27" s="1" t="s">
        <v>129</v>
      </c>
      <c r="L27" s="1" t="s">
        <v>571</v>
      </c>
      <c r="M27" s="1" t="s">
        <v>4275</v>
      </c>
      <c r="N27" s="1" t="s">
        <v>4275</v>
      </c>
      <c r="O27" s="1" t="s">
        <v>122</v>
      </c>
      <c r="P27" s="1" t="s">
        <v>246</v>
      </c>
      <c r="Q27" s="1" t="s">
        <v>247</v>
      </c>
      <c r="R27" s="1" t="s">
        <v>4276</v>
      </c>
      <c r="S27" s="1" t="s">
        <v>4190</v>
      </c>
      <c r="T27" s="1" t="s">
        <v>925</v>
      </c>
      <c r="U27" s="1" t="s">
        <v>975</v>
      </c>
      <c r="V27" s="18">
        <v>2.7118055555555552E-2</v>
      </c>
      <c r="W27" s="18">
        <v>4.8067129629629633E-2</v>
      </c>
      <c r="X27" s="18">
        <v>2.0949074074074075E-2</v>
      </c>
      <c r="Y27" s="1" t="e">
        <f>VLOOKUP(A27,tickets!A:A,1,0)</f>
        <v>#N/A</v>
      </c>
      <c r="Z27" s="58">
        <v>45293</v>
      </c>
      <c r="AA27" s="79"/>
    </row>
    <row r="28" spans="1:27" hidden="1" x14ac:dyDescent="0.2">
      <c r="A28" s="1" t="s">
        <v>744</v>
      </c>
      <c r="B28" s="1" t="s">
        <v>124</v>
      </c>
      <c r="C28" s="1" t="s">
        <v>19</v>
      </c>
      <c r="D28" s="1" t="s">
        <v>277</v>
      </c>
      <c r="E28" s="1" t="s">
        <v>62</v>
      </c>
      <c r="F28" s="1" t="s">
        <v>125</v>
      </c>
      <c r="G28" s="1" t="s">
        <v>123</v>
      </c>
      <c r="H28" s="1" t="s">
        <v>50</v>
      </c>
      <c r="I28" s="1" t="s">
        <v>109</v>
      </c>
      <c r="J28" s="1" t="s">
        <v>80</v>
      </c>
      <c r="K28" s="1" t="s">
        <v>114</v>
      </c>
      <c r="L28" s="1" t="s">
        <v>180</v>
      </c>
      <c r="M28" s="1" t="s">
        <v>4284</v>
      </c>
      <c r="N28" s="1" t="s">
        <v>4284</v>
      </c>
      <c r="O28" s="1" t="s">
        <v>122</v>
      </c>
      <c r="P28" s="1" t="s">
        <v>266</v>
      </c>
      <c r="Q28" s="1" t="s">
        <v>267</v>
      </c>
      <c r="R28" s="1" t="s">
        <v>4285</v>
      </c>
      <c r="S28" s="1" t="s">
        <v>4179</v>
      </c>
      <c r="T28" s="1" t="s">
        <v>1081</v>
      </c>
      <c r="U28" s="1" t="s">
        <v>1082</v>
      </c>
      <c r="V28" s="18">
        <v>4.8287037037037038E-2</v>
      </c>
      <c r="W28" s="18">
        <v>4.9108796296296296E-2</v>
      </c>
      <c r="X28" s="18">
        <v>8.2175925925925917E-4</v>
      </c>
      <c r="Y28" s="1" t="e">
        <f>VLOOKUP(A28,tickets!A:A,1,0)</f>
        <v>#N/A</v>
      </c>
      <c r="Z28" s="58">
        <v>45293</v>
      </c>
      <c r="AA28" s="79"/>
    </row>
    <row r="29" spans="1:27" hidden="1" x14ac:dyDescent="0.2">
      <c r="A29" s="1" t="s">
        <v>4280</v>
      </c>
      <c r="B29" s="1" t="s">
        <v>132</v>
      </c>
      <c r="C29" s="1" t="s">
        <v>250</v>
      </c>
      <c r="D29" s="1" t="s">
        <v>251</v>
      </c>
      <c r="E29" s="1" t="s">
        <v>302</v>
      </c>
      <c r="F29" s="1" t="s">
        <v>303</v>
      </c>
      <c r="G29" s="1" t="s">
        <v>110</v>
      </c>
      <c r="H29" s="1" t="s">
        <v>50</v>
      </c>
      <c r="I29" s="1" t="s">
        <v>109</v>
      </c>
      <c r="J29" s="1" t="s">
        <v>4186</v>
      </c>
      <c r="K29" s="1" t="s">
        <v>129</v>
      </c>
      <c r="L29" s="1" t="s">
        <v>306</v>
      </c>
      <c r="M29" s="1" t="s">
        <v>4281</v>
      </c>
      <c r="N29" s="1" t="s">
        <v>4282</v>
      </c>
      <c r="O29" s="1" t="s">
        <v>122</v>
      </c>
      <c r="P29" s="1" t="s">
        <v>246</v>
      </c>
      <c r="Q29" s="1" t="s">
        <v>247</v>
      </c>
      <c r="R29" s="1" t="s">
        <v>4283</v>
      </c>
      <c r="S29" s="1" t="s">
        <v>4214</v>
      </c>
      <c r="T29" s="1" t="s">
        <v>307</v>
      </c>
      <c r="U29" s="1" t="s">
        <v>276</v>
      </c>
      <c r="V29" s="18">
        <v>0</v>
      </c>
      <c r="W29" s="18">
        <v>0</v>
      </c>
      <c r="X29" s="18">
        <v>0</v>
      </c>
      <c r="Y29" s="1" t="e">
        <f>VLOOKUP(A29,tickets!A:A,1,0)</f>
        <v>#N/A</v>
      </c>
      <c r="Z29" s="58">
        <v>45293</v>
      </c>
      <c r="AA29" s="79"/>
    </row>
    <row r="30" spans="1:27" hidden="1" x14ac:dyDescent="0.2">
      <c r="A30" s="1" t="s">
        <v>743</v>
      </c>
      <c r="B30" s="1" t="s">
        <v>124</v>
      </c>
      <c r="C30" s="1" t="s">
        <v>19</v>
      </c>
      <c r="D30" s="1" t="s">
        <v>277</v>
      </c>
      <c r="E30" s="1" t="s">
        <v>62</v>
      </c>
      <c r="F30" s="1" t="s">
        <v>125</v>
      </c>
      <c r="G30" s="1" t="s">
        <v>123</v>
      </c>
      <c r="H30" s="1" t="s">
        <v>50</v>
      </c>
      <c r="I30" s="1" t="s">
        <v>109</v>
      </c>
      <c r="J30" s="1" t="s">
        <v>80</v>
      </c>
      <c r="K30" s="1" t="s">
        <v>114</v>
      </c>
      <c r="L30" s="1" t="s">
        <v>446</v>
      </c>
      <c r="M30" s="1" t="s">
        <v>4286</v>
      </c>
      <c r="N30" s="1" t="s">
        <v>4286</v>
      </c>
      <c r="O30" s="1" t="s">
        <v>122</v>
      </c>
      <c r="P30" s="1" t="s">
        <v>266</v>
      </c>
      <c r="Q30" s="1" t="s">
        <v>267</v>
      </c>
      <c r="R30" s="1" t="s">
        <v>4287</v>
      </c>
      <c r="S30" s="1" t="s">
        <v>4179</v>
      </c>
      <c r="T30" s="1" t="s">
        <v>1083</v>
      </c>
      <c r="U30" s="1" t="s">
        <v>1082</v>
      </c>
      <c r="V30" s="18">
        <v>4.2708333333333327E-2</v>
      </c>
      <c r="W30" s="18">
        <v>4.6296296296296301E-2</v>
      </c>
      <c r="X30" s="18">
        <v>3.5879629629629629E-3</v>
      </c>
      <c r="Y30" s="1" t="e">
        <f>VLOOKUP(A30,tickets!A:A,1,0)</f>
        <v>#N/A</v>
      </c>
      <c r="Z30" s="58">
        <v>45293</v>
      </c>
      <c r="AA30" s="79"/>
    </row>
    <row r="31" spans="1:27" x14ac:dyDescent="0.2">
      <c r="A31" s="1" t="s">
        <v>1212</v>
      </c>
      <c r="B31" s="1" t="s">
        <v>115</v>
      </c>
      <c r="C31" s="1" t="s">
        <v>18</v>
      </c>
      <c r="D31" s="1" t="s">
        <v>374</v>
      </c>
      <c r="E31" s="1" t="s">
        <v>58</v>
      </c>
      <c r="F31" s="1" t="s">
        <v>442</v>
      </c>
      <c r="G31" s="1" t="s">
        <v>110</v>
      </c>
      <c r="H31" s="1" t="s">
        <v>50</v>
      </c>
      <c r="I31" s="1" t="s">
        <v>109</v>
      </c>
      <c r="J31" s="1" t="s">
        <v>81</v>
      </c>
      <c r="K31" s="1" t="s">
        <v>114</v>
      </c>
      <c r="L31" s="1" t="s">
        <v>1216</v>
      </c>
      <c r="M31" s="1" t="s">
        <v>4291</v>
      </c>
      <c r="N31" s="1" t="s">
        <v>4292</v>
      </c>
      <c r="O31" s="1" t="s">
        <v>122</v>
      </c>
      <c r="P31" s="1" t="s">
        <v>246</v>
      </c>
      <c r="Q31" s="1" t="s">
        <v>247</v>
      </c>
      <c r="R31" s="1" t="s">
        <v>4293</v>
      </c>
      <c r="S31" s="1" t="s">
        <v>4206</v>
      </c>
      <c r="T31" s="1" t="s">
        <v>4294</v>
      </c>
      <c r="U31" s="1" t="s">
        <v>4295</v>
      </c>
      <c r="V31" s="18">
        <v>2.7314814814814816E-2</v>
      </c>
      <c r="W31" s="18">
        <v>0.16984953703703706</v>
      </c>
      <c r="X31" s="18">
        <v>0.14253472222222222</v>
      </c>
      <c r="Y31" s="1" t="e">
        <f>VLOOKUP(A31,tickets!A:A,1,0)</f>
        <v>#N/A</v>
      </c>
      <c r="Z31" s="58">
        <v>45293</v>
      </c>
      <c r="AA31" s="79"/>
    </row>
    <row r="32" spans="1:27" hidden="1" x14ac:dyDescent="0.2">
      <c r="A32" s="1" t="s">
        <v>1039</v>
      </c>
      <c r="B32" s="1" t="s">
        <v>164</v>
      </c>
      <c r="C32" s="1" t="s">
        <v>295</v>
      </c>
      <c r="D32" s="1" t="s">
        <v>251</v>
      </c>
      <c r="E32" s="1" t="s">
        <v>261</v>
      </c>
      <c r="F32" s="1" t="s">
        <v>335</v>
      </c>
      <c r="G32" s="1" t="s">
        <v>110</v>
      </c>
      <c r="H32" s="1" t="s">
        <v>50</v>
      </c>
      <c r="I32" s="1" t="s">
        <v>109</v>
      </c>
      <c r="J32" s="1" t="s">
        <v>4186</v>
      </c>
      <c r="K32" s="1" t="s">
        <v>129</v>
      </c>
      <c r="L32" s="1" t="s">
        <v>336</v>
      </c>
      <c r="M32" s="1" t="s">
        <v>4288</v>
      </c>
      <c r="N32" s="1" t="s">
        <v>4289</v>
      </c>
      <c r="O32" s="1" t="s">
        <v>122</v>
      </c>
      <c r="P32" s="1" t="s">
        <v>246</v>
      </c>
      <c r="Q32" s="1" t="s">
        <v>247</v>
      </c>
      <c r="R32" s="1" t="s">
        <v>4290</v>
      </c>
      <c r="S32" s="1" t="s">
        <v>4179</v>
      </c>
      <c r="U32" s="1" t="s">
        <v>1040</v>
      </c>
      <c r="V32" s="18">
        <v>0</v>
      </c>
      <c r="W32" s="18">
        <v>0</v>
      </c>
      <c r="X32" s="18">
        <v>0</v>
      </c>
      <c r="Y32" s="1" t="e">
        <f>VLOOKUP(A32,tickets!A:A,1,0)</f>
        <v>#N/A</v>
      </c>
      <c r="Z32" s="58">
        <v>45293</v>
      </c>
      <c r="AA32" s="79"/>
    </row>
    <row r="33" spans="1:27" x14ac:dyDescent="0.2">
      <c r="A33" s="1" t="s">
        <v>722</v>
      </c>
      <c r="B33" s="1" t="s">
        <v>112</v>
      </c>
      <c r="C33" s="1" t="s">
        <v>19</v>
      </c>
      <c r="D33" s="1" t="s">
        <v>17</v>
      </c>
      <c r="E33" s="1" t="s">
        <v>64</v>
      </c>
      <c r="F33" s="1" t="s">
        <v>212</v>
      </c>
      <c r="G33" s="1" t="s">
        <v>116</v>
      </c>
      <c r="H33" s="1" t="s">
        <v>40</v>
      </c>
      <c r="I33" s="1" t="s">
        <v>117</v>
      </c>
      <c r="J33" s="1" t="s">
        <v>81</v>
      </c>
      <c r="K33" s="1" t="s">
        <v>129</v>
      </c>
      <c r="L33" s="1" t="s">
        <v>723</v>
      </c>
      <c r="M33" s="1" t="s">
        <v>4308</v>
      </c>
      <c r="N33" s="1" t="s">
        <v>4309</v>
      </c>
      <c r="O33" s="1" t="s">
        <v>122</v>
      </c>
      <c r="P33" s="1" t="s">
        <v>266</v>
      </c>
      <c r="Q33" s="1" t="s">
        <v>267</v>
      </c>
      <c r="R33" s="1" t="s">
        <v>4310</v>
      </c>
      <c r="S33" s="1" t="s">
        <v>4179</v>
      </c>
      <c r="T33" s="1" t="s">
        <v>1067</v>
      </c>
      <c r="U33" s="1" t="s">
        <v>1068</v>
      </c>
      <c r="V33" s="18">
        <v>1.0625000000000001E-2</v>
      </c>
      <c r="W33" s="18">
        <v>1.1539351851851851E-2</v>
      </c>
      <c r="X33" s="18">
        <v>9.1435185185185185E-4</v>
      </c>
      <c r="Y33" s="1" t="e">
        <f>VLOOKUP(A33,tickets!A:A,1,0)</f>
        <v>#N/A</v>
      </c>
      <c r="Z33" s="58">
        <v>45293</v>
      </c>
      <c r="AA33" s="79"/>
    </row>
    <row r="34" spans="1:27" x14ac:dyDescent="0.2">
      <c r="A34" s="1" t="s">
        <v>1110</v>
      </c>
      <c r="B34" s="1" t="s">
        <v>167</v>
      </c>
      <c r="C34" s="1" t="s">
        <v>22</v>
      </c>
      <c r="D34" s="1" t="s">
        <v>22</v>
      </c>
      <c r="E34" s="1" t="s">
        <v>45</v>
      </c>
      <c r="F34" s="1" t="s">
        <v>168</v>
      </c>
      <c r="G34" s="1" t="s">
        <v>110</v>
      </c>
      <c r="H34" s="1" t="s">
        <v>50</v>
      </c>
      <c r="I34" s="1" t="s">
        <v>109</v>
      </c>
      <c r="J34" s="1" t="s">
        <v>81</v>
      </c>
      <c r="K34" s="1" t="s">
        <v>111</v>
      </c>
      <c r="L34" s="1" t="s">
        <v>1114</v>
      </c>
      <c r="M34" s="1" t="s">
        <v>4313</v>
      </c>
      <c r="N34" s="1" t="s">
        <v>4314</v>
      </c>
      <c r="O34" s="1" t="s">
        <v>122</v>
      </c>
      <c r="P34" s="1" t="s">
        <v>279</v>
      </c>
      <c r="Q34" s="1" t="s">
        <v>280</v>
      </c>
      <c r="R34" s="1" t="s">
        <v>4315</v>
      </c>
      <c r="S34" s="1" t="s">
        <v>4206</v>
      </c>
      <c r="T34" s="1" t="s">
        <v>4316</v>
      </c>
      <c r="U34" s="1" t="s">
        <v>4316</v>
      </c>
      <c r="V34" s="18">
        <v>0</v>
      </c>
      <c r="W34" s="18">
        <v>1.3773148148148147E-3</v>
      </c>
      <c r="X34" s="18">
        <v>1.3773148148148147E-3</v>
      </c>
      <c r="Y34" s="1" t="e">
        <f>VLOOKUP(A34,tickets!A:A,1,0)</f>
        <v>#N/A</v>
      </c>
      <c r="Z34" s="58">
        <v>45293</v>
      </c>
      <c r="AA34" s="79"/>
    </row>
    <row r="35" spans="1:27" hidden="1" x14ac:dyDescent="0.2">
      <c r="A35" s="1" t="s">
        <v>600</v>
      </c>
      <c r="B35" s="1" t="s">
        <v>167</v>
      </c>
      <c r="C35" s="1" t="s">
        <v>22</v>
      </c>
      <c r="D35" s="1" t="s">
        <v>22</v>
      </c>
      <c r="E35" s="1" t="s">
        <v>46</v>
      </c>
      <c r="F35" s="1" t="s">
        <v>171</v>
      </c>
      <c r="G35" s="1" t="s">
        <v>110</v>
      </c>
      <c r="H35" s="1" t="s">
        <v>50</v>
      </c>
      <c r="I35" s="1" t="s">
        <v>109</v>
      </c>
      <c r="J35" s="1" t="s">
        <v>80</v>
      </c>
      <c r="K35" s="1" t="s">
        <v>129</v>
      </c>
      <c r="L35" s="1" t="s">
        <v>601</v>
      </c>
      <c r="M35" s="1" t="s">
        <v>4372</v>
      </c>
      <c r="N35" s="1" t="s">
        <v>4373</v>
      </c>
      <c r="O35" s="1" t="s">
        <v>122</v>
      </c>
      <c r="P35" s="1" t="s">
        <v>266</v>
      </c>
      <c r="Q35" s="1" t="s">
        <v>330</v>
      </c>
      <c r="R35" s="1" t="s">
        <v>4374</v>
      </c>
      <c r="S35" s="1" t="s">
        <v>4190</v>
      </c>
      <c r="T35" s="1" t="s">
        <v>921</v>
      </c>
      <c r="U35" s="1" t="s">
        <v>922</v>
      </c>
      <c r="V35" s="18">
        <v>0</v>
      </c>
      <c r="W35" s="18">
        <v>3.1712962962962958E-3</v>
      </c>
      <c r="X35" s="18">
        <v>3.1712962962962958E-3</v>
      </c>
      <c r="Y35" s="1" t="e">
        <f>VLOOKUP(A35,tickets!A:A,1,0)</f>
        <v>#N/A</v>
      </c>
      <c r="Z35" s="58">
        <v>45293</v>
      </c>
      <c r="AA35" s="79"/>
    </row>
    <row r="36" spans="1:27" x14ac:dyDescent="0.2">
      <c r="A36" s="1" t="s">
        <v>650</v>
      </c>
      <c r="B36" s="1" t="s">
        <v>167</v>
      </c>
      <c r="C36" s="1" t="s">
        <v>22</v>
      </c>
      <c r="D36" s="1" t="s">
        <v>22</v>
      </c>
      <c r="E36" s="1" t="s">
        <v>45</v>
      </c>
      <c r="F36" s="1" t="s">
        <v>168</v>
      </c>
      <c r="G36" s="1" t="s">
        <v>110</v>
      </c>
      <c r="H36" s="1" t="s">
        <v>50</v>
      </c>
      <c r="I36" s="1" t="s">
        <v>109</v>
      </c>
      <c r="J36" s="1" t="s">
        <v>81</v>
      </c>
      <c r="K36" s="1" t="s">
        <v>111</v>
      </c>
      <c r="L36" s="1" t="s">
        <v>651</v>
      </c>
      <c r="M36" s="1" t="s">
        <v>4375</v>
      </c>
      <c r="N36" s="1" t="s">
        <v>4376</v>
      </c>
      <c r="O36" s="1" t="s">
        <v>122</v>
      </c>
      <c r="P36" s="1" t="s">
        <v>279</v>
      </c>
      <c r="Q36" s="1" t="s">
        <v>280</v>
      </c>
      <c r="R36" s="1" t="s">
        <v>4377</v>
      </c>
      <c r="S36" s="1" t="s">
        <v>4179</v>
      </c>
      <c r="T36" s="1" t="s">
        <v>969</v>
      </c>
      <c r="U36" s="1" t="s">
        <v>969</v>
      </c>
      <c r="V36" s="18">
        <v>0</v>
      </c>
      <c r="W36" s="18">
        <v>2.0370370370370373E-3</v>
      </c>
      <c r="X36" s="18">
        <v>2.0370370370370373E-3</v>
      </c>
      <c r="Y36" s="1" t="e">
        <f>VLOOKUP(A36,tickets!A:A,1,0)</f>
        <v>#N/A</v>
      </c>
      <c r="Z36" s="58">
        <v>45293</v>
      </c>
      <c r="AA36" s="79"/>
    </row>
    <row r="37" spans="1:27" x14ac:dyDescent="0.2">
      <c r="A37" s="1" t="s">
        <v>1090</v>
      </c>
      <c r="B37" s="1" t="s">
        <v>167</v>
      </c>
      <c r="C37" s="1" t="s">
        <v>22</v>
      </c>
      <c r="D37" s="1" t="s">
        <v>22</v>
      </c>
      <c r="E37" s="1" t="s">
        <v>45</v>
      </c>
      <c r="F37" s="1" t="s">
        <v>667</v>
      </c>
      <c r="G37" s="1" t="s">
        <v>116</v>
      </c>
      <c r="H37" s="1" t="s">
        <v>50</v>
      </c>
      <c r="I37" s="1" t="s">
        <v>109</v>
      </c>
      <c r="J37" s="1" t="s">
        <v>81</v>
      </c>
      <c r="K37" s="1" t="s">
        <v>119</v>
      </c>
      <c r="L37" s="1" t="s">
        <v>1094</v>
      </c>
      <c r="M37" s="1" t="s">
        <v>4382</v>
      </c>
      <c r="N37" s="1" t="s">
        <v>4383</v>
      </c>
      <c r="O37" s="1" t="s">
        <v>122</v>
      </c>
      <c r="P37" s="1" t="s">
        <v>266</v>
      </c>
      <c r="Q37" s="1" t="s">
        <v>330</v>
      </c>
      <c r="R37" s="1" t="s">
        <v>4384</v>
      </c>
      <c r="S37" s="1" t="s">
        <v>4206</v>
      </c>
      <c r="T37" s="1" t="s">
        <v>4385</v>
      </c>
      <c r="U37" s="1" t="s">
        <v>4386</v>
      </c>
      <c r="V37" s="18">
        <v>0.56883101851851847</v>
      </c>
      <c r="W37" s="18">
        <v>0.62706018518518525</v>
      </c>
      <c r="X37" s="18">
        <v>5.8229166666666665E-2</v>
      </c>
      <c r="Y37" s="1" t="e">
        <f>VLOOKUP(A37,tickets!A:A,1,0)</f>
        <v>#N/A</v>
      </c>
      <c r="Z37" s="58">
        <v>45293</v>
      </c>
      <c r="AA37" s="79"/>
    </row>
    <row r="38" spans="1:27" hidden="1" x14ac:dyDescent="0.2">
      <c r="A38" s="1" t="s">
        <v>880</v>
      </c>
      <c r="B38" s="1" t="s">
        <v>132</v>
      </c>
      <c r="C38" s="1" t="s">
        <v>250</v>
      </c>
      <c r="D38" s="1" t="s">
        <v>251</v>
      </c>
      <c r="E38" s="1" t="s">
        <v>263</v>
      </c>
      <c r="F38" s="1" t="s">
        <v>293</v>
      </c>
      <c r="G38" s="1" t="s">
        <v>116</v>
      </c>
      <c r="H38" s="1" t="s">
        <v>40</v>
      </c>
      <c r="I38" s="1" t="s">
        <v>117</v>
      </c>
      <c r="J38" s="1" t="s">
        <v>81</v>
      </c>
      <c r="K38" s="1" t="s">
        <v>129</v>
      </c>
      <c r="L38" s="1" t="s">
        <v>333</v>
      </c>
      <c r="M38" s="1" t="s">
        <v>4311</v>
      </c>
      <c r="N38" s="1" t="s">
        <v>4312</v>
      </c>
      <c r="O38" s="1" t="s">
        <v>122</v>
      </c>
      <c r="P38" s="1" t="s">
        <v>246</v>
      </c>
      <c r="Q38" s="1" t="s">
        <v>247</v>
      </c>
      <c r="R38" s="1" t="s">
        <v>4312</v>
      </c>
      <c r="S38" s="1" t="s">
        <v>4190</v>
      </c>
      <c r="T38" s="1" t="s">
        <v>333</v>
      </c>
      <c r="U38" s="1" t="s">
        <v>334</v>
      </c>
      <c r="V38" s="18">
        <v>0</v>
      </c>
      <c r="W38" s="18">
        <v>8.6805555555555551E-4</v>
      </c>
      <c r="X38" s="18">
        <v>8.6805555555555551E-4</v>
      </c>
      <c r="Y38" s="1" t="e">
        <f>VLOOKUP(A38,tickets!A:A,1,0)</f>
        <v>#N/A</v>
      </c>
      <c r="Z38" s="58">
        <v>45293</v>
      </c>
      <c r="AA38" s="79"/>
    </row>
    <row r="39" spans="1:27" x14ac:dyDescent="0.2">
      <c r="A39" s="1" t="s">
        <v>630</v>
      </c>
      <c r="B39" s="1" t="s">
        <v>115</v>
      </c>
      <c r="C39" s="1" t="s">
        <v>14</v>
      </c>
      <c r="D39" s="1" t="s">
        <v>339</v>
      </c>
      <c r="E39" s="1" t="s">
        <v>48</v>
      </c>
      <c r="F39" s="1" t="s">
        <v>206</v>
      </c>
      <c r="G39" s="1" t="s">
        <v>110</v>
      </c>
      <c r="H39" s="1" t="s">
        <v>50</v>
      </c>
      <c r="I39" s="1" t="s">
        <v>109</v>
      </c>
      <c r="J39" s="1" t="s">
        <v>81</v>
      </c>
      <c r="K39" s="1" t="s">
        <v>158</v>
      </c>
      <c r="L39" s="1" t="s">
        <v>631</v>
      </c>
      <c r="M39" s="1" t="s">
        <v>4391</v>
      </c>
      <c r="N39" s="1" t="s">
        <v>4392</v>
      </c>
      <c r="O39" s="1" t="s">
        <v>122</v>
      </c>
      <c r="P39" s="1" t="s">
        <v>199</v>
      </c>
      <c r="Q39" s="1" t="s">
        <v>115</v>
      </c>
      <c r="R39" s="1" t="s">
        <v>4393</v>
      </c>
      <c r="S39" s="1" t="s">
        <v>4190</v>
      </c>
      <c r="T39" s="1" t="s">
        <v>942</v>
      </c>
      <c r="U39" s="1" t="s">
        <v>943</v>
      </c>
      <c r="V39" s="18">
        <v>0.2260763888888889</v>
      </c>
      <c r="W39" s="18">
        <v>0.26526620370370374</v>
      </c>
      <c r="X39" s="18">
        <v>3.9189814814814809E-2</v>
      </c>
      <c r="Y39" s="1" t="e">
        <f>VLOOKUP(A39,tickets!A:A,1,0)</f>
        <v>#N/A</v>
      </c>
      <c r="Z39" s="58">
        <v>45293</v>
      </c>
      <c r="AA39" s="79"/>
    </row>
    <row r="40" spans="1:27" x14ac:dyDescent="0.2">
      <c r="A40" s="1" t="s">
        <v>1207</v>
      </c>
      <c r="B40" s="1" t="s">
        <v>115</v>
      </c>
      <c r="C40" s="1" t="s">
        <v>13</v>
      </c>
      <c r="D40" s="1" t="s">
        <v>374</v>
      </c>
      <c r="E40" s="1" t="s">
        <v>37</v>
      </c>
      <c r="F40" s="1" t="s">
        <v>149</v>
      </c>
      <c r="G40" s="1" t="s">
        <v>110</v>
      </c>
      <c r="H40" s="1" t="s">
        <v>50</v>
      </c>
      <c r="I40" s="1" t="s">
        <v>109</v>
      </c>
      <c r="J40" s="1" t="s">
        <v>81</v>
      </c>
      <c r="K40" s="1" t="s">
        <v>488</v>
      </c>
      <c r="L40" s="1" t="s">
        <v>1211</v>
      </c>
      <c r="M40" s="1" t="s">
        <v>4426</v>
      </c>
      <c r="N40" s="1" t="s">
        <v>4427</v>
      </c>
      <c r="O40" s="1" t="s">
        <v>122</v>
      </c>
      <c r="P40" s="1" t="s">
        <v>266</v>
      </c>
      <c r="Q40" s="1" t="s">
        <v>341</v>
      </c>
      <c r="R40" s="1" t="s">
        <v>4428</v>
      </c>
      <c r="S40" s="1" t="s">
        <v>4206</v>
      </c>
      <c r="T40" s="1" t="s">
        <v>4429</v>
      </c>
      <c r="U40" s="1" t="s">
        <v>4430</v>
      </c>
      <c r="V40" s="18">
        <v>0</v>
      </c>
      <c r="W40" s="18">
        <v>2.1145833333333332E-2</v>
      </c>
      <c r="X40" s="18">
        <v>2.1145833333333332E-2</v>
      </c>
      <c r="Y40" s="1" t="e">
        <f>VLOOKUP(A40,tickets!A:A,1,0)</f>
        <v>#N/A</v>
      </c>
      <c r="Z40" s="58">
        <v>45293</v>
      </c>
      <c r="AA40" s="79"/>
    </row>
    <row r="41" spans="1:27" x14ac:dyDescent="0.2">
      <c r="A41" s="1" t="s">
        <v>1271</v>
      </c>
      <c r="B41" s="1" t="s">
        <v>115</v>
      </c>
      <c r="C41" s="1" t="s">
        <v>20</v>
      </c>
      <c r="D41" s="1" t="s">
        <v>243</v>
      </c>
      <c r="E41" s="1" t="s">
        <v>65</v>
      </c>
      <c r="F41" s="1" t="s">
        <v>120</v>
      </c>
      <c r="G41" s="1" t="s">
        <v>116</v>
      </c>
      <c r="H41" s="1" t="s">
        <v>40</v>
      </c>
      <c r="I41" s="1" t="s">
        <v>117</v>
      </c>
      <c r="J41" s="1" t="s">
        <v>81</v>
      </c>
      <c r="K41" s="1" t="s">
        <v>111</v>
      </c>
      <c r="L41" s="1" t="s">
        <v>1275</v>
      </c>
      <c r="M41" s="1" t="s">
        <v>4491</v>
      </c>
      <c r="N41" s="1" t="s">
        <v>4492</v>
      </c>
      <c r="O41" s="1" t="s">
        <v>122</v>
      </c>
      <c r="P41" s="1" t="s">
        <v>246</v>
      </c>
      <c r="Q41" s="1" t="s">
        <v>247</v>
      </c>
      <c r="R41" s="1" t="s">
        <v>4493</v>
      </c>
      <c r="S41" s="1" t="s">
        <v>4271</v>
      </c>
      <c r="T41" s="1" t="s">
        <v>4494</v>
      </c>
      <c r="U41" s="1" t="s">
        <v>4495</v>
      </c>
      <c r="V41" s="18">
        <v>3.7587731481481481</v>
      </c>
      <c r="W41" s="18">
        <v>3.9485648148148145</v>
      </c>
      <c r="X41" s="18">
        <v>0.18979166666666666</v>
      </c>
      <c r="Y41" s="1" t="e">
        <f>VLOOKUP(A41,tickets!A:A,1,0)</f>
        <v>#N/A</v>
      </c>
      <c r="Z41" s="58">
        <v>45293</v>
      </c>
      <c r="AA41" s="79"/>
    </row>
    <row r="42" spans="1:27" x14ac:dyDescent="0.2">
      <c r="A42" s="1" t="s">
        <v>1118</v>
      </c>
      <c r="B42" s="1" t="s">
        <v>115</v>
      </c>
      <c r="C42" s="1" t="s">
        <v>18</v>
      </c>
      <c r="D42" s="1" t="s">
        <v>243</v>
      </c>
      <c r="E42" s="1" t="s">
        <v>60</v>
      </c>
      <c r="F42" s="1" t="s">
        <v>120</v>
      </c>
      <c r="G42" s="1" t="s">
        <v>116</v>
      </c>
      <c r="H42" s="1" t="s">
        <v>40</v>
      </c>
      <c r="I42" s="1" t="s">
        <v>117</v>
      </c>
      <c r="J42" s="1" t="s">
        <v>81</v>
      </c>
      <c r="K42" s="1" t="s">
        <v>127</v>
      </c>
      <c r="L42" s="1" t="s">
        <v>1122</v>
      </c>
      <c r="M42" s="1" t="s">
        <v>4555</v>
      </c>
      <c r="N42" s="1" t="s">
        <v>4556</v>
      </c>
      <c r="O42" s="1" t="s">
        <v>122</v>
      </c>
      <c r="P42" s="1" t="s">
        <v>246</v>
      </c>
      <c r="Q42" s="1" t="s">
        <v>247</v>
      </c>
      <c r="R42" s="1" t="s">
        <v>4557</v>
      </c>
      <c r="S42" s="1" t="s">
        <v>4206</v>
      </c>
      <c r="T42" s="1" t="s">
        <v>4558</v>
      </c>
      <c r="U42" s="1" t="s">
        <v>4559</v>
      </c>
      <c r="V42" s="18">
        <v>0.86091435185185183</v>
      </c>
      <c r="W42" s="18">
        <v>0.9223958333333333</v>
      </c>
      <c r="X42" s="18">
        <v>6.1481481481481477E-2</v>
      </c>
      <c r="Y42" s="1" t="e">
        <f>VLOOKUP(A42,tickets!A:A,1,0)</f>
        <v>#N/A</v>
      </c>
      <c r="Z42" s="58">
        <v>45293</v>
      </c>
      <c r="AA42" s="79"/>
    </row>
    <row r="43" spans="1:27" x14ac:dyDescent="0.2">
      <c r="A43" s="1" t="s">
        <v>730</v>
      </c>
      <c r="B43" s="1" t="s">
        <v>115</v>
      </c>
      <c r="C43" s="1" t="s">
        <v>21</v>
      </c>
      <c r="D43" s="1" t="s">
        <v>243</v>
      </c>
      <c r="E43" s="1" t="s">
        <v>498</v>
      </c>
      <c r="F43" s="1" t="s">
        <v>120</v>
      </c>
      <c r="G43" s="1" t="s">
        <v>116</v>
      </c>
      <c r="H43" s="1" t="s">
        <v>40</v>
      </c>
      <c r="I43" s="1" t="s">
        <v>117</v>
      </c>
      <c r="J43" s="1" t="s">
        <v>81</v>
      </c>
      <c r="K43" s="1" t="s">
        <v>111</v>
      </c>
      <c r="L43" s="1" t="s">
        <v>731</v>
      </c>
      <c r="M43" s="1" t="s">
        <v>4611</v>
      </c>
      <c r="N43" s="1" t="s">
        <v>4612</v>
      </c>
      <c r="O43" s="1" t="s">
        <v>122</v>
      </c>
      <c r="P43" s="1" t="s">
        <v>266</v>
      </c>
      <c r="Q43" s="1" t="s">
        <v>343</v>
      </c>
      <c r="R43" s="1" t="s">
        <v>4613</v>
      </c>
      <c r="S43" s="1" t="s">
        <v>4179</v>
      </c>
      <c r="T43" s="1" t="s">
        <v>917</v>
      </c>
      <c r="U43" s="1" t="s">
        <v>918</v>
      </c>
      <c r="V43" s="18">
        <v>1.099386574074074</v>
      </c>
      <c r="W43" s="18">
        <v>1.2353356481481481</v>
      </c>
      <c r="X43" s="18">
        <v>0.13594907407407408</v>
      </c>
      <c r="Y43" s="1" t="e">
        <f>VLOOKUP(A43,tickets!A:A,1,0)</f>
        <v>#N/A</v>
      </c>
      <c r="Z43" s="58">
        <v>45293</v>
      </c>
      <c r="AA43" s="79"/>
    </row>
    <row r="44" spans="1:27" x14ac:dyDescent="0.2">
      <c r="A44" s="1" t="s">
        <v>702</v>
      </c>
      <c r="B44" s="1" t="s">
        <v>175</v>
      </c>
      <c r="C44" s="1" t="s">
        <v>16</v>
      </c>
      <c r="D44" s="1" t="s">
        <v>16</v>
      </c>
      <c r="E44" s="1" t="s">
        <v>54</v>
      </c>
      <c r="F44" s="1" t="s">
        <v>183</v>
      </c>
      <c r="G44" s="1" t="s">
        <v>110</v>
      </c>
      <c r="H44" s="1" t="s">
        <v>50</v>
      </c>
      <c r="I44" s="1" t="s">
        <v>109</v>
      </c>
      <c r="J44" s="1" t="s">
        <v>81</v>
      </c>
      <c r="K44" s="1" t="s">
        <v>111</v>
      </c>
      <c r="L44" s="1" t="s">
        <v>703</v>
      </c>
      <c r="M44" s="1" t="s">
        <v>4659</v>
      </c>
      <c r="N44" s="1" t="s">
        <v>4660</v>
      </c>
      <c r="O44" s="1" t="s">
        <v>122</v>
      </c>
      <c r="P44" s="1" t="s">
        <v>266</v>
      </c>
      <c r="Q44" s="1" t="s">
        <v>330</v>
      </c>
      <c r="R44" s="1" t="s">
        <v>4661</v>
      </c>
      <c r="S44" s="1" t="s">
        <v>4179</v>
      </c>
      <c r="T44" s="1" t="s">
        <v>756</v>
      </c>
      <c r="V44" s="18">
        <v>7.2765856481481483</v>
      </c>
      <c r="W44" s="18">
        <v>7.27775462962963</v>
      </c>
      <c r="X44" s="18">
        <v>1.1689814814814816E-3</v>
      </c>
      <c r="Y44" s="1" t="e">
        <f>VLOOKUP(A44,tickets!A:A,1,0)</f>
        <v>#N/A</v>
      </c>
      <c r="Z44" s="58">
        <v>45293</v>
      </c>
      <c r="AA44" s="79"/>
    </row>
    <row r="45" spans="1:27" hidden="1" x14ac:dyDescent="0.2">
      <c r="A45" s="1" t="s">
        <v>4334</v>
      </c>
      <c r="B45" s="1" t="s">
        <v>164</v>
      </c>
      <c r="C45" s="1" t="s">
        <v>295</v>
      </c>
      <c r="D45" s="1" t="s">
        <v>296</v>
      </c>
      <c r="E45" s="1" t="s">
        <v>297</v>
      </c>
      <c r="F45" s="1" t="s">
        <v>298</v>
      </c>
      <c r="G45" s="1" t="s">
        <v>110</v>
      </c>
      <c r="H45" s="1" t="s">
        <v>50</v>
      </c>
      <c r="I45" s="1" t="s">
        <v>109</v>
      </c>
      <c r="J45" s="1" t="s">
        <v>4186</v>
      </c>
      <c r="K45" s="1" t="s">
        <v>129</v>
      </c>
      <c r="L45" s="1" t="s">
        <v>299</v>
      </c>
      <c r="M45" s="1" t="s">
        <v>4335</v>
      </c>
      <c r="N45" s="1" t="s">
        <v>4336</v>
      </c>
      <c r="O45" s="1" t="s">
        <v>122</v>
      </c>
      <c r="P45" s="1" t="s">
        <v>266</v>
      </c>
      <c r="Q45" s="1" t="s">
        <v>283</v>
      </c>
      <c r="R45" s="1" t="s">
        <v>4337</v>
      </c>
      <c r="S45" s="1" t="s">
        <v>4271</v>
      </c>
      <c r="U45" s="1" t="s">
        <v>300</v>
      </c>
      <c r="V45" s="18">
        <v>0</v>
      </c>
      <c r="W45" s="18">
        <v>0</v>
      </c>
      <c r="X45" s="18">
        <v>0</v>
      </c>
      <c r="Y45" s="1" t="e">
        <f>VLOOKUP(A45,tickets!A:A,1,0)</f>
        <v>#N/A</v>
      </c>
      <c r="Z45" s="58">
        <v>45294</v>
      </c>
      <c r="AA45" s="79"/>
    </row>
    <row r="46" spans="1:27" x14ac:dyDescent="0.2">
      <c r="A46" s="1" t="s">
        <v>534</v>
      </c>
      <c r="B46" s="1" t="s">
        <v>112</v>
      </c>
      <c r="C46" s="1" t="s">
        <v>13</v>
      </c>
      <c r="D46" s="1" t="s">
        <v>311</v>
      </c>
      <c r="E46" s="1" t="s">
        <v>37</v>
      </c>
      <c r="F46" s="1" t="s">
        <v>145</v>
      </c>
      <c r="G46" s="1" t="s">
        <v>116</v>
      </c>
      <c r="H46" s="1" t="s">
        <v>50</v>
      </c>
      <c r="I46" s="1" t="s">
        <v>109</v>
      </c>
      <c r="J46" s="1" t="s">
        <v>81</v>
      </c>
      <c r="K46" s="1" t="s">
        <v>121</v>
      </c>
      <c r="L46" s="1" t="s">
        <v>535</v>
      </c>
      <c r="M46" s="1" t="s">
        <v>4671</v>
      </c>
      <c r="N46" s="1" t="s">
        <v>4672</v>
      </c>
      <c r="O46" s="1" t="s">
        <v>122</v>
      </c>
      <c r="P46" s="1" t="s">
        <v>266</v>
      </c>
      <c r="Q46" s="1" t="s">
        <v>341</v>
      </c>
      <c r="R46" s="1" t="s">
        <v>4673</v>
      </c>
      <c r="S46" s="1" t="s">
        <v>4175</v>
      </c>
      <c r="T46" s="1" t="s">
        <v>312</v>
      </c>
      <c r="U46" s="1" t="s">
        <v>762</v>
      </c>
      <c r="V46" s="18">
        <v>0</v>
      </c>
      <c r="W46" s="18">
        <v>0</v>
      </c>
      <c r="X46" s="18">
        <v>0</v>
      </c>
      <c r="Y46" s="1" t="e">
        <f>VLOOKUP(A46,tickets!A:A,1,0)</f>
        <v>#N/A</v>
      </c>
      <c r="Z46" s="58">
        <v>45293</v>
      </c>
      <c r="AA46" s="79"/>
    </row>
    <row r="47" spans="1:27" hidden="1" x14ac:dyDescent="0.2">
      <c r="A47" s="1" t="s">
        <v>4340</v>
      </c>
      <c r="B47" s="1" t="s">
        <v>132</v>
      </c>
      <c r="C47" s="1" t="s">
        <v>309</v>
      </c>
      <c r="D47" s="1" t="s">
        <v>257</v>
      </c>
      <c r="E47" s="1" t="s">
        <v>281</v>
      </c>
      <c r="F47" s="1" t="s">
        <v>461</v>
      </c>
      <c r="G47" s="1" t="s">
        <v>116</v>
      </c>
      <c r="H47" s="1" t="s">
        <v>40</v>
      </c>
      <c r="I47" s="1" t="s">
        <v>117</v>
      </c>
      <c r="J47" s="1" t="s">
        <v>81</v>
      </c>
      <c r="K47" s="1" t="s">
        <v>353</v>
      </c>
      <c r="L47" s="1" t="s">
        <v>354</v>
      </c>
      <c r="M47" s="1" t="s">
        <v>4341</v>
      </c>
      <c r="N47" s="1" t="s">
        <v>4342</v>
      </c>
      <c r="O47" s="1" t="s">
        <v>122</v>
      </c>
      <c r="P47" s="1" t="s">
        <v>363</v>
      </c>
      <c r="Q47" s="1" t="s">
        <v>423</v>
      </c>
      <c r="R47" s="1" t="s">
        <v>4343</v>
      </c>
      <c r="S47" s="1" t="s">
        <v>4206</v>
      </c>
      <c r="T47" s="1" t="s">
        <v>4344</v>
      </c>
      <c r="U47" s="1" t="s">
        <v>467</v>
      </c>
      <c r="V47" s="18">
        <v>1.0648148148148147E-3</v>
      </c>
      <c r="W47" s="18">
        <v>8.113425925925925E-3</v>
      </c>
      <c r="X47" s="18">
        <v>7.0486111111111105E-3</v>
      </c>
      <c r="Y47" s="1" t="e">
        <f>VLOOKUP(A47,tickets!A:A,1,0)</f>
        <v>#N/A</v>
      </c>
      <c r="Z47" s="58">
        <v>45295</v>
      </c>
      <c r="AA47" s="79"/>
    </row>
    <row r="48" spans="1:27" x14ac:dyDescent="0.2">
      <c r="A48" s="1" t="s">
        <v>726</v>
      </c>
      <c r="B48" s="1" t="s">
        <v>167</v>
      </c>
      <c r="C48" s="1" t="s">
        <v>22</v>
      </c>
      <c r="D48" s="1" t="s">
        <v>22</v>
      </c>
      <c r="E48" s="1" t="s">
        <v>45</v>
      </c>
      <c r="F48" s="1" t="s">
        <v>168</v>
      </c>
      <c r="G48" s="1" t="s">
        <v>110</v>
      </c>
      <c r="H48" s="1" t="s">
        <v>50</v>
      </c>
      <c r="I48" s="1" t="s">
        <v>109</v>
      </c>
      <c r="J48" s="1" t="s">
        <v>81</v>
      </c>
      <c r="K48" s="1" t="s">
        <v>111</v>
      </c>
      <c r="L48" s="1" t="s">
        <v>727</v>
      </c>
      <c r="M48" s="1" t="s">
        <v>4688</v>
      </c>
      <c r="N48" s="1" t="s">
        <v>4689</v>
      </c>
      <c r="O48" s="1" t="s">
        <v>122</v>
      </c>
      <c r="P48" s="1" t="s">
        <v>279</v>
      </c>
      <c r="Q48" s="1" t="s">
        <v>280</v>
      </c>
      <c r="R48" s="1" t="s">
        <v>4690</v>
      </c>
      <c r="S48" s="1" t="s">
        <v>4179</v>
      </c>
      <c r="T48" s="1" t="s">
        <v>1064</v>
      </c>
      <c r="U48" s="1" t="s">
        <v>1064</v>
      </c>
      <c r="V48" s="18">
        <v>0</v>
      </c>
      <c r="W48" s="18">
        <v>1.1111111111111111E-3</v>
      </c>
      <c r="X48" s="18">
        <v>1.1111111111111111E-3</v>
      </c>
      <c r="Y48" s="1" t="e">
        <f>VLOOKUP(A48,tickets!A:A,1,0)</f>
        <v>#N/A</v>
      </c>
      <c r="Z48" s="58">
        <v>45293</v>
      </c>
      <c r="AA48" s="79"/>
    </row>
    <row r="49" spans="1:27" hidden="1" x14ac:dyDescent="0.2">
      <c r="A49" s="1" t="s">
        <v>1050</v>
      </c>
      <c r="B49" s="1" t="s">
        <v>132</v>
      </c>
      <c r="C49" s="1" t="s">
        <v>251</v>
      </c>
      <c r="D49" s="1" t="s">
        <v>374</v>
      </c>
      <c r="E49" s="1" t="s">
        <v>261</v>
      </c>
      <c r="F49" s="1" t="s">
        <v>442</v>
      </c>
      <c r="G49" s="1" t="s">
        <v>116</v>
      </c>
      <c r="H49" s="1" t="s">
        <v>40</v>
      </c>
      <c r="I49" s="1" t="s">
        <v>117</v>
      </c>
      <c r="J49" s="1" t="s">
        <v>81</v>
      </c>
      <c r="K49" s="1" t="s">
        <v>420</v>
      </c>
      <c r="L49" s="1" t="s">
        <v>421</v>
      </c>
      <c r="M49" s="1" t="s">
        <v>4350</v>
      </c>
      <c r="N49" s="1" t="s">
        <v>4351</v>
      </c>
      <c r="O49" s="1" t="s">
        <v>122</v>
      </c>
      <c r="P49" s="1" t="s">
        <v>199</v>
      </c>
      <c r="Q49" s="1" t="s">
        <v>115</v>
      </c>
      <c r="R49" s="1" t="s">
        <v>4352</v>
      </c>
      <c r="S49" s="1" t="s">
        <v>4179</v>
      </c>
      <c r="T49" s="1" t="s">
        <v>1051</v>
      </c>
      <c r="U49" s="1" t="s">
        <v>1052</v>
      </c>
      <c r="V49" s="18">
        <v>8.6249999999999993E-2</v>
      </c>
      <c r="W49" s="18">
        <v>9.3657407407407411E-2</v>
      </c>
      <c r="X49" s="18">
        <v>7.4074074074074068E-3</v>
      </c>
      <c r="Y49" s="1" t="e">
        <f>VLOOKUP(A49,tickets!A:A,1,0)</f>
        <v>#N/A</v>
      </c>
      <c r="Z49" s="58">
        <v>45296</v>
      </c>
      <c r="AA49" s="79"/>
    </row>
    <row r="50" spans="1:27" x14ac:dyDescent="0.2">
      <c r="A50" s="1" t="s">
        <v>1248</v>
      </c>
      <c r="B50" s="1" t="s">
        <v>115</v>
      </c>
      <c r="C50" s="1" t="s">
        <v>18</v>
      </c>
      <c r="D50" s="1" t="s">
        <v>257</v>
      </c>
      <c r="E50" s="1" t="s">
        <v>60</v>
      </c>
      <c r="F50" s="1" t="s">
        <v>461</v>
      </c>
      <c r="G50" s="1" t="s">
        <v>110</v>
      </c>
      <c r="H50" s="1" t="s">
        <v>50</v>
      </c>
      <c r="I50" s="1" t="s">
        <v>109</v>
      </c>
      <c r="J50" s="1" t="s">
        <v>81</v>
      </c>
      <c r="K50" s="1" t="s">
        <v>114</v>
      </c>
      <c r="L50" s="1" t="s">
        <v>1252</v>
      </c>
      <c r="M50" s="1" t="s">
        <v>4717</v>
      </c>
      <c r="N50" s="1" t="s">
        <v>4718</v>
      </c>
      <c r="O50" s="1" t="s">
        <v>122</v>
      </c>
      <c r="P50" s="1" t="s">
        <v>246</v>
      </c>
      <c r="Q50" s="1" t="s">
        <v>247</v>
      </c>
      <c r="R50" s="1" t="s">
        <v>4719</v>
      </c>
      <c r="S50" s="1" t="s">
        <v>4271</v>
      </c>
      <c r="T50" s="1" t="s">
        <v>4720</v>
      </c>
      <c r="U50" s="1" t="s">
        <v>4721</v>
      </c>
      <c r="V50" s="18">
        <v>0.78239583333333329</v>
      </c>
      <c r="W50" s="18">
        <v>0.79745370370370372</v>
      </c>
      <c r="X50" s="18">
        <v>1.5057870370370369E-2</v>
      </c>
      <c r="Y50" s="1" t="e">
        <f>VLOOKUP(A50,tickets!A:A,1,0)</f>
        <v>#N/A</v>
      </c>
      <c r="Z50" s="58">
        <v>45293</v>
      </c>
      <c r="AA50" s="79"/>
    </row>
    <row r="51" spans="1:27" x14ac:dyDescent="0.2">
      <c r="A51" s="1" t="s">
        <v>1366</v>
      </c>
      <c r="B51" s="1" t="s">
        <v>199</v>
      </c>
      <c r="C51" s="1" t="s">
        <v>18</v>
      </c>
      <c r="D51" s="1" t="s">
        <v>18</v>
      </c>
      <c r="E51" s="1" t="s">
        <v>58</v>
      </c>
      <c r="F51" s="1" t="s">
        <v>172</v>
      </c>
      <c r="G51" s="1" t="s">
        <v>110</v>
      </c>
      <c r="H51" s="1" t="s">
        <v>50</v>
      </c>
      <c r="I51" s="1" t="s">
        <v>109</v>
      </c>
      <c r="J51" s="1" t="s">
        <v>81</v>
      </c>
      <c r="K51" s="1" t="s">
        <v>111</v>
      </c>
      <c r="L51" s="1" t="s">
        <v>1370</v>
      </c>
      <c r="M51" s="1" t="s">
        <v>4743</v>
      </c>
      <c r="N51" s="1" t="s">
        <v>4744</v>
      </c>
      <c r="O51" s="1" t="s">
        <v>122</v>
      </c>
      <c r="P51" s="1" t="s">
        <v>246</v>
      </c>
      <c r="Q51" s="1" t="s">
        <v>247</v>
      </c>
      <c r="R51" s="1" t="s">
        <v>4745</v>
      </c>
      <c r="S51" s="1" t="s">
        <v>4271</v>
      </c>
      <c r="T51" s="1" t="s">
        <v>4746</v>
      </c>
      <c r="V51" s="18">
        <v>0</v>
      </c>
      <c r="W51" s="18">
        <v>1.4120370370370369E-3</v>
      </c>
      <c r="X51" s="18">
        <v>1.4120370370370369E-3</v>
      </c>
      <c r="Y51" s="1" t="e">
        <f>VLOOKUP(A51,tickets!A:A,1,0)</f>
        <v>#N/A</v>
      </c>
      <c r="Z51" s="58">
        <v>45293</v>
      </c>
      <c r="AA51" s="79"/>
    </row>
    <row r="52" spans="1:27" hidden="1" x14ac:dyDescent="0.2">
      <c r="A52" s="1" t="s">
        <v>4359</v>
      </c>
      <c r="B52" s="1" t="s">
        <v>132</v>
      </c>
      <c r="C52" s="1" t="s">
        <v>251</v>
      </c>
      <c r="D52" s="1" t="s">
        <v>257</v>
      </c>
      <c r="E52" s="1" t="s">
        <v>407</v>
      </c>
      <c r="F52" s="1" t="s">
        <v>219</v>
      </c>
      <c r="G52" s="1" t="s">
        <v>116</v>
      </c>
      <c r="H52" s="1" t="s">
        <v>40</v>
      </c>
      <c r="I52" s="1" t="s">
        <v>117</v>
      </c>
      <c r="J52" s="1" t="s">
        <v>81</v>
      </c>
      <c r="K52" s="1" t="s">
        <v>148</v>
      </c>
      <c r="L52" s="1" t="s">
        <v>381</v>
      </c>
      <c r="M52" s="1" t="s">
        <v>4360</v>
      </c>
      <c r="N52" s="1" t="s">
        <v>4361</v>
      </c>
      <c r="O52" s="1" t="s">
        <v>122</v>
      </c>
      <c r="P52" s="1" t="s">
        <v>199</v>
      </c>
      <c r="Q52" s="1" t="s">
        <v>115</v>
      </c>
      <c r="R52" s="1" t="s">
        <v>4362</v>
      </c>
      <c r="S52" s="1" t="s">
        <v>4206</v>
      </c>
      <c r="T52" s="1" t="s">
        <v>4363</v>
      </c>
      <c r="U52" s="1" t="s">
        <v>4364</v>
      </c>
      <c r="V52" s="18">
        <v>8.2893518518518519E-2</v>
      </c>
      <c r="W52" s="18">
        <v>8.4374999999999992E-2</v>
      </c>
      <c r="X52" s="18">
        <v>1.4814814814814814E-3</v>
      </c>
      <c r="Y52" s="1" t="e">
        <f>VLOOKUP(A52,tickets!A:A,1,0)</f>
        <v>#N/A</v>
      </c>
      <c r="Z52" s="58">
        <v>45293</v>
      </c>
      <c r="AA52" s="79"/>
    </row>
    <row r="53" spans="1:27" x14ac:dyDescent="0.2">
      <c r="A53" s="1" t="s">
        <v>676</v>
      </c>
      <c r="B53" s="1" t="s">
        <v>115</v>
      </c>
      <c r="C53" s="1" t="s">
        <v>20</v>
      </c>
      <c r="D53" s="1" t="s">
        <v>243</v>
      </c>
      <c r="E53" s="1" t="s">
        <v>69</v>
      </c>
      <c r="F53" s="1" t="s">
        <v>120</v>
      </c>
      <c r="G53" s="1" t="s">
        <v>116</v>
      </c>
      <c r="H53" s="1" t="s">
        <v>40</v>
      </c>
      <c r="I53" s="1" t="s">
        <v>117</v>
      </c>
      <c r="J53" s="1" t="s">
        <v>81</v>
      </c>
      <c r="K53" s="1" t="s">
        <v>897</v>
      </c>
      <c r="L53" s="1" t="s">
        <v>677</v>
      </c>
      <c r="M53" s="1" t="s">
        <v>4809</v>
      </c>
      <c r="N53" s="1" t="s">
        <v>4810</v>
      </c>
      <c r="O53" s="1" t="s">
        <v>122</v>
      </c>
      <c r="P53" s="1" t="s">
        <v>246</v>
      </c>
      <c r="Q53" s="1" t="s">
        <v>247</v>
      </c>
      <c r="R53" s="1" t="s">
        <v>4811</v>
      </c>
      <c r="S53" s="1" t="s">
        <v>4179</v>
      </c>
      <c r="T53" s="1" t="s">
        <v>898</v>
      </c>
      <c r="U53" s="1" t="s">
        <v>899</v>
      </c>
      <c r="V53" s="18">
        <v>0.8585532407407408</v>
      </c>
      <c r="W53" s="18">
        <v>1.2026157407407407</v>
      </c>
      <c r="X53" s="18">
        <v>0.34406249999999999</v>
      </c>
      <c r="Y53" s="1" t="e">
        <f>VLOOKUP(A53,tickets!A:A,1,0)</f>
        <v>#N/A</v>
      </c>
      <c r="Z53" s="58">
        <v>45293</v>
      </c>
      <c r="AA53" s="79"/>
    </row>
    <row r="54" spans="1:27" x14ac:dyDescent="0.2">
      <c r="A54" s="1" t="s">
        <v>561</v>
      </c>
      <c r="B54" s="1" t="s">
        <v>115</v>
      </c>
      <c r="C54" s="1" t="s">
        <v>13</v>
      </c>
      <c r="D54" s="1" t="s">
        <v>374</v>
      </c>
      <c r="E54" s="1" t="s">
        <v>37</v>
      </c>
      <c r="F54" s="1" t="s">
        <v>191</v>
      </c>
      <c r="G54" s="1" t="s">
        <v>116</v>
      </c>
      <c r="H54" s="1" t="s">
        <v>40</v>
      </c>
      <c r="I54" s="1" t="s">
        <v>117</v>
      </c>
      <c r="J54" s="1" t="s">
        <v>81</v>
      </c>
      <c r="K54" s="1" t="s">
        <v>155</v>
      </c>
      <c r="L54" s="1" t="s">
        <v>562</v>
      </c>
      <c r="M54" s="1" t="s">
        <v>4846</v>
      </c>
      <c r="N54" s="1" t="s">
        <v>4847</v>
      </c>
      <c r="O54" s="1" t="s">
        <v>122</v>
      </c>
      <c r="P54" s="1" t="s">
        <v>266</v>
      </c>
      <c r="Q54" s="1" t="s">
        <v>341</v>
      </c>
      <c r="R54" s="1" t="s">
        <v>4848</v>
      </c>
      <c r="S54" s="1" t="s">
        <v>4175</v>
      </c>
      <c r="T54" s="1" t="s">
        <v>830</v>
      </c>
      <c r="U54" s="1" t="s">
        <v>831</v>
      </c>
      <c r="V54" s="18">
        <v>0</v>
      </c>
      <c r="W54" s="18">
        <v>8.1493055555555555E-2</v>
      </c>
      <c r="X54" s="18">
        <v>8.1493055555555555E-2</v>
      </c>
      <c r="Y54" s="1" t="e">
        <f>VLOOKUP(A54,tickets!A:A,1,0)</f>
        <v>#N/A</v>
      </c>
      <c r="Z54" s="58">
        <v>45293</v>
      </c>
      <c r="AA54" s="79"/>
    </row>
    <row r="55" spans="1:27" x14ac:dyDescent="0.2">
      <c r="A55" s="1" t="s">
        <v>632</v>
      </c>
      <c r="B55" s="1" t="s">
        <v>115</v>
      </c>
      <c r="C55" s="1" t="s">
        <v>18</v>
      </c>
      <c r="D55" s="1" t="s">
        <v>243</v>
      </c>
      <c r="E55" s="1" t="s">
        <v>58</v>
      </c>
      <c r="F55" s="1" t="s">
        <v>120</v>
      </c>
      <c r="G55" s="1" t="s">
        <v>116</v>
      </c>
      <c r="H55" s="1" t="s">
        <v>40</v>
      </c>
      <c r="I55" s="1" t="s">
        <v>117</v>
      </c>
      <c r="J55" s="1" t="s">
        <v>81</v>
      </c>
      <c r="K55" s="1" t="s">
        <v>118</v>
      </c>
      <c r="L55" s="1" t="s">
        <v>616</v>
      </c>
      <c r="M55" s="1" t="s">
        <v>4893</v>
      </c>
      <c r="N55" s="1" t="s">
        <v>4894</v>
      </c>
      <c r="O55" s="1" t="s">
        <v>122</v>
      </c>
      <c r="P55" s="1" t="s">
        <v>246</v>
      </c>
      <c r="Q55" s="1" t="s">
        <v>247</v>
      </c>
      <c r="R55" s="1" t="s">
        <v>4895</v>
      </c>
      <c r="S55" s="1" t="s">
        <v>4190</v>
      </c>
      <c r="T55" s="1" t="s">
        <v>851</v>
      </c>
      <c r="V55" s="18">
        <v>1.0168981481481481</v>
      </c>
      <c r="W55" s="18">
        <v>1.0334722222222223</v>
      </c>
      <c r="X55" s="18">
        <v>1.6574074074074074E-2</v>
      </c>
      <c r="Y55" s="1" t="e">
        <f>VLOOKUP(A55,tickets!A:A,1,0)</f>
        <v>#N/A</v>
      </c>
      <c r="Z55" s="58">
        <v>45293</v>
      </c>
      <c r="AA55" s="79"/>
    </row>
    <row r="56" spans="1:27" x14ac:dyDescent="0.2">
      <c r="A56" s="1" t="s">
        <v>716</v>
      </c>
      <c r="B56" s="1" t="s">
        <v>167</v>
      </c>
      <c r="C56" s="1" t="s">
        <v>22</v>
      </c>
      <c r="D56" s="1" t="s">
        <v>22</v>
      </c>
      <c r="E56" s="1" t="s">
        <v>45</v>
      </c>
      <c r="F56" s="1" t="s">
        <v>168</v>
      </c>
      <c r="G56" s="1" t="s">
        <v>110</v>
      </c>
      <c r="H56" s="1" t="s">
        <v>50</v>
      </c>
      <c r="I56" s="1" t="s">
        <v>109</v>
      </c>
      <c r="J56" s="1" t="s">
        <v>81</v>
      </c>
      <c r="K56" s="1" t="s">
        <v>111</v>
      </c>
      <c r="L56" s="1" t="s">
        <v>717</v>
      </c>
      <c r="M56" s="1" t="s">
        <v>4933</v>
      </c>
      <c r="N56" s="1" t="s">
        <v>4934</v>
      </c>
      <c r="O56" s="1" t="s">
        <v>122</v>
      </c>
      <c r="P56" s="1" t="s">
        <v>279</v>
      </c>
      <c r="Q56" s="1" t="s">
        <v>280</v>
      </c>
      <c r="R56" s="1" t="s">
        <v>4935</v>
      </c>
      <c r="S56" s="1" t="s">
        <v>4179</v>
      </c>
      <c r="T56" s="1" t="s">
        <v>969</v>
      </c>
      <c r="U56" s="1" t="s">
        <v>969</v>
      </c>
      <c r="V56" s="18">
        <v>0</v>
      </c>
      <c r="W56" s="18">
        <v>1.7592592592592592E-3</v>
      </c>
      <c r="X56" s="18">
        <v>1.7592592592592592E-3</v>
      </c>
      <c r="Y56" s="1" t="e">
        <f>VLOOKUP(A56,tickets!A:A,1,0)</f>
        <v>#N/A</v>
      </c>
      <c r="Z56" s="58">
        <v>45293</v>
      </c>
      <c r="AA56" s="79"/>
    </row>
    <row r="57" spans="1:27" hidden="1" x14ac:dyDescent="0.2">
      <c r="A57" s="1" t="s">
        <v>4378</v>
      </c>
      <c r="B57" s="1" t="s">
        <v>132</v>
      </c>
      <c r="C57" s="1" t="s">
        <v>250</v>
      </c>
      <c r="D57" s="1" t="s">
        <v>251</v>
      </c>
      <c r="E57" s="1" t="s">
        <v>302</v>
      </c>
      <c r="F57" s="1" t="s">
        <v>303</v>
      </c>
      <c r="G57" s="1" t="s">
        <v>110</v>
      </c>
      <c r="H57" s="1" t="s">
        <v>50</v>
      </c>
      <c r="I57" s="1" t="s">
        <v>109</v>
      </c>
      <c r="J57" s="1" t="s">
        <v>4186</v>
      </c>
      <c r="K57" s="1" t="s">
        <v>129</v>
      </c>
      <c r="L57" s="1" t="s">
        <v>1031</v>
      </c>
      <c r="M57" s="1" t="s">
        <v>4379</v>
      </c>
      <c r="N57" s="1" t="s">
        <v>4380</v>
      </c>
      <c r="O57" s="1" t="s">
        <v>122</v>
      </c>
      <c r="P57" s="1" t="s">
        <v>246</v>
      </c>
      <c r="Q57" s="1" t="s">
        <v>247</v>
      </c>
      <c r="R57" s="1" t="s">
        <v>4381</v>
      </c>
      <c r="S57" s="1" t="s">
        <v>4206</v>
      </c>
      <c r="T57" s="1" t="s">
        <v>304</v>
      </c>
      <c r="U57" s="1" t="s">
        <v>377</v>
      </c>
      <c r="V57" s="18">
        <v>0</v>
      </c>
      <c r="W57" s="18">
        <v>0</v>
      </c>
      <c r="X57" s="18">
        <v>0</v>
      </c>
      <c r="Y57" s="1" t="e">
        <f>VLOOKUP(A57,tickets!A:A,1,0)</f>
        <v>#N/A</v>
      </c>
      <c r="Z57" s="58">
        <v>45293</v>
      </c>
      <c r="AA57" s="79"/>
    </row>
    <row r="58" spans="1:27" x14ac:dyDescent="0.2">
      <c r="A58" s="1" t="s">
        <v>720</v>
      </c>
      <c r="B58" s="1" t="s">
        <v>167</v>
      </c>
      <c r="C58" s="1" t="s">
        <v>22</v>
      </c>
      <c r="D58" s="1" t="s">
        <v>22</v>
      </c>
      <c r="E58" s="1" t="s">
        <v>45</v>
      </c>
      <c r="F58" s="1" t="s">
        <v>168</v>
      </c>
      <c r="G58" s="1" t="s">
        <v>110</v>
      </c>
      <c r="H58" s="1" t="s">
        <v>50</v>
      </c>
      <c r="I58" s="1" t="s">
        <v>109</v>
      </c>
      <c r="J58" s="1" t="s">
        <v>81</v>
      </c>
      <c r="K58" s="1" t="s">
        <v>111</v>
      </c>
      <c r="L58" s="1" t="s">
        <v>721</v>
      </c>
      <c r="M58" s="1" t="s">
        <v>4936</v>
      </c>
      <c r="N58" s="1" t="s">
        <v>4937</v>
      </c>
      <c r="O58" s="1" t="s">
        <v>122</v>
      </c>
      <c r="P58" s="1" t="s">
        <v>279</v>
      </c>
      <c r="Q58" s="1" t="s">
        <v>280</v>
      </c>
      <c r="R58" s="1" t="s">
        <v>4938</v>
      </c>
      <c r="S58" s="1" t="s">
        <v>4179</v>
      </c>
      <c r="T58" s="1" t="s">
        <v>969</v>
      </c>
      <c r="U58" s="1" t="s">
        <v>969</v>
      </c>
      <c r="V58" s="18">
        <v>0</v>
      </c>
      <c r="W58" s="18">
        <v>1.3310185185185185E-3</v>
      </c>
      <c r="X58" s="18">
        <v>1.3310185185185185E-3</v>
      </c>
      <c r="Y58" s="1" t="e">
        <f>VLOOKUP(A58,tickets!A:A,1,0)</f>
        <v>#N/A</v>
      </c>
      <c r="Z58" s="58">
        <v>45293</v>
      </c>
      <c r="AA58" s="79"/>
    </row>
    <row r="59" spans="1:27" hidden="1" x14ac:dyDescent="0.2">
      <c r="A59" s="1" t="s">
        <v>4387</v>
      </c>
      <c r="B59" s="1" t="s">
        <v>132</v>
      </c>
      <c r="C59" s="1" t="s">
        <v>242</v>
      </c>
      <c r="D59" s="1" t="s">
        <v>251</v>
      </c>
      <c r="E59" s="1" t="s">
        <v>271</v>
      </c>
      <c r="F59" s="1" t="s">
        <v>272</v>
      </c>
      <c r="G59" s="1" t="s">
        <v>110</v>
      </c>
      <c r="H59" s="1" t="s">
        <v>50</v>
      </c>
      <c r="I59" s="1" t="s">
        <v>109</v>
      </c>
      <c r="J59" s="1" t="s">
        <v>4186</v>
      </c>
      <c r="K59" s="1" t="s">
        <v>114</v>
      </c>
      <c r="L59" s="1" t="s">
        <v>273</v>
      </c>
      <c r="M59" s="1" t="s">
        <v>4388</v>
      </c>
      <c r="N59" s="1" t="s">
        <v>4389</v>
      </c>
      <c r="O59" s="1" t="s">
        <v>122</v>
      </c>
      <c r="P59" s="1" t="s">
        <v>266</v>
      </c>
      <c r="Q59" s="1" t="s">
        <v>274</v>
      </c>
      <c r="R59" s="1" t="s">
        <v>4390</v>
      </c>
      <c r="S59" s="1" t="s">
        <v>4231</v>
      </c>
      <c r="T59" s="1" t="s">
        <v>275</v>
      </c>
      <c r="U59" s="1" t="s">
        <v>276</v>
      </c>
      <c r="V59" s="18">
        <v>0</v>
      </c>
      <c r="W59" s="18">
        <v>0</v>
      </c>
      <c r="X59" s="18">
        <v>0</v>
      </c>
      <c r="Y59" s="1" t="e">
        <f>VLOOKUP(A59,tickets!A:A,1,0)</f>
        <v>#N/A</v>
      </c>
      <c r="Z59" s="58">
        <v>45294</v>
      </c>
      <c r="AA59" s="79"/>
    </row>
    <row r="60" spans="1:27" x14ac:dyDescent="0.2">
      <c r="A60" s="1" t="s">
        <v>586</v>
      </c>
      <c r="B60" s="1" t="s">
        <v>199</v>
      </c>
      <c r="C60" s="1" t="s">
        <v>14</v>
      </c>
      <c r="D60" s="1" t="s">
        <v>14</v>
      </c>
      <c r="E60" s="1" t="s">
        <v>52</v>
      </c>
      <c r="F60" s="1" t="s">
        <v>452</v>
      </c>
      <c r="G60" s="1" t="s">
        <v>116</v>
      </c>
      <c r="H60" s="1" t="s">
        <v>40</v>
      </c>
      <c r="I60" s="1" t="s">
        <v>117</v>
      </c>
      <c r="J60" s="1" t="s">
        <v>81</v>
      </c>
      <c r="K60" s="1" t="s">
        <v>111</v>
      </c>
      <c r="L60" s="1" t="s">
        <v>587</v>
      </c>
      <c r="M60" s="1" t="s">
        <v>4949</v>
      </c>
      <c r="N60" s="1" t="s">
        <v>4950</v>
      </c>
      <c r="O60" s="1" t="s">
        <v>122</v>
      </c>
      <c r="P60" s="1" t="s">
        <v>199</v>
      </c>
      <c r="Q60" s="1" t="s">
        <v>115</v>
      </c>
      <c r="R60" s="1" t="s">
        <v>4951</v>
      </c>
      <c r="S60" s="1" t="s">
        <v>4190</v>
      </c>
      <c r="T60" s="1" t="s">
        <v>587</v>
      </c>
      <c r="U60" s="1" t="s">
        <v>930</v>
      </c>
      <c r="V60" s="18">
        <v>0</v>
      </c>
      <c r="W60" s="18">
        <v>3.3425925925925921E-2</v>
      </c>
      <c r="X60" s="18">
        <v>3.3425925925925921E-2</v>
      </c>
      <c r="Y60" s="1" t="e">
        <f>VLOOKUP(A60,tickets!A:A,1,0)</f>
        <v>#N/A</v>
      </c>
      <c r="Z60" s="58">
        <v>45293</v>
      </c>
      <c r="AA60" s="79"/>
    </row>
    <row r="61" spans="1:27" x14ac:dyDescent="0.2">
      <c r="A61" s="1" t="s">
        <v>633</v>
      </c>
      <c r="B61" s="1" t="s">
        <v>115</v>
      </c>
      <c r="C61" s="1" t="s">
        <v>14</v>
      </c>
      <c r="D61" s="1" t="s">
        <v>243</v>
      </c>
      <c r="E61" s="1" t="s">
        <v>49</v>
      </c>
      <c r="F61" s="1" t="s">
        <v>144</v>
      </c>
      <c r="G61" s="1" t="s">
        <v>116</v>
      </c>
      <c r="H61" s="1" t="s">
        <v>40</v>
      </c>
      <c r="I61" s="1" t="s">
        <v>117</v>
      </c>
      <c r="J61" s="1" t="s">
        <v>81</v>
      </c>
      <c r="K61" s="1" t="s">
        <v>111</v>
      </c>
      <c r="L61" s="1" t="s">
        <v>634</v>
      </c>
      <c r="M61" s="1" t="s">
        <v>4972</v>
      </c>
      <c r="N61" s="1" t="s">
        <v>4973</v>
      </c>
      <c r="O61" s="1" t="s">
        <v>122</v>
      </c>
      <c r="P61" s="1" t="s">
        <v>246</v>
      </c>
      <c r="Q61" s="1" t="s">
        <v>247</v>
      </c>
      <c r="R61" s="1" t="s">
        <v>4974</v>
      </c>
      <c r="S61" s="1" t="s">
        <v>4190</v>
      </c>
      <c r="T61" s="1" t="s">
        <v>866</v>
      </c>
      <c r="V61" s="18">
        <v>0</v>
      </c>
      <c r="W61" s="18">
        <v>0</v>
      </c>
      <c r="X61" s="18">
        <v>0</v>
      </c>
      <c r="Y61" s="1" t="e">
        <f>VLOOKUP(A61,tickets!A:A,1,0)</f>
        <v>#N/A</v>
      </c>
      <c r="Z61" s="58">
        <v>45293</v>
      </c>
      <c r="AA61" s="79"/>
    </row>
    <row r="62" spans="1:27" hidden="1" x14ac:dyDescent="0.2">
      <c r="A62" s="1" t="s">
        <v>4399</v>
      </c>
      <c r="B62" s="1" t="s">
        <v>164</v>
      </c>
      <c r="C62" s="1" t="s">
        <v>295</v>
      </c>
      <c r="D62" s="1" t="s">
        <v>296</v>
      </c>
      <c r="E62" s="1" t="s">
        <v>297</v>
      </c>
      <c r="F62" s="1" t="s">
        <v>298</v>
      </c>
      <c r="G62" s="1" t="s">
        <v>110</v>
      </c>
      <c r="H62" s="1" t="s">
        <v>50</v>
      </c>
      <c r="I62" s="1" t="s">
        <v>109</v>
      </c>
      <c r="J62" s="1" t="s">
        <v>4186</v>
      </c>
      <c r="K62" s="1" t="s">
        <v>129</v>
      </c>
      <c r="L62" s="1" t="s">
        <v>299</v>
      </c>
      <c r="M62" s="1" t="s">
        <v>4400</v>
      </c>
      <c r="N62" s="1" t="s">
        <v>4401</v>
      </c>
      <c r="O62" s="1" t="s">
        <v>122</v>
      </c>
      <c r="P62" s="1" t="s">
        <v>266</v>
      </c>
      <c r="Q62" s="1" t="s">
        <v>283</v>
      </c>
      <c r="R62" s="1" t="s">
        <v>4402</v>
      </c>
      <c r="S62" s="1" t="s">
        <v>4271</v>
      </c>
      <c r="U62" s="1" t="s">
        <v>300</v>
      </c>
      <c r="V62" s="18">
        <v>0</v>
      </c>
      <c r="W62" s="18">
        <v>0</v>
      </c>
      <c r="X62" s="18">
        <v>0</v>
      </c>
      <c r="Y62" s="1" t="e">
        <f>VLOOKUP(A62,tickets!A:A,1,0)</f>
        <v>#N/A</v>
      </c>
      <c r="Z62" s="58">
        <v>45295</v>
      </c>
      <c r="AA62" s="79"/>
    </row>
    <row r="63" spans="1:27" hidden="1" x14ac:dyDescent="0.2">
      <c r="A63" s="1" t="s">
        <v>4403</v>
      </c>
      <c r="B63" s="1" t="s">
        <v>132</v>
      </c>
      <c r="C63" s="1" t="s">
        <v>256</v>
      </c>
      <c r="D63" s="1" t="s">
        <v>257</v>
      </c>
      <c r="E63" s="1" t="s">
        <v>258</v>
      </c>
      <c r="F63" s="1" t="s">
        <v>471</v>
      </c>
      <c r="G63" s="1" t="s">
        <v>116</v>
      </c>
      <c r="H63" s="1" t="s">
        <v>40</v>
      </c>
      <c r="I63" s="1" t="s">
        <v>117</v>
      </c>
      <c r="J63" s="1" t="s">
        <v>81</v>
      </c>
      <c r="K63" s="1" t="s">
        <v>259</v>
      </c>
      <c r="L63" s="1" t="s">
        <v>260</v>
      </c>
      <c r="M63" s="1" t="s">
        <v>4404</v>
      </c>
      <c r="N63" s="1" t="s">
        <v>4405</v>
      </c>
      <c r="O63" s="1" t="s">
        <v>122</v>
      </c>
      <c r="P63" s="1" t="s">
        <v>199</v>
      </c>
      <c r="Q63" s="1" t="s">
        <v>115</v>
      </c>
      <c r="R63" s="1" t="s">
        <v>4406</v>
      </c>
      <c r="S63" s="1" t="s">
        <v>4271</v>
      </c>
      <c r="T63" s="1" t="s">
        <v>4407</v>
      </c>
      <c r="V63" s="18">
        <v>0</v>
      </c>
      <c r="W63" s="18">
        <v>9.3981481481481485E-3</v>
      </c>
      <c r="X63" s="18">
        <v>9.3981481481481485E-3</v>
      </c>
      <c r="Y63" s="1" t="e">
        <f>VLOOKUP(A63,tickets!A:A,1,0)</f>
        <v>#N/A</v>
      </c>
      <c r="Z63" s="58">
        <v>45294</v>
      </c>
      <c r="AA63" s="79"/>
    </row>
    <row r="64" spans="1:27" hidden="1" x14ac:dyDescent="0.2">
      <c r="A64" s="1" t="s">
        <v>4408</v>
      </c>
      <c r="B64" s="1" t="s">
        <v>132</v>
      </c>
      <c r="C64" s="1" t="s">
        <v>256</v>
      </c>
      <c r="D64" s="1" t="s">
        <v>257</v>
      </c>
      <c r="E64" s="1" t="s">
        <v>289</v>
      </c>
      <c r="F64" s="1" t="s">
        <v>174</v>
      </c>
      <c r="G64" s="1" t="s">
        <v>116</v>
      </c>
      <c r="H64" s="1" t="s">
        <v>40</v>
      </c>
      <c r="I64" s="1" t="s">
        <v>117</v>
      </c>
      <c r="J64" s="1" t="s">
        <v>81</v>
      </c>
      <c r="K64" s="1" t="s">
        <v>259</v>
      </c>
      <c r="L64" s="1" t="s">
        <v>464</v>
      </c>
      <c r="M64" s="1" t="s">
        <v>4409</v>
      </c>
      <c r="N64" s="1" t="s">
        <v>4410</v>
      </c>
      <c r="O64" s="1" t="s">
        <v>122</v>
      </c>
      <c r="P64" s="1" t="s">
        <v>199</v>
      </c>
      <c r="Q64" s="1" t="s">
        <v>115</v>
      </c>
      <c r="R64" s="1" t="s">
        <v>4411</v>
      </c>
      <c r="S64" s="1" t="s">
        <v>4271</v>
      </c>
      <c r="T64" s="1" t="s">
        <v>4412</v>
      </c>
      <c r="U64" s="1" t="s">
        <v>262</v>
      </c>
      <c r="V64" s="18">
        <v>7.1643518518518514E-3</v>
      </c>
      <c r="W64" s="18">
        <v>1.3414351851851851E-2</v>
      </c>
      <c r="X64" s="18">
        <v>6.2499999999999995E-3</v>
      </c>
      <c r="Y64" s="1" t="e">
        <f>VLOOKUP(A64,tickets!A:A,1,0)</f>
        <v>#N/A</v>
      </c>
      <c r="Z64" s="58">
        <v>45294</v>
      </c>
      <c r="AA64" s="79"/>
    </row>
    <row r="65" spans="1:27" x14ac:dyDescent="0.2">
      <c r="A65" s="1" t="s">
        <v>1402</v>
      </c>
      <c r="B65" s="1" t="s">
        <v>199</v>
      </c>
      <c r="C65" s="1" t="s">
        <v>18</v>
      </c>
      <c r="D65" s="1" t="s">
        <v>18</v>
      </c>
      <c r="E65" s="1" t="s">
        <v>58</v>
      </c>
      <c r="F65" s="1" t="s">
        <v>172</v>
      </c>
      <c r="G65" s="1" t="s">
        <v>110</v>
      </c>
      <c r="H65" s="1" t="s">
        <v>50</v>
      </c>
      <c r="I65" s="1" t="s">
        <v>109</v>
      </c>
      <c r="J65" s="1" t="s">
        <v>81</v>
      </c>
      <c r="K65" s="1" t="s">
        <v>111</v>
      </c>
      <c r="L65" s="1" t="s">
        <v>1406</v>
      </c>
      <c r="M65" s="1" t="s">
        <v>5077</v>
      </c>
      <c r="N65" s="1" t="s">
        <v>5078</v>
      </c>
      <c r="O65" s="1" t="s">
        <v>122</v>
      </c>
      <c r="P65" s="1" t="s">
        <v>246</v>
      </c>
      <c r="Q65" s="1" t="s">
        <v>247</v>
      </c>
      <c r="R65" s="1" t="s">
        <v>5079</v>
      </c>
      <c r="S65" s="1" t="s">
        <v>4214</v>
      </c>
      <c r="T65" s="1" t="s">
        <v>5080</v>
      </c>
      <c r="V65" s="18">
        <v>0</v>
      </c>
      <c r="W65" s="18">
        <v>4.5833333333333334E-3</v>
      </c>
      <c r="X65" s="18">
        <v>4.5833333333333334E-3</v>
      </c>
      <c r="Y65" s="1" t="e">
        <f>VLOOKUP(A65,tickets!A:A,1,0)</f>
        <v>#N/A</v>
      </c>
      <c r="Z65" s="58">
        <v>45293</v>
      </c>
      <c r="AA65" s="79"/>
    </row>
    <row r="66" spans="1:27" hidden="1" x14ac:dyDescent="0.2">
      <c r="A66" s="1" t="s">
        <v>4416</v>
      </c>
      <c r="B66" s="1" t="s">
        <v>132</v>
      </c>
      <c r="C66" s="1" t="s">
        <v>309</v>
      </c>
      <c r="D66" s="1" t="s">
        <v>257</v>
      </c>
      <c r="E66" s="1" t="s">
        <v>281</v>
      </c>
      <c r="F66" s="1" t="s">
        <v>461</v>
      </c>
      <c r="G66" s="1" t="s">
        <v>116</v>
      </c>
      <c r="H66" s="1" t="s">
        <v>40</v>
      </c>
      <c r="I66" s="1" t="s">
        <v>117</v>
      </c>
      <c r="J66" s="1" t="s">
        <v>81</v>
      </c>
      <c r="K66" s="1" t="s">
        <v>430</v>
      </c>
      <c r="L66" s="1" t="s">
        <v>431</v>
      </c>
      <c r="M66" s="1" t="s">
        <v>4417</v>
      </c>
      <c r="N66" s="1" t="s">
        <v>4418</v>
      </c>
      <c r="O66" s="1" t="s">
        <v>122</v>
      </c>
      <c r="P66" s="1" t="s">
        <v>246</v>
      </c>
      <c r="Q66" s="1" t="s">
        <v>247</v>
      </c>
      <c r="R66" s="1" t="s">
        <v>4419</v>
      </c>
      <c r="S66" s="1" t="s">
        <v>4206</v>
      </c>
      <c r="T66" s="1" t="s">
        <v>4420</v>
      </c>
      <c r="U66" s="1" t="s">
        <v>4421</v>
      </c>
      <c r="V66" s="18">
        <v>3.4375E-3</v>
      </c>
      <c r="W66" s="18">
        <v>7.3379629629629628E-3</v>
      </c>
      <c r="X66" s="18">
        <v>3.9004629629629632E-3</v>
      </c>
      <c r="Y66" s="1" t="e">
        <f>VLOOKUP(A66,tickets!A:A,1,0)</f>
        <v>#N/A</v>
      </c>
      <c r="Z66" s="58">
        <v>45293</v>
      </c>
      <c r="AA66" s="79"/>
    </row>
    <row r="67" spans="1:27" x14ac:dyDescent="0.2">
      <c r="A67" s="1" t="s">
        <v>640</v>
      </c>
      <c r="B67" s="1" t="s">
        <v>115</v>
      </c>
      <c r="C67" s="1" t="s">
        <v>14</v>
      </c>
      <c r="D67" s="1" t="s">
        <v>243</v>
      </c>
      <c r="E67" s="1" t="s">
        <v>48</v>
      </c>
      <c r="F67" s="1" t="s">
        <v>120</v>
      </c>
      <c r="G67" s="1" t="s">
        <v>116</v>
      </c>
      <c r="H67" s="1" t="s">
        <v>40</v>
      </c>
      <c r="I67" s="1" t="s">
        <v>117</v>
      </c>
      <c r="J67" s="1" t="s">
        <v>81</v>
      </c>
      <c r="K67" s="1" t="s">
        <v>204</v>
      </c>
      <c r="L67" s="1" t="s">
        <v>641</v>
      </c>
      <c r="M67" s="1" t="s">
        <v>5098</v>
      </c>
      <c r="N67" s="1" t="s">
        <v>5099</v>
      </c>
      <c r="O67" s="1" t="s">
        <v>122</v>
      </c>
      <c r="P67" s="1" t="s">
        <v>246</v>
      </c>
      <c r="Q67" s="1" t="s">
        <v>247</v>
      </c>
      <c r="R67" s="1" t="s">
        <v>5100</v>
      </c>
      <c r="S67" s="1" t="s">
        <v>4179</v>
      </c>
      <c r="T67" s="1" t="s">
        <v>985</v>
      </c>
      <c r="U67" s="1" t="s">
        <v>986</v>
      </c>
      <c r="V67" s="18">
        <v>0.59922453703703704</v>
      </c>
      <c r="W67" s="18">
        <v>0.67326388888888899</v>
      </c>
      <c r="X67" s="18">
        <v>7.4039351851851856E-2</v>
      </c>
      <c r="Y67" s="1" t="e">
        <f>VLOOKUP(A67,tickets!A:A,1,0)</f>
        <v>#N/A</v>
      </c>
      <c r="Z67" s="58">
        <v>45293</v>
      </c>
      <c r="AA67" s="79"/>
    </row>
    <row r="68" spans="1:27" x14ac:dyDescent="0.2">
      <c r="A68" s="1" t="s">
        <v>543</v>
      </c>
      <c r="B68" s="1" t="s">
        <v>112</v>
      </c>
      <c r="C68" s="1" t="s">
        <v>18</v>
      </c>
      <c r="D68" s="1" t="s">
        <v>242</v>
      </c>
      <c r="E68" s="1" t="s">
        <v>61</v>
      </c>
      <c r="F68" s="1" t="s">
        <v>453</v>
      </c>
      <c r="G68" s="1" t="s">
        <v>110</v>
      </c>
      <c r="H68" s="1" t="s">
        <v>50</v>
      </c>
      <c r="I68" s="1" t="s">
        <v>109</v>
      </c>
      <c r="J68" s="1" t="s">
        <v>81</v>
      </c>
      <c r="K68" s="1" t="s">
        <v>111</v>
      </c>
      <c r="L68" s="1" t="s">
        <v>544</v>
      </c>
      <c r="M68" s="1" t="s">
        <v>5113</v>
      </c>
      <c r="N68" s="1" t="s">
        <v>5114</v>
      </c>
      <c r="O68" s="1" t="s">
        <v>122</v>
      </c>
      <c r="P68" s="1" t="s">
        <v>266</v>
      </c>
      <c r="Q68" s="1" t="s">
        <v>267</v>
      </c>
      <c r="R68" s="1" t="s">
        <v>5115</v>
      </c>
      <c r="S68" s="1" t="s">
        <v>4175</v>
      </c>
      <c r="T68" s="1" t="s">
        <v>544</v>
      </c>
      <c r="U68" s="1" t="s">
        <v>544</v>
      </c>
      <c r="V68" s="18">
        <v>0</v>
      </c>
      <c r="W68" s="18">
        <v>1.5046296296296294E-3</v>
      </c>
      <c r="X68" s="18">
        <v>1.5046296296296294E-3</v>
      </c>
      <c r="Y68" s="1" t="e">
        <f>VLOOKUP(A68,tickets!A:A,1,0)</f>
        <v>#N/A</v>
      </c>
      <c r="Z68" s="58">
        <v>45293</v>
      </c>
      <c r="AA68" s="79"/>
    </row>
    <row r="69" spans="1:27" hidden="1" x14ac:dyDescent="0.2">
      <c r="A69" s="1" t="s">
        <v>4431</v>
      </c>
      <c r="B69" s="1" t="s">
        <v>132</v>
      </c>
      <c r="C69" s="1" t="s">
        <v>250</v>
      </c>
      <c r="D69" s="1" t="s">
        <v>251</v>
      </c>
      <c r="E69" s="1" t="s">
        <v>263</v>
      </c>
      <c r="F69" s="1" t="s">
        <v>293</v>
      </c>
      <c r="G69" s="1" t="s">
        <v>116</v>
      </c>
      <c r="H69" s="1" t="s">
        <v>40</v>
      </c>
      <c r="I69" s="1" t="s">
        <v>117</v>
      </c>
      <c r="J69" s="1" t="s">
        <v>81</v>
      </c>
      <c r="K69" s="1" t="s">
        <v>129</v>
      </c>
      <c r="L69" s="1" t="s">
        <v>333</v>
      </c>
      <c r="M69" s="1" t="s">
        <v>4432</v>
      </c>
      <c r="N69" s="1" t="s">
        <v>4433</v>
      </c>
      <c r="O69" s="1" t="s">
        <v>122</v>
      </c>
      <c r="P69" s="1" t="s">
        <v>246</v>
      </c>
      <c r="Q69" s="1" t="s">
        <v>247</v>
      </c>
      <c r="R69" s="1" t="s">
        <v>4433</v>
      </c>
      <c r="S69" s="1" t="s">
        <v>4206</v>
      </c>
      <c r="T69" s="1" t="s">
        <v>333</v>
      </c>
      <c r="U69" s="1" t="s">
        <v>334</v>
      </c>
      <c r="V69" s="18">
        <v>0</v>
      </c>
      <c r="W69" s="18">
        <v>1.6087962962962963E-3</v>
      </c>
      <c r="X69" s="18">
        <v>1.6087962962962963E-3</v>
      </c>
      <c r="Y69" s="1" t="e">
        <f>VLOOKUP(A69,tickets!A:A,1,0)</f>
        <v>#N/A</v>
      </c>
      <c r="Z69" s="58">
        <v>45293</v>
      </c>
      <c r="AA69" s="79"/>
    </row>
    <row r="70" spans="1:27" hidden="1" x14ac:dyDescent="0.2">
      <c r="A70" s="1" t="s">
        <v>4434</v>
      </c>
      <c r="B70" s="1" t="s">
        <v>132</v>
      </c>
      <c r="C70" s="1" t="s">
        <v>256</v>
      </c>
      <c r="D70" s="1" t="s">
        <v>257</v>
      </c>
      <c r="E70" s="1" t="s">
        <v>263</v>
      </c>
      <c r="F70" s="1" t="s">
        <v>219</v>
      </c>
      <c r="G70" s="1" t="s">
        <v>116</v>
      </c>
      <c r="H70" s="1" t="s">
        <v>40</v>
      </c>
      <c r="I70" s="1" t="s">
        <v>117</v>
      </c>
      <c r="J70" s="1" t="s">
        <v>81</v>
      </c>
      <c r="K70" s="1" t="s">
        <v>129</v>
      </c>
      <c r="L70" s="1" t="s">
        <v>314</v>
      </c>
      <c r="M70" s="1" t="s">
        <v>4435</v>
      </c>
      <c r="N70" s="1" t="s">
        <v>4436</v>
      </c>
      <c r="O70" s="1" t="s">
        <v>122</v>
      </c>
      <c r="P70" s="1" t="s">
        <v>199</v>
      </c>
      <c r="Q70" s="1" t="s">
        <v>115</v>
      </c>
      <c r="R70" s="1" t="s">
        <v>4437</v>
      </c>
      <c r="S70" s="1" t="s">
        <v>4206</v>
      </c>
      <c r="T70" s="1" t="s">
        <v>4438</v>
      </c>
      <c r="U70" s="1" t="s">
        <v>265</v>
      </c>
      <c r="V70" s="18">
        <v>0.11309027777777779</v>
      </c>
      <c r="W70" s="18">
        <v>0.13863425925925926</v>
      </c>
      <c r="X70" s="18">
        <v>2.5543981481481483E-2</v>
      </c>
      <c r="Y70" s="1" t="e">
        <f>VLOOKUP(A70,tickets!A:A,1,0)</f>
        <v>#N/A</v>
      </c>
      <c r="Z70" s="58">
        <v>45294</v>
      </c>
      <c r="AA70" s="79"/>
    </row>
    <row r="71" spans="1:27" hidden="1" x14ac:dyDescent="0.2">
      <c r="A71" s="1" t="s">
        <v>859</v>
      </c>
      <c r="B71" s="1" t="s">
        <v>115</v>
      </c>
      <c r="C71" s="1" t="s">
        <v>462</v>
      </c>
      <c r="D71" s="1" t="s">
        <v>243</v>
      </c>
      <c r="E71" s="1" t="s">
        <v>301</v>
      </c>
      <c r="F71" s="1" t="s">
        <v>120</v>
      </c>
      <c r="G71" s="1" t="s">
        <v>116</v>
      </c>
      <c r="H71" s="1" t="s">
        <v>40</v>
      </c>
      <c r="I71" s="1" t="s">
        <v>117</v>
      </c>
      <c r="J71" s="1" t="s">
        <v>81</v>
      </c>
      <c r="K71" s="1" t="s">
        <v>308</v>
      </c>
      <c r="L71" s="1" t="s">
        <v>860</v>
      </c>
      <c r="M71" s="1" t="s">
        <v>4439</v>
      </c>
      <c r="N71" s="1" t="s">
        <v>4440</v>
      </c>
      <c r="O71" s="1" t="s">
        <v>122</v>
      </c>
      <c r="P71" s="1" t="s">
        <v>246</v>
      </c>
      <c r="Q71" s="1" t="s">
        <v>247</v>
      </c>
      <c r="R71" s="1" t="s">
        <v>4441</v>
      </c>
      <c r="S71" s="1" t="s">
        <v>4190</v>
      </c>
      <c r="T71" s="1" t="s">
        <v>861</v>
      </c>
      <c r="V71" s="18">
        <v>0.61618055555555562</v>
      </c>
      <c r="W71" s="18">
        <v>0.65244212962962966</v>
      </c>
      <c r="X71" s="18">
        <v>3.6261574074074078E-2</v>
      </c>
      <c r="Y71" s="1" t="e">
        <f>VLOOKUP(A71,tickets!A:A,1,0)</f>
        <v>#N/A</v>
      </c>
      <c r="Z71" s="58">
        <v>45293</v>
      </c>
      <c r="AA71" s="79"/>
    </row>
    <row r="72" spans="1:27" x14ac:dyDescent="0.2">
      <c r="A72" s="1" t="s">
        <v>1293</v>
      </c>
      <c r="B72" s="1" t="s">
        <v>115</v>
      </c>
      <c r="C72" s="1" t="s">
        <v>22</v>
      </c>
      <c r="D72" s="1" t="s">
        <v>243</v>
      </c>
      <c r="E72" s="1" t="s">
        <v>45</v>
      </c>
      <c r="F72" s="1" t="s">
        <v>136</v>
      </c>
      <c r="G72" s="1" t="s">
        <v>116</v>
      </c>
      <c r="H72" s="1" t="s">
        <v>40</v>
      </c>
      <c r="I72" s="1" t="s">
        <v>117</v>
      </c>
      <c r="J72" s="1" t="s">
        <v>81</v>
      </c>
      <c r="K72" s="1" t="s">
        <v>169</v>
      </c>
      <c r="L72" s="1" t="s">
        <v>1297</v>
      </c>
      <c r="M72" s="1" t="s">
        <v>5144</v>
      </c>
      <c r="N72" s="1" t="s">
        <v>5145</v>
      </c>
      <c r="O72" s="1" t="s">
        <v>122</v>
      </c>
      <c r="P72" s="1" t="s">
        <v>279</v>
      </c>
      <c r="Q72" s="1" t="s">
        <v>280</v>
      </c>
      <c r="R72" s="1" t="s">
        <v>5146</v>
      </c>
      <c r="S72" s="1" t="s">
        <v>4271</v>
      </c>
      <c r="T72" s="1" t="s">
        <v>5147</v>
      </c>
      <c r="U72" s="1" t="s">
        <v>319</v>
      </c>
      <c r="V72" s="18">
        <v>0.73957175925925922</v>
      </c>
      <c r="W72" s="18">
        <v>1.0797222222222222</v>
      </c>
      <c r="X72" s="18">
        <v>0.34015046296296297</v>
      </c>
      <c r="Y72" s="1" t="e">
        <f>VLOOKUP(A72,tickets!A:A,1,0)</f>
        <v>#N/A</v>
      </c>
      <c r="Z72" s="58">
        <v>45293</v>
      </c>
      <c r="AA72" s="79"/>
    </row>
    <row r="73" spans="1:27" hidden="1" x14ac:dyDescent="0.2">
      <c r="A73" s="1" t="s">
        <v>4447</v>
      </c>
      <c r="B73" s="1" t="s">
        <v>132</v>
      </c>
      <c r="C73" s="1" t="s">
        <v>250</v>
      </c>
      <c r="D73" s="1" t="s">
        <v>251</v>
      </c>
      <c r="E73" s="1" t="s">
        <v>263</v>
      </c>
      <c r="F73" s="1" t="s">
        <v>293</v>
      </c>
      <c r="G73" s="1" t="s">
        <v>116</v>
      </c>
      <c r="H73" s="1" t="s">
        <v>40</v>
      </c>
      <c r="I73" s="1" t="s">
        <v>117</v>
      </c>
      <c r="J73" s="1" t="s">
        <v>81</v>
      </c>
      <c r="K73" s="1" t="s">
        <v>129</v>
      </c>
      <c r="L73" s="1" t="s">
        <v>4448</v>
      </c>
      <c r="M73" s="1" t="s">
        <v>4449</v>
      </c>
      <c r="N73" s="1" t="s">
        <v>4450</v>
      </c>
      <c r="O73" s="1" t="s">
        <v>122</v>
      </c>
      <c r="P73" s="1" t="s">
        <v>246</v>
      </c>
      <c r="Q73" s="1" t="s">
        <v>247</v>
      </c>
      <c r="R73" s="1" t="s">
        <v>4450</v>
      </c>
      <c r="S73" s="1" t="s">
        <v>4206</v>
      </c>
      <c r="T73" s="1" t="s">
        <v>4448</v>
      </c>
      <c r="U73" s="1" t="s">
        <v>294</v>
      </c>
      <c r="V73" s="18">
        <v>0</v>
      </c>
      <c r="W73" s="18">
        <v>1.423611111111111E-3</v>
      </c>
      <c r="X73" s="18">
        <v>1.423611111111111E-3</v>
      </c>
      <c r="Y73" s="1" t="e">
        <f>VLOOKUP(A73,tickets!A:A,1,0)</f>
        <v>#N/A</v>
      </c>
      <c r="Z73" s="58">
        <v>45298</v>
      </c>
      <c r="AA73" s="79"/>
    </row>
    <row r="74" spans="1:27" x14ac:dyDescent="0.2">
      <c r="A74" s="1" t="s">
        <v>1100</v>
      </c>
      <c r="B74" s="1" t="s">
        <v>167</v>
      </c>
      <c r="C74" s="1" t="s">
        <v>22</v>
      </c>
      <c r="D74" s="1" t="s">
        <v>22</v>
      </c>
      <c r="E74" s="1" t="s">
        <v>45</v>
      </c>
      <c r="F74" s="1" t="s">
        <v>168</v>
      </c>
      <c r="G74" s="1" t="s">
        <v>110</v>
      </c>
      <c r="H74" s="1" t="s">
        <v>50</v>
      </c>
      <c r="I74" s="1" t="s">
        <v>109</v>
      </c>
      <c r="J74" s="1" t="s">
        <v>81</v>
      </c>
      <c r="K74" s="1" t="s">
        <v>111</v>
      </c>
      <c r="L74" s="1" t="s">
        <v>1104</v>
      </c>
      <c r="M74" s="1" t="s">
        <v>5148</v>
      </c>
      <c r="N74" s="1" t="s">
        <v>5149</v>
      </c>
      <c r="O74" s="1" t="s">
        <v>122</v>
      </c>
      <c r="P74" s="1" t="s">
        <v>279</v>
      </c>
      <c r="Q74" s="1" t="s">
        <v>280</v>
      </c>
      <c r="R74" s="1" t="s">
        <v>5150</v>
      </c>
      <c r="S74" s="1" t="s">
        <v>4206</v>
      </c>
      <c r="T74" s="1" t="s">
        <v>4316</v>
      </c>
      <c r="U74" s="1" t="s">
        <v>4316</v>
      </c>
      <c r="V74" s="18">
        <v>0</v>
      </c>
      <c r="W74" s="18">
        <v>1.4120370370370369E-3</v>
      </c>
      <c r="X74" s="18">
        <v>1.4120370370370369E-3</v>
      </c>
      <c r="Y74" s="1" t="e">
        <f>VLOOKUP(A74,tickets!A:A,1,0)</f>
        <v>#N/A</v>
      </c>
      <c r="Z74" s="58">
        <v>45293</v>
      </c>
      <c r="AA74" s="79"/>
    </row>
    <row r="75" spans="1:27" hidden="1" x14ac:dyDescent="0.2">
      <c r="A75" s="1" t="s">
        <v>4454</v>
      </c>
      <c r="B75" s="1" t="s">
        <v>132</v>
      </c>
      <c r="C75" s="1" t="s">
        <v>256</v>
      </c>
      <c r="D75" s="1" t="s">
        <v>374</v>
      </c>
      <c r="E75" s="1" t="s">
        <v>289</v>
      </c>
      <c r="F75" s="1" t="s">
        <v>442</v>
      </c>
      <c r="G75" s="1" t="s">
        <v>116</v>
      </c>
      <c r="H75" s="1" t="s">
        <v>40</v>
      </c>
      <c r="I75" s="1" t="s">
        <v>117</v>
      </c>
      <c r="J75" s="1" t="s">
        <v>81</v>
      </c>
      <c r="K75" s="1" t="s">
        <v>259</v>
      </c>
      <c r="L75" s="1" t="s">
        <v>464</v>
      </c>
      <c r="M75" s="1" t="s">
        <v>4455</v>
      </c>
      <c r="N75" s="1" t="s">
        <v>4456</v>
      </c>
      <c r="O75" s="1" t="s">
        <v>122</v>
      </c>
      <c r="P75" s="1" t="s">
        <v>199</v>
      </c>
      <c r="Q75" s="1" t="s">
        <v>115</v>
      </c>
      <c r="R75" s="1" t="s">
        <v>4457</v>
      </c>
      <c r="S75" s="1" t="s">
        <v>4271</v>
      </c>
      <c r="T75" s="1" t="s">
        <v>4458</v>
      </c>
      <c r="U75" s="1" t="s">
        <v>262</v>
      </c>
      <c r="V75" s="18">
        <v>0.53194444444444444</v>
      </c>
      <c r="W75" s="18">
        <v>0.59519675925925919</v>
      </c>
      <c r="X75" s="18">
        <v>6.3252314814814817E-2</v>
      </c>
      <c r="Y75" s="1" t="e">
        <f>VLOOKUP(A75,tickets!A:A,1,0)</f>
        <v>#N/A</v>
      </c>
      <c r="Z75" s="58">
        <v>45298</v>
      </c>
      <c r="AA75" s="79"/>
    </row>
    <row r="76" spans="1:27" hidden="1" x14ac:dyDescent="0.2">
      <c r="A76" s="1" t="s">
        <v>855</v>
      </c>
      <c r="B76" s="1" t="s">
        <v>132</v>
      </c>
      <c r="C76" s="1" t="s">
        <v>256</v>
      </c>
      <c r="D76" s="1" t="s">
        <v>374</v>
      </c>
      <c r="E76" s="1" t="s">
        <v>302</v>
      </c>
      <c r="F76" s="1" t="s">
        <v>442</v>
      </c>
      <c r="G76" s="1" t="s">
        <v>116</v>
      </c>
      <c r="H76" s="1" t="s">
        <v>40</v>
      </c>
      <c r="I76" s="1" t="s">
        <v>117</v>
      </c>
      <c r="J76" s="1" t="s">
        <v>81</v>
      </c>
      <c r="K76" s="1" t="s">
        <v>391</v>
      </c>
      <c r="L76" s="1" t="s">
        <v>485</v>
      </c>
      <c r="M76" s="1" t="s">
        <v>4459</v>
      </c>
      <c r="N76" s="1" t="s">
        <v>4460</v>
      </c>
      <c r="O76" s="1" t="s">
        <v>122</v>
      </c>
      <c r="P76" s="1" t="s">
        <v>199</v>
      </c>
      <c r="Q76" s="1" t="s">
        <v>115</v>
      </c>
      <c r="R76" s="1" t="s">
        <v>4461</v>
      </c>
      <c r="S76" s="1" t="s">
        <v>4190</v>
      </c>
      <c r="T76" s="1" t="s">
        <v>856</v>
      </c>
      <c r="U76" s="1" t="s">
        <v>262</v>
      </c>
      <c r="V76" s="18">
        <v>0.49238425925925927</v>
      </c>
      <c r="W76" s="18">
        <v>0.7064583333333333</v>
      </c>
      <c r="X76" s="18">
        <v>0.21407407407407408</v>
      </c>
      <c r="Y76" s="1" t="e">
        <f>VLOOKUP(A76,tickets!A:A,1,0)</f>
        <v>#N/A</v>
      </c>
      <c r="Z76" s="58">
        <v>45298</v>
      </c>
      <c r="AA76" s="79"/>
    </row>
    <row r="77" spans="1:27" hidden="1" x14ac:dyDescent="0.2">
      <c r="A77" s="1" t="s">
        <v>4462</v>
      </c>
      <c r="B77" s="1" t="s">
        <v>164</v>
      </c>
      <c r="C77" s="1" t="s">
        <v>295</v>
      </c>
      <c r="D77" s="1" t="s">
        <v>296</v>
      </c>
      <c r="E77" s="1" t="s">
        <v>297</v>
      </c>
      <c r="F77" s="1" t="s">
        <v>298</v>
      </c>
      <c r="G77" s="1" t="s">
        <v>110</v>
      </c>
      <c r="H77" s="1" t="s">
        <v>50</v>
      </c>
      <c r="I77" s="1" t="s">
        <v>109</v>
      </c>
      <c r="J77" s="1" t="s">
        <v>4186</v>
      </c>
      <c r="K77" s="1" t="s">
        <v>129</v>
      </c>
      <c r="L77" s="1" t="s">
        <v>299</v>
      </c>
      <c r="M77" s="1" t="s">
        <v>4463</v>
      </c>
      <c r="N77" s="1" t="s">
        <v>4464</v>
      </c>
      <c r="O77" s="1" t="s">
        <v>122</v>
      </c>
      <c r="P77" s="1" t="s">
        <v>266</v>
      </c>
      <c r="Q77" s="1" t="s">
        <v>283</v>
      </c>
      <c r="R77" s="1" t="s">
        <v>4465</v>
      </c>
      <c r="S77" s="1" t="s">
        <v>4231</v>
      </c>
      <c r="U77" s="1" t="s">
        <v>300</v>
      </c>
      <c r="V77" s="18">
        <v>0</v>
      </c>
      <c r="W77" s="18">
        <v>0</v>
      </c>
      <c r="X77" s="18">
        <v>0</v>
      </c>
      <c r="Y77" s="1" t="e">
        <f>VLOOKUP(A77,tickets!A:A,1,0)</f>
        <v>#N/A</v>
      </c>
      <c r="Z77" s="58">
        <v>45295</v>
      </c>
      <c r="AA77" s="79"/>
    </row>
    <row r="78" spans="1:27" x14ac:dyDescent="0.2">
      <c r="A78" s="1" t="s">
        <v>680</v>
      </c>
      <c r="B78" s="1" t="s">
        <v>167</v>
      </c>
      <c r="C78" s="1" t="s">
        <v>22</v>
      </c>
      <c r="D78" s="1" t="s">
        <v>22</v>
      </c>
      <c r="E78" s="1" t="s">
        <v>665</v>
      </c>
      <c r="F78" s="1" t="s">
        <v>667</v>
      </c>
      <c r="G78" s="1" t="s">
        <v>116</v>
      </c>
      <c r="H78" s="1" t="s">
        <v>50</v>
      </c>
      <c r="I78" s="1" t="s">
        <v>109</v>
      </c>
      <c r="J78" s="1" t="s">
        <v>81</v>
      </c>
      <c r="K78" s="1" t="s">
        <v>111</v>
      </c>
      <c r="L78" s="1" t="s">
        <v>681</v>
      </c>
      <c r="M78" s="1" t="s">
        <v>5247</v>
      </c>
      <c r="N78" s="1" t="s">
        <v>5248</v>
      </c>
      <c r="O78" s="1" t="s">
        <v>122</v>
      </c>
      <c r="P78" s="1" t="s">
        <v>266</v>
      </c>
      <c r="Q78" s="1" t="s">
        <v>1046</v>
      </c>
      <c r="R78" s="1" t="s">
        <v>5249</v>
      </c>
      <c r="S78" s="1" t="s">
        <v>4179</v>
      </c>
      <c r="T78" s="1" t="s">
        <v>1049</v>
      </c>
      <c r="U78" s="1" t="s">
        <v>1048</v>
      </c>
      <c r="V78" s="18">
        <v>0</v>
      </c>
      <c r="W78" s="18">
        <v>8.0879629629629635E-2</v>
      </c>
      <c r="X78" s="18">
        <v>8.0879629629629635E-2</v>
      </c>
      <c r="Y78" s="1" t="e">
        <f>VLOOKUP(A78,tickets!A:A,1,0)</f>
        <v>#N/A</v>
      </c>
      <c r="Z78" s="58">
        <v>45293</v>
      </c>
      <c r="AA78" s="79"/>
    </row>
    <row r="79" spans="1:27" hidden="1" x14ac:dyDescent="0.2">
      <c r="A79" s="1" t="s">
        <v>886</v>
      </c>
      <c r="B79" s="1" t="s">
        <v>132</v>
      </c>
      <c r="C79" s="1" t="s">
        <v>250</v>
      </c>
      <c r="D79" s="1" t="s">
        <v>251</v>
      </c>
      <c r="E79" s="1" t="s">
        <v>268</v>
      </c>
      <c r="F79" s="1" t="s">
        <v>367</v>
      </c>
      <c r="G79" s="1" t="s">
        <v>159</v>
      </c>
      <c r="H79" s="1" t="s">
        <v>36</v>
      </c>
      <c r="I79" s="1" t="s">
        <v>84</v>
      </c>
      <c r="J79" s="1" t="s">
        <v>81</v>
      </c>
      <c r="K79" s="1" t="s">
        <v>129</v>
      </c>
      <c r="L79" s="1" t="s">
        <v>416</v>
      </c>
      <c r="M79" s="1" t="s">
        <v>4469</v>
      </c>
      <c r="N79" s="1" t="s">
        <v>4470</v>
      </c>
      <c r="O79" s="1" t="s">
        <v>122</v>
      </c>
      <c r="P79" s="1" t="s">
        <v>246</v>
      </c>
      <c r="Q79" s="1" t="s">
        <v>247</v>
      </c>
      <c r="R79" s="1" t="s">
        <v>4471</v>
      </c>
      <c r="S79" s="1" t="s">
        <v>4190</v>
      </c>
      <c r="T79" s="1" t="s">
        <v>416</v>
      </c>
      <c r="U79" s="1" t="s">
        <v>291</v>
      </c>
      <c r="V79" s="18">
        <v>4.4027777777777777E-2</v>
      </c>
      <c r="W79" s="18">
        <v>4.5659722222222227E-2</v>
      </c>
      <c r="X79" s="18">
        <v>1.6319444444444445E-3</v>
      </c>
      <c r="Y79" s="1" t="e">
        <f>VLOOKUP(A79,tickets!A:A,1,0)</f>
        <v>#N/A</v>
      </c>
      <c r="Z79" s="58">
        <v>45295</v>
      </c>
      <c r="AA79" s="79"/>
    </row>
    <row r="80" spans="1:27" x14ac:dyDescent="0.2">
      <c r="A80" s="1" t="s">
        <v>559</v>
      </c>
      <c r="B80" s="1" t="s">
        <v>115</v>
      </c>
      <c r="C80" s="1" t="s">
        <v>20</v>
      </c>
      <c r="D80" s="1" t="s">
        <v>243</v>
      </c>
      <c r="E80" s="1" t="s">
        <v>65</v>
      </c>
      <c r="F80" s="1" t="s">
        <v>120</v>
      </c>
      <c r="G80" s="1" t="s">
        <v>116</v>
      </c>
      <c r="H80" s="1" t="s">
        <v>40</v>
      </c>
      <c r="I80" s="1" t="s">
        <v>117</v>
      </c>
      <c r="J80" s="1" t="s">
        <v>81</v>
      </c>
      <c r="K80" s="1" t="s">
        <v>111</v>
      </c>
      <c r="L80" s="1" t="s">
        <v>560</v>
      </c>
      <c r="M80" s="1" t="s">
        <v>5283</v>
      </c>
      <c r="N80" s="1" t="s">
        <v>5284</v>
      </c>
      <c r="O80" s="1" t="s">
        <v>122</v>
      </c>
      <c r="P80" s="1" t="s">
        <v>246</v>
      </c>
      <c r="Q80" s="1" t="s">
        <v>247</v>
      </c>
      <c r="R80" s="1" t="s">
        <v>5285</v>
      </c>
      <c r="S80" s="1" t="s">
        <v>4175</v>
      </c>
      <c r="T80" s="1" t="s">
        <v>765</v>
      </c>
      <c r="U80" s="1" t="s">
        <v>766</v>
      </c>
      <c r="V80" s="18">
        <v>3.041400462962963</v>
      </c>
      <c r="W80" s="18">
        <v>3.1777893518518519</v>
      </c>
      <c r="X80" s="18">
        <v>0.13638888888888889</v>
      </c>
      <c r="Y80" s="1" t="e">
        <f>VLOOKUP(A80,tickets!A:A,1,0)</f>
        <v>#N/A</v>
      </c>
      <c r="Z80" s="58">
        <v>45293</v>
      </c>
      <c r="AA80" s="79"/>
    </row>
    <row r="81" spans="1:27" hidden="1" x14ac:dyDescent="0.2">
      <c r="A81" s="1" t="s">
        <v>4475</v>
      </c>
      <c r="B81" s="1" t="s">
        <v>173</v>
      </c>
      <c r="C81" s="1" t="s">
        <v>357</v>
      </c>
      <c r="D81" s="1" t="s">
        <v>251</v>
      </c>
      <c r="E81" s="1" t="s">
        <v>4476</v>
      </c>
      <c r="F81" s="1" t="s">
        <v>389</v>
      </c>
      <c r="G81" s="1" t="s">
        <v>116</v>
      </c>
      <c r="H81" s="1" t="s">
        <v>40</v>
      </c>
      <c r="I81" s="1" t="s">
        <v>117</v>
      </c>
      <c r="J81" s="1" t="s">
        <v>4250</v>
      </c>
      <c r="K81" s="1" t="s">
        <v>114</v>
      </c>
      <c r="L81" s="1" t="s">
        <v>4477</v>
      </c>
      <c r="M81" s="1" t="s">
        <v>4478</v>
      </c>
      <c r="N81" s="1" t="s">
        <v>4479</v>
      </c>
      <c r="O81" s="1" t="s">
        <v>122</v>
      </c>
      <c r="P81" s="1" t="s">
        <v>266</v>
      </c>
      <c r="Q81" s="1" t="s">
        <v>517</v>
      </c>
      <c r="R81" s="1" t="s">
        <v>4480</v>
      </c>
      <c r="S81" s="1" t="s">
        <v>4214</v>
      </c>
      <c r="T81" s="1" t="s">
        <v>4481</v>
      </c>
      <c r="U81" s="1" t="s">
        <v>4482</v>
      </c>
      <c r="V81" s="18">
        <v>0</v>
      </c>
      <c r="W81" s="18">
        <v>0</v>
      </c>
      <c r="X81" s="18">
        <v>0</v>
      </c>
      <c r="Y81" s="1" t="e">
        <f>VLOOKUP(A81,tickets!A:A,1,0)</f>
        <v>#N/A</v>
      </c>
      <c r="Z81" s="58">
        <v>45294</v>
      </c>
      <c r="AA81" s="79"/>
    </row>
    <row r="82" spans="1:27" x14ac:dyDescent="0.2">
      <c r="A82" s="1" t="s">
        <v>718</v>
      </c>
      <c r="B82" s="1" t="s">
        <v>167</v>
      </c>
      <c r="C82" s="1" t="s">
        <v>22</v>
      </c>
      <c r="D82" s="1" t="s">
        <v>243</v>
      </c>
      <c r="E82" s="1" t="s">
        <v>46</v>
      </c>
      <c r="F82" s="1" t="s">
        <v>133</v>
      </c>
      <c r="G82" s="1" t="s">
        <v>110</v>
      </c>
      <c r="H82" s="1" t="s">
        <v>50</v>
      </c>
      <c r="I82" s="1" t="s">
        <v>109</v>
      </c>
      <c r="J82" s="1" t="s">
        <v>81</v>
      </c>
      <c r="K82" s="1" t="s">
        <v>169</v>
      </c>
      <c r="L82" s="1" t="s">
        <v>719</v>
      </c>
      <c r="M82" s="1" t="s">
        <v>5289</v>
      </c>
      <c r="N82" s="1" t="s">
        <v>5290</v>
      </c>
      <c r="O82" s="1" t="s">
        <v>122</v>
      </c>
      <c r="P82" s="1" t="s">
        <v>266</v>
      </c>
      <c r="Q82" s="1" t="s">
        <v>330</v>
      </c>
      <c r="R82" s="1" t="s">
        <v>5291</v>
      </c>
      <c r="S82" s="1" t="s">
        <v>4179</v>
      </c>
      <c r="T82" s="1" t="s">
        <v>1069</v>
      </c>
      <c r="U82" s="1" t="s">
        <v>331</v>
      </c>
      <c r="V82" s="18">
        <v>0</v>
      </c>
      <c r="W82" s="18">
        <v>6.2037037037037043E-3</v>
      </c>
      <c r="X82" s="18">
        <v>6.2037037037037043E-3</v>
      </c>
      <c r="Y82" s="1" t="e">
        <f>VLOOKUP(A82,tickets!A:A,1,0)</f>
        <v>#N/A</v>
      </c>
      <c r="Z82" s="58">
        <v>45293</v>
      </c>
      <c r="AA82" s="79"/>
    </row>
    <row r="83" spans="1:27" x14ac:dyDescent="0.2">
      <c r="A83" s="1" t="s">
        <v>1142</v>
      </c>
      <c r="B83" s="1" t="s">
        <v>166</v>
      </c>
      <c r="C83" s="1" t="s">
        <v>19</v>
      </c>
      <c r="D83" s="1" t="s">
        <v>242</v>
      </c>
      <c r="E83" s="1" t="s">
        <v>64</v>
      </c>
      <c r="F83" s="1" t="s">
        <v>147</v>
      </c>
      <c r="G83" s="1" t="s">
        <v>110</v>
      </c>
      <c r="H83" s="1" t="s">
        <v>36</v>
      </c>
      <c r="I83" s="1" t="s">
        <v>117</v>
      </c>
      <c r="J83" s="1" t="s">
        <v>81</v>
      </c>
      <c r="K83" s="1" t="s">
        <v>245</v>
      </c>
      <c r="L83" s="1" t="s">
        <v>1146</v>
      </c>
      <c r="M83" s="1" t="s">
        <v>5292</v>
      </c>
      <c r="N83" s="1" t="s">
        <v>5293</v>
      </c>
      <c r="O83" s="1" t="s">
        <v>122</v>
      </c>
      <c r="P83" s="1" t="s">
        <v>266</v>
      </c>
      <c r="Q83" s="1" t="s">
        <v>267</v>
      </c>
      <c r="R83" s="1" t="s">
        <v>5294</v>
      </c>
      <c r="S83" s="1" t="s">
        <v>4206</v>
      </c>
      <c r="T83" s="1" t="s">
        <v>5295</v>
      </c>
      <c r="U83" s="1" t="s">
        <v>5296</v>
      </c>
      <c r="V83" s="18">
        <v>0.96700231481481491</v>
      </c>
      <c r="W83" s="18">
        <v>1.018888888888889</v>
      </c>
      <c r="X83" s="18">
        <v>5.1886574074074071E-2</v>
      </c>
      <c r="Y83" s="1" t="e">
        <f>VLOOKUP(A83,tickets!A:A,1,0)</f>
        <v>#N/A</v>
      </c>
      <c r="Z83" s="58">
        <v>45293</v>
      </c>
      <c r="AA83" s="79"/>
    </row>
    <row r="84" spans="1:27" x14ac:dyDescent="0.2">
      <c r="A84" s="1" t="s">
        <v>647</v>
      </c>
      <c r="B84" s="1" t="s">
        <v>115</v>
      </c>
      <c r="C84" s="1" t="s">
        <v>14</v>
      </c>
      <c r="D84" s="1" t="s">
        <v>257</v>
      </c>
      <c r="E84" s="1" t="s">
        <v>62</v>
      </c>
      <c r="F84" s="1" t="s">
        <v>461</v>
      </c>
      <c r="G84" s="1" t="s">
        <v>110</v>
      </c>
      <c r="H84" s="1" t="s">
        <v>50</v>
      </c>
      <c r="I84" s="1" t="s">
        <v>109</v>
      </c>
      <c r="J84" s="1" t="s">
        <v>81</v>
      </c>
      <c r="K84" s="1" t="s">
        <v>648</v>
      </c>
      <c r="L84" s="1" t="s">
        <v>649</v>
      </c>
      <c r="M84" s="1" t="s">
        <v>5297</v>
      </c>
      <c r="N84" s="1" t="s">
        <v>5298</v>
      </c>
      <c r="O84" s="1" t="s">
        <v>122</v>
      </c>
      <c r="P84" s="1" t="s">
        <v>266</v>
      </c>
      <c r="Q84" s="1" t="s">
        <v>267</v>
      </c>
      <c r="R84" s="1" t="s">
        <v>5299</v>
      </c>
      <c r="S84" s="1" t="s">
        <v>4179</v>
      </c>
      <c r="T84" s="1" t="s">
        <v>991</v>
      </c>
      <c r="U84" s="1" t="s">
        <v>992</v>
      </c>
      <c r="V84" s="18">
        <v>0.58810185185185182</v>
      </c>
      <c r="W84" s="18">
        <v>0.68215277777777772</v>
      </c>
      <c r="X84" s="18">
        <v>9.4050925925925941E-2</v>
      </c>
      <c r="Y84" s="1" t="e">
        <f>VLOOKUP(A84,tickets!A:A,1,0)</f>
        <v>#N/A</v>
      </c>
      <c r="Z84" s="58">
        <v>45293</v>
      </c>
      <c r="AA84" s="79"/>
    </row>
    <row r="85" spans="1:27" hidden="1" x14ac:dyDescent="0.2">
      <c r="A85" s="1" t="s">
        <v>843</v>
      </c>
      <c r="B85" s="1" t="s">
        <v>132</v>
      </c>
      <c r="C85" s="1" t="s">
        <v>256</v>
      </c>
      <c r="D85" s="1" t="s">
        <v>374</v>
      </c>
      <c r="E85" s="1" t="s">
        <v>258</v>
      </c>
      <c r="F85" s="1" t="s">
        <v>442</v>
      </c>
      <c r="G85" s="1" t="s">
        <v>116</v>
      </c>
      <c r="H85" s="1" t="s">
        <v>40</v>
      </c>
      <c r="I85" s="1" t="s">
        <v>117</v>
      </c>
      <c r="J85" s="1" t="s">
        <v>81</v>
      </c>
      <c r="K85" s="1" t="s">
        <v>129</v>
      </c>
      <c r="L85" s="1" t="s">
        <v>264</v>
      </c>
      <c r="M85" s="1" t="s">
        <v>4496</v>
      </c>
      <c r="N85" s="1" t="s">
        <v>4497</v>
      </c>
      <c r="O85" s="1" t="s">
        <v>122</v>
      </c>
      <c r="P85" s="1" t="s">
        <v>199</v>
      </c>
      <c r="Q85" s="1" t="s">
        <v>115</v>
      </c>
      <c r="R85" s="1" t="s">
        <v>4498</v>
      </c>
      <c r="S85" s="1" t="s">
        <v>4175</v>
      </c>
      <c r="T85" s="1" t="s">
        <v>844</v>
      </c>
      <c r="V85" s="18">
        <v>0</v>
      </c>
      <c r="W85" s="18">
        <v>1.9861111111111111E-2</v>
      </c>
      <c r="X85" s="18">
        <v>1.9861111111111111E-2</v>
      </c>
      <c r="Y85" s="1" t="e">
        <f>VLOOKUP(A85,tickets!A:A,1,0)</f>
        <v>#N/A</v>
      </c>
      <c r="Z85" s="58">
        <v>45295</v>
      </c>
      <c r="AA85" s="79"/>
    </row>
    <row r="86" spans="1:27" hidden="1" x14ac:dyDescent="0.2">
      <c r="A86" s="1" t="s">
        <v>867</v>
      </c>
      <c r="B86" s="1" t="s">
        <v>132</v>
      </c>
      <c r="C86" s="1" t="s">
        <v>242</v>
      </c>
      <c r="D86" s="1" t="s">
        <v>257</v>
      </c>
      <c r="E86" s="1" t="s">
        <v>271</v>
      </c>
      <c r="F86" s="1" t="s">
        <v>219</v>
      </c>
      <c r="G86" s="1" t="s">
        <v>116</v>
      </c>
      <c r="H86" s="1" t="s">
        <v>40</v>
      </c>
      <c r="I86" s="1" t="s">
        <v>117</v>
      </c>
      <c r="J86" s="1" t="s">
        <v>81</v>
      </c>
      <c r="K86" s="1" t="s">
        <v>397</v>
      </c>
      <c r="L86" s="1" t="s">
        <v>868</v>
      </c>
      <c r="M86" s="1" t="s">
        <v>4499</v>
      </c>
      <c r="N86" s="1" t="s">
        <v>4500</v>
      </c>
      <c r="O86" s="1" t="s">
        <v>122</v>
      </c>
      <c r="P86" s="1" t="s">
        <v>266</v>
      </c>
      <c r="Q86" s="1" t="s">
        <v>443</v>
      </c>
      <c r="R86" s="1" t="s">
        <v>4501</v>
      </c>
      <c r="S86" s="1" t="s">
        <v>4175</v>
      </c>
      <c r="T86" s="1" t="s">
        <v>869</v>
      </c>
      <c r="U86" s="1" t="s">
        <v>262</v>
      </c>
      <c r="V86" s="18">
        <v>5.7384259259259253E-2</v>
      </c>
      <c r="W86" s="18">
        <v>6.7835648148148145E-2</v>
      </c>
      <c r="X86" s="18">
        <v>1.045138888888889E-2</v>
      </c>
      <c r="Y86" s="1" t="e">
        <f>VLOOKUP(A86,tickets!A:A,1,0)</f>
        <v>#N/A</v>
      </c>
      <c r="Z86" s="58">
        <v>45296</v>
      </c>
      <c r="AA86" s="79"/>
    </row>
    <row r="87" spans="1:27" hidden="1" x14ac:dyDescent="0.2">
      <c r="A87" s="1" t="s">
        <v>939</v>
      </c>
      <c r="B87" s="1" t="s">
        <v>132</v>
      </c>
      <c r="C87" s="1" t="s">
        <v>309</v>
      </c>
      <c r="D87" s="1" t="s">
        <v>257</v>
      </c>
      <c r="E87" s="1" t="s">
        <v>281</v>
      </c>
      <c r="F87" s="1" t="s">
        <v>219</v>
      </c>
      <c r="G87" s="1" t="s">
        <v>116</v>
      </c>
      <c r="H87" s="1" t="s">
        <v>40</v>
      </c>
      <c r="I87" s="1" t="s">
        <v>117</v>
      </c>
      <c r="J87" s="1" t="s">
        <v>81</v>
      </c>
      <c r="K87" s="1" t="s">
        <v>427</v>
      </c>
      <c r="L87" s="1" t="s">
        <v>472</v>
      </c>
      <c r="M87" s="1" t="s">
        <v>4502</v>
      </c>
      <c r="N87" s="1" t="s">
        <v>4503</v>
      </c>
      <c r="O87" s="1" t="s">
        <v>122</v>
      </c>
      <c r="P87" s="1" t="s">
        <v>266</v>
      </c>
      <c r="Q87" s="1" t="s">
        <v>432</v>
      </c>
      <c r="R87" s="1" t="s">
        <v>4504</v>
      </c>
      <c r="S87" s="1" t="s">
        <v>4190</v>
      </c>
      <c r="T87" s="1" t="s">
        <v>940</v>
      </c>
      <c r="U87" s="1" t="s">
        <v>467</v>
      </c>
      <c r="V87" s="18">
        <v>8.2870370370370372E-3</v>
      </c>
      <c r="W87" s="18">
        <v>1.2222222222222223E-2</v>
      </c>
      <c r="X87" s="18">
        <v>3.9351851851851857E-3</v>
      </c>
      <c r="Y87" s="1" t="e">
        <f>VLOOKUP(A87,tickets!A:A,1,0)</f>
        <v>#N/A</v>
      </c>
      <c r="Z87" s="58">
        <v>45298</v>
      </c>
      <c r="AA87" s="79"/>
    </row>
    <row r="88" spans="1:27" hidden="1" x14ac:dyDescent="0.2">
      <c r="A88" s="1" t="s">
        <v>958</v>
      </c>
      <c r="B88" s="1" t="s">
        <v>132</v>
      </c>
      <c r="C88" s="1" t="s">
        <v>256</v>
      </c>
      <c r="D88" s="1" t="s">
        <v>257</v>
      </c>
      <c r="E88" s="1" t="s">
        <v>258</v>
      </c>
      <c r="F88" s="1" t="s">
        <v>219</v>
      </c>
      <c r="G88" s="1" t="s">
        <v>116</v>
      </c>
      <c r="H88" s="1" t="s">
        <v>40</v>
      </c>
      <c r="I88" s="1" t="s">
        <v>117</v>
      </c>
      <c r="J88" s="1" t="s">
        <v>81</v>
      </c>
      <c r="K88" s="1" t="s">
        <v>129</v>
      </c>
      <c r="L88" s="1" t="s">
        <v>314</v>
      </c>
      <c r="M88" s="1" t="s">
        <v>4505</v>
      </c>
      <c r="N88" s="1" t="s">
        <v>4506</v>
      </c>
      <c r="O88" s="1" t="s">
        <v>122</v>
      </c>
      <c r="P88" s="1" t="s">
        <v>199</v>
      </c>
      <c r="Q88" s="1" t="s">
        <v>115</v>
      </c>
      <c r="R88" s="1" t="s">
        <v>4507</v>
      </c>
      <c r="S88" s="1" t="s">
        <v>4190</v>
      </c>
      <c r="T88" s="1" t="s">
        <v>959</v>
      </c>
      <c r="V88" s="18">
        <v>3.8692129629629632E-2</v>
      </c>
      <c r="W88" s="18">
        <v>9.4594907407407405E-2</v>
      </c>
      <c r="X88" s="18">
        <v>5.590277777777778E-2</v>
      </c>
      <c r="Y88" s="1" t="e">
        <f>VLOOKUP(A88,tickets!A:A,1,0)</f>
        <v>#N/A</v>
      </c>
      <c r="Z88" s="58">
        <v>45294</v>
      </c>
      <c r="AA88" s="79"/>
    </row>
    <row r="89" spans="1:27" x14ac:dyDescent="0.2">
      <c r="A89" s="1" t="s">
        <v>686</v>
      </c>
      <c r="B89" s="1" t="s">
        <v>167</v>
      </c>
      <c r="C89" s="1" t="s">
        <v>22</v>
      </c>
      <c r="D89" s="1" t="s">
        <v>22</v>
      </c>
      <c r="E89" s="1" t="s">
        <v>665</v>
      </c>
      <c r="F89" s="1" t="s">
        <v>667</v>
      </c>
      <c r="G89" s="1" t="s">
        <v>116</v>
      </c>
      <c r="H89" s="1" t="s">
        <v>50</v>
      </c>
      <c r="I89" s="1" t="s">
        <v>109</v>
      </c>
      <c r="J89" s="1" t="s">
        <v>81</v>
      </c>
      <c r="K89" s="1" t="s">
        <v>111</v>
      </c>
      <c r="L89" s="1" t="s">
        <v>687</v>
      </c>
      <c r="M89" s="1" t="s">
        <v>5310</v>
      </c>
      <c r="N89" s="1" t="s">
        <v>5311</v>
      </c>
      <c r="O89" s="1" t="s">
        <v>122</v>
      </c>
      <c r="P89" s="1" t="s">
        <v>266</v>
      </c>
      <c r="Q89" s="1" t="s">
        <v>1046</v>
      </c>
      <c r="R89" s="1" t="s">
        <v>5312</v>
      </c>
      <c r="S89" s="1" t="s">
        <v>4179</v>
      </c>
      <c r="T89" s="1" t="s">
        <v>1049</v>
      </c>
      <c r="U89" s="1" t="s">
        <v>1053</v>
      </c>
      <c r="V89" s="18">
        <v>0</v>
      </c>
      <c r="W89" s="18">
        <v>8.9803240740740739E-2</v>
      </c>
      <c r="X89" s="18">
        <v>8.9803240740740739E-2</v>
      </c>
      <c r="Y89" s="1" t="e">
        <f>VLOOKUP(A89,tickets!A:A,1,0)</f>
        <v>#N/A</v>
      </c>
      <c r="Z89" s="58">
        <v>45293</v>
      </c>
      <c r="AA89" s="79"/>
    </row>
    <row r="90" spans="1:27" x14ac:dyDescent="0.2">
      <c r="A90" s="1" t="s">
        <v>626</v>
      </c>
      <c r="B90" s="1" t="s">
        <v>115</v>
      </c>
      <c r="C90" s="1" t="s">
        <v>20</v>
      </c>
      <c r="D90" s="1" t="s">
        <v>243</v>
      </c>
      <c r="E90" s="1" t="s">
        <v>68</v>
      </c>
      <c r="F90" s="1" t="s">
        <v>120</v>
      </c>
      <c r="G90" s="1" t="s">
        <v>116</v>
      </c>
      <c r="H90" s="1" t="s">
        <v>40</v>
      </c>
      <c r="I90" s="1" t="s">
        <v>117</v>
      </c>
      <c r="J90" s="1" t="s">
        <v>81</v>
      </c>
      <c r="K90" s="1" t="s">
        <v>111</v>
      </c>
      <c r="L90" s="1" t="s">
        <v>627</v>
      </c>
      <c r="M90" s="1" t="s">
        <v>5345</v>
      </c>
      <c r="N90" s="1" t="s">
        <v>5346</v>
      </c>
      <c r="O90" s="1" t="s">
        <v>122</v>
      </c>
      <c r="P90" s="1" t="s">
        <v>246</v>
      </c>
      <c r="Q90" s="1" t="s">
        <v>247</v>
      </c>
      <c r="R90" s="1" t="s">
        <v>5347</v>
      </c>
      <c r="S90" s="1" t="s">
        <v>4190</v>
      </c>
      <c r="T90" s="1" t="s">
        <v>763</v>
      </c>
      <c r="U90" s="1" t="s">
        <v>764</v>
      </c>
      <c r="V90" s="18">
        <v>4.1641666666666666</v>
      </c>
      <c r="W90" s="18">
        <v>4.2167824074074076</v>
      </c>
      <c r="X90" s="18">
        <v>5.2615740740740741E-2</v>
      </c>
      <c r="Y90" s="1" t="e">
        <f>VLOOKUP(A90,tickets!A:A,1,0)</f>
        <v>#N/A</v>
      </c>
      <c r="Z90" s="58">
        <v>45293</v>
      </c>
      <c r="AA90" s="79"/>
    </row>
    <row r="91" spans="1:27" hidden="1" x14ac:dyDescent="0.2">
      <c r="A91" s="1" t="s">
        <v>796</v>
      </c>
      <c r="B91" s="1" t="s">
        <v>132</v>
      </c>
      <c r="C91" s="1" t="s">
        <v>242</v>
      </c>
      <c r="D91" s="1" t="s">
        <v>251</v>
      </c>
      <c r="E91" s="1" t="s">
        <v>271</v>
      </c>
      <c r="F91" s="1" t="s">
        <v>272</v>
      </c>
      <c r="G91" s="1" t="s">
        <v>110</v>
      </c>
      <c r="H91" s="1" t="s">
        <v>50</v>
      </c>
      <c r="I91" s="1" t="s">
        <v>109</v>
      </c>
      <c r="J91" s="1" t="s">
        <v>4186</v>
      </c>
      <c r="K91" s="1" t="s">
        <v>114</v>
      </c>
      <c r="L91" s="1" t="s">
        <v>368</v>
      </c>
      <c r="M91" s="1" t="s">
        <v>4514</v>
      </c>
      <c r="N91" s="1" t="s">
        <v>4515</v>
      </c>
      <c r="O91" s="1" t="s">
        <v>122</v>
      </c>
      <c r="P91" s="1" t="s">
        <v>266</v>
      </c>
      <c r="Q91" s="1" t="s">
        <v>283</v>
      </c>
      <c r="R91" s="1" t="s">
        <v>4516</v>
      </c>
      <c r="S91" s="1" t="s">
        <v>4175</v>
      </c>
      <c r="T91" s="1" t="s">
        <v>368</v>
      </c>
      <c r="U91" s="1" t="s">
        <v>276</v>
      </c>
      <c r="V91" s="18">
        <v>0</v>
      </c>
      <c r="W91" s="18">
        <v>0</v>
      </c>
      <c r="X91" s="18">
        <v>0</v>
      </c>
      <c r="Y91" s="1" t="e">
        <f>VLOOKUP(A91,tickets!A:A,1,0)</f>
        <v>#N/A</v>
      </c>
      <c r="Z91" s="58">
        <v>45298</v>
      </c>
      <c r="AA91" s="79"/>
    </row>
    <row r="92" spans="1:27" hidden="1" x14ac:dyDescent="0.2">
      <c r="A92" s="1" t="s">
        <v>4517</v>
      </c>
      <c r="B92" s="1" t="s">
        <v>132</v>
      </c>
      <c r="C92" s="1" t="s">
        <v>250</v>
      </c>
      <c r="D92" s="1" t="s">
        <v>251</v>
      </c>
      <c r="E92" s="1" t="s">
        <v>289</v>
      </c>
      <c r="F92" s="1" t="s">
        <v>290</v>
      </c>
      <c r="G92" s="1" t="s">
        <v>110</v>
      </c>
      <c r="H92" s="1" t="s">
        <v>50</v>
      </c>
      <c r="I92" s="1" t="s">
        <v>109</v>
      </c>
      <c r="J92" s="1" t="s">
        <v>81</v>
      </c>
      <c r="K92" s="1" t="s">
        <v>129</v>
      </c>
      <c r="L92" s="1" t="s">
        <v>254</v>
      </c>
      <c r="M92" s="1" t="s">
        <v>4518</v>
      </c>
      <c r="N92" s="1" t="s">
        <v>4519</v>
      </c>
      <c r="O92" s="1" t="s">
        <v>122</v>
      </c>
      <c r="P92" s="1" t="s">
        <v>246</v>
      </c>
      <c r="Q92" s="1" t="s">
        <v>247</v>
      </c>
      <c r="R92" s="1" t="s">
        <v>4520</v>
      </c>
      <c r="S92" s="1" t="s">
        <v>4214</v>
      </c>
      <c r="T92" s="1" t="s">
        <v>254</v>
      </c>
      <c r="U92" s="1" t="s">
        <v>346</v>
      </c>
      <c r="V92" s="18">
        <v>8.1018518518518516E-4</v>
      </c>
      <c r="W92" s="18">
        <v>1.6782407407407406E-3</v>
      </c>
      <c r="X92" s="18">
        <v>8.6805555555555551E-4</v>
      </c>
      <c r="Y92" s="1" t="e">
        <f>VLOOKUP(A92,tickets!A:A,1,0)</f>
        <v>#N/A</v>
      </c>
      <c r="Z92" s="58">
        <v>45293</v>
      </c>
      <c r="AA92" s="79"/>
    </row>
    <row r="93" spans="1:27" hidden="1" x14ac:dyDescent="0.2">
      <c r="A93" s="1" t="s">
        <v>4521</v>
      </c>
      <c r="B93" s="1" t="s">
        <v>132</v>
      </c>
      <c r="C93" s="1" t="s">
        <v>250</v>
      </c>
      <c r="D93" s="1" t="s">
        <v>251</v>
      </c>
      <c r="E93" s="1" t="s">
        <v>268</v>
      </c>
      <c r="F93" s="1" t="s">
        <v>367</v>
      </c>
      <c r="G93" s="1" t="s">
        <v>159</v>
      </c>
      <c r="H93" s="1" t="s">
        <v>36</v>
      </c>
      <c r="I93" s="1" t="s">
        <v>84</v>
      </c>
      <c r="J93" s="1" t="s">
        <v>81</v>
      </c>
      <c r="K93" s="1" t="s">
        <v>129</v>
      </c>
      <c r="L93" s="1" t="s">
        <v>416</v>
      </c>
      <c r="M93" s="1" t="s">
        <v>4522</v>
      </c>
      <c r="N93" s="1" t="s">
        <v>4523</v>
      </c>
      <c r="O93" s="1" t="s">
        <v>122</v>
      </c>
      <c r="P93" s="1" t="s">
        <v>246</v>
      </c>
      <c r="Q93" s="1" t="s">
        <v>247</v>
      </c>
      <c r="R93" s="1" t="s">
        <v>4524</v>
      </c>
      <c r="S93" s="1" t="s">
        <v>4271</v>
      </c>
      <c r="T93" s="1" t="s">
        <v>416</v>
      </c>
      <c r="U93" s="1" t="s">
        <v>291</v>
      </c>
      <c r="V93" s="18">
        <v>7.6388888888888893E-4</v>
      </c>
      <c r="W93" s="18">
        <v>2.4537037037037036E-3</v>
      </c>
      <c r="X93" s="18">
        <v>1.689814814814815E-3</v>
      </c>
      <c r="Y93" s="1" t="e">
        <f>VLOOKUP(A93,tickets!A:A,1,0)</f>
        <v>#N/A</v>
      </c>
      <c r="Z93" s="58">
        <v>45295</v>
      </c>
      <c r="AA93" s="79"/>
    </row>
    <row r="94" spans="1:27" hidden="1" x14ac:dyDescent="0.2">
      <c r="A94" s="1" t="s">
        <v>1361</v>
      </c>
      <c r="B94" s="1" t="s">
        <v>185</v>
      </c>
      <c r="C94" s="1" t="s">
        <v>16</v>
      </c>
      <c r="D94" s="1" t="s">
        <v>339</v>
      </c>
      <c r="E94" s="1" t="s">
        <v>54</v>
      </c>
      <c r="F94" s="1" t="s">
        <v>187</v>
      </c>
      <c r="G94" s="1" t="s">
        <v>110</v>
      </c>
      <c r="H94" s="1" t="s">
        <v>50</v>
      </c>
      <c r="I94" s="1" t="s">
        <v>109</v>
      </c>
      <c r="J94" s="1" t="s">
        <v>80</v>
      </c>
      <c r="K94" s="1" t="s">
        <v>186</v>
      </c>
      <c r="L94" s="1" t="s">
        <v>1365</v>
      </c>
      <c r="M94" s="1" t="s">
        <v>5348</v>
      </c>
      <c r="N94" s="1" t="s">
        <v>5349</v>
      </c>
      <c r="O94" s="1" t="s">
        <v>122</v>
      </c>
      <c r="P94" s="1" t="s">
        <v>199</v>
      </c>
      <c r="Q94" s="1" t="s">
        <v>115</v>
      </c>
      <c r="R94" s="1" t="s">
        <v>5350</v>
      </c>
      <c r="S94" s="1" t="s">
        <v>4271</v>
      </c>
      <c r="T94" s="1" t="s">
        <v>5351</v>
      </c>
      <c r="U94" s="1" t="s">
        <v>5352</v>
      </c>
      <c r="V94" s="18">
        <v>4.2002546296296295</v>
      </c>
      <c r="W94" s="18">
        <v>4.2399537037037041</v>
      </c>
      <c r="X94" s="18">
        <v>3.9699074074074074E-2</v>
      </c>
      <c r="Y94" s="1" t="e">
        <f>VLOOKUP(A94,tickets!A:A,1,0)</f>
        <v>#N/A</v>
      </c>
      <c r="Z94" s="58">
        <v>45293</v>
      </c>
      <c r="AA94" s="79"/>
    </row>
    <row r="95" spans="1:27" hidden="1" x14ac:dyDescent="0.2">
      <c r="A95" s="1" t="s">
        <v>852</v>
      </c>
      <c r="B95" s="1" t="s">
        <v>164</v>
      </c>
      <c r="C95" s="1" t="s">
        <v>295</v>
      </c>
      <c r="D95" s="1" t="s">
        <v>251</v>
      </c>
      <c r="E95" s="1" t="s">
        <v>261</v>
      </c>
      <c r="F95" s="1" t="s">
        <v>335</v>
      </c>
      <c r="G95" s="1" t="s">
        <v>110</v>
      </c>
      <c r="H95" s="1" t="s">
        <v>50</v>
      </c>
      <c r="I95" s="1" t="s">
        <v>109</v>
      </c>
      <c r="J95" s="1" t="s">
        <v>4186</v>
      </c>
      <c r="K95" s="1" t="s">
        <v>129</v>
      </c>
      <c r="L95" s="1" t="s">
        <v>336</v>
      </c>
      <c r="M95" s="1" t="s">
        <v>4530</v>
      </c>
      <c r="N95" s="1" t="s">
        <v>4531</v>
      </c>
      <c r="O95" s="1" t="s">
        <v>122</v>
      </c>
      <c r="P95" s="1" t="s">
        <v>246</v>
      </c>
      <c r="Q95" s="1" t="s">
        <v>247</v>
      </c>
      <c r="R95" s="1" t="s">
        <v>4532</v>
      </c>
      <c r="S95" s="1" t="s">
        <v>4175</v>
      </c>
      <c r="U95" s="1" t="s">
        <v>276</v>
      </c>
      <c r="V95" s="18">
        <v>0</v>
      </c>
      <c r="W95" s="18">
        <v>0</v>
      </c>
      <c r="X95" s="18">
        <v>0</v>
      </c>
      <c r="Y95" s="1" t="e">
        <f>VLOOKUP(A95,tickets!A:A,1,0)</f>
        <v>#N/A</v>
      </c>
      <c r="Z95" s="58">
        <v>45298</v>
      </c>
      <c r="AA95" s="79"/>
    </row>
    <row r="96" spans="1:27" x14ac:dyDescent="0.2">
      <c r="A96" s="1" t="s">
        <v>537</v>
      </c>
      <c r="B96" s="1" t="s">
        <v>115</v>
      </c>
      <c r="C96" s="1" t="s">
        <v>18</v>
      </c>
      <c r="D96" s="1" t="s">
        <v>243</v>
      </c>
      <c r="E96" s="1" t="s">
        <v>60</v>
      </c>
      <c r="F96" s="1" t="s">
        <v>120</v>
      </c>
      <c r="G96" s="1" t="s">
        <v>116</v>
      </c>
      <c r="H96" s="1" t="s">
        <v>40</v>
      </c>
      <c r="I96" s="1" t="s">
        <v>117</v>
      </c>
      <c r="J96" s="1" t="s">
        <v>81</v>
      </c>
      <c r="K96" s="1" t="s">
        <v>118</v>
      </c>
      <c r="L96" s="1" t="s">
        <v>538</v>
      </c>
      <c r="M96" s="1" t="s">
        <v>5353</v>
      </c>
      <c r="N96" s="1" t="s">
        <v>5354</v>
      </c>
      <c r="O96" s="1" t="s">
        <v>122</v>
      </c>
      <c r="P96" s="1" t="s">
        <v>246</v>
      </c>
      <c r="Q96" s="1" t="s">
        <v>247</v>
      </c>
      <c r="R96" s="1" t="s">
        <v>5355</v>
      </c>
      <c r="S96" s="1" t="s">
        <v>4175</v>
      </c>
      <c r="T96" s="1" t="s">
        <v>760</v>
      </c>
      <c r="U96" s="1" t="s">
        <v>761</v>
      </c>
      <c r="V96" s="18">
        <v>2.8233680555555556</v>
      </c>
      <c r="W96" s="18">
        <v>3.0330439814814816</v>
      </c>
      <c r="X96" s="18">
        <v>0.2096759259259259</v>
      </c>
      <c r="Y96" s="1" t="e">
        <f>VLOOKUP(A96,tickets!A:A,1,0)</f>
        <v>#N/A</v>
      </c>
      <c r="Z96" s="58">
        <v>45293</v>
      </c>
      <c r="AA96" s="79"/>
    </row>
    <row r="97" spans="1:27" hidden="1" x14ac:dyDescent="0.2">
      <c r="A97" s="1" t="s">
        <v>784</v>
      </c>
      <c r="B97" s="1" t="s">
        <v>132</v>
      </c>
      <c r="C97" s="1" t="s">
        <v>250</v>
      </c>
      <c r="D97" s="1" t="s">
        <v>251</v>
      </c>
      <c r="E97" s="1" t="s">
        <v>302</v>
      </c>
      <c r="F97" s="1" t="s">
        <v>303</v>
      </c>
      <c r="G97" s="1" t="s">
        <v>110</v>
      </c>
      <c r="H97" s="1" t="s">
        <v>50</v>
      </c>
      <c r="I97" s="1" t="s">
        <v>109</v>
      </c>
      <c r="J97" s="1" t="s">
        <v>4186</v>
      </c>
      <c r="K97" s="1" t="s">
        <v>129</v>
      </c>
      <c r="L97" s="1" t="s">
        <v>518</v>
      </c>
      <c r="M97" s="1" t="s">
        <v>4536</v>
      </c>
      <c r="N97" s="1" t="s">
        <v>4537</v>
      </c>
      <c r="O97" s="1" t="s">
        <v>122</v>
      </c>
      <c r="P97" s="1" t="s">
        <v>246</v>
      </c>
      <c r="Q97" s="1" t="s">
        <v>247</v>
      </c>
      <c r="R97" s="1" t="s">
        <v>4538</v>
      </c>
      <c r="S97" s="1" t="s">
        <v>4175</v>
      </c>
      <c r="T97" s="1" t="s">
        <v>307</v>
      </c>
      <c r="U97" s="1" t="s">
        <v>276</v>
      </c>
      <c r="V97" s="18">
        <v>0</v>
      </c>
      <c r="W97" s="18">
        <v>0</v>
      </c>
      <c r="X97" s="18">
        <v>0</v>
      </c>
      <c r="Y97" s="1" t="e">
        <f>VLOOKUP(A97,tickets!A:A,1,0)</f>
        <v>#N/A</v>
      </c>
      <c r="Z97" s="58">
        <v>45295</v>
      </c>
      <c r="AA97" s="79"/>
    </row>
    <row r="98" spans="1:27" hidden="1" x14ac:dyDescent="0.2">
      <c r="A98" s="1" t="s">
        <v>4539</v>
      </c>
      <c r="B98" s="1" t="s">
        <v>164</v>
      </c>
      <c r="C98" s="1" t="s">
        <v>357</v>
      </c>
      <c r="D98" s="1" t="s">
        <v>251</v>
      </c>
      <c r="E98" s="1" t="s">
        <v>358</v>
      </c>
      <c r="F98" s="1" t="s">
        <v>359</v>
      </c>
      <c r="G98" s="1" t="s">
        <v>110</v>
      </c>
      <c r="H98" s="1" t="s">
        <v>50</v>
      </c>
      <c r="I98" s="1" t="s">
        <v>109</v>
      </c>
      <c r="J98" s="1" t="s">
        <v>4186</v>
      </c>
      <c r="K98" s="1" t="s">
        <v>114</v>
      </c>
      <c r="L98" s="1" t="s">
        <v>378</v>
      </c>
      <c r="M98" s="1" t="s">
        <v>4540</v>
      </c>
      <c r="N98" s="1" t="s">
        <v>4541</v>
      </c>
      <c r="O98" s="1" t="s">
        <v>122</v>
      </c>
      <c r="P98" s="1" t="s">
        <v>246</v>
      </c>
      <c r="Q98" s="1" t="s">
        <v>247</v>
      </c>
      <c r="R98" s="1" t="s">
        <v>4542</v>
      </c>
      <c r="S98" s="1" t="s">
        <v>4206</v>
      </c>
      <c r="U98" s="1" t="s">
        <v>396</v>
      </c>
      <c r="V98" s="18">
        <v>0</v>
      </c>
      <c r="W98" s="18">
        <v>0</v>
      </c>
      <c r="X98" s="18">
        <v>0</v>
      </c>
      <c r="Y98" s="1" t="e">
        <f>VLOOKUP(A98,tickets!A:A,1,0)</f>
        <v>#N/A</v>
      </c>
      <c r="Z98" s="58">
        <v>45298</v>
      </c>
      <c r="AA98" s="79"/>
    </row>
    <row r="99" spans="1:27" x14ac:dyDescent="0.2">
      <c r="A99" s="1" t="s">
        <v>5420</v>
      </c>
      <c r="B99" s="1" t="s">
        <v>185</v>
      </c>
      <c r="C99" s="1" t="s">
        <v>16</v>
      </c>
      <c r="D99" s="1" t="s">
        <v>339</v>
      </c>
      <c r="E99" s="1" t="s">
        <v>54</v>
      </c>
      <c r="F99" s="1" t="s">
        <v>206</v>
      </c>
      <c r="G99" s="1" t="s">
        <v>110</v>
      </c>
      <c r="H99" s="1" t="s">
        <v>50</v>
      </c>
      <c r="I99" s="1" t="s">
        <v>109</v>
      </c>
      <c r="J99" s="1" t="s">
        <v>81</v>
      </c>
      <c r="K99" s="1" t="s">
        <v>5421</v>
      </c>
      <c r="L99" s="1" t="s">
        <v>5422</v>
      </c>
      <c r="M99" s="1" t="s">
        <v>5423</v>
      </c>
      <c r="N99" s="1" t="s">
        <v>5424</v>
      </c>
      <c r="O99" s="1" t="s">
        <v>122</v>
      </c>
      <c r="P99" s="1" t="s">
        <v>199</v>
      </c>
      <c r="Q99" s="1" t="s">
        <v>115</v>
      </c>
      <c r="R99" s="1" t="s">
        <v>5425</v>
      </c>
      <c r="S99" s="1" t="s">
        <v>4271</v>
      </c>
      <c r="T99" s="1" t="s">
        <v>5426</v>
      </c>
      <c r="U99" s="1" t="s">
        <v>5427</v>
      </c>
      <c r="V99" s="18">
        <v>21.211493055555554</v>
      </c>
      <c r="W99" s="18">
        <v>21.278553240740742</v>
      </c>
      <c r="X99" s="18">
        <v>6.7060185185185181E-2</v>
      </c>
      <c r="Y99" s="1" t="e">
        <f>VLOOKUP(A99,tickets!A:A,1,0)</f>
        <v>#N/A</v>
      </c>
      <c r="Z99" s="58">
        <v>45293</v>
      </c>
      <c r="AA99" s="79"/>
    </row>
    <row r="100" spans="1:27" x14ac:dyDescent="0.2">
      <c r="A100" s="1" t="s">
        <v>584</v>
      </c>
      <c r="B100" s="1" t="s">
        <v>115</v>
      </c>
      <c r="C100" s="1" t="s">
        <v>22</v>
      </c>
      <c r="D100" s="1" t="s">
        <v>243</v>
      </c>
      <c r="E100" s="1" t="s">
        <v>47</v>
      </c>
      <c r="F100" s="1" t="s">
        <v>144</v>
      </c>
      <c r="G100" s="1" t="s">
        <v>116</v>
      </c>
      <c r="H100" s="1" t="s">
        <v>40</v>
      </c>
      <c r="I100" s="1" t="s">
        <v>117</v>
      </c>
      <c r="J100" s="1" t="s">
        <v>81</v>
      </c>
      <c r="K100" s="1" t="s">
        <v>170</v>
      </c>
      <c r="L100" s="1" t="s">
        <v>585</v>
      </c>
      <c r="M100" s="1" t="s">
        <v>5458</v>
      </c>
      <c r="N100" s="1" t="s">
        <v>5459</v>
      </c>
      <c r="O100" s="1" t="s">
        <v>122</v>
      </c>
      <c r="P100" s="1" t="s">
        <v>246</v>
      </c>
      <c r="Q100" s="1" t="s">
        <v>247</v>
      </c>
      <c r="R100" s="1" t="s">
        <v>5460</v>
      </c>
      <c r="S100" s="1" t="s">
        <v>4190</v>
      </c>
      <c r="T100" s="1" t="s">
        <v>884</v>
      </c>
      <c r="U100" s="1" t="s">
        <v>885</v>
      </c>
      <c r="V100" s="18">
        <v>0</v>
      </c>
      <c r="W100" s="18">
        <v>7.5833333333333336E-2</v>
      </c>
      <c r="X100" s="18">
        <v>7.5833333333333336E-2</v>
      </c>
      <c r="Y100" s="1" t="e">
        <f>VLOOKUP(A100,tickets!A:A,1,0)</f>
        <v>#N/A</v>
      </c>
      <c r="Z100" s="58">
        <v>45293</v>
      </c>
      <c r="AA100" s="79"/>
    </row>
    <row r="101" spans="1:27" x14ac:dyDescent="0.2">
      <c r="A101" s="1" t="s">
        <v>1333</v>
      </c>
      <c r="B101" s="1" t="s">
        <v>115</v>
      </c>
      <c r="C101" s="1" t="s">
        <v>22</v>
      </c>
      <c r="D101" s="1" t="s">
        <v>243</v>
      </c>
      <c r="E101" s="1" t="s">
        <v>47</v>
      </c>
      <c r="F101" s="1" t="s">
        <v>144</v>
      </c>
      <c r="G101" s="1" t="s">
        <v>116</v>
      </c>
      <c r="H101" s="1" t="s">
        <v>40</v>
      </c>
      <c r="I101" s="1" t="s">
        <v>117</v>
      </c>
      <c r="J101" s="1" t="s">
        <v>81</v>
      </c>
      <c r="K101" s="1" t="s">
        <v>170</v>
      </c>
      <c r="L101" s="1" t="s">
        <v>1337</v>
      </c>
      <c r="M101" s="1" t="s">
        <v>5467</v>
      </c>
      <c r="N101" s="1" t="s">
        <v>5468</v>
      </c>
      <c r="O101" s="1" t="s">
        <v>122</v>
      </c>
      <c r="P101" s="1" t="s">
        <v>246</v>
      </c>
      <c r="Q101" s="1" t="s">
        <v>247</v>
      </c>
      <c r="R101" s="1" t="s">
        <v>5469</v>
      </c>
      <c r="S101" s="1" t="s">
        <v>4271</v>
      </c>
      <c r="T101" s="1" t="s">
        <v>5470</v>
      </c>
      <c r="U101" s="1" t="s">
        <v>5471</v>
      </c>
      <c r="V101" s="18">
        <v>0</v>
      </c>
      <c r="W101" s="18">
        <v>2.4861111111111108E-2</v>
      </c>
      <c r="X101" s="18">
        <v>2.4861111111111108E-2</v>
      </c>
      <c r="Y101" s="1" t="e">
        <f>VLOOKUP(A101,tickets!A:A,1,0)</f>
        <v>#N/A</v>
      </c>
      <c r="Z101" s="58">
        <v>45293</v>
      </c>
      <c r="AA101" s="79"/>
    </row>
    <row r="102" spans="1:27" x14ac:dyDescent="0.2">
      <c r="A102" s="1" t="s">
        <v>1167</v>
      </c>
      <c r="B102" s="1" t="s">
        <v>167</v>
      </c>
      <c r="C102" s="1" t="s">
        <v>22</v>
      </c>
      <c r="D102" s="1" t="s">
        <v>22</v>
      </c>
      <c r="E102" s="1" t="s">
        <v>665</v>
      </c>
      <c r="F102" s="1" t="s">
        <v>667</v>
      </c>
      <c r="G102" s="1" t="s">
        <v>116</v>
      </c>
      <c r="H102" s="1" t="s">
        <v>50</v>
      </c>
      <c r="I102" s="1" t="s">
        <v>109</v>
      </c>
      <c r="J102" s="1" t="s">
        <v>81</v>
      </c>
      <c r="K102" s="1" t="s">
        <v>111</v>
      </c>
      <c r="L102" s="1" t="s">
        <v>1171</v>
      </c>
      <c r="M102" s="1" t="s">
        <v>5500</v>
      </c>
      <c r="N102" s="1" t="s">
        <v>5501</v>
      </c>
      <c r="O102" s="1" t="s">
        <v>122</v>
      </c>
      <c r="P102" s="1" t="s">
        <v>266</v>
      </c>
      <c r="Q102" s="1" t="s">
        <v>330</v>
      </c>
      <c r="R102" s="1" t="s">
        <v>5502</v>
      </c>
      <c r="S102" s="1" t="s">
        <v>4206</v>
      </c>
      <c r="U102" s="1" t="s">
        <v>5503</v>
      </c>
      <c r="V102" s="18">
        <v>0</v>
      </c>
      <c r="W102" s="18">
        <v>0.18663194444444445</v>
      </c>
      <c r="X102" s="18">
        <v>0.18663194444444445</v>
      </c>
      <c r="Y102" s="1" t="e">
        <f>VLOOKUP(A102,tickets!A:A,1,0)</f>
        <v>#N/A</v>
      </c>
      <c r="Z102" s="58">
        <v>45293</v>
      </c>
      <c r="AA102" s="79"/>
    </row>
    <row r="103" spans="1:27" x14ac:dyDescent="0.2">
      <c r="A103" s="1" t="s">
        <v>1298</v>
      </c>
      <c r="B103" s="1" t="s">
        <v>112</v>
      </c>
      <c r="C103" s="1" t="s">
        <v>18</v>
      </c>
      <c r="D103" s="1" t="s">
        <v>311</v>
      </c>
      <c r="E103" s="1" t="s">
        <v>61</v>
      </c>
      <c r="F103" s="1" t="s">
        <v>134</v>
      </c>
      <c r="G103" s="1" t="s">
        <v>110</v>
      </c>
      <c r="H103" s="1" t="s">
        <v>50</v>
      </c>
      <c r="I103" s="1" t="s">
        <v>109</v>
      </c>
      <c r="J103" s="1" t="s">
        <v>81</v>
      </c>
      <c r="K103" s="1" t="s">
        <v>121</v>
      </c>
      <c r="L103" s="1" t="s">
        <v>1302</v>
      </c>
      <c r="M103" s="1" t="s">
        <v>5507</v>
      </c>
      <c r="N103" s="1" t="s">
        <v>5508</v>
      </c>
      <c r="O103" s="1" t="s">
        <v>122</v>
      </c>
      <c r="P103" s="1" t="s">
        <v>246</v>
      </c>
      <c r="Q103" s="1" t="s">
        <v>247</v>
      </c>
      <c r="R103" s="1" t="s">
        <v>5509</v>
      </c>
      <c r="S103" s="1" t="s">
        <v>4271</v>
      </c>
      <c r="T103" s="1" t="s">
        <v>504</v>
      </c>
      <c r="U103" s="1" t="s">
        <v>5510</v>
      </c>
      <c r="V103" s="18">
        <v>0.75386574074074064</v>
      </c>
      <c r="W103" s="18">
        <v>0.79796296296296287</v>
      </c>
      <c r="X103" s="18">
        <v>4.4097222222222225E-2</v>
      </c>
      <c r="Y103" s="1" t="e">
        <f>VLOOKUP(A103,tickets!A:A,1,0)</f>
        <v>#N/A</v>
      </c>
      <c r="Z103" s="58">
        <v>45293</v>
      </c>
      <c r="AA103" s="79"/>
    </row>
    <row r="104" spans="1:27" x14ac:dyDescent="0.2">
      <c r="A104" s="1" t="s">
        <v>674</v>
      </c>
      <c r="B104" s="1" t="s">
        <v>167</v>
      </c>
      <c r="C104" s="1" t="s">
        <v>22</v>
      </c>
      <c r="D104" s="1" t="s">
        <v>22</v>
      </c>
      <c r="E104" s="1" t="s">
        <v>665</v>
      </c>
      <c r="F104" s="1" t="s">
        <v>667</v>
      </c>
      <c r="G104" s="1" t="s">
        <v>116</v>
      </c>
      <c r="H104" s="1" t="s">
        <v>50</v>
      </c>
      <c r="I104" s="1" t="s">
        <v>109</v>
      </c>
      <c r="J104" s="1" t="s">
        <v>81</v>
      </c>
      <c r="K104" s="1" t="s">
        <v>111</v>
      </c>
      <c r="L104" s="1" t="s">
        <v>675</v>
      </c>
      <c r="M104" s="1" t="s">
        <v>5517</v>
      </c>
      <c r="N104" s="1" t="s">
        <v>5518</v>
      </c>
      <c r="O104" s="1" t="s">
        <v>122</v>
      </c>
      <c r="P104" s="1" t="s">
        <v>266</v>
      </c>
      <c r="Q104" s="1" t="s">
        <v>1046</v>
      </c>
      <c r="R104" s="1" t="s">
        <v>5519</v>
      </c>
      <c r="S104" s="1" t="s">
        <v>4179</v>
      </c>
      <c r="T104" s="1" t="s">
        <v>1047</v>
      </c>
      <c r="U104" s="1" t="s">
        <v>1048</v>
      </c>
      <c r="V104" s="18">
        <v>0</v>
      </c>
      <c r="W104" s="18">
        <v>3.0601851851851852E-2</v>
      </c>
      <c r="X104" s="18">
        <v>3.0601851851851852E-2</v>
      </c>
      <c r="Y104" s="1" t="e">
        <f>VLOOKUP(A104,tickets!A:A,1,0)</f>
        <v>#N/A</v>
      </c>
      <c r="Z104" s="58">
        <v>45293</v>
      </c>
      <c r="AA104" s="79"/>
    </row>
    <row r="105" spans="1:27" x14ac:dyDescent="0.2">
      <c r="A105" s="1" t="s">
        <v>1308</v>
      </c>
      <c r="B105" s="1" t="s">
        <v>176</v>
      </c>
      <c r="C105" s="1" t="s">
        <v>20</v>
      </c>
      <c r="D105" s="1" t="s">
        <v>383</v>
      </c>
      <c r="E105" s="1" t="s">
        <v>66</v>
      </c>
      <c r="F105" s="1" t="s">
        <v>447</v>
      </c>
      <c r="G105" s="1" t="s">
        <v>159</v>
      </c>
      <c r="H105" s="1" t="s">
        <v>36</v>
      </c>
      <c r="I105" s="1" t="s">
        <v>84</v>
      </c>
      <c r="J105" s="1" t="s">
        <v>81</v>
      </c>
      <c r="K105" s="1" t="s">
        <v>114</v>
      </c>
      <c r="L105" s="1" t="s">
        <v>1312</v>
      </c>
      <c r="M105" s="1" t="s">
        <v>5523</v>
      </c>
      <c r="N105" s="1" t="s">
        <v>5524</v>
      </c>
      <c r="O105" s="1" t="s">
        <v>122</v>
      </c>
      <c r="P105" s="1" t="s">
        <v>384</v>
      </c>
      <c r="Q105" s="1" t="s">
        <v>385</v>
      </c>
      <c r="R105" s="1" t="s">
        <v>5525</v>
      </c>
      <c r="S105" s="1" t="s">
        <v>4271</v>
      </c>
      <c r="T105" s="1" t="s">
        <v>414</v>
      </c>
      <c r="U105" s="1" t="s">
        <v>5526</v>
      </c>
      <c r="V105" s="18">
        <v>2.7868750000000002</v>
      </c>
      <c r="W105" s="18">
        <v>2.847800925925926</v>
      </c>
      <c r="X105" s="18">
        <v>6.0925925925925932E-2</v>
      </c>
      <c r="Y105" s="1" t="e">
        <f>VLOOKUP(A105,tickets!A:A,1,0)</f>
        <v>#N/A</v>
      </c>
      <c r="Z105" s="58">
        <v>45293</v>
      </c>
      <c r="AA105" s="79"/>
    </row>
    <row r="106" spans="1:27" hidden="1" x14ac:dyDescent="0.2">
      <c r="A106" s="1" t="s">
        <v>839</v>
      </c>
      <c r="B106" s="1" t="s">
        <v>173</v>
      </c>
      <c r="C106" s="1" t="s">
        <v>242</v>
      </c>
      <c r="D106" s="1" t="s">
        <v>251</v>
      </c>
      <c r="E106" s="1" t="s">
        <v>352</v>
      </c>
      <c r="F106" s="1" t="s">
        <v>389</v>
      </c>
      <c r="G106" s="1" t="s">
        <v>110</v>
      </c>
      <c r="H106" s="1" t="s">
        <v>50</v>
      </c>
      <c r="I106" s="1" t="s">
        <v>109</v>
      </c>
      <c r="J106" s="1" t="s">
        <v>4186</v>
      </c>
      <c r="K106" s="1" t="s">
        <v>114</v>
      </c>
      <c r="L106" s="1" t="s">
        <v>840</v>
      </c>
      <c r="M106" s="1" t="s">
        <v>4568</v>
      </c>
      <c r="N106" s="1" t="s">
        <v>4569</v>
      </c>
      <c r="O106" s="1" t="s">
        <v>122</v>
      </c>
      <c r="P106" s="1" t="s">
        <v>246</v>
      </c>
      <c r="Q106" s="1" t="s">
        <v>247</v>
      </c>
      <c r="R106" s="1" t="s">
        <v>4570</v>
      </c>
      <c r="S106" s="1" t="s">
        <v>4190</v>
      </c>
      <c r="T106" s="1" t="s">
        <v>841</v>
      </c>
      <c r="U106" s="1" t="s">
        <v>360</v>
      </c>
      <c r="V106" s="18">
        <v>0</v>
      </c>
      <c r="W106" s="18">
        <v>0</v>
      </c>
      <c r="X106" s="18">
        <v>0</v>
      </c>
      <c r="Y106" s="1" t="e">
        <f>VLOOKUP(A106,tickets!A:A,1,0)</f>
        <v>#N/A</v>
      </c>
      <c r="Z106" s="58">
        <v>45294</v>
      </c>
      <c r="AA106" s="79"/>
    </row>
    <row r="107" spans="1:27" hidden="1" x14ac:dyDescent="0.2">
      <c r="A107" s="1" t="s">
        <v>781</v>
      </c>
      <c r="B107" s="1" t="s">
        <v>132</v>
      </c>
      <c r="C107" s="1" t="s">
        <v>250</v>
      </c>
      <c r="D107" s="1" t="s">
        <v>251</v>
      </c>
      <c r="E107" s="1" t="s">
        <v>289</v>
      </c>
      <c r="F107" s="1" t="s">
        <v>290</v>
      </c>
      <c r="G107" s="1" t="s">
        <v>110</v>
      </c>
      <c r="H107" s="1" t="s">
        <v>50</v>
      </c>
      <c r="I107" s="1" t="s">
        <v>109</v>
      </c>
      <c r="J107" s="1" t="s">
        <v>81</v>
      </c>
      <c r="K107" s="1" t="s">
        <v>129</v>
      </c>
      <c r="L107" s="1" t="s">
        <v>254</v>
      </c>
      <c r="M107" s="1" t="s">
        <v>4571</v>
      </c>
      <c r="N107" s="1" t="s">
        <v>4572</v>
      </c>
      <c r="O107" s="1" t="s">
        <v>122</v>
      </c>
      <c r="P107" s="1" t="s">
        <v>246</v>
      </c>
      <c r="Q107" s="1" t="s">
        <v>247</v>
      </c>
      <c r="R107" s="1" t="s">
        <v>4573</v>
      </c>
      <c r="S107" s="1" t="s">
        <v>4175</v>
      </c>
      <c r="T107" s="1" t="s">
        <v>254</v>
      </c>
      <c r="U107" s="1" t="s">
        <v>346</v>
      </c>
      <c r="V107" s="18">
        <v>7.8703703703703705E-4</v>
      </c>
      <c r="W107" s="18">
        <v>1.4583333333333334E-3</v>
      </c>
      <c r="X107" s="18">
        <v>6.7129629629629625E-4</v>
      </c>
      <c r="Y107" s="1" t="e">
        <f>VLOOKUP(A107,tickets!A:A,1,0)</f>
        <v>#N/A</v>
      </c>
      <c r="Z107" s="58">
        <v>45295</v>
      </c>
      <c r="AA107" s="79"/>
    </row>
    <row r="108" spans="1:27" hidden="1" x14ac:dyDescent="0.2">
      <c r="A108" s="1" t="s">
        <v>1016</v>
      </c>
      <c r="B108" s="1" t="s">
        <v>132</v>
      </c>
      <c r="C108" s="1" t="s">
        <v>250</v>
      </c>
      <c r="D108" s="1" t="s">
        <v>251</v>
      </c>
      <c r="E108" s="1" t="s">
        <v>302</v>
      </c>
      <c r="F108" s="1" t="s">
        <v>303</v>
      </c>
      <c r="G108" s="1" t="s">
        <v>110</v>
      </c>
      <c r="H108" s="1" t="s">
        <v>50</v>
      </c>
      <c r="I108" s="1" t="s">
        <v>109</v>
      </c>
      <c r="J108" s="1" t="s">
        <v>4186</v>
      </c>
      <c r="K108" s="1" t="s">
        <v>129</v>
      </c>
      <c r="L108" s="1" t="s">
        <v>928</v>
      </c>
      <c r="M108" s="1" t="s">
        <v>4574</v>
      </c>
      <c r="N108" s="1" t="s">
        <v>4575</v>
      </c>
      <c r="O108" s="1" t="s">
        <v>122</v>
      </c>
      <c r="P108" s="1" t="s">
        <v>246</v>
      </c>
      <c r="Q108" s="1" t="s">
        <v>247</v>
      </c>
      <c r="R108" s="1" t="s">
        <v>4576</v>
      </c>
      <c r="S108" s="1" t="s">
        <v>4179</v>
      </c>
      <c r="T108" s="1" t="s">
        <v>307</v>
      </c>
      <c r="U108" s="1" t="s">
        <v>276</v>
      </c>
      <c r="V108" s="18">
        <v>0</v>
      </c>
      <c r="W108" s="18">
        <v>0</v>
      </c>
      <c r="X108" s="18">
        <v>0</v>
      </c>
      <c r="Y108" s="1" t="e">
        <f>VLOOKUP(A108,tickets!A:A,1,0)</f>
        <v>#N/A</v>
      </c>
      <c r="Z108" s="58">
        <v>45293</v>
      </c>
      <c r="AA108" s="79"/>
    </row>
    <row r="109" spans="1:27" x14ac:dyDescent="0.2">
      <c r="A109" s="1" t="s">
        <v>708</v>
      </c>
      <c r="B109" s="1" t="s">
        <v>167</v>
      </c>
      <c r="C109" s="1" t="s">
        <v>22</v>
      </c>
      <c r="D109" s="1" t="s">
        <v>22</v>
      </c>
      <c r="E109" s="1" t="s">
        <v>45</v>
      </c>
      <c r="F109" s="1" t="s">
        <v>168</v>
      </c>
      <c r="G109" s="1" t="s">
        <v>110</v>
      </c>
      <c r="H109" s="1" t="s">
        <v>50</v>
      </c>
      <c r="I109" s="1" t="s">
        <v>109</v>
      </c>
      <c r="J109" s="1" t="s">
        <v>81</v>
      </c>
      <c r="K109" s="1" t="s">
        <v>111</v>
      </c>
      <c r="L109" s="1" t="s">
        <v>709</v>
      </c>
      <c r="M109" s="1" t="s">
        <v>5542</v>
      </c>
      <c r="N109" s="1" t="s">
        <v>5543</v>
      </c>
      <c r="O109" s="1" t="s">
        <v>122</v>
      </c>
      <c r="P109" s="1" t="s">
        <v>279</v>
      </c>
      <c r="Q109" s="1" t="s">
        <v>280</v>
      </c>
      <c r="R109" s="1" t="s">
        <v>5544</v>
      </c>
      <c r="S109" s="1" t="s">
        <v>4179</v>
      </c>
      <c r="T109" s="1" t="s">
        <v>1062</v>
      </c>
      <c r="U109" s="1" t="s">
        <v>1062</v>
      </c>
      <c r="V109" s="18">
        <v>0</v>
      </c>
      <c r="W109" s="18">
        <v>2.3032407407407407E-3</v>
      </c>
      <c r="X109" s="18">
        <v>2.3032407407407407E-3</v>
      </c>
      <c r="Y109" s="1" t="e">
        <f>VLOOKUP(A109,tickets!A:A,1,0)</f>
        <v>#N/A</v>
      </c>
      <c r="Z109" s="58">
        <v>45293</v>
      </c>
      <c r="AA109" s="79"/>
    </row>
    <row r="110" spans="1:27" hidden="1" x14ac:dyDescent="0.2">
      <c r="A110" s="1" t="s">
        <v>4580</v>
      </c>
      <c r="B110" s="1" t="s">
        <v>132</v>
      </c>
      <c r="C110" s="1" t="s">
        <v>250</v>
      </c>
      <c r="D110" s="1" t="s">
        <v>251</v>
      </c>
      <c r="E110" s="1" t="s">
        <v>263</v>
      </c>
      <c r="F110" s="1" t="s">
        <v>293</v>
      </c>
      <c r="G110" s="1" t="s">
        <v>116</v>
      </c>
      <c r="H110" s="1" t="s">
        <v>40</v>
      </c>
      <c r="I110" s="1" t="s">
        <v>117</v>
      </c>
      <c r="J110" s="1" t="s">
        <v>81</v>
      </c>
      <c r="K110" s="1" t="s">
        <v>129</v>
      </c>
      <c r="L110" s="1" t="s">
        <v>4581</v>
      </c>
      <c r="M110" s="1" t="s">
        <v>4582</v>
      </c>
      <c r="N110" s="1" t="s">
        <v>4583</v>
      </c>
      <c r="O110" s="1" t="s">
        <v>122</v>
      </c>
      <c r="P110" s="1" t="s">
        <v>246</v>
      </c>
      <c r="Q110" s="1" t="s">
        <v>247</v>
      </c>
      <c r="R110" s="1" t="s">
        <v>4583</v>
      </c>
      <c r="S110" s="1" t="s">
        <v>4206</v>
      </c>
      <c r="T110" s="1" t="s">
        <v>4581</v>
      </c>
      <c r="U110" s="1" t="s">
        <v>294</v>
      </c>
      <c r="V110" s="18">
        <v>0</v>
      </c>
      <c r="W110" s="18">
        <v>1.0069444444444444E-3</v>
      </c>
      <c r="X110" s="18">
        <v>1.0069444444444444E-3</v>
      </c>
      <c r="Y110" s="1" t="e">
        <f>VLOOKUP(A110,tickets!A:A,1,0)</f>
        <v>#N/A</v>
      </c>
      <c r="Z110" s="58">
        <v>45294</v>
      </c>
      <c r="AA110" s="79"/>
    </row>
    <row r="111" spans="1:27" x14ac:dyDescent="0.2">
      <c r="A111" s="1" t="s">
        <v>1084</v>
      </c>
      <c r="B111" s="1" t="s">
        <v>167</v>
      </c>
      <c r="C111" s="1" t="s">
        <v>22</v>
      </c>
      <c r="D111" s="1" t="s">
        <v>22</v>
      </c>
      <c r="E111" s="1" t="s">
        <v>47</v>
      </c>
      <c r="F111" s="1" t="s">
        <v>205</v>
      </c>
      <c r="G111" s="1" t="s">
        <v>110</v>
      </c>
      <c r="H111" s="1" t="s">
        <v>50</v>
      </c>
      <c r="I111" s="1" t="s">
        <v>109</v>
      </c>
      <c r="J111" s="1" t="s">
        <v>81</v>
      </c>
      <c r="K111" s="1" t="s">
        <v>129</v>
      </c>
      <c r="L111" s="1" t="s">
        <v>1089</v>
      </c>
      <c r="M111" s="1" t="s">
        <v>4203</v>
      </c>
      <c r="N111" s="1" t="s">
        <v>4204</v>
      </c>
      <c r="O111" s="1" t="s">
        <v>122</v>
      </c>
      <c r="P111" s="1" t="s">
        <v>279</v>
      </c>
      <c r="Q111" s="1" t="s">
        <v>280</v>
      </c>
      <c r="R111" s="1" t="s">
        <v>4205</v>
      </c>
      <c r="S111" s="1" t="s">
        <v>4206</v>
      </c>
      <c r="T111" s="1" t="s">
        <v>470</v>
      </c>
      <c r="U111" s="1" t="s">
        <v>470</v>
      </c>
      <c r="V111" s="18">
        <v>0</v>
      </c>
      <c r="W111" s="18">
        <v>1.3078703703703705E-3</v>
      </c>
      <c r="X111" s="18">
        <v>1.3078703703703705E-3</v>
      </c>
      <c r="Y111" s="1" t="e">
        <f>VLOOKUP(A111,tickets!A:A,1,0)</f>
        <v>#N/A</v>
      </c>
      <c r="Z111" s="58">
        <v>45294</v>
      </c>
      <c r="AA111" s="79"/>
    </row>
    <row r="112" spans="1:27" hidden="1" x14ac:dyDescent="0.2">
      <c r="A112" s="1" t="s">
        <v>4587</v>
      </c>
      <c r="B112" s="1" t="s">
        <v>132</v>
      </c>
      <c r="C112" s="1" t="s">
        <v>251</v>
      </c>
      <c r="D112" s="1" t="s">
        <v>257</v>
      </c>
      <c r="E112" s="1" t="s">
        <v>358</v>
      </c>
      <c r="F112" s="1" t="s">
        <v>471</v>
      </c>
      <c r="G112" s="1" t="s">
        <v>116</v>
      </c>
      <c r="H112" s="1" t="s">
        <v>40</v>
      </c>
      <c r="I112" s="1" t="s">
        <v>117</v>
      </c>
      <c r="J112" s="1" t="s">
        <v>81</v>
      </c>
      <c r="K112" s="1" t="s">
        <v>337</v>
      </c>
      <c r="L112" s="1" t="s">
        <v>338</v>
      </c>
      <c r="M112" s="1" t="s">
        <v>4588</v>
      </c>
      <c r="N112" s="1" t="s">
        <v>4589</v>
      </c>
      <c r="O112" s="1" t="s">
        <v>122</v>
      </c>
      <c r="P112" s="1" t="s">
        <v>199</v>
      </c>
      <c r="Q112" s="1" t="s">
        <v>115</v>
      </c>
      <c r="R112" s="1" t="s">
        <v>4590</v>
      </c>
      <c r="S112" s="1" t="s">
        <v>4231</v>
      </c>
      <c r="T112" s="1" t="s">
        <v>4591</v>
      </c>
      <c r="U112" s="1" t="s">
        <v>262</v>
      </c>
      <c r="V112" s="18">
        <v>1.1747685185185186E-2</v>
      </c>
      <c r="W112" s="18">
        <v>1.7962962962962962E-2</v>
      </c>
      <c r="X112" s="18">
        <v>6.215277777777777E-3</v>
      </c>
      <c r="Y112" s="1" t="e">
        <f>VLOOKUP(A112,tickets!A:A,1,0)</f>
        <v>#N/A</v>
      </c>
      <c r="Z112" s="58">
        <v>45295</v>
      </c>
      <c r="AA112" s="79"/>
    </row>
    <row r="113" spans="1:27" hidden="1" x14ac:dyDescent="0.2">
      <c r="A113" s="1" t="s">
        <v>4592</v>
      </c>
      <c r="B113" s="1" t="s">
        <v>132</v>
      </c>
      <c r="C113" s="1" t="s">
        <v>250</v>
      </c>
      <c r="D113" s="1" t="s">
        <v>251</v>
      </c>
      <c r="E113" s="1" t="s">
        <v>263</v>
      </c>
      <c r="F113" s="1" t="s">
        <v>293</v>
      </c>
      <c r="G113" s="1" t="s">
        <v>116</v>
      </c>
      <c r="H113" s="1" t="s">
        <v>40</v>
      </c>
      <c r="I113" s="1" t="s">
        <v>117</v>
      </c>
      <c r="J113" s="1" t="s">
        <v>81</v>
      </c>
      <c r="K113" s="1" t="s">
        <v>129</v>
      </c>
      <c r="L113" s="1" t="s">
        <v>386</v>
      </c>
      <c r="M113" s="1" t="s">
        <v>4593</v>
      </c>
      <c r="N113" s="1" t="s">
        <v>4594</v>
      </c>
      <c r="O113" s="1" t="s">
        <v>122</v>
      </c>
      <c r="P113" s="1" t="s">
        <v>246</v>
      </c>
      <c r="Q113" s="1" t="s">
        <v>247</v>
      </c>
      <c r="R113" s="1" t="s">
        <v>4594</v>
      </c>
      <c r="S113" s="1" t="s">
        <v>4206</v>
      </c>
      <c r="T113" s="1" t="s">
        <v>386</v>
      </c>
      <c r="U113" s="1" t="s">
        <v>387</v>
      </c>
      <c r="V113" s="18">
        <v>0</v>
      </c>
      <c r="W113" s="18">
        <v>1.0416666666666667E-3</v>
      </c>
      <c r="X113" s="18">
        <v>1.0416666666666667E-3</v>
      </c>
      <c r="Y113" s="1" t="e">
        <f>VLOOKUP(A113,tickets!A:A,1,0)</f>
        <v>#N/A</v>
      </c>
      <c r="Z113" s="58">
        <v>45293</v>
      </c>
      <c r="AA113" s="79"/>
    </row>
    <row r="114" spans="1:27" hidden="1" x14ac:dyDescent="0.2">
      <c r="A114" s="1" t="s">
        <v>788</v>
      </c>
      <c r="B114" s="1" t="s">
        <v>115</v>
      </c>
      <c r="C114" s="1" t="s">
        <v>242</v>
      </c>
      <c r="D114" s="1" t="s">
        <v>243</v>
      </c>
      <c r="E114" s="1" t="s">
        <v>407</v>
      </c>
      <c r="F114" s="1" t="s">
        <v>120</v>
      </c>
      <c r="G114" s="1" t="s">
        <v>116</v>
      </c>
      <c r="H114" s="1" t="s">
        <v>40</v>
      </c>
      <c r="I114" s="1" t="s">
        <v>117</v>
      </c>
      <c r="J114" s="1" t="s">
        <v>81</v>
      </c>
      <c r="K114" s="1" t="s">
        <v>111</v>
      </c>
      <c r="L114" s="1" t="s">
        <v>789</v>
      </c>
      <c r="M114" s="1" t="s">
        <v>4595</v>
      </c>
      <c r="N114" s="1" t="s">
        <v>4596</v>
      </c>
      <c r="O114" s="1" t="s">
        <v>122</v>
      </c>
      <c r="P114" s="1" t="s">
        <v>363</v>
      </c>
      <c r="Q114" s="1" t="s">
        <v>423</v>
      </c>
      <c r="R114" s="1" t="s">
        <v>4597</v>
      </c>
      <c r="S114" s="1" t="s">
        <v>4190</v>
      </c>
      <c r="T114" s="1" t="s">
        <v>790</v>
      </c>
      <c r="U114" s="1" t="s">
        <v>791</v>
      </c>
      <c r="V114" s="18">
        <v>0.92723379629629632</v>
      </c>
      <c r="W114" s="18">
        <v>0.93018518518518523</v>
      </c>
      <c r="X114" s="18">
        <v>2.9513888888888888E-3</v>
      </c>
      <c r="Y114" s="1" t="e">
        <f>VLOOKUP(A114,tickets!A:A,1,0)</f>
        <v>#N/A</v>
      </c>
      <c r="Z114" s="58">
        <v>45295</v>
      </c>
      <c r="AA114" s="79"/>
    </row>
    <row r="115" spans="1:27" x14ac:dyDescent="0.2">
      <c r="A115" s="1" t="s">
        <v>684</v>
      </c>
      <c r="B115" s="1" t="s">
        <v>167</v>
      </c>
      <c r="C115" s="1" t="s">
        <v>22</v>
      </c>
      <c r="D115" s="1" t="s">
        <v>22</v>
      </c>
      <c r="E115" s="1" t="s">
        <v>665</v>
      </c>
      <c r="F115" s="1" t="s">
        <v>667</v>
      </c>
      <c r="G115" s="1" t="s">
        <v>116</v>
      </c>
      <c r="H115" s="1" t="s">
        <v>50</v>
      </c>
      <c r="I115" s="1" t="s">
        <v>109</v>
      </c>
      <c r="J115" s="1" t="s">
        <v>81</v>
      </c>
      <c r="K115" s="1" t="s">
        <v>111</v>
      </c>
      <c r="L115" s="1" t="s">
        <v>685</v>
      </c>
      <c r="M115" s="1" t="s">
        <v>4353</v>
      </c>
      <c r="N115" s="1" t="s">
        <v>4354</v>
      </c>
      <c r="O115" s="1" t="s">
        <v>122</v>
      </c>
      <c r="P115" s="1" t="s">
        <v>266</v>
      </c>
      <c r="Q115" s="1" t="s">
        <v>1046</v>
      </c>
      <c r="R115" s="1" t="s">
        <v>4355</v>
      </c>
      <c r="S115" s="1" t="s">
        <v>4179</v>
      </c>
      <c r="T115" s="1" t="s">
        <v>1049</v>
      </c>
      <c r="U115" s="1" t="s">
        <v>1048</v>
      </c>
      <c r="V115" s="18">
        <v>0</v>
      </c>
      <c r="W115" s="18">
        <v>8.5277777777777786E-2</v>
      </c>
      <c r="X115" s="18">
        <v>8.5277777777777786E-2</v>
      </c>
      <c r="Y115" s="1" t="e">
        <f>VLOOKUP(A115,tickets!A:A,1,0)</f>
        <v>#N/A</v>
      </c>
      <c r="Z115" s="58">
        <v>45294</v>
      </c>
      <c r="AA115" s="79"/>
    </row>
    <row r="116" spans="1:27" hidden="1" x14ac:dyDescent="0.2">
      <c r="A116" s="1" t="s">
        <v>775</v>
      </c>
      <c r="B116" s="1" t="s">
        <v>132</v>
      </c>
      <c r="C116" s="1" t="s">
        <v>256</v>
      </c>
      <c r="D116" s="1" t="s">
        <v>374</v>
      </c>
      <c r="E116" s="1" t="s">
        <v>258</v>
      </c>
      <c r="F116" s="1" t="s">
        <v>442</v>
      </c>
      <c r="G116" s="1" t="s">
        <v>116</v>
      </c>
      <c r="H116" s="1" t="s">
        <v>40</v>
      </c>
      <c r="I116" s="1" t="s">
        <v>117</v>
      </c>
      <c r="J116" s="1" t="s">
        <v>81</v>
      </c>
      <c r="K116" s="1" t="s">
        <v>259</v>
      </c>
      <c r="L116" s="1" t="s">
        <v>464</v>
      </c>
      <c r="M116" s="1" t="s">
        <v>4601</v>
      </c>
      <c r="N116" s="1" t="s">
        <v>4602</v>
      </c>
      <c r="O116" s="1" t="s">
        <v>122</v>
      </c>
      <c r="P116" s="1" t="s">
        <v>199</v>
      </c>
      <c r="Q116" s="1" t="s">
        <v>115</v>
      </c>
      <c r="R116" s="1" t="s">
        <v>4603</v>
      </c>
      <c r="S116" s="1" t="s">
        <v>4175</v>
      </c>
      <c r="T116" s="1" t="s">
        <v>770</v>
      </c>
      <c r="V116" s="18">
        <v>2.7530902777777779</v>
      </c>
      <c r="W116" s="18">
        <v>2.7863310185185184</v>
      </c>
      <c r="X116" s="18">
        <v>3.3240740740740744E-2</v>
      </c>
      <c r="Y116" s="1" t="e">
        <f>VLOOKUP(A116,tickets!A:A,1,0)</f>
        <v>#N/A</v>
      </c>
      <c r="Z116" s="58">
        <v>45293</v>
      </c>
      <c r="AA116" s="79"/>
    </row>
    <row r="117" spans="1:27" x14ac:dyDescent="0.2">
      <c r="A117" s="1" t="s">
        <v>1147</v>
      </c>
      <c r="B117" s="1" t="s">
        <v>112</v>
      </c>
      <c r="C117" s="1" t="s">
        <v>21</v>
      </c>
      <c r="D117" s="1" t="s">
        <v>17</v>
      </c>
      <c r="E117" s="1" t="s">
        <v>44</v>
      </c>
      <c r="F117" s="1" t="s">
        <v>163</v>
      </c>
      <c r="G117" s="1" t="s">
        <v>159</v>
      </c>
      <c r="H117" s="1" t="s">
        <v>40</v>
      </c>
      <c r="I117" s="1" t="s">
        <v>117</v>
      </c>
      <c r="J117" s="1" t="s">
        <v>81</v>
      </c>
      <c r="K117" s="1" t="s">
        <v>121</v>
      </c>
      <c r="L117" s="1" t="s">
        <v>1151</v>
      </c>
      <c r="M117" s="1" t="s">
        <v>4394</v>
      </c>
      <c r="N117" s="1" t="s">
        <v>4395</v>
      </c>
      <c r="O117" s="1" t="s">
        <v>122</v>
      </c>
      <c r="P117" s="1" t="s">
        <v>342</v>
      </c>
      <c r="Q117" s="1" t="s">
        <v>343</v>
      </c>
      <c r="R117" s="1" t="s">
        <v>4396</v>
      </c>
      <c r="S117" s="1" t="s">
        <v>4206</v>
      </c>
      <c r="T117" s="1" t="s">
        <v>4397</v>
      </c>
      <c r="U117" s="1" t="s">
        <v>4398</v>
      </c>
      <c r="V117" s="18">
        <v>0</v>
      </c>
      <c r="W117" s="18">
        <v>7.3611111111111108E-3</v>
      </c>
      <c r="X117" s="18">
        <v>7.3611111111111108E-3</v>
      </c>
      <c r="Y117" s="1" t="e">
        <f>VLOOKUP(A117,tickets!A:A,1,0)</f>
        <v>#N/A</v>
      </c>
      <c r="Z117" s="58">
        <v>45294</v>
      </c>
      <c r="AA117" s="79"/>
    </row>
    <row r="118" spans="1:27" hidden="1" x14ac:dyDescent="0.2">
      <c r="A118" s="1" t="s">
        <v>1036</v>
      </c>
      <c r="B118" s="1" t="s">
        <v>132</v>
      </c>
      <c r="C118" s="1" t="s">
        <v>309</v>
      </c>
      <c r="D118" s="1" t="s">
        <v>257</v>
      </c>
      <c r="E118" s="1" t="s">
        <v>281</v>
      </c>
      <c r="F118" s="1" t="s">
        <v>174</v>
      </c>
      <c r="G118" s="1" t="s">
        <v>116</v>
      </c>
      <c r="H118" s="1" t="s">
        <v>40</v>
      </c>
      <c r="I118" s="1" t="s">
        <v>117</v>
      </c>
      <c r="J118" s="1" t="s">
        <v>81</v>
      </c>
      <c r="K118" s="1" t="s">
        <v>413</v>
      </c>
      <c r="L118" s="1" t="s">
        <v>507</v>
      </c>
      <c r="M118" s="1" t="s">
        <v>4608</v>
      </c>
      <c r="N118" s="1" t="s">
        <v>4609</v>
      </c>
      <c r="O118" s="1" t="s">
        <v>122</v>
      </c>
      <c r="P118" s="1" t="s">
        <v>363</v>
      </c>
      <c r="Q118" s="1" t="s">
        <v>230</v>
      </c>
      <c r="R118" s="1" t="s">
        <v>4610</v>
      </c>
      <c r="S118" s="1" t="s">
        <v>4179</v>
      </c>
      <c r="T118" s="1" t="s">
        <v>1037</v>
      </c>
      <c r="U118" s="1" t="s">
        <v>467</v>
      </c>
      <c r="V118" s="18">
        <v>1.2337962962962962E-2</v>
      </c>
      <c r="W118" s="18">
        <v>1.9351851851851853E-2</v>
      </c>
      <c r="X118" s="18">
        <v>7.013888888888889E-3</v>
      </c>
      <c r="Y118" s="1" t="e">
        <f>VLOOKUP(A118,tickets!A:A,1,0)</f>
        <v>#N/A</v>
      </c>
      <c r="Z118" s="58">
        <v>45293</v>
      </c>
      <c r="AA118" s="79"/>
    </row>
    <row r="119" spans="1:27" x14ac:dyDescent="0.2">
      <c r="A119" s="1" t="s">
        <v>1328</v>
      </c>
      <c r="B119" s="1" t="s">
        <v>115</v>
      </c>
      <c r="C119" s="1" t="s">
        <v>18</v>
      </c>
      <c r="D119" s="1" t="s">
        <v>243</v>
      </c>
      <c r="E119" s="1" t="s">
        <v>499</v>
      </c>
      <c r="F119" s="1" t="s">
        <v>120</v>
      </c>
      <c r="G119" s="1" t="s">
        <v>116</v>
      </c>
      <c r="H119" s="1" t="s">
        <v>40</v>
      </c>
      <c r="I119" s="1" t="s">
        <v>117</v>
      </c>
      <c r="J119" s="1" t="s">
        <v>81</v>
      </c>
      <c r="K119" s="1" t="s">
        <v>111</v>
      </c>
      <c r="L119" s="1" t="s">
        <v>1332</v>
      </c>
      <c r="M119" s="1" t="s">
        <v>4442</v>
      </c>
      <c r="N119" s="1" t="s">
        <v>4443</v>
      </c>
      <c r="O119" s="1" t="s">
        <v>122</v>
      </c>
      <c r="P119" s="1" t="s">
        <v>246</v>
      </c>
      <c r="Q119" s="1" t="s">
        <v>247</v>
      </c>
      <c r="R119" s="1" t="s">
        <v>4444</v>
      </c>
      <c r="S119" s="1" t="s">
        <v>4271</v>
      </c>
      <c r="T119" s="1" t="s">
        <v>4445</v>
      </c>
      <c r="U119" s="1" t="s">
        <v>4446</v>
      </c>
      <c r="V119" s="18">
        <v>0</v>
      </c>
      <c r="W119" s="18">
        <v>0.16290509259259259</v>
      </c>
      <c r="X119" s="18">
        <v>0.16290509259259259</v>
      </c>
      <c r="Y119" s="1" t="e">
        <f>VLOOKUP(A119,tickets!A:A,1,0)</f>
        <v>#N/A</v>
      </c>
      <c r="Z119" s="58">
        <v>45294</v>
      </c>
      <c r="AA119" s="79"/>
    </row>
    <row r="120" spans="1:27" x14ac:dyDescent="0.2">
      <c r="A120" s="1" t="s">
        <v>1353</v>
      </c>
      <c r="B120" s="1" t="s">
        <v>115</v>
      </c>
      <c r="C120" s="1" t="s">
        <v>23</v>
      </c>
      <c r="D120" s="1" t="s">
        <v>374</v>
      </c>
      <c r="E120" s="1" t="s">
        <v>68</v>
      </c>
      <c r="F120" s="1" t="s">
        <v>149</v>
      </c>
      <c r="G120" s="1" t="s">
        <v>110</v>
      </c>
      <c r="H120" s="1" t="s">
        <v>50</v>
      </c>
      <c r="I120" s="1" t="s">
        <v>109</v>
      </c>
      <c r="J120" s="1" t="s">
        <v>81</v>
      </c>
      <c r="K120" s="1" t="s">
        <v>155</v>
      </c>
      <c r="L120" s="1" t="s">
        <v>1357</v>
      </c>
      <c r="M120" s="1" t="s">
        <v>4486</v>
      </c>
      <c r="N120" s="1" t="s">
        <v>4487</v>
      </c>
      <c r="O120" s="1" t="s">
        <v>122</v>
      </c>
      <c r="P120" s="1" t="s">
        <v>246</v>
      </c>
      <c r="Q120" s="1" t="s">
        <v>247</v>
      </c>
      <c r="R120" s="1" t="s">
        <v>4488</v>
      </c>
      <c r="S120" s="1" t="s">
        <v>4271</v>
      </c>
      <c r="T120" s="1" t="s">
        <v>4489</v>
      </c>
      <c r="U120" s="1" t="s">
        <v>4490</v>
      </c>
      <c r="V120" s="18">
        <v>0.22399305555555557</v>
      </c>
      <c r="W120" s="18">
        <v>0.25942129629629629</v>
      </c>
      <c r="X120" s="18">
        <v>3.5428240740740739E-2</v>
      </c>
      <c r="Y120" s="1" t="e">
        <f>VLOOKUP(A120,tickets!A:A,1,0)</f>
        <v>#N/A</v>
      </c>
      <c r="Z120" s="58">
        <v>45294</v>
      </c>
      <c r="AA120" s="79"/>
    </row>
    <row r="121" spans="1:27" hidden="1" x14ac:dyDescent="0.2">
      <c r="A121" s="1" t="s">
        <v>927</v>
      </c>
      <c r="B121" s="1" t="s">
        <v>132</v>
      </c>
      <c r="C121" s="1" t="s">
        <v>250</v>
      </c>
      <c r="D121" s="1" t="s">
        <v>251</v>
      </c>
      <c r="E121" s="1" t="s">
        <v>302</v>
      </c>
      <c r="F121" s="1" t="s">
        <v>303</v>
      </c>
      <c r="G121" s="1" t="s">
        <v>110</v>
      </c>
      <c r="H121" s="1" t="s">
        <v>50</v>
      </c>
      <c r="I121" s="1" t="s">
        <v>109</v>
      </c>
      <c r="J121" s="1" t="s">
        <v>4186</v>
      </c>
      <c r="K121" s="1" t="s">
        <v>129</v>
      </c>
      <c r="L121" s="1" t="s">
        <v>928</v>
      </c>
      <c r="M121" s="1" t="s">
        <v>4617</v>
      </c>
      <c r="N121" s="1" t="s">
        <v>4618</v>
      </c>
      <c r="O121" s="1" t="s">
        <v>122</v>
      </c>
      <c r="P121" s="1" t="s">
        <v>246</v>
      </c>
      <c r="Q121" s="1" t="s">
        <v>247</v>
      </c>
      <c r="R121" s="1" t="s">
        <v>4619</v>
      </c>
      <c r="S121" s="1" t="s">
        <v>4190</v>
      </c>
      <c r="T121" s="1" t="s">
        <v>307</v>
      </c>
      <c r="U121" s="1" t="s">
        <v>276</v>
      </c>
      <c r="V121" s="18">
        <v>0</v>
      </c>
      <c r="W121" s="18">
        <v>0</v>
      </c>
      <c r="X121" s="18">
        <v>0</v>
      </c>
      <c r="Y121" s="1" t="e">
        <f>VLOOKUP(A121,tickets!A:A,1,0)</f>
        <v>#N/A</v>
      </c>
      <c r="Z121" s="58">
        <v>45296</v>
      </c>
      <c r="AA121" s="79"/>
    </row>
    <row r="122" spans="1:27" hidden="1" x14ac:dyDescent="0.2">
      <c r="A122" s="1" t="s">
        <v>4620</v>
      </c>
      <c r="B122" s="1" t="s">
        <v>132</v>
      </c>
      <c r="C122" s="1" t="s">
        <v>309</v>
      </c>
      <c r="D122" s="1" t="s">
        <v>257</v>
      </c>
      <c r="E122" s="1" t="s">
        <v>281</v>
      </c>
      <c r="F122" s="1" t="s">
        <v>174</v>
      </c>
      <c r="G122" s="1" t="s">
        <v>116</v>
      </c>
      <c r="H122" s="1" t="s">
        <v>40</v>
      </c>
      <c r="I122" s="1" t="s">
        <v>117</v>
      </c>
      <c r="J122" s="1" t="s">
        <v>81</v>
      </c>
      <c r="K122" s="1" t="s">
        <v>430</v>
      </c>
      <c r="L122" s="1" t="s">
        <v>4621</v>
      </c>
      <c r="M122" s="1" t="s">
        <v>4622</v>
      </c>
      <c r="N122" s="1" t="s">
        <v>4623</v>
      </c>
      <c r="O122" s="1" t="s">
        <v>122</v>
      </c>
      <c r="P122" s="1" t="s">
        <v>246</v>
      </c>
      <c r="Q122" s="1" t="s">
        <v>247</v>
      </c>
      <c r="R122" s="1" t="s">
        <v>4624</v>
      </c>
      <c r="S122" s="1" t="s">
        <v>4271</v>
      </c>
      <c r="T122" s="1" t="s">
        <v>4625</v>
      </c>
      <c r="U122" s="1" t="s">
        <v>4626</v>
      </c>
      <c r="V122" s="18">
        <v>9.6874999999999999E-3</v>
      </c>
      <c r="W122" s="18">
        <v>2.0092592592592592E-2</v>
      </c>
      <c r="X122" s="18">
        <v>1.0405092592592593E-2</v>
      </c>
      <c r="Y122" s="1" t="e">
        <f>VLOOKUP(A122,tickets!A:A,1,0)</f>
        <v>#N/A</v>
      </c>
      <c r="Z122" s="58">
        <v>45296</v>
      </c>
      <c r="AA122" s="79"/>
    </row>
    <row r="123" spans="1:27" hidden="1" x14ac:dyDescent="0.2">
      <c r="A123" s="1" t="s">
        <v>1398</v>
      </c>
      <c r="B123" s="1" t="s">
        <v>124</v>
      </c>
      <c r="C123" s="1" t="s">
        <v>19</v>
      </c>
      <c r="D123" s="1" t="s">
        <v>277</v>
      </c>
      <c r="E123" s="1" t="s">
        <v>64</v>
      </c>
      <c r="F123" s="1" t="s">
        <v>125</v>
      </c>
      <c r="G123" s="1" t="s">
        <v>123</v>
      </c>
      <c r="H123" s="1" t="s">
        <v>50</v>
      </c>
      <c r="I123" s="1" t="s">
        <v>109</v>
      </c>
      <c r="J123" s="1" t="s">
        <v>80</v>
      </c>
      <c r="K123" s="1" t="s">
        <v>121</v>
      </c>
      <c r="L123" s="1" t="s">
        <v>1401</v>
      </c>
      <c r="M123" s="1" t="s">
        <v>4604</v>
      </c>
      <c r="N123" s="1" t="s">
        <v>4604</v>
      </c>
      <c r="O123" s="1" t="s">
        <v>122</v>
      </c>
      <c r="P123" s="1" t="s">
        <v>266</v>
      </c>
      <c r="Q123" s="1" t="s">
        <v>267</v>
      </c>
      <c r="R123" s="1" t="s">
        <v>4605</v>
      </c>
      <c r="S123" s="1" t="s">
        <v>4214</v>
      </c>
      <c r="T123" s="1" t="s">
        <v>4606</v>
      </c>
      <c r="U123" s="1" t="s">
        <v>4607</v>
      </c>
      <c r="V123" s="18">
        <v>5.724537037037037E-2</v>
      </c>
      <c r="W123" s="18">
        <v>5.9259259259259262E-2</v>
      </c>
      <c r="X123" s="18">
        <v>2.0138888888888888E-3</v>
      </c>
      <c r="Y123" s="1" t="e">
        <f>VLOOKUP(A123,tickets!A:A,1,0)</f>
        <v>#N/A</v>
      </c>
      <c r="Z123" s="58">
        <v>45294</v>
      </c>
      <c r="AA123" s="79"/>
    </row>
    <row r="124" spans="1:27" hidden="1" x14ac:dyDescent="0.2">
      <c r="A124" s="1" t="s">
        <v>827</v>
      </c>
      <c r="B124" s="1" t="s">
        <v>132</v>
      </c>
      <c r="C124" s="1" t="s">
        <v>309</v>
      </c>
      <c r="D124" s="1" t="s">
        <v>257</v>
      </c>
      <c r="E124" s="1" t="s">
        <v>281</v>
      </c>
      <c r="F124" s="1" t="s">
        <v>219</v>
      </c>
      <c r="G124" s="1" t="s">
        <v>116</v>
      </c>
      <c r="H124" s="1" t="s">
        <v>40</v>
      </c>
      <c r="I124" s="1" t="s">
        <v>117</v>
      </c>
      <c r="J124" s="1" t="s">
        <v>81</v>
      </c>
      <c r="K124" s="1" t="s">
        <v>410</v>
      </c>
      <c r="L124" s="1" t="s">
        <v>828</v>
      </c>
      <c r="M124" s="1" t="s">
        <v>4629</v>
      </c>
      <c r="N124" s="1" t="s">
        <v>4630</v>
      </c>
      <c r="O124" s="1" t="s">
        <v>122</v>
      </c>
      <c r="P124" s="1" t="s">
        <v>266</v>
      </c>
      <c r="Q124" s="1" t="s">
        <v>274</v>
      </c>
      <c r="R124" s="1" t="s">
        <v>4631</v>
      </c>
      <c r="S124" s="1" t="s">
        <v>4190</v>
      </c>
      <c r="T124" s="1" t="s">
        <v>829</v>
      </c>
      <c r="U124" s="1" t="s">
        <v>467</v>
      </c>
      <c r="V124" s="18">
        <v>1.02125</v>
      </c>
      <c r="W124" s="18">
        <v>1.0482060185185185</v>
      </c>
      <c r="X124" s="18">
        <v>2.6956018518518522E-2</v>
      </c>
      <c r="Y124" s="1" t="e">
        <f>VLOOKUP(A124,tickets!A:A,1,0)</f>
        <v>#N/A</v>
      </c>
      <c r="Z124" s="58">
        <v>45295</v>
      </c>
      <c r="AA124" s="79"/>
    </row>
    <row r="125" spans="1:27" x14ac:dyDescent="0.2">
      <c r="A125" s="1" t="s">
        <v>1137</v>
      </c>
      <c r="B125" s="1" t="s">
        <v>115</v>
      </c>
      <c r="C125" s="1" t="s">
        <v>19</v>
      </c>
      <c r="D125" s="1" t="s">
        <v>243</v>
      </c>
      <c r="E125" s="1" t="s">
        <v>64</v>
      </c>
      <c r="F125" s="1" t="s">
        <v>141</v>
      </c>
      <c r="G125" s="1" t="s">
        <v>110</v>
      </c>
      <c r="H125" s="1" t="s">
        <v>36</v>
      </c>
      <c r="I125" s="1" t="s">
        <v>117</v>
      </c>
      <c r="J125" s="1" t="s">
        <v>81</v>
      </c>
      <c r="K125" s="1" t="s">
        <v>178</v>
      </c>
      <c r="L125" s="1" t="s">
        <v>1141</v>
      </c>
      <c r="M125" s="1" t="s">
        <v>4632</v>
      </c>
      <c r="N125" s="1" t="s">
        <v>4633</v>
      </c>
      <c r="O125" s="1" t="s">
        <v>122</v>
      </c>
      <c r="P125" s="1" t="s">
        <v>266</v>
      </c>
      <c r="Q125" s="1" t="s">
        <v>267</v>
      </c>
      <c r="R125" s="1" t="s">
        <v>4634</v>
      </c>
      <c r="S125" s="1" t="s">
        <v>4206</v>
      </c>
      <c r="T125" s="1" t="s">
        <v>4635</v>
      </c>
      <c r="U125" s="1" t="s">
        <v>4636</v>
      </c>
      <c r="V125" s="18">
        <v>0</v>
      </c>
      <c r="W125" s="18">
        <v>0.13277777777777777</v>
      </c>
      <c r="X125" s="18">
        <v>0.13277777777777777</v>
      </c>
      <c r="Y125" s="1" t="e">
        <f>VLOOKUP(A125,tickets!A:A,1,0)</f>
        <v>#N/A</v>
      </c>
      <c r="Z125" s="58">
        <v>45294</v>
      </c>
      <c r="AA125" s="79"/>
    </row>
    <row r="126" spans="1:27" hidden="1" x14ac:dyDescent="0.2">
      <c r="A126" s="1" t="s">
        <v>4637</v>
      </c>
      <c r="B126" s="1" t="s">
        <v>132</v>
      </c>
      <c r="C126" s="1" t="s">
        <v>357</v>
      </c>
      <c r="D126" s="1" t="s">
        <v>251</v>
      </c>
      <c r="E126" s="1" t="s">
        <v>358</v>
      </c>
      <c r="F126" s="1" t="s">
        <v>359</v>
      </c>
      <c r="G126" s="1" t="s">
        <v>110</v>
      </c>
      <c r="H126" s="1" t="s">
        <v>50</v>
      </c>
      <c r="I126" s="1" t="s">
        <v>109</v>
      </c>
      <c r="J126" s="1" t="s">
        <v>81</v>
      </c>
      <c r="K126" s="1" t="s">
        <v>114</v>
      </c>
      <c r="L126" s="1" t="s">
        <v>4638</v>
      </c>
      <c r="M126" s="1" t="s">
        <v>4639</v>
      </c>
      <c r="N126" s="1" t="s">
        <v>4640</v>
      </c>
      <c r="O126" s="1" t="s">
        <v>122</v>
      </c>
      <c r="P126" s="1" t="s">
        <v>246</v>
      </c>
      <c r="Q126" s="1" t="s">
        <v>247</v>
      </c>
      <c r="R126" s="1" t="s">
        <v>4641</v>
      </c>
      <c r="S126" s="1" t="s">
        <v>4206</v>
      </c>
      <c r="U126" s="1" t="s">
        <v>360</v>
      </c>
      <c r="V126" s="18">
        <v>1.7893518518518517E-2</v>
      </c>
      <c r="W126" s="18">
        <v>1.8784722222222223E-2</v>
      </c>
      <c r="X126" s="18">
        <v>8.9120370370370362E-4</v>
      </c>
      <c r="Y126" s="1" t="e">
        <f>VLOOKUP(A126,tickets!A:A,1,0)</f>
        <v>#N/A</v>
      </c>
      <c r="Z126" s="58">
        <v>45296</v>
      </c>
      <c r="AA126" s="79"/>
    </row>
    <row r="127" spans="1:27" hidden="1" x14ac:dyDescent="0.2">
      <c r="A127" s="1" t="s">
        <v>4642</v>
      </c>
      <c r="B127" s="1" t="s">
        <v>132</v>
      </c>
      <c r="C127" s="1" t="s">
        <v>309</v>
      </c>
      <c r="D127" s="1" t="s">
        <v>374</v>
      </c>
      <c r="E127" s="1" t="s">
        <v>281</v>
      </c>
      <c r="F127" s="1" t="s">
        <v>442</v>
      </c>
      <c r="G127" s="1" t="s">
        <v>116</v>
      </c>
      <c r="H127" s="1" t="s">
        <v>40</v>
      </c>
      <c r="I127" s="1" t="s">
        <v>117</v>
      </c>
      <c r="J127" s="1" t="s">
        <v>81</v>
      </c>
      <c r="K127" s="1" t="s">
        <v>118</v>
      </c>
      <c r="L127" s="1" t="s">
        <v>4643</v>
      </c>
      <c r="M127" s="1" t="s">
        <v>4644</v>
      </c>
      <c r="N127" s="1" t="s">
        <v>4645</v>
      </c>
      <c r="O127" s="1" t="s">
        <v>122</v>
      </c>
      <c r="P127" s="1" t="s">
        <v>363</v>
      </c>
      <c r="Q127" s="1" t="s">
        <v>423</v>
      </c>
      <c r="R127" s="1" t="s">
        <v>4646</v>
      </c>
      <c r="S127" s="1" t="s">
        <v>4206</v>
      </c>
      <c r="T127" s="1" t="s">
        <v>4647</v>
      </c>
      <c r="U127" s="1" t="s">
        <v>467</v>
      </c>
      <c r="V127" s="18">
        <v>3.9814814814814817E-3</v>
      </c>
      <c r="W127" s="18">
        <v>9.4212962962962957E-3</v>
      </c>
      <c r="X127" s="18">
        <v>5.4398148148148149E-3</v>
      </c>
      <c r="Y127" s="1" t="e">
        <f>VLOOKUP(A127,tickets!A:A,1,0)</f>
        <v>#N/A</v>
      </c>
      <c r="Z127" s="58">
        <v>45297</v>
      </c>
      <c r="AA127" s="79"/>
    </row>
    <row r="128" spans="1:27" hidden="1" x14ac:dyDescent="0.2">
      <c r="A128" s="1" t="s">
        <v>4648</v>
      </c>
      <c r="B128" s="1" t="s">
        <v>132</v>
      </c>
      <c r="C128" s="1" t="s">
        <v>250</v>
      </c>
      <c r="D128" s="1" t="s">
        <v>251</v>
      </c>
      <c r="E128" s="1" t="s">
        <v>289</v>
      </c>
      <c r="F128" s="1" t="s">
        <v>290</v>
      </c>
      <c r="G128" s="1" t="s">
        <v>110</v>
      </c>
      <c r="H128" s="1" t="s">
        <v>50</v>
      </c>
      <c r="I128" s="1" t="s">
        <v>109</v>
      </c>
      <c r="J128" s="1" t="s">
        <v>81</v>
      </c>
      <c r="K128" s="1" t="s">
        <v>129</v>
      </c>
      <c r="L128" s="1" t="s">
        <v>269</v>
      </c>
      <c r="M128" s="1" t="s">
        <v>4649</v>
      </c>
      <c r="N128" s="1" t="s">
        <v>4650</v>
      </c>
      <c r="O128" s="1" t="s">
        <v>122</v>
      </c>
      <c r="P128" s="1" t="s">
        <v>246</v>
      </c>
      <c r="Q128" s="1" t="s">
        <v>247</v>
      </c>
      <c r="R128" s="1" t="s">
        <v>4651</v>
      </c>
      <c r="S128" s="1" t="s">
        <v>4214</v>
      </c>
      <c r="T128" s="1" t="s">
        <v>269</v>
      </c>
      <c r="U128" s="1" t="s">
        <v>369</v>
      </c>
      <c r="V128" s="18">
        <v>1.0648148148148147E-3</v>
      </c>
      <c r="W128" s="18">
        <v>1.7708333333333332E-3</v>
      </c>
      <c r="X128" s="18">
        <v>7.0601851851851847E-4</v>
      </c>
      <c r="Y128" s="1" t="e">
        <f>VLOOKUP(A128,tickets!A:A,1,0)</f>
        <v>#N/A</v>
      </c>
      <c r="Z128" s="58">
        <v>45294</v>
      </c>
      <c r="AA128" s="79"/>
    </row>
    <row r="129" spans="1:27" hidden="1" x14ac:dyDescent="0.2">
      <c r="A129" s="1" t="s">
        <v>4652</v>
      </c>
      <c r="B129" s="1" t="s">
        <v>173</v>
      </c>
      <c r="C129" s="1" t="s">
        <v>357</v>
      </c>
      <c r="D129" s="1" t="s">
        <v>251</v>
      </c>
      <c r="E129" s="1" t="s">
        <v>4476</v>
      </c>
      <c r="F129" s="1" t="s">
        <v>321</v>
      </c>
      <c r="G129" s="1" t="s">
        <v>116</v>
      </c>
      <c r="H129" s="1" t="s">
        <v>40</v>
      </c>
      <c r="I129" s="1" t="s">
        <v>117</v>
      </c>
      <c r="J129" s="1" t="s">
        <v>4250</v>
      </c>
      <c r="K129" s="1" t="s">
        <v>111</v>
      </c>
      <c r="L129" s="1" t="s">
        <v>4653</v>
      </c>
      <c r="M129" s="1" t="s">
        <v>4654</v>
      </c>
      <c r="N129" s="1" t="s">
        <v>4655</v>
      </c>
      <c r="O129" s="1" t="s">
        <v>122</v>
      </c>
      <c r="P129" s="1" t="s">
        <v>266</v>
      </c>
      <c r="Q129" s="1" t="s">
        <v>517</v>
      </c>
      <c r="R129" s="1" t="s">
        <v>4656</v>
      </c>
      <c r="S129" s="1" t="s">
        <v>4214</v>
      </c>
      <c r="T129" s="1" t="s">
        <v>4657</v>
      </c>
      <c r="U129" s="1" t="s">
        <v>4658</v>
      </c>
      <c r="V129" s="18">
        <v>0</v>
      </c>
      <c r="W129" s="18">
        <v>0</v>
      </c>
      <c r="X129" s="18">
        <v>0</v>
      </c>
      <c r="Y129" s="1" t="e">
        <f>VLOOKUP(A129,tickets!A:A,1,0)</f>
        <v>#N/A</v>
      </c>
      <c r="Z129" s="58">
        <v>45293</v>
      </c>
      <c r="AA129" s="79"/>
    </row>
    <row r="130" spans="1:27" x14ac:dyDescent="0.2">
      <c r="A130" s="1" t="s">
        <v>610</v>
      </c>
      <c r="B130" s="1" t="s">
        <v>115</v>
      </c>
      <c r="C130" s="1" t="s">
        <v>14</v>
      </c>
      <c r="D130" s="1" t="s">
        <v>243</v>
      </c>
      <c r="E130" s="1" t="s">
        <v>52</v>
      </c>
      <c r="F130" s="1" t="s">
        <v>120</v>
      </c>
      <c r="G130" s="1" t="s">
        <v>116</v>
      </c>
      <c r="H130" s="1" t="s">
        <v>40</v>
      </c>
      <c r="I130" s="1" t="s">
        <v>117</v>
      </c>
      <c r="J130" s="1" t="s">
        <v>81</v>
      </c>
      <c r="K130" s="1" t="s">
        <v>200</v>
      </c>
      <c r="L130" s="1" t="s">
        <v>456</v>
      </c>
      <c r="M130" s="1" t="s">
        <v>4694</v>
      </c>
      <c r="N130" s="1" t="s">
        <v>4695</v>
      </c>
      <c r="O130" s="1" t="s">
        <v>122</v>
      </c>
      <c r="P130" s="1" t="s">
        <v>246</v>
      </c>
      <c r="Q130" s="1" t="s">
        <v>247</v>
      </c>
      <c r="R130" s="1" t="s">
        <v>4696</v>
      </c>
      <c r="S130" s="1" t="s">
        <v>4190</v>
      </c>
      <c r="T130" s="1" t="s">
        <v>907</v>
      </c>
      <c r="U130" s="1" t="s">
        <v>908</v>
      </c>
      <c r="V130" s="18">
        <v>0</v>
      </c>
      <c r="W130" s="18">
        <v>0.16465277777777779</v>
      </c>
      <c r="X130" s="18">
        <v>0.16465277777777779</v>
      </c>
      <c r="Y130" s="1" t="e">
        <f>VLOOKUP(A130,tickets!A:A,1,0)</f>
        <v>#N/A</v>
      </c>
      <c r="Z130" s="58">
        <v>45294</v>
      </c>
      <c r="AA130" s="79"/>
    </row>
    <row r="131" spans="1:27" hidden="1" x14ac:dyDescent="0.2">
      <c r="A131" s="1" t="s">
        <v>1075</v>
      </c>
      <c r="B131" s="1" t="s">
        <v>132</v>
      </c>
      <c r="C131" s="1" t="s">
        <v>256</v>
      </c>
      <c r="D131" s="1" t="s">
        <v>374</v>
      </c>
      <c r="E131" s="1" t="s">
        <v>263</v>
      </c>
      <c r="F131" s="1" t="s">
        <v>442</v>
      </c>
      <c r="G131" s="1" t="s">
        <v>116</v>
      </c>
      <c r="H131" s="1" t="s">
        <v>40</v>
      </c>
      <c r="I131" s="1" t="s">
        <v>117</v>
      </c>
      <c r="J131" s="1" t="s">
        <v>81</v>
      </c>
      <c r="K131" s="1" t="s">
        <v>129</v>
      </c>
      <c r="L131" s="1" t="s">
        <v>372</v>
      </c>
      <c r="M131" s="1" t="s">
        <v>4662</v>
      </c>
      <c r="N131" s="1" t="s">
        <v>4663</v>
      </c>
      <c r="O131" s="1" t="s">
        <v>122</v>
      </c>
      <c r="P131" s="1" t="s">
        <v>199</v>
      </c>
      <c r="Q131" s="1" t="s">
        <v>115</v>
      </c>
      <c r="R131" s="1" t="s">
        <v>4664</v>
      </c>
      <c r="S131" s="1" t="s">
        <v>4179</v>
      </c>
      <c r="T131" s="1" t="s">
        <v>1076</v>
      </c>
      <c r="U131" s="1" t="s">
        <v>265</v>
      </c>
      <c r="V131" s="18">
        <v>7.1527777777777787E-3</v>
      </c>
      <c r="W131" s="18">
        <v>1.9363425925925926E-2</v>
      </c>
      <c r="X131" s="18">
        <v>1.2210648148148146E-2</v>
      </c>
      <c r="Y131" s="1" t="e">
        <f>VLOOKUP(A131,tickets!A:A,1,0)</f>
        <v>#N/A</v>
      </c>
      <c r="Z131" s="58">
        <v>45296</v>
      </c>
      <c r="AA131" s="79"/>
    </row>
    <row r="132" spans="1:27" hidden="1" x14ac:dyDescent="0.2">
      <c r="A132" s="1" t="s">
        <v>570</v>
      </c>
      <c r="B132" s="1" t="s">
        <v>124</v>
      </c>
      <c r="C132" s="1" t="s">
        <v>19</v>
      </c>
      <c r="D132" s="1" t="s">
        <v>277</v>
      </c>
      <c r="E132" s="1" t="s">
        <v>457</v>
      </c>
      <c r="F132" s="1" t="s">
        <v>125</v>
      </c>
      <c r="G132" s="1" t="s">
        <v>123</v>
      </c>
      <c r="H132" s="1" t="s">
        <v>50</v>
      </c>
      <c r="I132" s="1" t="s">
        <v>109</v>
      </c>
      <c r="J132" s="1" t="s">
        <v>80</v>
      </c>
      <c r="K132" s="1" t="s">
        <v>129</v>
      </c>
      <c r="L132" s="1" t="s">
        <v>571</v>
      </c>
      <c r="M132" s="1" t="s">
        <v>4709</v>
      </c>
      <c r="N132" s="1" t="s">
        <v>4709</v>
      </c>
      <c r="O132" s="1" t="s">
        <v>122</v>
      </c>
      <c r="P132" s="1" t="s">
        <v>266</v>
      </c>
      <c r="Q132" s="1" t="s">
        <v>267</v>
      </c>
      <c r="R132" s="1" t="s">
        <v>4710</v>
      </c>
      <c r="S132" s="1" t="s">
        <v>4190</v>
      </c>
      <c r="T132" s="1" t="s">
        <v>925</v>
      </c>
      <c r="U132" s="1" t="s">
        <v>926</v>
      </c>
      <c r="V132" s="18">
        <v>2.3287037037037037E-2</v>
      </c>
      <c r="W132" s="18">
        <v>4.449074074074074E-2</v>
      </c>
      <c r="X132" s="18">
        <v>2.1203703703703707E-2</v>
      </c>
      <c r="Y132" s="1" t="e">
        <f>VLOOKUP(A132,tickets!A:A,1,0)</f>
        <v>#N/A</v>
      </c>
      <c r="Z132" s="58">
        <v>45294</v>
      </c>
      <c r="AA132" s="79"/>
    </row>
    <row r="133" spans="1:27" hidden="1" x14ac:dyDescent="0.2">
      <c r="A133" s="1" t="s">
        <v>857</v>
      </c>
      <c r="B133" s="1" t="s">
        <v>132</v>
      </c>
      <c r="C133" s="1" t="s">
        <v>251</v>
      </c>
      <c r="D133" s="1" t="s">
        <v>257</v>
      </c>
      <c r="E133" s="1" t="s">
        <v>261</v>
      </c>
      <c r="F133" s="1" t="s">
        <v>461</v>
      </c>
      <c r="G133" s="1" t="s">
        <v>116</v>
      </c>
      <c r="H133" s="1" t="s">
        <v>40</v>
      </c>
      <c r="I133" s="1" t="s">
        <v>117</v>
      </c>
      <c r="J133" s="1" t="s">
        <v>81</v>
      </c>
      <c r="K133" s="1" t="s">
        <v>148</v>
      </c>
      <c r="L133" s="1" t="s">
        <v>381</v>
      </c>
      <c r="M133" s="1" t="s">
        <v>4668</v>
      </c>
      <c r="N133" s="1" t="s">
        <v>4669</v>
      </c>
      <c r="O133" s="1" t="s">
        <v>122</v>
      </c>
      <c r="P133" s="1" t="s">
        <v>199</v>
      </c>
      <c r="Q133" s="1" t="s">
        <v>115</v>
      </c>
      <c r="R133" s="1" t="s">
        <v>4670</v>
      </c>
      <c r="S133" s="1" t="s">
        <v>4175</v>
      </c>
      <c r="T133" s="1" t="s">
        <v>858</v>
      </c>
      <c r="U133" s="1" t="s">
        <v>262</v>
      </c>
      <c r="V133" s="18">
        <v>0</v>
      </c>
      <c r="W133" s="18">
        <v>1.1099537037037038E-2</v>
      </c>
      <c r="X133" s="18">
        <v>1.1099537037037038E-2</v>
      </c>
      <c r="Y133" s="1" t="e">
        <f>VLOOKUP(A133,tickets!A:A,1,0)</f>
        <v>#N/A</v>
      </c>
      <c r="Z133" s="58">
        <v>45297</v>
      </c>
      <c r="AA133" s="79"/>
    </row>
    <row r="134" spans="1:27" x14ac:dyDescent="0.2">
      <c r="A134" s="1" t="s">
        <v>714</v>
      </c>
      <c r="B134" s="1" t="s">
        <v>167</v>
      </c>
      <c r="C134" s="1" t="s">
        <v>22</v>
      </c>
      <c r="D134" s="1" t="s">
        <v>243</v>
      </c>
      <c r="E134" s="1" t="s">
        <v>46</v>
      </c>
      <c r="F134" s="1" t="s">
        <v>133</v>
      </c>
      <c r="G134" s="1" t="s">
        <v>110</v>
      </c>
      <c r="H134" s="1" t="s">
        <v>50</v>
      </c>
      <c r="I134" s="1" t="s">
        <v>109</v>
      </c>
      <c r="J134" s="1" t="s">
        <v>81</v>
      </c>
      <c r="K134" s="1" t="s">
        <v>129</v>
      </c>
      <c r="L134" s="1" t="s">
        <v>715</v>
      </c>
      <c r="M134" s="1" t="s">
        <v>4815</v>
      </c>
      <c r="N134" s="1" t="s">
        <v>4816</v>
      </c>
      <c r="O134" s="1" t="s">
        <v>122</v>
      </c>
      <c r="P134" s="1" t="s">
        <v>266</v>
      </c>
      <c r="Q134" s="1" t="s">
        <v>330</v>
      </c>
      <c r="R134" s="1" t="s">
        <v>4817</v>
      </c>
      <c r="S134" s="1" t="s">
        <v>4179</v>
      </c>
      <c r="T134" s="1" t="s">
        <v>1066</v>
      </c>
      <c r="U134" s="1" t="s">
        <v>331</v>
      </c>
      <c r="V134" s="18">
        <v>0</v>
      </c>
      <c r="W134" s="18">
        <v>8.3333333333333332E-3</v>
      </c>
      <c r="X134" s="18">
        <v>8.3333333333333332E-3</v>
      </c>
      <c r="Y134" s="1" t="e">
        <f>VLOOKUP(A134,tickets!A:A,1,0)</f>
        <v>#N/A</v>
      </c>
      <c r="Z134" s="58">
        <v>45294</v>
      </c>
      <c r="AA134" s="79"/>
    </row>
    <row r="135" spans="1:27" hidden="1" x14ac:dyDescent="0.2">
      <c r="A135" s="1" t="s">
        <v>1013</v>
      </c>
      <c r="B135" s="1" t="s">
        <v>132</v>
      </c>
      <c r="C135" s="1" t="s">
        <v>250</v>
      </c>
      <c r="D135" s="1" t="s">
        <v>251</v>
      </c>
      <c r="E135" s="1" t="s">
        <v>263</v>
      </c>
      <c r="F135" s="1" t="s">
        <v>293</v>
      </c>
      <c r="G135" s="1" t="s">
        <v>116</v>
      </c>
      <c r="H135" s="1" t="s">
        <v>40</v>
      </c>
      <c r="I135" s="1" t="s">
        <v>117</v>
      </c>
      <c r="J135" s="1" t="s">
        <v>81</v>
      </c>
      <c r="K135" s="1" t="s">
        <v>129</v>
      </c>
      <c r="L135" s="1" t="s">
        <v>333</v>
      </c>
      <c r="M135" s="1" t="s">
        <v>4674</v>
      </c>
      <c r="N135" s="1" t="s">
        <v>4675</v>
      </c>
      <c r="O135" s="1" t="s">
        <v>122</v>
      </c>
      <c r="P135" s="1" t="s">
        <v>246</v>
      </c>
      <c r="Q135" s="1" t="s">
        <v>247</v>
      </c>
      <c r="R135" s="1" t="s">
        <v>4675</v>
      </c>
      <c r="S135" s="1" t="s">
        <v>4179</v>
      </c>
      <c r="T135" s="1" t="s">
        <v>333</v>
      </c>
      <c r="U135" s="1" t="s">
        <v>334</v>
      </c>
      <c r="V135" s="18">
        <v>0</v>
      </c>
      <c r="W135" s="18">
        <v>9.0277777777777784E-4</v>
      </c>
      <c r="X135" s="18">
        <v>9.0277777777777784E-4</v>
      </c>
      <c r="Y135" s="1" t="e">
        <f>VLOOKUP(A135,tickets!A:A,1,0)</f>
        <v>#N/A</v>
      </c>
      <c r="Z135" s="58">
        <v>45294</v>
      </c>
      <c r="AA135" s="79"/>
    </row>
    <row r="136" spans="1:27" hidden="1" x14ac:dyDescent="0.2">
      <c r="A136" s="1" t="s">
        <v>893</v>
      </c>
      <c r="B136" s="1" t="s">
        <v>115</v>
      </c>
      <c r="C136" s="1" t="s">
        <v>295</v>
      </c>
      <c r="D136" s="1" t="s">
        <v>243</v>
      </c>
      <c r="E136" s="1" t="s">
        <v>261</v>
      </c>
      <c r="F136" s="1" t="s">
        <v>120</v>
      </c>
      <c r="G136" s="1" t="s">
        <v>116</v>
      </c>
      <c r="H136" s="1" t="s">
        <v>40</v>
      </c>
      <c r="I136" s="1" t="s">
        <v>117</v>
      </c>
      <c r="J136" s="1" t="s">
        <v>81</v>
      </c>
      <c r="K136" s="1" t="s">
        <v>111</v>
      </c>
      <c r="L136" s="1" t="s">
        <v>894</v>
      </c>
      <c r="M136" s="1" t="s">
        <v>4676</v>
      </c>
      <c r="N136" s="1" t="s">
        <v>4677</v>
      </c>
      <c r="O136" s="1" t="s">
        <v>122</v>
      </c>
      <c r="P136" s="1" t="s">
        <v>246</v>
      </c>
      <c r="Q136" s="1" t="s">
        <v>247</v>
      </c>
      <c r="R136" s="1" t="s">
        <v>4678</v>
      </c>
      <c r="S136" s="1" t="s">
        <v>4179</v>
      </c>
      <c r="T136" s="1" t="s">
        <v>895</v>
      </c>
      <c r="U136" s="1" t="s">
        <v>896</v>
      </c>
      <c r="V136" s="18">
        <v>1.1964351851851853</v>
      </c>
      <c r="W136" s="18">
        <v>1.2337731481481482</v>
      </c>
      <c r="X136" s="18">
        <v>3.7337962962962962E-2</v>
      </c>
      <c r="Y136" s="1" t="e">
        <f>VLOOKUP(A136,tickets!A:A,1,0)</f>
        <v>#N/A</v>
      </c>
      <c r="Z136" s="58">
        <v>45295</v>
      </c>
      <c r="AA136" s="79"/>
    </row>
    <row r="137" spans="1:27" hidden="1" x14ac:dyDescent="0.2">
      <c r="A137" s="1" t="s">
        <v>4679</v>
      </c>
      <c r="B137" s="1" t="s">
        <v>164</v>
      </c>
      <c r="C137" s="1" t="s">
        <v>357</v>
      </c>
      <c r="D137" s="1" t="s">
        <v>296</v>
      </c>
      <c r="E137" s="1" t="s">
        <v>4476</v>
      </c>
      <c r="F137" s="1" t="s">
        <v>298</v>
      </c>
      <c r="G137" s="1" t="s">
        <v>110</v>
      </c>
      <c r="H137" s="1" t="s">
        <v>50</v>
      </c>
      <c r="I137" s="1" t="s">
        <v>109</v>
      </c>
      <c r="J137" s="1" t="s">
        <v>4186</v>
      </c>
      <c r="K137" s="1" t="s">
        <v>129</v>
      </c>
      <c r="L137" s="1" t="s">
        <v>4680</v>
      </c>
      <c r="M137" s="1" t="s">
        <v>4681</v>
      </c>
      <c r="N137" s="1" t="s">
        <v>4682</v>
      </c>
      <c r="O137" s="1" t="s">
        <v>122</v>
      </c>
      <c r="P137" s="1" t="s">
        <v>266</v>
      </c>
      <c r="Q137" s="1" t="s">
        <v>517</v>
      </c>
      <c r="R137" s="1" t="s">
        <v>4683</v>
      </c>
      <c r="S137" s="1" t="s">
        <v>4214</v>
      </c>
      <c r="U137" s="1" t="s">
        <v>4684</v>
      </c>
      <c r="V137" s="18">
        <v>0</v>
      </c>
      <c r="W137" s="18">
        <v>0</v>
      </c>
      <c r="X137" s="18">
        <v>0</v>
      </c>
      <c r="Y137" s="1" t="e">
        <f>VLOOKUP(A137,tickets!A:A,1,0)</f>
        <v>#N/A</v>
      </c>
      <c r="Z137" s="58">
        <v>45296</v>
      </c>
      <c r="AA137" s="79"/>
    </row>
    <row r="138" spans="1:27" hidden="1" x14ac:dyDescent="0.2">
      <c r="A138" s="1" t="s">
        <v>1063</v>
      </c>
      <c r="B138" s="1" t="s">
        <v>164</v>
      </c>
      <c r="C138" s="1" t="s">
        <v>295</v>
      </c>
      <c r="D138" s="1" t="s">
        <v>251</v>
      </c>
      <c r="E138" s="1" t="s">
        <v>261</v>
      </c>
      <c r="F138" s="1" t="s">
        <v>335</v>
      </c>
      <c r="G138" s="1" t="s">
        <v>110</v>
      </c>
      <c r="H138" s="1" t="s">
        <v>50</v>
      </c>
      <c r="I138" s="1" t="s">
        <v>109</v>
      </c>
      <c r="J138" s="1" t="s">
        <v>4186</v>
      </c>
      <c r="K138" s="1" t="s">
        <v>129</v>
      </c>
      <c r="L138" s="1" t="s">
        <v>336</v>
      </c>
      <c r="M138" s="1" t="s">
        <v>4685</v>
      </c>
      <c r="N138" s="1" t="s">
        <v>4686</v>
      </c>
      <c r="O138" s="1" t="s">
        <v>122</v>
      </c>
      <c r="P138" s="1" t="s">
        <v>246</v>
      </c>
      <c r="Q138" s="1" t="s">
        <v>247</v>
      </c>
      <c r="R138" s="1" t="s">
        <v>4687</v>
      </c>
      <c r="S138" s="1" t="s">
        <v>4179</v>
      </c>
      <c r="U138" s="1" t="s">
        <v>1040</v>
      </c>
      <c r="V138" s="18">
        <v>0</v>
      </c>
      <c r="W138" s="18">
        <v>0</v>
      </c>
      <c r="X138" s="18">
        <v>0</v>
      </c>
      <c r="Y138" s="1" t="e">
        <f>VLOOKUP(A138,tickets!A:A,1,0)</f>
        <v>#N/A</v>
      </c>
      <c r="Z138" s="58">
        <v>45295</v>
      </c>
      <c r="AA138" s="79"/>
    </row>
    <row r="139" spans="1:27" x14ac:dyDescent="0.2">
      <c r="A139" s="1" t="s">
        <v>728</v>
      </c>
      <c r="B139" s="1" t="s">
        <v>167</v>
      </c>
      <c r="C139" s="1" t="s">
        <v>22</v>
      </c>
      <c r="D139" s="1" t="s">
        <v>243</v>
      </c>
      <c r="E139" s="1" t="s">
        <v>46</v>
      </c>
      <c r="F139" s="1" t="s">
        <v>120</v>
      </c>
      <c r="G139" s="1" t="s">
        <v>116</v>
      </c>
      <c r="H139" s="1" t="s">
        <v>40</v>
      </c>
      <c r="I139" s="1" t="s">
        <v>117</v>
      </c>
      <c r="J139" s="1" t="s">
        <v>81</v>
      </c>
      <c r="K139" s="1" t="s">
        <v>169</v>
      </c>
      <c r="L139" s="1" t="s">
        <v>729</v>
      </c>
      <c r="M139" s="1" t="s">
        <v>4828</v>
      </c>
      <c r="N139" s="1" t="s">
        <v>4829</v>
      </c>
      <c r="O139" s="1" t="s">
        <v>122</v>
      </c>
      <c r="P139" s="1" t="s">
        <v>266</v>
      </c>
      <c r="Q139" s="1" t="s">
        <v>330</v>
      </c>
      <c r="R139" s="1" t="s">
        <v>4830</v>
      </c>
      <c r="S139" s="1" t="s">
        <v>4179</v>
      </c>
      <c r="T139" s="1" t="s">
        <v>1070</v>
      </c>
      <c r="U139" s="1" t="s">
        <v>331</v>
      </c>
      <c r="V139" s="18">
        <v>0</v>
      </c>
      <c r="W139" s="18">
        <v>8.9351851851851866E-3</v>
      </c>
      <c r="X139" s="18">
        <v>8.9351851851851866E-3</v>
      </c>
      <c r="Y139" s="1" t="e">
        <f>VLOOKUP(A139,tickets!A:A,1,0)</f>
        <v>#N/A</v>
      </c>
      <c r="Z139" s="58">
        <v>45294</v>
      </c>
      <c r="AA139" s="79"/>
    </row>
    <row r="140" spans="1:27" hidden="1" x14ac:dyDescent="0.2">
      <c r="A140" s="1" t="s">
        <v>805</v>
      </c>
      <c r="B140" s="1" t="s">
        <v>164</v>
      </c>
      <c r="C140" s="1" t="s">
        <v>357</v>
      </c>
      <c r="D140" s="1" t="s">
        <v>251</v>
      </c>
      <c r="E140" s="1" t="s">
        <v>358</v>
      </c>
      <c r="F140" s="1" t="s">
        <v>359</v>
      </c>
      <c r="G140" s="1" t="s">
        <v>110</v>
      </c>
      <c r="H140" s="1" t="s">
        <v>50</v>
      </c>
      <c r="I140" s="1" t="s">
        <v>109</v>
      </c>
      <c r="J140" s="1" t="s">
        <v>4186</v>
      </c>
      <c r="K140" s="1" t="s">
        <v>114</v>
      </c>
      <c r="L140" s="1" t="s">
        <v>378</v>
      </c>
      <c r="M140" s="1" t="s">
        <v>4691</v>
      </c>
      <c r="N140" s="1" t="s">
        <v>4692</v>
      </c>
      <c r="O140" s="1" t="s">
        <v>122</v>
      </c>
      <c r="P140" s="1" t="s">
        <v>246</v>
      </c>
      <c r="Q140" s="1" t="s">
        <v>247</v>
      </c>
      <c r="R140" s="1" t="s">
        <v>4693</v>
      </c>
      <c r="S140" s="1" t="s">
        <v>4175</v>
      </c>
      <c r="U140" s="1" t="s">
        <v>276</v>
      </c>
      <c r="V140" s="18">
        <v>0</v>
      </c>
      <c r="W140" s="18">
        <v>0</v>
      </c>
      <c r="X140" s="18">
        <v>0</v>
      </c>
      <c r="Y140" s="1" t="e">
        <f>VLOOKUP(A140,tickets!A:A,1,0)</f>
        <v>#N/A</v>
      </c>
      <c r="Z140" s="58">
        <v>45294</v>
      </c>
      <c r="AA140" s="79"/>
    </row>
    <row r="141" spans="1:27" hidden="1" x14ac:dyDescent="0.2">
      <c r="A141" s="1" t="s">
        <v>536</v>
      </c>
      <c r="B141" s="1" t="s">
        <v>124</v>
      </c>
      <c r="C141" s="1" t="s">
        <v>18</v>
      </c>
      <c r="D141" s="1" t="s">
        <v>277</v>
      </c>
      <c r="E141" s="1" t="s">
        <v>57</v>
      </c>
      <c r="F141" s="1" t="s">
        <v>125</v>
      </c>
      <c r="G141" s="1" t="s">
        <v>123</v>
      </c>
      <c r="H141" s="1" t="s">
        <v>50</v>
      </c>
      <c r="I141" s="1" t="s">
        <v>109</v>
      </c>
      <c r="J141" s="1" t="s">
        <v>80</v>
      </c>
      <c r="K141" s="1" t="s">
        <v>129</v>
      </c>
      <c r="L141" s="1" t="s">
        <v>130</v>
      </c>
      <c r="M141" s="1" t="s">
        <v>4855</v>
      </c>
      <c r="N141" s="1" t="s">
        <v>4855</v>
      </c>
      <c r="O141" s="1" t="s">
        <v>122</v>
      </c>
      <c r="P141" s="1" t="s">
        <v>278</v>
      </c>
      <c r="Q141" s="1" t="s">
        <v>278</v>
      </c>
      <c r="R141" s="1" t="s">
        <v>4856</v>
      </c>
      <c r="S141" s="1" t="s">
        <v>4175</v>
      </c>
      <c r="T141" s="1" t="s">
        <v>800</v>
      </c>
      <c r="U141" s="1" t="s">
        <v>801</v>
      </c>
      <c r="V141" s="18">
        <v>3.6921296296296292E-2</v>
      </c>
      <c r="W141" s="18">
        <v>5.4317129629629625E-2</v>
      </c>
      <c r="X141" s="18">
        <v>1.7395833333333336E-2</v>
      </c>
      <c r="Y141" s="1" t="e">
        <f>VLOOKUP(A141,tickets!A:A,1,0)</f>
        <v>#N/A</v>
      </c>
      <c r="Z141" s="58">
        <v>45294</v>
      </c>
      <c r="AA141" s="79"/>
    </row>
    <row r="142" spans="1:27" hidden="1" x14ac:dyDescent="0.2">
      <c r="A142" s="1" t="s">
        <v>970</v>
      </c>
      <c r="B142" s="1" t="s">
        <v>173</v>
      </c>
      <c r="C142" s="1" t="s">
        <v>242</v>
      </c>
      <c r="D142" s="1" t="s">
        <v>251</v>
      </c>
      <c r="E142" s="1" t="s">
        <v>352</v>
      </c>
      <c r="F142" s="1" t="s">
        <v>389</v>
      </c>
      <c r="G142" s="1" t="s">
        <v>110</v>
      </c>
      <c r="H142" s="1" t="s">
        <v>50</v>
      </c>
      <c r="I142" s="1" t="s">
        <v>109</v>
      </c>
      <c r="J142" s="1" t="s">
        <v>4186</v>
      </c>
      <c r="K142" s="1" t="s">
        <v>114</v>
      </c>
      <c r="L142" s="1" t="s">
        <v>971</v>
      </c>
      <c r="M142" s="1" t="s">
        <v>4697</v>
      </c>
      <c r="N142" s="1" t="s">
        <v>4698</v>
      </c>
      <c r="O142" s="1" t="s">
        <v>122</v>
      </c>
      <c r="P142" s="1" t="s">
        <v>246</v>
      </c>
      <c r="Q142" s="1" t="s">
        <v>247</v>
      </c>
      <c r="R142" s="1" t="s">
        <v>4699</v>
      </c>
      <c r="S142" s="1" t="s">
        <v>4190</v>
      </c>
      <c r="T142" s="1" t="s">
        <v>972</v>
      </c>
      <c r="U142" s="1" t="s">
        <v>973</v>
      </c>
      <c r="V142" s="18">
        <v>0</v>
      </c>
      <c r="W142" s="18">
        <v>0</v>
      </c>
      <c r="X142" s="18">
        <v>0</v>
      </c>
      <c r="Y142" s="1" t="e">
        <f>VLOOKUP(A142,tickets!A:A,1,0)</f>
        <v>#N/A</v>
      </c>
      <c r="Z142" s="58">
        <v>45292</v>
      </c>
      <c r="AA142" s="79"/>
    </row>
    <row r="143" spans="1:27" hidden="1" x14ac:dyDescent="0.2">
      <c r="A143" s="1" t="s">
        <v>797</v>
      </c>
      <c r="B143" s="1" t="s">
        <v>132</v>
      </c>
      <c r="C143" s="1" t="s">
        <v>242</v>
      </c>
      <c r="D143" s="1" t="s">
        <v>251</v>
      </c>
      <c r="E143" s="1" t="s">
        <v>271</v>
      </c>
      <c r="F143" s="1" t="s">
        <v>272</v>
      </c>
      <c r="G143" s="1" t="s">
        <v>110</v>
      </c>
      <c r="H143" s="1" t="s">
        <v>50</v>
      </c>
      <c r="I143" s="1" t="s">
        <v>109</v>
      </c>
      <c r="J143" s="1" t="s">
        <v>4186</v>
      </c>
      <c r="K143" s="1" t="s">
        <v>114</v>
      </c>
      <c r="L143" s="1" t="s">
        <v>273</v>
      </c>
      <c r="M143" s="1" t="s">
        <v>4700</v>
      </c>
      <c r="N143" s="1" t="s">
        <v>4701</v>
      </c>
      <c r="O143" s="1" t="s">
        <v>122</v>
      </c>
      <c r="P143" s="1" t="s">
        <v>266</v>
      </c>
      <c r="Q143" s="1" t="s">
        <v>274</v>
      </c>
      <c r="R143" s="1" t="s">
        <v>4702</v>
      </c>
      <c r="S143" s="1" t="s">
        <v>4175</v>
      </c>
      <c r="T143" s="1" t="s">
        <v>275</v>
      </c>
      <c r="U143" s="1" t="s">
        <v>276</v>
      </c>
      <c r="V143" s="18">
        <v>0</v>
      </c>
      <c r="W143" s="18">
        <v>0</v>
      </c>
      <c r="X143" s="18">
        <v>0</v>
      </c>
      <c r="Y143" s="1" t="e">
        <f>VLOOKUP(A143,tickets!A:A,1,0)</f>
        <v>#N/A</v>
      </c>
      <c r="Z143" s="58">
        <v>45297</v>
      </c>
      <c r="AA143" s="79"/>
    </row>
    <row r="144" spans="1:27" hidden="1" x14ac:dyDescent="0.2">
      <c r="A144" s="1" t="s">
        <v>4703</v>
      </c>
      <c r="B144" s="1" t="s">
        <v>164</v>
      </c>
      <c r="C144" s="1" t="s">
        <v>357</v>
      </c>
      <c r="D144" s="1" t="s">
        <v>296</v>
      </c>
      <c r="E144" s="1" t="s">
        <v>4476</v>
      </c>
      <c r="F144" s="1" t="s">
        <v>298</v>
      </c>
      <c r="G144" s="1" t="s">
        <v>110</v>
      </c>
      <c r="H144" s="1" t="s">
        <v>50</v>
      </c>
      <c r="I144" s="1" t="s">
        <v>109</v>
      </c>
      <c r="J144" s="1" t="s">
        <v>4250</v>
      </c>
      <c r="K144" s="1" t="s">
        <v>129</v>
      </c>
      <c r="L144" s="1" t="s">
        <v>4704</v>
      </c>
      <c r="M144" s="1" t="s">
        <v>4705</v>
      </c>
      <c r="N144" s="1" t="s">
        <v>4706</v>
      </c>
      <c r="O144" s="1" t="s">
        <v>122</v>
      </c>
      <c r="P144" s="1" t="s">
        <v>266</v>
      </c>
      <c r="Q144" s="1" t="s">
        <v>164</v>
      </c>
      <c r="R144" s="1" t="s">
        <v>4707</v>
      </c>
      <c r="S144" s="1" t="s">
        <v>4214</v>
      </c>
      <c r="U144" s="1" t="s">
        <v>4708</v>
      </c>
      <c r="V144" s="18">
        <v>0</v>
      </c>
      <c r="W144" s="18">
        <v>0</v>
      </c>
      <c r="X144" s="18">
        <v>0</v>
      </c>
      <c r="Y144" s="1" t="e">
        <f>VLOOKUP(A144,tickets!A:A,1,0)</f>
        <v>#N/A</v>
      </c>
      <c r="Z144" s="58">
        <v>45294</v>
      </c>
      <c r="AA144" s="79"/>
    </row>
    <row r="145" spans="1:27" x14ac:dyDescent="0.2">
      <c r="A145" s="1" t="s">
        <v>739</v>
      </c>
      <c r="B145" s="1" t="s">
        <v>115</v>
      </c>
      <c r="C145" s="1" t="s">
        <v>20</v>
      </c>
      <c r="D145" s="1" t="s">
        <v>243</v>
      </c>
      <c r="E145" s="1" t="s">
        <v>65</v>
      </c>
      <c r="F145" s="1" t="s">
        <v>136</v>
      </c>
      <c r="G145" s="1" t="s">
        <v>116</v>
      </c>
      <c r="H145" s="1" t="s">
        <v>40</v>
      </c>
      <c r="I145" s="1" t="s">
        <v>117</v>
      </c>
      <c r="J145" s="1" t="s">
        <v>81</v>
      </c>
      <c r="K145" s="1" t="s">
        <v>111</v>
      </c>
      <c r="L145" s="1" t="s">
        <v>740</v>
      </c>
      <c r="M145" s="1" t="s">
        <v>4857</v>
      </c>
      <c r="N145" s="1" t="s">
        <v>4858</v>
      </c>
      <c r="O145" s="1" t="s">
        <v>122</v>
      </c>
      <c r="P145" s="1" t="s">
        <v>246</v>
      </c>
      <c r="Q145" s="1" t="s">
        <v>247</v>
      </c>
      <c r="R145" s="1" t="s">
        <v>4859</v>
      </c>
      <c r="S145" s="1" t="s">
        <v>4179</v>
      </c>
      <c r="T145" s="1" t="s">
        <v>758</v>
      </c>
      <c r="U145" s="1" t="s">
        <v>759</v>
      </c>
      <c r="V145" s="18">
        <v>5.8939120370370368</v>
      </c>
      <c r="W145" s="18">
        <v>6.0207060185185179</v>
      </c>
      <c r="X145" s="18">
        <v>0.12679398148148149</v>
      </c>
      <c r="Y145" s="1" t="e">
        <f>VLOOKUP(A145,tickets!A:A,1,0)</f>
        <v>#N/A</v>
      </c>
      <c r="Z145" s="58">
        <v>45294</v>
      </c>
      <c r="AA145" s="79"/>
    </row>
    <row r="146" spans="1:27" x14ac:dyDescent="0.2">
      <c r="A146" s="1" t="s">
        <v>704</v>
      </c>
      <c r="B146" s="1" t="s">
        <v>167</v>
      </c>
      <c r="C146" s="1" t="s">
        <v>22</v>
      </c>
      <c r="D146" s="1" t="s">
        <v>22</v>
      </c>
      <c r="E146" s="1" t="s">
        <v>45</v>
      </c>
      <c r="F146" s="1" t="s">
        <v>168</v>
      </c>
      <c r="G146" s="1" t="s">
        <v>110</v>
      </c>
      <c r="H146" s="1" t="s">
        <v>50</v>
      </c>
      <c r="I146" s="1" t="s">
        <v>109</v>
      </c>
      <c r="J146" s="1" t="s">
        <v>81</v>
      </c>
      <c r="K146" s="1" t="s">
        <v>111</v>
      </c>
      <c r="L146" s="1" t="s">
        <v>705</v>
      </c>
      <c r="M146" s="1" t="s">
        <v>4922</v>
      </c>
      <c r="N146" s="1" t="s">
        <v>4923</v>
      </c>
      <c r="O146" s="1" t="s">
        <v>122</v>
      </c>
      <c r="P146" s="1" t="s">
        <v>279</v>
      </c>
      <c r="Q146" s="1" t="s">
        <v>280</v>
      </c>
      <c r="R146" s="1" t="s">
        <v>4924</v>
      </c>
      <c r="S146" s="1" t="s">
        <v>4179</v>
      </c>
      <c r="T146" s="1" t="s">
        <v>969</v>
      </c>
      <c r="U146" s="1" t="s">
        <v>969</v>
      </c>
      <c r="V146" s="18">
        <v>0</v>
      </c>
      <c r="W146" s="18">
        <v>1.2962962962962963E-3</v>
      </c>
      <c r="X146" s="18">
        <v>1.2962962962962963E-3</v>
      </c>
      <c r="Y146" s="1" t="e">
        <f>VLOOKUP(A146,tickets!A:A,1,0)</f>
        <v>#N/A</v>
      </c>
      <c r="Z146" s="58">
        <v>45294</v>
      </c>
      <c r="AA146" s="79"/>
    </row>
    <row r="147" spans="1:27" hidden="1" x14ac:dyDescent="0.2">
      <c r="A147" s="1" t="s">
        <v>771</v>
      </c>
      <c r="B147" s="1" t="s">
        <v>132</v>
      </c>
      <c r="C147" s="1" t="s">
        <v>256</v>
      </c>
      <c r="D147" s="1" t="s">
        <v>374</v>
      </c>
      <c r="E147" s="1" t="s">
        <v>258</v>
      </c>
      <c r="F147" s="1" t="s">
        <v>442</v>
      </c>
      <c r="G147" s="1" t="s">
        <v>116</v>
      </c>
      <c r="H147" s="1" t="s">
        <v>40</v>
      </c>
      <c r="I147" s="1" t="s">
        <v>117</v>
      </c>
      <c r="J147" s="1" t="s">
        <v>81</v>
      </c>
      <c r="K147" s="1" t="s">
        <v>259</v>
      </c>
      <c r="L147" s="1" t="s">
        <v>464</v>
      </c>
      <c r="M147" s="1" t="s">
        <v>4714</v>
      </c>
      <c r="N147" s="1" t="s">
        <v>4715</v>
      </c>
      <c r="O147" s="1" t="s">
        <v>122</v>
      </c>
      <c r="P147" s="1" t="s">
        <v>199</v>
      </c>
      <c r="Q147" s="1" t="s">
        <v>115</v>
      </c>
      <c r="R147" s="1" t="s">
        <v>4716</v>
      </c>
      <c r="S147" s="1" t="s">
        <v>4175</v>
      </c>
      <c r="T147" s="1" t="s">
        <v>770</v>
      </c>
      <c r="V147" s="18">
        <v>2.7529050925925929</v>
      </c>
      <c r="W147" s="18">
        <v>2.7852893518518518</v>
      </c>
      <c r="X147" s="18">
        <v>3.2384259259259258E-2</v>
      </c>
      <c r="Y147" s="1" t="e">
        <f>VLOOKUP(A147,tickets!A:A,1,0)</f>
        <v>#N/A</v>
      </c>
      <c r="Z147" s="58">
        <v>45296</v>
      </c>
      <c r="AA147" s="79"/>
    </row>
    <row r="148" spans="1:27" x14ac:dyDescent="0.2">
      <c r="A148" s="1" t="s">
        <v>682</v>
      </c>
      <c r="B148" s="1" t="s">
        <v>112</v>
      </c>
      <c r="C148" s="1" t="s">
        <v>18</v>
      </c>
      <c r="D148" s="1" t="s">
        <v>1065</v>
      </c>
      <c r="E148" s="1" t="s">
        <v>57</v>
      </c>
      <c r="F148" s="1" t="s">
        <v>113</v>
      </c>
      <c r="G148" s="1" t="s">
        <v>116</v>
      </c>
      <c r="H148" s="1" t="s">
        <v>50</v>
      </c>
      <c r="I148" s="1" t="s">
        <v>109</v>
      </c>
      <c r="J148" s="1" t="s">
        <v>81</v>
      </c>
      <c r="K148" s="1" t="s">
        <v>111</v>
      </c>
      <c r="L148" s="1" t="s">
        <v>683</v>
      </c>
      <c r="M148" s="1" t="s">
        <v>4952</v>
      </c>
      <c r="N148" s="1" t="s">
        <v>4953</v>
      </c>
      <c r="O148" s="1" t="s">
        <v>122</v>
      </c>
      <c r="P148" s="1" t="s">
        <v>266</v>
      </c>
      <c r="Q148" s="1" t="s">
        <v>267</v>
      </c>
      <c r="R148" s="1" t="s">
        <v>4954</v>
      </c>
      <c r="S148" s="1" t="s">
        <v>4179</v>
      </c>
      <c r="T148" s="1" t="s">
        <v>683</v>
      </c>
      <c r="V148" s="18">
        <v>0</v>
      </c>
      <c r="W148" s="18">
        <v>1.1030092592592591E-2</v>
      </c>
      <c r="X148" s="18">
        <v>1.1030092592592591E-2</v>
      </c>
      <c r="Y148" s="1" t="e">
        <f>VLOOKUP(A148,tickets!A:A,1,0)</f>
        <v>#N/A</v>
      </c>
      <c r="Z148" s="58">
        <v>45294</v>
      </c>
      <c r="AA148" s="79"/>
    </row>
    <row r="149" spans="1:27" hidden="1" x14ac:dyDescent="0.2">
      <c r="A149" s="1" t="s">
        <v>1375</v>
      </c>
      <c r="B149" s="1" t="s">
        <v>124</v>
      </c>
      <c r="C149" s="1" t="s">
        <v>18</v>
      </c>
      <c r="D149" s="1" t="s">
        <v>277</v>
      </c>
      <c r="E149" s="1" t="s">
        <v>58</v>
      </c>
      <c r="F149" s="1" t="s">
        <v>125</v>
      </c>
      <c r="G149" s="1" t="s">
        <v>123</v>
      </c>
      <c r="H149" s="1" t="s">
        <v>50</v>
      </c>
      <c r="I149" s="1" t="s">
        <v>109</v>
      </c>
      <c r="J149" s="1" t="s">
        <v>80</v>
      </c>
      <c r="K149" s="1" t="s">
        <v>121</v>
      </c>
      <c r="L149" s="1" t="s">
        <v>193</v>
      </c>
      <c r="M149" s="1" t="s">
        <v>5101</v>
      </c>
      <c r="N149" s="1" t="s">
        <v>5101</v>
      </c>
      <c r="O149" s="1" t="s">
        <v>122</v>
      </c>
      <c r="P149" s="1" t="s">
        <v>278</v>
      </c>
      <c r="Q149" s="1" t="s">
        <v>278</v>
      </c>
      <c r="R149" s="1" t="s">
        <v>5102</v>
      </c>
      <c r="S149" s="1" t="s">
        <v>4214</v>
      </c>
      <c r="T149" s="1" t="s">
        <v>5103</v>
      </c>
      <c r="U149" s="1" t="s">
        <v>4789</v>
      </c>
      <c r="V149" s="18">
        <v>8.2754629629629636E-2</v>
      </c>
      <c r="W149" s="18">
        <v>8.5300925925925919E-2</v>
      </c>
      <c r="X149" s="18">
        <v>2.5462962962962961E-3</v>
      </c>
      <c r="Y149" s="1" t="e">
        <f>VLOOKUP(A149,tickets!A:A,1,0)</f>
        <v>#N/A</v>
      </c>
      <c r="Z149" s="58">
        <v>45294</v>
      </c>
      <c r="AA149" s="79"/>
    </row>
    <row r="150" spans="1:27" hidden="1" x14ac:dyDescent="0.2">
      <c r="A150" s="1" t="s">
        <v>4725</v>
      </c>
      <c r="B150" s="1" t="s">
        <v>173</v>
      </c>
      <c r="C150" s="1" t="s">
        <v>242</v>
      </c>
      <c r="D150" s="1" t="s">
        <v>251</v>
      </c>
      <c r="E150" s="1" t="s">
        <v>352</v>
      </c>
      <c r="F150" s="1" t="s">
        <v>389</v>
      </c>
      <c r="G150" s="1" t="s">
        <v>110</v>
      </c>
      <c r="H150" s="1" t="s">
        <v>50</v>
      </c>
      <c r="I150" s="1" t="s">
        <v>109</v>
      </c>
      <c r="J150" s="1" t="s">
        <v>4186</v>
      </c>
      <c r="K150" s="1" t="s">
        <v>114</v>
      </c>
      <c r="L150" s="1" t="s">
        <v>4726</v>
      </c>
      <c r="M150" s="1" t="s">
        <v>4727</v>
      </c>
      <c r="N150" s="1" t="s">
        <v>4728</v>
      </c>
      <c r="O150" s="1" t="s">
        <v>122</v>
      </c>
      <c r="P150" s="1" t="s">
        <v>246</v>
      </c>
      <c r="Q150" s="1" t="s">
        <v>247</v>
      </c>
      <c r="R150" s="1" t="s">
        <v>4729</v>
      </c>
      <c r="S150" s="1" t="s">
        <v>4271</v>
      </c>
      <c r="T150" s="1" t="s">
        <v>4730</v>
      </c>
      <c r="U150" s="1" t="s">
        <v>4731</v>
      </c>
      <c r="V150" s="18">
        <v>0</v>
      </c>
      <c r="W150" s="18">
        <v>0</v>
      </c>
      <c r="X150" s="18">
        <v>0</v>
      </c>
      <c r="Y150" s="1" t="e">
        <f>VLOOKUP(A150,tickets!A:A,1,0)</f>
        <v>#N/A</v>
      </c>
      <c r="Z150" s="58">
        <v>45293</v>
      </c>
      <c r="AA150" s="79"/>
    </row>
    <row r="151" spans="1:27" hidden="1" x14ac:dyDescent="0.2">
      <c r="A151" s="1" t="s">
        <v>4732</v>
      </c>
      <c r="B151" s="1" t="s">
        <v>132</v>
      </c>
      <c r="C151" s="1" t="s">
        <v>250</v>
      </c>
      <c r="D151" s="1" t="s">
        <v>251</v>
      </c>
      <c r="E151" s="1" t="s">
        <v>289</v>
      </c>
      <c r="F151" s="1" t="s">
        <v>290</v>
      </c>
      <c r="G151" s="1" t="s">
        <v>110</v>
      </c>
      <c r="H151" s="1" t="s">
        <v>50</v>
      </c>
      <c r="I151" s="1" t="s">
        <v>109</v>
      </c>
      <c r="J151" s="1" t="s">
        <v>81</v>
      </c>
      <c r="K151" s="1" t="s">
        <v>129</v>
      </c>
      <c r="L151" s="1" t="s">
        <v>4733</v>
      </c>
      <c r="M151" s="1" t="s">
        <v>4734</v>
      </c>
      <c r="N151" s="1" t="s">
        <v>4735</v>
      </c>
      <c r="O151" s="1" t="s">
        <v>122</v>
      </c>
      <c r="P151" s="1" t="s">
        <v>246</v>
      </c>
      <c r="Q151" s="1" t="s">
        <v>247</v>
      </c>
      <c r="R151" s="1" t="s">
        <v>4736</v>
      </c>
      <c r="S151" s="1" t="s">
        <v>4271</v>
      </c>
      <c r="T151" s="1" t="s">
        <v>4737</v>
      </c>
      <c r="U151" s="1" t="s">
        <v>292</v>
      </c>
      <c r="V151" s="18">
        <v>1.5046296296296294E-3</v>
      </c>
      <c r="W151" s="18">
        <v>2.4189814814814816E-3</v>
      </c>
      <c r="X151" s="18">
        <v>9.1435185185185185E-4</v>
      </c>
      <c r="Y151" s="1" t="e">
        <f>VLOOKUP(A151,tickets!A:A,1,0)</f>
        <v>#N/A</v>
      </c>
      <c r="Z151" s="58">
        <v>45293</v>
      </c>
      <c r="AA151" s="79"/>
    </row>
    <row r="152" spans="1:27" hidden="1" x14ac:dyDescent="0.2">
      <c r="A152" s="1" t="s">
        <v>4738</v>
      </c>
      <c r="B152" s="1" t="s">
        <v>132</v>
      </c>
      <c r="C152" s="1" t="s">
        <v>250</v>
      </c>
      <c r="D152" s="1" t="s">
        <v>251</v>
      </c>
      <c r="E152" s="1" t="s">
        <v>268</v>
      </c>
      <c r="F152" s="1" t="s">
        <v>367</v>
      </c>
      <c r="G152" s="1" t="s">
        <v>110</v>
      </c>
      <c r="H152" s="1" t="s">
        <v>50</v>
      </c>
      <c r="I152" s="1" t="s">
        <v>109</v>
      </c>
      <c r="J152" s="1" t="s">
        <v>81</v>
      </c>
      <c r="K152" s="1" t="s">
        <v>129</v>
      </c>
      <c r="L152" s="1" t="s">
        <v>4739</v>
      </c>
      <c r="M152" s="1" t="s">
        <v>4740</v>
      </c>
      <c r="N152" s="1" t="s">
        <v>4741</v>
      </c>
      <c r="O152" s="1" t="s">
        <v>122</v>
      </c>
      <c r="P152" s="1" t="s">
        <v>246</v>
      </c>
      <c r="Q152" s="1" t="s">
        <v>247</v>
      </c>
      <c r="R152" s="1" t="s">
        <v>4742</v>
      </c>
      <c r="S152" s="1" t="s">
        <v>4271</v>
      </c>
      <c r="T152" s="1" t="s">
        <v>4739</v>
      </c>
      <c r="U152" s="1" t="s">
        <v>412</v>
      </c>
      <c r="V152" s="18">
        <v>8.2175925925925917E-4</v>
      </c>
      <c r="W152" s="18">
        <v>2.5000000000000001E-3</v>
      </c>
      <c r="X152" s="18">
        <v>1.6782407407407406E-3</v>
      </c>
      <c r="Y152" s="1" t="e">
        <f>VLOOKUP(A152,tickets!A:A,1,0)</f>
        <v>#N/A</v>
      </c>
      <c r="Z152" s="58">
        <v>45297</v>
      </c>
      <c r="AA152" s="79"/>
    </row>
    <row r="153" spans="1:27" x14ac:dyDescent="0.2">
      <c r="A153" s="1" t="s">
        <v>1217</v>
      </c>
      <c r="B153" s="1" t="s">
        <v>115</v>
      </c>
      <c r="C153" s="1" t="s">
        <v>20</v>
      </c>
      <c r="D153" s="1" t="s">
        <v>243</v>
      </c>
      <c r="E153" s="1" t="s">
        <v>69</v>
      </c>
      <c r="F153" s="1" t="s">
        <v>136</v>
      </c>
      <c r="G153" s="1" t="s">
        <v>116</v>
      </c>
      <c r="H153" s="1" t="s">
        <v>40</v>
      </c>
      <c r="I153" s="1" t="s">
        <v>117</v>
      </c>
      <c r="J153" s="1" t="s">
        <v>81</v>
      </c>
      <c r="K153" s="1" t="s">
        <v>897</v>
      </c>
      <c r="L153" s="1" t="s">
        <v>1221</v>
      </c>
      <c r="M153" s="1" t="s">
        <v>5136</v>
      </c>
      <c r="N153" s="1" t="s">
        <v>5137</v>
      </c>
      <c r="O153" s="1" t="s">
        <v>122</v>
      </c>
      <c r="P153" s="1" t="s">
        <v>246</v>
      </c>
      <c r="Q153" s="1" t="s">
        <v>247</v>
      </c>
      <c r="R153" s="1" t="s">
        <v>5138</v>
      </c>
      <c r="S153" s="1" t="s">
        <v>4206</v>
      </c>
      <c r="T153" s="1" t="s">
        <v>5139</v>
      </c>
      <c r="U153" s="1" t="s">
        <v>5140</v>
      </c>
      <c r="V153" s="18">
        <v>3.9699074074074072E-3</v>
      </c>
      <c r="W153" s="18">
        <v>0.33351851851851855</v>
      </c>
      <c r="X153" s="18">
        <v>0.32954861111111111</v>
      </c>
      <c r="Y153" s="1" t="e">
        <f>VLOOKUP(A153,tickets!A:A,1,0)</f>
        <v>#N/A</v>
      </c>
      <c r="Z153" s="58">
        <v>45294</v>
      </c>
      <c r="AA153" s="79"/>
    </row>
    <row r="154" spans="1:27" hidden="1" x14ac:dyDescent="0.2">
      <c r="A154" s="1" t="s">
        <v>798</v>
      </c>
      <c r="B154" s="1" t="s">
        <v>132</v>
      </c>
      <c r="C154" s="1" t="s">
        <v>256</v>
      </c>
      <c r="D154" s="1" t="s">
        <v>257</v>
      </c>
      <c r="E154" s="1" t="s">
        <v>258</v>
      </c>
      <c r="F154" s="1" t="s">
        <v>174</v>
      </c>
      <c r="G154" s="1" t="s">
        <v>116</v>
      </c>
      <c r="H154" s="1" t="s">
        <v>40</v>
      </c>
      <c r="I154" s="1" t="s">
        <v>117</v>
      </c>
      <c r="J154" s="1" t="s">
        <v>81</v>
      </c>
      <c r="K154" s="1" t="s">
        <v>259</v>
      </c>
      <c r="L154" s="1" t="s">
        <v>464</v>
      </c>
      <c r="M154" s="1" t="s">
        <v>4747</v>
      </c>
      <c r="N154" s="1" t="s">
        <v>4748</v>
      </c>
      <c r="O154" s="1" t="s">
        <v>122</v>
      </c>
      <c r="P154" s="1" t="s">
        <v>199</v>
      </c>
      <c r="Q154" s="1" t="s">
        <v>115</v>
      </c>
      <c r="R154" s="1" t="s">
        <v>4749</v>
      </c>
      <c r="S154" s="1" t="s">
        <v>4175</v>
      </c>
      <c r="T154" s="1" t="s">
        <v>799</v>
      </c>
      <c r="V154" s="18">
        <v>0.15006944444444445</v>
      </c>
      <c r="W154" s="18">
        <v>0.16062499999999999</v>
      </c>
      <c r="X154" s="18">
        <v>1.0555555555555554E-2</v>
      </c>
      <c r="Y154" s="1" t="e">
        <f>VLOOKUP(A154,tickets!A:A,1,0)</f>
        <v>#N/A</v>
      </c>
      <c r="Z154" s="58">
        <v>45298</v>
      </c>
      <c r="AA154" s="79"/>
    </row>
    <row r="155" spans="1:27" x14ac:dyDescent="0.2">
      <c r="A155" s="1" t="s">
        <v>1318</v>
      </c>
      <c r="B155" s="1" t="s">
        <v>115</v>
      </c>
      <c r="C155" s="1" t="s">
        <v>20</v>
      </c>
      <c r="D155" s="1" t="s">
        <v>243</v>
      </c>
      <c r="E155" s="1" t="s">
        <v>66</v>
      </c>
      <c r="F155" s="1" t="s">
        <v>144</v>
      </c>
      <c r="G155" s="1" t="s">
        <v>116</v>
      </c>
      <c r="H155" s="1" t="s">
        <v>40</v>
      </c>
      <c r="I155" s="1" t="s">
        <v>117</v>
      </c>
      <c r="J155" s="1" t="s">
        <v>81</v>
      </c>
      <c r="K155" s="1" t="s">
        <v>111</v>
      </c>
      <c r="L155" s="1" t="s">
        <v>1322</v>
      </c>
      <c r="M155" s="1" t="s">
        <v>5151</v>
      </c>
      <c r="N155" s="1" t="s">
        <v>5152</v>
      </c>
      <c r="O155" s="1" t="s">
        <v>122</v>
      </c>
      <c r="P155" s="1" t="s">
        <v>246</v>
      </c>
      <c r="Q155" s="1" t="s">
        <v>247</v>
      </c>
      <c r="R155" s="1" t="s">
        <v>5153</v>
      </c>
      <c r="S155" s="1" t="s">
        <v>4271</v>
      </c>
      <c r="T155" s="1" t="s">
        <v>5154</v>
      </c>
      <c r="U155" s="1" t="s">
        <v>5155</v>
      </c>
      <c r="V155" s="18">
        <v>0.84196759259259257</v>
      </c>
      <c r="W155" s="18">
        <v>0.98160879629629638</v>
      </c>
      <c r="X155" s="18">
        <v>0.1396412037037037</v>
      </c>
      <c r="Y155" s="1" t="e">
        <f>VLOOKUP(A155,tickets!A:A,1,0)</f>
        <v>#N/A</v>
      </c>
      <c r="Z155" s="58">
        <v>45294</v>
      </c>
      <c r="AA155" s="79"/>
    </row>
    <row r="156" spans="1:27" hidden="1" x14ac:dyDescent="0.2">
      <c r="A156" s="1" t="s">
        <v>563</v>
      </c>
      <c r="B156" s="1" t="s">
        <v>124</v>
      </c>
      <c r="C156" s="1" t="s">
        <v>18</v>
      </c>
      <c r="D156" s="1" t="s">
        <v>277</v>
      </c>
      <c r="E156" s="1" t="s">
        <v>60</v>
      </c>
      <c r="F156" s="1" t="s">
        <v>125</v>
      </c>
      <c r="G156" s="1" t="s">
        <v>123</v>
      </c>
      <c r="H156" s="1" t="s">
        <v>50</v>
      </c>
      <c r="I156" s="1" t="s">
        <v>109</v>
      </c>
      <c r="J156" s="1" t="s">
        <v>80</v>
      </c>
      <c r="K156" s="1" t="s">
        <v>126</v>
      </c>
      <c r="L156" s="1" t="s">
        <v>564</v>
      </c>
      <c r="M156" s="1" t="s">
        <v>5218</v>
      </c>
      <c r="N156" s="1" t="s">
        <v>5218</v>
      </c>
      <c r="O156" s="1" t="s">
        <v>122</v>
      </c>
      <c r="P156" s="1" t="s">
        <v>278</v>
      </c>
      <c r="Q156" s="1" t="s">
        <v>278</v>
      </c>
      <c r="R156" s="1" t="s">
        <v>5219</v>
      </c>
      <c r="S156" s="1" t="s">
        <v>4190</v>
      </c>
      <c r="T156" s="1" t="s">
        <v>891</v>
      </c>
      <c r="U156" s="1" t="s">
        <v>892</v>
      </c>
      <c r="V156" s="18">
        <v>0.31681712962962966</v>
      </c>
      <c r="W156" s="18">
        <v>0.3183449074074074</v>
      </c>
      <c r="X156" s="18">
        <v>1.5277777777777779E-3</v>
      </c>
      <c r="Y156" s="1" t="e">
        <f>VLOOKUP(A156,tickets!A:A,1,0)</f>
        <v>#N/A</v>
      </c>
      <c r="Z156" s="58">
        <v>45294</v>
      </c>
      <c r="AA156" s="79"/>
    </row>
    <row r="157" spans="1:27" hidden="1" x14ac:dyDescent="0.2">
      <c r="A157" s="1" t="s">
        <v>810</v>
      </c>
      <c r="B157" s="1" t="s">
        <v>132</v>
      </c>
      <c r="C157" s="1" t="s">
        <v>251</v>
      </c>
      <c r="D157" s="1" t="s">
        <v>374</v>
      </c>
      <c r="E157" s="1" t="s">
        <v>261</v>
      </c>
      <c r="F157" s="1" t="s">
        <v>442</v>
      </c>
      <c r="G157" s="1" t="s">
        <v>116</v>
      </c>
      <c r="H157" s="1" t="s">
        <v>40</v>
      </c>
      <c r="I157" s="1" t="s">
        <v>117</v>
      </c>
      <c r="J157" s="1" t="s">
        <v>81</v>
      </c>
      <c r="K157" s="1" t="s">
        <v>129</v>
      </c>
      <c r="L157" s="1" t="s">
        <v>264</v>
      </c>
      <c r="M157" s="1" t="s">
        <v>4755</v>
      </c>
      <c r="N157" s="1" t="s">
        <v>4756</v>
      </c>
      <c r="O157" s="1" t="s">
        <v>122</v>
      </c>
      <c r="P157" s="1" t="s">
        <v>199</v>
      </c>
      <c r="Q157" s="1" t="s">
        <v>115</v>
      </c>
      <c r="R157" s="1" t="s">
        <v>4757</v>
      </c>
      <c r="S157" s="1" t="s">
        <v>4175</v>
      </c>
      <c r="T157" s="1" t="s">
        <v>811</v>
      </c>
      <c r="U157" s="1" t="s">
        <v>262</v>
      </c>
      <c r="V157" s="18">
        <v>2.4722222222222225E-2</v>
      </c>
      <c r="W157" s="18">
        <v>5.347222222222222E-2</v>
      </c>
      <c r="X157" s="18">
        <v>2.8749999999999998E-2</v>
      </c>
      <c r="Y157" s="1" t="e">
        <f>VLOOKUP(A157,tickets!A:A,1,0)</f>
        <v>#N/A</v>
      </c>
      <c r="Z157" s="58">
        <v>45294</v>
      </c>
      <c r="AA157" s="79"/>
    </row>
    <row r="158" spans="1:27" hidden="1" x14ac:dyDescent="0.2">
      <c r="A158" s="1" t="s">
        <v>1024</v>
      </c>
      <c r="B158" s="1" t="s">
        <v>132</v>
      </c>
      <c r="C158" s="1" t="s">
        <v>309</v>
      </c>
      <c r="D158" s="1" t="s">
        <v>257</v>
      </c>
      <c r="E158" s="1" t="s">
        <v>281</v>
      </c>
      <c r="F158" s="1" t="s">
        <v>174</v>
      </c>
      <c r="G158" s="1" t="s">
        <v>116</v>
      </c>
      <c r="H158" s="1" t="s">
        <v>40</v>
      </c>
      <c r="I158" s="1" t="s">
        <v>117</v>
      </c>
      <c r="J158" s="1" t="s">
        <v>81</v>
      </c>
      <c r="K158" s="1" t="s">
        <v>129</v>
      </c>
      <c r="L158" s="1" t="s">
        <v>264</v>
      </c>
      <c r="M158" s="1" t="s">
        <v>4758</v>
      </c>
      <c r="N158" s="1" t="s">
        <v>4759</v>
      </c>
      <c r="O158" s="1" t="s">
        <v>122</v>
      </c>
      <c r="P158" s="1" t="s">
        <v>266</v>
      </c>
      <c r="Q158" s="1" t="s">
        <v>283</v>
      </c>
      <c r="R158" s="1" t="s">
        <v>4760</v>
      </c>
      <c r="S158" s="1" t="s">
        <v>4179</v>
      </c>
      <c r="T158" s="1" t="s">
        <v>1025</v>
      </c>
      <c r="U158" s="1" t="s">
        <v>468</v>
      </c>
      <c r="V158" s="18">
        <v>3.5995370370370369E-3</v>
      </c>
      <c r="W158" s="18">
        <v>1.4710648148148148E-2</v>
      </c>
      <c r="X158" s="18">
        <v>1.1111111111111112E-2</v>
      </c>
      <c r="Y158" s="1" t="e">
        <f>VLOOKUP(A158,tickets!A:A,1,0)</f>
        <v>#N/A</v>
      </c>
      <c r="Z158" s="58">
        <v>45293</v>
      </c>
      <c r="AA158" s="79"/>
    </row>
    <row r="159" spans="1:27" x14ac:dyDescent="0.2">
      <c r="A159" s="1" t="s">
        <v>539</v>
      </c>
      <c r="B159" s="1" t="s">
        <v>112</v>
      </c>
      <c r="C159" s="1" t="s">
        <v>18</v>
      </c>
      <c r="D159" s="1" t="s">
        <v>242</v>
      </c>
      <c r="E159" s="1" t="s">
        <v>61</v>
      </c>
      <c r="F159" s="1" t="s">
        <v>453</v>
      </c>
      <c r="G159" s="1" t="s">
        <v>110</v>
      </c>
      <c r="H159" s="1" t="s">
        <v>50</v>
      </c>
      <c r="I159" s="1" t="s">
        <v>109</v>
      </c>
      <c r="J159" s="1" t="s">
        <v>81</v>
      </c>
      <c r="K159" s="1" t="s">
        <v>111</v>
      </c>
      <c r="L159" s="1" t="s">
        <v>540</v>
      </c>
      <c r="M159" s="1" t="s">
        <v>5313</v>
      </c>
      <c r="N159" s="1" t="s">
        <v>5314</v>
      </c>
      <c r="O159" s="1" t="s">
        <v>122</v>
      </c>
      <c r="P159" s="1" t="s">
        <v>266</v>
      </c>
      <c r="Q159" s="1" t="s">
        <v>267</v>
      </c>
      <c r="R159" s="1" t="s">
        <v>5315</v>
      </c>
      <c r="S159" s="1" t="s">
        <v>4175</v>
      </c>
      <c r="T159" s="1" t="s">
        <v>540</v>
      </c>
      <c r="U159" s="1" t="s">
        <v>540</v>
      </c>
      <c r="V159" s="18">
        <v>0</v>
      </c>
      <c r="W159" s="18">
        <v>1.2037037037037038E-3</v>
      </c>
      <c r="X159" s="18">
        <v>1.2037037037037038E-3</v>
      </c>
      <c r="Y159" s="1" t="e">
        <f>VLOOKUP(A159,tickets!A:A,1,0)</f>
        <v>#N/A</v>
      </c>
      <c r="Z159" s="58">
        <v>45294</v>
      </c>
      <c r="AA159" s="79"/>
    </row>
    <row r="160" spans="1:27" hidden="1" x14ac:dyDescent="0.2">
      <c r="A160" s="1" t="s">
        <v>4764</v>
      </c>
      <c r="B160" s="1" t="s">
        <v>164</v>
      </c>
      <c r="C160" s="1" t="s">
        <v>295</v>
      </c>
      <c r="D160" s="1" t="s">
        <v>296</v>
      </c>
      <c r="E160" s="1" t="s">
        <v>297</v>
      </c>
      <c r="F160" s="1" t="s">
        <v>298</v>
      </c>
      <c r="G160" s="1" t="s">
        <v>110</v>
      </c>
      <c r="H160" s="1" t="s">
        <v>50</v>
      </c>
      <c r="I160" s="1" t="s">
        <v>109</v>
      </c>
      <c r="J160" s="1" t="s">
        <v>4186</v>
      </c>
      <c r="K160" s="1" t="s">
        <v>129</v>
      </c>
      <c r="L160" s="1" t="s">
        <v>299</v>
      </c>
      <c r="M160" s="1" t="s">
        <v>4765</v>
      </c>
      <c r="N160" s="1" t="s">
        <v>4766</v>
      </c>
      <c r="O160" s="1" t="s">
        <v>122</v>
      </c>
      <c r="P160" s="1" t="s">
        <v>266</v>
      </c>
      <c r="Q160" s="1" t="s">
        <v>283</v>
      </c>
      <c r="R160" s="1" t="s">
        <v>4767</v>
      </c>
      <c r="S160" s="1" t="s">
        <v>4231</v>
      </c>
      <c r="U160" s="1" t="s">
        <v>300</v>
      </c>
      <c r="V160" s="18">
        <v>0</v>
      </c>
      <c r="W160" s="18">
        <v>0</v>
      </c>
      <c r="X160" s="18">
        <v>0</v>
      </c>
      <c r="Y160" s="1" t="e">
        <f>VLOOKUP(A160,tickets!A:A,1,0)</f>
        <v>#N/A</v>
      </c>
      <c r="Z160" s="58">
        <v>45294</v>
      </c>
      <c r="AA160" s="79"/>
    </row>
    <row r="161" spans="1:27" hidden="1" x14ac:dyDescent="0.2">
      <c r="A161" s="1" t="s">
        <v>964</v>
      </c>
      <c r="B161" s="1" t="s">
        <v>132</v>
      </c>
      <c r="C161" s="1" t="s">
        <v>256</v>
      </c>
      <c r="D161" s="1" t="s">
        <v>257</v>
      </c>
      <c r="E161" s="1" t="s">
        <v>258</v>
      </c>
      <c r="F161" s="1" t="s">
        <v>461</v>
      </c>
      <c r="G161" s="1" t="s">
        <v>116</v>
      </c>
      <c r="H161" s="1" t="s">
        <v>40</v>
      </c>
      <c r="I161" s="1" t="s">
        <v>117</v>
      </c>
      <c r="J161" s="1" t="s">
        <v>81</v>
      </c>
      <c r="K161" s="1" t="s">
        <v>521</v>
      </c>
      <c r="L161" s="1" t="s">
        <v>965</v>
      </c>
      <c r="M161" s="1" t="s">
        <v>4768</v>
      </c>
      <c r="N161" s="1" t="s">
        <v>4769</v>
      </c>
      <c r="O161" s="1" t="s">
        <v>122</v>
      </c>
      <c r="P161" s="1" t="s">
        <v>199</v>
      </c>
      <c r="Q161" s="1" t="s">
        <v>115</v>
      </c>
      <c r="R161" s="1" t="s">
        <v>4770</v>
      </c>
      <c r="S161" s="1" t="s">
        <v>4190</v>
      </c>
      <c r="T161" s="1" t="s">
        <v>966</v>
      </c>
      <c r="V161" s="18">
        <v>3.2824074074074075E-2</v>
      </c>
      <c r="W161" s="18">
        <v>5.8472222222222224E-2</v>
      </c>
      <c r="X161" s="18">
        <v>2.5648148148148146E-2</v>
      </c>
      <c r="Y161" s="1" t="e">
        <f>VLOOKUP(A161,tickets!A:A,1,0)</f>
        <v>#N/A</v>
      </c>
      <c r="Z161" s="58">
        <v>45294</v>
      </c>
      <c r="AA161" s="79"/>
    </row>
    <row r="162" spans="1:27" hidden="1" x14ac:dyDescent="0.2">
      <c r="A162" s="1" t="s">
        <v>993</v>
      </c>
      <c r="B162" s="1" t="s">
        <v>132</v>
      </c>
      <c r="C162" s="1" t="s">
        <v>251</v>
      </c>
      <c r="D162" s="1" t="s">
        <v>257</v>
      </c>
      <c r="E162" s="1" t="s">
        <v>261</v>
      </c>
      <c r="F162" s="1" t="s">
        <v>461</v>
      </c>
      <c r="G162" s="1" t="s">
        <v>116</v>
      </c>
      <c r="H162" s="1" t="s">
        <v>40</v>
      </c>
      <c r="I162" s="1" t="s">
        <v>117</v>
      </c>
      <c r="J162" s="1" t="s">
        <v>81</v>
      </c>
      <c r="K162" s="1" t="s">
        <v>410</v>
      </c>
      <c r="L162" s="1" t="s">
        <v>828</v>
      </c>
      <c r="M162" s="1" t="s">
        <v>4771</v>
      </c>
      <c r="N162" s="1" t="s">
        <v>4772</v>
      </c>
      <c r="O162" s="1" t="s">
        <v>122</v>
      </c>
      <c r="P162" s="1" t="s">
        <v>199</v>
      </c>
      <c r="Q162" s="1" t="s">
        <v>115</v>
      </c>
      <c r="R162" s="1" t="s">
        <v>4773</v>
      </c>
      <c r="S162" s="1" t="s">
        <v>4190</v>
      </c>
      <c r="T162" s="1" t="s">
        <v>994</v>
      </c>
      <c r="U162" s="1" t="s">
        <v>935</v>
      </c>
      <c r="V162" s="18">
        <v>6.1921296296296299E-3</v>
      </c>
      <c r="W162" s="18">
        <v>1.6828703703703703E-2</v>
      </c>
      <c r="X162" s="18">
        <v>1.0636574074074074E-2</v>
      </c>
      <c r="Y162" s="1" t="e">
        <f>VLOOKUP(A162,tickets!A:A,1,0)</f>
        <v>#N/A</v>
      </c>
      <c r="Z162" s="58">
        <v>45295</v>
      </c>
      <c r="AA162" s="79"/>
    </row>
    <row r="163" spans="1:27" hidden="1" x14ac:dyDescent="0.2">
      <c r="A163" s="1" t="s">
        <v>4774</v>
      </c>
      <c r="B163" s="1" t="s">
        <v>132</v>
      </c>
      <c r="C163" s="1" t="s">
        <v>242</v>
      </c>
      <c r="D163" s="1" t="s">
        <v>251</v>
      </c>
      <c r="E163" s="1" t="s">
        <v>271</v>
      </c>
      <c r="F163" s="1" t="s">
        <v>272</v>
      </c>
      <c r="G163" s="1" t="s">
        <v>110</v>
      </c>
      <c r="H163" s="1" t="s">
        <v>50</v>
      </c>
      <c r="I163" s="1" t="s">
        <v>109</v>
      </c>
      <c r="J163" s="1" t="s">
        <v>4186</v>
      </c>
      <c r="K163" s="1" t="s">
        <v>114</v>
      </c>
      <c r="L163" s="1" t="s">
        <v>368</v>
      </c>
      <c r="M163" s="1" t="s">
        <v>4775</v>
      </c>
      <c r="N163" s="1" t="s">
        <v>4776</v>
      </c>
      <c r="O163" s="1" t="s">
        <v>122</v>
      </c>
      <c r="P163" s="1" t="s">
        <v>266</v>
      </c>
      <c r="Q163" s="1" t="s">
        <v>283</v>
      </c>
      <c r="R163" s="1" t="s">
        <v>4777</v>
      </c>
      <c r="S163" s="1" t="s">
        <v>4231</v>
      </c>
      <c r="T163" s="1" t="s">
        <v>368</v>
      </c>
      <c r="U163" s="1" t="s">
        <v>276</v>
      </c>
      <c r="V163" s="18">
        <v>0</v>
      </c>
      <c r="W163" s="18">
        <v>0</v>
      </c>
      <c r="X163" s="18">
        <v>0</v>
      </c>
      <c r="Y163" s="1" t="e">
        <f>VLOOKUP(A163,tickets!A:A,1,0)</f>
        <v>#N/A</v>
      </c>
      <c r="Z163" s="58">
        <v>45298</v>
      </c>
      <c r="AA163" s="79"/>
    </row>
    <row r="164" spans="1:27" hidden="1" x14ac:dyDescent="0.2">
      <c r="A164" s="1" t="s">
        <v>853</v>
      </c>
      <c r="B164" s="1" t="s">
        <v>132</v>
      </c>
      <c r="C164" s="1" t="s">
        <v>256</v>
      </c>
      <c r="D164" s="1" t="s">
        <v>374</v>
      </c>
      <c r="E164" s="1" t="s">
        <v>263</v>
      </c>
      <c r="F164" s="1" t="s">
        <v>442</v>
      </c>
      <c r="G164" s="1" t="s">
        <v>116</v>
      </c>
      <c r="H164" s="1" t="s">
        <v>40</v>
      </c>
      <c r="I164" s="1" t="s">
        <v>117</v>
      </c>
      <c r="J164" s="1" t="s">
        <v>81</v>
      </c>
      <c r="K164" s="1" t="s">
        <v>129</v>
      </c>
      <c r="L164" s="1" t="s">
        <v>372</v>
      </c>
      <c r="M164" s="1" t="s">
        <v>4778</v>
      </c>
      <c r="N164" s="1" t="s">
        <v>4779</v>
      </c>
      <c r="O164" s="1" t="s">
        <v>122</v>
      </c>
      <c r="P164" s="1" t="s">
        <v>199</v>
      </c>
      <c r="Q164" s="1" t="s">
        <v>115</v>
      </c>
      <c r="R164" s="1" t="s">
        <v>4780</v>
      </c>
      <c r="S164" s="1" t="s">
        <v>4190</v>
      </c>
      <c r="T164" s="1" t="s">
        <v>854</v>
      </c>
      <c r="U164" s="1" t="s">
        <v>265</v>
      </c>
      <c r="V164" s="18">
        <v>0.46105324074074078</v>
      </c>
      <c r="W164" s="18">
        <v>0.50844907407407403</v>
      </c>
      <c r="X164" s="18">
        <v>4.7395833333333331E-2</v>
      </c>
      <c r="Y164" s="1" t="e">
        <f>VLOOKUP(A164,tickets!A:A,1,0)</f>
        <v>#N/A</v>
      </c>
      <c r="Z164" s="58">
        <v>45293</v>
      </c>
      <c r="AA164" s="79"/>
    </row>
    <row r="165" spans="1:27" hidden="1" x14ac:dyDescent="0.2">
      <c r="A165" s="1" t="s">
        <v>4781</v>
      </c>
      <c r="B165" s="1" t="s">
        <v>164</v>
      </c>
      <c r="C165" s="1" t="s">
        <v>295</v>
      </c>
      <c r="D165" s="1" t="s">
        <v>296</v>
      </c>
      <c r="E165" s="1" t="s">
        <v>286</v>
      </c>
      <c r="F165" s="1" t="s">
        <v>298</v>
      </c>
      <c r="G165" s="1" t="s">
        <v>110</v>
      </c>
      <c r="H165" s="1" t="s">
        <v>50</v>
      </c>
      <c r="I165" s="1" t="s">
        <v>109</v>
      </c>
      <c r="J165" s="1" t="s">
        <v>81</v>
      </c>
      <c r="K165" s="1" t="s">
        <v>129</v>
      </c>
      <c r="L165" s="1" t="s">
        <v>4782</v>
      </c>
      <c r="M165" s="1" t="s">
        <v>4783</v>
      </c>
      <c r="N165" s="1" t="s">
        <v>4784</v>
      </c>
      <c r="O165" s="1" t="s">
        <v>122</v>
      </c>
      <c r="P165" s="1" t="s">
        <v>246</v>
      </c>
      <c r="Q165" s="1" t="s">
        <v>247</v>
      </c>
      <c r="R165" s="1" t="s">
        <v>4785</v>
      </c>
      <c r="S165" s="1" t="s">
        <v>4214</v>
      </c>
      <c r="T165" s="1" t="s">
        <v>4782</v>
      </c>
      <c r="U165" s="1" t="s">
        <v>276</v>
      </c>
      <c r="V165" s="18">
        <v>0</v>
      </c>
      <c r="W165" s="18">
        <v>1.4340277777777776E-2</v>
      </c>
      <c r="X165" s="18">
        <v>1.4340277777777776E-2</v>
      </c>
      <c r="Y165" s="1" t="e">
        <f>VLOOKUP(A165,tickets!A:A,1,0)</f>
        <v>#N/A</v>
      </c>
      <c r="Z165" s="58">
        <v>45293</v>
      </c>
      <c r="AA165" s="79"/>
    </row>
    <row r="166" spans="1:27" x14ac:dyDescent="0.2">
      <c r="A166" s="1" t="s">
        <v>1286</v>
      </c>
      <c r="B166" s="1" t="s">
        <v>1292</v>
      </c>
      <c r="C166" s="1" t="s">
        <v>21</v>
      </c>
      <c r="D166" s="1" t="s">
        <v>344</v>
      </c>
      <c r="E166" s="1" t="s">
        <v>42</v>
      </c>
      <c r="F166" s="1" t="s">
        <v>143</v>
      </c>
      <c r="G166" s="1" t="s">
        <v>116</v>
      </c>
      <c r="H166" s="1" t="s">
        <v>40</v>
      </c>
      <c r="I166" s="1" t="s">
        <v>117</v>
      </c>
      <c r="J166" s="1" t="s">
        <v>81</v>
      </c>
      <c r="K166" s="1" t="s">
        <v>1287</v>
      </c>
      <c r="L166" s="1" t="s">
        <v>1291</v>
      </c>
      <c r="M166" s="1" t="s">
        <v>5340</v>
      </c>
      <c r="N166" s="1" t="s">
        <v>5341</v>
      </c>
      <c r="O166" s="1" t="s">
        <v>122</v>
      </c>
      <c r="P166" s="1" t="s">
        <v>249</v>
      </c>
      <c r="Q166" s="1" t="s">
        <v>345</v>
      </c>
      <c r="R166" s="1" t="s">
        <v>5342</v>
      </c>
      <c r="S166" s="1" t="s">
        <v>4271</v>
      </c>
      <c r="T166" s="1" t="s">
        <v>5343</v>
      </c>
      <c r="U166" s="1" t="s">
        <v>5344</v>
      </c>
      <c r="V166" s="18">
        <v>1.3333333333333334E-2</v>
      </c>
      <c r="W166" s="18">
        <v>9.5069444444444443E-2</v>
      </c>
      <c r="X166" s="18">
        <v>8.1736111111111107E-2</v>
      </c>
      <c r="Y166" s="1" t="e">
        <f>VLOOKUP(A166,tickets!A:A,1,0)</f>
        <v>#N/A</v>
      </c>
      <c r="Z166" s="58">
        <v>45294</v>
      </c>
      <c r="AA166" s="79"/>
    </row>
    <row r="167" spans="1:27" hidden="1" x14ac:dyDescent="0.2">
      <c r="A167" s="1" t="s">
        <v>4790</v>
      </c>
      <c r="B167" s="1" t="s">
        <v>173</v>
      </c>
      <c r="C167" s="1" t="s">
        <v>242</v>
      </c>
      <c r="D167" s="1" t="s">
        <v>251</v>
      </c>
      <c r="E167" s="1" t="s">
        <v>281</v>
      </c>
      <c r="F167" s="1" t="s">
        <v>282</v>
      </c>
      <c r="G167" s="1" t="s">
        <v>110</v>
      </c>
      <c r="H167" s="1" t="s">
        <v>50</v>
      </c>
      <c r="I167" s="1" t="s">
        <v>109</v>
      </c>
      <c r="J167" s="1" t="s">
        <v>4186</v>
      </c>
      <c r="K167" s="1" t="s">
        <v>114</v>
      </c>
      <c r="L167" s="1" t="s">
        <v>4791</v>
      </c>
      <c r="M167" s="1" t="s">
        <v>4792</v>
      </c>
      <c r="N167" s="1" t="s">
        <v>4793</v>
      </c>
      <c r="O167" s="1" t="s">
        <v>122</v>
      </c>
      <c r="P167" s="1" t="s">
        <v>266</v>
      </c>
      <c r="Q167" s="1" t="s">
        <v>283</v>
      </c>
      <c r="R167" s="1" t="s">
        <v>4794</v>
      </c>
      <c r="S167" s="1" t="s">
        <v>4271</v>
      </c>
      <c r="T167" s="1" t="s">
        <v>4795</v>
      </c>
      <c r="U167" s="1" t="s">
        <v>484</v>
      </c>
      <c r="V167" s="18">
        <v>0</v>
      </c>
      <c r="W167" s="18">
        <v>0</v>
      </c>
      <c r="X167" s="18">
        <v>0</v>
      </c>
      <c r="Y167" s="1" t="e">
        <f>VLOOKUP(A167,tickets!A:A,1,0)</f>
        <v>#N/A</v>
      </c>
      <c r="Z167" s="58">
        <v>45293</v>
      </c>
      <c r="AA167" s="79"/>
    </row>
    <row r="168" spans="1:27" hidden="1" x14ac:dyDescent="0.2">
      <c r="A168" s="1" t="s">
        <v>4796</v>
      </c>
      <c r="B168" s="1" t="s">
        <v>132</v>
      </c>
      <c r="C168" s="1" t="s">
        <v>256</v>
      </c>
      <c r="D168" s="1" t="s">
        <v>257</v>
      </c>
      <c r="E168" s="1" t="s">
        <v>258</v>
      </c>
      <c r="F168" s="1" t="s">
        <v>174</v>
      </c>
      <c r="G168" s="1" t="s">
        <v>116</v>
      </c>
      <c r="H168" s="1" t="s">
        <v>40</v>
      </c>
      <c r="I168" s="1" t="s">
        <v>117</v>
      </c>
      <c r="J168" s="1" t="s">
        <v>81</v>
      </c>
      <c r="K168" s="1" t="s">
        <v>259</v>
      </c>
      <c r="L168" s="1" t="s">
        <v>464</v>
      </c>
      <c r="M168" s="1" t="s">
        <v>4797</v>
      </c>
      <c r="N168" s="1" t="s">
        <v>4798</v>
      </c>
      <c r="O168" s="1" t="s">
        <v>122</v>
      </c>
      <c r="P168" s="1" t="s">
        <v>199</v>
      </c>
      <c r="Q168" s="1" t="s">
        <v>115</v>
      </c>
      <c r="R168" s="1" t="s">
        <v>4799</v>
      </c>
      <c r="S168" s="1" t="s">
        <v>4271</v>
      </c>
      <c r="T168" s="1" t="s">
        <v>4800</v>
      </c>
      <c r="V168" s="18">
        <v>1.7962962962962962E-2</v>
      </c>
      <c r="W168" s="18">
        <v>3.2094907407407412E-2</v>
      </c>
      <c r="X168" s="18">
        <v>1.4131944444444445E-2</v>
      </c>
      <c r="Y168" s="1" t="e">
        <f>VLOOKUP(A168,tickets!A:A,1,0)</f>
        <v>#N/A</v>
      </c>
      <c r="Z168" s="58">
        <v>45295</v>
      </c>
      <c r="AA168" s="79"/>
    </row>
    <row r="169" spans="1:27" x14ac:dyDescent="0.2">
      <c r="A169" s="1" t="s">
        <v>577</v>
      </c>
      <c r="B169" s="1" t="s">
        <v>115</v>
      </c>
      <c r="C169" s="1" t="s">
        <v>13</v>
      </c>
      <c r="D169" s="1" t="s">
        <v>243</v>
      </c>
      <c r="E169" s="1" t="s">
        <v>37</v>
      </c>
      <c r="F169" s="1" t="s">
        <v>120</v>
      </c>
      <c r="G169" s="1" t="s">
        <v>116</v>
      </c>
      <c r="H169" s="1" t="s">
        <v>40</v>
      </c>
      <c r="I169" s="1" t="s">
        <v>117</v>
      </c>
      <c r="J169" s="1" t="s">
        <v>81</v>
      </c>
      <c r="K169" s="1" t="s">
        <v>182</v>
      </c>
      <c r="L169" s="1" t="s">
        <v>578</v>
      </c>
      <c r="M169" s="1" t="s">
        <v>5367</v>
      </c>
      <c r="N169" s="1" t="s">
        <v>5368</v>
      </c>
      <c r="O169" s="1" t="s">
        <v>122</v>
      </c>
      <c r="P169" s="1" t="s">
        <v>266</v>
      </c>
      <c r="Q169" s="1" t="s">
        <v>341</v>
      </c>
      <c r="R169" s="1" t="s">
        <v>5369</v>
      </c>
      <c r="S169" s="1" t="s">
        <v>4190</v>
      </c>
      <c r="T169" s="1" t="s">
        <v>794</v>
      </c>
      <c r="U169" s="1" t="s">
        <v>795</v>
      </c>
      <c r="V169" s="18">
        <v>0.71643518518518512</v>
      </c>
      <c r="W169" s="18">
        <v>1.0087268518518517</v>
      </c>
      <c r="X169" s="18">
        <v>0.29229166666666667</v>
      </c>
      <c r="Y169" s="1" t="e">
        <f>VLOOKUP(A169,tickets!A:A,1,0)</f>
        <v>#N/A</v>
      </c>
      <c r="Z169" s="58">
        <v>45294</v>
      </c>
      <c r="AA169" s="79"/>
    </row>
    <row r="170" spans="1:27" hidden="1" x14ac:dyDescent="0.2">
      <c r="A170" s="1" t="s">
        <v>882</v>
      </c>
      <c r="B170" s="1" t="s">
        <v>132</v>
      </c>
      <c r="C170" s="1" t="s">
        <v>250</v>
      </c>
      <c r="D170" s="1" t="s">
        <v>251</v>
      </c>
      <c r="E170" s="1" t="s">
        <v>268</v>
      </c>
      <c r="F170" s="1" t="s">
        <v>367</v>
      </c>
      <c r="G170" s="1" t="s">
        <v>110</v>
      </c>
      <c r="H170" s="1" t="s">
        <v>50</v>
      </c>
      <c r="I170" s="1" t="s">
        <v>109</v>
      </c>
      <c r="J170" s="1" t="s">
        <v>81</v>
      </c>
      <c r="K170" s="1" t="s">
        <v>129</v>
      </c>
      <c r="L170" s="1" t="s">
        <v>883</v>
      </c>
      <c r="M170" s="1" t="s">
        <v>4806</v>
      </c>
      <c r="N170" s="1" t="s">
        <v>4807</v>
      </c>
      <c r="O170" s="1" t="s">
        <v>122</v>
      </c>
      <c r="P170" s="1" t="s">
        <v>246</v>
      </c>
      <c r="Q170" s="1" t="s">
        <v>247</v>
      </c>
      <c r="R170" s="1" t="s">
        <v>4808</v>
      </c>
      <c r="S170" s="1" t="s">
        <v>4190</v>
      </c>
      <c r="T170" s="1" t="s">
        <v>883</v>
      </c>
      <c r="U170" s="1" t="s">
        <v>439</v>
      </c>
      <c r="V170" s="18">
        <v>4.8842592592592592E-3</v>
      </c>
      <c r="W170" s="18">
        <v>6.0879629629629643E-3</v>
      </c>
      <c r="X170" s="18">
        <v>1.2037037037037038E-3</v>
      </c>
      <c r="Y170" s="1" t="e">
        <f>VLOOKUP(A170,tickets!A:A,1,0)</f>
        <v>#N/A</v>
      </c>
      <c r="Z170" s="58">
        <v>45296</v>
      </c>
      <c r="AA170" s="79"/>
    </row>
    <row r="171" spans="1:27" x14ac:dyDescent="0.2">
      <c r="A171" s="1" t="s">
        <v>1281</v>
      </c>
      <c r="B171" s="1" t="s">
        <v>115</v>
      </c>
      <c r="C171" s="1" t="s">
        <v>20</v>
      </c>
      <c r="D171" s="1" t="s">
        <v>243</v>
      </c>
      <c r="E171" s="1" t="s">
        <v>65</v>
      </c>
      <c r="F171" s="1" t="s">
        <v>136</v>
      </c>
      <c r="G171" s="1" t="s">
        <v>116</v>
      </c>
      <c r="H171" s="1" t="s">
        <v>40</v>
      </c>
      <c r="I171" s="1" t="s">
        <v>117</v>
      </c>
      <c r="J171" s="1" t="s">
        <v>81</v>
      </c>
      <c r="K171" s="1" t="s">
        <v>111</v>
      </c>
      <c r="L171" s="1" t="s">
        <v>1285</v>
      </c>
      <c r="M171" s="1" t="s">
        <v>5449</v>
      </c>
      <c r="N171" s="1" t="s">
        <v>5450</v>
      </c>
      <c r="O171" s="1" t="s">
        <v>122</v>
      </c>
      <c r="P171" s="1" t="s">
        <v>246</v>
      </c>
      <c r="Q171" s="1" t="s">
        <v>247</v>
      </c>
      <c r="R171" s="1" t="s">
        <v>5451</v>
      </c>
      <c r="S171" s="1" t="s">
        <v>4271</v>
      </c>
      <c r="T171" s="1" t="s">
        <v>5452</v>
      </c>
      <c r="U171" s="1" t="s">
        <v>5453</v>
      </c>
      <c r="V171" s="18">
        <v>0.93533564814814818</v>
      </c>
      <c r="W171" s="18">
        <v>1.0284375000000001</v>
      </c>
      <c r="X171" s="18">
        <v>9.3101851851851838E-2</v>
      </c>
      <c r="Y171" s="1" t="e">
        <f>VLOOKUP(A171,tickets!A:A,1,0)</f>
        <v>#N/A</v>
      </c>
      <c r="Z171" s="58">
        <v>45294</v>
      </c>
      <c r="AA171" s="79"/>
    </row>
    <row r="172" spans="1:27" x14ac:dyDescent="0.2">
      <c r="A172" s="1" t="s">
        <v>656</v>
      </c>
      <c r="B172" s="1" t="s">
        <v>112</v>
      </c>
      <c r="C172" s="1" t="s">
        <v>18</v>
      </c>
      <c r="D172" s="1" t="s">
        <v>242</v>
      </c>
      <c r="E172" s="1" t="s">
        <v>57</v>
      </c>
      <c r="F172" s="1" t="s">
        <v>147</v>
      </c>
      <c r="G172" s="1" t="s">
        <v>110</v>
      </c>
      <c r="H172" s="1" t="s">
        <v>36</v>
      </c>
      <c r="I172" s="1" t="s">
        <v>117</v>
      </c>
      <c r="J172" s="1" t="s">
        <v>81</v>
      </c>
      <c r="K172" s="1" t="s">
        <v>129</v>
      </c>
      <c r="L172" s="1" t="s">
        <v>657</v>
      </c>
      <c r="M172" s="1" t="s">
        <v>5497</v>
      </c>
      <c r="N172" s="1" t="s">
        <v>5498</v>
      </c>
      <c r="O172" s="1" t="s">
        <v>122</v>
      </c>
      <c r="P172" s="1" t="s">
        <v>266</v>
      </c>
      <c r="Q172" s="1" t="s">
        <v>267</v>
      </c>
      <c r="R172" s="1" t="s">
        <v>5499</v>
      </c>
      <c r="S172" s="1" t="s">
        <v>4179</v>
      </c>
      <c r="T172" s="1" t="s">
        <v>1042</v>
      </c>
      <c r="U172" s="1" t="s">
        <v>1043</v>
      </c>
      <c r="V172" s="18">
        <v>0</v>
      </c>
      <c r="W172" s="18">
        <v>2.9513888888888888E-3</v>
      </c>
      <c r="X172" s="18">
        <v>2.9513888888888888E-3</v>
      </c>
      <c r="Y172" s="1" t="e">
        <f>VLOOKUP(A172,tickets!A:A,1,0)</f>
        <v>#N/A</v>
      </c>
      <c r="Z172" s="58">
        <v>45294</v>
      </c>
      <c r="AA172" s="79"/>
    </row>
    <row r="173" spans="1:27" hidden="1" x14ac:dyDescent="0.2">
      <c r="A173" s="1" t="s">
        <v>607</v>
      </c>
      <c r="B173" s="1" t="s">
        <v>173</v>
      </c>
      <c r="C173" s="1" t="s">
        <v>14</v>
      </c>
      <c r="D173" s="1" t="s">
        <v>14</v>
      </c>
      <c r="E173" s="1" t="s">
        <v>49</v>
      </c>
      <c r="F173" s="1" t="s">
        <v>609</v>
      </c>
      <c r="G173" s="1" t="s">
        <v>159</v>
      </c>
      <c r="H173" s="1" t="s">
        <v>36</v>
      </c>
      <c r="I173" s="1" t="s">
        <v>84</v>
      </c>
      <c r="J173" s="1" t="s">
        <v>80</v>
      </c>
      <c r="K173" s="1" t="s">
        <v>111</v>
      </c>
      <c r="L173" s="1" t="s">
        <v>608</v>
      </c>
      <c r="M173" s="1" t="s">
        <v>5511</v>
      </c>
      <c r="N173" s="1" t="s">
        <v>5512</v>
      </c>
      <c r="O173" s="1" t="s">
        <v>122</v>
      </c>
      <c r="P173" s="1" t="s">
        <v>199</v>
      </c>
      <c r="Q173" s="1" t="s">
        <v>408</v>
      </c>
      <c r="R173" s="1" t="s">
        <v>5513</v>
      </c>
      <c r="S173" s="1" t="s">
        <v>4190</v>
      </c>
      <c r="T173" s="1" t="s">
        <v>947</v>
      </c>
      <c r="U173" s="1" t="s">
        <v>948</v>
      </c>
      <c r="V173" s="18">
        <v>0</v>
      </c>
      <c r="W173" s="18">
        <v>5.0694444444444441E-3</v>
      </c>
      <c r="X173" s="18">
        <v>5.0694444444444441E-3</v>
      </c>
      <c r="Y173" s="1" t="e">
        <f>VLOOKUP(A173,tickets!A:A,1,0)</f>
        <v>#N/A</v>
      </c>
      <c r="Z173" s="58">
        <v>45294</v>
      </c>
      <c r="AA173" s="79"/>
    </row>
    <row r="174" spans="1:27" x14ac:dyDescent="0.2">
      <c r="A174" s="1" t="s">
        <v>670</v>
      </c>
      <c r="B174" s="1" t="s">
        <v>167</v>
      </c>
      <c r="C174" s="1" t="s">
        <v>22</v>
      </c>
      <c r="D174" s="1" t="s">
        <v>22</v>
      </c>
      <c r="E174" s="1" t="s">
        <v>665</v>
      </c>
      <c r="F174" s="1" t="s">
        <v>667</v>
      </c>
      <c r="G174" s="1" t="s">
        <v>116</v>
      </c>
      <c r="H174" s="1" t="s">
        <v>50</v>
      </c>
      <c r="I174" s="1" t="s">
        <v>109</v>
      </c>
      <c r="J174" s="1" t="s">
        <v>81</v>
      </c>
      <c r="K174" s="1" t="s">
        <v>111</v>
      </c>
      <c r="L174" s="1" t="s">
        <v>671</v>
      </c>
      <c r="M174" s="1" t="s">
        <v>5514</v>
      </c>
      <c r="N174" s="1" t="s">
        <v>5515</v>
      </c>
      <c r="O174" s="1" t="s">
        <v>122</v>
      </c>
      <c r="P174" s="1" t="s">
        <v>266</v>
      </c>
      <c r="Q174" s="1" t="s">
        <v>1046</v>
      </c>
      <c r="R174" s="1" t="s">
        <v>5516</v>
      </c>
      <c r="S174" s="1" t="s">
        <v>4179</v>
      </c>
      <c r="T174" s="1" t="s">
        <v>1047</v>
      </c>
      <c r="U174" s="1" t="s">
        <v>1048</v>
      </c>
      <c r="V174" s="18">
        <v>0</v>
      </c>
      <c r="W174" s="18">
        <v>3.0914351851851849E-2</v>
      </c>
      <c r="X174" s="18">
        <v>3.0914351851851849E-2</v>
      </c>
      <c r="Y174" s="1" t="e">
        <f>VLOOKUP(A174,tickets!A:A,1,0)</f>
        <v>#N/A</v>
      </c>
      <c r="Z174" s="58">
        <v>45294</v>
      </c>
      <c r="AA174" s="79"/>
    </row>
    <row r="175" spans="1:27" hidden="1" x14ac:dyDescent="0.2">
      <c r="A175" s="1" t="s">
        <v>4822</v>
      </c>
      <c r="B175" s="1" t="s">
        <v>164</v>
      </c>
      <c r="C175" s="1" t="s">
        <v>357</v>
      </c>
      <c r="D175" s="1" t="s">
        <v>251</v>
      </c>
      <c r="E175" s="1" t="s">
        <v>358</v>
      </c>
      <c r="F175" s="1" t="s">
        <v>359</v>
      </c>
      <c r="G175" s="1" t="s">
        <v>110</v>
      </c>
      <c r="H175" s="1" t="s">
        <v>50</v>
      </c>
      <c r="I175" s="1" t="s">
        <v>109</v>
      </c>
      <c r="J175" s="1" t="s">
        <v>4186</v>
      </c>
      <c r="K175" s="1" t="s">
        <v>114</v>
      </c>
      <c r="L175" s="1" t="s">
        <v>4823</v>
      </c>
      <c r="M175" s="1" t="s">
        <v>4824</v>
      </c>
      <c r="N175" s="1" t="s">
        <v>4825</v>
      </c>
      <c r="O175" s="1" t="s">
        <v>122</v>
      </c>
      <c r="P175" s="1" t="s">
        <v>246</v>
      </c>
      <c r="Q175" s="1" t="s">
        <v>247</v>
      </c>
      <c r="R175" s="1" t="s">
        <v>4826</v>
      </c>
      <c r="S175" s="1" t="s">
        <v>4231</v>
      </c>
      <c r="U175" s="1" t="s">
        <v>4827</v>
      </c>
      <c r="V175" s="18">
        <v>0</v>
      </c>
      <c r="W175" s="18">
        <v>0</v>
      </c>
      <c r="X175" s="18">
        <v>0</v>
      </c>
      <c r="Y175" s="1" t="e">
        <f>VLOOKUP(A175,tickets!A:A,1,0)</f>
        <v>#N/A</v>
      </c>
      <c r="Z175" s="58">
        <v>45294</v>
      </c>
      <c r="AA175" s="79"/>
    </row>
    <row r="176" spans="1:27" hidden="1" x14ac:dyDescent="0.2">
      <c r="A176" s="1" t="s">
        <v>1880</v>
      </c>
      <c r="B176" s="1" t="s">
        <v>115</v>
      </c>
      <c r="C176" s="1" t="s">
        <v>20</v>
      </c>
      <c r="D176" s="1" t="s">
        <v>243</v>
      </c>
      <c r="E176" s="1" t="s">
        <v>66</v>
      </c>
      <c r="F176" s="1" t="s">
        <v>120</v>
      </c>
      <c r="G176" s="1" t="s">
        <v>116</v>
      </c>
      <c r="H176" s="1" t="s">
        <v>36</v>
      </c>
      <c r="I176" s="1" t="s">
        <v>84</v>
      </c>
      <c r="J176" s="1" t="s">
        <v>80</v>
      </c>
      <c r="K176" s="1" t="s">
        <v>111</v>
      </c>
      <c r="L176" s="1" t="s">
        <v>1884</v>
      </c>
      <c r="M176" s="1" t="s">
        <v>5607</v>
      </c>
      <c r="N176" s="1" t="s">
        <v>5608</v>
      </c>
      <c r="O176" s="1" t="s">
        <v>122</v>
      </c>
      <c r="P176" s="1" t="s">
        <v>246</v>
      </c>
      <c r="Q176" s="1" t="s">
        <v>247</v>
      </c>
      <c r="R176" s="1" t="s">
        <v>5609</v>
      </c>
      <c r="S176" s="1" t="s">
        <v>5610</v>
      </c>
      <c r="T176" s="1" t="s">
        <v>5611</v>
      </c>
      <c r="U176" s="1" t="s">
        <v>5612</v>
      </c>
      <c r="V176" s="18">
        <v>0.19578703703703704</v>
      </c>
      <c r="W176" s="18">
        <v>0.25341435185185185</v>
      </c>
      <c r="X176" s="18">
        <v>5.7627314814814812E-2</v>
      </c>
      <c r="Y176" s="1" t="e">
        <f>VLOOKUP(A176,tickets!A:A,1,0)</f>
        <v>#N/A</v>
      </c>
      <c r="Z176" s="58">
        <v>45294</v>
      </c>
      <c r="AA176" s="79"/>
    </row>
    <row r="177" spans="1:27" x14ac:dyDescent="0.2">
      <c r="A177" s="1" t="s">
        <v>1642</v>
      </c>
      <c r="B177" s="1" t="s">
        <v>167</v>
      </c>
      <c r="C177" s="1" t="s">
        <v>22</v>
      </c>
      <c r="D177" s="1" t="s">
        <v>243</v>
      </c>
      <c r="E177" s="1" t="s">
        <v>46</v>
      </c>
      <c r="F177" s="1" t="s">
        <v>144</v>
      </c>
      <c r="G177" s="1" t="s">
        <v>116</v>
      </c>
      <c r="H177" s="1" t="s">
        <v>40</v>
      </c>
      <c r="I177" s="1" t="s">
        <v>117</v>
      </c>
      <c r="J177" s="1" t="s">
        <v>81</v>
      </c>
      <c r="K177" s="1" t="s">
        <v>169</v>
      </c>
      <c r="L177" s="1" t="s">
        <v>1646</v>
      </c>
      <c r="M177" s="1" t="s">
        <v>5669</v>
      </c>
      <c r="N177" s="1" t="s">
        <v>5670</v>
      </c>
      <c r="O177" s="1" t="s">
        <v>122</v>
      </c>
      <c r="P177" s="1" t="s">
        <v>266</v>
      </c>
      <c r="Q177" s="1" t="s">
        <v>330</v>
      </c>
      <c r="R177" s="1" t="s">
        <v>5671</v>
      </c>
      <c r="S177" s="1" t="s">
        <v>5618</v>
      </c>
      <c r="T177" s="1" t="s">
        <v>5672</v>
      </c>
      <c r="U177" s="1" t="s">
        <v>331</v>
      </c>
      <c r="V177" s="18">
        <v>0</v>
      </c>
      <c r="W177" s="18">
        <v>4.5682870370370367E-2</v>
      </c>
      <c r="X177" s="18">
        <v>4.5682870370370367E-2</v>
      </c>
      <c r="Y177" s="1" t="e">
        <f>VLOOKUP(A177,tickets!A:A,1,0)</f>
        <v>#N/A</v>
      </c>
      <c r="Z177" s="58">
        <v>45294</v>
      </c>
      <c r="AA177" s="79"/>
    </row>
    <row r="178" spans="1:27" hidden="1" x14ac:dyDescent="0.2">
      <c r="A178" s="1" t="s">
        <v>834</v>
      </c>
      <c r="B178" s="1" t="s">
        <v>132</v>
      </c>
      <c r="C178" s="1" t="s">
        <v>309</v>
      </c>
      <c r="D178" s="1" t="s">
        <v>257</v>
      </c>
      <c r="E178" s="1" t="s">
        <v>271</v>
      </c>
      <c r="F178" s="1" t="s">
        <v>219</v>
      </c>
      <c r="G178" s="1" t="s">
        <v>116</v>
      </c>
      <c r="H178" s="1" t="s">
        <v>40</v>
      </c>
      <c r="I178" s="1" t="s">
        <v>117</v>
      </c>
      <c r="J178" s="1" t="s">
        <v>81</v>
      </c>
      <c r="K178" s="1" t="s">
        <v>129</v>
      </c>
      <c r="L178" s="1" t="s">
        <v>835</v>
      </c>
      <c r="M178" s="1" t="s">
        <v>4836</v>
      </c>
      <c r="N178" s="1" t="s">
        <v>4837</v>
      </c>
      <c r="O178" s="1" t="s">
        <v>122</v>
      </c>
      <c r="P178" s="1" t="s">
        <v>266</v>
      </c>
      <c r="Q178" s="1" t="s">
        <v>274</v>
      </c>
      <c r="R178" s="1" t="s">
        <v>4838</v>
      </c>
      <c r="S178" s="1" t="s">
        <v>4175</v>
      </c>
      <c r="T178" s="1" t="s">
        <v>836</v>
      </c>
      <c r="U178" s="1" t="s">
        <v>262</v>
      </c>
      <c r="V178" s="18">
        <v>0.22166666666666668</v>
      </c>
      <c r="W178" s="18">
        <v>0.2502199074074074</v>
      </c>
      <c r="X178" s="18">
        <v>2.855324074074074E-2</v>
      </c>
      <c r="Y178" s="1" t="e">
        <f>VLOOKUP(A178,tickets!A:A,1,0)</f>
        <v>#N/A</v>
      </c>
      <c r="Z178" s="58">
        <v>45296</v>
      </c>
      <c r="AA178" s="79"/>
    </row>
    <row r="179" spans="1:27" hidden="1" x14ac:dyDescent="0.2">
      <c r="A179" s="1" t="s">
        <v>956</v>
      </c>
      <c r="B179" s="1" t="s">
        <v>132</v>
      </c>
      <c r="C179" s="1" t="s">
        <v>309</v>
      </c>
      <c r="D179" s="1" t="s">
        <v>374</v>
      </c>
      <c r="E179" s="1" t="s">
        <v>281</v>
      </c>
      <c r="F179" s="1" t="s">
        <v>442</v>
      </c>
      <c r="G179" s="1" t="s">
        <v>116</v>
      </c>
      <c r="H179" s="1" t="s">
        <v>40</v>
      </c>
      <c r="I179" s="1" t="s">
        <v>117</v>
      </c>
      <c r="J179" s="1" t="s">
        <v>81</v>
      </c>
      <c r="K179" s="1" t="s">
        <v>129</v>
      </c>
      <c r="L179" s="1" t="s">
        <v>436</v>
      </c>
      <c r="M179" s="1" t="s">
        <v>4839</v>
      </c>
      <c r="N179" s="1" t="s">
        <v>4840</v>
      </c>
      <c r="O179" s="1" t="s">
        <v>122</v>
      </c>
      <c r="P179" s="1" t="s">
        <v>266</v>
      </c>
      <c r="Q179" s="1" t="s">
        <v>283</v>
      </c>
      <c r="R179" s="1" t="s">
        <v>4841</v>
      </c>
      <c r="S179" s="1" t="s">
        <v>4190</v>
      </c>
      <c r="T179" s="1" t="s">
        <v>957</v>
      </c>
      <c r="U179" s="1" t="s">
        <v>467</v>
      </c>
      <c r="V179" s="18">
        <v>3.0092592592592588E-3</v>
      </c>
      <c r="W179" s="18">
        <v>9.0162037037037034E-3</v>
      </c>
      <c r="X179" s="18">
        <v>6.0069444444444441E-3</v>
      </c>
      <c r="Y179" s="1" t="e">
        <f>VLOOKUP(A179,tickets!A:A,1,0)</f>
        <v>#N/A</v>
      </c>
      <c r="Z179" s="58">
        <v>45298</v>
      </c>
      <c r="AA179" s="79"/>
    </row>
    <row r="180" spans="1:27" hidden="1" x14ac:dyDescent="0.2">
      <c r="A180" s="1" t="s">
        <v>4842</v>
      </c>
      <c r="B180" s="1" t="s">
        <v>164</v>
      </c>
      <c r="C180" s="1" t="s">
        <v>295</v>
      </c>
      <c r="D180" s="1" t="s">
        <v>296</v>
      </c>
      <c r="E180" s="1" t="s">
        <v>297</v>
      </c>
      <c r="F180" s="1" t="s">
        <v>298</v>
      </c>
      <c r="G180" s="1" t="s">
        <v>110</v>
      </c>
      <c r="H180" s="1" t="s">
        <v>50</v>
      </c>
      <c r="I180" s="1" t="s">
        <v>109</v>
      </c>
      <c r="J180" s="1" t="s">
        <v>4186</v>
      </c>
      <c r="K180" s="1" t="s">
        <v>129</v>
      </c>
      <c r="L180" s="1" t="s">
        <v>299</v>
      </c>
      <c r="M180" s="1" t="s">
        <v>4843</v>
      </c>
      <c r="N180" s="1" t="s">
        <v>4844</v>
      </c>
      <c r="O180" s="1" t="s">
        <v>122</v>
      </c>
      <c r="P180" s="1" t="s">
        <v>266</v>
      </c>
      <c r="Q180" s="1" t="s">
        <v>283</v>
      </c>
      <c r="R180" s="1" t="s">
        <v>4845</v>
      </c>
      <c r="S180" s="1" t="s">
        <v>4214</v>
      </c>
      <c r="U180" s="1" t="s">
        <v>300</v>
      </c>
      <c r="V180" s="18">
        <v>0</v>
      </c>
      <c r="W180" s="18">
        <v>0</v>
      </c>
      <c r="X180" s="18">
        <v>0</v>
      </c>
      <c r="Y180" s="1" t="e">
        <f>VLOOKUP(A180,tickets!A:A,1,0)</f>
        <v>#N/A</v>
      </c>
      <c r="Z180" s="58">
        <v>45292</v>
      </c>
      <c r="AA180" s="79"/>
    </row>
    <row r="181" spans="1:27" x14ac:dyDescent="0.2">
      <c r="A181" s="1" t="s">
        <v>636</v>
      </c>
      <c r="B181" s="1" t="s">
        <v>167</v>
      </c>
      <c r="C181" s="1" t="s">
        <v>22</v>
      </c>
      <c r="D181" s="1" t="s">
        <v>22</v>
      </c>
      <c r="E181" s="1" t="s">
        <v>45</v>
      </c>
      <c r="F181" s="1" t="s">
        <v>168</v>
      </c>
      <c r="G181" s="1" t="s">
        <v>110</v>
      </c>
      <c r="H181" s="1" t="s">
        <v>50</v>
      </c>
      <c r="I181" s="1" t="s">
        <v>109</v>
      </c>
      <c r="J181" s="1" t="s">
        <v>81</v>
      </c>
      <c r="K181" s="1" t="s">
        <v>111</v>
      </c>
      <c r="L181" s="1" t="s">
        <v>637</v>
      </c>
      <c r="M181" s="1" t="s">
        <v>4176</v>
      </c>
      <c r="N181" s="1" t="s">
        <v>4177</v>
      </c>
      <c r="O181" s="1" t="s">
        <v>122</v>
      </c>
      <c r="P181" s="1" t="s">
        <v>279</v>
      </c>
      <c r="Q181" s="1" t="s">
        <v>280</v>
      </c>
      <c r="R181" s="1" t="s">
        <v>4178</v>
      </c>
      <c r="S181" s="1" t="s">
        <v>4179</v>
      </c>
      <c r="T181" s="1" t="s">
        <v>969</v>
      </c>
      <c r="U181" s="1" t="s">
        <v>969</v>
      </c>
      <c r="V181" s="18">
        <v>0</v>
      </c>
      <c r="W181" s="18">
        <v>1.3310185185185185E-3</v>
      </c>
      <c r="X181" s="18">
        <v>1.3310185185185185E-3</v>
      </c>
      <c r="Y181" s="1" t="e">
        <f>VLOOKUP(A181,tickets!A:A,1,0)</f>
        <v>#N/A</v>
      </c>
      <c r="Z181" s="58">
        <v>45295</v>
      </c>
      <c r="AA181" s="79"/>
    </row>
    <row r="182" spans="1:27" x14ac:dyDescent="0.2">
      <c r="A182" s="1" t="s">
        <v>658</v>
      </c>
      <c r="B182" s="1" t="s">
        <v>176</v>
      </c>
      <c r="C182" s="1" t="s">
        <v>19</v>
      </c>
      <c r="D182" s="1" t="s">
        <v>383</v>
      </c>
      <c r="E182" s="1" t="s">
        <v>64</v>
      </c>
      <c r="F182" s="1" t="s">
        <v>184</v>
      </c>
      <c r="G182" s="1" t="s">
        <v>159</v>
      </c>
      <c r="H182" s="1" t="s">
        <v>36</v>
      </c>
      <c r="I182" s="1" t="s">
        <v>84</v>
      </c>
      <c r="J182" s="1" t="s">
        <v>81</v>
      </c>
      <c r="K182" s="1" t="s">
        <v>114</v>
      </c>
      <c r="L182" s="1" t="s">
        <v>659</v>
      </c>
      <c r="M182" s="1" t="s">
        <v>4200</v>
      </c>
      <c r="N182" s="1" t="s">
        <v>4201</v>
      </c>
      <c r="O182" s="1" t="s">
        <v>122</v>
      </c>
      <c r="P182" s="1" t="s">
        <v>266</v>
      </c>
      <c r="Q182" s="1" t="s">
        <v>267</v>
      </c>
      <c r="R182" s="1" t="s">
        <v>4202</v>
      </c>
      <c r="S182" s="1" t="s">
        <v>4179</v>
      </c>
      <c r="T182" s="1" t="s">
        <v>980</v>
      </c>
      <c r="U182" s="1" t="s">
        <v>981</v>
      </c>
      <c r="V182" s="18">
        <v>0.75656249999999992</v>
      </c>
      <c r="W182" s="18">
        <v>0.86726851851851849</v>
      </c>
      <c r="X182" s="18">
        <v>0.11070601851851852</v>
      </c>
      <c r="Y182" s="1" t="e">
        <f>VLOOKUP(A182,tickets!A:A,1,0)</f>
        <v>#N/A</v>
      </c>
      <c r="Z182" s="58">
        <v>45295</v>
      </c>
      <c r="AA182" s="79"/>
    </row>
    <row r="183" spans="1:27" hidden="1" x14ac:dyDescent="0.2">
      <c r="A183" s="1" t="s">
        <v>1071</v>
      </c>
      <c r="B183" s="1" t="s">
        <v>115</v>
      </c>
      <c r="C183" s="1" t="s">
        <v>295</v>
      </c>
      <c r="D183" s="1" t="s">
        <v>243</v>
      </c>
      <c r="E183" s="1" t="s">
        <v>261</v>
      </c>
      <c r="F183" s="1" t="s">
        <v>133</v>
      </c>
      <c r="G183" s="1" t="s">
        <v>110</v>
      </c>
      <c r="H183" s="1" t="s">
        <v>50</v>
      </c>
      <c r="I183" s="1" t="s">
        <v>109</v>
      </c>
      <c r="J183" s="1" t="s">
        <v>81</v>
      </c>
      <c r="K183" s="1" t="s">
        <v>118</v>
      </c>
      <c r="L183" s="1" t="s">
        <v>1072</v>
      </c>
      <c r="M183" s="1" t="s">
        <v>4852</v>
      </c>
      <c r="N183" s="1" t="s">
        <v>4853</v>
      </c>
      <c r="O183" s="1" t="s">
        <v>122</v>
      </c>
      <c r="P183" s="1" t="s">
        <v>246</v>
      </c>
      <c r="Q183" s="1" t="s">
        <v>247</v>
      </c>
      <c r="R183" s="1" t="s">
        <v>4854</v>
      </c>
      <c r="S183" s="1" t="s">
        <v>4179</v>
      </c>
      <c r="T183" s="1" t="s">
        <v>1073</v>
      </c>
      <c r="U183" s="1" t="s">
        <v>1074</v>
      </c>
      <c r="V183" s="18">
        <v>6.5659722222222217E-2</v>
      </c>
      <c r="W183" s="18">
        <v>7.4270833333333341E-2</v>
      </c>
      <c r="X183" s="18">
        <v>8.611111111111111E-3</v>
      </c>
      <c r="Y183" s="1" t="e">
        <f>VLOOKUP(A183,tickets!A:A,1,0)</f>
        <v>#N/A</v>
      </c>
      <c r="Z183" s="58">
        <v>45294</v>
      </c>
      <c r="AA183" s="79"/>
    </row>
    <row r="184" spans="1:27" hidden="1" x14ac:dyDescent="0.2">
      <c r="A184" s="1" t="s">
        <v>1421</v>
      </c>
      <c r="B184" s="1" t="s">
        <v>124</v>
      </c>
      <c r="C184" s="1" t="s">
        <v>19</v>
      </c>
      <c r="D184" s="1" t="s">
        <v>311</v>
      </c>
      <c r="E184" s="1" t="s">
        <v>64</v>
      </c>
      <c r="F184" s="1" t="s">
        <v>125</v>
      </c>
      <c r="G184" s="1" t="s">
        <v>123</v>
      </c>
      <c r="H184" s="1" t="s">
        <v>50</v>
      </c>
      <c r="I184" s="1" t="s">
        <v>109</v>
      </c>
      <c r="J184" s="1" t="s">
        <v>80</v>
      </c>
      <c r="K184" s="1" t="s">
        <v>121</v>
      </c>
      <c r="L184" s="1" t="s">
        <v>450</v>
      </c>
      <c r="M184" s="1" t="s">
        <v>4277</v>
      </c>
      <c r="N184" s="1" t="s">
        <v>4277</v>
      </c>
      <c r="O184" s="1" t="s">
        <v>122</v>
      </c>
      <c r="P184" s="1" t="s">
        <v>266</v>
      </c>
      <c r="Q184" s="1" t="s">
        <v>267</v>
      </c>
      <c r="R184" s="1" t="s">
        <v>4278</v>
      </c>
      <c r="S184" s="1" t="s">
        <v>4231</v>
      </c>
      <c r="T184" s="1" t="s">
        <v>479</v>
      </c>
      <c r="U184" s="1" t="s">
        <v>4279</v>
      </c>
      <c r="V184" s="18">
        <v>6.6203703703703709E-2</v>
      </c>
      <c r="W184" s="18">
        <v>6.9236111111111109E-2</v>
      </c>
      <c r="X184" s="18">
        <v>3.0324074074074073E-3</v>
      </c>
      <c r="Y184" s="1" t="e">
        <f>VLOOKUP(A184,tickets!A:A,1,0)</f>
        <v>#N/A</v>
      </c>
      <c r="Z184" s="58">
        <v>45295</v>
      </c>
      <c r="AA184" s="79"/>
    </row>
    <row r="185" spans="1:27" x14ac:dyDescent="0.2">
      <c r="A185" s="1" t="s">
        <v>741</v>
      </c>
      <c r="B185" s="1" t="s">
        <v>115</v>
      </c>
      <c r="C185" s="1" t="s">
        <v>20</v>
      </c>
      <c r="D185" s="1" t="s">
        <v>243</v>
      </c>
      <c r="E185" s="1" t="s">
        <v>68</v>
      </c>
      <c r="F185" s="1" t="s">
        <v>120</v>
      </c>
      <c r="G185" s="1" t="s">
        <v>116</v>
      </c>
      <c r="H185" s="1" t="s">
        <v>40</v>
      </c>
      <c r="I185" s="1" t="s">
        <v>117</v>
      </c>
      <c r="J185" s="1" t="s">
        <v>81</v>
      </c>
      <c r="K185" s="1" t="s">
        <v>111</v>
      </c>
      <c r="L185" s="1" t="s">
        <v>742</v>
      </c>
      <c r="M185" s="1" t="s">
        <v>4305</v>
      </c>
      <c r="N185" s="1" t="s">
        <v>4306</v>
      </c>
      <c r="O185" s="1" t="s">
        <v>122</v>
      </c>
      <c r="P185" s="1" t="s">
        <v>246</v>
      </c>
      <c r="Q185" s="1" t="s">
        <v>247</v>
      </c>
      <c r="R185" s="1" t="s">
        <v>4307</v>
      </c>
      <c r="S185" s="1" t="s">
        <v>4179</v>
      </c>
      <c r="T185" s="1" t="s">
        <v>983</v>
      </c>
      <c r="U185" s="1" t="s">
        <v>984</v>
      </c>
      <c r="V185" s="18">
        <v>0.97789351851851858</v>
      </c>
      <c r="W185" s="18">
        <v>1.0592824074074074</v>
      </c>
      <c r="X185" s="18">
        <v>8.1388888888888886E-2</v>
      </c>
      <c r="Y185" s="1" t="e">
        <f>VLOOKUP(A185,tickets!A:A,1,0)</f>
        <v>#N/A</v>
      </c>
      <c r="Z185" s="58">
        <v>45295</v>
      </c>
      <c r="AA185" s="79"/>
    </row>
    <row r="186" spans="1:27" hidden="1" x14ac:dyDescent="0.2">
      <c r="A186" s="1" t="s">
        <v>4860</v>
      </c>
      <c r="B186" s="1" t="s">
        <v>132</v>
      </c>
      <c r="C186" s="1" t="s">
        <v>250</v>
      </c>
      <c r="D186" s="1" t="s">
        <v>251</v>
      </c>
      <c r="E186" s="1" t="s">
        <v>302</v>
      </c>
      <c r="F186" s="1" t="s">
        <v>303</v>
      </c>
      <c r="G186" s="1" t="s">
        <v>110</v>
      </c>
      <c r="H186" s="1" t="s">
        <v>50</v>
      </c>
      <c r="I186" s="1" t="s">
        <v>109</v>
      </c>
      <c r="J186" s="1" t="s">
        <v>4186</v>
      </c>
      <c r="K186" s="1" t="s">
        <v>129</v>
      </c>
      <c r="L186" s="1" t="s">
        <v>306</v>
      </c>
      <c r="M186" s="1" t="s">
        <v>4861</v>
      </c>
      <c r="N186" s="1" t="s">
        <v>4862</v>
      </c>
      <c r="O186" s="1" t="s">
        <v>122</v>
      </c>
      <c r="P186" s="1" t="s">
        <v>246</v>
      </c>
      <c r="Q186" s="1" t="s">
        <v>247</v>
      </c>
      <c r="R186" s="1" t="s">
        <v>4863</v>
      </c>
      <c r="S186" s="1" t="s">
        <v>4271</v>
      </c>
      <c r="T186" s="1" t="s">
        <v>307</v>
      </c>
      <c r="U186" s="1" t="s">
        <v>276</v>
      </c>
      <c r="V186" s="18">
        <v>0</v>
      </c>
      <c r="W186" s="18">
        <v>0</v>
      </c>
      <c r="X186" s="18">
        <v>0</v>
      </c>
      <c r="Y186" s="1" t="e">
        <f>VLOOKUP(A186,tickets!A:A,1,0)</f>
        <v>#N/A</v>
      </c>
      <c r="Z186" s="58">
        <v>45295</v>
      </c>
      <c r="AA186" s="79"/>
    </row>
    <row r="187" spans="1:27" hidden="1" x14ac:dyDescent="0.2">
      <c r="A187" s="1" t="s">
        <v>4864</v>
      </c>
      <c r="B187" s="1" t="s">
        <v>164</v>
      </c>
      <c r="C187" s="1" t="s">
        <v>357</v>
      </c>
      <c r="D187" s="1" t="s">
        <v>251</v>
      </c>
      <c r="E187" s="1" t="s">
        <v>358</v>
      </c>
      <c r="F187" s="1" t="s">
        <v>359</v>
      </c>
      <c r="G187" s="1" t="s">
        <v>110</v>
      </c>
      <c r="H187" s="1" t="s">
        <v>50</v>
      </c>
      <c r="I187" s="1" t="s">
        <v>109</v>
      </c>
      <c r="J187" s="1" t="s">
        <v>4186</v>
      </c>
      <c r="K187" s="1" t="s">
        <v>114</v>
      </c>
      <c r="L187" s="1" t="s">
        <v>376</v>
      </c>
      <c r="M187" s="1" t="s">
        <v>4865</v>
      </c>
      <c r="N187" s="1" t="s">
        <v>4866</v>
      </c>
      <c r="O187" s="1" t="s">
        <v>122</v>
      </c>
      <c r="P187" s="1" t="s">
        <v>246</v>
      </c>
      <c r="Q187" s="1" t="s">
        <v>247</v>
      </c>
      <c r="R187" s="1" t="s">
        <v>4867</v>
      </c>
      <c r="S187" s="1" t="s">
        <v>4206</v>
      </c>
      <c r="U187" s="1" t="s">
        <v>390</v>
      </c>
      <c r="V187" s="18">
        <v>0</v>
      </c>
      <c r="W187" s="18">
        <v>0</v>
      </c>
      <c r="X187" s="18">
        <v>0</v>
      </c>
      <c r="Y187" s="1" t="e">
        <f>VLOOKUP(A187,tickets!A:A,1,0)</f>
        <v>#N/A</v>
      </c>
      <c r="Z187" s="58">
        <v>45296</v>
      </c>
      <c r="AA187" s="79"/>
    </row>
    <row r="188" spans="1:27" x14ac:dyDescent="0.2">
      <c r="A188" s="1" t="s">
        <v>594</v>
      </c>
      <c r="B188" s="1" t="s">
        <v>167</v>
      </c>
      <c r="C188" s="1" t="s">
        <v>22</v>
      </c>
      <c r="D188" s="1" t="s">
        <v>22</v>
      </c>
      <c r="E188" s="1" t="s">
        <v>46</v>
      </c>
      <c r="F188" s="1" t="s">
        <v>171</v>
      </c>
      <c r="G188" s="1" t="s">
        <v>110</v>
      </c>
      <c r="H188" s="1" t="s">
        <v>50</v>
      </c>
      <c r="I188" s="1" t="s">
        <v>109</v>
      </c>
      <c r="J188" s="1" t="s">
        <v>81</v>
      </c>
      <c r="K188" s="1" t="s">
        <v>129</v>
      </c>
      <c r="L188" s="1" t="s">
        <v>595</v>
      </c>
      <c r="M188" s="1" t="s">
        <v>4323</v>
      </c>
      <c r="N188" s="1" t="s">
        <v>4324</v>
      </c>
      <c r="O188" s="1" t="s">
        <v>122</v>
      </c>
      <c r="P188" s="1" t="s">
        <v>266</v>
      </c>
      <c r="Q188" s="1" t="s">
        <v>330</v>
      </c>
      <c r="R188" s="1" t="s">
        <v>4325</v>
      </c>
      <c r="S188" s="1" t="s">
        <v>4190</v>
      </c>
      <c r="T188" s="1" t="s">
        <v>909</v>
      </c>
      <c r="U188" s="1" t="s">
        <v>910</v>
      </c>
      <c r="V188" s="18">
        <v>0</v>
      </c>
      <c r="W188" s="18">
        <v>0</v>
      </c>
      <c r="X188" s="18">
        <v>0</v>
      </c>
      <c r="Y188" s="1" t="e">
        <f>VLOOKUP(A188,tickets!A:A,1,0)</f>
        <v>#N/A</v>
      </c>
      <c r="Z188" s="58">
        <v>45295</v>
      </c>
      <c r="AA188" s="79"/>
    </row>
    <row r="189" spans="1:27" x14ac:dyDescent="0.2">
      <c r="A189" s="1" t="s">
        <v>1181</v>
      </c>
      <c r="B189" s="1" t="s">
        <v>115</v>
      </c>
      <c r="C189" s="1" t="s">
        <v>14</v>
      </c>
      <c r="D189" s="1" t="s">
        <v>243</v>
      </c>
      <c r="E189" s="1" t="s">
        <v>495</v>
      </c>
      <c r="F189" s="1" t="s">
        <v>144</v>
      </c>
      <c r="G189" s="1" t="s">
        <v>116</v>
      </c>
      <c r="H189" s="1" t="s">
        <v>40</v>
      </c>
      <c r="I189" s="1" t="s">
        <v>117</v>
      </c>
      <c r="J189" s="1" t="s">
        <v>81</v>
      </c>
      <c r="K189" s="1" t="s">
        <v>1182</v>
      </c>
      <c r="L189" s="1" t="s">
        <v>1186</v>
      </c>
      <c r="M189" s="1" t="s">
        <v>4329</v>
      </c>
      <c r="N189" s="1" t="s">
        <v>4330</v>
      </c>
      <c r="O189" s="1" t="s">
        <v>122</v>
      </c>
      <c r="P189" s="1" t="s">
        <v>199</v>
      </c>
      <c r="Q189" s="1" t="s">
        <v>401</v>
      </c>
      <c r="R189" s="1" t="s">
        <v>4331</v>
      </c>
      <c r="S189" s="1" t="s">
        <v>4206</v>
      </c>
      <c r="T189" s="1" t="s">
        <v>4332</v>
      </c>
      <c r="U189" s="1" t="s">
        <v>4333</v>
      </c>
      <c r="V189" s="18">
        <v>0</v>
      </c>
      <c r="W189" s="18">
        <v>0.13553240740740741</v>
      </c>
      <c r="X189" s="18">
        <v>0.13553240740740741</v>
      </c>
      <c r="Y189" s="1" t="e">
        <f>VLOOKUP(A189,tickets!A:A,1,0)</f>
        <v>#N/A</v>
      </c>
      <c r="Z189" s="58">
        <v>45295</v>
      </c>
      <c r="AA189" s="79"/>
    </row>
    <row r="190" spans="1:27" x14ac:dyDescent="0.2">
      <c r="A190" s="1" t="s">
        <v>628</v>
      </c>
      <c r="B190" s="1" t="s">
        <v>112</v>
      </c>
      <c r="C190" s="1" t="s">
        <v>18</v>
      </c>
      <c r="D190" s="1" t="s">
        <v>311</v>
      </c>
      <c r="E190" s="1" t="s">
        <v>58</v>
      </c>
      <c r="F190" s="1" t="s">
        <v>145</v>
      </c>
      <c r="G190" s="1" t="s">
        <v>116</v>
      </c>
      <c r="H190" s="1" t="s">
        <v>50</v>
      </c>
      <c r="I190" s="1" t="s">
        <v>109</v>
      </c>
      <c r="J190" s="1" t="s">
        <v>81</v>
      </c>
      <c r="K190" s="1" t="s">
        <v>121</v>
      </c>
      <c r="L190" s="1" t="s">
        <v>629</v>
      </c>
      <c r="M190" s="1" t="s">
        <v>4472</v>
      </c>
      <c r="N190" s="1" t="s">
        <v>4473</v>
      </c>
      <c r="O190" s="1" t="s">
        <v>122</v>
      </c>
      <c r="P190" s="1" t="s">
        <v>246</v>
      </c>
      <c r="Q190" s="1" t="s">
        <v>247</v>
      </c>
      <c r="R190" s="1" t="s">
        <v>4474</v>
      </c>
      <c r="S190" s="1" t="s">
        <v>4190</v>
      </c>
      <c r="T190" s="1" t="s">
        <v>312</v>
      </c>
      <c r="U190" s="1" t="s">
        <v>941</v>
      </c>
      <c r="V190" s="18">
        <v>3.5648148148148154E-3</v>
      </c>
      <c r="W190" s="18">
        <v>0.20833333333333334</v>
      </c>
      <c r="X190" s="18">
        <v>0.20476851851851852</v>
      </c>
      <c r="Y190" s="1" t="e">
        <f>VLOOKUP(A190,tickets!A:A,1,0)</f>
        <v>#N/A</v>
      </c>
      <c r="Z190" s="58">
        <v>45295</v>
      </c>
      <c r="AA190" s="79"/>
    </row>
    <row r="191" spans="1:27" hidden="1" x14ac:dyDescent="0.2">
      <c r="A191" s="1" t="s">
        <v>660</v>
      </c>
      <c r="B191" s="1" t="s">
        <v>115</v>
      </c>
      <c r="C191" s="1" t="s">
        <v>15</v>
      </c>
      <c r="D191" s="1" t="s">
        <v>243</v>
      </c>
      <c r="E191" s="1" t="s">
        <v>53</v>
      </c>
      <c r="F191" s="1" t="s">
        <v>120</v>
      </c>
      <c r="G191" s="1" t="s">
        <v>116</v>
      </c>
      <c r="H191" s="1" t="s">
        <v>40</v>
      </c>
      <c r="I191" s="1" t="s">
        <v>117</v>
      </c>
      <c r="J191" s="1" t="s">
        <v>80</v>
      </c>
      <c r="K191" s="1" t="s">
        <v>111</v>
      </c>
      <c r="L191" s="1" t="s">
        <v>661</v>
      </c>
      <c r="M191" s="1" t="s">
        <v>4483</v>
      </c>
      <c r="N191" s="1" t="s">
        <v>4484</v>
      </c>
      <c r="O191" s="1" t="s">
        <v>165</v>
      </c>
      <c r="P191" s="1" t="s">
        <v>246</v>
      </c>
      <c r="Q191" s="1" t="s">
        <v>247</v>
      </c>
      <c r="R191" s="1" t="s">
        <v>4485</v>
      </c>
      <c r="S191" s="1" t="s">
        <v>4485</v>
      </c>
      <c r="T191" s="1" t="s">
        <v>1038</v>
      </c>
      <c r="V191" s="18">
        <v>0</v>
      </c>
      <c r="W191" s="18">
        <v>4.988425925925926E-2</v>
      </c>
      <c r="X191" s="18">
        <v>4.988425925925926E-2</v>
      </c>
      <c r="Y191" s="1" t="e">
        <f>VLOOKUP(A191,tickets!A:A,1,0)</f>
        <v>#N/A</v>
      </c>
      <c r="Z191" s="58">
        <v>45295</v>
      </c>
      <c r="AA191" s="79"/>
    </row>
    <row r="192" spans="1:27" hidden="1" x14ac:dyDescent="0.2">
      <c r="A192" s="1" t="s">
        <v>875</v>
      </c>
      <c r="B192" s="1" t="s">
        <v>132</v>
      </c>
      <c r="C192" s="1" t="s">
        <v>250</v>
      </c>
      <c r="D192" s="1" t="s">
        <v>251</v>
      </c>
      <c r="E192" s="1" t="s">
        <v>263</v>
      </c>
      <c r="F192" s="1" t="s">
        <v>293</v>
      </c>
      <c r="G192" s="1" t="s">
        <v>116</v>
      </c>
      <c r="H192" s="1" t="s">
        <v>40</v>
      </c>
      <c r="I192" s="1" t="s">
        <v>117</v>
      </c>
      <c r="J192" s="1" t="s">
        <v>81</v>
      </c>
      <c r="K192" s="1" t="s">
        <v>129</v>
      </c>
      <c r="L192" s="1" t="s">
        <v>876</v>
      </c>
      <c r="M192" s="1" t="s">
        <v>4883</v>
      </c>
      <c r="N192" s="1" t="s">
        <v>4884</v>
      </c>
      <c r="O192" s="1" t="s">
        <v>122</v>
      </c>
      <c r="P192" s="1" t="s">
        <v>246</v>
      </c>
      <c r="Q192" s="1" t="s">
        <v>247</v>
      </c>
      <c r="R192" s="1" t="s">
        <v>4884</v>
      </c>
      <c r="S192" s="1" t="s">
        <v>4190</v>
      </c>
      <c r="T192" s="1" t="s">
        <v>876</v>
      </c>
      <c r="U192" s="1" t="s">
        <v>877</v>
      </c>
      <c r="V192" s="18">
        <v>0</v>
      </c>
      <c r="W192" s="18">
        <v>2.3263888888888887E-3</v>
      </c>
      <c r="X192" s="18">
        <v>2.3263888888888887E-3</v>
      </c>
      <c r="Y192" s="1" t="e">
        <f>VLOOKUP(A192,tickets!A:A,1,0)</f>
        <v>#N/A</v>
      </c>
      <c r="Z192" s="58">
        <v>45293</v>
      </c>
      <c r="AA192" s="79"/>
    </row>
    <row r="193" spans="1:27" hidden="1" x14ac:dyDescent="0.2">
      <c r="A193" s="1" t="s">
        <v>878</v>
      </c>
      <c r="B193" s="1" t="s">
        <v>132</v>
      </c>
      <c r="C193" s="1" t="s">
        <v>250</v>
      </c>
      <c r="D193" s="1" t="s">
        <v>251</v>
      </c>
      <c r="E193" s="1" t="s">
        <v>263</v>
      </c>
      <c r="F193" s="1" t="s">
        <v>293</v>
      </c>
      <c r="G193" s="1" t="s">
        <v>116</v>
      </c>
      <c r="H193" s="1" t="s">
        <v>40</v>
      </c>
      <c r="I193" s="1" t="s">
        <v>117</v>
      </c>
      <c r="J193" s="1" t="s">
        <v>81</v>
      </c>
      <c r="K193" s="1" t="s">
        <v>129</v>
      </c>
      <c r="L193" s="1" t="s">
        <v>879</v>
      </c>
      <c r="M193" s="1" t="s">
        <v>4885</v>
      </c>
      <c r="N193" s="1" t="s">
        <v>4886</v>
      </c>
      <c r="O193" s="1" t="s">
        <v>122</v>
      </c>
      <c r="P193" s="1" t="s">
        <v>246</v>
      </c>
      <c r="Q193" s="1" t="s">
        <v>247</v>
      </c>
      <c r="R193" s="1" t="s">
        <v>4886</v>
      </c>
      <c r="S193" s="1" t="s">
        <v>4190</v>
      </c>
      <c r="T193" s="1" t="s">
        <v>879</v>
      </c>
      <c r="U193" s="1" t="s">
        <v>294</v>
      </c>
      <c r="V193" s="18">
        <v>0</v>
      </c>
      <c r="W193" s="18">
        <v>2.4652777777777776E-3</v>
      </c>
      <c r="X193" s="18">
        <v>2.4652777777777776E-3</v>
      </c>
      <c r="Y193" s="1" t="e">
        <f>VLOOKUP(A193,tickets!A:A,1,0)</f>
        <v>#N/A</v>
      </c>
      <c r="Z193" s="58">
        <v>45294</v>
      </c>
      <c r="AA193" s="79"/>
    </row>
    <row r="194" spans="1:27" x14ac:dyDescent="0.2">
      <c r="A194" s="1" t="s">
        <v>1197</v>
      </c>
      <c r="B194" s="1" t="s">
        <v>115</v>
      </c>
      <c r="C194" s="1" t="s">
        <v>13</v>
      </c>
      <c r="D194" s="1" t="s">
        <v>243</v>
      </c>
      <c r="E194" s="1" t="s">
        <v>37</v>
      </c>
      <c r="F194" s="1" t="s">
        <v>136</v>
      </c>
      <c r="G194" s="1" t="s">
        <v>116</v>
      </c>
      <c r="H194" s="1" t="s">
        <v>40</v>
      </c>
      <c r="I194" s="1" t="s">
        <v>117</v>
      </c>
      <c r="J194" s="1" t="s">
        <v>81</v>
      </c>
      <c r="K194" s="1" t="s">
        <v>111</v>
      </c>
      <c r="L194" s="1" t="s">
        <v>1201</v>
      </c>
      <c r="M194" s="1" t="s">
        <v>4525</v>
      </c>
      <c r="N194" s="1" t="s">
        <v>4526</v>
      </c>
      <c r="O194" s="1" t="s">
        <v>122</v>
      </c>
      <c r="P194" s="1" t="s">
        <v>266</v>
      </c>
      <c r="Q194" s="1" t="s">
        <v>341</v>
      </c>
      <c r="R194" s="1" t="s">
        <v>4527</v>
      </c>
      <c r="S194" s="1" t="s">
        <v>4206</v>
      </c>
      <c r="T194" s="1" t="s">
        <v>4528</v>
      </c>
      <c r="U194" s="1" t="s">
        <v>4529</v>
      </c>
      <c r="V194" s="18">
        <v>0</v>
      </c>
      <c r="W194" s="18">
        <v>2.5312500000000002E-2</v>
      </c>
      <c r="X194" s="18">
        <v>2.5312500000000002E-2</v>
      </c>
      <c r="Y194" s="1" t="e">
        <f>VLOOKUP(A194,tickets!A:A,1,0)</f>
        <v>#N/A</v>
      </c>
      <c r="Z194" s="58">
        <v>45295</v>
      </c>
      <c r="AA194" s="79"/>
    </row>
    <row r="195" spans="1:27" hidden="1" x14ac:dyDescent="0.2">
      <c r="A195" s="1" t="s">
        <v>815</v>
      </c>
      <c r="B195" s="1" t="s">
        <v>132</v>
      </c>
      <c r="C195" s="1" t="s">
        <v>309</v>
      </c>
      <c r="D195" s="1" t="s">
        <v>257</v>
      </c>
      <c r="E195" s="1" t="s">
        <v>284</v>
      </c>
      <c r="F195" s="1" t="s">
        <v>174</v>
      </c>
      <c r="G195" s="1" t="s">
        <v>116</v>
      </c>
      <c r="H195" s="1" t="s">
        <v>40</v>
      </c>
      <c r="I195" s="1" t="s">
        <v>117</v>
      </c>
      <c r="J195" s="1" t="s">
        <v>81</v>
      </c>
      <c r="K195" s="1" t="s">
        <v>419</v>
      </c>
      <c r="L195" s="1" t="s">
        <v>816</v>
      </c>
      <c r="M195" s="1" t="s">
        <v>4890</v>
      </c>
      <c r="N195" s="1" t="s">
        <v>4891</v>
      </c>
      <c r="O195" s="1" t="s">
        <v>122</v>
      </c>
      <c r="P195" s="1" t="s">
        <v>199</v>
      </c>
      <c r="Q195" s="1" t="s">
        <v>115</v>
      </c>
      <c r="R195" s="1" t="s">
        <v>4892</v>
      </c>
      <c r="S195" s="1" t="s">
        <v>4175</v>
      </c>
      <c r="T195" s="1" t="s">
        <v>817</v>
      </c>
      <c r="V195" s="18">
        <v>5.4629629629629637E-3</v>
      </c>
      <c r="W195" s="18">
        <v>1.3888888888888888E-2</v>
      </c>
      <c r="X195" s="18">
        <v>8.4259259259259253E-3</v>
      </c>
      <c r="Y195" s="1" t="e">
        <f>VLOOKUP(A195,tickets!A:A,1,0)</f>
        <v>#N/A</v>
      </c>
      <c r="Z195" s="58">
        <v>45294</v>
      </c>
      <c r="AA195" s="79"/>
    </row>
    <row r="196" spans="1:27" x14ac:dyDescent="0.2">
      <c r="A196" s="1" t="s">
        <v>698</v>
      </c>
      <c r="B196" s="1" t="s">
        <v>167</v>
      </c>
      <c r="C196" s="1" t="s">
        <v>22</v>
      </c>
      <c r="D196" s="1" t="s">
        <v>22</v>
      </c>
      <c r="E196" s="1" t="s">
        <v>665</v>
      </c>
      <c r="F196" s="1" t="s">
        <v>667</v>
      </c>
      <c r="G196" s="1" t="s">
        <v>116</v>
      </c>
      <c r="H196" s="1" t="s">
        <v>50</v>
      </c>
      <c r="I196" s="1" t="s">
        <v>109</v>
      </c>
      <c r="J196" s="1" t="s">
        <v>81</v>
      </c>
      <c r="K196" s="1" t="s">
        <v>111</v>
      </c>
      <c r="L196" s="1" t="s">
        <v>699</v>
      </c>
      <c r="M196" s="1" t="s">
        <v>4547</v>
      </c>
      <c r="N196" s="1" t="s">
        <v>4548</v>
      </c>
      <c r="O196" s="1" t="s">
        <v>122</v>
      </c>
      <c r="P196" s="1" t="s">
        <v>266</v>
      </c>
      <c r="Q196" s="1" t="s">
        <v>330</v>
      </c>
      <c r="R196" s="1" t="s">
        <v>4548</v>
      </c>
      <c r="S196" s="1" t="s">
        <v>4179</v>
      </c>
      <c r="T196" s="1" t="s">
        <v>1058</v>
      </c>
      <c r="U196" s="1" t="s">
        <v>1059</v>
      </c>
      <c r="V196" s="18">
        <v>0</v>
      </c>
      <c r="W196" s="18">
        <v>2.3148148148148147E-5</v>
      </c>
      <c r="X196" s="18">
        <v>2.3148148148148147E-5</v>
      </c>
      <c r="Y196" s="1" t="e">
        <f>VLOOKUP(A196,tickets!A:A,1,0)</f>
        <v>#N/A</v>
      </c>
      <c r="Z196" s="58">
        <v>45295</v>
      </c>
      <c r="AA196" s="79"/>
    </row>
    <row r="197" spans="1:27" hidden="1" x14ac:dyDescent="0.2">
      <c r="A197" s="1" t="s">
        <v>967</v>
      </c>
      <c r="B197" s="1" t="s">
        <v>132</v>
      </c>
      <c r="C197" s="1" t="s">
        <v>251</v>
      </c>
      <c r="D197" s="1" t="s">
        <v>257</v>
      </c>
      <c r="E197" s="1" t="s">
        <v>261</v>
      </c>
      <c r="F197" s="1" t="s">
        <v>219</v>
      </c>
      <c r="G197" s="1" t="s">
        <v>116</v>
      </c>
      <c r="H197" s="1" t="s">
        <v>40</v>
      </c>
      <c r="I197" s="1" t="s">
        <v>117</v>
      </c>
      <c r="J197" s="1" t="s">
        <v>81</v>
      </c>
      <c r="K197" s="1" t="s">
        <v>148</v>
      </c>
      <c r="L197" s="1" t="s">
        <v>381</v>
      </c>
      <c r="M197" s="1" t="s">
        <v>4896</v>
      </c>
      <c r="N197" s="1" t="s">
        <v>4897</v>
      </c>
      <c r="O197" s="1" t="s">
        <v>122</v>
      </c>
      <c r="P197" s="1" t="s">
        <v>199</v>
      </c>
      <c r="Q197" s="1" t="s">
        <v>115</v>
      </c>
      <c r="R197" s="1" t="s">
        <v>4898</v>
      </c>
      <c r="S197" s="1" t="s">
        <v>4190</v>
      </c>
      <c r="T197" s="1" t="s">
        <v>968</v>
      </c>
      <c r="U197" s="1" t="s">
        <v>935</v>
      </c>
      <c r="V197" s="18">
        <v>2.2847222222222224E-2</v>
      </c>
      <c r="W197" s="18">
        <v>2.7303240740740743E-2</v>
      </c>
      <c r="X197" s="18">
        <v>4.4560185185185189E-3</v>
      </c>
      <c r="Y197" s="1" t="e">
        <f>VLOOKUP(A197,tickets!A:A,1,0)</f>
        <v>#N/A</v>
      </c>
      <c r="Z197" s="58">
        <v>45294</v>
      </c>
      <c r="AA197" s="79"/>
    </row>
    <row r="198" spans="1:27" x14ac:dyDescent="0.2">
      <c r="A198" s="1" t="s">
        <v>672</v>
      </c>
      <c r="B198" s="1" t="s">
        <v>167</v>
      </c>
      <c r="C198" s="1" t="s">
        <v>22</v>
      </c>
      <c r="D198" s="1" t="s">
        <v>22</v>
      </c>
      <c r="E198" s="1" t="s">
        <v>665</v>
      </c>
      <c r="F198" s="1" t="s">
        <v>667</v>
      </c>
      <c r="G198" s="1" t="s">
        <v>116</v>
      </c>
      <c r="H198" s="1" t="s">
        <v>50</v>
      </c>
      <c r="I198" s="1" t="s">
        <v>109</v>
      </c>
      <c r="J198" s="1" t="s">
        <v>81</v>
      </c>
      <c r="K198" s="1" t="s">
        <v>111</v>
      </c>
      <c r="L198" s="1" t="s">
        <v>673</v>
      </c>
      <c r="M198" s="1" t="s">
        <v>4549</v>
      </c>
      <c r="N198" s="1" t="s">
        <v>4550</v>
      </c>
      <c r="O198" s="1" t="s">
        <v>122</v>
      </c>
      <c r="P198" s="1" t="s">
        <v>266</v>
      </c>
      <c r="Q198" s="1" t="s">
        <v>1046</v>
      </c>
      <c r="R198" s="1" t="s">
        <v>4551</v>
      </c>
      <c r="S198" s="1" t="s">
        <v>4179</v>
      </c>
      <c r="T198" s="1" t="s">
        <v>1047</v>
      </c>
      <c r="U198" s="1" t="s">
        <v>1048</v>
      </c>
      <c r="V198" s="18">
        <v>0</v>
      </c>
      <c r="W198" s="18">
        <v>2.9317129629629634E-2</v>
      </c>
      <c r="X198" s="18">
        <v>2.9317129629629634E-2</v>
      </c>
      <c r="Y198" s="1" t="e">
        <f>VLOOKUP(A198,tickets!A:A,1,0)</f>
        <v>#N/A</v>
      </c>
      <c r="Z198" s="58">
        <v>45295</v>
      </c>
      <c r="AA198" s="79"/>
    </row>
    <row r="199" spans="1:27" hidden="1" x14ac:dyDescent="0.2">
      <c r="A199" s="1" t="s">
        <v>4904</v>
      </c>
      <c r="B199" s="1" t="s">
        <v>173</v>
      </c>
      <c r="C199" s="1" t="s">
        <v>357</v>
      </c>
      <c r="D199" s="1" t="s">
        <v>251</v>
      </c>
      <c r="E199" s="1" t="s">
        <v>4476</v>
      </c>
      <c r="F199" s="1" t="s">
        <v>321</v>
      </c>
      <c r="G199" s="1" t="s">
        <v>116</v>
      </c>
      <c r="H199" s="1" t="s">
        <v>40</v>
      </c>
      <c r="I199" s="1" t="s">
        <v>117</v>
      </c>
      <c r="J199" s="1" t="s">
        <v>4186</v>
      </c>
      <c r="K199" s="1" t="s">
        <v>111</v>
      </c>
      <c r="L199" s="1" t="s">
        <v>4905</v>
      </c>
      <c r="M199" s="1" t="s">
        <v>4906</v>
      </c>
      <c r="N199" s="1" t="s">
        <v>4907</v>
      </c>
      <c r="O199" s="1" t="s">
        <v>122</v>
      </c>
      <c r="P199" s="1" t="s">
        <v>266</v>
      </c>
      <c r="Q199" s="1" t="s">
        <v>283</v>
      </c>
      <c r="R199" s="1" t="s">
        <v>4908</v>
      </c>
      <c r="S199" s="1" t="s">
        <v>4214</v>
      </c>
      <c r="T199" s="1" t="s">
        <v>4905</v>
      </c>
      <c r="U199" s="1" t="s">
        <v>4909</v>
      </c>
      <c r="V199" s="18">
        <v>0</v>
      </c>
      <c r="W199" s="18">
        <v>0</v>
      </c>
      <c r="X199" s="18">
        <v>0</v>
      </c>
      <c r="Y199" s="1" t="e">
        <f>VLOOKUP(A199,tickets!A:A,1,0)</f>
        <v>#N/A</v>
      </c>
      <c r="Z199" s="58">
        <v>45292</v>
      </c>
      <c r="AA199" s="79"/>
    </row>
    <row r="200" spans="1:27" hidden="1" x14ac:dyDescent="0.2">
      <c r="A200" s="1" t="s">
        <v>4910</v>
      </c>
      <c r="B200" s="1" t="s">
        <v>132</v>
      </c>
      <c r="C200" s="1" t="s">
        <v>250</v>
      </c>
      <c r="D200" s="1" t="s">
        <v>251</v>
      </c>
      <c r="E200" s="1" t="s">
        <v>302</v>
      </c>
      <c r="F200" s="1" t="s">
        <v>303</v>
      </c>
      <c r="G200" s="1" t="s">
        <v>110</v>
      </c>
      <c r="H200" s="1" t="s">
        <v>50</v>
      </c>
      <c r="I200" s="1" t="s">
        <v>109</v>
      </c>
      <c r="J200" s="1" t="s">
        <v>4186</v>
      </c>
      <c r="K200" s="1" t="s">
        <v>129</v>
      </c>
      <c r="L200" s="1" t="s">
        <v>306</v>
      </c>
      <c r="M200" s="1" t="s">
        <v>4911</v>
      </c>
      <c r="N200" s="1" t="s">
        <v>4912</v>
      </c>
      <c r="O200" s="1" t="s">
        <v>122</v>
      </c>
      <c r="P200" s="1" t="s">
        <v>246</v>
      </c>
      <c r="Q200" s="1" t="s">
        <v>247</v>
      </c>
      <c r="R200" s="1" t="s">
        <v>4913</v>
      </c>
      <c r="S200" s="1" t="s">
        <v>4231</v>
      </c>
      <c r="T200" s="1" t="s">
        <v>307</v>
      </c>
      <c r="U200" s="1" t="s">
        <v>276</v>
      </c>
      <c r="V200" s="18">
        <v>0</v>
      </c>
      <c r="W200" s="18">
        <v>0</v>
      </c>
      <c r="X200" s="18">
        <v>0</v>
      </c>
      <c r="Y200" s="1" t="e">
        <f>VLOOKUP(A200,tickets!A:A,1,0)</f>
        <v>#N/A</v>
      </c>
      <c r="Z200" s="58">
        <v>45293</v>
      </c>
      <c r="AA200" s="79"/>
    </row>
    <row r="201" spans="1:27" hidden="1" x14ac:dyDescent="0.2">
      <c r="A201" s="1" t="s">
        <v>1078</v>
      </c>
      <c r="B201" s="1" t="s">
        <v>132</v>
      </c>
      <c r="C201" s="1" t="s">
        <v>309</v>
      </c>
      <c r="D201" s="1" t="s">
        <v>374</v>
      </c>
      <c r="E201" s="1" t="s">
        <v>281</v>
      </c>
      <c r="F201" s="1" t="s">
        <v>442</v>
      </c>
      <c r="G201" s="1" t="s">
        <v>116</v>
      </c>
      <c r="H201" s="1" t="s">
        <v>40</v>
      </c>
      <c r="I201" s="1" t="s">
        <v>117</v>
      </c>
      <c r="J201" s="1" t="s">
        <v>81</v>
      </c>
      <c r="K201" s="1" t="s">
        <v>427</v>
      </c>
      <c r="L201" s="1" t="s">
        <v>428</v>
      </c>
      <c r="M201" s="1" t="s">
        <v>4914</v>
      </c>
      <c r="N201" s="1" t="s">
        <v>4915</v>
      </c>
      <c r="O201" s="1" t="s">
        <v>122</v>
      </c>
      <c r="P201" s="1" t="s">
        <v>199</v>
      </c>
      <c r="Q201" s="1" t="s">
        <v>480</v>
      </c>
      <c r="R201" s="1" t="s">
        <v>4916</v>
      </c>
      <c r="S201" s="1" t="s">
        <v>4179</v>
      </c>
      <c r="T201" s="1" t="s">
        <v>1079</v>
      </c>
      <c r="U201" s="1" t="s">
        <v>467</v>
      </c>
      <c r="V201" s="18">
        <v>1.40625E-2</v>
      </c>
      <c r="W201" s="18">
        <v>2.0046296296296295E-2</v>
      </c>
      <c r="X201" s="18">
        <v>5.9837962962962961E-3</v>
      </c>
      <c r="Y201" s="1" t="e">
        <f>VLOOKUP(A201,tickets!A:A,1,0)</f>
        <v>#N/A</v>
      </c>
      <c r="Z201" s="58">
        <v>45295</v>
      </c>
      <c r="AA201" s="79"/>
    </row>
    <row r="202" spans="1:27" x14ac:dyDescent="0.2">
      <c r="A202" s="1" t="s">
        <v>1338</v>
      </c>
      <c r="B202" s="1" t="s">
        <v>115</v>
      </c>
      <c r="C202" s="1" t="s">
        <v>18</v>
      </c>
      <c r="D202" s="1" t="s">
        <v>243</v>
      </c>
      <c r="E202" s="1" t="s">
        <v>60</v>
      </c>
      <c r="F202" s="1" t="s">
        <v>144</v>
      </c>
      <c r="G202" s="1" t="s">
        <v>116</v>
      </c>
      <c r="H202" s="1" t="s">
        <v>40</v>
      </c>
      <c r="I202" s="1" t="s">
        <v>117</v>
      </c>
      <c r="J202" s="1" t="s">
        <v>81</v>
      </c>
      <c r="K202" s="1" t="s">
        <v>169</v>
      </c>
      <c r="L202" s="1" t="s">
        <v>1342</v>
      </c>
      <c r="M202" s="1" t="s">
        <v>4560</v>
      </c>
      <c r="N202" s="1" t="s">
        <v>4561</v>
      </c>
      <c r="O202" s="1" t="s">
        <v>122</v>
      </c>
      <c r="P202" s="1" t="s">
        <v>246</v>
      </c>
      <c r="Q202" s="1" t="s">
        <v>247</v>
      </c>
      <c r="R202" s="1" t="s">
        <v>4562</v>
      </c>
      <c r="S202" s="1" t="s">
        <v>4271</v>
      </c>
      <c r="T202" s="1" t="s">
        <v>4563</v>
      </c>
      <c r="U202" s="1" t="s">
        <v>4564</v>
      </c>
      <c r="V202" s="18">
        <v>4.5520833333333337E-2</v>
      </c>
      <c r="W202" s="18">
        <v>0.19152777777777777</v>
      </c>
      <c r="X202" s="18">
        <v>0.14600694444444443</v>
      </c>
      <c r="Y202" s="1" t="e">
        <f>VLOOKUP(A202,tickets!A:A,1,0)</f>
        <v>#N/A</v>
      </c>
      <c r="Z202" s="58">
        <v>45295</v>
      </c>
      <c r="AA202" s="79"/>
    </row>
    <row r="203" spans="1:27" hidden="1" x14ac:dyDescent="0.2">
      <c r="A203" s="1" t="s">
        <v>1424</v>
      </c>
      <c r="B203" s="1" t="s">
        <v>124</v>
      </c>
      <c r="C203" s="1" t="s">
        <v>18</v>
      </c>
      <c r="D203" s="1" t="s">
        <v>277</v>
      </c>
      <c r="E203" s="1" t="s">
        <v>58</v>
      </c>
      <c r="F203" s="1" t="s">
        <v>125</v>
      </c>
      <c r="G203" s="1" t="s">
        <v>123</v>
      </c>
      <c r="H203" s="1" t="s">
        <v>50</v>
      </c>
      <c r="I203" s="1" t="s">
        <v>109</v>
      </c>
      <c r="J203" s="1" t="s">
        <v>80</v>
      </c>
      <c r="K203" s="1" t="s">
        <v>121</v>
      </c>
      <c r="L203" s="1" t="s">
        <v>1391</v>
      </c>
      <c r="M203" s="1" t="s">
        <v>4577</v>
      </c>
      <c r="N203" s="1" t="s">
        <v>4577</v>
      </c>
      <c r="O203" s="1" t="s">
        <v>122</v>
      </c>
      <c r="P203" s="1" t="s">
        <v>278</v>
      </c>
      <c r="Q203" s="1" t="s">
        <v>278</v>
      </c>
      <c r="R203" s="1" t="s">
        <v>4578</v>
      </c>
      <c r="S203" s="1" t="s">
        <v>4231</v>
      </c>
      <c r="T203" s="1" t="s">
        <v>4579</v>
      </c>
      <c r="V203" s="18">
        <v>9.6192129629629627E-2</v>
      </c>
      <c r="W203" s="18">
        <v>9.7685185185185194E-2</v>
      </c>
      <c r="X203" s="18">
        <v>1.4930555555555556E-3</v>
      </c>
      <c r="Y203" s="1" t="e">
        <f>VLOOKUP(A203,tickets!A:A,1,0)</f>
        <v>#N/A</v>
      </c>
      <c r="Z203" s="58">
        <v>45295</v>
      </c>
      <c r="AA203" s="79"/>
    </row>
    <row r="204" spans="1:27" x14ac:dyDescent="0.2">
      <c r="A204" s="1" t="s">
        <v>502</v>
      </c>
      <c r="B204" s="1" t="s">
        <v>112</v>
      </c>
      <c r="C204" s="1" t="s">
        <v>18</v>
      </c>
      <c r="D204" s="1" t="s">
        <v>18</v>
      </c>
      <c r="E204" s="1" t="s">
        <v>60</v>
      </c>
      <c r="F204" s="1" t="s">
        <v>445</v>
      </c>
      <c r="G204" s="1" t="s">
        <v>110</v>
      </c>
      <c r="H204" s="1" t="s">
        <v>50</v>
      </c>
      <c r="I204" s="1" t="s">
        <v>109</v>
      </c>
      <c r="J204" s="1" t="s">
        <v>81</v>
      </c>
      <c r="K204" s="1" t="s">
        <v>111</v>
      </c>
      <c r="L204" s="1" t="s">
        <v>503</v>
      </c>
      <c r="M204" s="1" t="s">
        <v>4584</v>
      </c>
      <c r="N204" s="1" t="s">
        <v>4585</v>
      </c>
      <c r="O204" s="1" t="s">
        <v>122</v>
      </c>
      <c r="P204" s="1" t="s">
        <v>266</v>
      </c>
      <c r="Q204" s="1" t="s">
        <v>267</v>
      </c>
      <c r="R204" s="1" t="s">
        <v>4586</v>
      </c>
      <c r="S204" s="1" t="s">
        <v>4175</v>
      </c>
      <c r="T204" s="1" t="s">
        <v>786</v>
      </c>
      <c r="U204" s="1" t="s">
        <v>787</v>
      </c>
      <c r="V204" s="18">
        <v>6.6111111111111107E-2</v>
      </c>
      <c r="W204" s="18">
        <v>7.2268518518518524E-2</v>
      </c>
      <c r="X204" s="18">
        <v>6.1574074074074074E-3</v>
      </c>
      <c r="Y204" s="1" t="e">
        <f>VLOOKUP(A204,tickets!A:A,1,0)</f>
        <v>#N/A</v>
      </c>
      <c r="Z204" s="58">
        <v>45295</v>
      </c>
      <c r="AA204" s="79"/>
    </row>
    <row r="205" spans="1:27" x14ac:dyDescent="0.2">
      <c r="A205" s="1" t="s">
        <v>598</v>
      </c>
      <c r="B205" s="1" t="s">
        <v>167</v>
      </c>
      <c r="C205" s="1" t="s">
        <v>22</v>
      </c>
      <c r="D205" s="1" t="s">
        <v>22</v>
      </c>
      <c r="E205" s="1" t="s">
        <v>46</v>
      </c>
      <c r="F205" s="1" t="s">
        <v>171</v>
      </c>
      <c r="G205" s="1" t="s">
        <v>110</v>
      </c>
      <c r="H205" s="1" t="s">
        <v>50</v>
      </c>
      <c r="I205" s="1" t="s">
        <v>109</v>
      </c>
      <c r="J205" s="1" t="s">
        <v>81</v>
      </c>
      <c r="K205" s="1" t="s">
        <v>129</v>
      </c>
      <c r="L205" s="1" t="s">
        <v>599</v>
      </c>
      <c r="M205" s="1" t="s">
        <v>4598</v>
      </c>
      <c r="N205" s="1" t="s">
        <v>4599</v>
      </c>
      <c r="O205" s="1" t="s">
        <v>122</v>
      </c>
      <c r="P205" s="1" t="s">
        <v>266</v>
      </c>
      <c r="Q205" s="1" t="s">
        <v>330</v>
      </c>
      <c r="R205" s="1" t="s">
        <v>4600</v>
      </c>
      <c r="S205" s="1" t="s">
        <v>4190</v>
      </c>
      <c r="T205" s="1" t="s">
        <v>913</v>
      </c>
      <c r="U205" s="1" t="s">
        <v>914</v>
      </c>
      <c r="V205" s="18">
        <v>0</v>
      </c>
      <c r="W205" s="18">
        <v>0</v>
      </c>
      <c r="X205" s="18">
        <v>0</v>
      </c>
      <c r="Y205" s="1" t="e">
        <f>VLOOKUP(A205,tickets!A:A,1,0)</f>
        <v>#N/A</v>
      </c>
      <c r="Z205" s="58">
        <v>45295</v>
      </c>
      <c r="AA205" s="79"/>
    </row>
    <row r="206" spans="1:27" hidden="1" x14ac:dyDescent="0.2">
      <c r="A206" s="1" t="s">
        <v>4928</v>
      </c>
      <c r="B206" s="1" t="s">
        <v>132</v>
      </c>
      <c r="C206" s="1" t="s">
        <v>256</v>
      </c>
      <c r="D206" s="1" t="s">
        <v>257</v>
      </c>
      <c r="E206" s="1" t="s">
        <v>263</v>
      </c>
      <c r="F206" s="1" t="s">
        <v>174</v>
      </c>
      <c r="G206" s="1" t="s">
        <v>116</v>
      </c>
      <c r="H206" s="1" t="s">
        <v>40</v>
      </c>
      <c r="I206" s="1" t="s">
        <v>117</v>
      </c>
      <c r="J206" s="1" t="s">
        <v>81</v>
      </c>
      <c r="K206" s="1" t="s">
        <v>129</v>
      </c>
      <c r="L206" s="1" t="s">
        <v>264</v>
      </c>
      <c r="M206" s="1" t="s">
        <v>4929</v>
      </c>
      <c r="N206" s="1" t="s">
        <v>4930</v>
      </c>
      <c r="O206" s="1" t="s">
        <v>122</v>
      </c>
      <c r="P206" s="1" t="s">
        <v>199</v>
      </c>
      <c r="Q206" s="1" t="s">
        <v>115</v>
      </c>
      <c r="R206" s="1" t="s">
        <v>4931</v>
      </c>
      <c r="S206" s="1" t="s">
        <v>4206</v>
      </c>
      <c r="T206" s="1" t="s">
        <v>4932</v>
      </c>
      <c r="U206" s="1" t="s">
        <v>265</v>
      </c>
      <c r="V206" s="18">
        <v>0.42888888888888888</v>
      </c>
      <c r="W206" s="18">
        <v>0.58930555555555553</v>
      </c>
      <c r="X206" s="18">
        <v>0.16041666666666668</v>
      </c>
      <c r="Y206" s="1" t="e">
        <f>VLOOKUP(A206,tickets!A:A,1,0)</f>
        <v>#N/A</v>
      </c>
      <c r="Z206" s="58">
        <v>45295</v>
      </c>
      <c r="AA206" s="79"/>
    </row>
    <row r="207" spans="1:27" hidden="1" x14ac:dyDescent="0.2">
      <c r="A207" s="1" t="s">
        <v>1381</v>
      </c>
      <c r="B207" s="1" t="s">
        <v>124</v>
      </c>
      <c r="C207" s="1" t="s">
        <v>18</v>
      </c>
      <c r="D207" s="1" t="s">
        <v>277</v>
      </c>
      <c r="E207" s="1" t="s">
        <v>58</v>
      </c>
      <c r="F207" s="1" t="s">
        <v>125</v>
      </c>
      <c r="G207" s="1" t="s">
        <v>123</v>
      </c>
      <c r="H207" s="1" t="s">
        <v>50</v>
      </c>
      <c r="I207" s="1" t="s">
        <v>109</v>
      </c>
      <c r="J207" s="1" t="s">
        <v>80</v>
      </c>
      <c r="K207" s="1" t="s">
        <v>121</v>
      </c>
      <c r="L207" s="1" t="s">
        <v>1384</v>
      </c>
      <c r="M207" s="1" t="s">
        <v>4711</v>
      </c>
      <c r="N207" s="1" t="s">
        <v>4711</v>
      </c>
      <c r="O207" s="1" t="s">
        <v>122</v>
      </c>
      <c r="P207" s="1" t="s">
        <v>278</v>
      </c>
      <c r="Q207" s="1" t="s">
        <v>278</v>
      </c>
      <c r="R207" s="1" t="s">
        <v>4712</v>
      </c>
      <c r="S207" s="1" t="s">
        <v>4214</v>
      </c>
      <c r="T207" s="1" t="s">
        <v>4713</v>
      </c>
      <c r="U207" s="1" t="s">
        <v>4425</v>
      </c>
      <c r="V207" s="18">
        <v>0.12209490740740742</v>
      </c>
      <c r="W207" s="18">
        <v>0.12399305555555555</v>
      </c>
      <c r="X207" s="18">
        <v>1.8981481481481482E-3</v>
      </c>
      <c r="Y207" s="1" t="e">
        <f>VLOOKUP(A207,tickets!A:A,1,0)</f>
        <v>#N/A</v>
      </c>
      <c r="Z207" s="58">
        <v>45295</v>
      </c>
      <c r="AA207" s="79"/>
    </row>
    <row r="208" spans="1:27" x14ac:dyDescent="0.2">
      <c r="A208" s="1" t="s">
        <v>569</v>
      </c>
      <c r="B208" s="1" t="s">
        <v>112</v>
      </c>
      <c r="C208" s="1" t="s">
        <v>18</v>
      </c>
      <c r="D208" s="1" t="s">
        <v>17</v>
      </c>
      <c r="E208" s="1" t="s">
        <v>57</v>
      </c>
      <c r="F208" s="1" t="s">
        <v>113</v>
      </c>
      <c r="G208" s="1" t="s">
        <v>110</v>
      </c>
      <c r="H208" s="1" t="s">
        <v>50</v>
      </c>
      <c r="I208" s="1" t="s">
        <v>109</v>
      </c>
      <c r="J208" s="1" t="s">
        <v>81</v>
      </c>
      <c r="K208" s="1" t="s">
        <v>111</v>
      </c>
      <c r="L208" s="1" t="s">
        <v>548</v>
      </c>
      <c r="M208" s="1" t="s">
        <v>4722</v>
      </c>
      <c r="N208" s="1" t="s">
        <v>4723</v>
      </c>
      <c r="O208" s="1" t="s">
        <v>122</v>
      </c>
      <c r="P208" s="1" t="s">
        <v>266</v>
      </c>
      <c r="Q208" s="1" t="s">
        <v>267</v>
      </c>
      <c r="R208" s="1" t="s">
        <v>4724</v>
      </c>
      <c r="S208" s="1" t="s">
        <v>4190</v>
      </c>
      <c r="T208" s="1" t="s">
        <v>548</v>
      </c>
      <c r="U208" s="1" t="s">
        <v>931</v>
      </c>
      <c r="V208" s="18">
        <v>0</v>
      </c>
      <c r="W208" s="18">
        <v>1.7476851851851852E-3</v>
      </c>
      <c r="X208" s="18">
        <v>1.7476851851851852E-3</v>
      </c>
      <c r="Y208" s="1" t="e">
        <f>VLOOKUP(A208,tickets!A:A,1,0)</f>
        <v>#N/A</v>
      </c>
      <c r="Z208" s="58">
        <v>45295</v>
      </c>
      <c r="AA208" s="79"/>
    </row>
    <row r="209" spans="1:27" x14ac:dyDescent="0.2">
      <c r="A209" s="1" t="s">
        <v>547</v>
      </c>
      <c r="B209" s="1" t="s">
        <v>112</v>
      </c>
      <c r="C209" s="1" t="s">
        <v>19</v>
      </c>
      <c r="D209" s="1" t="s">
        <v>17</v>
      </c>
      <c r="E209" s="1" t="s">
        <v>64</v>
      </c>
      <c r="F209" s="1" t="s">
        <v>212</v>
      </c>
      <c r="G209" s="1" t="s">
        <v>116</v>
      </c>
      <c r="H209" s="1" t="s">
        <v>40</v>
      </c>
      <c r="I209" s="1" t="s">
        <v>117</v>
      </c>
      <c r="J209" s="1" t="s">
        <v>81</v>
      </c>
      <c r="K209" s="1" t="s">
        <v>129</v>
      </c>
      <c r="L209" s="1" t="s">
        <v>548</v>
      </c>
      <c r="M209" s="1" t="s">
        <v>4812</v>
      </c>
      <c r="N209" s="1" t="s">
        <v>4813</v>
      </c>
      <c r="O209" s="1" t="s">
        <v>122</v>
      </c>
      <c r="P209" s="1" t="s">
        <v>266</v>
      </c>
      <c r="Q209" s="1" t="s">
        <v>267</v>
      </c>
      <c r="R209" s="1" t="s">
        <v>4814</v>
      </c>
      <c r="S209" s="1" t="s">
        <v>4175</v>
      </c>
      <c r="T209" s="1" t="s">
        <v>823</v>
      </c>
      <c r="U209" s="1" t="s">
        <v>824</v>
      </c>
      <c r="V209" s="18">
        <v>8.0671296296296297E-2</v>
      </c>
      <c r="W209" s="18">
        <v>8.0694444444444444E-2</v>
      </c>
      <c r="X209" s="18">
        <v>2.3148148148148147E-5</v>
      </c>
      <c r="Y209" s="1" t="e">
        <f>VLOOKUP(A209,tickets!A:A,1,0)</f>
        <v>#N/A</v>
      </c>
      <c r="Z209" s="58">
        <v>45295</v>
      </c>
      <c r="AA209" s="79"/>
    </row>
    <row r="210" spans="1:27" hidden="1" x14ac:dyDescent="0.2">
      <c r="A210" s="1" t="s">
        <v>4942</v>
      </c>
      <c r="B210" s="1" t="s">
        <v>173</v>
      </c>
      <c r="C210" s="1" t="s">
        <v>357</v>
      </c>
      <c r="D210" s="1" t="s">
        <v>251</v>
      </c>
      <c r="E210" s="1" t="s">
        <v>4476</v>
      </c>
      <c r="F210" s="1" t="s">
        <v>389</v>
      </c>
      <c r="G210" s="1" t="s">
        <v>116</v>
      </c>
      <c r="H210" s="1" t="s">
        <v>40</v>
      </c>
      <c r="I210" s="1" t="s">
        <v>117</v>
      </c>
      <c r="J210" s="1" t="s">
        <v>4250</v>
      </c>
      <c r="K210" s="1" t="s">
        <v>114</v>
      </c>
      <c r="L210" s="1" t="s">
        <v>4943</v>
      </c>
      <c r="M210" s="1" t="s">
        <v>4944</v>
      </c>
      <c r="N210" s="1" t="s">
        <v>4945</v>
      </c>
      <c r="O210" s="1" t="s">
        <v>122</v>
      </c>
      <c r="P210" s="1" t="s">
        <v>266</v>
      </c>
      <c r="Q210" s="1" t="s">
        <v>517</v>
      </c>
      <c r="R210" s="1" t="s">
        <v>4946</v>
      </c>
      <c r="S210" s="1" t="s">
        <v>4214</v>
      </c>
      <c r="T210" s="1" t="s">
        <v>4947</v>
      </c>
      <c r="U210" s="1" t="s">
        <v>4948</v>
      </c>
      <c r="V210" s="18">
        <v>0</v>
      </c>
      <c r="W210" s="18">
        <v>0</v>
      </c>
      <c r="X210" s="18">
        <v>0</v>
      </c>
      <c r="Y210" s="1" t="e">
        <f>VLOOKUP(A210,tickets!A:A,1,0)</f>
        <v>#N/A</v>
      </c>
      <c r="Z210" s="58">
        <v>45292</v>
      </c>
      <c r="AA210" s="79"/>
    </row>
    <row r="211" spans="1:27" x14ac:dyDescent="0.2">
      <c r="A211" s="1" t="s">
        <v>1276</v>
      </c>
      <c r="B211" s="1" t="s">
        <v>115</v>
      </c>
      <c r="C211" s="1" t="s">
        <v>20</v>
      </c>
      <c r="D211" s="1" t="s">
        <v>243</v>
      </c>
      <c r="E211" s="1" t="s">
        <v>65</v>
      </c>
      <c r="F211" s="1" t="s">
        <v>133</v>
      </c>
      <c r="G211" s="1" t="s">
        <v>110</v>
      </c>
      <c r="H211" s="1" t="s">
        <v>50</v>
      </c>
      <c r="I211" s="1" t="s">
        <v>109</v>
      </c>
      <c r="J211" s="1" t="s">
        <v>81</v>
      </c>
      <c r="K211" s="1" t="s">
        <v>111</v>
      </c>
      <c r="L211" s="1" t="s">
        <v>1280</v>
      </c>
      <c r="M211" s="1" t="s">
        <v>4831</v>
      </c>
      <c r="N211" s="1" t="s">
        <v>4832</v>
      </c>
      <c r="O211" s="1" t="s">
        <v>122</v>
      </c>
      <c r="P211" s="1" t="s">
        <v>246</v>
      </c>
      <c r="Q211" s="1" t="s">
        <v>247</v>
      </c>
      <c r="R211" s="1" t="s">
        <v>4833</v>
      </c>
      <c r="S211" s="1" t="s">
        <v>4271</v>
      </c>
      <c r="T211" s="1" t="s">
        <v>4834</v>
      </c>
      <c r="U211" s="1" t="s">
        <v>4835</v>
      </c>
      <c r="V211" s="18">
        <v>1.649537037037037</v>
      </c>
      <c r="W211" s="18">
        <v>1.6726851851851852</v>
      </c>
      <c r="X211" s="18">
        <v>2.314814814814815E-2</v>
      </c>
      <c r="Y211" s="1" t="e">
        <f>VLOOKUP(A211,tickets!A:A,1,0)</f>
        <v>#N/A</v>
      </c>
      <c r="Z211" s="58">
        <v>45295</v>
      </c>
      <c r="AA211" s="79"/>
    </row>
    <row r="212" spans="1:27" x14ac:dyDescent="0.2">
      <c r="A212" s="1" t="s">
        <v>1313</v>
      </c>
      <c r="B212" s="1" t="s">
        <v>167</v>
      </c>
      <c r="C212" s="1" t="s">
        <v>22</v>
      </c>
      <c r="D212" s="1" t="s">
        <v>243</v>
      </c>
      <c r="E212" s="1" t="s">
        <v>46</v>
      </c>
      <c r="F212" s="1" t="s">
        <v>144</v>
      </c>
      <c r="G212" s="1" t="s">
        <v>116</v>
      </c>
      <c r="H212" s="1" t="s">
        <v>40</v>
      </c>
      <c r="I212" s="1" t="s">
        <v>117</v>
      </c>
      <c r="J212" s="1" t="s">
        <v>81</v>
      </c>
      <c r="K212" s="1" t="s">
        <v>169</v>
      </c>
      <c r="L212" s="1" t="s">
        <v>1317</v>
      </c>
      <c r="M212" s="1" t="s">
        <v>4868</v>
      </c>
      <c r="N212" s="1" t="s">
        <v>4869</v>
      </c>
      <c r="O212" s="1" t="s">
        <v>122</v>
      </c>
      <c r="P212" s="1" t="s">
        <v>266</v>
      </c>
      <c r="Q212" s="1" t="s">
        <v>330</v>
      </c>
      <c r="R212" s="1" t="s">
        <v>4870</v>
      </c>
      <c r="S212" s="1" t="s">
        <v>4271</v>
      </c>
      <c r="T212" s="1" t="s">
        <v>4871</v>
      </c>
      <c r="U212" s="1" t="s">
        <v>331</v>
      </c>
      <c r="V212" s="18">
        <v>0</v>
      </c>
      <c r="W212" s="18">
        <v>8.4293981481481484E-2</v>
      </c>
      <c r="X212" s="18">
        <v>8.4293981481481484E-2</v>
      </c>
      <c r="Y212" s="1" t="e">
        <f>VLOOKUP(A212,tickets!A:A,1,0)</f>
        <v>#N/A</v>
      </c>
      <c r="Z212" s="58">
        <v>45295</v>
      </c>
      <c r="AA212" s="79"/>
    </row>
    <row r="213" spans="1:27" x14ac:dyDescent="0.2">
      <c r="A213" s="1" t="s">
        <v>1187</v>
      </c>
      <c r="B213" s="1" t="s">
        <v>167</v>
      </c>
      <c r="C213" s="1" t="s">
        <v>22</v>
      </c>
      <c r="D213" s="1" t="s">
        <v>243</v>
      </c>
      <c r="E213" s="1" t="s">
        <v>46</v>
      </c>
      <c r="F213" s="1" t="s">
        <v>136</v>
      </c>
      <c r="G213" s="1" t="s">
        <v>116</v>
      </c>
      <c r="H213" s="1" t="s">
        <v>40</v>
      </c>
      <c r="I213" s="1" t="s">
        <v>117</v>
      </c>
      <c r="J213" s="1" t="s">
        <v>81</v>
      </c>
      <c r="K213" s="1" t="s">
        <v>460</v>
      </c>
      <c r="L213" s="1" t="s">
        <v>1191</v>
      </c>
      <c r="M213" s="1" t="s">
        <v>4872</v>
      </c>
      <c r="N213" s="1" t="s">
        <v>4873</v>
      </c>
      <c r="O213" s="1" t="s">
        <v>122</v>
      </c>
      <c r="P213" s="1" t="s">
        <v>266</v>
      </c>
      <c r="Q213" s="1" t="s">
        <v>330</v>
      </c>
      <c r="R213" s="1" t="s">
        <v>4874</v>
      </c>
      <c r="S213" s="1" t="s">
        <v>4206</v>
      </c>
      <c r="T213" s="1" t="s">
        <v>4875</v>
      </c>
      <c r="U213" s="1" t="s">
        <v>4876</v>
      </c>
      <c r="V213" s="18">
        <v>0</v>
      </c>
      <c r="W213" s="18">
        <v>1.3090277777777779E-2</v>
      </c>
      <c r="X213" s="18">
        <v>1.3090277777777779E-2</v>
      </c>
      <c r="Y213" s="1" t="e">
        <f>VLOOKUP(A213,tickets!A:A,1,0)</f>
        <v>#N/A</v>
      </c>
      <c r="Z213" s="58">
        <v>45295</v>
      </c>
      <c r="AA213" s="79"/>
    </row>
    <row r="214" spans="1:27" hidden="1" x14ac:dyDescent="0.2">
      <c r="A214" s="1" t="s">
        <v>814</v>
      </c>
      <c r="B214" s="1" t="s">
        <v>132</v>
      </c>
      <c r="C214" s="1" t="s">
        <v>251</v>
      </c>
      <c r="D214" s="1" t="s">
        <v>374</v>
      </c>
      <c r="E214" s="1" t="s">
        <v>261</v>
      </c>
      <c r="F214" s="1" t="s">
        <v>442</v>
      </c>
      <c r="G214" s="1" t="s">
        <v>116</v>
      </c>
      <c r="H214" s="1" t="s">
        <v>40</v>
      </c>
      <c r="I214" s="1" t="s">
        <v>117</v>
      </c>
      <c r="J214" s="1" t="s">
        <v>81</v>
      </c>
      <c r="K214" s="1" t="s">
        <v>129</v>
      </c>
      <c r="L214" s="1" t="s">
        <v>264</v>
      </c>
      <c r="M214" s="1" t="s">
        <v>4958</v>
      </c>
      <c r="N214" s="1" t="s">
        <v>4959</v>
      </c>
      <c r="O214" s="1" t="s">
        <v>122</v>
      </c>
      <c r="P214" s="1" t="s">
        <v>199</v>
      </c>
      <c r="Q214" s="1" t="s">
        <v>115</v>
      </c>
      <c r="R214" s="1" t="s">
        <v>4960</v>
      </c>
      <c r="S214" s="1" t="s">
        <v>4175</v>
      </c>
      <c r="T214" s="1" t="s">
        <v>813</v>
      </c>
      <c r="U214" s="1" t="s">
        <v>262</v>
      </c>
      <c r="V214" s="18">
        <v>3.4050925925925922E-2</v>
      </c>
      <c r="W214" s="18">
        <v>6.3888888888888884E-2</v>
      </c>
      <c r="X214" s="18">
        <v>2.9837962962962965E-2</v>
      </c>
      <c r="Y214" s="1" t="e">
        <f>VLOOKUP(A214,tickets!A:A,1,0)</f>
        <v>#N/A</v>
      </c>
      <c r="Z214" s="58">
        <v>45296</v>
      </c>
      <c r="AA214" s="79"/>
    </row>
    <row r="215" spans="1:27" x14ac:dyDescent="0.2">
      <c r="A215" s="1" t="s">
        <v>619</v>
      </c>
      <c r="B215" s="1" t="s">
        <v>115</v>
      </c>
      <c r="C215" s="1" t="s">
        <v>22</v>
      </c>
      <c r="D215" s="1" t="s">
        <v>243</v>
      </c>
      <c r="E215" s="1" t="s">
        <v>45</v>
      </c>
      <c r="F215" s="1" t="s">
        <v>120</v>
      </c>
      <c r="G215" s="1" t="s">
        <v>116</v>
      </c>
      <c r="H215" s="1" t="s">
        <v>40</v>
      </c>
      <c r="I215" s="1" t="s">
        <v>117</v>
      </c>
      <c r="J215" s="1" t="s">
        <v>81</v>
      </c>
      <c r="K215" s="1" t="s">
        <v>111</v>
      </c>
      <c r="L215" s="1" t="s">
        <v>620</v>
      </c>
      <c r="M215" s="1" t="s">
        <v>4877</v>
      </c>
      <c r="N215" s="1" t="s">
        <v>4878</v>
      </c>
      <c r="O215" s="1" t="s">
        <v>122</v>
      </c>
      <c r="P215" s="1" t="s">
        <v>279</v>
      </c>
      <c r="Q215" s="1" t="s">
        <v>280</v>
      </c>
      <c r="R215" s="1" t="s">
        <v>4879</v>
      </c>
      <c r="S215" s="1" t="s">
        <v>4190</v>
      </c>
      <c r="T215" s="1" t="s">
        <v>982</v>
      </c>
      <c r="U215" s="1" t="s">
        <v>319</v>
      </c>
      <c r="V215" s="18">
        <v>0</v>
      </c>
      <c r="W215" s="18">
        <v>1.2106481481481482E-2</v>
      </c>
      <c r="X215" s="18">
        <v>1.2106481481481482E-2</v>
      </c>
      <c r="Y215" s="1" t="e">
        <f>VLOOKUP(A215,tickets!A:A,1,0)</f>
        <v>#N/A</v>
      </c>
      <c r="Z215" s="58">
        <v>45295</v>
      </c>
      <c r="AA215" s="79"/>
    </row>
    <row r="216" spans="1:27" x14ac:dyDescent="0.2">
      <c r="A216" s="1" t="s">
        <v>700</v>
      </c>
      <c r="B216" s="1" t="s">
        <v>167</v>
      </c>
      <c r="C216" s="1" t="s">
        <v>22</v>
      </c>
      <c r="D216" s="1" t="s">
        <v>22</v>
      </c>
      <c r="E216" s="1" t="s">
        <v>45</v>
      </c>
      <c r="F216" s="1" t="s">
        <v>168</v>
      </c>
      <c r="G216" s="1" t="s">
        <v>110</v>
      </c>
      <c r="H216" s="1" t="s">
        <v>50</v>
      </c>
      <c r="I216" s="1" t="s">
        <v>109</v>
      </c>
      <c r="J216" s="1" t="s">
        <v>81</v>
      </c>
      <c r="K216" s="1" t="s">
        <v>111</v>
      </c>
      <c r="L216" s="1" t="s">
        <v>701</v>
      </c>
      <c r="M216" s="1" t="s">
        <v>4919</v>
      </c>
      <c r="N216" s="1" t="s">
        <v>4920</v>
      </c>
      <c r="O216" s="1" t="s">
        <v>122</v>
      </c>
      <c r="P216" s="1" t="s">
        <v>279</v>
      </c>
      <c r="Q216" s="1" t="s">
        <v>280</v>
      </c>
      <c r="R216" s="1" t="s">
        <v>4921</v>
      </c>
      <c r="S216" s="1" t="s">
        <v>4179</v>
      </c>
      <c r="T216" s="1" t="s">
        <v>969</v>
      </c>
      <c r="U216" s="1" t="s">
        <v>969</v>
      </c>
      <c r="V216" s="18">
        <v>0</v>
      </c>
      <c r="W216" s="18">
        <v>1.4120370370370369E-3</v>
      </c>
      <c r="X216" s="18">
        <v>1.4120370370370369E-3</v>
      </c>
      <c r="Y216" s="1" t="e">
        <f>VLOOKUP(A216,tickets!A:A,1,0)</f>
        <v>#N/A</v>
      </c>
      <c r="Z216" s="58">
        <v>45295</v>
      </c>
      <c r="AA216" s="79"/>
    </row>
    <row r="217" spans="1:27" hidden="1" x14ac:dyDescent="0.2">
      <c r="A217" s="1" t="s">
        <v>812</v>
      </c>
      <c r="B217" s="1" t="s">
        <v>132</v>
      </c>
      <c r="C217" s="1" t="s">
        <v>251</v>
      </c>
      <c r="D217" s="1" t="s">
        <v>374</v>
      </c>
      <c r="E217" s="1" t="s">
        <v>261</v>
      </c>
      <c r="F217" s="1" t="s">
        <v>442</v>
      </c>
      <c r="G217" s="1" t="s">
        <v>116</v>
      </c>
      <c r="H217" s="1" t="s">
        <v>40</v>
      </c>
      <c r="I217" s="1" t="s">
        <v>117</v>
      </c>
      <c r="J217" s="1" t="s">
        <v>81</v>
      </c>
      <c r="K217" s="1" t="s">
        <v>129</v>
      </c>
      <c r="L217" s="1" t="s">
        <v>264</v>
      </c>
      <c r="M217" s="1" t="s">
        <v>4969</v>
      </c>
      <c r="N217" s="1" t="s">
        <v>4970</v>
      </c>
      <c r="O217" s="1" t="s">
        <v>122</v>
      </c>
      <c r="P217" s="1" t="s">
        <v>199</v>
      </c>
      <c r="Q217" s="1" t="s">
        <v>115</v>
      </c>
      <c r="R217" s="1" t="s">
        <v>4971</v>
      </c>
      <c r="S217" s="1" t="s">
        <v>4175</v>
      </c>
      <c r="T217" s="1" t="s">
        <v>813</v>
      </c>
      <c r="U217" s="1" t="s">
        <v>262</v>
      </c>
      <c r="V217" s="18">
        <v>3.453703703703704E-2</v>
      </c>
      <c r="W217" s="18">
        <v>6.3344907407407405E-2</v>
      </c>
      <c r="X217" s="18">
        <v>2.8807870370370373E-2</v>
      </c>
      <c r="Y217" s="1" t="e">
        <f>VLOOKUP(A217,tickets!A:A,1,0)</f>
        <v>#N/A</v>
      </c>
      <c r="Z217" s="58">
        <v>45293</v>
      </c>
      <c r="AA217" s="79"/>
    </row>
    <row r="218" spans="1:27" x14ac:dyDescent="0.2">
      <c r="A218" s="1" t="s">
        <v>706</v>
      </c>
      <c r="B218" s="1" t="s">
        <v>167</v>
      </c>
      <c r="C218" s="1" t="s">
        <v>22</v>
      </c>
      <c r="D218" s="1" t="s">
        <v>22</v>
      </c>
      <c r="E218" s="1" t="s">
        <v>45</v>
      </c>
      <c r="F218" s="1" t="s">
        <v>168</v>
      </c>
      <c r="G218" s="1" t="s">
        <v>110</v>
      </c>
      <c r="H218" s="1" t="s">
        <v>50</v>
      </c>
      <c r="I218" s="1" t="s">
        <v>109</v>
      </c>
      <c r="J218" s="1" t="s">
        <v>81</v>
      </c>
      <c r="K218" s="1" t="s">
        <v>111</v>
      </c>
      <c r="L218" s="1" t="s">
        <v>707</v>
      </c>
      <c r="M218" s="1" t="s">
        <v>4925</v>
      </c>
      <c r="N218" s="1" t="s">
        <v>4926</v>
      </c>
      <c r="O218" s="1" t="s">
        <v>122</v>
      </c>
      <c r="P218" s="1" t="s">
        <v>279</v>
      </c>
      <c r="Q218" s="1" t="s">
        <v>280</v>
      </c>
      <c r="R218" s="1" t="s">
        <v>4927</v>
      </c>
      <c r="S218" s="1" t="s">
        <v>4179</v>
      </c>
      <c r="T218" s="1" t="s">
        <v>969</v>
      </c>
      <c r="U218" s="1" t="s">
        <v>969</v>
      </c>
      <c r="V218" s="18">
        <v>0</v>
      </c>
      <c r="W218" s="18">
        <v>1.2847222222222223E-3</v>
      </c>
      <c r="X218" s="18">
        <v>1.2847222222222223E-3</v>
      </c>
      <c r="Y218" s="1" t="e">
        <f>VLOOKUP(A218,tickets!A:A,1,0)</f>
        <v>#N/A</v>
      </c>
      <c r="Z218" s="58">
        <v>45295</v>
      </c>
      <c r="AA218" s="79"/>
    </row>
    <row r="219" spans="1:27" hidden="1" x14ac:dyDescent="0.2">
      <c r="A219" s="1" t="s">
        <v>4975</v>
      </c>
      <c r="B219" s="1" t="s">
        <v>173</v>
      </c>
      <c r="C219" s="1" t="s">
        <v>242</v>
      </c>
      <c r="D219" s="1" t="s">
        <v>251</v>
      </c>
      <c r="E219" s="1" t="s">
        <v>352</v>
      </c>
      <c r="F219" s="1" t="s">
        <v>389</v>
      </c>
      <c r="G219" s="1" t="s">
        <v>110</v>
      </c>
      <c r="H219" s="1" t="s">
        <v>50</v>
      </c>
      <c r="I219" s="1" t="s">
        <v>109</v>
      </c>
      <c r="J219" s="1" t="s">
        <v>4186</v>
      </c>
      <c r="K219" s="1" t="s">
        <v>114</v>
      </c>
      <c r="L219" s="1" t="s">
        <v>4976</v>
      </c>
      <c r="M219" s="1" t="s">
        <v>4977</v>
      </c>
      <c r="N219" s="1" t="s">
        <v>4978</v>
      </c>
      <c r="O219" s="1" t="s">
        <v>122</v>
      </c>
      <c r="P219" s="1" t="s">
        <v>246</v>
      </c>
      <c r="Q219" s="1" t="s">
        <v>247</v>
      </c>
      <c r="R219" s="1" t="s">
        <v>4979</v>
      </c>
      <c r="S219" s="1" t="s">
        <v>4271</v>
      </c>
      <c r="T219" s="1" t="s">
        <v>841</v>
      </c>
      <c r="U219" s="1" t="s">
        <v>4980</v>
      </c>
      <c r="V219" s="18">
        <v>0</v>
      </c>
      <c r="W219" s="18">
        <v>0</v>
      </c>
      <c r="X219" s="18">
        <v>0</v>
      </c>
      <c r="Y219" s="1" t="e">
        <f>VLOOKUP(A219,tickets!A:A,1,0)</f>
        <v>#N/A</v>
      </c>
      <c r="Z219" s="58">
        <v>45293</v>
      </c>
      <c r="AA219" s="79"/>
    </row>
    <row r="220" spans="1:27" hidden="1" x14ac:dyDescent="0.2">
      <c r="A220" s="1" t="s">
        <v>1002</v>
      </c>
      <c r="B220" s="1" t="s">
        <v>173</v>
      </c>
      <c r="C220" s="1" t="s">
        <v>242</v>
      </c>
      <c r="D220" s="1" t="s">
        <v>251</v>
      </c>
      <c r="E220" s="1" t="s">
        <v>281</v>
      </c>
      <c r="F220" s="1" t="s">
        <v>282</v>
      </c>
      <c r="G220" s="1" t="s">
        <v>110</v>
      </c>
      <c r="H220" s="1" t="s">
        <v>50</v>
      </c>
      <c r="I220" s="1" t="s">
        <v>109</v>
      </c>
      <c r="J220" s="1" t="s">
        <v>4186</v>
      </c>
      <c r="K220" s="1" t="s">
        <v>114</v>
      </c>
      <c r="L220" s="1" t="s">
        <v>1003</v>
      </c>
      <c r="M220" s="1" t="s">
        <v>4981</v>
      </c>
      <c r="N220" s="1" t="s">
        <v>4982</v>
      </c>
      <c r="O220" s="1" t="s">
        <v>122</v>
      </c>
      <c r="P220" s="1" t="s">
        <v>266</v>
      </c>
      <c r="Q220" s="1" t="s">
        <v>283</v>
      </c>
      <c r="R220" s="1" t="s">
        <v>4983</v>
      </c>
      <c r="S220" s="1" t="s">
        <v>4179</v>
      </c>
      <c r="T220" s="1" t="s">
        <v>1004</v>
      </c>
      <c r="U220" s="1" t="s">
        <v>1005</v>
      </c>
      <c r="V220" s="18">
        <v>0</v>
      </c>
      <c r="W220" s="18">
        <v>0</v>
      </c>
      <c r="X220" s="18">
        <v>0</v>
      </c>
      <c r="Y220" s="1" t="e">
        <f>VLOOKUP(A220,tickets!A:A,1,0)</f>
        <v>#N/A</v>
      </c>
      <c r="Z220" s="58">
        <v>45293</v>
      </c>
      <c r="AA220" s="79"/>
    </row>
    <row r="221" spans="1:27" hidden="1" x14ac:dyDescent="0.2">
      <c r="A221" s="1" t="s">
        <v>1012</v>
      </c>
      <c r="B221" s="1" t="s">
        <v>132</v>
      </c>
      <c r="C221" s="1" t="s">
        <v>250</v>
      </c>
      <c r="D221" s="1" t="s">
        <v>251</v>
      </c>
      <c r="E221" s="1" t="s">
        <v>263</v>
      </c>
      <c r="F221" s="1" t="s">
        <v>293</v>
      </c>
      <c r="G221" s="1" t="s">
        <v>116</v>
      </c>
      <c r="H221" s="1" t="s">
        <v>40</v>
      </c>
      <c r="I221" s="1" t="s">
        <v>117</v>
      </c>
      <c r="J221" s="1" t="s">
        <v>81</v>
      </c>
      <c r="K221" s="1" t="s">
        <v>129</v>
      </c>
      <c r="L221" s="1" t="s">
        <v>386</v>
      </c>
      <c r="M221" s="1" t="s">
        <v>4984</v>
      </c>
      <c r="N221" s="1" t="s">
        <v>4985</v>
      </c>
      <c r="O221" s="1" t="s">
        <v>122</v>
      </c>
      <c r="P221" s="1" t="s">
        <v>246</v>
      </c>
      <c r="Q221" s="1" t="s">
        <v>247</v>
      </c>
      <c r="R221" s="1" t="s">
        <v>4985</v>
      </c>
      <c r="S221" s="1" t="s">
        <v>4179</v>
      </c>
      <c r="T221" s="1" t="s">
        <v>386</v>
      </c>
      <c r="U221" s="1" t="s">
        <v>387</v>
      </c>
      <c r="V221" s="18">
        <v>0</v>
      </c>
      <c r="W221" s="18">
        <v>2.6620370370370374E-3</v>
      </c>
      <c r="X221" s="18">
        <v>2.6620370370370374E-3</v>
      </c>
      <c r="Y221" s="1" t="e">
        <f>VLOOKUP(A221,tickets!A:A,1,0)</f>
        <v>#N/A</v>
      </c>
      <c r="Z221" s="58">
        <v>45296</v>
      </c>
      <c r="AA221" s="79"/>
    </row>
    <row r="222" spans="1:27" x14ac:dyDescent="0.2">
      <c r="A222" s="1" t="s">
        <v>732</v>
      </c>
      <c r="B222" s="1" t="s">
        <v>167</v>
      </c>
      <c r="C222" s="1" t="s">
        <v>22</v>
      </c>
      <c r="D222" s="1" t="s">
        <v>22</v>
      </c>
      <c r="E222" s="1" t="s">
        <v>45</v>
      </c>
      <c r="F222" s="1" t="s">
        <v>168</v>
      </c>
      <c r="G222" s="1" t="s">
        <v>110</v>
      </c>
      <c r="H222" s="1" t="s">
        <v>50</v>
      </c>
      <c r="I222" s="1" t="s">
        <v>109</v>
      </c>
      <c r="J222" s="1" t="s">
        <v>81</v>
      </c>
      <c r="K222" s="1" t="s">
        <v>111</v>
      </c>
      <c r="L222" s="1" t="s">
        <v>733</v>
      </c>
      <c r="M222" s="1" t="s">
        <v>4939</v>
      </c>
      <c r="N222" s="1" t="s">
        <v>4940</v>
      </c>
      <c r="O222" s="1" t="s">
        <v>122</v>
      </c>
      <c r="P222" s="1" t="s">
        <v>279</v>
      </c>
      <c r="Q222" s="1" t="s">
        <v>280</v>
      </c>
      <c r="R222" s="1" t="s">
        <v>4941</v>
      </c>
      <c r="S222" s="1" t="s">
        <v>4179</v>
      </c>
      <c r="T222" s="1" t="s">
        <v>1064</v>
      </c>
      <c r="U222" s="1" t="s">
        <v>1064</v>
      </c>
      <c r="V222" s="18">
        <v>0</v>
      </c>
      <c r="W222" s="18">
        <v>1.7939814814814815E-3</v>
      </c>
      <c r="X222" s="18">
        <v>1.7939814814814815E-3</v>
      </c>
      <c r="Y222" s="1" t="e">
        <f>VLOOKUP(A222,tickets!A:A,1,0)</f>
        <v>#N/A</v>
      </c>
      <c r="Z222" s="58">
        <v>45295</v>
      </c>
      <c r="AA222" s="79"/>
    </row>
    <row r="223" spans="1:27" hidden="1" x14ac:dyDescent="0.2">
      <c r="A223" s="1" t="s">
        <v>4989</v>
      </c>
      <c r="B223" s="1" t="s">
        <v>132</v>
      </c>
      <c r="C223" s="1" t="s">
        <v>256</v>
      </c>
      <c r="D223" s="1" t="s">
        <v>257</v>
      </c>
      <c r="E223" s="1" t="s">
        <v>289</v>
      </c>
      <c r="F223" s="1" t="s">
        <v>174</v>
      </c>
      <c r="G223" s="1" t="s">
        <v>116</v>
      </c>
      <c r="H223" s="1" t="s">
        <v>40</v>
      </c>
      <c r="I223" s="1" t="s">
        <v>117</v>
      </c>
      <c r="J223" s="1" t="s">
        <v>81</v>
      </c>
      <c r="K223" s="1" t="s">
        <v>259</v>
      </c>
      <c r="L223" s="1" t="s">
        <v>464</v>
      </c>
      <c r="M223" s="1" t="s">
        <v>4990</v>
      </c>
      <c r="N223" s="1" t="s">
        <v>4991</v>
      </c>
      <c r="O223" s="1" t="s">
        <v>122</v>
      </c>
      <c r="P223" s="1" t="s">
        <v>199</v>
      </c>
      <c r="Q223" s="1" t="s">
        <v>115</v>
      </c>
      <c r="R223" s="1" t="s">
        <v>4992</v>
      </c>
      <c r="S223" s="1" t="s">
        <v>4271</v>
      </c>
      <c r="T223" s="1" t="s">
        <v>4412</v>
      </c>
      <c r="U223" s="1" t="s">
        <v>375</v>
      </c>
      <c r="V223" s="18">
        <v>6.0416666666666665E-3</v>
      </c>
      <c r="W223" s="18">
        <v>2.49537037037037E-2</v>
      </c>
      <c r="X223" s="18">
        <v>1.8912037037037036E-2</v>
      </c>
      <c r="Y223" s="1" t="e">
        <f>VLOOKUP(A223,tickets!A:A,1,0)</f>
        <v>#N/A</v>
      </c>
      <c r="Z223" s="58">
        <v>45292</v>
      </c>
      <c r="AA223" s="79"/>
    </row>
    <row r="224" spans="1:27" hidden="1" x14ac:dyDescent="0.2">
      <c r="A224" s="1" t="s">
        <v>4993</v>
      </c>
      <c r="B224" s="1" t="s">
        <v>132</v>
      </c>
      <c r="C224" s="1" t="s">
        <v>256</v>
      </c>
      <c r="D224" s="1" t="s">
        <v>257</v>
      </c>
      <c r="E224" s="1" t="s">
        <v>289</v>
      </c>
      <c r="F224" s="1" t="s">
        <v>174</v>
      </c>
      <c r="G224" s="1" t="s">
        <v>116</v>
      </c>
      <c r="H224" s="1" t="s">
        <v>40</v>
      </c>
      <c r="I224" s="1" t="s">
        <v>117</v>
      </c>
      <c r="J224" s="1" t="s">
        <v>81</v>
      </c>
      <c r="K224" s="1" t="s">
        <v>259</v>
      </c>
      <c r="L224" s="1" t="s">
        <v>464</v>
      </c>
      <c r="M224" s="1" t="s">
        <v>4994</v>
      </c>
      <c r="N224" s="1" t="s">
        <v>4995</v>
      </c>
      <c r="O224" s="1" t="s">
        <v>122</v>
      </c>
      <c r="P224" s="1" t="s">
        <v>199</v>
      </c>
      <c r="Q224" s="1" t="s">
        <v>115</v>
      </c>
      <c r="R224" s="1" t="s">
        <v>4996</v>
      </c>
      <c r="S224" s="1" t="s">
        <v>4271</v>
      </c>
      <c r="T224" s="1" t="s">
        <v>4412</v>
      </c>
      <c r="U224" s="1" t="s">
        <v>375</v>
      </c>
      <c r="V224" s="18">
        <v>6.3078703703703708E-3</v>
      </c>
      <c r="W224" s="18">
        <v>2.2673611111111113E-2</v>
      </c>
      <c r="X224" s="18">
        <v>1.636574074074074E-2</v>
      </c>
      <c r="Y224" s="1" t="e">
        <f>VLOOKUP(A224,tickets!A:A,1,0)</f>
        <v>#N/A</v>
      </c>
      <c r="Z224" s="58">
        <v>45293</v>
      </c>
      <c r="AA224" s="79"/>
    </row>
    <row r="225" spans="1:27" hidden="1" x14ac:dyDescent="0.2">
      <c r="A225" s="1" t="s">
        <v>4997</v>
      </c>
      <c r="B225" s="1" t="s">
        <v>132</v>
      </c>
      <c r="C225" s="1" t="s">
        <v>251</v>
      </c>
      <c r="D225" s="1" t="s">
        <v>257</v>
      </c>
      <c r="E225" s="1" t="s">
        <v>407</v>
      </c>
      <c r="F225" s="1" t="s">
        <v>174</v>
      </c>
      <c r="G225" s="1" t="s">
        <v>116</v>
      </c>
      <c r="H225" s="1" t="s">
        <v>40</v>
      </c>
      <c r="I225" s="1" t="s">
        <v>117</v>
      </c>
      <c r="J225" s="1" t="s">
        <v>81</v>
      </c>
      <c r="K225" s="1" t="s">
        <v>129</v>
      </c>
      <c r="L225" s="1" t="s">
        <v>264</v>
      </c>
      <c r="M225" s="1" t="s">
        <v>4998</v>
      </c>
      <c r="N225" s="1" t="s">
        <v>4999</v>
      </c>
      <c r="O225" s="1" t="s">
        <v>122</v>
      </c>
      <c r="P225" s="1" t="s">
        <v>246</v>
      </c>
      <c r="Q225" s="1" t="s">
        <v>247</v>
      </c>
      <c r="R225" s="1" t="s">
        <v>5000</v>
      </c>
      <c r="S225" s="1" t="s">
        <v>4271</v>
      </c>
      <c r="T225" s="1" t="s">
        <v>5001</v>
      </c>
      <c r="U225" s="1" t="s">
        <v>375</v>
      </c>
      <c r="V225" s="18">
        <v>1.230324074074074E-2</v>
      </c>
      <c r="W225" s="18">
        <v>2.013888888888889E-2</v>
      </c>
      <c r="X225" s="18">
        <v>7.8356481481481489E-3</v>
      </c>
      <c r="Y225" s="1" t="e">
        <f>VLOOKUP(A225,tickets!A:A,1,0)</f>
        <v>#N/A</v>
      </c>
      <c r="Z225" s="58">
        <v>45293</v>
      </c>
      <c r="AA225" s="79"/>
    </row>
    <row r="226" spans="1:27" hidden="1" x14ac:dyDescent="0.2">
      <c r="A226" s="1" t="s">
        <v>1253</v>
      </c>
      <c r="B226" s="1" t="s">
        <v>124</v>
      </c>
      <c r="C226" s="1" t="s">
        <v>18</v>
      </c>
      <c r="D226" s="1" t="s">
        <v>277</v>
      </c>
      <c r="E226" s="1" t="s">
        <v>60</v>
      </c>
      <c r="F226" s="1" t="s">
        <v>125</v>
      </c>
      <c r="G226" s="1" t="s">
        <v>123</v>
      </c>
      <c r="H226" s="1" t="s">
        <v>50</v>
      </c>
      <c r="I226" s="1" t="s">
        <v>109</v>
      </c>
      <c r="J226" s="1" t="s">
        <v>80</v>
      </c>
      <c r="K226" s="1" t="s">
        <v>121</v>
      </c>
      <c r="L226" s="1" t="s">
        <v>137</v>
      </c>
      <c r="M226" s="1" t="s">
        <v>4955</v>
      </c>
      <c r="N226" s="1" t="s">
        <v>4955</v>
      </c>
      <c r="O226" s="1" t="s">
        <v>122</v>
      </c>
      <c r="P226" s="1" t="s">
        <v>278</v>
      </c>
      <c r="Q226" s="1" t="s">
        <v>278</v>
      </c>
      <c r="R226" s="1" t="s">
        <v>4956</v>
      </c>
      <c r="S226" s="1" t="s">
        <v>4271</v>
      </c>
      <c r="T226" s="1" t="s">
        <v>510</v>
      </c>
      <c r="U226" s="1" t="s">
        <v>4957</v>
      </c>
      <c r="V226" s="18">
        <v>0.23133101851851853</v>
      </c>
      <c r="W226" s="18">
        <v>0.2320601851851852</v>
      </c>
      <c r="X226" s="18">
        <v>7.291666666666667E-4</v>
      </c>
      <c r="Y226" s="1" t="e">
        <f>VLOOKUP(A226,tickets!A:A,1,0)</f>
        <v>#N/A</v>
      </c>
      <c r="Z226" s="58">
        <v>45295</v>
      </c>
      <c r="AA226" s="79"/>
    </row>
    <row r="227" spans="1:27" x14ac:dyDescent="0.2">
      <c r="A227" s="1" t="s">
        <v>617</v>
      </c>
      <c r="B227" s="1" t="s">
        <v>115</v>
      </c>
      <c r="C227" s="1" t="s">
        <v>22</v>
      </c>
      <c r="D227" s="1" t="s">
        <v>243</v>
      </c>
      <c r="E227" s="1" t="s">
        <v>45</v>
      </c>
      <c r="F227" s="1" t="s">
        <v>120</v>
      </c>
      <c r="G227" s="1" t="s">
        <v>116</v>
      </c>
      <c r="H227" s="1" t="s">
        <v>40</v>
      </c>
      <c r="I227" s="1" t="s">
        <v>117</v>
      </c>
      <c r="J227" s="1" t="s">
        <v>81</v>
      </c>
      <c r="K227" s="1" t="s">
        <v>111</v>
      </c>
      <c r="L227" s="1" t="s">
        <v>618</v>
      </c>
      <c r="M227" s="1" t="s">
        <v>4961</v>
      </c>
      <c r="N227" s="1" t="s">
        <v>4962</v>
      </c>
      <c r="O227" s="1" t="s">
        <v>122</v>
      </c>
      <c r="P227" s="1" t="s">
        <v>279</v>
      </c>
      <c r="Q227" s="1" t="s">
        <v>280</v>
      </c>
      <c r="R227" s="1" t="s">
        <v>4963</v>
      </c>
      <c r="S227" s="1" t="s">
        <v>4190</v>
      </c>
      <c r="T227" s="1" t="s">
        <v>979</v>
      </c>
      <c r="U227" s="1" t="s">
        <v>319</v>
      </c>
      <c r="V227" s="18">
        <v>0</v>
      </c>
      <c r="W227" s="18">
        <v>2.0405092592592593E-2</v>
      </c>
      <c r="X227" s="18">
        <v>2.0405092592592593E-2</v>
      </c>
      <c r="Y227" s="1" t="e">
        <f>VLOOKUP(A227,tickets!A:A,1,0)</f>
        <v>#N/A</v>
      </c>
      <c r="Z227" s="58">
        <v>45295</v>
      </c>
      <c r="AA227" s="79"/>
    </row>
    <row r="228" spans="1:27" x14ac:dyDescent="0.2">
      <c r="A228" s="1" t="s">
        <v>1343</v>
      </c>
      <c r="B228" s="1" t="s">
        <v>115</v>
      </c>
      <c r="C228" s="1" t="s">
        <v>20</v>
      </c>
      <c r="D228" s="1" t="s">
        <v>243</v>
      </c>
      <c r="E228" s="1" t="s">
        <v>66</v>
      </c>
      <c r="F228" s="1" t="s">
        <v>120</v>
      </c>
      <c r="G228" s="1" t="s">
        <v>116</v>
      </c>
      <c r="H228" s="1" t="s">
        <v>40</v>
      </c>
      <c r="I228" s="1" t="s">
        <v>117</v>
      </c>
      <c r="J228" s="1" t="s">
        <v>81</v>
      </c>
      <c r="K228" s="1" t="s">
        <v>1182</v>
      </c>
      <c r="L228" s="1" t="s">
        <v>1347</v>
      </c>
      <c r="M228" s="1" t="s">
        <v>4964</v>
      </c>
      <c r="N228" s="1" t="s">
        <v>4965</v>
      </c>
      <c r="O228" s="1" t="s">
        <v>122</v>
      </c>
      <c r="P228" s="1" t="s">
        <v>246</v>
      </c>
      <c r="Q228" s="1" t="s">
        <v>247</v>
      </c>
      <c r="R228" s="1" t="s">
        <v>4966</v>
      </c>
      <c r="S228" s="1" t="s">
        <v>4271</v>
      </c>
      <c r="T228" s="1" t="s">
        <v>4967</v>
      </c>
      <c r="U228" s="1" t="s">
        <v>4968</v>
      </c>
      <c r="V228" s="18">
        <v>4.1767476851851848</v>
      </c>
      <c r="W228" s="18">
        <v>4.2677546296296294</v>
      </c>
      <c r="X228" s="18">
        <v>9.1006944444444446E-2</v>
      </c>
      <c r="Y228" s="1" t="e">
        <f>VLOOKUP(A228,tickets!A:A,1,0)</f>
        <v>#N/A</v>
      </c>
      <c r="Z228" s="58">
        <v>45295</v>
      </c>
      <c r="AA228" s="79"/>
    </row>
    <row r="229" spans="1:27" hidden="1" x14ac:dyDescent="0.2">
      <c r="A229" s="1" t="s">
        <v>5013</v>
      </c>
      <c r="B229" s="1" t="s">
        <v>132</v>
      </c>
      <c r="C229" s="1" t="s">
        <v>242</v>
      </c>
      <c r="D229" s="1" t="s">
        <v>251</v>
      </c>
      <c r="E229" s="1" t="s">
        <v>271</v>
      </c>
      <c r="F229" s="1" t="s">
        <v>272</v>
      </c>
      <c r="G229" s="1" t="s">
        <v>110</v>
      </c>
      <c r="H229" s="1" t="s">
        <v>50</v>
      </c>
      <c r="I229" s="1" t="s">
        <v>109</v>
      </c>
      <c r="J229" s="1" t="s">
        <v>4186</v>
      </c>
      <c r="K229" s="1" t="s">
        <v>114</v>
      </c>
      <c r="L229" s="1" t="s">
        <v>273</v>
      </c>
      <c r="M229" s="1" t="s">
        <v>5014</v>
      </c>
      <c r="N229" s="1" t="s">
        <v>5015</v>
      </c>
      <c r="O229" s="1" t="s">
        <v>122</v>
      </c>
      <c r="P229" s="1" t="s">
        <v>266</v>
      </c>
      <c r="Q229" s="1" t="s">
        <v>274</v>
      </c>
      <c r="R229" s="1" t="s">
        <v>5016</v>
      </c>
      <c r="S229" s="1" t="s">
        <v>4271</v>
      </c>
      <c r="T229" s="1" t="s">
        <v>275</v>
      </c>
      <c r="U229" s="1" t="s">
        <v>276</v>
      </c>
      <c r="V229" s="18">
        <v>0</v>
      </c>
      <c r="W229" s="18">
        <v>0</v>
      </c>
      <c r="X229" s="18">
        <v>0</v>
      </c>
      <c r="Y229" s="1" t="e">
        <f>VLOOKUP(A229,tickets!A:A,1,0)</f>
        <v>#N/A</v>
      </c>
      <c r="Z229" s="58">
        <v>45294</v>
      </c>
      <c r="AA229" s="79"/>
    </row>
    <row r="230" spans="1:27" hidden="1" x14ac:dyDescent="0.2">
      <c r="A230" s="1" t="s">
        <v>5017</v>
      </c>
      <c r="B230" s="1" t="s">
        <v>164</v>
      </c>
      <c r="C230" s="1" t="s">
        <v>295</v>
      </c>
      <c r="D230" s="1" t="s">
        <v>296</v>
      </c>
      <c r="E230" s="1" t="s">
        <v>297</v>
      </c>
      <c r="F230" s="1" t="s">
        <v>298</v>
      </c>
      <c r="G230" s="1" t="s">
        <v>110</v>
      </c>
      <c r="H230" s="1" t="s">
        <v>50</v>
      </c>
      <c r="I230" s="1" t="s">
        <v>109</v>
      </c>
      <c r="J230" s="1" t="s">
        <v>4186</v>
      </c>
      <c r="K230" s="1" t="s">
        <v>129</v>
      </c>
      <c r="L230" s="1" t="s">
        <v>299</v>
      </c>
      <c r="M230" s="1" t="s">
        <v>5018</v>
      </c>
      <c r="N230" s="1" t="s">
        <v>5019</v>
      </c>
      <c r="O230" s="1" t="s">
        <v>122</v>
      </c>
      <c r="P230" s="1" t="s">
        <v>266</v>
      </c>
      <c r="Q230" s="1" t="s">
        <v>283</v>
      </c>
      <c r="R230" s="1" t="s">
        <v>5020</v>
      </c>
      <c r="S230" s="1" t="s">
        <v>4231</v>
      </c>
      <c r="U230" s="1" t="s">
        <v>300</v>
      </c>
      <c r="V230" s="18">
        <v>0</v>
      </c>
      <c r="W230" s="18">
        <v>0</v>
      </c>
      <c r="X230" s="18">
        <v>0</v>
      </c>
      <c r="Y230" s="1" t="e">
        <f>VLOOKUP(A230,tickets!A:A,1,0)</f>
        <v>#N/A</v>
      </c>
      <c r="Z230" s="58">
        <v>45294</v>
      </c>
      <c r="AA230" s="79"/>
    </row>
    <row r="231" spans="1:27" hidden="1" x14ac:dyDescent="0.2">
      <c r="A231" s="1" t="s">
        <v>5021</v>
      </c>
      <c r="B231" s="1" t="s">
        <v>132</v>
      </c>
      <c r="C231" s="1" t="s">
        <v>242</v>
      </c>
      <c r="D231" s="1" t="s">
        <v>251</v>
      </c>
      <c r="E231" s="1" t="s">
        <v>271</v>
      </c>
      <c r="F231" s="1" t="s">
        <v>272</v>
      </c>
      <c r="G231" s="1" t="s">
        <v>110</v>
      </c>
      <c r="H231" s="1" t="s">
        <v>50</v>
      </c>
      <c r="I231" s="1" t="s">
        <v>109</v>
      </c>
      <c r="J231" s="1" t="s">
        <v>4186</v>
      </c>
      <c r="K231" s="1" t="s">
        <v>114</v>
      </c>
      <c r="L231" s="1" t="s">
        <v>368</v>
      </c>
      <c r="M231" s="1" t="s">
        <v>5022</v>
      </c>
      <c r="N231" s="1" t="s">
        <v>5023</v>
      </c>
      <c r="O231" s="1" t="s">
        <v>122</v>
      </c>
      <c r="P231" s="1" t="s">
        <v>266</v>
      </c>
      <c r="Q231" s="1" t="s">
        <v>283</v>
      </c>
      <c r="R231" s="1" t="s">
        <v>5024</v>
      </c>
      <c r="S231" s="1" t="s">
        <v>4271</v>
      </c>
      <c r="T231" s="1" t="s">
        <v>368</v>
      </c>
      <c r="U231" s="1" t="s">
        <v>276</v>
      </c>
      <c r="V231" s="18">
        <v>0</v>
      </c>
      <c r="W231" s="18">
        <v>0</v>
      </c>
      <c r="X231" s="18">
        <v>0</v>
      </c>
      <c r="Y231" s="1" t="e">
        <f>VLOOKUP(A231,tickets!A:A,1,0)</f>
        <v>#N/A</v>
      </c>
      <c r="Z231" s="58">
        <v>45297</v>
      </c>
      <c r="AA231" s="79"/>
    </row>
    <row r="232" spans="1:27" hidden="1" x14ac:dyDescent="0.2">
      <c r="A232" s="1" t="s">
        <v>5025</v>
      </c>
      <c r="B232" s="1" t="s">
        <v>115</v>
      </c>
      <c r="C232" s="1" t="s">
        <v>242</v>
      </c>
      <c r="D232" s="1" t="s">
        <v>243</v>
      </c>
      <c r="E232" s="1" t="s">
        <v>281</v>
      </c>
      <c r="F232" s="1" t="s">
        <v>5026</v>
      </c>
      <c r="G232" s="1" t="s">
        <v>110</v>
      </c>
      <c r="H232" s="1" t="s">
        <v>50</v>
      </c>
      <c r="I232" s="1" t="s">
        <v>109</v>
      </c>
      <c r="J232" s="1" t="s">
        <v>81</v>
      </c>
      <c r="K232" s="1" t="s">
        <v>402</v>
      </c>
      <c r="L232" s="1" t="s">
        <v>5027</v>
      </c>
      <c r="M232" s="1" t="s">
        <v>5028</v>
      </c>
      <c r="N232" s="1" t="s">
        <v>5029</v>
      </c>
      <c r="O232" s="1" t="s">
        <v>122</v>
      </c>
      <c r="P232" s="1" t="s">
        <v>363</v>
      </c>
      <c r="Q232" s="1" t="s">
        <v>423</v>
      </c>
      <c r="R232" s="1" t="s">
        <v>5030</v>
      </c>
      <c r="S232" s="1" t="s">
        <v>4271</v>
      </c>
      <c r="T232" s="1" t="s">
        <v>5031</v>
      </c>
      <c r="U232" s="1" t="s">
        <v>5032</v>
      </c>
      <c r="V232" s="18">
        <v>6.1678240740740742E-2</v>
      </c>
      <c r="W232" s="18">
        <v>7.9513888888888884E-2</v>
      </c>
      <c r="X232" s="18">
        <v>1.7835648148148149E-2</v>
      </c>
      <c r="Y232" s="1" t="e">
        <f>VLOOKUP(A232,tickets!A:A,1,0)</f>
        <v>#N/A</v>
      </c>
      <c r="Z232" s="58">
        <v>45294</v>
      </c>
      <c r="AA232" s="79"/>
    </row>
    <row r="233" spans="1:27" hidden="1" x14ac:dyDescent="0.2">
      <c r="A233" s="1" t="s">
        <v>5033</v>
      </c>
      <c r="B233" s="1" t="s">
        <v>132</v>
      </c>
      <c r="C233" s="1" t="s">
        <v>250</v>
      </c>
      <c r="D233" s="1" t="s">
        <v>251</v>
      </c>
      <c r="E233" s="1" t="s">
        <v>289</v>
      </c>
      <c r="F233" s="1" t="s">
        <v>290</v>
      </c>
      <c r="G233" s="1" t="s">
        <v>110</v>
      </c>
      <c r="H233" s="1" t="s">
        <v>50</v>
      </c>
      <c r="I233" s="1" t="s">
        <v>109</v>
      </c>
      <c r="J233" s="1" t="s">
        <v>81</v>
      </c>
      <c r="K233" s="1" t="s">
        <v>129</v>
      </c>
      <c r="L233" s="1" t="s">
        <v>254</v>
      </c>
      <c r="M233" s="1" t="s">
        <v>5034</v>
      </c>
      <c r="N233" s="1" t="s">
        <v>5035</v>
      </c>
      <c r="O233" s="1" t="s">
        <v>122</v>
      </c>
      <c r="P233" s="1" t="s">
        <v>246</v>
      </c>
      <c r="Q233" s="1" t="s">
        <v>247</v>
      </c>
      <c r="R233" s="1" t="s">
        <v>5036</v>
      </c>
      <c r="S233" s="1" t="s">
        <v>4231</v>
      </c>
      <c r="T233" s="1" t="s">
        <v>254</v>
      </c>
      <c r="U233" s="1" t="s">
        <v>346</v>
      </c>
      <c r="V233" s="18">
        <v>5.5555555555555556E-4</v>
      </c>
      <c r="W233" s="18">
        <v>2.3726851851851851E-3</v>
      </c>
      <c r="X233" s="18">
        <v>1.8171296296296297E-3</v>
      </c>
      <c r="Y233" s="1" t="e">
        <f>VLOOKUP(A233,tickets!A:A,1,0)</f>
        <v>#N/A</v>
      </c>
      <c r="Z233" s="58">
        <v>45292</v>
      </c>
      <c r="AA233" s="79"/>
    </row>
    <row r="234" spans="1:27" hidden="1" x14ac:dyDescent="0.2">
      <c r="A234" s="1" t="s">
        <v>5037</v>
      </c>
      <c r="B234" s="1" t="s">
        <v>173</v>
      </c>
      <c r="C234" s="1" t="s">
        <v>357</v>
      </c>
      <c r="D234" s="1" t="s">
        <v>251</v>
      </c>
      <c r="E234" s="1" t="s">
        <v>358</v>
      </c>
      <c r="F234" s="1" t="s">
        <v>359</v>
      </c>
      <c r="G234" s="1" t="s">
        <v>110</v>
      </c>
      <c r="H234" s="1" t="s">
        <v>50</v>
      </c>
      <c r="I234" s="1" t="s">
        <v>109</v>
      </c>
      <c r="J234" s="1" t="s">
        <v>4186</v>
      </c>
      <c r="K234" s="1" t="s">
        <v>114</v>
      </c>
      <c r="L234" s="1" t="s">
        <v>5038</v>
      </c>
      <c r="M234" s="1" t="s">
        <v>5039</v>
      </c>
      <c r="N234" s="1" t="s">
        <v>5040</v>
      </c>
      <c r="O234" s="1" t="s">
        <v>122</v>
      </c>
      <c r="P234" s="1" t="s">
        <v>246</v>
      </c>
      <c r="Q234" s="1" t="s">
        <v>247</v>
      </c>
      <c r="R234" s="1" t="s">
        <v>5041</v>
      </c>
      <c r="S234" s="1" t="s">
        <v>4271</v>
      </c>
      <c r="T234" s="1" t="s">
        <v>5042</v>
      </c>
      <c r="U234" s="1" t="s">
        <v>5043</v>
      </c>
      <c r="V234" s="18">
        <v>0</v>
      </c>
      <c r="W234" s="18">
        <v>0</v>
      </c>
      <c r="X234" s="18">
        <v>0</v>
      </c>
      <c r="Y234" s="1" t="e">
        <f>VLOOKUP(A234,tickets!A:A,1,0)</f>
        <v>#N/A</v>
      </c>
      <c r="Z234" s="58">
        <v>45295</v>
      </c>
      <c r="AA234" s="79"/>
    </row>
    <row r="235" spans="1:27" hidden="1" x14ac:dyDescent="0.2">
      <c r="A235" s="1" t="s">
        <v>1172</v>
      </c>
      <c r="B235" s="1" t="s">
        <v>124</v>
      </c>
      <c r="C235" s="1" t="s">
        <v>18</v>
      </c>
      <c r="D235" s="1" t="s">
        <v>277</v>
      </c>
      <c r="E235" s="1" t="s">
        <v>58</v>
      </c>
      <c r="F235" s="1" t="s">
        <v>125</v>
      </c>
      <c r="G235" s="1" t="s">
        <v>123</v>
      </c>
      <c r="H235" s="1" t="s">
        <v>50</v>
      </c>
      <c r="I235" s="1" t="s">
        <v>109</v>
      </c>
      <c r="J235" s="1" t="s">
        <v>80</v>
      </c>
      <c r="K235" s="1" t="s">
        <v>455</v>
      </c>
      <c r="L235" s="1" t="s">
        <v>1175</v>
      </c>
      <c r="M235" s="1" t="s">
        <v>5009</v>
      </c>
      <c r="N235" s="1" t="s">
        <v>5009</v>
      </c>
      <c r="O235" s="1" t="s">
        <v>122</v>
      </c>
      <c r="P235" s="1" t="s">
        <v>278</v>
      </c>
      <c r="Q235" s="1" t="s">
        <v>278</v>
      </c>
      <c r="R235" s="1" t="s">
        <v>5010</v>
      </c>
      <c r="S235" s="1" t="s">
        <v>4206</v>
      </c>
      <c r="T235" s="1" t="s">
        <v>5011</v>
      </c>
      <c r="U235" s="1" t="s">
        <v>5012</v>
      </c>
      <c r="V235" s="18">
        <v>2.9537037037037039E-2</v>
      </c>
      <c r="W235" s="18">
        <v>0.10670138888888887</v>
      </c>
      <c r="X235" s="18">
        <v>7.7164351851851845E-2</v>
      </c>
      <c r="Y235" s="1" t="e">
        <f>VLOOKUP(A235,tickets!A:A,1,0)</f>
        <v>#N/A</v>
      </c>
      <c r="Z235" s="58">
        <v>45295</v>
      </c>
      <c r="AA235" s="79"/>
    </row>
    <row r="236" spans="1:27" hidden="1" x14ac:dyDescent="0.2">
      <c r="A236" s="1" t="s">
        <v>5048</v>
      </c>
      <c r="B236" s="1" t="s">
        <v>173</v>
      </c>
      <c r="C236" s="1" t="s">
        <v>242</v>
      </c>
      <c r="D236" s="1" t="s">
        <v>251</v>
      </c>
      <c r="E236" s="1" t="s">
        <v>352</v>
      </c>
      <c r="F236" s="1" t="s">
        <v>389</v>
      </c>
      <c r="G236" s="1" t="s">
        <v>110</v>
      </c>
      <c r="H236" s="1" t="s">
        <v>50</v>
      </c>
      <c r="I236" s="1" t="s">
        <v>109</v>
      </c>
      <c r="J236" s="1" t="s">
        <v>4186</v>
      </c>
      <c r="K236" s="1" t="s">
        <v>114</v>
      </c>
      <c r="L236" s="1" t="s">
        <v>5049</v>
      </c>
      <c r="M236" s="1" t="s">
        <v>5050</v>
      </c>
      <c r="N236" s="1" t="s">
        <v>5051</v>
      </c>
      <c r="O236" s="1" t="s">
        <v>122</v>
      </c>
      <c r="P236" s="1" t="s">
        <v>246</v>
      </c>
      <c r="Q236" s="1" t="s">
        <v>247</v>
      </c>
      <c r="R236" s="1" t="s">
        <v>5052</v>
      </c>
      <c r="S236" s="1" t="s">
        <v>4271</v>
      </c>
      <c r="T236" s="1" t="s">
        <v>5053</v>
      </c>
      <c r="U236" s="1" t="s">
        <v>4980</v>
      </c>
      <c r="V236" s="18">
        <v>0</v>
      </c>
      <c r="W236" s="18">
        <v>0</v>
      </c>
      <c r="X236" s="18">
        <v>0</v>
      </c>
      <c r="Y236" s="1" t="e">
        <f>VLOOKUP(A236,tickets!A:A,1,0)</f>
        <v>#N/A</v>
      </c>
      <c r="Z236" s="58">
        <v>45293</v>
      </c>
      <c r="AA236" s="79"/>
    </row>
    <row r="237" spans="1:27" hidden="1" x14ac:dyDescent="0.2">
      <c r="A237" s="1" t="s">
        <v>845</v>
      </c>
      <c r="B237" s="1" t="s">
        <v>132</v>
      </c>
      <c r="C237" s="1" t="s">
        <v>251</v>
      </c>
      <c r="D237" s="1" t="s">
        <v>257</v>
      </c>
      <c r="E237" s="1" t="s">
        <v>261</v>
      </c>
      <c r="F237" s="1" t="s">
        <v>219</v>
      </c>
      <c r="G237" s="1" t="s">
        <v>116</v>
      </c>
      <c r="H237" s="1" t="s">
        <v>40</v>
      </c>
      <c r="I237" s="1" t="s">
        <v>117</v>
      </c>
      <c r="J237" s="1" t="s">
        <v>81</v>
      </c>
      <c r="K237" s="1" t="s">
        <v>337</v>
      </c>
      <c r="L237" s="1" t="s">
        <v>338</v>
      </c>
      <c r="M237" s="1" t="s">
        <v>5054</v>
      </c>
      <c r="N237" s="1" t="s">
        <v>5055</v>
      </c>
      <c r="O237" s="1" t="s">
        <v>122</v>
      </c>
      <c r="P237" s="1" t="s">
        <v>199</v>
      </c>
      <c r="Q237" s="1" t="s">
        <v>115</v>
      </c>
      <c r="R237" s="1" t="s">
        <v>5056</v>
      </c>
      <c r="S237" s="1" t="s">
        <v>4175</v>
      </c>
      <c r="T237" s="1" t="s">
        <v>846</v>
      </c>
      <c r="U237" s="1" t="s">
        <v>262</v>
      </c>
      <c r="V237" s="18">
        <v>1.3275462962962963E-2</v>
      </c>
      <c r="W237" s="18">
        <v>1.9282407407407408E-2</v>
      </c>
      <c r="X237" s="18">
        <v>6.0069444444444441E-3</v>
      </c>
      <c r="Y237" s="1" t="e">
        <f>VLOOKUP(A237,tickets!A:A,1,0)</f>
        <v>#N/A</v>
      </c>
      <c r="Z237" s="58">
        <v>45296</v>
      </c>
      <c r="AA237" s="79"/>
    </row>
    <row r="238" spans="1:27" hidden="1" x14ac:dyDescent="0.2">
      <c r="A238" s="1" t="s">
        <v>5057</v>
      </c>
      <c r="B238" s="1" t="s">
        <v>164</v>
      </c>
      <c r="C238" s="1" t="s">
        <v>295</v>
      </c>
      <c r="D238" s="1" t="s">
        <v>296</v>
      </c>
      <c r="E238" s="1" t="s">
        <v>297</v>
      </c>
      <c r="F238" s="1" t="s">
        <v>298</v>
      </c>
      <c r="G238" s="1" t="s">
        <v>110</v>
      </c>
      <c r="H238" s="1" t="s">
        <v>50</v>
      </c>
      <c r="I238" s="1" t="s">
        <v>109</v>
      </c>
      <c r="J238" s="1" t="s">
        <v>4186</v>
      </c>
      <c r="K238" s="1" t="s">
        <v>129</v>
      </c>
      <c r="L238" s="1" t="s">
        <v>299</v>
      </c>
      <c r="M238" s="1" t="s">
        <v>5058</v>
      </c>
      <c r="N238" s="1" t="s">
        <v>5059</v>
      </c>
      <c r="O238" s="1" t="s">
        <v>122</v>
      </c>
      <c r="P238" s="1" t="s">
        <v>266</v>
      </c>
      <c r="Q238" s="1" t="s">
        <v>283</v>
      </c>
      <c r="R238" s="1" t="s">
        <v>5060</v>
      </c>
      <c r="S238" s="1" t="s">
        <v>4214</v>
      </c>
      <c r="U238" s="1" t="s">
        <v>5061</v>
      </c>
      <c r="V238" s="18">
        <v>0</v>
      </c>
      <c r="W238" s="18">
        <v>0</v>
      </c>
      <c r="X238" s="18">
        <v>0</v>
      </c>
      <c r="Y238" s="1" t="e">
        <f>VLOOKUP(A238,tickets!A:A,1,0)</f>
        <v>#N/A</v>
      </c>
      <c r="Z238" s="58">
        <v>45296</v>
      </c>
      <c r="AA238" s="79"/>
    </row>
    <row r="239" spans="1:27" hidden="1" x14ac:dyDescent="0.2">
      <c r="A239" s="1" t="s">
        <v>1427</v>
      </c>
      <c r="B239" s="1" t="s">
        <v>124</v>
      </c>
      <c r="C239" s="1" t="s">
        <v>18</v>
      </c>
      <c r="D239" s="1" t="s">
        <v>277</v>
      </c>
      <c r="E239" s="1" t="s">
        <v>58</v>
      </c>
      <c r="F239" s="1" t="s">
        <v>125</v>
      </c>
      <c r="G239" s="1" t="s">
        <v>123</v>
      </c>
      <c r="H239" s="1" t="s">
        <v>50</v>
      </c>
      <c r="I239" s="1" t="s">
        <v>109</v>
      </c>
      <c r="J239" s="1" t="s">
        <v>80</v>
      </c>
      <c r="K239" s="1" t="s">
        <v>121</v>
      </c>
      <c r="L239" s="1" t="s">
        <v>454</v>
      </c>
      <c r="M239" s="1" t="s">
        <v>5044</v>
      </c>
      <c r="N239" s="1" t="s">
        <v>5044</v>
      </c>
      <c r="O239" s="1" t="s">
        <v>122</v>
      </c>
      <c r="P239" s="1" t="s">
        <v>278</v>
      </c>
      <c r="Q239" s="1" t="s">
        <v>278</v>
      </c>
      <c r="R239" s="1" t="s">
        <v>5045</v>
      </c>
      <c r="S239" s="1" t="s">
        <v>4231</v>
      </c>
      <c r="T239" s="1" t="s">
        <v>5046</v>
      </c>
      <c r="U239" s="1" t="s">
        <v>5047</v>
      </c>
      <c r="V239" s="18">
        <v>5.6365740740740744E-2</v>
      </c>
      <c r="W239" s="18">
        <v>5.7534722222222223E-2</v>
      </c>
      <c r="X239" s="18">
        <v>1.1689814814814816E-3</v>
      </c>
      <c r="Y239" s="1" t="e">
        <f>VLOOKUP(A239,tickets!A:A,1,0)</f>
        <v>#N/A</v>
      </c>
      <c r="Z239" s="58">
        <v>45295</v>
      </c>
      <c r="AA239" s="79"/>
    </row>
    <row r="240" spans="1:27" hidden="1" x14ac:dyDescent="0.2">
      <c r="A240" s="1" t="s">
        <v>5067</v>
      </c>
      <c r="B240" s="1" t="s">
        <v>132</v>
      </c>
      <c r="C240" s="1" t="s">
        <v>309</v>
      </c>
      <c r="D240" s="1" t="s">
        <v>257</v>
      </c>
      <c r="E240" s="1" t="s">
        <v>281</v>
      </c>
      <c r="F240" s="1" t="s">
        <v>219</v>
      </c>
      <c r="G240" s="1" t="s">
        <v>116</v>
      </c>
      <c r="H240" s="1" t="s">
        <v>40</v>
      </c>
      <c r="I240" s="1" t="s">
        <v>117</v>
      </c>
      <c r="J240" s="1" t="s">
        <v>81</v>
      </c>
      <c r="K240" s="1" t="s">
        <v>430</v>
      </c>
      <c r="L240" s="1" t="s">
        <v>431</v>
      </c>
      <c r="M240" s="1" t="s">
        <v>5068</v>
      </c>
      <c r="N240" s="1" t="s">
        <v>5069</v>
      </c>
      <c r="O240" s="1" t="s">
        <v>122</v>
      </c>
      <c r="P240" s="1" t="s">
        <v>246</v>
      </c>
      <c r="Q240" s="1" t="s">
        <v>247</v>
      </c>
      <c r="R240" s="1" t="s">
        <v>5070</v>
      </c>
      <c r="S240" s="1" t="s">
        <v>4206</v>
      </c>
      <c r="T240" s="1" t="s">
        <v>5071</v>
      </c>
      <c r="U240" s="1" t="s">
        <v>4626</v>
      </c>
      <c r="V240" s="18">
        <v>2.0335648148148148E-2</v>
      </c>
      <c r="W240" s="18">
        <v>2.6909722222222224E-2</v>
      </c>
      <c r="X240" s="18">
        <v>6.5740740740740733E-3</v>
      </c>
      <c r="Y240" s="1" t="e">
        <f>VLOOKUP(A240,tickets!A:A,1,0)</f>
        <v>#N/A</v>
      </c>
      <c r="Z240" s="58">
        <v>45296</v>
      </c>
      <c r="AA240" s="79"/>
    </row>
    <row r="241" spans="1:27" hidden="1" x14ac:dyDescent="0.2">
      <c r="A241" s="1" t="s">
        <v>5072</v>
      </c>
      <c r="B241" s="1" t="s">
        <v>132</v>
      </c>
      <c r="C241" s="1" t="s">
        <v>251</v>
      </c>
      <c r="D241" s="1" t="s">
        <v>257</v>
      </c>
      <c r="E241" s="1" t="s">
        <v>407</v>
      </c>
      <c r="F241" s="1" t="s">
        <v>461</v>
      </c>
      <c r="G241" s="1" t="s">
        <v>116</v>
      </c>
      <c r="H241" s="1" t="s">
        <v>40</v>
      </c>
      <c r="I241" s="1" t="s">
        <v>117</v>
      </c>
      <c r="J241" s="1" t="s">
        <v>81</v>
      </c>
      <c r="K241" s="1" t="s">
        <v>148</v>
      </c>
      <c r="L241" s="1" t="s">
        <v>381</v>
      </c>
      <c r="M241" s="1" t="s">
        <v>5073</v>
      </c>
      <c r="N241" s="1" t="s">
        <v>5074</v>
      </c>
      <c r="O241" s="1" t="s">
        <v>122</v>
      </c>
      <c r="P241" s="1" t="s">
        <v>246</v>
      </c>
      <c r="Q241" s="1" t="s">
        <v>247</v>
      </c>
      <c r="R241" s="1" t="s">
        <v>5075</v>
      </c>
      <c r="S241" s="1" t="s">
        <v>4206</v>
      </c>
      <c r="T241" s="1" t="s">
        <v>5076</v>
      </c>
      <c r="U241" s="1" t="s">
        <v>375</v>
      </c>
      <c r="V241" s="18">
        <v>1.2361111111111113E-2</v>
      </c>
      <c r="W241" s="18">
        <v>1.9351851851851853E-2</v>
      </c>
      <c r="X241" s="18">
        <v>6.9907407407407409E-3</v>
      </c>
      <c r="Y241" s="1" t="e">
        <f>VLOOKUP(A241,tickets!A:A,1,0)</f>
        <v>#N/A</v>
      </c>
      <c r="Z241" s="58">
        <v>45297</v>
      </c>
      <c r="AA241" s="79"/>
    </row>
    <row r="242" spans="1:27" x14ac:dyDescent="0.2">
      <c r="A242" s="1" t="s">
        <v>664</v>
      </c>
      <c r="B242" s="1" t="s">
        <v>167</v>
      </c>
      <c r="C242" s="1" t="s">
        <v>22</v>
      </c>
      <c r="D242" s="1" t="s">
        <v>22</v>
      </c>
      <c r="E242" s="1" t="s">
        <v>665</v>
      </c>
      <c r="F242" s="1" t="s">
        <v>667</v>
      </c>
      <c r="G242" s="1" t="s">
        <v>116</v>
      </c>
      <c r="H242" s="1" t="s">
        <v>50</v>
      </c>
      <c r="I242" s="1" t="s">
        <v>109</v>
      </c>
      <c r="J242" s="1" t="s">
        <v>81</v>
      </c>
      <c r="K242" s="1" t="s">
        <v>111</v>
      </c>
      <c r="L242" s="1" t="s">
        <v>666</v>
      </c>
      <c r="M242" s="1" t="s">
        <v>5162</v>
      </c>
      <c r="N242" s="1" t="s">
        <v>5163</v>
      </c>
      <c r="O242" s="1" t="s">
        <v>122</v>
      </c>
      <c r="P242" s="1" t="s">
        <v>266</v>
      </c>
      <c r="Q242" s="1" t="s">
        <v>1046</v>
      </c>
      <c r="R242" s="1" t="s">
        <v>5164</v>
      </c>
      <c r="S242" s="1" t="s">
        <v>4179</v>
      </c>
      <c r="T242" s="1" t="s">
        <v>1047</v>
      </c>
      <c r="U242" s="1" t="s">
        <v>1048</v>
      </c>
      <c r="V242" s="18">
        <v>0</v>
      </c>
      <c r="W242" s="18">
        <v>2.5555555555555554E-2</v>
      </c>
      <c r="X242" s="18">
        <v>2.5555555555555554E-2</v>
      </c>
      <c r="Y242" s="1" t="e">
        <f>VLOOKUP(A242,tickets!A:A,1,0)</f>
        <v>#N/A</v>
      </c>
      <c r="Z242" s="58">
        <v>45295</v>
      </c>
      <c r="AA242" s="79"/>
    </row>
    <row r="243" spans="1:27" x14ac:dyDescent="0.2">
      <c r="A243" s="1" t="s">
        <v>557</v>
      </c>
      <c r="B243" s="1" t="s">
        <v>115</v>
      </c>
      <c r="C243" s="1" t="s">
        <v>13</v>
      </c>
      <c r="D243" s="1" t="s">
        <v>243</v>
      </c>
      <c r="E243" s="1" t="s">
        <v>37</v>
      </c>
      <c r="F243" s="1" t="s">
        <v>120</v>
      </c>
      <c r="G243" s="1" t="s">
        <v>116</v>
      </c>
      <c r="H243" s="1" t="s">
        <v>40</v>
      </c>
      <c r="I243" s="1" t="s">
        <v>117</v>
      </c>
      <c r="J243" s="1" t="s">
        <v>81</v>
      </c>
      <c r="K243" s="1" t="s">
        <v>182</v>
      </c>
      <c r="L243" s="1" t="s">
        <v>558</v>
      </c>
      <c r="M243" s="1" t="s">
        <v>5180</v>
      </c>
      <c r="N243" s="1" t="s">
        <v>5181</v>
      </c>
      <c r="O243" s="1" t="s">
        <v>122</v>
      </c>
      <c r="P243" s="1" t="s">
        <v>266</v>
      </c>
      <c r="Q243" s="1" t="s">
        <v>341</v>
      </c>
      <c r="R243" s="1" t="s">
        <v>5182</v>
      </c>
      <c r="S243" s="1" t="s">
        <v>4175</v>
      </c>
      <c r="T243" s="1" t="s">
        <v>792</v>
      </c>
      <c r="U243" s="1" t="s">
        <v>793</v>
      </c>
      <c r="V243" s="18">
        <v>0</v>
      </c>
      <c r="W243" s="18">
        <v>0.29369212962962959</v>
      </c>
      <c r="X243" s="18">
        <v>0.29369212962962959</v>
      </c>
      <c r="Y243" s="1" t="e">
        <f>VLOOKUP(A243,tickets!A:A,1,0)</f>
        <v>#N/A</v>
      </c>
      <c r="Z243" s="58">
        <v>45295</v>
      </c>
      <c r="AA243" s="79"/>
    </row>
    <row r="244" spans="1:27" x14ac:dyDescent="0.2">
      <c r="A244" s="1" t="s">
        <v>1176</v>
      </c>
      <c r="B244" s="1" t="s">
        <v>199</v>
      </c>
      <c r="C244" s="1" t="s">
        <v>14</v>
      </c>
      <c r="D244" s="1" t="s">
        <v>14</v>
      </c>
      <c r="E244" s="1" t="s">
        <v>52</v>
      </c>
      <c r="F244" s="1" t="s">
        <v>452</v>
      </c>
      <c r="G244" s="1" t="s">
        <v>116</v>
      </c>
      <c r="H244" s="1" t="s">
        <v>40</v>
      </c>
      <c r="I244" s="1" t="s">
        <v>117</v>
      </c>
      <c r="J244" s="1" t="s">
        <v>81</v>
      </c>
      <c r="K244" s="1" t="s">
        <v>111</v>
      </c>
      <c r="L244" s="1" t="s">
        <v>1180</v>
      </c>
      <c r="M244" s="1" t="s">
        <v>5187</v>
      </c>
      <c r="N244" s="1" t="s">
        <v>5188</v>
      </c>
      <c r="O244" s="1" t="s">
        <v>122</v>
      </c>
      <c r="P244" s="1" t="s">
        <v>199</v>
      </c>
      <c r="Q244" s="1" t="s">
        <v>401</v>
      </c>
      <c r="R244" s="1" t="s">
        <v>5189</v>
      </c>
      <c r="S244" s="1" t="s">
        <v>4206</v>
      </c>
      <c r="T244" s="1" t="s">
        <v>1180</v>
      </c>
      <c r="U244" s="1" t="s">
        <v>5190</v>
      </c>
      <c r="V244" s="18">
        <v>0</v>
      </c>
      <c r="W244" s="18">
        <v>9.3518518518518525E-3</v>
      </c>
      <c r="X244" s="18">
        <v>9.3518518518518525E-3</v>
      </c>
      <c r="Y244" s="1" t="e">
        <f>VLOOKUP(A244,tickets!A:A,1,0)</f>
        <v>#N/A</v>
      </c>
      <c r="Z244" s="58">
        <v>45295</v>
      </c>
      <c r="AA244" s="79"/>
    </row>
    <row r="245" spans="1:27" hidden="1" x14ac:dyDescent="0.2">
      <c r="A245" s="1" t="s">
        <v>5087</v>
      </c>
      <c r="B245" s="1" t="s">
        <v>115</v>
      </c>
      <c r="C245" s="1" t="s">
        <v>250</v>
      </c>
      <c r="D245" s="1" t="s">
        <v>243</v>
      </c>
      <c r="E245" s="1" t="s">
        <v>268</v>
      </c>
      <c r="F245" s="1" t="s">
        <v>136</v>
      </c>
      <c r="G245" s="1" t="s">
        <v>116</v>
      </c>
      <c r="H245" s="1" t="s">
        <v>40</v>
      </c>
      <c r="I245" s="1" t="s">
        <v>117</v>
      </c>
      <c r="J245" s="1" t="s">
        <v>81</v>
      </c>
      <c r="K245" s="1" t="s">
        <v>111</v>
      </c>
      <c r="L245" s="1" t="s">
        <v>5088</v>
      </c>
      <c r="M245" s="1" t="s">
        <v>5089</v>
      </c>
      <c r="N245" s="1" t="s">
        <v>5090</v>
      </c>
      <c r="O245" s="1" t="s">
        <v>122</v>
      </c>
      <c r="P245" s="1" t="s">
        <v>246</v>
      </c>
      <c r="Q245" s="1" t="s">
        <v>247</v>
      </c>
      <c r="R245" s="1" t="s">
        <v>5091</v>
      </c>
      <c r="S245" s="1" t="s">
        <v>4206</v>
      </c>
      <c r="T245" s="1" t="s">
        <v>5092</v>
      </c>
      <c r="U245" s="1" t="s">
        <v>5093</v>
      </c>
      <c r="V245" s="18">
        <v>2.011574074074074E-2</v>
      </c>
      <c r="W245" s="18">
        <v>0.19375000000000001</v>
      </c>
      <c r="X245" s="18">
        <v>0.17363425925925927</v>
      </c>
      <c r="Y245" s="1" t="e">
        <f>VLOOKUP(A245,tickets!A:A,1,0)</f>
        <v>#N/A</v>
      </c>
      <c r="Z245" s="58">
        <v>45298</v>
      </c>
      <c r="AA245" s="79"/>
    </row>
    <row r="246" spans="1:27" hidden="1" x14ac:dyDescent="0.2">
      <c r="A246" s="1" t="s">
        <v>5094</v>
      </c>
      <c r="B246" s="1" t="s">
        <v>164</v>
      </c>
      <c r="C246" s="1" t="s">
        <v>295</v>
      </c>
      <c r="D246" s="1" t="s">
        <v>296</v>
      </c>
      <c r="E246" s="1" t="s">
        <v>297</v>
      </c>
      <c r="F246" s="1" t="s">
        <v>298</v>
      </c>
      <c r="G246" s="1" t="s">
        <v>110</v>
      </c>
      <c r="H246" s="1" t="s">
        <v>50</v>
      </c>
      <c r="I246" s="1" t="s">
        <v>109</v>
      </c>
      <c r="J246" s="1" t="s">
        <v>4186</v>
      </c>
      <c r="K246" s="1" t="s">
        <v>129</v>
      </c>
      <c r="L246" s="1" t="s">
        <v>299</v>
      </c>
      <c r="M246" s="1" t="s">
        <v>5095</v>
      </c>
      <c r="N246" s="1" t="s">
        <v>5096</v>
      </c>
      <c r="O246" s="1" t="s">
        <v>122</v>
      </c>
      <c r="P246" s="1" t="s">
        <v>266</v>
      </c>
      <c r="Q246" s="1" t="s">
        <v>283</v>
      </c>
      <c r="R246" s="1" t="s">
        <v>5097</v>
      </c>
      <c r="S246" s="1" t="s">
        <v>4271</v>
      </c>
      <c r="U246" s="1" t="s">
        <v>300</v>
      </c>
      <c r="V246" s="18">
        <v>0</v>
      </c>
      <c r="W246" s="18">
        <v>0</v>
      </c>
      <c r="X246" s="18">
        <v>0</v>
      </c>
      <c r="Y246" s="1" t="e">
        <f>VLOOKUP(A246,tickets!A:A,1,0)</f>
        <v>#N/A</v>
      </c>
      <c r="Z246" s="58">
        <v>45295</v>
      </c>
      <c r="AA246" s="79"/>
    </row>
    <row r="247" spans="1:27" x14ac:dyDescent="0.2">
      <c r="A247" s="1" t="s">
        <v>1407</v>
      </c>
      <c r="B247" s="1" t="s">
        <v>167</v>
      </c>
      <c r="C247" s="1" t="s">
        <v>22</v>
      </c>
      <c r="D247" s="1" t="s">
        <v>374</v>
      </c>
      <c r="E247" s="1" t="s">
        <v>46</v>
      </c>
      <c r="F247" s="1" t="s">
        <v>136</v>
      </c>
      <c r="G247" s="1" t="s">
        <v>116</v>
      </c>
      <c r="H247" s="1" t="s">
        <v>40</v>
      </c>
      <c r="I247" s="1" t="s">
        <v>117</v>
      </c>
      <c r="J247" s="1" t="s">
        <v>81</v>
      </c>
      <c r="K247" s="1" t="s">
        <v>169</v>
      </c>
      <c r="L247" s="1" t="s">
        <v>1411</v>
      </c>
      <c r="M247" s="1" t="s">
        <v>5220</v>
      </c>
      <c r="N247" s="1" t="s">
        <v>5221</v>
      </c>
      <c r="O247" s="1" t="s">
        <v>122</v>
      </c>
      <c r="P247" s="1" t="s">
        <v>266</v>
      </c>
      <c r="Q247" s="1" t="s">
        <v>330</v>
      </c>
      <c r="R247" s="1" t="s">
        <v>5222</v>
      </c>
      <c r="S247" s="1" t="s">
        <v>4214</v>
      </c>
      <c r="T247" s="1" t="s">
        <v>5223</v>
      </c>
      <c r="U247" s="1" t="s">
        <v>5224</v>
      </c>
      <c r="V247" s="18">
        <v>2.2126736111111112</v>
      </c>
      <c r="W247" s="18">
        <v>2.2698611111111111</v>
      </c>
      <c r="X247" s="18">
        <v>5.7187500000000002E-2</v>
      </c>
      <c r="Y247" s="1" t="e">
        <f>VLOOKUP(A247,tickets!A:A,1,0)</f>
        <v>#N/A</v>
      </c>
      <c r="Z247" s="58">
        <v>45295</v>
      </c>
      <c r="AA247" s="79"/>
    </row>
    <row r="248" spans="1:27" x14ac:dyDescent="0.2">
      <c r="A248" s="1" t="s">
        <v>694</v>
      </c>
      <c r="B248" s="1" t="s">
        <v>167</v>
      </c>
      <c r="C248" s="1" t="s">
        <v>22</v>
      </c>
      <c r="D248" s="1" t="s">
        <v>22</v>
      </c>
      <c r="E248" s="1" t="s">
        <v>45</v>
      </c>
      <c r="F248" s="1" t="s">
        <v>168</v>
      </c>
      <c r="G248" s="1" t="s">
        <v>110</v>
      </c>
      <c r="H248" s="1" t="s">
        <v>50</v>
      </c>
      <c r="I248" s="1" t="s">
        <v>109</v>
      </c>
      <c r="J248" s="1" t="s">
        <v>81</v>
      </c>
      <c r="K248" s="1" t="s">
        <v>111</v>
      </c>
      <c r="L248" s="1" t="s">
        <v>695</v>
      </c>
      <c r="M248" s="1" t="s">
        <v>5228</v>
      </c>
      <c r="N248" s="1" t="s">
        <v>5229</v>
      </c>
      <c r="O248" s="1" t="s">
        <v>122</v>
      </c>
      <c r="P248" s="1" t="s">
        <v>279</v>
      </c>
      <c r="Q248" s="1" t="s">
        <v>280</v>
      </c>
      <c r="R248" s="1" t="s">
        <v>5230</v>
      </c>
      <c r="S248" s="1" t="s">
        <v>4179</v>
      </c>
      <c r="T248" s="1" t="s">
        <v>969</v>
      </c>
      <c r="U248" s="1" t="s">
        <v>969</v>
      </c>
      <c r="V248" s="18">
        <v>0</v>
      </c>
      <c r="W248" s="18">
        <v>1.261574074074074E-3</v>
      </c>
      <c r="X248" s="18">
        <v>1.261574074074074E-3</v>
      </c>
      <c r="Y248" s="1" t="e">
        <f>VLOOKUP(A248,tickets!A:A,1,0)</f>
        <v>#N/A</v>
      </c>
      <c r="Z248" s="58">
        <v>45295</v>
      </c>
      <c r="AA248" s="79"/>
    </row>
    <row r="249" spans="1:27" x14ac:dyDescent="0.2">
      <c r="A249" s="1" t="s">
        <v>668</v>
      </c>
      <c r="B249" s="1" t="s">
        <v>167</v>
      </c>
      <c r="C249" s="1" t="s">
        <v>22</v>
      </c>
      <c r="D249" s="1" t="s">
        <v>22</v>
      </c>
      <c r="E249" s="1" t="s">
        <v>665</v>
      </c>
      <c r="F249" s="1" t="s">
        <v>667</v>
      </c>
      <c r="G249" s="1" t="s">
        <v>116</v>
      </c>
      <c r="H249" s="1" t="s">
        <v>50</v>
      </c>
      <c r="I249" s="1" t="s">
        <v>109</v>
      </c>
      <c r="J249" s="1" t="s">
        <v>81</v>
      </c>
      <c r="K249" s="1" t="s">
        <v>111</v>
      </c>
      <c r="L249" s="1" t="s">
        <v>669</v>
      </c>
      <c r="M249" s="1" t="s">
        <v>5307</v>
      </c>
      <c r="N249" s="1" t="s">
        <v>5308</v>
      </c>
      <c r="O249" s="1" t="s">
        <v>122</v>
      </c>
      <c r="P249" s="1" t="s">
        <v>266</v>
      </c>
      <c r="Q249" s="1" t="s">
        <v>1046</v>
      </c>
      <c r="R249" s="1" t="s">
        <v>5309</v>
      </c>
      <c r="S249" s="1" t="s">
        <v>4179</v>
      </c>
      <c r="T249" s="1" t="s">
        <v>1047</v>
      </c>
      <c r="U249" s="1" t="s">
        <v>1048</v>
      </c>
      <c r="V249" s="18">
        <v>0</v>
      </c>
      <c r="W249" s="18">
        <v>2.372685185185185E-2</v>
      </c>
      <c r="X249" s="18">
        <v>2.372685185185185E-2</v>
      </c>
      <c r="Y249" s="1" t="e">
        <f>VLOOKUP(A249,tickets!A:A,1,0)</f>
        <v>#N/A</v>
      </c>
      <c r="Z249" s="58">
        <v>45295</v>
      </c>
      <c r="AA249" s="79"/>
    </row>
    <row r="250" spans="1:27" hidden="1" x14ac:dyDescent="0.2">
      <c r="A250" s="1" t="s">
        <v>819</v>
      </c>
      <c r="B250" s="1" t="s">
        <v>173</v>
      </c>
      <c r="C250" s="1" t="s">
        <v>327</v>
      </c>
      <c r="D250" s="1" t="s">
        <v>251</v>
      </c>
      <c r="E250" s="1" t="s">
        <v>352</v>
      </c>
      <c r="F250" s="1" t="s">
        <v>318</v>
      </c>
      <c r="G250" s="1" t="s">
        <v>110</v>
      </c>
      <c r="H250" s="1" t="s">
        <v>50</v>
      </c>
      <c r="I250" s="1" t="s">
        <v>109</v>
      </c>
      <c r="J250" s="1" t="s">
        <v>4186</v>
      </c>
      <c r="K250" s="1" t="s">
        <v>114</v>
      </c>
      <c r="L250" s="1" t="s">
        <v>820</v>
      </c>
      <c r="M250" s="1" t="s">
        <v>5107</v>
      </c>
      <c r="N250" s="1" t="s">
        <v>5108</v>
      </c>
      <c r="O250" s="1" t="s">
        <v>122</v>
      </c>
      <c r="P250" s="1" t="s">
        <v>246</v>
      </c>
      <c r="Q250" s="1" t="s">
        <v>247</v>
      </c>
      <c r="R250" s="1" t="s">
        <v>5109</v>
      </c>
      <c r="S250" s="1" t="s">
        <v>4190</v>
      </c>
      <c r="T250" s="1" t="s">
        <v>821</v>
      </c>
      <c r="U250" s="1" t="s">
        <v>822</v>
      </c>
      <c r="V250" s="18">
        <v>0</v>
      </c>
      <c r="W250" s="18">
        <v>0</v>
      </c>
      <c r="X250" s="18">
        <v>0</v>
      </c>
      <c r="Y250" s="1" t="e">
        <f>VLOOKUP(A250,tickets!A:A,1,0)</f>
        <v>#N/A</v>
      </c>
      <c r="Z250" s="58">
        <v>45296</v>
      </c>
      <c r="AA250" s="79"/>
    </row>
    <row r="251" spans="1:27" hidden="1" x14ac:dyDescent="0.2">
      <c r="A251" s="1" t="s">
        <v>806</v>
      </c>
      <c r="B251" s="1" t="s">
        <v>115</v>
      </c>
      <c r="C251" s="1" t="s">
        <v>462</v>
      </c>
      <c r="D251" s="1" t="s">
        <v>243</v>
      </c>
      <c r="E251" s="1" t="s">
        <v>258</v>
      </c>
      <c r="F251" s="1" t="s">
        <v>144</v>
      </c>
      <c r="G251" s="1" t="s">
        <v>116</v>
      </c>
      <c r="H251" s="1" t="s">
        <v>40</v>
      </c>
      <c r="I251" s="1" t="s">
        <v>117</v>
      </c>
      <c r="J251" s="1" t="s">
        <v>81</v>
      </c>
      <c r="K251" s="1" t="s">
        <v>347</v>
      </c>
      <c r="L251" s="1" t="s">
        <v>522</v>
      </c>
      <c r="M251" s="1" t="s">
        <v>5110</v>
      </c>
      <c r="N251" s="1" t="s">
        <v>5111</v>
      </c>
      <c r="O251" s="1" t="s">
        <v>122</v>
      </c>
      <c r="P251" s="1" t="s">
        <v>246</v>
      </c>
      <c r="Q251" s="1" t="s">
        <v>247</v>
      </c>
      <c r="R251" s="1" t="s">
        <v>5112</v>
      </c>
      <c r="S251" s="1" t="s">
        <v>4175</v>
      </c>
      <c r="T251" s="1" t="s">
        <v>807</v>
      </c>
      <c r="V251" s="18">
        <v>0</v>
      </c>
      <c r="W251" s="18">
        <v>1.5000000000000001E-2</v>
      </c>
      <c r="X251" s="18">
        <v>1.5000000000000001E-2</v>
      </c>
      <c r="Y251" s="1" t="e">
        <f>VLOOKUP(A251,tickets!A:A,1,0)</f>
        <v>#N/A</v>
      </c>
      <c r="Z251" s="58">
        <v>45298</v>
      </c>
      <c r="AA251" s="79"/>
    </row>
    <row r="252" spans="1:27" x14ac:dyDescent="0.2">
      <c r="A252" s="1" t="s">
        <v>549</v>
      </c>
      <c r="B252" s="1" t="s">
        <v>112</v>
      </c>
      <c r="C252" s="1" t="s">
        <v>19</v>
      </c>
      <c r="D252" s="1" t="s">
        <v>17</v>
      </c>
      <c r="E252" s="1" t="s">
        <v>64</v>
      </c>
      <c r="F252" s="1" t="s">
        <v>212</v>
      </c>
      <c r="G252" s="1" t="s">
        <v>116</v>
      </c>
      <c r="H252" s="1" t="s">
        <v>40</v>
      </c>
      <c r="I252" s="1" t="s">
        <v>117</v>
      </c>
      <c r="J252" s="1" t="s">
        <v>81</v>
      </c>
      <c r="K252" s="1" t="s">
        <v>129</v>
      </c>
      <c r="L252" s="1" t="s">
        <v>550</v>
      </c>
      <c r="M252" s="1" t="s">
        <v>5316</v>
      </c>
      <c r="N252" s="1" t="s">
        <v>5317</v>
      </c>
      <c r="O252" s="1" t="s">
        <v>122</v>
      </c>
      <c r="P252" s="1" t="s">
        <v>266</v>
      </c>
      <c r="Q252" s="1" t="s">
        <v>267</v>
      </c>
      <c r="R252" s="1" t="s">
        <v>5318</v>
      </c>
      <c r="S252" s="1" t="s">
        <v>4175</v>
      </c>
      <c r="T252" s="1" t="s">
        <v>825</v>
      </c>
      <c r="U252" s="1" t="s">
        <v>826</v>
      </c>
      <c r="V252" s="18">
        <v>0</v>
      </c>
      <c r="W252" s="18">
        <v>8.4513888888888888E-2</v>
      </c>
      <c r="X252" s="18">
        <v>8.4513888888888888E-2</v>
      </c>
      <c r="Y252" s="1" t="e">
        <f>VLOOKUP(A252,tickets!A:A,1,0)</f>
        <v>#N/A</v>
      </c>
      <c r="Z252" s="58">
        <v>45295</v>
      </c>
      <c r="AA252" s="79"/>
    </row>
    <row r="253" spans="1:27" hidden="1" x14ac:dyDescent="0.2">
      <c r="A253" s="1" t="s">
        <v>5116</v>
      </c>
      <c r="B253" s="1" t="s">
        <v>132</v>
      </c>
      <c r="C253" s="1" t="s">
        <v>250</v>
      </c>
      <c r="D253" s="1" t="s">
        <v>251</v>
      </c>
      <c r="E253" s="1" t="s">
        <v>302</v>
      </c>
      <c r="F253" s="1" t="s">
        <v>303</v>
      </c>
      <c r="G253" s="1" t="s">
        <v>110</v>
      </c>
      <c r="H253" s="1" t="s">
        <v>50</v>
      </c>
      <c r="I253" s="1" t="s">
        <v>109</v>
      </c>
      <c r="J253" s="1" t="s">
        <v>4186</v>
      </c>
      <c r="K253" s="1" t="s">
        <v>129</v>
      </c>
      <c r="L253" s="1" t="s">
        <v>313</v>
      </c>
      <c r="M253" s="1" t="s">
        <v>5117</v>
      </c>
      <c r="N253" s="1" t="s">
        <v>5118</v>
      </c>
      <c r="O253" s="1" t="s">
        <v>122</v>
      </c>
      <c r="P253" s="1" t="s">
        <v>246</v>
      </c>
      <c r="Q253" s="1" t="s">
        <v>247</v>
      </c>
      <c r="R253" s="1" t="s">
        <v>5119</v>
      </c>
      <c r="S253" s="1" t="s">
        <v>4231</v>
      </c>
      <c r="T253" s="1" t="s">
        <v>365</v>
      </c>
      <c r="U253" s="1" t="s">
        <v>305</v>
      </c>
      <c r="V253" s="18">
        <v>0</v>
      </c>
      <c r="W253" s="18">
        <v>0</v>
      </c>
      <c r="X253" s="18">
        <v>0</v>
      </c>
      <c r="Y253" s="1" t="e">
        <f>VLOOKUP(A253,tickets!A:A,1,0)</f>
        <v>#N/A</v>
      </c>
      <c r="Z253" s="58">
        <v>45297</v>
      </c>
      <c r="AA253" s="79"/>
    </row>
    <row r="254" spans="1:27" hidden="1" x14ac:dyDescent="0.2">
      <c r="A254" s="1" t="s">
        <v>1021</v>
      </c>
      <c r="B254" s="1" t="s">
        <v>164</v>
      </c>
      <c r="C254" s="1" t="s">
        <v>357</v>
      </c>
      <c r="D254" s="1" t="s">
        <v>251</v>
      </c>
      <c r="E254" s="1" t="s">
        <v>358</v>
      </c>
      <c r="F254" s="1" t="s">
        <v>359</v>
      </c>
      <c r="G254" s="1" t="s">
        <v>110</v>
      </c>
      <c r="H254" s="1" t="s">
        <v>50</v>
      </c>
      <c r="I254" s="1" t="s">
        <v>109</v>
      </c>
      <c r="J254" s="1" t="s">
        <v>4186</v>
      </c>
      <c r="K254" s="1" t="s">
        <v>114</v>
      </c>
      <c r="L254" s="1" t="s">
        <v>378</v>
      </c>
      <c r="M254" s="1" t="s">
        <v>5120</v>
      </c>
      <c r="N254" s="1" t="s">
        <v>5121</v>
      </c>
      <c r="O254" s="1" t="s">
        <v>122</v>
      </c>
      <c r="P254" s="1" t="s">
        <v>246</v>
      </c>
      <c r="Q254" s="1" t="s">
        <v>247</v>
      </c>
      <c r="R254" s="1" t="s">
        <v>5122</v>
      </c>
      <c r="S254" s="1" t="s">
        <v>4179</v>
      </c>
      <c r="U254" s="1" t="s">
        <v>396</v>
      </c>
      <c r="V254" s="18">
        <v>0</v>
      </c>
      <c r="W254" s="18">
        <v>0</v>
      </c>
      <c r="X254" s="18">
        <v>0</v>
      </c>
      <c r="Y254" s="1" t="e">
        <f>VLOOKUP(A254,tickets!A:A,1,0)</f>
        <v>#N/A</v>
      </c>
      <c r="Z254" s="58">
        <v>45296</v>
      </c>
      <c r="AA254" s="79"/>
    </row>
    <row r="255" spans="1:27" hidden="1" x14ac:dyDescent="0.2">
      <c r="A255" s="1" t="s">
        <v>5123</v>
      </c>
      <c r="B255" s="1" t="s">
        <v>132</v>
      </c>
      <c r="C255" s="1" t="s">
        <v>309</v>
      </c>
      <c r="D255" s="1" t="s">
        <v>374</v>
      </c>
      <c r="E255" s="1" t="s">
        <v>281</v>
      </c>
      <c r="F255" s="1" t="s">
        <v>442</v>
      </c>
      <c r="G255" s="1" t="s">
        <v>116</v>
      </c>
      <c r="H255" s="1" t="s">
        <v>40</v>
      </c>
      <c r="I255" s="1" t="s">
        <v>117</v>
      </c>
      <c r="J255" s="1" t="s">
        <v>81</v>
      </c>
      <c r="K255" s="1" t="s">
        <v>393</v>
      </c>
      <c r="L255" s="1" t="s">
        <v>394</v>
      </c>
      <c r="M255" s="1" t="s">
        <v>5124</v>
      </c>
      <c r="N255" s="1" t="s">
        <v>5125</v>
      </c>
      <c r="O255" s="1" t="s">
        <v>122</v>
      </c>
      <c r="P255" s="1" t="s">
        <v>363</v>
      </c>
      <c r="Q255" s="1" t="s">
        <v>230</v>
      </c>
      <c r="R255" s="1" t="s">
        <v>5126</v>
      </c>
      <c r="S255" s="1" t="s">
        <v>4206</v>
      </c>
      <c r="T255" s="1" t="s">
        <v>5127</v>
      </c>
      <c r="U255" s="1" t="s">
        <v>467</v>
      </c>
      <c r="V255" s="18">
        <v>1.1805555555555555E-2</v>
      </c>
      <c r="W255" s="18">
        <v>1.8622685185185183E-2</v>
      </c>
      <c r="X255" s="18">
        <v>6.8171296296296287E-3</v>
      </c>
      <c r="Y255" s="1" t="e">
        <f>VLOOKUP(A255,tickets!A:A,1,0)</f>
        <v>#N/A</v>
      </c>
      <c r="Z255" s="58">
        <v>45297</v>
      </c>
      <c r="AA255" s="79"/>
    </row>
    <row r="256" spans="1:27" hidden="1" x14ac:dyDescent="0.2">
      <c r="A256" s="1" t="s">
        <v>1392</v>
      </c>
      <c r="B256" s="1" t="s">
        <v>124</v>
      </c>
      <c r="C256" s="1" t="s">
        <v>18</v>
      </c>
      <c r="D256" s="1" t="s">
        <v>277</v>
      </c>
      <c r="E256" s="1" t="s">
        <v>58</v>
      </c>
      <c r="F256" s="1" t="s">
        <v>125</v>
      </c>
      <c r="G256" s="1" t="s">
        <v>123</v>
      </c>
      <c r="H256" s="1" t="s">
        <v>50</v>
      </c>
      <c r="I256" s="1" t="s">
        <v>109</v>
      </c>
      <c r="J256" s="1" t="s">
        <v>80</v>
      </c>
      <c r="K256" s="1" t="s">
        <v>121</v>
      </c>
      <c r="L256" s="1" t="s">
        <v>454</v>
      </c>
      <c r="M256" s="1" t="s">
        <v>5361</v>
      </c>
      <c r="N256" s="1" t="s">
        <v>5361</v>
      </c>
      <c r="O256" s="1" t="s">
        <v>122</v>
      </c>
      <c r="P256" s="1" t="s">
        <v>278</v>
      </c>
      <c r="Q256" s="1" t="s">
        <v>278</v>
      </c>
      <c r="R256" s="1" t="s">
        <v>5362</v>
      </c>
      <c r="S256" s="1" t="s">
        <v>4214</v>
      </c>
      <c r="T256" s="1" t="s">
        <v>5363</v>
      </c>
      <c r="V256" s="18">
        <v>0.12469907407407409</v>
      </c>
      <c r="W256" s="18">
        <v>0.12682870370370372</v>
      </c>
      <c r="X256" s="18">
        <v>2.1296296296296298E-3</v>
      </c>
      <c r="Y256" s="1" t="e">
        <f>VLOOKUP(A256,tickets!A:A,1,0)</f>
        <v>#N/A</v>
      </c>
      <c r="Z256" s="58">
        <v>45295</v>
      </c>
      <c r="AA256" s="79"/>
    </row>
    <row r="257" spans="1:27" hidden="1" x14ac:dyDescent="0.2">
      <c r="A257" s="1" t="s">
        <v>900</v>
      </c>
      <c r="B257" s="1" t="s">
        <v>115</v>
      </c>
      <c r="C257" s="1" t="s">
        <v>242</v>
      </c>
      <c r="D257" s="1" t="s">
        <v>243</v>
      </c>
      <c r="E257" s="1" t="s">
        <v>352</v>
      </c>
      <c r="F257" s="1" t="s">
        <v>120</v>
      </c>
      <c r="G257" s="1" t="s">
        <v>116</v>
      </c>
      <c r="H257" s="1" t="s">
        <v>40</v>
      </c>
      <c r="I257" s="1" t="s">
        <v>117</v>
      </c>
      <c r="J257" s="1" t="s">
        <v>81</v>
      </c>
      <c r="K257" s="1" t="s">
        <v>111</v>
      </c>
      <c r="L257" s="1" t="s">
        <v>901</v>
      </c>
      <c r="M257" s="1" t="s">
        <v>5133</v>
      </c>
      <c r="N257" s="1" t="s">
        <v>5134</v>
      </c>
      <c r="O257" s="1" t="s">
        <v>122</v>
      </c>
      <c r="P257" s="1" t="s">
        <v>246</v>
      </c>
      <c r="Q257" s="1" t="s">
        <v>247</v>
      </c>
      <c r="R257" s="1" t="s">
        <v>5135</v>
      </c>
      <c r="S257" s="1" t="s">
        <v>4190</v>
      </c>
      <c r="T257" s="1" t="s">
        <v>790</v>
      </c>
      <c r="U257" s="1" t="s">
        <v>902</v>
      </c>
      <c r="V257" s="18">
        <v>1.0879629629629629E-3</v>
      </c>
      <c r="W257" s="18">
        <v>2.4699074074074078E-2</v>
      </c>
      <c r="X257" s="18">
        <v>2.361111111111111E-2</v>
      </c>
      <c r="Y257" s="1" t="e">
        <f>VLOOKUP(A257,tickets!A:A,1,0)</f>
        <v>#N/A</v>
      </c>
      <c r="Z257" s="58">
        <v>45298</v>
      </c>
      <c r="AA257" s="79"/>
    </row>
    <row r="258" spans="1:27" x14ac:dyDescent="0.2">
      <c r="A258" s="1" t="s">
        <v>736</v>
      </c>
      <c r="B258" s="1" t="s">
        <v>112</v>
      </c>
      <c r="C258" s="1" t="s">
        <v>20</v>
      </c>
      <c r="D258" s="1" t="s">
        <v>242</v>
      </c>
      <c r="E258" s="1" t="s">
        <v>68</v>
      </c>
      <c r="F258" s="1" t="s">
        <v>147</v>
      </c>
      <c r="G258" s="1" t="s">
        <v>110</v>
      </c>
      <c r="H258" s="1" t="s">
        <v>50</v>
      </c>
      <c r="I258" s="1" t="s">
        <v>109</v>
      </c>
      <c r="J258" s="1" t="s">
        <v>81</v>
      </c>
      <c r="K258" s="1" t="s">
        <v>737</v>
      </c>
      <c r="L258" s="1" t="s">
        <v>738</v>
      </c>
      <c r="M258" s="1" t="s">
        <v>5569</v>
      </c>
      <c r="N258" s="1" t="s">
        <v>5570</v>
      </c>
      <c r="O258" s="1" t="s">
        <v>122</v>
      </c>
      <c r="P258" s="1" t="s">
        <v>266</v>
      </c>
      <c r="Q258" s="1" t="s">
        <v>417</v>
      </c>
      <c r="R258" s="1" t="s">
        <v>5571</v>
      </c>
      <c r="S258" s="1" t="s">
        <v>4179</v>
      </c>
      <c r="T258" s="1" t="s">
        <v>1032</v>
      </c>
      <c r="U258" s="1" t="s">
        <v>1033</v>
      </c>
      <c r="V258" s="18">
        <v>2.7662037037037041E-2</v>
      </c>
      <c r="W258" s="18">
        <v>0.33287037037037037</v>
      </c>
      <c r="X258" s="18">
        <v>0.30520833333333336</v>
      </c>
      <c r="Y258" s="1" t="e">
        <f>VLOOKUP(A258,tickets!A:A,1,0)</f>
        <v>#N/A</v>
      </c>
      <c r="Z258" s="58">
        <v>45295</v>
      </c>
      <c r="AA258" s="79"/>
    </row>
    <row r="259" spans="1:27" hidden="1" x14ac:dyDescent="0.2">
      <c r="A259" s="1" t="s">
        <v>1077</v>
      </c>
      <c r="B259" s="1" t="s">
        <v>132</v>
      </c>
      <c r="C259" s="1" t="s">
        <v>309</v>
      </c>
      <c r="D259" s="1" t="s">
        <v>257</v>
      </c>
      <c r="E259" s="1" t="s">
        <v>281</v>
      </c>
      <c r="F259" s="1" t="s">
        <v>471</v>
      </c>
      <c r="G259" s="1" t="s">
        <v>116</v>
      </c>
      <c r="H259" s="1" t="s">
        <v>40</v>
      </c>
      <c r="I259" s="1" t="s">
        <v>117</v>
      </c>
      <c r="J259" s="1" t="s">
        <v>81</v>
      </c>
      <c r="K259" s="1" t="s">
        <v>420</v>
      </c>
      <c r="L259" s="1" t="s">
        <v>1055</v>
      </c>
      <c r="M259" s="1" t="s">
        <v>5141</v>
      </c>
      <c r="N259" s="1" t="s">
        <v>5142</v>
      </c>
      <c r="O259" s="1" t="s">
        <v>122</v>
      </c>
      <c r="P259" s="1" t="s">
        <v>199</v>
      </c>
      <c r="Q259" s="1" t="s">
        <v>480</v>
      </c>
      <c r="R259" s="1" t="s">
        <v>5143</v>
      </c>
      <c r="S259" s="1" t="s">
        <v>4179</v>
      </c>
      <c r="T259" s="1" t="s">
        <v>1056</v>
      </c>
      <c r="U259" s="1" t="s">
        <v>467</v>
      </c>
      <c r="V259" s="18">
        <v>9.7569444444444448E-3</v>
      </c>
      <c r="W259" s="18">
        <v>1.5474537037037038E-2</v>
      </c>
      <c r="X259" s="18">
        <v>5.7175925925925927E-3</v>
      </c>
      <c r="Y259" s="1" t="e">
        <f>VLOOKUP(A259,tickets!A:A,1,0)</f>
        <v>#N/A</v>
      </c>
      <c r="Z259" s="58">
        <v>45296</v>
      </c>
      <c r="AA259" s="79"/>
    </row>
    <row r="260" spans="1:27" x14ac:dyDescent="0.2">
      <c r="A260" s="1" t="s">
        <v>1162</v>
      </c>
      <c r="B260" s="1" t="s">
        <v>115</v>
      </c>
      <c r="C260" s="1" t="s">
        <v>22</v>
      </c>
      <c r="D260" s="1" t="s">
        <v>243</v>
      </c>
      <c r="E260" s="1" t="s">
        <v>47</v>
      </c>
      <c r="F260" s="1" t="s">
        <v>144</v>
      </c>
      <c r="G260" s="1" t="s">
        <v>116</v>
      </c>
      <c r="H260" s="1" t="s">
        <v>40</v>
      </c>
      <c r="I260" s="1" t="s">
        <v>117</v>
      </c>
      <c r="J260" s="1" t="s">
        <v>81</v>
      </c>
      <c r="K260" s="1" t="s">
        <v>169</v>
      </c>
      <c r="L260" s="1" t="s">
        <v>1166</v>
      </c>
      <c r="M260" s="1" t="s">
        <v>5587</v>
      </c>
      <c r="N260" s="1" t="s">
        <v>5588</v>
      </c>
      <c r="O260" s="1" t="s">
        <v>122</v>
      </c>
      <c r="P260" s="1" t="s">
        <v>246</v>
      </c>
      <c r="Q260" s="1" t="s">
        <v>247</v>
      </c>
      <c r="R260" s="1" t="s">
        <v>5589</v>
      </c>
      <c r="S260" s="1" t="s">
        <v>4206</v>
      </c>
      <c r="T260" s="1" t="s">
        <v>5590</v>
      </c>
      <c r="U260" s="1" t="s">
        <v>5591</v>
      </c>
      <c r="V260" s="18">
        <v>0</v>
      </c>
      <c r="W260" s="18">
        <v>4.5474537037037042E-2</v>
      </c>
      <c r="X260" s="18">
        <v>4.5474537037037042E-2</v>
      </c>
      <c r="Y260" s="1" t="e">
        <f>VLOOKUP(A260,tickets!A:A,1,0)</f>
        <v>#N/A</v>
      </c>
      <c r="Z260" s="58">
        <v>45295</v>
      </c>
      <c r="AA260" s="79"/>
    </row>
    <row r="261" spans="1:27" x14ac:dyDescent="0.2">
      <c r="A261" s="1" t="s">
        <v>581</v>
      </c>
      <c r="B261" s="1" t="s">
        <v>115</v>
      </c>
      <c r="C261" s="1" t="s">
        <v>20</v>
      </c>
      <c r="D261" s="1" t="s">
        <v>257</v>
      </c>
      <c r="E261" s="1" t="s">
        <v>65</v>
      </c>
      <c r="F261" s="1" t="s">
        <v>461</v>
      </c>
      <c r="G261" s="1" t="s">
        <v>110</v>
      </c>
      <c r="H261" s="1" t="s">
        <v>50</v>
      </c>
      <c r="I261" s="1" t="s">
        <v>109</v>
      </c>
      <c r="J261" s="1" t="s">
        <v>81</v>
      </c>
      <c r="K261" s="1" t="s">
        <v>582</v>
      </c>
      <c r="L261" s="1" t="s">
        <v>583</v>
      </c>
      <c r="M261" s="1" t="s">
        <v>5592</v>
      </c>
      <c r="N261" s="1" t="s">
        <v>5593</v>
      </c>
      <c r="O261" s="1" t="s">
        <v>122</v>
      </c>
      <c r="P261" s="1" t="s">
        <v>246</v>
      </c>
      <c r="Q261" s="1" t="s">
        <v>247</v>
      </c>
      <c r="R261" s="1" t="s">
        <v>5594</v>
      </c>
      <c r="S261" s="1" t="s">
        <v>4190</v>
      </c>
      <c r="T261" s="1" t="s">
        <v>767</v>
      </c>
      <c r="U261" s="1" t="s">
        <v>768</v>
      </c>
      <c r="V261" s="18">
        <v>3.7622222222222224</v>
      </c>
      <c r="W261" s="18">
        <v>3.7969444444444442</v>
      </c>
      <c r="X261" s="18">
        <v>3.4722222222222224E-2</v>
      </c>
      <c r="Y261" s="1" t="e">
        <f>VLOOKUP(A261,tickets!A:A,1,0)</f>
        <v>#N/A</v>
      </c>
      <c r="Z261" s="58">
        <v>45295</v>
      </c>
      <c r="AA261" s="79"/>
    </row>
    <row r="262" spans="1:27" x14ac:dyDescent="0.2">
      <c r="A262" s="1" t="s">
        <v>638</v>
      </c>
      <c r="B262" s="1" t="s">
        <v>167</v>
      </c>
      <c r="C262" s="1" t="s">
        <v>22</v>
      </c>
      <c r="D262" s="1" t="s">
        <v>22</v>
      </c>
      <c r="E262" s="1" t="s">
        <v>45</v>
      </c>
      <c r="F262" s="1" t="s">
        <v>168</v>
      </c>
      <c r="G262" s="1" t="s">
        <v>110</v>
      </c>
      <c r="H262" s="1" t="s">
        <v>50</v>
      </c>
      <c r="I262" s="1" t="s">
        <v>109</v>
      </c>
      <c r="J262" s="1" t="s">
        <v>81</v>
      </c>
      <c r="K262" s="1" t="s">
        <v>111</v>
      </c>
      <c r="L262" s="1" t="s">
        <v>639</v>
      </c>
      <c r="M262" s="1" t="s">
        <v>4194</v>
      </c>
      <c r="N262" s="1" t="s">
        <v>4195</v>
      </c>
      <c r="O262" s="1" t="s">
        <v>122</v>
      </c>
      <c r="P262" s="1" t="s">
        <v>279</v>
      </c>
      <c r="Q262" s="1" t="s">
        <v>280</v>
      </c>
      <c r="R262" s="1" t="s">
        <v>4196</v>
      </c>
      <c r="S262" s="1" t="s">
        <v>4179</v>
      </c>
      <c r="T262" s="1" t="s">
        <v>969</v>
      </c>
      <c r="U262" s="1" t="s">
        <v>969</v>
      </c>
      <c r="V262" s="18">
        <v>0</v>
      </c>
      <c r="W262" s="18">
        <v>1.8865740740740742E-3</v>
      </c>
      <c r="X262" s="18">
        <v>1.8865740740740742E-3</v>
      </c>
      <c r="Y262" s="1" t="e">
        <f>VLOOKUP(A262,tickets!A:A,1,0)</f>
        <v>#N/A</v>
      </c>
      <c r="Z262" s="58">
        <v>45296</v>
      </c>
      <c r="AA262" s="79"/>
    </row>
    <row r="263" spans="1:27" hidden="1" x14ac:dyDescent="0.2">
      <c r="A263" s="1" t="s">
        <v>5156</v>
      </c>
      <c r="B263" s="1" t="s">
        <v>132</v>
      </c>
      <c r="C263" s="1" t="s">
        <v>242</v>
      </c>
      <c r="D263" s="1" t="s">
        <v>251</v>
      </c>
      <c r="E263" s="1" t="s">
        <v>4476</v>
      </c>
      <c r="F263" s="1" t="s">
        <v>482</v>
      </c>
      <c r="G263" s="1" t="s">
        <v>110</v>
      </c>
      <c r="H263" s="1" t="s">
        <v>50</v>
      </c>
      <c r="I263" s="1" t="s">
        <v>109</v>
      </c>
      <c r="J263" s="1" t="s">
        <v>81</v>
      </c>
      <c r="K263" s="1" t="s">
        <v>114</v>
      </c>
      <c r="L263" s="1" t="s">
        <v>5157</v>
      </c>
      <c r="M263" s="1" t="s">
        <v>5158</v>
      </c>
      <c r="N263" s="1" t="s">
        <v>5159</v>
      </c>
      <c r="O263" s="1" t="s">
        <v>122</v>
      </c>
      <c r="P263" s="1" t="s">
        <v>363</v>
      </c>
      <c r="Q263" s="1" t="s">
        <v>230</v>
      </c>
      <c r="R263" s="1" t="s">
        <v>5160</v>
      </c>
      <c r="S263" s="1" t="s">
        <v>4271</v>
      </c>
      <c r="U263" s="1" t="s">
        <v>5161</v>
      </c>
      <c r="V263" s="18">
        <v>6.9623148148148148</v>
      </c>
      <c r="W263" s="18">
        <v>6.964965277777778</v>
      </c>
      <c r="X263" s="18">
        <v>2.6504629629629625E-3</v>
      </c>
      <c r="Y263" s="1" t="e">
        <f>VLOOKUP(A263,tickets!A:A,1,0)</f>
        <v>#N/A</v>
      </c>
      <c r="Z263" s="58">
        <v>45296</v>
      </c>
      <c r="AA263" s="79"/>
    </row>
    <row r="264" spans="1:27" hidden="1" x14ac:dyDescent="0.2">
      <c r="A264" s="1" t="s">
        <v>1227</v>
      </c>
      <c r="B264" s="1" t="s">
        <v>173</v>
      </c>
      <c r="C264" s="1" t="s">
        <v>14</v>
      </c>
      <c r="D264" s="1" t="s">
        <v>14</v>
      </c>
      <c r="E264" s="1" t="s">
        <v>49</v>
      </c>
      <c r="F264" s="1" t="s">
        <v>609</v>
      </c>
      <c r="G264" s="1" t="s">
        <v>159</v>
      </c>
      <c r="H264" s="1" t="s">
        <v>36</v>
      </c>
      <c r="I264" s="1" t="s">
        <v>84</v>
      </c>
      <c r="J264" s="1" t="s">
        <v>80</v>
      </c>
      <c r="K264" s="1" t="s">
        <v>111</v>
      </c>
      <c r="L264" s="1" t="s">
        <v>1231</v>
      </c>
      <c r="M264" s="1" t="s">
        <v>4296</v>
      </c>
      <c r="N264" s="1" t="s">
        <v>4297</v>
      </c>
      <c r="O264" s="1" t="s">
        <v>122</v>
      </c>
      <c r="P264" s="1" t="s">
        <v>199</v>
      </c>
      <c r="Q264" s="1" t="s">
        <v>408</v>
      </c>
      <c r="R264" s="1" t="s">
        <v>4298</v>
      </c>
      <c r="S264" s="1" t="s">
        <v>4206</v>
      </c>
      <c r="T264" s="1" t="s">
        <v>4299</v>
      </c>
      <c r="U264" s="1" t="s">
        <v>4300</v>
      </c>
      <c r="V264" s="18">
        <v>0</v>
      </c>
      <c r="W264" s="18">
        <v>1.3530092592592594E-2</v>
      </c>
      <c r="X264" s="18">
        <v>1.3530092592592594E-2</v>
      </c>
      <c r="Y264" s="1" t="e">
        <f>VLOOKUP(A264,tickets!A:A,1,0)</f>
        <v>#N/A</v>
      </c>
      <c r="Z264" s="58">
        <v>45296</v>
      </c>
      <c r="AA264" s="79"/>
    </row>
    <row r="265" spans="1:27" hidden="1" x14ac:dyDescent="0.2">
      <c r="A265" s="1" t="s">
        <v>5165</v>
      </c>
      <c r="B265" s="1" t="s">
        <v>173</v>
      </c>
      <c r="C265" s="1" t="s">
        <v>242</v>
      </c>
      <c r="D265" s="1" t="s">
        <v>251</v>
      </c>
      <c r="E265" s="1" t="s">
        <v>281</v>
      </c>
      <c r="F265" s="1" t="s">
        <v>282</v>
      </c>
      <c r="G265" s="1" t="s">
        <v>110</v>
      </c>
      <c r="H265" s="1" t="s">
        <v>50</v>
      </c>
      <c r="I265" s="1" t="s">
        <v>109</v>
      </c>
      <c r="J265" s="1" t="s">
        <v>4186</v>
      </c>
      <c r="K265" s="1" t="s">
        <v>114</v>
      </c>
      <c r="L265" s="1" t="s">
        <v>5166</v>
      </c>
      <c r="M265" s="1" t="s">
        <v>5167</v>
      </c>
      <c r="N265" s="1" t="s">
        <v>5168</v>
      </c>
      <c r="O265" s="1" t="s">
        <v>122</v>
      </c>
      <c r="P265" s="1" t="s">
        <v>266</v>
      </c>
      <c r="Q265" s="1" t="s">
        <v>283</v>
      </c>
      <c r="R265" s="1" t="s">
        <v>5169</v>
      </c>
      <c r="S265" s="1" t="s">
        <v>4206</v>
      </c>
      <c r="T265" s="1" t="s">
        <v>5170</v>
      </c>
      <c r="U265" s="1" t="s">
        <v>484</v>
      </c>
      <c r="V265" s="18">
        <v>0</v>
      </c>
      <c r="W265" s="18">
        <v>0</v>
      </c>
      <c r="X265" s="18">
        <v>0</v>
      </c>
      <c r="Y265" s="1" t="e">
        <f>VLOOKUP(A265,tickets!A:A,1,0)</f>
        <v>#N/A</v>
      </c>
      <c r="Z265" s="58">
        <v>45298</v>
      </c>
      <c r="AA265" s="79"/>
    </row>
    <row r="266" spans="1:27" hidden="1" x14ac:dyDescent="0.2">
      <c r="A266" s="1" t="s">
        <v>5171</v>
      </c>
      <c r="B266" s="1" t="s">
        <v>132</v>
      </c>
      <c r="C266" s="1" t="s">
        <v>251</v>
      </c>
      <c r="D266" s="1" t="s">
        <v>257</v>
      </c>
      <c r="E266" s="1" t="s">
        <v>407</v>
      </c>
      <c r="F266" s="1" t="s">
        <v>461</v>
      </c>
      <c r="G266" s="1" t="s">
        <v>116</v>
      </c>
      <c r="H266" s="1" t="s">
        <v>40</v>
      </c>
      <c r="I266" s="1" t="s">
        <v>117</v>
      </c>
      <c r="J266" s="1" t="s">
        <v>81</v>
      </c>
      <c r="K266" s="1" t="s">
        <v>129</v>
      </c>
      <c r="L266" s="1" t="s">
        <v>314</v>
      </c>
      <c r="M266" s="1" t="s">
        <v>5172</v>
      </c>
      <c r="N266" s="1" t="s">
        <v>5173</v>
      </c>
      <c r="O266" s="1" t="s">
        <v>122</v>
      </c>
      <c r="P266" s="1" t="s">
        <v>246</v>
      </c>
      <c r="Q266" s="1" t="s">
        <v>247</v>
      </c>
      <c r="R266" s="1" t="s">
        <v>5174</v>
      </c>
      <c r="S266" s="1" t="s">
        <v>4206</v>
      </c>
      <c r="T266" s="1" t="s">
        <v>5175</v>
      </c>
      <c r="U266" s="1" t="s">
        <v>375</v>
      </c>
      <c r="V266" s="18">
        <v>3.6331018518518519E-2</v>
      </c>
      <c r="W266" s="18">
        <v>4.5682870370370367E-2</v>
      </c>
      <c r="X266" s="18">
        <v>9.3518518518518525E-3</v>
      </c>
      <c r="Y266" s="1" t="e">
        <f>VLOOKUP(A266,tickets!A:A,1,0)</f>
        <v>#N/A</v>
      </c>
      <c r="Z266" s="58">
        <v>45293</v>
      </c>
      <c r="AA266" s="79"/>
    </row>
    <row r="267" spans="1:27" hidden="1" x14ac:dyDescent="0.2">
      <c r="A267" s="1" t="s">
        <v>5176</v>
      </c>
      <c r="B267" s="1" t="s">
        <v>164</v>
      </c>
      <c r="C267" s="1" t="s">
        <v>295</v>
      </c>
      <c r="D267" s="1" t="s">
        <v>296</v>
      </c>
      <c r="E267" s="1" t="s">
        <v>297</v>
      </c>
      <c r="F267" s="1" t="s">
        <v>298</v>
      </c>
      <c r="G267" s="1" t="s">
        <v>110</v>
      </c>
      <c r="H267" s="1" t="s">
        <v>50</v>
      </c>
      <c r="I267" s="1" t="s">
        <v>109</v>
      </c>
      <c r="J267" s="1" t="s">
        <v>4186</v>
      </c>
      <c r="K267" s="1" t="s">
        <v>129</v>
      </c>
      <c r="L267" s="1" t="s">
        <v>299</v>
      </c>
      <c r="M267" s="1" t="s">
        <v>5177</v>
      </c>
      <c r="N267" s="1" t="s">
        <v>5178</v>
      </c>
      <c r="O267" s="1" t="s">
        <v>122</v>
      </c>
      <c r="P267" s="1" t="s">
        <v>266</v>
      </c>
      <c r="Q267" s="1" t="s">
        <v>283</v>
      </c>
      <c r="R267" s="1" t="s">
        <v>5179</v>
      </c>
      <c r="S267" s="1" t="s">
        <v>4214</v>
      </c>
      <c r="U267" s="1" t="s">
        <v>300</v>
      </c>
      <c r="V267" s="18">
        <v>0</v>
      </c>
      <c r="W267" s="18">
        <v>0</v>
      </c>
      <c r="X267" s="18">
        <v>0</v>
      </c>
      <c r="Y267" s="1" t="e">
        <f>VLOOKUP(A267,tickets!A:A,1,0)</f>
        <v>#N/A</v>
      </c>
      <c r="Z267" s="58">
        <v>45295</v>
      </c>
      <c r="AA267" s="79"/>
    </row>
    <row r="268" spans="1:27" hidden="1" x14ac:dyDescent="0.2">
      <c r="A268" s="1" t="s">
        <v>635</v>
      </c>
      <c r="B268" s="1" t="s">
        <v>124</v>
      </c>
      <c r="C268" s="1" t="s">
        <v>19</v>
      </c>
      <c r="D268" s="1" t="s">
        <v>277</v>
      </c>
      <c r="E268" s="1" t="s">
        <v>62</v>
      </c>
      <c r="F268" s="1" t="s">
        <v>125</v>
      </c>
      <c r="G268" s="1" t="s">
        <v>123</v>
      </c>
      <c r="H268" s="1" t="s">
        <v>50</v>
      </c>
      <c r="I268" s="1" t="s">
        <v>109</v>
      </c>
      <c r="J268" s="1" t="s">
        <v>80</v>
      </c>
      <c r="K268" s="1" t="s">
        <v>129</v>
      </c>
      <c r="L268" s="1" t="s">
        <v>571</v>
      </c>
      <c r="M268" s="1" t="s">
        <v>4338</v>
      </c>
      <c r="N268" s="1" t="s">
        <v>4338</v>
      </c>
      <c r="O268" s="1" t="s">
        <v>122</v>
      </c>
      <c r="P268" s="1" t="s">
        <v>266</v>
      </c>
      <c r="Q268" s="1" t="s">
        <v>267</v>
      </c>
      <c r="R268" s="1" t="s">
        <v>4339</v>
      </c>
      <c r="S268" s="1" t="s">
        <v>4190</v>
      </c>
      <c r="T268" s="1" t="s">
        <v>925</v>
      </c>
      <c r="U268" s="1" t="s">
        <v>995</v>
      </c>
      <c r="V268" s="18">
        <v>7.2858796296296297E-2</v>
      </c>
      <c r="W268" s="18">
        <v>7.3518518518518525E-2</v>
      </c>
      <c r="X268" s="18">
        <v>6.5972222222222213E-4</v>
      </c>
      <c r="Y268" s="1" t="e">
        <f>VLOOKUP(A268,tickets!A:A,1,0)</f>
        <v>#N/A</v>
      </c>
      <c r="Z268" s="58">
        <v>45296</v>
      </c>
      <c r="AA268" s="79"/>
    </row>
    <row r="269" spans="1:27" hidden="1" x14ac:dyDescent="0.2">
      <c r="A269" s="1" t="s">
        <v>5183</v>
      </c>
      <c r="B269" s="1" t="s">
        <v>132</v>
      </c>
      <c r="C269" s="1" t="s">
        <v>256</v>
      </c>
      <c r="D269" s="1" t="s">
        <v>257</v>
      </c>
      <c r="E269" s="1" t="s">
        <v>289</v>
      </c>
      <c r="F269" s="1" t="s">
        <v>174</v>
      </c>
      <c r="G269" s="1" t="s">
        <v>116</v>
      </c>
      <c r="H269" s="1" t="s">
        <v>40</v>
      </c>
      <c r="I269" s="1" t="s">
        <v>117</v>
      </c>
      <c r="J269" s="1" t="s">
        <v>81</v>
      </c>
      <c r="K269" s="1" t="s">
        <v>259</v>
      </c>
      <c r="L269" s="1" t="s">
        <v>464</v>
      </c>
      <c r="M269" s="1" t="s">
        <v>5184</v>
      </c>
      <c r="N269" s="1" t="s">
        <v>5185</v>
      </c>
      <c r="O269" s="1" t="s">
        <v>122</v>
      </c>
      <c r="P269" s="1" t="s">
        <v>199</v>
      </c>
      <c r="Q269" s="1" t="s">
        <v>115</v>
      </c>
      <c r="R269" s="1" t="s">
        <v>5186</v>
      </c>
      <c r="S269" s="1" t="s">
        <v>4271</v>
      </c>
      <c r="T269" s="1" t="s">
        <v>4412</v>
      </c>
      <c r="U269" s="1" t="s">
        <v>375</v>
      </c>
      <c r="V269" s="18">
        <v>5.8796296296296296E-3</v>
      </c>
      <c r="W269" s="18">
        <v>2.9965277777777775E-2</v>
      </c>
      <c r="X269" s="18">
        <v>2.4085648148148148E-2</v>
      </c>
      <c r="Y269" s="1" t="e">
        <f>VLOOKUP(A269,tickets!A:A,1,0)</f>
        <v>#N/A</v>
      </c>
      <c r="Z269" s="58">
        <v>45295</v>
      </c>
      <c r="AA269" s="79"/>
    </row>
    <row r="270" spans="1:27" x14ac:dyDescent="0.2">
      <c r="A270" s="1" t="s">
        <v>1412</v>
      </c>
      <c r="B270" s="1" t="s">
        <v>167</v>
      </c>
      <c r="C270" s="1" t="s">
        <v>22</v>
      </c>
      <c r="D270" s="1" t="s">
        <v>243</v>
      </c>
      <c r="E270" s="1" t="s">
        <v>46</v>
      </c>
      <c r="F270" s="1" t="s">
        <v>136</v>
      </c>
      <c r="G270" s="1" t="s">
        <v>116</v>
      </c>
      <c r="H270" s="1" t="s">
        <v>40</v>
      </c>
      <c r="I270" s="1" t="s">
        <v>117</v>
      </c>
      <c r="J270" s="1" t="s">
        <v>81</v>
      </c>
      <c r="K270" s="1" t="s">
        <v>119</v>
      </c>
      <c r="L270" s="1" t="s">
        <v>1416</v>
      </c>
      <c r="M270" s="1" t="s">
        <v>4345</v>
      </c>
      <c r="N270" s="1" t="s">
        <v>4346</v>
      </c>
      <c r="O270" s="1" t="s">
        <v>122</v>
      </c>
      <c r="P270" s="1" t="s">
        <v>266</v>
      </c>
      <c r="Q270" s="1" t="s">
        <v>330</v>
      </c>
      <c r="R270" s="1" t="s">
        <v>4347</v>
      </c>
      <c r="S270" s="1" t="s">
        <v>4214</v>
      </c>
      <c r="T270" s="1" t="s">
        <v>4348</v>
      </c>
      <c r="U270" s="1" t="s">
        <v>4349</v>
      </c>
      <c r="V270" s="18">
        <v>2.204814814814815</v>
      </c>
      <c r="W270" s="18">
        <v>2.2885995370370371</v>
      </c>
      <c r="X270" s="18">
        <v>8.3784722222222219E-2</v>
      </c>
      <c r="Y270" s="1" t="e">
        <f>VLOOKUP(A270,tickets!A:A,1,0)</f>
        <v>#N/A</v>
      </c>
      <c r="Z270" s="58">
        <v>45296</v>
      </c>
      <c r="AA270" s="79"/>
    </row>
    <row r="271" spans="1:27" hidden="1" x14ac:dyDescent="0.2">
      <c r="A271" s="1" t="s">
        <v>5191</v>
      </c>
      <c r="B271" s="1" t="s">
        <v>132</v>
      </c>
      <c r="C271" s="1" t="s">
        <v>309</v>
      </c>
      <c r="D271" s="1" t="s">
        <v>374</v>
      </c>
      <c r="E271" s="1" t="s">
        <v>281</v>
      </c>
      <c r="F271" s="1" t="s">
        <v>442</v>
      </c>
      <c r="G271" s="1" t="s">
        <v>116</v>
      </c>
      <c r="H271" s="1" t="s">
        <v>40</v>
      </c>
      <c r="I271" s="1" t="s">
        <v>117</v>
      </c>
      <c r="J271" s="1" t="s">
        <v>81</v>
      </c>
      <c r="K271" s="1" t="s">
        <v>129</v>
      </c>
      <c r="L271" s="1" t="s">
        <v>5192</v>
      </c>
      <c r="M271" s="1" t="s">
        <v>5193</v>
      </c>
      <c r="N271" s="1" t="s">
        <v>5194</v>
      </c>
      <c r="O271" s="1" t="s">
        <v>122</v>
      </c>
      <c r="P271" s="1" t="s">
        <v>266</v>
      </c>
      <c r="Q271" s="1" t="s">
        <v>274</v>
      </c>
      <c r="R271" s="1" t="s">
        <v>5195</v>
      </c>
      <c r="S271" s="1" t="s">
        <v>4206</v>
      </c>
      <c r="T271" s="1" t="s">
        <v>5196</v>
      </c>
      <c r="U271" s="1" t="s">
        <v>467</v>
      </c>
      <c r="V271" s="18">
        <v>7.2337962962962963E-3</v>
      </c>
      <c r="W271" s="18">
        <v>1.1469907407407408E-2</v>
      </c>
      <c r="X271" s="18">
        <v>4.2361111111111106E-3</v>
      </c>
      <c r="Y271" s="1" t="e">
        <f>VLOOKUP(A271,tickets!A:A,1,0)</f>
        <v>#N/A</v>
      </c>
      <c r="Z271" s="58">
        <v>45295</v>
      </c>
      <c r="AA271" s="79"/>
    </row>
    <row r="272" spans="1:27" hidden="1" x14ac:dyDescent="0.2">
      <c r="A272" s="1" t="s">
        <v>5197</v>
      </c>
      <c r="B272" s="1" t="s">
        <v>115</v>
      </c>
      <c r="C272" s="1" t="s">
        <v>242</v>
      </c>
      <c r="D272" s="1" t="s">
        <v>243</v>
      </c>
      <c r="E272" s="1" t="s">
        <v>407</v>
      </c>
      <c r="F272" s="1" t="s">
        <v>144</v>
      </c>
      <c r="G272" s="1" t="s">
        <v>116</v>
      </c>
      <c r="H272" s="1" t="s">
        <v>40</v>
      </c>
      <c r="I272" s="1" t="s">
        <v>117</v>
      </c>
      <c r="J272" s="1" t="s">
        <v>81</v>
      </c>
      <c r="K272" s="1" t="s">
        <v>111</v>
      </c>
      <c r="L272" s="1" t="s">
        <v>5198</v>
      </c>
      <c r="M272" s="1" t="s">
        <v>5199</v>
      </c>
      <c r="N272" s="1" t="s">
        <v>5200</v>
      </c>
      <c r="O272" s="1" t="s">
        <v>122</v>
      </c>
      <c r="P272" s="1" t="s">
        <v>246</v>
      </c>
      <c r="Q272" s="1" t="s">
        <v>247</v>
      </c>
      <c r="R272" s="1" t="s">
        <v>5201</v>
      </c>
      <c r="S272" s="1" t="s">
        <v>4206</v>
      </c>
      <c r="T272" s="1" t="s">
        <v>5202</v>
      </c>
      <c r="U272" s="1" t="s">
        <v>5203</v>
      </c>
      <c r="V272" s="18">
        <v>7.0502314814814815</v>
      </c>
      <c r="W272" s="18">
        <v>7.0533796296296289</v>
      </c>
      <c r="X272" s="18">
        <v>3.1481481481481482E-3</v>
      </c>
      <c r="Y272" s="1" t="e">
        <f>VLOOKUP(A272,tickets!A:A,1,0)</f>
        <v>#N/A</v>
      </c>
      <c r="Z272" s="58">
        <v>45296</v>
      </c>
      <c r="AA272" s="79"/>
    </row>
    <row r="273" spans="1:27" hidden="1" x14ac:dyDescent="0.2">
      <c r="A273" s="1" t="s">
        <v>1054</v>
      </c>
      <c r="B273" s="1" t="s">
        <v>132</v>
      </c>
      <c r="C273" s="1" t="s">
        <v>309</v>
      </c>
      <c r="D273" s="1" t="s">
        <v>257</v>
      </c>
      <c r="E273" s="1" t="s">
        <v>281</v>
      </c>
      <c r="F273" s="1" t="s">
        <v>471</v>
      </c>
      <c r="G273" s="1" t="s">
        <v>116</v>
      </c>
      <c r="H273" s="1" t="s">
        <v>40</v>
      </c>
      <c r="I273" s="1" t="s">
        <v>117</v>
      </c>
      <c r="J273" s="1" t="s">
        <v>81</v>
      </c>
      <c r="K273" s="1" t="s">
        <v>420</v>
      </c>
      <c r="L273" s="1" t="s">
        <v>1055</v>
      </c>
      <c r="M273" s="1" t="s">
        <v>5204</v>
      </c>
      <c r="N273" s="1" t="s">
        <v>5205</v>
      </c>
      <c r="O273" s="1" t="s">
        <v>122</v>
      </c>
      <c r="P273" s="1" t="s">
        <v>246</v>
      </c>
      <c r="Q273" s="1" t="s">
        <v>247</v>
      </c>
      <c r="R273" s="1" t="s">
        <v>5206</v>
      </c>
      <c r="S273" s="1" t="s">
        <v>4179</v>
      </c>
      <c r="T273" s="1" t="s">
        <v>1056</v>
      </c>
      <c r="U273" s="1" t="s">
        <v>1057</v>
      </c>
      <c r="V273" s="18">
        <v>2.6493055555555558E-2</v>
      </c>
      <c r="W273" s="18">
        <v>3.8460648148148147E-2</v>
      </c>
      <c r="X273" s="18">
        <v>1.1967592592592592E-2</v>
      </c>
      <c r="Y273" s="1" t="e">
        <f>VLOOKUP(A273,tickets!A:A,1,0)</f>
        <v>#N/A</v>
      </c>
      <c r="Z273" s="58">
        <v>45296</v>
      </c>
      <c r="AA273" s="79"/>
    </row>
    <row r="274" spans="1:27" hidden="1" x14ac:dyDescent="0.2">
      <c r="A274" s="1" t="s">
        <v>5207</v>
      </c>
      <c r="B274" s="1" t="s">
        <v>132</v>
      </c>
      <c r="C274" s="1" t="s">
        <v>250</v>
      </c>
      <c r="D274" s="1" t="s">
        <v>251</v>
      </c>
      <c r="E274" s="1" t="s">
        <v>263</v>
      </c>
      <c r="F274" s="1" t="s">
        <v>293</v>
      </c>
      <c r="G274" s="1" t="s">
        <v>116</v>
      </c>
      <c r="H274" s="1" t="s">
        <v>40</v>
      </c>
      <c r="I274" s="1" t="s">
        <v>117</v>
      </c>
      <c r="J274" s="1" t="s">
        <v>81</v>
      </c>
      <c r="K274" s="1" t="s">
        <v>129</v>
      </c>
      <c r="L274" s="1" t="s">
        <v>5208</v>
      </c>
      <c r="M274" s="1" t="s">
        <v>5209</v>
      </c>
      <c r="N274" s="1" t="s">
        <v>5210</v>
      </c>
      <c r="O274" s="1" t="s">
        <v>122</v>
      </c>
      <c r="P274" s="1" t="s">
        <v>246</v>
      </c>
      <c r="Q274" s="1" t="s">
        <v>247</v>
      </c>
      <c r="R274" s="1" t="s">
        <v>5210</v>
      </c>
      <c r="S274" s="1" t="s">
        <v>4271</v>
      </c>
      <c r="T274" s="1" t="s">
        <v>5208</v>
      </c>
      <c r="U274" s="1" t="s">
        <v>424</v>
      </c>
      <c r="V274" s="18">
        <v>0</v>
      </c>
      <c r="W274" s="18">
        <v>8.6805555555555551E-4</v>
      </c>
      <c r="X274" s="18">
        <v>8.6805555555555551E-4</v>
      </c>
      <c r="Y274" s="1" t="e">
        <f>VLOOKUP(A274,tickets!A:A,1,0)</f>
        <v>#N/A</v>
      </c>
      <c r="Z274" s="58">
        <v>45296</v>
      </c>
      <c r="AA274" s="79"/>
    </row>
    <row r="275" spans="1:27" hidden="1" x14ac:dyDescent="0.2">
      <c r="A275" s="1" t="s">
        <v>5211</v>
      </c>
      <c r="B275" s="1" t="s">
        <v>132</v>
      </c>
      <c r="C275" s="1" t="s">
        <v>250</v>
      </c>
      <c r="D275" s="1" t="s">
        <v>251</v>
      </c>
      <c r="E275" s="1" t="s">
        <v>263</v>
      </c>
      <c r="F275" s="1" t="s">
        <v>293</v>
      </c>
      <c r="G275" s="1" t="s">
        <v>116</v>
      </c>
      <c r="H275" s="1" t="s">
        <v>40</v>
      </c>
      <c r="I275" s="1" t="s">
        <v>117</v>
      </c>
      <c r="J275" s="1" t="s">
        <v>81</v>
      </c>
      <c r="K275" s="1" t="s">
        <v>129</v>
      </c>
      <c r="L275" s="1" t="s">
        <v>5212</v>
      </c>
      <c r="M275" s="1" t="s">
        <v>5213</v>
      </c>
      <c r="N275" s="1" t="s">
        <v>5214</v>
      </c>
      <c r="O275" s="1" t="s">
        <v>122</v>
      </c>
      <c r="P275" s="1" t="s">
        <v>246</v>
      </c>
      <c r="Q275" s="1" t="s">
        <v>247</v>
      </c>
      <c r="R275" s="1" t="s">
        <v>5214</v>
      </c>
      <c r="S275" s="1" t="s">
        <v>4271</v>
      </c>
      <c r="T275" s="1" t="s">
        <v>5212</v>
      </c>
      <c r="U275" s="1" t="s">
        <v>424</v>
      </c>
      <c r="V275" s="18">
        <v>0</v>
      </c>
      <c r="W275" s="18">
        <v>7.9861111111111105E-4</v>
      </c>
      <c r="X275" s="18">
        <v>7.9861111111111105E-4</v>
      </c>
      <c r="Y275" s="1" t="e">
        <f>VLOOKUP(A275,tickets!A:A,1,0)</f>
        <v>#N/A</v>
      </c>
      <c r="Z275" s="58">
        <v>45297</v>
      </c>
      <c r="AA275" s="79"/>
    </row>
    <row r="276" spans="1:27" hidden="1" x14ac:dyDescent="0.2">
      <c r="A276" s="1" t="s">
        <v>5215</v>
      </c>
      <c r="B276" s="1" t="s">
        <v>132</v>
      </c>
      <c r="C276" s="1" t="s">
        <v>250</v>
      </c>
      <c r="D276" s="1" t="s">
        <v>251</v>
      </c>
      <c r="E276" s="1" t="s">
        <v>263</v>
      </c>
      <c r="F276" s="1" t="s">
        <v>293</v>
      </c>
      <c r="G276" s="1" t="s">
        <v>116</v>
      </c>
      <c r="H276" s="1" t="s">
        <v>40</v>
      </c>
      <c r="I276" s="1" t="s">
        <v>117</v>
      </c>
      <c r="J276" s="1" t="s">
        <v>81</v>
      </c>
      <c r="K276" s="1" t="s">
        <v>129</v>
      </c>
      <c r="L276" s="1" t="s">
        <v>333</v>
      </c>
      <c r="M276" s="1" t="s">
        <v>5216</v>
      </c>
      <c r="N276" s="1" t="s">
        <v>5217</v>
      </c>
      <c r="O276" s="1" t="s">
        <v>122</v>
      </c>
      <c r="P276" s="1" t="s">
        <v>246</v>
      </c>
      <c r="Q276" s="1" t="s">
        <v>247</v>
      </c>
      <c r="R276" s="1" t="s">
        <v>5217</v>
      </c>
      <c r="S276" s="1" t="s">
        <v>4271</v>
      </c>
      <c r="T276" s="1" t="s">
        <v>333</v>
      </c>
      <c r="U276" s="1" t="s">
        <v>334</v>
      </c>
      <c r="V276" s="18">
        <v>0</v>
      </c>
      <c r="W276" s="18">
        <v>2.0601851851851853E-3</v>
      </c>
      <c r="X276" s="18">
        <v>2.0601851851851853E-3</v>
      </c>
      <c r="Y276" s="1" t="e">
        <f>VLOOKUP(A276,tickets!A:A,1,0)</f>
        <v>#N/A</v>
      </c>
      <c r="Z276" s="58">
        <v>45294</v>
      </c>
      <c r="AA276" s="79"/>
    </row>
    <row r="277" spans="1:27" x14ac:dyDescent="0.2">
      <c r="A277" s="1" t="s">
        <v>590</v>
      </c>
      <c r="B277" s="1" t="s">
        <v>167</v>
      </c>
      <c r="C277" s="1" t="s">
        <v>22</v>
      </c>
      <c r="D277" s="1" t="s">
        <v>22</v>
      </c>
      <c r="E277" s="1" t="s">
        <v>46</v>
      </c>
      <c r="F277" s="1" t="s">
        <v>171</v>
      </c>
      <c r="G277" s="1" t="s">
        <v>110</v>
      </c>
      <c r="H277" s="1" t="s">
        <v>50</v>
      </c>
      <c r="I277" s="1" t="s">
        <v>109</v>
      </c>
      <c r="J277" s="1" t="s">
        <v>81</v>
      </c>
      <c r="K277" s="1" t="s">
        <v>129</v>
      </c>
      <c r="L277" s="1" t="s">
        <v>591</v>
      </c>
      <c r="M277" s="1" t="s">
        <v>4356</v>
      </c>
      <c r="N277" s="1" t="s">
        <v>4357</v>
      </c>
      <c r="O277" s="1" t="s">
        <v>122</v>
      </c>
      <c r="P277" s="1" t="s">
        <v>266</v>
      </c>
      <c r="Q277" s="1" t="s">
        <v>330</v>
      </c>
      <c r="R277" s="1" t="s">
        <v>4358</v>
      </c>
      <c r="S277" s="1" t="s">
        <v>4190</v>
      </c>
      <c r="T277" s="1" t="s">
        <v>903</v>
      </c>
      <c r="U277" s="1" t="s">
        <v>904</v>
      </c>
      <c r="V277" s="18">
        <v>0</v>
      </c>
      <c r="W277" s="18">
        <v>0</v>
      </c>
      <c r="X277" s="18">
        <v>0</v>
      </c>
      <c r="Y277" s="1" t="e">
        <f>VLOOKUP(A277,tickets!A:A,1,0)</f>
        <v>#N/A</v>
      </c>
      <c r="Z277" s="58">
        <v>45296</v>
      </c>
      <c r="AA277" s="79"/>
    </row>
    <row r="278" spans="1:27" x14ac:dyDescent="0.2">
      <c r="A278" s="1" t="s">
        <v>602</v>
      </c>
      <c r="B278" s="1" t="s">
        <v>167</v>
      </c>
      <c r="C278" s="1" t="s">
        <v>22</v>
      </c>
      <c r="D278" s="1" t="s">
        <v>22</v>
      </c>
      <c r="E278" s="1" t="s">
        <v>46</v>
      </c>
      <c r="F278" s="1" t="s">
        <v>171</v>
      </c>
      <c r="G278" s="1" t="s">
        <v>110</v>
      </c>
      <c r="H278" s="1" t="s">
        <v>50</v>
      </c>
      <c r="I278" s="1" t="s">
        <v>109</v>
      </c>
      <c r="J278" s="1" t="s">
        <v>81</v>
      </c>
      <c r="K278" s="1" t="s">
        <v>129</v>
      </c>
      <c r="L278" s="1" t="s">
        <v>603</v>
      </c>
      <c r="M278" s="1" t="s">
        <v>4365</v>
      </c>
      <c r="N278" s="1" t="s">
        <v>4366</v>
      </c>
      <c r="O278" s="1" t="s">
        <v>122</v>
      </c>
      <c r="P278" s="1" t="s">
        <v>266</v>
      </c>
      <c r="Q278" s="1" t="s">
        <v>330</v>
      </c>
      <c r="R278" s="1" t="s">
        <v>4367</v>
      </c>
      <c r="S278" s="1" t="s">
        <v>4190</v>
      </c>
      <c r="T278" s="1" t="s">
        <v>919</v>
      </c>
      <c r="U278" s="1" t="s">
        <v>920</v>
      </c>
      <c r="V278" s="18">
        <v>0</v>
      </c>
      <c r="W278" s="18">
        <v>0</v>
      </c>
      <c r="X278" s="18">
        <v>0</v>
      </c>
      <c r="Y278" s="1" t="e">
        <f>VLOOKUP(A278,tickets!A:A,1,0)</f>
        <v>#N/A</v>
      </c>
      <c r="Z278" s="58">
        <v>45296</v>
      </c>
      <c r="AA278" s="79"/>
    </row>
    <row r="279" spans="1:27" hidden="1" x14ac:dyDescent="0.2">
      <c r="A279" s="1" t="s">
        <v>887</v>
      </c>
      <c r="B279" s="1" t="s">
        <v>132</v>
      </c>
      <c r="C279" s="1" t="s">
        <v>309</v>
      </c>
      <c r="D279" s="1" t="s">
        <v>257</v>
      </c>
      <c r="E279" s="1" t="s">
        <v>281</v>
      </c>
      <c r="F279" s="1" t="s">
        <v>174</v>
      </c>
      <c r="G279" s="1" t="s">
        <v>116</v>
      </c>
      <c r="H279" s="1" t="s">
        <v>40</v>
      </c>
      <c r="I279" s="1" t="s">
        <v>117</v>
      </c>
      <c r="J279" s="1" t="s">
        <v>81</v>
      </c>
      <c r="K279" s="1" t="s">
        <v>129</v>
      </c>
      <c r="L279" s="1" t="s">
        <v>888</v>
      </c>
      <c r="M279" s="1" t="s">
        <v>5225</v>
      </c>
      <c r="N279" s="1" t="s">
        <v>5226</v>
      </c>
      <c r="O279" s="1" t="s">
        <v>122</v>
      </c>
      <c r="P279" s="1" t="s">
        <v>246</v>
      </c>
      <c r="Q279" s="1" t="s">
        <v>247</v>
      </c>
      <c r="R279" s="1" t="s">
        <v>5227</v>
      </c>
      <c r="S279" s="1" t="s">
        <v>4190</v>
      </c>
      <c r="T279" s="1" t="s">
        <v>889</v>
      </c>
      <c r="U279" s="1" t="s">
        <v>890</v>
      </c>
      <c r="V279" s="18">
        <v>0.19039351851851852</v>
      </c>
      <c r="W279" s="18">
        <v>0.19791666666666666</v>
      </c>
      <c r="X279" s="18">
        <v>7.5231481481481477E-3</v>
      </c>
      <c r="Y279" s="1" t="e">
        <f>VLOOKUP(A279,tickets!A:A,1,0)</f>
        <v>#N/A</v>
      </c>
      <c r="Z279" s="58">
        <v>45294</v>
      </c>
      <c r="AA279" s="79"/>
    </row>
    <row r="280" spans="1:27" hidden="1" x14ac:dyDescent="0.2">
      <c r="A280" s="1" t="s">
        <v>1123</v>
      </c>
      <c r="B280" s="1" t="s">
        <v>124</v>
      </c>
      <c r="C280" s="1" t="s">
        <v>18</v>
      </c>
      <c r="D280" s="1" t="s">
        <v>277</v>
      </c>
      <c r="E280" s="1" t="s">
        <v>57</v>
      </c>
      <c r="F280" s="1" t="s">
        <v>125</v>
      </c>
      <c r="G280" s="1" t="s">
        <v>123</v>
      </c>
      <c r="H280" s="1" t="s">
        <v>50</v>
      </c>
      <c r="I280" s="1" t="s">
        <v>109</v>
      </c>
      <c r="J280" s="1" t="s">
        <v>80</v>
      </c>
      <c r="K280" s="1" t="s">
        <v>129</v>
      </c>
      <c r="L280" s="1" t="s">
        <v>1126</v>
      </c>
      <c r="M280" s="1" t="s">
        <v>4368</v>
      </c>
      <c r="N280" s="1" t="s">
        <v>4368</v>
      </c>
      <c r="O280" s="1" t="s">
        <v>122</v>
      </c>
      <c r="P280" s="1" t="s">
        <v>278</v>
      </c>
      <c r="Q280" s="1" t="s">
        <v>278</v>
      </c>
      <c r="R280" s="1" t="s">
        <v>4369</v>
      </c>
      <c r="S280" s="1" t="s">
        <v>4206</v>
      </c>
      <c r="T280" s="1" t="s">
        <v>4370</v>
      </c>
      <c r="U280" s="1" t="s">
        <v>4371</v>
      </c>
      <c r="V280" s="18">
        <v>3.2627314814814817E-2</v>
      </c>
      <c r="W280" s="18">
        <v>6.1435185185185183E-2</v>
      </c>
      <c r="X280" s="18">
        <v>2.8807870370370373E-2</v>
      </c>
      <c r="Y280" s="1" t="e">
        <f>VLOOKUP(A280,tickets!A:A,1,0)</f>
        <v>#N/A</v>
      </c>
      <c r="Z280" s="58">
        <v>45296</v>
      </c>
      <c r="AA280" s="79"/>
    </row>
    <row r="281" spans="1:27" hidden="1" x14ac:dyDescent="0.2">
      <c r="A281" s="1" t="s">
        <v>1388</v>
      </c>
      <c r="B281" s="1" t="s">
        <v>124</v>
      </c>
      <c r="C281" s="1" t="s">
        <v>18</v>
      </c>
      <c r="D281" s="1" t="s">
        <v>277</v>
      </c>
      <c r="E281" s="1" t="s">
        <v>58</v>
      </c>
      <c r="F281" s="1" t="s">
        <v>125</v>
      </c>
      <c r="G281" s="1" t="s">
        <v>123</v>
      </c>
      <c r="H281" s="1" t="s">
        <v>50</v>
      </c>
      <c r="I281" s="1" t="s">
        <v>109</v>
      </c>
      <c r="J281" s="1" t="s">
        <v>80</v>
      </c>
      <c r="K281" s="1" t="s">
        <v>121</v>
      </c>
      <c r="L281" s="1" t="s">
        <v>1391</v>
      </c>
      <c r="M281" s="1" t="s">
        <v>4422</v>
      </c>
      <c r="N281" s="1" t="s">
        <v>4422</v>
      </c>
      <c r="O281" s="1" t="s">
        <v>122</v>
      </c>
      <c r="P281" s="1" t="s">
        <v>278</v>
      </c>
      <c r="Q281" s="1" t="s">
        <v>278</v>
      </c>
      <c r="R281" s="1" t="s">
        <v>4423</v>
      </c>
      <c r="S281" s="1" t="s">
        <v>4214</v>
      </c>
      <c r="T281" s="1" t="s">
        <v>4424</v>
      </c>
      <c r="U281" s="1" t="s">
        <v>4425</v>
      </c>
      <c r="V281" s="18">
        <v>0.12366898148148148</v>
      </c>
      <c r="W281" s="18">
        <v>0.12556712962962963</v>
      </c>
      <c r="X281" s="18">
        <v>1.8981481481481482E-3</v>
      </c>
      <c r="Y281" s="1" t="e">
        <f>VLOOKUP(A281,tickets!A:A,1,0)</f>
        <v>#N/A</v>
      </c>
      <c r="Z281" s="58">
        <v>45296</v>
      </c>
      <c r="AA281" s="79"/>
    </row>
    <row r="282" spans="1:27" hidden="1" x14ac:dyDescent="0.2">
      <c r="A282" s="1" t="s">
        <v>5236</v>
      </c>
      <c r="B282" s="1" t="s">
        <v>164</v>
      </c>
      <c r="C282" s="1" t="s">
        <v>295</v>
      </c>
      <c r="D282" s="1" t="s">
        <v>296</v>
      </c>
      <c r="E282" s="1" t="s">
        <v>297</v>
      </c>
      <c r="F282" s="1" t="s">
        <v>298</v>
      </c>
      <c r="G282" s="1" t="s">
        <v>110</v>
      </c>
      <c r="H282" s="1" t="s">
        <v>50</v>
      </c>
      <c r="I282" s="1" t="s">
        <v>109</v>
      </c>
      <c r="J282" s="1" t="s">
        <v>4186</v>
      </c>
      <c r="K282" s="1" t="s">
        <v>129</v>
      </c>
      <c r="L282" s="1" t="s">
        <v>299</v>
      </c>
      <c r="M282" s="1" t="s">
        <v>5237</v>
      </c>
      <c r="N282" s="1" t="s">
        <v>5238</v>
      </c>
      <c r="O282" s="1" t="s">
        <v>122</v>
      </c>
      <c r="P282" s="1" t="s">
        <v>266</v>
      </c>
      <c r="Q282" s="1" t="s">
        <v>283</v>
      </c>
      <c r="R282" s="1" t="s">
        <v>5239</v>
      </c>
      <c r="S282" s="1" t="s">
        <v>4271</v>
      </c>
      <c r="U282" s="1" t="s">
        <v>300</v>
      </c>
      <c r="V282" s="18">
        <v>0</v>
      </c>
      <c r="W282" s="18">
        <v>0</v>
      </c>
      <c r="X282" s="18">
        <v>0</v>
      </c>
      <c r="Y282" s="1" t="e">
        <f>VLOOKUP(A282,tickets!A:A,1,0)</f>
        <v>#N/A</v>
      </c>
      <c r="Z282" s="58">
        <v>45293</v>
      </c>
      <c r="AA282" s="79"/>
    </row>
    <row r="283" spans="1:27" hidden="1" x14ac:dyDescent="0.2">
      <c r="A283" s="1" t="s">
        <v>5240</v>
      </c>
      <c r="B283" s="1" t="s">
        <v>115</v>
      </c>
      <c r="C283" s="1" t="s">
        <v>242</v>
      </c>
      <c r="D283" s="1" t="s">
        <v>243</v>
      </c>
      <c r="E283" s="1" t="s">
        <v>281</v>
      </c>
      <c r="F283" s="1" t="s">
        <v>120</v>
      </c>
      <c r="G283" s="1" t="s">
        <v>116</v>
      </c>
      <c r="H283" s="1" t="s">
        <v>40</v>
      </c>
      <c r="I283" s="1" t="s">
        <v>117</v>
      </c>
      <c r="J283" s="1" t="s">
        <v>81</v>
      </c>
      <c r="K283" s="1" t="s">
        <v>118</v>
      </c>
      <c r="L283" s="1" t="s">
        <v>5241</v>
      </c>
      <c r="M283" s="1" t="s">
        <v>5242</v>
      </c>
      <c r="N283" s="1" t="s">
        <v>5243</v>
      </c>
      <c r="O283" s="1" t="s">
        <v>122</v>
      </c>
      <c r="P283" s="1" t="s">
        <v>363</v>
      </c>
      <c r="Q283" s="1" t="s">
        <v>423</v>
      </c>
      <c r="R283" s="1" t="s">
        <v>5244</v>
      </c>
      <c r="S283" s="1" t="s">
        <v>4271</v>
      </c>
      <c r="T283" s="1" t="s">
        <v>5245</v>
      </c>
      <c r="U283" s="1" t="s">
        <v>5246</v>
      </c>
      <c r="V283" s="18">
        <v>0.11725694444444446</v>
      </c>
      <c r="W283" s="18">
        <v>0.12172453703703705</v>
      </c>
      <c r="X283" s="18">
        <v>4.4675925925925933E-3</v>
      </c>
      <c r="Y283" s="1" t="e">
        <f>VLOOKUP(A283,tickets!A:A,1,0)</f>
        <v>#N/A</v>
      </c>
      <c r="Z283" s="58">
        <v>45293</v>
      </c>
      <c r="AA283" s="79"/>
    </row>
    <row r="284" spans="1:27" hidden="1" x14ac:dyDescent="0.2">
      <c r="A284" s="1" t="s">
        <v>606</v>
      </c>
      <c r="B284" s="1" t="s">
        <v>124</v>
      </c>
      <c r="C284" s="1" t="s">
        <v>19</v>
      </c>
      <c r="D284" s="1" t="s">
        <v>277</v>
      </c>
      <c r="E284" s="1" t="s">
        <v>64</v>
      </c>
      <c r="F284" s="1" t="s">
        <v>125</v>
      </c>
      <c r="G284" s="1" t="s">
        <v>123</v>
      </c>
      <c r="H284" s="1" t="s">
        <v>50</v>
      </c>
      <c r="I284" s="1" t="s">
        <v>109</v>
      </c>
      <c r="J284" s="1" t="s">
        <v>80</v>
      </c>
      <c r="K284" s="1" t="s">
        <v>129</v>
      </c>
      <c r="L284" s="1" t="s">
        <v>571</v>
      </c>
      <c r="M284" s="1" t="s">
        <v>4508</v>
      </c>
      <c r="N284" s="1" t="s">
        <v>4508</v>
      </c>
      <c r="O284" s="1" t="s">
        <v>122</v>
      </c>
      <c r="P284" s="1" t="s">
        <v>266</v>
      </c>
      <c r="Q284" s="1" t="s">
        <v>267</v>
      </c>
      <c r="R284" s="1" t="s">
        <v>4509</v>
      </c>
      <c r="S284" s="1" t="s">
        <v>4190</v>
      </c>
      <c r="T284" s="1" t="s">
        <v>925</v>
      </c>
      <c r="U284" s="1" t="s">
        <v>944</v>
      </c>
      <c r="V284" s="18">
        <v>2.6157407407407407E-2</v>
      </c>
      <c r="W284" s="18">
        <v>0.12679398148148149</v>
      </c>
      <c r="X284" s="18">
        <v>0.10063657407407407</v>
      </c>
      <c r="Y284" s="1" t="e">
        <f>VLOOKUP(A284,tickets!A:A,1,0)</f>
        <v>#N/A</v>
      </c>
      <c r="Z284" s="58">
        <v>45296</v>
      </c>
      <c r="AA284" s="79"/>
    </row>
    <row r="285" spans="1:27" x14ac:dyDescent="0.2">
      <c r="A285" s="1" t="s">
        <v>1243</v>
      </c>
      <c r="B285" s="1" t="s">
        <v>115</v>
      </c>
      <c r="C285" s="1" t="s">
        <v>18</v>
      </c>
      <c r="D285" s="1" t="s">
        <v>243</v>
      </c>
      <c r="E285" s="1" t="s">
        <v>57</v>
      </c>
      <c r="F285" s="1" t="s">
        <v>144</v>
      </c>
      <c r="G285" s="1" t="s">
        <v>116</v>
      </c>
      <c r="H285" s="1" t="s">
        <v>40</v>
      </c>
      <c r="I285" s="1" t="s">
        <v>117</v>
      </c>
      <c r="J285" s="1" t="s">
        <v>81</v>
      </c>
      <c r="K285" s="1" t="s">
        <v>169</v>
      </c>
      <c r="L285" s="1" t="s">
        <v>1247</v>
      </c>
      <c r="M285" s="1" t="s">
        <v>4510</v>
      </c>
      <c r="N285" s="1" t="s">
        <v>4511</v>
      </c>
      <c r="O285" s="1" t="s">
        <v>122</v>
      </c>
      <c r="P285" s="1" t="s">
        <v>246</v>
      </c>
      <c r="Q285" s="1" t="s">
        <v>247</v>
      </c>
      <c r="R285" s="1" t="s">
        <v>4512</v>
      </c>
      <c r="S285" s="1" t="s">
        <v>4271</v>
      </c>
      <c r="T285" s="1" t="s">
        <v>4513</v>
      </c>
      <c r="V285" s="18">
        <v>2.559872685185185</v>
      </c>
      <c r="W285" s="18">
        <v>2.6206134259259257</v>
      </c>
      <c r="X285" s="18">
        <v>6.0740740740740741E-2</v>
      </c>
      <c r="Y285" s="1" t="e">
        <f>VLOOKUP(A285,tickets!A:A,1,0)</f>
        <v>#N/A</v>
      </c>
      <c r="Z285" s="58">
        <v>45296</v>
      </c>
      <c r="AA285" s="79"/>
    </row>
    <row r="286" spans="1:27" x14ac:dyDescent="0.2">
      <c r="A286" s="1" t="s">
        <v>1222</v>
      </c>
      <c r="B286" s="1" t="s">
        <v>112</v>
      </c>
      <c r="C286" s="1" t="s">
        <v>20</v>
      </c>
      <c r="D286" s="1" t="s">
        <v>311</v>
      </c>
      <c r="E286" s="1" t="s">
        <v>69</v>
      </c>
      <c r="F286" s="1" t="s">
        <v>134</v>
      </c>
      <c r="G286" s="1" t="s">
        <v>110</v>
      </c>
      <c r="H286" s="1" t="s">
        <v>50</v>
      </c>
      <c r="I286" s="1" t="s">
        <v>109</v>
      </c>
      <c r="J286" s="1" t="s">
        <v>81</v>
      </c>
      <c r="K286" s="1" t="s">
        <v>121</v>
      </c>
      <c r="L286" s="1" t="s">
        <v>1226</v>
      </c>
      <c r="M286" s="1" t="s">
        <v>4543</v>
      </c>
      <c r="N286" s="1" t="s">
        <v>4544</v>
      </c>
      <c r="O286" s="1" t="s">
        <v>122</v>
      </c>
      <c r="P286" s="1" t="s">
        <v>246</v>
      </c>
      <c r="Q286" s="1" t="s">
        <v>247</v>
      </c>
      <c r="R286" s="1" t="s">
        <v>4545</v>
      </c>
      <c r="S286" s="1" t="s">
        <v>4206</v>
      </c>
      <c r="T286" s="1" t="s">
        <v>504</v>
      </c>
      <c r="U286" s="1" t="s">
        <v>4546</v>
      </c>
      <c r="V286" s="18">
        <v>0.95324074074074072</v>
      </c>
      <c r="W286" s="18">
        <v>1.100636574074074</v>
      </c>
      <c r="X286" s="18">
        <v>0.14739583333333334</v>
      </c>
      <c r="Y286" s="1" t="e">
        <f>VLOOKUP(A286,tickets!A:A,1,0)</f>
        <v>#N/A</v>
      </c>
      <c r="Z286" s="58">
        <v>45296</v>
      </c>
      <c r="AA286" s="79"/>
    </row>
    <row r="287" spans="1:27" hidden="1" x14ac:dyDescent="0.2">
      <c r="A287" s="1" t="s">
        <v>5258</v>
      </c>
      <c r="B287" s="1" t="s">
        <v>132</v>
      </c>
      <c r="C287" s="1" t="s">
        <v>251</v>
      </c>
      <c r="D287" s="1" t="s">
        <v>257</v>
      </c>
      <c r="E287" s="1" t="s">
        <v>407</v>
      </c>
      <c r="F287" s="1" t="s">
        <v>174</v>
      </c>
      <c r="G287" s="1" t="s">
        <v>116</v>
      </c>
      <c r="H287" s="1" t="s">
        <v>40</v>
      </c>
      <c r="I287" s="1" t="s">
        <v>117</v>
      </c>
      <c r="J287" s="1" t="s">
        <v>81</v>
      </c>
      <c r="K287" s="1" t="s">
        <v>420</v>
      </c>
      <c r="L287" s="1" t="s">
        <v>421</v>
      </c>
      <c r="M287" s="1" t="s">
        <v>5259</v>
      </c>
      <c r="N287" s="1" t="s">
        <v>5260</v>
      </c>
      <c r="O287" s="1" t="s">
        <v>122</v>
      </c>
      <c r="P287" s="1" t="s">
        <v>246</v>
      </c>
      <c r="Q287" s="1" t="s">
        <v>247</v>
      </c>
      <c r="R287" s="1" t="s">
        <v>5261</v>
      </c>
      <c r="S287" s="1" t="s">
        <v>4271</v>
      </c>
      <c r="T287" s="1" t="s">
        <v>5262</v>
      </c>
      <c r="U287" s="1" t="s">
        <v>375</v>
      </c>
      <c r="V287" s="18">
        <v>2.1064814814814813E-3</v>
      </c>
      <c r="W287" s="18">
        <v>1.6886574074074075E-2</v>
      </c>
      <c r="X287" s="18">
        <v>1.4780092592592595E-2</v>
      </c>
      <c r="Y287" s="1" t="e">
        <f>VLOOKUP(A287,tickets!A:A,1,0)</f>
        <v>#N/A</v>
      </c>
      <c r="Z287" s="58">
        <v>45294</v>
      </c>
      <c r="AA287" s="79"/>
    </row>
    <row r="288" spans="1:27" x14ac:dyDescent="0.2">
      <c r="A288" s="1" t="s">
        <v>678</v>
      </c>
      <c r="B288" s="1" t="s">
        <v>167</v>
      </c>
      <c r="C288" s="1" t="s">
        <v>22</v>
      </c>
      <c r="D288" s="1" t="s">
        <v>22</v>
      </c>
      <c r="E288" s="1" t="s">
        <v>665</v>
      </c>
      <c r="F288" s="1" t="s">
        <v>667</v>
      </c>
      <c r="G288" s="1" t="s">
        <v>116</v>
      </c>
      <c r="H288" s="1" t="s">
        <v>50</v>
      </c>
      <c r="I288" s="1" t="s">
        <v>109</v>
      </c>
      <c r="J288" s="1" t="s">
        <v>81</v>
      </c>
      <c r="K288" s="1" t="s">
        <v>111</v>
      </c>
      <c r="L288" s="1" t="s">
        <v>679</v>
      </c>
      <c r="M288" s="1" t="s">
        <v>4552</v>
      </c>
      <c r="N288" s="1" t="s">
        <v>4553</v>
      </c>
      <c r="O288" s="1" t="s">
        <v>122</v>
      </c>
      <c r="P288" s="1" t="s">
        <v>266</v>
      </c>
      <c r="Q288" s="1" t="s">
        <v>1046</v>
      </c>
      <c r="R288" s="1" t="s">
        <v>4554</v>
      </c>
      <c r="S288" s="1" t="s">
        <v>4179</v>
      </c>
      <c r="T288" s="1" t="s">
        <v>1049</v>
      </c>
      <c r="U288" s="1" t="s">
        <v>1048</v>
      </c>
      <c r="V288" s="18">
        <v>0</v>
      </c>
      <c r="W288" s="18">
        <v>7.5011574074074064E-2</v>
      </c>
      <c r="X288" s="18">
        <v>7.5011574074074064E-2</v>
      </c>
      <c r="Y288" s="1" t="e">
        <f>VLOOKUP(A288,tickets!A:A,1,0)</f>
        <v>#N/A</v>
      </c>
      <c r="Z288" s="58">
        <v>45296</v>
      </c>
      <c r="AA288" s="79"/>
    </row>
    <row r="289" spans="1:27" x14ac:dyDescent="0.2">
      <c r="A289" s="1" t="s">
        <v>690</v>
      </c>
      <c r="B289" s="1" t="s">
        <v>115</v>
      </c>
      <c r="C289" s="1" t="s">
        <v>20</v>
      </c>
      <c r="D289" s="1" t="s">
        <v>243</v>
      </c>
      <c r="E289" s="1" t="s">
        <v>65</v>
      </c>
      <c r="F289" s="1" t="s">
        <v>120</v>
      </c>
      <c r="G289" s="1" t="s">
        <v>116</v>
      </c>
      <c r="H289" s="1" t="s">
        <v>40</v>
      </c>
      <c r="I289" s="1" t="s">
        <v>117</v>
      </c>
      <c r="J289" s="1" t="s">
        <v>81</v>
      </c>
      <c r="K289" s="1" t="s">
        <v>111</v>
      </c>
      <c r="L289" s="1" t="s">
        <v>691</v>
      </c>
      <c r="M289" s="1" t="s">
        <v>4565</v>
      </c>
      <c r="N289" s="1" t="s">
        <v>4566</v>
      </c>
      <c r="O289" s="1" t="s">
        <v>122</v>
      </c>
      <c r="P289" s="1" t="s">
        <v>246</v>
      </c>
      <c r="Q289" s="1" t="s">
        <v>247</v>
      </c>
      <c r="R289" s="1" t="s">
        <v>4567</v>
      </c>
      <c r="S289" s="1" t="s">
        <v>4179</v>
      </c>
      <c r="T289" s="1" t="s">
        <v>1044</v>
      </c>
      <c r="U289" s="1" t="s">
        <v>1045</v>
      </c>
      <c r="V289" s="18">
        <v>0</v>
      </c>
      <c r="W289" s="18">
        <v>2.6967592592592595E-2</v>
      </c>
      <c r="X289" s="18">
        <v>2.6967592592592595E-2</v>
      </c>
      <c r="Y289" s="1" t="e">
        <f>VLOOKUP(A289,tickets!A:A,1,0)</f>
        <v>#N/A</v>
      </c>
      <c r="Z289" s="58">
        <v>45296</v>
      </c>
      <c r="AA289" s="79"/>
    </row>
    <row r="290" spans="1:27" hidden="1" x14ac:dyDescent="0.2">
      <c r="A290" s="1" t="s">
        <v>872</v>
      </c>
      <c r="B290" s="1" t="s">
        <v>132</v>
      </c>
      <c r="C290" s="1" t="s">
        <v>256</v>
      </c>
      <c r="D290" s="1" t="s">
        <v>257</v>
      </c>
      <c r="E290" s="1" t="s">
        <v>302</v>
      </c>
      <c r="F290" s="1" t="s">
        <v>218</v>
      </c>
      <c r="G290" s="1" t="s">
        <v>116</v>
      </c>
      <c r="H290" s="1" t="s">
        <v>40</v>
      </c>
      <c r="I290" s="1" t="s">
        <v>117</v>
      </c>
      <c r="J290" s="1" t="s">
        <v>80</v>
      </c>
      <c r="K290" s="1" t="s">
        <v>129</v>
      </c>
      <c r="L290" s="1" t="s">
        <v>873</v>
      </c>
      <c r="M290" s="1" t="s">
        <v>5271</v>
      </c>
      <c r="N290" s="1" t="s">
        <v>5272</v>
      </c>
      <c r="O290" s="1" t="s">
        <v>122</v>
      </c>
      <c r="P290" s="1" t="s">
        <v>199</v>
      </c>
      <c r="Q290" s="1" t="s">
        <v>115</v>
      </c>
      <c r="R290" s="1" t="s">
        <v>5273</v>
      </c>
      <c r="S290" s="1" t="s">
        <v>4190</v>
      </c>
      <c r="T290" s="1" t="s">
        <v>874</v>
      </c>
      <c r="U290" s="1" t="s">
        <v>262</v>
      </c>
      <c r="V290" s="18">
        <v>0.12024305555555555</v>
      </c>
      <c r="W290" s="18">
        <v>0.41486111111111112</v>
      </c>
      <c r="X290" s="18">
        <v>0.29461805555555559</v>
      </c>
      <c r="Y290" s="1" t="e">
        <f>VLOOKUP(A290,tickets!A:A,1,0)</f>
        <v>#N/A</v>
      </c>
      <c r="Z290" s="58">
        <v>45292</v>
      </c>
      <c r="AA290" s="79"/>
    </row>
    <row r="291" spans="1:27" hidden="1" x14ac:dyDescent="0.2">
      <c r="A291" s="1" t="s">
        <v>933</v>
      </c>
      <c r="B291" s="1" t="s">
        <v>132</v>
      </c>
      <c r="C291" s="1" t="s">
        <v>251</v>
      </c>
      <c r="D291" s="1" t="s">
        <v>257</v>
      </c>
      <c r="E291" s="1" t="s">
        <v>261</v>
      </c>
      <c r="F291" s="1" t="s">
        <v>219</v>
      </c>
      <c r="G291" s="1" t="s">
        <v>116</v>
      </c>
      <c r="H291" s="1" t="s">
        <v>40</v>
      </c>
      <c r="I291" s="1" t="s">
        <v>117</v>
      </c>
      <c r="J291" s="1" t="s">
        <v>81</v>
      </c>
      <c r="K291" s="1" t="s">
        <v>415</v>
      </c>
      <c r="L291" s="1" t="s">
        <v>508</v>
      </c>
      <c r="M291" s="1" t="s">
        <v>5274</v>
      </c>
      <c r="N291" s="1" t="s">
        <v>5275</v>
      </c>
      <c r="O291" s="1" t="s">
        <v>122</v>
      </c>
      <c r="P291" s="1" t="s">
        <v>199</v>
      </c>
      <c r="Q291" s="1" t="s">
        <v>115</v>
      </c>
      <c r="R291" s="1" t="s">
        <v>5276</v>
      </c>
      <c r="S291" s="1" t="s">
        <v>4190</v>
      </c>
      <c r="T291" s="1" t="s">
        <v>934</v>
      </c>
      <c r="U291" s="1" t="s">
        <v>935</v>
      </c>
      <c r="V291" s="18">
        <v>7.743055555555556E-3</v>
      </c>
      <c r="W291" s="18">
        <v>1.230324074074074E-2</v>
      </c>
      <c r="X291" s="18">
        <v>4.5601851851851853E-3</v>
      </c>
      <c r="Y291" s="1" t="e">
        <f>VLOOKUP(A291,tickets!A:A,1,0)</f>
        <v>#N/A</v>
      </c>
      <c r="Z291" s="58">
        <v>45296</v>
      </c>
      <c r="AA291" s="79"/>
    </row>
    <row r="292" spans="1:27" hidden="1" x14ac:dyDescent="0.2">
      <c r="A292" s="1" t="s">
        <v>960</v>
      </c>
      <c r="B292" s="1" t="s">
        <v>132</v>
      </c>
      <c r="C292" s="1" t="s">
        <v>309</v>
      </c>
      <c r="D292" s="1" t="s">
        <v>374</v>
      </c>
      <c r="E292" s="1" t="s">
        <v>281</v>
      </c>
      <c r="F292" s="1" t="s">
        <v>442</v>
      </c>
      <c r="G292" s="1" t="s">
        <v>116</v>
      </c>
      <c r="H292" s="1" t="s">
        <v>40</v>
      </c>
      <c r="I292" s="1" t="s">
        <v>117</v>
      </c>
      <c r="J292" s="1" t="s">
        <v>81</v>
      </c>
      <c r="K292" s="1" t="s">
        <v>473</v>
      </c>
      <c r="L292" s="1" t="s">
        <v>954</v>
      </c>
      <c r="M292" s="1" t="s">
        <v>5277</v>
      </c>
      <c r="N292" s="1" t="s">
        <v>5278</v>
      </c>
      <c r="O292" s="1" t="s">
        <v>122</v>
      </c>
      <c r="P292" s="1" t="s">
        <v>246</v>
      </c>
      <c r="Q292" s="1" t="s">
        <v>247</v>
      </c>
      <c r="R292" s="1" t="s">
        <v>5279</v>
      </c>
      <c r="S292" s="1" t="s">
        <v>4190</v>
      </c>
      <c r="T292" s="1" t="s">
        <v>961</v>
      </c>
      <c r="U292" s="1" t="s">
        <v>890</v>
      </c>
      <c r="V292" s="18">
        <v>1.5474537037037038E-2</v>
      </c>
      <c r="W292" s="18">
        <v>2.2303240740740738E-2</v>
      </c>
      <c r="X292" s="18">
        <v>6.828703703703704E-3</v>
      </c>
      <c r="Y292" s="1" t="e">
        <f>VLOOKUP(A292,tickets!A:A,1,0)</f>
        <v>#N/A</v>
      </c>
      <c r="Z292" s="58">
        <v>45296</v>
      </c>
      <c r="AA292" s="79"/>
    </row>
    <row r="293" spans="1:27" x14ac:dyDescent="0.2">
      <c r="A293" s="1" t="s">
        <v>551</v>
      </c>
      <c r="B293" s="1" t="s">
        <v>115</v>
      </c>
      <c r="C293" s="1" t="s">
        <v>19</v>
      </c>
      <c r="D293" s="1" t="s">
        <v>243</v>
      </c>
      <c r="E293" s="1" t="s">
        <v>64</v>
      </c>
      <c r="F293" s="1" t="s">
        <v>144</v>
      </c>
      <c r="G293" s="1" t="s">
        <v>116</v>
      </c>
      <c r="H293" s="1" t="s">
        <v>40</v>
      </c>
      <c r="I293" s="1" t="s">
        <v>117</v>
      </c>
      <c r="J293" s="1" t="s">
        <v>81</v>
      </c>
      <c r="K293" s="1" t="s">
        <v>178</v>
      </c>
      <c r="L293" s="1" t="s">
        <v>552</v>
      </c>
      <c r="M293" s="1" t="s">
        <v>4614</v>
      </c>
      <c r="N293" s="1" t="s">
        <v>4615</v>
      </c>
      <c r="O293" s="1" t="s">
        <v>122</v>
      </c>
      <c r="P293" s="1" t="s">
        <v>266</v>
      </c>
      <c r="Q293" s="1" t="s">
        <v>267</v>
      </c>
      <c r="R293" s="1" t="s">
        <v>4616</v>
      </c>
      <c r="S293" s="1" t="s">
        <v>4175</v>
      </c>
      <c r="T293" s="1" t="s">
        <v>847</v>
      </c>
      <c r="U293" s="1" t="s">
        <v>848</v>
      </c>
      <c r="V293" s="18">
        <v>0</v>
      </c>
      <c r="W293" s="18">
        <v>3.8958333333333338E-2</v>
      </c>
      <c r="X293" s="18">
        <v>3.8958333333333338E-2</v>
      </c>
      <c r="Y293" s="1" t="e">
        <f>VLOOKUP(A293,tickets!A:A,1,0)</f>
        <v>#N/A</v>
      </c>
      <c r="Z293" s="58">
        <v>45296</v>
      </c>
      <c r="AA293" s="79"/>
    </row>
    <row r="294" spans="1:27" x14ac:dyDescent="0.2">
      <c r="A294" s="1" t="s">
        <v>1303</v>
      </c>
      <c r="B294" s="1" t="s">
        <v>115</v>
      </c>
      <c r="C294" s="1" t="s">
        <v>18</v>
      </c>
      <c r="D294" s="1" t="s">
        <v>243</v>
      </c>
      <c r="E294" s="1" t="s">
        <v>58</v>
      </c>
      <c r="F294" s="1" t="s">
        <v>144</v>
      </c>
      <c r="G294" s="1" t="s">
        <v>116</v>
      </c>
      <c r="H294" s="1" t="s">
        <v>40</v>
      </c>
      <c r="I294" s="1" t="s">
        <v>117</v>
      </c>
      <c r="J294" s="1" t="s">
        <v>81</v>
      </c>
      <c r="K294" s="1" t="s">
        <v>169</v>
      </c>
      <c r="L294" s="1" t="s">
        <v>1307</v>
      </c>
      <c r="M294" s="1" t="s">
        <v>4818</v>
      </c>
      <c r="N294" s="1" t="s">
        <v>4819</v>
      </c>
      <c r="O294" s="1" t="s">
        <v>122</v>
      </c>
      <c r="P294" s="1" t="s">
        <v>246</v>
      </c>
      <c r="Q294" s="1" t="s">
        <v>247</v>
      </c>
      <c r="R294" s="1" t="s">
        <v>4820</v>
      </c>
      <c r="S294" s="1" t="s">
        <v>4271</v>
      </c>
      <c r="T294" s="1" t="s">
        <v>4821</v>
      </c>
      <c r="V294" s="18">
        <v>0</v>
      </c>
      <c r="W294" s="18">
        <v>0.13516203703703702</v>
      </c>
      <c r="X294" s="18">
        <v>0.13516203703703702</v>
      </c>
      <c r="Y294" s="1" t="e">
        <f>VLOOKUP(A294,tickets!A:A,1,0)</f>
        <v>#N/A</v>
      </c>
      <c r="Z294" s="58">
        <v>45296</v>
      </c>
      <c r="AA294" s="79"/>
    </row>
    <row r="295" spans="1:27" hidden="1" x14ac:dyDescent="0.2">
      <c r="A295" s="1" t="s">
        <v>962</v>
      </c>
      <c r="B295" s="1" t="s">
        <v>164</v>
      </c>
      <c r="C295" s="1" t="s">
        <v>295</v>
      </c>
      <c r="D295" s="1" t="s">
        <v>251</v>
      </c>
      <c r="E295" s="1" t="s">
        <v>261</v>
      </c>
      <c r="F295" s="1" t="s">
        <v>335</v>
      </c>
      <c r="G295" s="1" t="s">
        <v>110</v>
      </c>
      <c r="H295" s="1" t="s">
        <v>50</v>
      </c>
      <c r="I295" s="1" t="s">
        <v>109</v>
      </c>
      <c r="J295" s="1" t="s">
        <v>4186</v>
      </c>
      <c r="K295" s="1" t="s">
        <v>129</v>
      </c>
      <c r="L295" s="1" t="s">
        <v>336</v>
      </c>
      <c r="M295" s="1" t="s">
        <v>5286</v>
      </c>
      <c r="N295" s="1" t="s">
        <v>5287</v>
      </c>
      <c r="O295" s="1" t="s">
        <v>122</v>
      </c>
      <c r="P295" s="1" t="s">
        <v>246</v>
      </c>
      <c r="Q295" s="1" t="s">
        <v>247</v>
      </c>
      <c r="R295" s="1" t="s">
        <v>5288</v>
      </c>
      <c r="S295" s="1" t="s">
        <v>4190</v>
      </c>
      <c r="U295" s="1" t="s">
        <v>963</v>
      </c>
      <c r="V295" s="18">
        <v>0</v>
      </c>
      <c r="W295" s="18">
        <v>0</v>
      </c>
      <c r="X295" s="18">
        <v>0</v>
      </c>
      <c r="Y295" s="1" t="e">
        <f>VLOOKUP(A295,tickets!A:A,1,0)</f>
        <v>#N/A</v>
      </c>
      <c r="Z295" s="58">
        <v>45294</v>
      </c>
      <c r="AA295" s="79"/>
    </row>
    <row r="296" spans="1:27" hidden="1" x14ac:dyDescent="0.2">
      <c r="A296" s="1" t="s">
        <v>662</v>
      </c>
      <c r="B296" s="1" t="s">
        <v>115</v>
      </c>
      <c r="C296" s="1" t="s">
        <v>20</v>
      </c>
      <c r="D296" s="1" t="s">
        <v>243</v>
      </c>
      <c r="E296" s="1" t="s">
        <v>65</v>
      </c>
      <c r="F296" s="1" t="s">
        <v>120</v>
      </c>
      <c r="G296" s="1" t="s">
        <v>116</v>
      </c>
      <c r="H296" s="1" t="s">
        <v>40</v>
      </c>
      <c r="I296" s="1" t="s">
        <v>117</v>
      </c>
      <c r="J296" s="1" t="s">
        <v>80</v>
      </c>
      <c r="K296" s="1" t="s">
        <v>111</v>
      </c>
      <c r="L296" s="1" t="s">
        <v>663</v>
      </c>
      <c r="M296" s="1" t="s">
        <v>4849</v>
      </c>
      <c r="N296" s="1" t="s">
        <v>4850</v>
      </c>
      <c r="O296" s="1" t="s">
        <v>122</v>
      </c>
      <c r="P296" s="1" t="s">
        <v>266</v>
      </c>
      <c r="Q296" s="1" t="s">
        <v>443</v>
      </c>
      <c r="R296" s="1" t="s">
        <v>4851</v>
      </c>
      <c r="S296" s="1" t="s">
        <v>4179</v>
      </c>
      <c r="T296" s="1" t="s">
        <v>1022</v>
      </c>
      <c r="U296" s="1" t="s">
        <v>1023</v>
      </c>
      <c r="V296" s="18">
        <v>1.4236111111111111E-2</v>
      </c>
      <c r="W296" s="18">
        <v>0.20989583333333331</v>
      </c>
      <c r="X296" s="18">
        <v>0.19565972222222219</v>
      </c>
      <c r="Y296" s="1" t="e">
        <f>VLOOKUP(A296,tickets!A:A,1,0)</f>
        <v>#N/A</v>
      </c>
      <c r="Z296" s="58">
        <v>45296</v>
      </c>
      <c r="AA296" s="79"/>
    </row>
    <row r="297" spans="1:27" x14ac:dyDescent="0.2">
      <c r="A297" s="1" t="s">
        <v>574</v>
      </c>
      <c r="B297" s="1" t="s">
        <v>115</v>
      </c>
      <c r="C297" s="1" t="s">
        <v>13</v>
      </c>
      <c r="D297" s="1" t="s">
        <v>243</v>
      </c>
      <c r="E297" s="1" t="s">
        <v>37</v>
      </c>
      <c r="F297" s="1" t="s">
        <v>151</v>
      </c>
      <c r="G297" s="1" t="s">
        <v>116</v>
      </c>
      <c r="H297" s="1" t="s">
        <v>40</v>
      </c>
      <c r="I297" s="1" t="s">
        <v>117</v>
      </c>
      <c r="J297" s="1" t="s">
        <v>81</v>
      </c>
      <c r="K297" s="1" t="s">
        <v>575</v>
      </c>
      <c r="L297" s="1" t="s">
        <v>576</v>
      </c>
      <c r="M297" s="1" t="s">
        <v>4880</v>
      </c>
      <c r="N297" s="1" t="s">
        <v>4881</v>
      </c>
      <c r="O297" s="1" t="s">
        <v>122</v>
      </c>
      <c r="P297" s="1" t="s">
        <v>266</v>
      </c>
      <c r="Q297" s="1" t="s">
        <v>341</v>
      </c>
      <c r="R297" s="1" t="s">
        <v>4882</v>
      </c>
      <c r="S297" s="1" t="s">
        <v>4190</v>
      </c>
      <c r="T297" s="1" t="s">
        <v>870</v>
      </c>
      <c r="U297" s="1" t="s">
        <v>871</v>
      </c>
      <c r="V297" s="18">
        <v>0.55157407407407411</v>
      </c>
      <c r="W297" s="18">
        <v>0.64680555555555552</v>
      </c>
      <c r="X297" s="18">
        <v>9.5231481481481486E-2</v>
      </c>
      <c r="Y297" s="1" t="e">
        <f>VLOOKUP(A297,tickets!A:A,1,0)</f>
        <v>#N/A</v>
      </c>
      <c r="Z297" s="58">
        <v>45296</v>
      </c>
      <c r="AA297" s="79"/>
    </row>
    <row r="298" spans="1:27" x14ac:dyDescent="0.2">
      <c r="A298" s="1" t="s">
        <v>572</v>
      </c>
      <c r="B298" s="1" t="s">
        <v>112</v>
      </c>
      <c r="C298" s="1" t="s">
        <v>18</v>
      </c>
      <c r="D298" s="1" t="s">
        <v>17</v>
      </c>
      <c r="E298" s="1" t="s">
        <v>57</v>
      </c>
      <c r="F298" s="1" t="s">
        <v>113</v>
      </c>
      <c r="G298" s="1" t="s">
        <v>110</v>
      </c>
      <c r="H298" s="1" t="s">
        <v>50</v>
      </c>
      <c r="I298" s="1" t="s">
        <v>109</v>
      </c>
      <c r="J298" s="1" t="s">
        <v>81</v>
      </c>
      <c r="K298" s="1" t="s">
        <v>111</v>
      </c>
      <c r="L298" s="1" t="s">
        <v>573</v>
      </c>
      <c r="M298" s="1" t="s">
        <v>4887</v>
      </c>
      <c r="N298" s="1" t="s">
        <v>4888</v>
      </c>
      <c r="O298" s="1" t="s">
        <v>122</v>
      </c>
      <c r="P298" s="1" t="s">
        <v>266</v>
      </c>
      <c r="Q298" s="1" t="s">
        <v>267</v>
      </c>
      <c r="R298" s="1" t="s">
        <v>4889</v>
      </c>
      <c r="S298" s="1" t="s">
        <v>4190</v>
      </c>
      <c r="T298" s="1" t="s">
        <v>573</v>
      </c>
      <c r="U298" s="1" t="s">
        <v>932</v>
      </c>
      <c r="V298" s="18">
        <v>0</v>
      </c>
      <c r="W298" s="18">
        <v>4.363425925925926E-3</v>
      </c>
      <c r="X298" s="18">
        <v>4.363425925925926E-3</v>
      </c>
      <c r="Y298" s="1" t="e">
        <f>VLOOKUP(A298,tickets!A:A,1,0)</f>
        <v>#N/A</v>
      </c>
      <c r="Z298" s="58">
        <v>45296</v>
      </c>
      <c r="AA298" s="79"/>
    </row>
    <row r="299" spans="1:27" x14ac:dyDescent="0.2">
      <c r="A299" s="1" t="s">
        <v>1157</v>
      </c>
      <c r="B299" s="1" t="s">
        <v>115</v>
      </c>
      <c r="C299" s="1" t="s">
        <v>22</v>
      </c>
      <c r="D299" s="1" t="s">
        <v>243</v>
      </c>
      <c r="E299" s="1" t="s">
        <v>47</v>
      </c>
      <c r="F299" s="1" t="s">
        <v>144</v>
      </c>
      <c r="G299" s="1" t="s">
        <v>116</v>
      </c>
      <c r="H299" s="1" t="s">
        <v>40</v>
      </c>
      <c r="I299" s="1" t="s">
        <v>117</v>
      </c>
      <c r="J299" s="1" t="s">
        <v>81</v>
      </c>
      <c r="K299" s="1" t="s">
        <v>169</v>
      </c>
      <c r="L299" s="1" t="s">
        <v>1161</v>
      </c>
      <c r="M299" s="1" t="s">
        <v>4899</v>
      </c>
      <c r="N299" s="1" t="s">
        <v>4900</v>
      </c>
      <c r="O299" s="1" t="s">
        <v>122</v>
      </c>
      <c r="P299" s="1" t="s">
        <v>246</v>
      </c>
      <c r="Q299" s="1" t="s">
        <v>247</v>
      </c>
      <c r="R299" s="1" t="s">
        <v>4901</v>
      </c>
      <c r="S299" s="1" t="s">
        <v>4206</v>
      </c>
      <c r="T299" s="1" t="s">
        <v>4902</v>
      </c>
      <c r="U299" s="1" t="s">
        <v>4903</v>
      </c>
      <c r="V299" s="18">
        <v>0</v>
      </c>
      <c r="W299" s="18">
        <v>0.1125</v>
      </c>
      <c r="X299" s="18">
        <v>0.1125</v>
      </c>
      <c r="Y299" s="1" t="e">
        <f>VLOOKUP(A299,tickets!A:A,1,0)</f>
        <v>#N/A</v>
      </c>
      <c r="Z299" s="58">
        <v>45296</v>
      </c>
      <c r="AA299" s="79"/>
    </row>
    <row r="300" spans="1:27" hidden="1" x14ac:dyDescent="0.2">
      <c r="A300" s="1" t="s">
        <v>1430</v>
      </c>
      <c r="B300" s="1" t="s">
        <v>124</v>
      </c>
      <c r="C300" s="1" t="s">
        <v>18</v>
      </c>
      <c r="D300" s="1" t="s">
        <v>277</v>
      </c>
      <c r="E300" s="1" t="s">
        <v>58</v>
      </c>
      <c r="F300" s="1" t="s">
        <v>125</v>
      </c>
      <c r="G300" s="1" t="s">
        <v>123</v>
      </c>
      <c r="H300" s="1" t="s">
        <v>50</v>
      </c>
      <c r="I300" s="1" t="s">
        <v>109</v>
      </c>
      <c r="J300" s="1" t="s">
        <v>80</v>
      </c>
      <c r="K300" s="1" t="s">
        <v>455</v>
      </c>
      <c r="L300" s="1" t="s">
        <v>1433</v>
      </c>
      <c r="M300" s="1" t="s">
        <v>5002</v>
      </c>
      <c r="N300" s="1" t="s">
        <v>5002</v>
      </c>
      <c r="O300" s="1" t="s">
        <v>122</v>
      </c>
      <c r="P300" s="1" t="s">
        <v>278</v>
      </c>
      <c r="Q300" s="1" t="s">
        <v>278</v>
      </c>
      <c r="R300" s="1" t="s">
        <v>5003</v>
      </c>
      <c r="S300" s="1" t="s">
        <v>4231</v>
      </c>
      <c r="T300" s="1" t="s">
        <v>5004</v>
      </c>
      <c r="V300" s="18">
        <v>3.4432870370370371E-2</v>
      </c>
      <c r="W300" s="18">
        <v>3.5358796296296298E-2</v>
      </c>
      <c r="X300" s="18">
        <v>9.2592592592592585E-4</v>
      </c>
      <c r="Y300" s="1" t="e">
        <f>VLOOKUP(A300,tickets!A:A,1,0)</f>
        <v>#N/A</v>
      </c>
      <c r="Z300" s="58">
        <v>45296</v>
      </c>
      <c r="AA300" s="79"/>
    </row>
    <row r="301" spans="1:27" x14ac:dyDescent="0.2">
      <c r="A301" s="1" t="s">
        <v>623</v>
      </c>
      <c r="B301" s="1" t="s">
        <v>115</v>
      </c>
      <c r="C301" s="1" t="s">
        <v>22</v>
      </c>
      <c r="D301" s="1" t="s">
        <v>243</v>
      </c>
      <c r="E301" s="1" t="s">
        <v>45</v>
      </c>
      <c r="F301" s="1" t="s">
        <v>144</v>
      </c>
      <c r="G301" s="1" t="s">
        <v>116</v>
      </c>
      <c r="H301" s="1" t="s">
        <v>40</v>
      </c>
      <c r="I301" s="1" t="s">
        <v>117</v>
      </c>
      <c r="J301" s="1" t="s">
        <v>81</v>
      </c>
      <c r="K301" s="1" t="s">
        <v>119</v>
      </c>
      <c r="L301" s="1" t="s">
        <v>624</v>
      </c>
      <c r="M301" s="1" t="s">
        <v>5104</v>
      </c>
      <c r="N301" s="1" t="s">
        <v>5105</v>
      </c>
      <c r="O301" s="1" t="s">
        <v>122</v>
      </c>
      <c r="P301" s="1" t="s">
        <v>279</v>
      </c>
      <c r="Q301" s="1" t="s">
        <v>280</v>
      </c>
      <c r="R301" s="1" t="s">
        <v>5106</v>
      </c>
      <c r="S301" s="1" t="s">
        <v>4190</v>
      </c>
      <c r="T301" s="1" t="s">
        <v>974</v>
      </c>
      <c r="U301" s="1" t="s">
        <v>319</v>
      </c>
      <c r="V301" s="18">
        <v>0</v>
      </c>
      <c r="W301" s="18">
        <v>7.6388888888888886E-3</v>
      </c>
      <c r="X301" s="18">
        <v>7.6388888888888886E-3</v>
      </c>
      <c r="Y301" s="1" t="e">
        <f>VLOOKUP(A301,tickets!A:A,1,0)</f>
        <v>#N/A</v>
      </c>
      <c r="Z301" s="58">
        <v>45296</v>
      </c>
      <c r="AA301" s="79"/>
    </row>
    <row r="302" spans="1:27" x14ac:dyDescent="0.2">
      <c r="A302" s="1" t="s">
        <v>1266</v>
      </c>
      <c r="B302" s="1" t="s">
        <v>115</v>
      </c>
      <c r="C302" s="1" t="s">
        <v>19</v>
      </c>
      <c r="D302" s="1" t="s">
        <v>243</v>
      </c>
      <c r="E302" s="1" t="s">
        <v>64</v>
      </c>
      <c r="F302" s="1" t="s">
        <v>144</v>
      </c>
      <c r="G302" s="1" t="s">
        <v>116</v>
      </c>
      <c r="H302" s="1" t="s">
        <v>40</v>
      </c>
      <c r="I302" s="1" t="s">
        <v>117</v>
      </c>
      <c r="J302" s="1" t="s">
        <v>81</v>
      </c>
      <c r="K302" s="1" t="s">
        <v>449</v>
      </c>
      <c r="L302" s="1" t="s">
        <v>1270</v>
      </c>
      <c r="M302" s="1" t="s">
        <v>5128</v>
      </c>
      <c r="N302" s="1" t="s">
        <v>5129</v>
      </c>
      <c r="O302" s="1" t="s">
        <v>122</v>
      </c>
      <c r="P302" s="1" t="s">
        <v>266</v>
      </c>
      <c r="Q302" s="1" t="s">
        <v>267</v>
      </c>
      <c r="R302" s="1" t="s">
        <v>5130</v>
      </c>
      <c r="S302" s="1" t="s">
        <v>4271</v>
      </c>
      <c r="T302" s="1" t="s">
        <v>5131</v>
      </c>
      <c r="U302" s="1" t="s">
        <v>5132</v>
      </c>
      <c r="V302" s="18">
        <v>0.48554398148148148</v>
      </c>
      <c r="W302" s="18">
        <v>0.67437499999999995</v>
      </c>
      <c r="X302" s="18">
        <v>0.1888310185185185</v>
      </c>
      <c r="Y302" s="1" t="e">
        <f>VLOOKUP(A302,tickets!A:A,1,0)</f>
        <v>#N/A</v>
      </c>
      <c r="Z302" s="58">
        <v>45296</v>
      </c>
      <c r="AA302" s="79"/>
    </row>
    <row r="303" spans="1:27" x14ac:dyDescent="0.2">
      <c r="A303" s="1" t="s">
        <v>1127</v>
      </c>
      <c r="B303" s="1" t="s">
        <v>115</v>
      </c>
      <c r="C303" s="1" t="s">
        <v>18</v>
      </c>
      <c r="D303" s="1" t="s">
        <v>243</v>
      </c>
      <c r="E303" s="1" t="s">
        <v>61</v>
      </c>
      <c r="F303" s="1" t="s">
        <v>144</v>
      </c>
      <c r="G303" s="1" t="s">
        <v>116</v>
      </c>
      <c r="H303" s="1" t="s">
        <v>40</v>
      </c>
      <c r="I303" s="1" t="s">
        <v>117</v>
      </c>
      <c r="J303" s="1" t="s">
        <v>81</v>
      </c>
      <c r="K303" s="1" t="s">
        <v>129</v>
      </c>
      <c r="L303" s="1" t="s">
        <v>1131</v>
      </c>
      <c r="M303" s="1" t="s">
        <v>5231</v>
      </c>
      <c r="N303" s="1" t="s">
        <v>5232</v>
      </c>
      <c r="O303" s="1" t="s">
        <v>122</v>
      </c>
      <c r="P303" s="1" t="s">
        <v>246</v>
      </c>
      <c r="Q303" s="1" t="s">
        <v>247</v>
      </c>
      <c r="R303" s="1" t="s">
        <v>5233</v>
      </c>
      <c r="S303" s="1" t="s">
        <v>4206</v>
      </c>
      <c r="T303" s="1" t="s">
        <v>5234</v>
      </c>
      <c r="U303" s="1" t="s">
        <v>5235</v>
      </c>
      <c r="V303" s="18">
        <v>1.9516898148148147</v>
      </c>
      <c r="W303" s="18">
        <v>2.0067592592592591</v>
      </c>
      <c r="X303" s="18">
        <v>5.5069444444444449E-2</v>
      </c>
      <c r="Y303" s="1" t="e">
        <f>VLOOKUP(A303,tickets!A:A,1,0)</f>
        <v>#N/A</v>
      </c>
      <c r="Z303" s="58">
        <v>45296</v>
      </c>
      <c r="AA303" s="79"/>
    </row>
    <row r="304" spans="1:27" x14ac:dyDescent="0.2">
      <c r="A304" s="1" t="s">
        <v>1348</v>
      </c>
      <c r="B304" s="1" t="s">
        <v>115</v>
      </c>
      <c r="C304" s="1" t="s">
        <v>20</v>
      </c>
      <c r="D304" s="1" t="s">
        <v>257</v>
      </c>
      <c r="E304" s="1" t="s">
        <v>69</v>
      </c>
      <c r="F304" s="1" t="s">
        <v>151</v>
      </c>
      <c r="G304" s="1" t="s">
        <v>116</v>
      </c>
      <c r="H304" s="1" t="s">
        <v>40</v>
      </c>
      <c r="I304" s="1" t="s">
        <v>117</v>
      </c>
      <c r="J304" s="1" t="s">
        <v>81</v>
      </c>
      <c r="K304" s="1" t="s">
        <v>155</v>
      </c>
      <c r="L304" s="1" t="s">
        <v>1352</v>
      </c>
      <c r="M304" s="1" t="s">
        <v>5250</v>
      </c>
      <c r="N304" s="1" t="s">
        <v>5251</v>
      </c>
      <c r="O304" s="1" t="s">
        <v>122</v>
      </c>
      <c r="P304" s="1" t="s">
        <v>246</v>
      </c>
      <c r="Q304" s="1" t="s">
        <v>247</v>
      </c>
      <c r="R304" s="1" t="s">
        <v>5252</v>
      </c>
      <c r="S304" s="1" t="s">
        <v>4271</v>
      </c>
      <c r="T304" s="1" t="s">
        <v>5253</v>
      </c>
      <c r="U304" s="1" t="s">
        <v>5254</v>
      </c>
      <c r="V304" s="18">
        <v>1.6134259259259261E-2</v>
      </c>
      <c r="W304" s="18">
        <v>4.5914351851851852E-2</v>
      </c>
      <c r="X304" s="18">
        <v>2.9780092592592594E-2</v>
      </c>
      <c r="Y304" s="1" t="e">
        <f>VLOOKUP(A304,tickets!A:A,1,0)</f>
        <v>#N/A</v>
      </c>
      <c r="Z304" s="58">
        <v>45296</v>
      </c>
      <c r="AA304" s="79"/>
    </row>
    <row r="305" spans="1:27" hidden="1" x14ac:dyDescent="0.2">
      <c r="A305" s="1" t="s">
        <v>779</v>
      </c>
      <c r="B305" s="1" t="s">
        <v>132</v>
      </c>
      <c r="C305" s="1" t="s">
        <v>250</v>
      </c>
      <c r="D305" s="1" t="s">
        <v>251</v>
      </c>
      <c r="E305" s="1" t="s">
        <v>289</v>
      </c>
      <c r="F305" s="1" t="s">
        <v>290</v>
      </c>
      <c r="G305" s="1" t="s">
        <v>110</v>
      </c>
      <c r="H305" s="1" t="s">
        <v>50</v>
      </c>
      <c r="I305" s="1" t="s">
        <v>109</v>
      </c>
      <c r="J305" s="1" t="s">
        <v>81</v>
      </c>
      <c r="K305" s="1" t="s">
        <v>129</v>
      </c>
      <c r="L305" s="1" t="s">
        <v>780</v>
      </c>
      <c r="M305" s="1" t="s">
        <v>5319</v>
      </c>
      <c r="N305" s="1" t="s">
        <v>5320</v>
      </c>
      <c r="O305" s="1" t="s">
        <v>122</v>
      </c>
      <c r="P305" s="1" t="s">
        <v>246</v>
      </c>
      <c r="Q305" s="1" t="s">
        <v>247</v>
      </c>
      <c r="R305" s="1" t="s">
        <v>5321</v>
      </c>
      <c r="S305" s="1" t="s">
        <v>4175</v>
      </c>
      <c r="T305" s="1" t="s">
        <v>780</v>
      </c>
      <c r="U305" s="1" t="s">
        <v>369</v>
      </c>
      <c r="V305" s="18">
        <v>8.2175925925925917E-4</v>
      </c>
      <c r="W305" s="18">
        <v>1.6319444444444445E-3</v>
      </c>
      <c r="X305" s="18">
        <v>8.1018518518518516E-4</v>
      </c>
      <c r="Y305" s="1" t="e">
        <f>VLOOKUP(A305,tickets!A:A,1,0)</f>
        <v>#N/A</v>
      </c>
      <c r="Z305" s="58">
        <v>45295</v>
      </c>
      <c r="AA305" s="79"/>
    </row>
    <row r="306" spans="1:27" x14ac:dyDescent="0.2">
      <c r="A306" s="1" t="s">
        <v>1202</v>
      </c>
      <c r="B306" s="1" t="s">
        <v>115</v>
      </c>
      <c r="C306" s="1" t="s">
        <v>13</v>
      </c>
      <c r="D306" s="1" t="s">
        <v>243</v>
      </c>
      <c r="E306" s="1" t="s">
        <v>37</v>
      </c>
      <c r="F306" s="1" t="s">
        <v>144</v>
      </c>
      <c r="G306" s="1" t="s">
        <v>116</v>
      </c>
      <c r="H306" s="1" t="s">
        <v>40</v>
      </c>
      <c r="I306" s="1" t="s">
        <v>117</v>
      </c>
      <c r="J306" s="1" t="s">
        <v>81</v>
      </c>
      <c r="K306" s="1" t="s">
        <v>200</v>
      </c>
      <c r="L306" s="1" t="s">
        <v>1206</v>
      </c>
      <c r="M306" s="1" t="s">
        <v>5263</v>
      </c>
      <c r="N306" s="1" t="s">
        <v>5264</v>
      </c>
      <c r="O306" s="1" t="s">
        <v>122</v>
      </c>
      <c r="P306" s="1" t="s">
        <v>266</v>
      </c>
      <c r="Q306" s="1" t="s">
        <v>341</v>
      </c>
      <c r="R306" s="1" t="s">
        <v>5265</v>
      </c>
      <c r="S306" s="1" t="s">
        <v>4206</v>
      </c>
      <c r="T306" s="1" t="s">
        <v>5266</v>
      </c>
      <c r="U306" s="1" t="s">
        <v>5267</v>
      </c>
      <c r="V306" s="18">
        <v>9.1909722222222226E-2</v>
      </c>
      <c r="W306" s="18">
        <v>0.34964120370370372</v>
      </c>
      <c r="X306" s="18">
        <v>0.25773148148148145</v>
      </c>
      <c r="Y306" s="1" t="e">
        <f>VLOOKUP(A306,tickets!A:A,1,0)</f>
        <v>#N/A</v>
      </c>
      <c r="Z306" s="58">
        <v>45296</v>
      </c>
      <c r="AA306" s="79"/>
    </row>
    <row r="307" spans="1:27" hidden="1" x14ac:dyDescent="0.2">
      <c r="A307" s="1" t="s">
        <v>772</v>
      </c>
      <c r="B307" s="1" t="s">
        <v>132</v>
      </c>
      <c r="C307" s="1" t="s">
        <v>256</v>
      </c>
      <c r="D307" s="1" t="s">
        <v>374</v>
      </c>
      <c r="E307" s="1" t="s">
        <v>258</v>
      </c>
      <c r="F307" s="1" t="s">
        <v>442</v>
      </c>
      <c r="G307" s="1" t="s">
        <v>116</v>
      </c>
      <c r="H307" s="1" t="s">
        <v>40</v>
      </c>
      <c r="I307" s="1" t="s">
        <v>117</v>
      </c>
      <c r="J307" s="1" t="s">
        <v>81</v>
      </c>
      <c r="K307" s="1" t="s">
        <v>259</v>
      </c>
      <c r="L307" s="1" t="s">
        <v>464</v>
      </c>
      <c r="M307" s="1" t="s">
        <v>5325</v>
      </c>
      <c r="N307" s="1" t="s">
        <v>5326</v>
      </c>
      <c r="O307" s="1" t="s">
        <v>122</v>
      </c>
      <c r="P307" s="1" t="s">
        <v>199</v>
      </c>
      <c r="Q307" s="1" t="s">
        <v>115</v>
      </c>
      <c r="R307" s="1" t="s">
        <v>5327</v>
      </c>
      <c r="S307" s="1" t="s">
        <v>4175</v>
      </c>
      <c r="T307" s="1" t="s">
        <v>770</v>
      </c>
      <c r="V307" s="18">
        <v>2.7529398148148148</v>
      </c>
      <c r="W307" s="18">
        <v>2.7855671296296296</v>
      </c>
      <c r="X307" s="18">
        <v>3.2627314814814817E-2</v>
      </c>
      <c r="Y307" s="1" t="e">
        <f>VLOOKUP(A307,tickets!A:A,1,0)</f>
        <v>#N/A</v>
      </c>
      <c r="Z307" s="58">
        <v>45296</v>
      </c>
      <c r="AA307" s="79"/>
    </row>
    <row r="308" spans="1:27" x14ac:dyDescent="0.2">
      <c r="A308" s="1" t="s">
        <v>1132</v>
      </c>
      <c r="B308" s="1" t="s">
        <v>115</v>
      </c>
      <c r="C308" s="1" t="s">
        <v>18</v>
      </c>
      <c r="D308" s="1" t="s">
        <v>257</v>
      </c>
      <c r="E308" s="1" t="s">
        <v>58</v>
      </c>
      <c r="F308" s="1" t="s">
        <v>461</v>
      </c>
      <c r="G308" s="1" t="s">
        <v>110</v>
      </c>
      <c r="H308" s="1" t="s">
        <v>50</v>
      </c>
      <c r="I308" s="1" t="s">
        <v>109</v>
      </c>
      <c r="J308" s="1" t="s">
        <v>81</v>
      </c>
      <c r="K308" s="1" t="s">
        <v>114</v>
      </c>
      <c r="L308" s="1" t="s">
        <v>1136</v>
      </c>
      <c r="M308" s="1" t="s">
        <v>5300</v>
      </c>
      <c r="N308" s="1" t="s">
        <v>5301</v>
      </c>
      <c r="O308" s="1" t="s">
        <v>122</v>
      </c>
      <c r="P308" s="1" t="s">
        <v>246</v>
      </c>
      <c r="Q308" s="1" t="s">
        <v>247</v>
      </c>
      <c r="R308" s="1" t="s">
        <v>5302</v>
      </c>
      <c r="S308" s="1" t="s">
        <v>4206</v>
      </c>
      <c r="T308" s="1" t="s">
        <v>5303</v>
      </c>
      <c r="V308" s="18">
        <v>0.57954861111111111</v>
      </c>
      <c r="W308" s="18">
        <v>0.71819444444444447</v>
      </c>
      <c r="X308" s="18">
        <v>0.13864583333333333</v>
      </c>
      <c r="Y308" s="1" t="e">
        <f>VLOOKUP(A308,tickets!A:A,1,0)</f>
        <v>#N/A</v>
      </c>
      <c r="Z308" s="58">
        <v>45296</v>
      </c>
      <c r="AA308" s="79"/>
    </row>
    <row r="309" spans="1:27" hidden="1" x14ac:dyDescent="0.2">
      <c r="A309" s="1" t="s">
        <v>5331</v>
      </c>
      <c r="B309" s="1" t="s">
        <v>164</v>
      </c>
      <c r="C309" s="1" t="s">
        <v>295</v>
      </c>
      <c r="D309" s="1" t="s">
        <v>296</v>
      </c>
      <c r="E309" s="1" t="s">
        <v>297</v>
      </c>
      <c r="F309" s="1" t="s">
        <v>298</v>
      </c>
      <c r="G309" s="1" t="s">
        <v>110</v>
      </c>
      <c r="H309" s="1" t="s">
        <v>50</v>
      </c>
      <c r="I309" s="1" t="s">
        <v>109</v>
      </c>
      <c r="J309" s="1" t="s">
        <v>4186</v>
      </c>
      <c r="K309" s="1" t="s">
        <v>129</v>
      </c>
      <c r="L309" s="1" t="s">
        <v>299</v>
      </c>
      <c r="M309" s="1" t="s">
        <v>5332</v>
      </c>
      <c r="N309" s="1" t="s">
        <v>5333</v>
      </c>
      <c r="O309" s="1" t="s">
        <v>122</v>
      </c>
      <c r="P309" s="1" t="s">
        <v>266</v>
      </c>
      <c r="Q309" s="1" t="s">
        <v>283</v>
      </c>
      <c r="R309" s="1" t="s">
        <v>5334</v>
      </c>
      <c r="S309" s="1" t="s">
        <v>4231</v>
      </c>
      <c r="U309" s="1" t="s">
        <v>300</v>
      </c>
      <c r="V309" s="18">
        <v>0</v>
      </c>
      <c r="W309" s="18">
        <v>0</v>
      </c>
      <c r="X309" s="18">
        <v>0</v>
      </c>
      <c r="Y309" s="1" t="e">
        <f>VLOOKUP(A309,tickets!A:A,1,0)</f>
        <v>#N/A</v>
      </c>
      <c r="Z309" s="58">
        <v>45293</v>
      </c>
      <c r="AA309" s="79"/>
    </row>
    <row r="310" spans="1:27" hidden="1" x14ac:dyDescent="0.2">
      <c r="A310" s="1" t="s">
        <v>5335</v>
      </c>
      <c r="B310" s="1" t="s">
        <v>132</v>
      </c>
      <c r="C310" s="1" t="s">
        <v>251</v>
      </c>
      <c r="D310" s="1" t="s">
        <v>257</v>
      </c>
      <c r="E310" s="1" t="s">
        <v>407</v>
      </c>
      <c r="F310" s="1" t="s">
        <v>174</v>
      </c>
      <c r="G310" s="1" t="s">
        <v>116</v>
      </c>
      <c r="H310" s="1" t="s">
        <v>40</v>
      </c>
      <c r="I310" s="1" t="s">
        <v>117</v>
      </c>
      <c r="J310" s="1" t="s">
        <v>81</v>
      </c>
      <c r="K310" s="1" t="s">
        <v>148</v>
      </c>
      <c r="L310" s="1" t="s">
        <v>366</v>
      </c>
      <c r="M310" s="1" t="s">
        <v>5336</v>
      </c>
      <c r="N310" s="1" t="s">
        <v>5337</v>
      </c>
      <c r="O310" s="1" t="s">
        <v>122</v>
      </c>
      <c r="P310" s="1" t="s">
        <v>246</v>
      </c>
      <c r="Q310" s="1" t="s">
        <v>247</v>
      </c>
      <c r="R310" s="1" t="s">
        <v>5338</v>
      </c>
      <c r="S310" s="1" t="s">
        <v>4271</v>
      </c>
      <c r="T310" s="1" t="s">
        <v>5339</v>
      </c>
      <c r="U310" s="1" t="s">
        <v>375</v>
      </c>
      <c r="V310" s="18">
        <v>2.5451388888888888E-2</v>
      </c>
      <c r="W310" s="18">
        <v>3.5740740740740747E-2</v>
      </c>
      <c r="X310" s="18">
        <v>1.0289351851851852E-2</v>
      </c>
      <c r="Y310" s="1" t="e">
        <f>VLOOKUP(A310,tickets!A:A,1,0)</f>
        <v>#N/A</v>
      </c>
      <c r="Z310" s="58">
        <v>45295</v>
      </c>
      <c r="AA310" s="79"/>
    </row>
    <row r="311" spans="1:27" x14ac:dyDescent="0.2">
      <c r="A311" s="1" t="s">
        <v>644</v>
      </c>
      <c r="B311" s="1" t="s">
        <v>176</v>
      </c>
      <c r="C311" s="1" t="s">
        <v>18</v>
      </c>
      <c r="D311" s="1" t="s">
        <v>996</v>
      </c>
      <c r="E311" s="1" t="s">
        <v>499</v>
      </c>
      <c r="F311" s="1" t="s">
        <v>646</v>
      </c>
      <c r="G311" s="1" t="s">
        <v>116</v>
      </c>
      <c r="H311" s="1" t="s">
        <v>40</v>
      </c>
      <c r="I311" s="1" t="s">
        <v>117</v>
      </c>
      <c r="J311" s="1" t="s">
        <v>81</v>
      </c>
      <c r="K311" s="1" t="s">
        <v>129</v>
      </c>
      <c r="L311" s="1" t="s">
        <v>645</v>
      </c>
      <c r="M311" s="1" t="s">
        <v>5304</v>
      </c>
      <c r="N311" s="1" t="s">
        <v>5305</v>
      </c>
      <c r="O311" s="1" t="s">
        <v>122</v>
      </c>
      <c r="P311" s="1" t="s">
        <v>384</v>
      </c>
      <c r="Q311" s="1" t="s">
        <v>385</v>
      </c>
      <c r="R311" s="1" t="s">
        <v>5306</v>
      </c>
      <c r="S311" s="1" t="s">
        <v>4179</v>
      </c>
      <c r="T311" s="1" t="s">
        <v>997</v>
      </c>
      <c r="U311" s="1" t="s">
        <v>998</v>
      </c>
      <c r="V311" s="18">
        <v>9.0624999999999994E-3</v>
      </c>
      <c r="W311" s="18">
        <v>8.8217592592592597E-2</v>
      </c>
      <c r="X311" s="18">
        <v>7.9155092592592582E-2</v>
      </c>
      <c r="Y311" s="1" t="e">
        <f>VLOOKUP(A311,tickets!A:A,1,0)</f>
        <v>#N/A</v>
      </c>
      <c r="Z311" s="58">
        <v>45296</v>
      </c>
      <c r="AA311" s="79"/>
    </row>
    <row r="312" spans="1:27" x14ac:dyDescent="0.2">
      <c r="A312" s="1" t="s">
        <v>621</v>
      </c>
      <c r="B312" s="1" t="s">
        <v>167</v>
      </c>
      <c r="C312" s="1" t="s">
        <v>22</v>
      </c>
      <c r="D312" s="1" t="s">
        <v>22</v>
      </c>
      <c r="E312" s="1" t="s">
        <v>45</v>
      </c>
      <c r="F312" s="1" t="s">
        <v>168</v>
      </c>
      <c r="G312" s="1" t="s">
        <v>110</v>
      </c>
      <c r="H312" s="1" t="s">
        <v>50</v>
      </c>
      <c r="I312" s="1" t="s">
        <v>109</v>
      </c>
      <c r="J312" s="1" t="s">
        <v>81</v>
      </c>
      <c r="K312" s="1" t="s">
        <v>111</v>
      </c>
      <c r="L312" s="1" t="s">
        <v>622</v>
      </c>
      <c r="M312" s="1" t="s">
        <v>5322</v>
      </c>
      <c r="N312" s="1" t="s">
        <v>5323</v>
      </c>
      <c r="O312" s="1" t="s">
        <v>122</v>
      </c>
      <c r="P312" s="1" t="s">
        <v>279</v>
      </c>
      <c r="Q312" s="1" t="s">
        <v>280</v>
      </c>
      <c r="R312" s="1" t="s">
        <v>5324</v>
      </c>
      <c r="S312" s="1" t="s">
        <v>4190</v>
      </c>
      <c r="T312" s="1" t="s">
        <v>969</v>
      </c>
      <c r="U312" s="1" t="s">
        <v>969</v>
      </c>
      <c r="V312" s="18">
        <v>0</v>
      </c>
      <c r="W312" s="18">
        <v>4.2939814814814811E-3</v>
      </c>
      <c r="X312" s="18">
        <v>4.2939814814814811E-3</v>
      </c>
      <c r="Y312" s="1" t="e">
        <f>VLOOKUP(A312,tickets!A:A,1,0)</f>
        <v>#N/A</v>
      </c>
      <c r="Z312" s="58">
        <v>45296</v>
      </c>
      <c r="AA312" s="79"/>
    </row>
    <row r="313" spans="1:27" x14ac:dyDescent="0.2">
      <c r="A313" s="1" t="s">
        <v>588</v>
      </c>
      <c r="B313" s="1" t="s">
        <v>167</v>
      </c>
      <c r="C313" s="1" t="s">
        <v>22</v>
      </c>
      <c r="D313" s="1" t="s">
        <v>22</v>
      </c>
      <c r="E313" s="1" t="s">
        <v>46</v>
      </c>
      <c r="F313" s="1" t="s">
        <v>171</v>
      </c>
      <c r="G313" s="1" t="s">
        <v>110</v>
      </c>
      <c r="H313" s="1" t="s">
        <v>50</v>
      </c>
      <c r="I313" s="1" t="s">
        <v>109</v>
      </c>
      <c r="J313" s="1" t="s">
        <v>81</v>
      </c>
      <c r="K313" s="1" t="s">
        <v>129</v>
      </c>
      <c r="L313" s="1" t="s">
        <v>589</v>
      </c>
      <c r="M313" s="1" t="s">
        <v>5402</v>
      </c>
      <c r="N313" s="1" t="s">
        <v>5403</v>
      </c>
      <c r="O313" s="1" t="s">
        <v>122</v>
      </c>
      <c r="P313" s="1" t="s">
        <v>266</v>
      </c>
      <c r="Q313" s="1" t="s">
        <v>330</v>
      </c>
      <c r="R313" s="1" t="s">
        <v>5404</v>
      </c>
      <c r="S313" s="1" t="s">
        <v>4190</v>
      </c>
      <c r="T313" s="1" t="s">
        <v>905</v>
      </c>
      <c r="U313" s="1" t="s">
        <v>906</v>
      </c>
      <c r="V313" s="18">
        <v>0</v>
      </c>
      <c r="W313" s="18">
        <v>0</v>
      </c>
      <c r="X313" s="18">
        <v>0</v>
      </c>
      <c r="Y313" s="1" t="e">
        <f>VLOOKUP(A313,tickets!A:A,1,0)</f>
        <v>#N/A</v>
      </c>
      <c r="Z313" s="58">
        <v>45296</v>
      </c>
      <c r="AA313" s="79"/>
    </row>
    <row r="314" spans="1:27" x14ac:dyDescent="0.2">
      <c r="A314" s="1" t="s">
        <v>688</v>
      </c>
      <c r="B314" s="1" t="s">
        <v>167</v>
      </c>
      <c r="C314" s="1" t="s">
        <v>22</v>
      </c>
      <c r="D314" s="1" t="s">
        <v>22</v>
      </c>
      <c r="E314" s="1" t="s">
        <v>665</v>
      </c>
      <c r="F314" s="1" t="s">
        <v>667</v>
      </c>
      <c r="G314" s="1" t="s">
        <v>116</v>
      </c>
      <c r="H314" s="1" t="s">
        <v>50</v>
      </c>
      <c r="I314" s="1" t="s">
        <v>109</v>
      </c>
      <c r="J314" s="1" t="s">
        <v>81</v>
      </c>
      <c r="K314" s="1" t="s">
        <v>111</v>
      </c>
      <c r="L314" s="1" t="s">
        <v>689</v>
      </c>
      <c r="M314" s="1" t="s">
        <v>5405</v>
      </c>
      <c r="N314" s="1" t="s">
        <v>5406</v>
      </c>
      <c r="O314" s="1" t="s">
        <v>122</v>
      </c>
      <c r="P314" s="1" t="s">
        <v>266</v>
      </c>
      <c r="Q314" s="1" t="s">
        <v>1046</v>
      </c>
      <c r="R314" s="1" t="s">
        <v>5406</v>
      </c>
      <c r="S314" s="1" t="s">
        <v>4179</v>
      </c>
      <c r="T314" s="1" t="s">
        <v>1049</v>
      </c>
      <c r="U314" s="1" t="s">
        <v>1048</v>
      </c>
      <c r="V314" s="18">
        <v>0</v>
      </c>
      <c r="W314" s="18">
        <v>6.8402777777777776E-3</v>
      </c>
      <c r="X314" s="18">
        <v>6.8402777777777776E-3</v>
      </c>
      <c r="Y314" s="1" t="e">
        <f>VLOOKUP(A314,tickets!A:A,1,0)</f>
        <v>#N/A</v>
      </c>
      <c r="Z314" s="58">
        <v>45296</v>
      </c>
      <c r="AA314" s="79"/>
    </row>
    <row r="315" spans="1:27" x14ac:dyDescent="0.2">
      <c r="A315" s="1" t="s">
        <v>611</v>
      </c>
      <c r="B315" s="1" t="s">
        <v>216</v>
      </c>
      <c r="C315" s="1" t="s">
        <v>19</v>
      </c>
      <c r="D315" s="1" t="s">
        <v>242</v>
      </c>
      <c r="E315" s="1" t="s">
        <v>62</v>
      </c>
      <c r="F315" s="1" t="s">
        <v>147</v>
      </c>
      <c r="G315" s="1" t="s">
        <v>110</v>
      </c>
      <c r="H315" s="1" t="s">
        <v>50</v>
      </c>
      <c r="I315" s="1" t="s">
        <v>109</v>
      </c>
      <c r="J315" s="1" t="s">
        <v>81</v>
      </c>
      <c r="K315" s="1" t="s">
        <v>111</v>
      </c>
      <c r="L315" s="1" t="s">
        <v>612</v>
      </c>
      <c r="M315" s="1" t="s">
        <v>5520</v>
      </c>
      <c r="N315" s="1" t="s">
        <v>5521</v>
      </c>
      <c r="O315" s="1" t="s">
        <v>122</v>
      </c>
      <c r="P315" s="1" t="s">
        <v>266</v>
      </c>
      <c r="Q315" s="1" t="s">
        <v>267</v>
      </c>
      <c r="R315" s="1" t="s">
        <v>5522</v>
      </c>
      <c r="S315" s="1" t="s">
        <v>4190</v>
      </c>
      <c r="T315" s="1" t="s">
        <v>803</v>
      </c>
      <c r="U315" s="1" t="s">
        <v>804</v>
      </c>
      <c r="V315" s="18">
        <v>0</v>
      </c>
      <c r="W315" s="18">
        <v>0</v>
      </c>
      <c r="X315" s="18">
        <v>0</v>
      </c>
      <c r="Y315" s="1" t="e">
        <f>VLOOKUP(A315,tickets!A:A,1,0)</f>
        <v>#N/A</v>
      </c>
      <c r="Z315" s="58">
        <v>45296</v>
      </c>
      <c r="AA315" s="79"/>
    </row>
    <row r="316" spans="1:27" x14ac:dyDescent="0.2">
      <c r="A316" s="1" t="s">
        <v>1232</v>
      </c>
      <c r="B316" s="1" t="s">
        <v>115</v>
      </c>
      <c r="C316" s="1" t="s">
        <v>23</v>
      </c>
      <c r="D316" s="1" t="s">
        <v>374</v>
      </c>
      <c r="E316" s="1" t="s">
        <v>68</v>
      </c>
      <c r="F316" s="1" t="s">
        <v>149</v>
      </c>
      <c r="G316" s="1" t="s">
        <v>110</v>
      </c>
      <c r="H316" s="1" t="s">
        <v>50</v>
      </c>
      <c r="I316" s="1" t="s">
        <v>109</v>
      </c>
      <c r="J316" s="1" t="s">
        <v>81</v>
      </c>
      <c r="K316" s="1" t="s">
        <v>155</v>
      </c>
      <c r="L316" s="1" t="s">
        <v>1236</v>
      </c>
      <c r="M316" s="1" t="s">
        <v>5534</v>
      </c>
      <c r="N316" s="1" t="s">
        <v>5535</v>
      </c>
      <c r="O316" s="1" t="s">
        <v>122</v>
      </c>
      <c r="P316" s="1" t="s">
        <v>246</v>
      </c>
      <c r="Q316" s="1" t="s">
        <v>247</v>
      </c>
      <c r="R316" s="1" t="s">
        <v>5536</v>
      </c>
      <c r="S316" s="1" t="s">
        <v>4206</v>
      </c>
      <c r="T316" s="1" t="s">
        <v>5537</v>
      </c>
      <c r="U316" s="1" t="s">
        <v>5538</v>
      </c>
      <c r="V316" s="18">
        <v>0.12261574074074073</v>
      </c>
      <c r="W316" s="18">
        <v>0.33226851851851852</v>
      </c>
      <c r="X316" s="18">
        <v>0.20965277777777777</v>
      </c>
      <c r="Y316" s="1" t="e">
        <f>VLOOKUP(A316,tickets!A:A,1,0)</f>
        <v>#N/A</v>
      </c>
      <c r="Z316" s="58">
        <v>45296</v>
      </c>
      <c r="AA316" s="79"/>
    </row>
    <row r="317" spans="1:27" hidden="1" x14ac:dyDescent="0.2">
      <c r="A317" s="1" t="s">
        <v>945</v>
      </c>
      <c r="B317" s="1" t="s">
        <v>164</v>
      </c>
      <c r="C317" s="1" t="s">
        <v>295</v>
      </c>
      <c r="D317" s="1" t="s">
        <v>251</v>
      </c>
      <c r="E317" s="1" t="s">
        <v>261</v>
      </c>
      <c r="F317" s="1" t="s">
        <v>335</v>
      </c>
      <c r="G317" s="1" t="s">
        <v>110</v>
      </c>
      <c r="H317" s="1" t="s">
        <v>50</v>
      </c>
      <c r="I317" s="1" t="s">
        <v>109</v>
      </c>
      <c r="J317" s="1" t="s">
        <v>4186</v>
      </c>
      <c r="K317" s="1" t="s">
        <v>129</v>
      </c>
      <c r="L317" s="1" t="s">
        <v>336</v>
      </c>
      <c r="M317" s="1" t="s">
        <v>5364</v>
      </c>
      <c r="N317" s="1" t="s">
        <v>5365</v>
      </c>
      <c r="O317" s="1" t="s">
        <v>122</v>
      </c>
      <c r="P317" s="1" t="s">
        <v>246</v>
      </c>
      <c r="Q317" s="1" t="s">
        <v>247</v>
      </c>
      <c r="R317" s="1" t="s">
        <v>5366</v>
      </c>
      <c r="S317" s="1" t="s">
        <v>4190</v>
      </c>
      <c r="U317" s="1" t="s">
        <v>946</v>
      </c>
      <c r="V317" s="18">
        <v>0</v>
      </c>
      <c r="W317" s="18">
        <v>0</v>
      </c>
      <c r="X317" s="18">
        <v>0</v>
      </c>
      <c r="Y317" s="1" t="e">
        <f>VLOOKUP(A317,tickets!A:A,1,0)</f>
        <v>#N/A</v>
      </c>
      <c r="Z317" s="58">
        <v>45296</v>
      </c>
      <c r="AA317" s="79"/>
    </row>
    <row r="318" spans="1:27" x14ac:dyDescent="0.2">
      <c r="A318" s="1" t="s">
        <v>710</v>
      </c>
      <c r="B318" s="1" t="s">
        <v>167</v>
      </c>
      <c r="C318" s="1" t="s">
        <v>22</v>
      </c>
      <c r="D318" s="1" t="s">
        <v>22</v>
      </c>
      <c r="E318" s="1" t="s">
        <v>45</v>
      </c>
      <c r="F318" s="1" t="s">
        <v>168</v>
      </c>
      <c r="G318" s="1" t="s">
        <v>110</v>
      </c>
      <c r="H318" s="1" t="s">
        <v>50</v>
      </c>
      <c r="I318" s="1" t="s">
        <v>109</v>
      </c>
      <c r="J318" s="1" t="s">
        <v>81</v>
      </c>
      <c r="K318" s="1" t="s">
        <v>111</v>
      </c>
      <c r="L318" s="1" t="s">
        <v>711</v>
      </c>
      <c r="M318" s="1" t="s">
        <v>5545</v>
      </c>
      <c r="N318" s="1" t="s">
        <v>5546</v>
      </c>
      <c r="O318" s="1" t="s">
        <v>122</v>
      </c>
      <c r="P318" s="1" t="s">
        <v>279</v>
      </c>
      <c r="Q318" s="1" t="s">
        <v>280</v>
      </c>
      <c r="R318" s="1" t="s">
        <v>5547</v>
      </c>
      <c r="S318" s="1" t="s">
        <v>4179</v>
      </c>
      <c r="T318" s="1" t="s">
        <v>1062</v>
      </c>
      <c r="U318" s="1" t="s">
        <v>1062</v>
      </c>
      <c r="V318" s="18">
        <v>0</v>
      </c>
      <c r="W318" s="18">
        <v>1.2384259259259258E-3</v>
      </c>
      <c r="X318" s="18">
        <v>1.2384259259259258E-3</v>
      </c>
      <c r="Y318" s="1" t="e">
        <f>VLOOKUP(A318,tickets!A:A,1,0)</f>
        <v>#N/A</v>
      </c>
      <c r="Z318" s="58">
        <v>45296</v>
      </c>
      <c r="AA318" s="79"/>
    </row>
    <row r="319" spans="1:27" hidden="1" x14ac:dyDescent="0.2">
      <c r="A319" s="1" t="s">
        <v>5370</v>
      </c>
      <c r="B319" s="1" t="s">
        <v>132</v>
      </c>
      <c r="C319" s="1" t="s">
        <v>256</v>
      </c>
      <c r="D319" s="1" t="s">
        <v>257</v>
      </c>
      <c r="E319" s="1" t="s">
        <v>289</v>
      </c>
      <c r="F319" s="1" t="s">
        <v>174</v>
      </c>
      <c r="G319" s="1" t="s">
        <v>116</v>
      </c>
      <c r="H319" s="1" t="s">
        <v>40</v>
      </c>
      <c r="I319" s="1" t="s">
        <v>117</v>
      </c>
      <c r="J319" s="1" t="s">
        <v>81</v>
      </c>
      <c r="K319" s="1" t="s">
        <v>259</v>
      </c>
      <c r="L319" s="1" t="s">
        <v>464</v>
      </c>
      <c r="M319" s="1" t="s">
        <v>5371</v>
      </c>
      <c r="N319" s="1" t="s">
        <v>5372</v>
      </c>
      <c r="O319" s="1" t="s">
        <v>122</v>
      </c>
      <c r="P319" s="1" t="s">
        <v>199</v>
      </c>
      <c r="Q319" s="1" t="s">
        <v>115</v>
      </c>
      <c r="R319" s="1" t="s">
        <v>5373</v>
      </c>
      <c r="S319" s="1" t="s">
        <v>4271</v>
      </c>
      <c r="T319" s="1" t="s">
        <v>4412</v>
      </c>
      <c r="U319" s="1" t="s">
        <v>262</v>
      </c>
      <c r="V319" s="18">
        <v>6.4930555555555549E-3</v>
      </c>
      <c r="W319" s="18">
        <v>2.0405092592592593E-2</v>
      </c>
      <c r="X319" s="18">
        <v>1.3912037037037037E-2</v>
      </c>
      <c r="Y319" s="1" t="e">
        <f>VLOOKUP(A319,tickets!A:A,1,0)</f>
        <v>#N/A</v>
      </c>
      <c r="Z319" s="58">
        <v>45294</v>
      </c>
      <c r="AA319" s="79"/>
    </row>
    <row r="320" spans="1:27" hidden="1" x14ac:dyDescent="0.2">
      <c r="A320" s="1" t="s">
        <v>5374</v>
      </c>
      <c r="B320" s="1" t="s">
        <v>132</v>
      </c>
      <c r="C320" s="1" t="s">
        <v>256</v>
      </c>
      <c r="D320" s="1" t="s">
        <v>257</v>
      </c>
      <c r="E320" s="1" t="s">
        <v>289</v>
      </c>
      <c r="F320" s="1" t="s">
        <v>174</v>
      </c>
      <c r="G320" s="1" t="s">
        <v>116</v>
      </c>
      <c r="H320" s="1" t="s">
        <v>40</v>
      </c>
      <c r="I320" s="1" t="s">
        <v>117</v>
      </c>
      <c r="J320" s="1" t="s">
        <v>81</v>
      </c>
      <c r="K320" s="1" t="s">
        <v>259</v>
      </c>
      <c r="L320" s="1" t="s">
        <v>464</v>
      </c>
      <c r="M320" s="1" t="s">
        <v>5375</v>
      </c>
      <c r="N320" s="1" t="s">
        <v>5376</v>
      </c>
      <c r="O320" s="1" t="s">
        <v>122</v>
      </c>
      <c r="P320" s="1" t="s">
        <v>199</v>
      </c>
      <c r="Q320" s="1" t="s">
        <v>115</v>
      </c>
      <c r="R320" s="1" t="s">
        <v>5377</v>
      </c>
      <c r="S320" s="1" t="s">
        <v>4271</v>
      </c>
      <c r="T320" s="1" t="s">
        <v>4412</v>
      </c>
      <c r="U320" s="1" t="s">
        <v>262</v>
      </c>
      <c r="V320" s="18">
        <v>6.9097222222222225E-3</v>
      </c>
      <c r="W320" s="18">
        <v>1.5648148148148151E-2</v>
      </c>
      <c r="X320" s="18">
        <v>8.7384259259259255E-3</v>
      </c>
      <c r="Y320" s="1" t="e">
        <f>VLOOKUP(A320,tickets!A:A,1,0)</f>
        <v>#N/A</v>
      </c>
      <c r="Z320" s="58">
        <v>45295</v>
      </c>
      <c r="AA320" s="79"/>
    </row>
    <row r="321" spans="1:27" hidden="1" x14ac:dyDescent="0.2">
      <c r="A321" s="1" t="s">
        <v>802</v>
      </c>
      <c r="B321" s="1" t="s">
        <v>132</v>
      </c>
      <c r="C321" s="1" t="s">
        <v>256</v>
      </c>
      <c r="D321" s="1" t="s">
        <v>257</v>
      </c>
      <c r="E321" s="1" t="s">
        <v>258</v>
      </c>
      <c r="F321" s="1" t="s">
        <v>174</v>
      </c>
      <c r="G321" s="1" t="s">
        <v>116</v>
      </c>
      <c r="H321" s="1" t="s">
        <v>40</v>
      </c>
      <c r="I321" s="1" t="s">
        <v>117</v>
      </c>
      <c r="J321" s="1" t="s">
        <v>81</v>
      </c>
      <c r="K321" s="1" t="s">
        <v>259</v>
      </c>
      <c r="L321" s="1" t="s">
        <v>464</v>
      </c>
      <c r="M321" s="1" t="s">
        <v>5378</v>
      </c>
      <c r="N321" s="1" t="s">
        <v>5379</v>
      </c>
      <c r="O321" s="1" t="s">
        <v>122</v>
      </c>
      <c r="P321" s="1" t="s">
        <v>199</v>
      </c>
      <c r="Q321" s="1" t="s">
        <v>115</v>
      </c>
      <c r="R321" s="1" t="s">
        <v>5380</v>
      </c>
      <c r="S321" s="1" t="s">
        <v>4175</v>
      </c>
      <c r="T321" s="1" t="s">
        <v>799</v>
      </c>
      <c r="V321" s="18">
        <v>0.14994212962962963</v>
      </c>
      <c r="W321" s="18">
        <v>0.15664351851851852</v>
      </c>
      <c r="X321" s="18">
        <v>6.7013888888888887E-3</v>
      </c>
      <c r="Y321" s="1" t="e">
        <f>VLOOKUP(A321,tickets!A:A,1,0)</f>
        <v>#N/A</v>
      </c>
      <c r="Z321" s="58">
        <v>45294</v>
      </c>
      <c r="AA321" s="79"/>
    </row>
    <row r="322" spans="1:27" hidden="1" x14ac:dyDescent="0.2">
      <c r="A322" s="1" t="s">
        <v>1030</v>
      </c>
      <c r="B322" s="1" t="s">
        <v>132</v>
      </c>
      <c r="C322" s="1" t="s">
        <v>250</v>
      </c>
      <c r="D322" s="1" t="s">
        <v>251</v>
      </c>
      <c r="E322" s="1" t="s">
        <v>302</v>
      </c>
      <c r="F322" s="1" t="s">
        <v>303</v>
      </c>
      <c r="G322" s="1" t="s">
        <v>110</v>
      </c>
      <c r="H322" s="1" t="s">
        <v>50</v>
      </c>
      <c r="I322" s="1" t="s">
        <v>109</v>
      </c>
      <c r="J322" s="1" t="s">
        <v>4186</v>
      </c>
      <c r="K322" s="1" t="s">
        <v>129</v>
      </c>
      <c r="L322" s="1" t="s">
        <v>1031</v>
      </c>
      <c r="M322" s="1" t="s">
        <v>5381</v>
      </c>
      <c r="N322" s="1" t="s">
        <v>5382</v>
      </c>
      <c r="O322" s="1" t="s">
        <v>122</v>
      </c>
      <c r="P322" s="1" t="s">
        <v>246</v>
      </c>
      <c r="Q322" s="1" t="s">
        <v>247</v>
      </c>
      <c r="R322" s="1" t="s">
        <v>5383</v>
      </c>
      <c r="S322" s="1" t="s">
        <v>4179</v>
      </c>
      <c r="T322" s="1" t="s">
        <v>437</v>
      </c>
      <c r="U322" s="1" t="s">
        <v>305</v>
      </c>
      <c r="V322" s="18">
        <v>0</v>
      </c>
      <c r="W322" s="18">
        <v>0</v>
      </c>
      <c r="X322" s="18">
        <v>0</v>
      </c>
      <c r="Y322" s="1" t="e">
        <f>VLOOKUP(A322,tickets!A:A,1,0)</f>
        <v>#N/A</v>
      </c>
      <c r="Z322" s="58">
        <v>45297</v>
      </c>
      <c r="AA322" s="79"/>
    </row>
    <row r="323" spans="1:27" hidden="1" x14ac:dyDescent="0.2">
      <c r="A323" s="1" t="s">
        <v>5384</v>
      </c>
      <c r="B323" s="1" t="s">
        <v>164</v>
      </c>
      <c r="C323" s="1" t="s">
        <v>295</v>
      </c>
      <c r="D323" s="1" t="s">
        <v>251</v>
      </c>
      <c r="E323" s="1" t="s">
        <v>286</v>
      </c>
      <c r="F323" s="1" t="s">
        <v>287</v>
      </c>
      <c r="G323" s="1" t="s">
        <v>110</v>
      </c>
      <c r="H323" s="1" t="s">
        <v>50</v>
      </c>
      <c r="I323" s="1" t="s">
        <v>109</v>
      </c>
      <c r="J323" s="1" t="s">
        <v>81</v>
      </c>
      <c r="K323" s="1" t="s">
        <v>114</v>
      </c>
      <c r="L323" s="1" t="s">
        <v>317</v>
      </c>
      <c r="M323" s="1" t="s">
        <v>5385</v>
      </c>
      <c r="N323" s="1" t="s">
        <v>5386</v>
      </c>
      <c r="O323" s="1" t="s">
        <v>122</v>
      </c>
      <c r="P323" s="1" t="s">
        <v>246</v>
      </c>
      <c r="Q323" s="1" t="s">
        <v>247</v>
      </c>
      <c r="R323" s="1" t="s">
        <v>5387</v>
      </c>
      <c r="S323" s="1" t="s">
        <v>4214</v>
      </c>
      <c r="T323" s="1" t="s">
        <v>317</v>
      </c>
      <c r="U323" s="1" t="s">
        <v>276</v>
      </c>
      <c r="V323" s="18">
        <v>0</v>
      </c>
      <c r="W323" s="18">
        <v>7.8969907407407405E-2</v>
      </c>
      <c r="X323" s="18">
        <v>7.8969907407407405E-2</v>
      </c>
      <c r="Y323" s="1" t="e">
        <f>VLOOKUP(A323,tickets!A:A,1,0)</f>
        <v>#N/A</v>
      </c>
      <c r="Z323" s="58">
        <v>45298</v>
      </c>
      <c r="AA323" s="79"/>
    </row>
    <row r="324" spans="1:27" hidden="1" x14ac:dyDescent="0.2">
      <c r="A324" s="1" t="s">
        <v>5388</v>
      </c>
      <c r="B324" s="1" t="s">
        <v>132</v>
      </c>
      <c r="C324" s="1" t="s">
        <v>309</v>
      </c>
      <c r="D324" s="1" t="s">
        <v>257</v>
      </c>
      <c r="E324" s="1" t="s">
        <v>281</v>
      </c>
      <c r="F324" s="1" t="s">
        <v>174</v>
      </c>
      <c r="G324" s="1" t="s">
        <v>116</v>
      </c>
      <c r="H324" s="1" t="s">
        <v>40</v>
      </c>
      <c r="I324" s="1" t="s">
        <v>117</v>
      </c>
      <c r="J324" s="1" t="s">
        <v>81</v>
      </c>
      <c r="K324" s="1" t="s">
        <v>371</v>
      </c>
      <c r="L324" s="1" t="s">
        <v>440</v>
      </c>
      <c r="M324" s="1" t="s">
        <v>5389</v>
      </c>
      <c r="N324" s="1" t="s">
        <v>5390</v>
      </c>
      <c r="O324" s="1" t="s">
        <v>122</v>
      </c>
      <c r="P324" s="1" t="s">
        <v>363</v>
      </c>
      <c r="Q324" s="1" t="s">
        <v>230</v>
      </c>
      <c r="R324" s="1" t="s">
        <v>5391</v>
      </c>
      <c r="S324" s="1" t="s">
        <v>4271</v>
      </c>
      <c r="T324" s="1" t="s">
        <v>5392</v>
      </c>
      <c r="U324" s="1" t="s">
        <v>467</v>
      </c>
      <c r="V324" s="18">
        <v>1.834490740740741E-2</v>
      </c>
      <c r="W324" s="18">
        <v>2.3067129629629632E-2</v>
      </c>
      <c r="X324" s="18">
        <v>4.7222222222222223E-3</v>
      </c>
      <c r="Y324" s="1" t="e">
        <f>VLOOKUP(A324,tickets!A:A,1,0)</f>
        <v>#N/A</v>
      </c>
      <c r="Z324" s="58">
        <v>45295</v>
      </c>
      <c r="AA324" s="79"/>
    </row>
    <row r="325" spans="1:27" hidden="1" x14ac:dyDescent="0.2">
      <c r="A325" s="1" t="s">
        <v>5393</v>
      </c>
      <c r="B325" s="1" t="s">
        <v>164</v>
      </c>
      <c r="C325" s="1" t="s">
        <v>357</v>
      </c>
      <c r="D325" s="1" t="s">
        <v>251</v>
      </c>
      <c r="E325" s="1" t="s">
        <v>358</v>
      </c>
      <c r="F325" s="1" t="s">
        <v>359</v>
      </c>
      <c r="G325" s="1" t="s">
        <v>110</v>
      </c>
      <c r="H325" s="1" t="s">
        <v>50</v>
      </c>
      <c r="I325" s="1" t="s">
        <v>109</v>
      </c>
      <c r="J325" s="1" t="s">
        <v>4186</v>
      </c>
      <c r="K325" s="1" t="s">
        <v>114</v>
      </c>
      <c r="L325" s="1" t="s">
        <v>378</v>
      </c>
      <c r="M325" s="1" t="s">
        <v>5394</v>
      </c>
      <c r="N325" s="1" t="s">
        <v>5395</v>
      </c>
      <c r="O325" s="1" t="s">
        <v>122</v>
      </c>
      <c r="P325" s="1" t="s">
        <v>246</v>
      </c>
      <c r="Q325" s="1" t="s">
        <v>247</v>
      </c>
      <c r="R325" s="1" t="s">
        <v>5396</v>
      </c>
      <c r="S325" s="1" t="s">
        <v>4271</v>
      </c>
      <c r="U325" s="1" t="s">
        <v>396</v>
      </c>
      <c r="V325" s="18">
        <v>0</v>
      </c>
      <c r="W325" s="18">
        <v>0</v>
      </c>
      <c r="X325" s="18">
        <v>0</v>
      </c>
      <c r="Y325" s="1" t="e">
        <f>VLOOKUP(A325,tickets!A:A,1,0)</f>
        <v>#N/A</v>
      </c>
      <c r="Z325" s="58">
        <v>45295</v>
      </c>
      <c r="AA325" s="79"/>
    </row>
    <row r="326" spans="1:27" hidden="1" x14ac:dyDescent="0.2">
      <c r="A326" s="1" t="s">
        <v>5397</v>
      </c>
      <c r="B326" s="1" t="s">
        <v>132</v>
      </c>
      <c r="C326" s="1" t="s">
        <v>357</v>
      </c>
      <c r="D326" s="1" t="s">
        <v>251</v>
      </c>
      <c r="E326" s="1" t="s">
        <v>358</v>
      </c>
      <c r="F326" s="1" t="s">
        <v>359</v>
      </c>
      <c r="G326" s="1" t="s">
        <v>110</v>
      </c>
      <c r="H326" s="1" t="s">
        <v>50</v>
      </c>
      <c r="I326" s="1" t="s">
        <v>109</v>
      </c>
      <c r="J326" s="1" t="s">
        <v>4186</v>
      </c>
      <c r="K326" s="1" t="s">
        <v>114</v>
      </c>
      <c r="L326" s="1" t="s">
        <v>376</v>
      </c>
      <c r="M326" s="1" t="s">
        <v>5398</v>
      </c>
      <c r="N326" s="1" t="s">
        <v>5399</v>
      </c>
      <c r="O326" s="1" t="s">
        <v>122</v>
      </c>
      <c r="P326" s="1" t="s">
        <v>246</v>
      </c>
      <c r="Q326" s="1" t="s">
        <v>247</v>
      </c>
      <c r="R326" s="1" t="s">
        <v>5400</v>
      </c>
      <c r="S326" s="1" t="s">
        <v>4271</v>
      </c>
      <c r="U326" s="1" t="s">
        <v>5401</v>
      </c>
      <c r="V326" s="18">
        <v>0</v>
      </c>
      <c r="W326" s="18">
        <v>0</v>
      </c>
      <c r="X326" s="18">
        <v>0</v>
      </c>
      <c r="Y326" s="1" t="e">
        <f>VLOOKUP(A326,tickets!A:A,1,0)</f>
        <v>#N/A</v>
      </c>
      <c r="Z326" s="58">
        <v>45297</v>
      </c>
      <c r="AA326" s="79"/>
    </row>
    <row r="327" spans="1:27" hidden="1" x14ac:dyDescent="0.2">
      <c r="A327" s="1" t="s">
        <v>1371</v>
      </c>
      <c r="B327" s="1" t="s">
        <v>124</v>
      </c>
      <c r="C327" s="1" t="s">
        <v>18</v>
      </c>
      <c r="D327" s="1" t="s">
        <v>277</v>
      </c>
      <c r="E327" s="1" t="s">
        <v>58</v>
      </c>
      <c r="F327" s="1" t="s">
        <v>125</v>
      </c>
      <c r="G327" s="1" t="s">
        <v>123</v>
      </c>
      <c r="H327" s="1" t="s">
        <v>50</v>
      </c>
      <c r="I327" s="1" t="s">
        <v>109</v>
      </c>
      <c r="J327" s="1" t="s">
        <v>80</v>
      </c>
      <c r="K327" s="1" t="s">
        <v>121</v>
      </c>
      <c r="L327" s="1" t="s">
        <v>195</v>
      </c>
      <c r="M327" s="1" t="s">
        <v>5595</v>
      </c>
      <c r="N327" s="1" t="s">
        <v>5595</v>
      </c>
      <c r="O327" s="1" t="s">
        <v>122</v>
      </c>
      <c r="P327" s="1" t="s">
        <v>278</v>
      </c>
      <c r="Q327" s="1" t="s">
        <v>278</v>
      </c>
      <c r="R327" s="1" t="s">
        <v>5596</v>
      </c>
      <c r="S327" s="1" t="s">
        <v>4214</v>
      </c>
      <c r="T327" s="1" t="s">
        <v>5597</v>
      </c>
      <c r="U327" s="1" t="s">
        <v>4789</v>
      </c>
      <c r="V327" s="18">
        <v>6.8541666666666667E-2</v>
      </c>
      <c r="W327" s="18">
        <v>7.5532407407407409E-2</v>
      </c>
      <c r="X327" s="18">
        <v>6.9907407407407409E-3</v>
      </c>
      <c r="Y327" s="1" t="e">
        <f>VLOOKUP(A327,tickets!A:A,1,0)</f>
        <v>#N/A</v>
      </c>
      <c r="Z327" s="58">
        <v>45296</v>
      </c>
      <c r="AA327" s="79"/>
    </row>
    <row r="328" spans="1:27" x14ac:dyDescent="0.2">
      <c r="A328" s="1" t="s">
        <v>1572</v>
      </c>
      <c r="B328" s="1" t="s">
        <v>112</v>
      </c>
      <c r="C328" s="1" t="s">
        <v>18</v>
      </c>
      <c r="D328" s="1" t="s">
        <v>18</v>
      </c>
      <c r="E328" s="1" t="s">
        <v>58</v>
      </c>
      <c r="F328" s="1" t="s">
        <v>172</v>
      </c>
      <c r="G328" s="1" t="s">
        <v>110</v>
      </c>
      <c r="H328" s="1" t="s">
        <v>50</v>
      </c>
      <c r="I328" s="1" t="s">
        <v>109</v>
      </c>
      <c r="J328" s="1" t="s">
        <v>81</v>
      </c>
      <c r="K328" s="1" t="s">
        <v>111</v>
      </c>
      <c r="L328" s="1" t="s">
        <v>1576</v>
      </c>
      <c r="M328" s="1" t="s">
        <v>5635</v>
      </c>
      <c r="N328" s="1" t="s">
        <v>5636</v>
      </c>
      <c r="O328" s="1" t="s">
        <v>122</v>
      </c>
      <c r="P328" s="1" t="s">
        <v>246</v>
      </c>
      <c r="Q328" s="1" t="s">
        <v>247</v>
      </c>
      <c r="R328" s="1" t="s">
        <v>5637</v>
      </c>
      <c r="S328" s="1" t="s">
        <v>5638</v>
      </c>
      <c r="T328" s="1" t="s">
        <v>5639</v>
      </c>
      <c r="V328" s="18">
        <v>0</v>
      </c>
      <c r="W328" s="18">
        <v>3.1597222222222222E-3</v>
      </c>
      <c r="X328" s="18">
        <v>3.1597222222222222E-3</v>
      </c>
      <c r="Y328" s="1" t="e">
        <f>VLOOKUP(A328,tickets!A:A,1,0)</f>
        <v>#N/A</v>
      </c>
      <c r="Z328" s="58">
        <v>45296</v>
      </c>
      <c r="AA328" s="79"/>
    </row>
    <row r="329" spans="1:27" hidden="1" x14ac:dyDescent="0.2">
      <c r="A329" s="1" t="s">
        <v>849</v>
      </c>
      <c r="B329" s="1" t="s">
        <v>132</v>
      </c>
      <c r="C329" s="1" t="s">
        <v>250</v>
      </c>
      <c r="D329" s="1" t="s">
        <v>251</v>
      </c>
      <c r="E329" s="1" t="s">
        <v>268</v>
      </c>
      <c r="F329" s="1" t="s">
        <v>367</v>
      </c>
      <c r="G329" s="1" t="s">
        <v>159</v>
      </c>
      <c r="H329" s="1" t="s">
        <v>36</v>
      </c>
      <c r="I329" s="1" t="s">
        <v>84</v>
      </c>
      <c r="J329" s="1" t="s">
        <v>81</v>
      </c>
      <c r="K329" s="1" t="s">
        <v>129</v>
      </c>
      <c r="L329" s="1" t="s">
        <v>850</v>
      </c>
      <c r="M329" s="1" t="s">
        <v>5407</v>
      </c>
      <c r="N329" s="1" t="s">
        <v>5408</v>
      </c>
      <c r="O329" s="1" t="s">
        <v>122</v>
      </c>
      <c r="P329" s="1" t="s">
        <v>246</v>
      </c>
      <c r="Q329" s="1" t="s">
        <v>247</v>
      </c>
      <c r="R329" s="1" t="s">
        <v>5409</v>
      </c>
      <c r="S329" s="1" t="s">
        <v>4175</v>
      </c>
      <c r="T329" s="1" t="s">
        <v>850</v>
      </c>
      <c r="U329" s="1" t="s">
        <v>291</v>
      </c>
      <c r="V329" s="18">
        <v>1.3425925925925925E-3</v>
      </c>
      <c r="W329" s="18">
        <v>2.7662037037037034E-3</v>
      </c>
      <c r="X329" s="18">
        <v>1.423611111111111E-3</v>
      </c>
      <c r="Y329" s="1" t="e">
        <f>VLOOKUP(A329,tickets!A:A,1,0)</f>
        <v>#N/A</v>
      </c>
      <c r="Z329" s="58">
        <v>45293</v>
      </c>
      <c r="AA329" s="79"/>
    </row>
    <row r="330" spans="1:27" hidden="1" x14ac:dyDescent="0.2">
      <c r="A330" s="1" t="s">
        <v>5410</v>
      </c>
      <c r="B330" s="1" t="s">
        <v>132</v>
      </c>
      <c r="C330" s="1" t="s">
        <v>309</v>
      </c>
      <c r="D330" s="1" t="s">
        <v>257</v>
      </c>
      <c r="E330" s="1" t="s">
        <v>281</v>
      </c>
      <c r="F330" s="1" t="s">
        <v>461</v>
      </c>
      <c r="G330" s="1" t="s">
        <v>116</v>
      </c>
      <c r="H330" s="1" t="s">
        <v>40</v>
      </c>
      <c r="I330" s="1" t="s">
        <v>117</v>
      </c>
      <c r="J330" s="1" t="s">
        <v>81</v>
      </c>
      <c r="K330" s="1" t="s">
        <v>353</v>
      </c>
      <c r="L330" s="1" t="s">
        <v>354</v>
      </c>
      <c r="M330" s="1" t="s">
        <v>5411</v>
      </c>
      <c r="N330" s="1" t="s">
        <v>5412</v>
      </c>
      <c r="O330" s="1" t="s">
        <v>122</v>
      </c>
      <c r="P330" s="1" t="s">
        <v>363</v>
      </c>
      <c r="Q330" s="1" t="s">
        <v>423</v>
      </c>
      <c r="R330" s="1" t="s">
        <v>5413</v>
      </c>
      <c r="S330" s="1" t="s">
        <v>4206</v>
      </c>
      <c r="T330" s="1" t="s">
        <v>4344</v>
      </c>
      <c r="U330" s="1" t="s">
        <v>519</v>
      </c>
      <c r="V330" s="18">
        <v>2.9166666666666668E-3</v>
      </c>
      <c r="W330" s="18">
        <v>1.1006944444444444E-2</v>
      </c>
      <c r="X330" s="18">
        <v>8.0902777777777778E-3</v>
      </c>
      <c r="Y330" s="1" t="e">
        <f>VLOOKUP(A330,tickets!A:A,1,0)</f>
        <v>#N/A</v>
      </c>
      <c r="Z330" s="58">
        <v>45293</v>
      </c>
      <c r="AA330" s="79"/>
    </row>
    <row r="331" spans="1:27" hidden="1" x14ac:dyDescent="0.2">
      <c r="A331" s="1" t="s">
        <v>5414</v>
      </c>
      <c r="B331" s="1" t="s">
        <v>173</v>
      </c>
      <c r="C331" s="1" t="s">
        <v>242</v>
      </c>
      <c r="D331" s="1" t="s">
        <v>251</v>
      </c>
      <c r="E331" s="1" t="s">
        <v>352</v>
      </c>
      <c r="F331" s="1" t="s">
        <v>389</v>
      </c>
      <c r="G331" s="1" t="s">
        <v>110</v>
      </c>
      <c r="H331" s="1" t="s">
        <v>50</v>
      </c>
      <c r="I331" s="1" t="s">
        <v>109</v>
      </c>
      <c r="J331" s="1" t="s">
        <v>4186</v>
      </c>
      <c r="K331" s="1" t="s">
        <v>114</v>
      </c>
      <c r="L331" s="1" t="s">
        <v>5415</v>
      </c>
      <c r="M331" s="1" t="s">
        <v>5416</v>
      </c>
      <c r="N331" s="1" t="s">
        <v>5417</v>
      </c>
      <c r="O331" s="1" t="s">
        <v>122</v>
      </c>
      <c r="P331" s="1" t="s">
        <v>246</v>
      </c>
      <c r="Q331" s="1" t="s">
        <v>247</v>
      </c>
      <c r="R331" s="1" t="s">
        <v>5418</v>
      </c>
      <c r="S331" s="1" t="s">
        <v>4271</v>
      </c>
      <c r="T331" s="1" t="s">
        <v>841</v>
      </c>
      <c r="U331" s="1" t="s">
        <v>5419</v>
      </c>
      <c r="V331" s="18">
        <v>0</v>
      </c>
      <c r="W331" s="18">
        <v>0</v>
      </c>
      <c r="X331" s="18">
        <v>0</v>
      </c>
      <c r="Y331" s="1" t="e">
        <f>VLOOKUP(A331,tickets!A:A,1,0)</f>
        <v>#N/A</v>
      </c>
      <c r="Z331" s="58">
        <v>45293</v>
      </c>
      <c r="AA331" s="79"/>
    </row>
    <row r="332" spans="1:27" x14ac:dyDescent="0.2">
      <c r="A332" s="1" t="s">
        <v>1662</v>
      </c>
      <c r="B332" s="1" t="s">
        <v>112</v>
      </c>
      <c r="C332" s="1" t="s">
        <v>18</v>
      </c>
      <c r="D332" s="1" t="s">
        <v>242</v>
      </c>
      <c r="E332" s="1" t="s">
        <v>61</v>
      </c>
      <c r="F332" s="1" t="s">
        <v>453</v>
      </c>
      <c r="G332" s="1" t="s">
        <v>110</v>
      </c>
      <c r="H332" s="1" t="s">
        <v>50</v>
      </c>
      <c r="I332" s="1" t="s">
        <v>109</v>
      </c>
      <c r="J332" s="1" t="s">
        <v>81</v>
      </c>
      <c r="K332" s="1" t="s">
        <v>111</v>
      </c>
      <c r="L332" s="1" t="s">
        <v>1666</v>
      </c>
      <c r="M332" s="1" t="s">
        <v>5678</v>
      </c>
      <c r="N332" s="1" t="s">
        <v>5679</v>
      </c>
      <c r="O332" s="1" t="s">
        <v>122</v>
      </c>
      <c r="P332" s="1" t="s">
        <v>266</v>
      </c>
      <c r="Q332" s="1" t="s">
        <v>267</v>
      </c>
      <c r="R332" s="1" t="s">
        <v>5680</v>
      </c>
      <c r="S332" s="1" t="s">
        <v>5618</v>
      </c>
      <c r="T332" s="1" t="s">
        <v>1666</v>
      </c>
      <c r="U332" s="1" t="s">
        <v>1666</v>
      </c>
      <c r="V332" s="18">
        <v>0</v>
      </c>
      <c r="W332" s="18">
        <v>2.0370370370370373E-3</v>
      </c>
      <c r="X332" s="18">
        <v>2.0370370370370373E-3</v>
      </c>
      <c r="Y332" s="1" t="e">
        <f>VLOOKUP(A332,tickets!A:A,1,0)</f>
        <v>#N/A</v>
      </c>
      <c r="Z332" s="58">
        <v>45296</v>
      </c>
      <c r="AA332" s="79"/>
    </row>
    <row r="333" spans="1:27" hidden="1" x14ac:dyDescent="0.2">
      <c r="A333" s="1" t="s">
        <v>5428</v>
      </c>
      <c r="B333" s="1" t="s">
        <v>132</v>
      </c>
      <c r="C333" s="1" t="s">
        <v>251</v>
      </c>
      <c r="D333" s="1" t="s">
        <v>257</v>
      </c>
      <c r="E333" s="1" t="s">
        <v>407</v>
      </c>
      <c r="F333" s="1" t="s">
        <v>461</v>
      </c>
      <c r="G333" s="1" t="s">
        <v>116</v>
      </c>
      <c r="H333" s="1" t="s">
        <v>40</v>
      </c>
      <c r="I333" s="1" t="s">
        <v>117</v>
      </c>
      <c r="J333" s="1" t="s">
        <v>81</v>
      </c>
      <c r="K333" s="1" t="s">
        <v>310</v>
      </c>
      <c r="L333" s="1" t="s">
        <v>5429</v>
      </c>
      <c r="M333" s="1" t="s">
        <v>5430</v>
      </c>
      <c r="N333" s="1" t="s">
        <v>5431</v>
      </c>
      <c r="O333" s="1" t="s">
        <v>122</v>
      </c>
      <c r="P333" s="1" t="s">
        <v>246</v>
      </c>
      <c r="Q333" s="1" t="s">
        <v>247</v>
      </c>
      <c r="R333" s="1" t="s">
        <v>5432</v>
      </c>
      <c r="S333" s="1" t="s">
        <v>4206</v>
      </c>
      <c r="T333" s="1" t="s">
        <v>5433</v>
      </c>
      <c r="U333" s="1" t="s">
        <v>375</v>
      </c>
      <c r="V333" s="18">
        <v>1.247685185185185E-2</v>
      </c>
      <c r="W333" s="18">
        <v>2.0381944444444446E-2</v>
      </c>
      <c r="X333" s="18">
        <v>7.905092592592592E-3</v>
      </c>
      <c r="Y333" s="1" t="e">
        <f>VLOOKUP(A333,tickets!A:A,1,0)</f>
        <v>#N/A</v>
      </c>
      <c r="Z333" s="58">
        <v>45293</v>
      </c>
      <c r="AA333" s="79"/>
    </row>
    <row r="334" spans="1:27" hidden="1" x14ac:dyDescent="0.2">
      <c r="A334" s="1" t="s">
        <v>769</v>
      </c>
      <c r="B334" s="1" t="s">
        <v>132</v>
      </c>
      <c r="C334" s="1" t="s">
        <v>256</v>
      </c>
      <c r="D334" s="1" t="s">
        <v>374</v>
      </c>
      <c r="E334" s="1" t="s">
        <v>258</v>
      </c>
      <c r="F334" s="1" t="s">
        <v>442</v>
      </c>
      <c r="G334" s="1" t="s">
        <v>116</v>
      </c>
      <c r="H334" s="1" t="s">
        <v>40</v>
      </c>
      <c r="I334" s="1" t="s">
        <v>117</v>
      </c>
      <c r="J334" s="1" t="s">
        <v>81</v>
      </c>
      <c r="K334" s="1" t="s">
        <v>259</v>
      </c>
      <c r="L334" s="1" t="s">
        <v>464</v>
      </c>
      <c r="M334" s="1" t="s">
        <v>5434</v>
      </c>
      <c r="N334" s="1" t="s">
        <v>5435</v>
      </c>
      <c r="O334" s="1" t="s">
        <v>122</v>
      </c>
      <c r="P334" s="1" t="s">
        <v>199</v>
      </c>
      <c r="Q334" s="1" t="s">
        <v>115</v>
      </c>
      <c r="R334" s="1" t="s">
        <v>5436</v>
      </c>
      <c r="S334" s="1" t="s">
        <v>4175</v>
      </c>
      <c r="T334" s="1" t="s">
        <v>770</v>
      </c>
      <c r="V334" s="18">
        <v>2.7533449074074077</v>
      </c>
      <c r="W334" s="18">
        <v>2.7851504629629633</v>
      </c>
      <c r="X334" s="18">
        <v>3.1805555555555552E-2</v>
      </c>
      <c r="Y334" s="1" t="e">
        <f>VLOOKUP(A334,tickets!A:A,1,0)</f>
        <v>#N/A</v>
      </c>
      <c r="Z334" s="58">
        <v>45293</v>
      </c>
      <c r="AA334" s="79"/>
    </row>
    <row r="335" spans="1:27" hidden="1" x14ac:dyDescent="0.2">
      <c r="A335" s="1" t="s">
        <v>1017</v>
      </c>
      <c r="B335" s="1" t="s">
        <v>115</v>
      </c>
      <c r="C335" s="1" t="s">
        <v>242</v>
      </c>
      <c r="D335" s="1" t="s">
        <v>243</v>
      </c>
      <c r="E335" s="1" t="s">
        <v>407</v>
      </c>
      <c r="F335" s="1" t="s">
        <v>120</v>
      </c>
      <c r="G335" s="1" t="s">
        <v>116</v>
      </c>
      <c r="H335" s="1" t="s">
        <v>40</v>
      </c>
      <c r="I335" s="1" t="s">
        <v>117</v>
      </c>
      <c r="J335" s="1" t="s">
        <v>81</v>
      </c>
      <c r="K335" s="1" t="s">
        <v>111</v>
      </c>
      <c r="L335" s="1" t="s">
        <v>1018</v>
      </c>
      <c r="M335" s="1" t="s">
        <v>5437</v>
      </c>
      <c r="N335" s="1" t="s">
        <v>5438</v>
      </c>
      <c r="O335" s="1" t="s">
        <v>122</v>
      </c>
      <c r="P335" s="1" t="s">
        <v>266</v>
      </c>
      <c r="Q335" s="1" t="s">
        <v>432</v>
      </c>
      <c r="R335" s="1" t="s">
        <v>5439</v>
      </c>
      <c r="S335" s="1" t="s">
        <v>4179</v>
      </c>
      <c r="T335" s="1" t="s">
        <v>1019</v>
      </c>
      <c r="U335" s="1" t="s">
        <v>1020</v>
      </c>
      <c r="V335" s="18">
        <v>0.13473379629629631</v>
      </c>
      <c r="W335" s="18">
        <v>0.17199074074074075</v>
      </c>
      <c r="X335" s="18">
        <v>3.7256944444444447E-2</v>
      </c>
      <c r="Y335" s="1" t="e">
        <f>VLOOKUP(A335,tickets!A:A,1,0)</f>
        <v>#N/A</v>
      </c>
      <c r="Z335" s="58">
        <v>45298</v>
      </c>
      <c r="AA335" s="79"/>
    </row>
    <row r="336" spans="1:27" hidden="1" x14ac:dyDescent="0.2">
      <c r="A336" s="1" t="s">
        <v>773</v>
      </c>
      <c r="B336" s="1" t="s">
        <v>132</v>
      </c>
      <c r="C336" s="1" t="s">
        <v>256</v>
      </c>
      <c r="D336" s="1" t="s">
        <v>374</v>
      </c>
      <c r="E336" s="1" t="s">
        <v>258</v>
      </c>
      <c r="F336" s="1" t="s">
        <v>442</v>
      </c>
      <c r="G336" s="1" t="s">
        <v>116</v>
      </c>
      <c r="H336" s="1" t="s">
        <v>40</v>
      </c>
      <c r="I336" s="1" t="s">
        <v>117</v>
      </c>
      <c r="J336" s="1" t="s">
        <v>81</v>
      </c>
      <c r="K336" s="1" t="s">
        <v>259</v>
      </c>
      <c r="L336" s="1" t="s">
        <v>464</v>
      </c>
      <c r="M336" s="1" t="s">
        <v>5440</v>
      </c>
      <c r="N336" s="1" t="s">
        <v>5441</v>
      </c>
      <c r="O336" s="1" t="s">
        <v>122</v>
      </c>
      <c r="P336" s="1" t="s">
        <v>199</v>
      </c>
      <c r="Q336" s="1" t="s">
        <v>115</v>
      </c>
      <c r="R336" s="1" t="s">
        <v>5442</v>
      </c>
      <c r="S336" s="1" t="s">
        <v>4175</v>
      </c>
      <c r="T336" s="1" t="s">
        <v>770</v>
      </c>
      <c r="V336" s="18">
        <v>2.7529050925925929</v>
      </c>
      <c r="W336" s="18">
        <v>2.7859722222222221</v>
      </c>
      <c r="X336" s="18">
        <v>3.3067129629629634E-2</v>
      </c>
      <c r="Y336" s="1" t="e">
        <f>VLOOKUP(A336,tickets!A:A,1,0)</f>
        <v>#N/A</v>
      </c>
      <c r="Z336" s="58">
        <v>45295</v>
      </c>
      <c r="AA336" s="79"/>
    </row>
    <row r="337" spans="1:27" hidden="1" x14ac:dyDescent="0.2">
      <c r="A337" s="1" t="s">
        <v>774</v>
      </c>
      <c r="B337" s="1" t="s">
        <v>132</v>
      </c>
      <c r="C337" s="1" t="s">
        <v>256</v>
      </c>
      <c r="D337" s="1" t="s">
        <v>374</v>
      </c>
      <c r="E337" s="1" t="s">
        <v>258</v>
      </c>
      <c r="F337" s="1" t="s">
        <v>442</v>
      </c>
      <c r="G337" s="1" t="s">
        <v>116</v>
      </c>
      <c r="H337" s="1" t="s">
        <v>40</v>
      </c>
      <c r="I337" s="1" t="s">
        <v>117</v>
      </c>
      <c r="J337" s="1" t="s">
        <v>81</v>
      </c>
      <c r="K337" s="1" t="s">
        <v>259</v>
      </c>
      <c r="L337" s="1" t="s">
        <v>464</v>
      </c>
      <c r="M337" s="1" t="s">
        <v>5443</v>
      </c>
      <c r="N337" s="1" t="s">
        <v>5444</v>
      </c>
      <c r="O337" s="1" t="s">
        <v>122</v>
      </c>
      <c r="P337" s="1" t="s">
        <v>199</v>
      </c>
      <c r="Q337" s="1" t="s">
        <v>115</v>
      </c>
      <c r="R337" s="1" t="s">
        <v>5445</v>
      </c>
      <c r="S337" s="1" t="s">
        <v>4175</v>
      </c>
      <c r="T337" s="1" t="s">
        <v>770</v>
      </c>
      <c r="V337" s="18">
        <v>2.7528240740740739</v>
      </c>
      <c r="W337" s="18">
        <v>2.785949074074074</v>
      </c>
      <c r="X337" s="18">
        <v>3.3125000000000002E-2</v>
      </c>
      <c r="Y337" s="1" t="e">
        <f>VLOOKUP(A337,tickets!A:A,1,0)</f>
        <v>#N/A</v>
      </c>
      <c r="Z337" s="58">
        <v>45292</v>
      </c>
      <c r="AA337" s="79"/>
    </row>
    <row r="338" spans="1:27" hidden="1" x14ac:dyDescent="0.2">
      <c r="A338" s="1" t="s">
        <v>776</v>
      </c>
      <c r="B338" s="1" t="s">
        <v>132</v>
      </c>
      <c r="C338" s="1" t="s">
        <v>256</v>
      </c>
      <c r="D338" s="1" t="s">
        <v>374</v>
      </c>
      <c r="E338" s="1" t="s">
        <v>258</v>
      </c>
      <c r="F338" s="1" t="s">
        <v>442</v>
      </c>
      <c r="G338" s="1" t="s">
        <v>116</v>
      </c>
      <c r="H338" s="1" t="s">
        <v>40</v>
      </c>
      <c r="I338" s="1" t="s">
        <v>117</v>
      </c>
      <c r="J338" s="1" t="s">
        <v>81</v>
      </c>
      <c r="K338" s="1" t="s">
        <v>259</v>
      </c>
      <c r="L338" s="1" t="s">
        <v>464</v>
      </c>
      <c r="M338" s="1" t="s">
        <v>5446</v>
      </c>
      <c r="N338" s="1" t="s">
        <v>5447</v>
      </c>
      <c r="O338" s="1" t="s">
        <v>122</v>
      </c>
      <c r="P338" s="1" t="s">
        <v>199</v>
      </c>
      <c r="Q338" s="1" t="s">
        <v>115</v>
      </c>
      <c r="R338" s="1" t="s">
        <v>5448</v>
      </c>
      <c r="S338" s="1" t="s">
        <v>4175</v>
      </c>
      <c r="T338" s="1" t="s">
        <v>770</v>
      </c>
      <c r="V338" s="18">
        <v>2.753356481481481</v>
      </c>
      <c r="W338" s="18">
        <v>2.7867129629629628</v>
      </c>
      <c r="X338" s="18">
        <v>3.335648148148148E-2</v>
      </c>
      <c r="Y338" s="1" t="e">
        <f>VLOOKUP(A338,tickets!A:A,1,0)</f>
        <v>#N/A</v>
      </c>
      <c r="Z338" s="58">
        <v>45292</v>
      </c>
      <c r="AA338" s="79"/>
    </row>
    <row r="339" spans="1:27" x14ac:dyDescent="0.2">
      <c r="A339" s="1" t="s">
        <v>712</v>
      </c>
      <c r="B339" s="1" t="s">
        <v>167</v>
      </c>
      <c r="C339" s="1" t="s">
        <v>22</v>
      </c>
      <c r="D339" s="1" t="s">
        <v>22</v>
      </c>
      <c r="E339" s="1" t="s">
        <v>665</v>
      </c>
      <c r="F339" s="1" t="s">
        <v>667</v>
      </c>
      <c r="G339" s="1" t="s">
        <v>116</v>
      </c>
      <c r="H339" s="1" t="s">
        <v>50</v>
      </c>
      <c r="I339" s="1" t="s">
        <v>109</v>
      </c>
      <c r="J339" s="1" t="s">
        <v>81</v>
      </c>
      <c r="K339" s="1" t="s">
        <v>170</v>
      </c>
      <c r="L339" s="1" t="s">
        <v>713</v>
      </c>
      <c r="M339" s="1" t="s">
        <v>4180</v>
      </c>
      <c r="N339" s="1" t="s">
        <v>4181</v>
      </c>
      <c r="O339" s="1" t="s">
        <v>122</v>
      </c>
      <c r="P339" s="1" t="s">
        <v>266</v>
      </c>
      <c r="Q339" s="1" t="s">
        <v>330</v>
      </c>
      <c r="R339" s="1" t="s">
        <v>4182</v>
      </c>
      <c r="S339" s="1" t="s">
        <v>4179</v>
      </c>
      <c r="T339" s="1" t="s">
        <v>1060</v>
      </c>
      <c r="U339" s="1" t="s">
        <v>1061</v>
      </c>
      <c r="V339" s="18">
        <v>0</v>
      </c>
      <c r="W339" s="18">
        <v>7.037037037037037E-3</v>
      </c>
      <c r="X339" s="18">
        <v>7.037037037037037E-3</v>
      </c>
      <c r="Y339" s="1" t="e">
        <f>VLOOKUP(A339,tickets!A:A,1,0)</f>
        <v>#N/A</v>
      </c>
      <c r="Z339" s="58">
        <v>45297</v>
      </c>
      <c r="AA339" s="79"/>
    </row>
    <row r="340" spans="1:27" hidden="1" x14ac:dyDescent="0.2">
      <c r="A340" s="1" t="s">
        <v>5454</v>
      </c>
      <c r="B340" s="1" t="s">
        <v>132</v>
      </c>
      <c r="C340" s="1" t="s">
        <v>256</v>
      </c>
      <c r="D340" s="1" t="s">
        <v>257</v>
      </c>
      <c r="E340" s="1" t="s">
        <v>289</v>
      </c>
      <c r="F340" s="1" t="s">
        <v>174</v>
      </c>
      <c r="G340" s="1" t="s">
        <v>116</v>
      </c>
      <c r="H340" s="1" t="s">
        <v>40</v>
      </c>
      <c r="I340" s="1" t="s">
        <v>117</v>
      </c>
      <c r="J340" s="1" t="s">
        <v>81</v>
      </c>
      <c r="K340" s="1" t="s">
        <v>259</v>
      </c>
      <c r="L340" s="1" t="s">
        <v>464</v>
      </c>
      <c r="M340" s="1" t="s">
        <v>5455</v>
      </c>
      <c r="N340" s="1" t="s">
        <v>5456</v>
      </c>
      <c r="O340" s="1" t="s">
        <v>122</v>
      </c>
      <c r="P340" s="1" t="s">
        <v>199</v>
      </c>
      <c r="Q340" s="1" t="s">
        <v>115</v>
      </c>
      <c r="R340" s="1" t="s">
        <v>5457</v>
      </c>
      <c r="S340" s="1" t="s">
        <v>4271</v>
      </c>
      <c r="T340" s="1" t="s">
        <v>4412</v>
      </c>
      <c r="U340" s="1" t="s">
        <v>262</v>
      </c>
      <c r="V340" s="18">
        <v>6.6319444444444446E-3</v>
      </c>
      <c r="W340" s="18">
        <v>1.7685185185185182E-2</v>
      </c>
      <c r="X340" s="18">
        <v>1.105324074074074E-2</v>
      </c>
      <c r="Y340" s="1" t="e">
        <f>VLOOKUP(A340,tickets!A:A,1,0)</f>
        <v>#N/A</v>
      </c>
      <c r="Z340" s="58">
        <v>45293</v>
      </c>
      <c r="AA340" s="79"/>
    </row>
    <row r="341" spans="1:27" x14ac:dyDescent="0.2">
      <c r="A341" s="1" t="s">
        <v>724</v>
      </c>
      <c r="B341" s="1" t="s">
        <v>167</v>
      </c>
      <c r="C341" s="1" t="s">
        <v>22</v>
      </c>
      <c r="D341" s="1" t="s">
        <v>22</v>
      </c>
      <c r="E341" s="1" t="s">
        <v>45</v>
      </c>
      <c r="F341" s="1" t="s">
        <v>168</v>
      </c>
      <c r="G341" s="1" t="s">
        <v>110</v>
      </c>
      <c r="H341" s="1" t="s">
        <v>50</v>
      </c>
      <c r="I341" s="1" t="s">
        <v>109</v>
      </c>
      <c r="J341" s="1" t="s">
        <v>81</v>
      </c>
      <c r="K341" s="1" t="s">
        <v>111</v>
      </c>
      <c r="L341" s="1" t="s">
        <v>725</v>
      </c>
      <c r="M341" s="1" t="s">
        <v>4191</v>
      </c>
      <c r="N341" s="1" t="s">
        <v>4192</v>
      </c>
      <c r="O341" s="1" t="s">
        <v>122</v>
      </c>
      <c r="P341" s="1" t="s">
        <v>279</v>
      </c>
      <c r="Q341" s="1" t="s">
        <v>280</v>
      </c>
      <c r="R341" s="1" t="s">
        <v>4193</v>
      </c>
      <c r="S341" s="1" t="s">
        <v>4179</v>
      </c>
      <c r="T341" s="1" t="s">
        <v>969</v>
      </c>
      <c r="U341" s="1" t="s">
        <v>969</v>
      </c>
      <c r="V341" s="18">
        <v>0</v>
      </c>
      <c r="W341" s="18">
        <v>1.3541666666666667E-3</v>
      </c>
      <c r="X341" s="18">
        <v>1.3541666666666667E-3</v>
      </c>
      <c r="Y341" s="1" t="e">
        <f>VLOOKUP(A341,tickets!A:A,1,0)</f>
        <v>#N/A</v>
      </c>
      <c r="Z341" s="58">
        <v>45297</v>
      </c>
      <c r="AA341" s="79"/>
    </row>
    <row r="342" spans="1:27" hidden="1" x14ac:dyDescent="0.2">
      <c r="A342" s="1" t="s">
        <v>5461</v>
      </c>
      <c r="B342" s="1" t="s">
        <v>132</v>
      </c>
      <c r="C342" s="1" t="s">
        <v>256</v>
      </c>
      <c r="D342" s="1" t="s">
        <v>257</v>
      </c>
      <c r="E342" s="1" t="s">
        <v>258</v>
      </c>
      <c r="F342" s="1" t="s">
        <v>174</v>
      </c>
      <c r="G342" s="1" t="s">
        <v>116</v>
      </c>
      <c r="H342" s="1" t="s">
        <v>40</v>
      </c>
      <c r="I342" s="1" t="s">
        <v>117</v>
      </c>
      <c r="J342" s="1" t="s">
        <v>81</v>
      </c>
      <c r="K342" s="1" t="s">
        <v>129</v>
      </c>
      <c r="L342" s="1" t="s">
        <v>5462</v>
      </c>
      <c r="M342" s="1" t="s">
        <v>5463</v>
      </c>
      <c r="N342" s="1" t="s">
        <v>5464</v>
      </c>
      <c r="O342" s="1" t="s">
        <v>122</v>
      </c>
      <c r="P342" s="1" t="s">
        <v>199</v>
      </c>
      <c r="Q342" s="1" t="s">
        <v>115</v>
      </c>
      <c r="R342" s="1" t="s">
        <v>5465</v>
      </c>
      <c r="S342" s="1" t="s">
        <v>4271</v>
      </c>
      <c r="T342" s="1" t="s">
        <v>5466</v>
      </c>
      <c r="V342" s="18">
        <v>0</v>
      </c>
      <c r="W342" s="18">
        <v>7.083333333333333E-3</v>
      </c>
      <c r="X342" s="18">
        <v>7.083333333333333E-3</v>
      </c>
      <c r="Y342" s="1" t="e">
        <f>VLOOKUP(A342,tickets!A:A,1,0)</f>
        <v>#N/A</v>
      </c>
      <c r="Z342" s="58">
        <v>45298</v>
      </c>
      <c r="AA342" s="79"/>
    </row>
    <row r="343" spans="1:27" x14ac:dyDescent="0.2">
      <c r="A343" s="1" t="s">
        <v>692</v>
      </c>
      <c r="B343" s="1" t="s">
        <v>115</v>
      </c>
      <c r="C343" s="1" t="s">
        <v>13</v>
      </c>
      <c r="D343" s="1" t="s">
        <v>243</v>
      </c>
      <c r="E343" s="1" t="s">
        <v>37</v>
      </c>
      <c r="F343" s="1" t="s">
        <v>156</v>
      </c>
      <c r="G343" s="1" t="s">
        <v>116</v>
      </c>
      <c r="H343" s="1" t="s">
        <v>40</v>
      </c>
      <c r="I343" s="1" t="s">
        <v>117</v>
      </c>
      <c r="J343" s="1" t="s">
        <v>81</v>
      </c>
      <c r="K343" s="1" t="s">
        <v>203</v>
      </c>
      <c r="L343" s="1" t="s">
        <v>693</v>
      </c>
      <c r="M343" s="1" t="s">
        <v>4207</v>
      </c>
      <c r="N343" s="1" t="s">
        <v>4208</v>
      </c>
      <c r="O343" s="1" t="s">
        <v>122</v>
      </c>
      <c r="P343" s="1" t="s">
        <v>266</v>
      </c>
      <c r="Q343" s="1" t="s">
        <v>341</v>
      </c>
      <c r="R343" s="1" t="s">
        <v>4209</v>
      </c>
      <c r="S343" s="1" t="s">
        <v>4179</v>
      </c>
      <c r="T343" s="1" t="s">
        <v>1010</v>
      </c>
      <c r="U343" s="1" t="s">
        <v>1011</v>
      </c>
      <c r="V343" s="18">
        <v>7.8125E-2</v>
      </c>
      <c r="W343" s="18">
        <v>0.12278935185185186</v>
      </c>
      <c r="X343" s="18">
        <v>4.4664351851851851E-2</v>
      </c>
      <c r="Y343" s="1" t="e">
        <f>VLOOKUP(A343,tickets!A:A,1,0)</f>
        <v>#N/A</v>
      </c>
      <c r="Z343" s="58">
        <v>45297</v>
      </c>
      <c r="AA343" s="79"/>
    </row>
    <row r="344" spans="1:27" hidden="1" x14ac:dyDescent="0.2">
      <c r="A344" s="1" t="s">
        <v>5472</v>
      </c>
      <c r="B344" s="1" t="s">
        <v>132</v>
      </c>
      <c r="C344" s="1" t="s">
        <v>309</v>
      </c>
      <c r="D344" s="1" t="s">
        <v>257</v>
      </c>
      <c r="E344" s="1" t="s">
        <v>281</v>
      </c>
      <c r="F344" s="1" t="s">
        <v>174</v>
      </c>
      <c r="G344" s="1" t="s">
        <v>116</v>
      </c>
      <c r="H344" s="1" t="s">
        <v>40</v>
      </c>
      <c r="I344" s="1" t="s">
        <v>117</v>
      </c>
      <c r="J344" s="1" t="s">
        <v>81</v>
      </c>
      <c r="K344" s="1" t="s">
        <v>415</v>
      </c>
      <c r="L344" s="1" t="s">
        <v>523</v>
      </c>
      <c r="M344" s="1" t="s">
        <v>5473</v>
      </c>
      <c r="N344" s="1" t="s">
        <v>5474</v>
      </c>
      <c r="O344" s="1" t="s">
        <v>122</v>
      </c>
      <c r="P344" s="1" t="s">
        <v>363</v>
      </c>
      <c r="Q344" s="1" t="s">
        <v>423</v>
      </c>
      <c r="R344" s="1" t="s">
        <v>5475</v>
      </c>
      <c r="S344" s="1" t="s">
        <v>4271</v>
      </c>
      <c r="T344" s="1" t="s">
        <v>5476</v>
      </c>
      <c r="U344" s="1" t="s">
        <v>467</v>
      </c>
      <c r="V344" s="18">
        <v>3.5682870370370372E-2</v>
      </c>
      <c r="W344" s="18">
        <v>4.3298611111111107E-2</v>
      </c>
      <c r="X344" s="18">
        <v>7.6157407407407415E-3</v>
      </c>
      <c r="Y344" s="1" t="e">
        <f>VLOOKUP(A344,tickets!A:A,1,0)</f>
        <v>#N/A</v>
      </c>
      <c r="Z344" s="58">
        <v>45294</v>
      </c>
      <c r="AA344" s="79"/>
    </row>
    <row r="345" spans="1:27" hidden="1" x14ac:dyDescent="0.2">
      <c r="A345" s="1" t="s">
        <v>5477</v>
      </c>
      <c r="B345" s="1" t="s">
        <v>132</v>
      </c>
      <c r="C345" s="1" t="s">
        <v>250</v>
      </c>
      <c r="D345" s="1" t="s">
        <v>251</v>
      </c>
      <c r="E345" s="1" t="s">
        <v>289</v>
      </c>
      <c r="F345" s="1" t="s">
        <v>290</v>
      </c>
      <c r="G345" s="1" t="s">
        <v>110</v>
      </c>
      <c r="H345" s="1" t="s">
        <v>50</v>
      </c>
      <c r="I345" s="1" t="s">
        <v>109</v>
      </c>
      <c r="J345" s="1" t="s">
        <v>81</v>
      </c>
      <c r="K345" s="1" t="s">
        <v>129</v>
      </c>
      <c r="L345" s="1" t="s">
        <v>254</v>
      </c>
      <c r="M345" s="1" t="s">
        <v>5478</v>
      </c>
      <c r="N345" s="1" t="s">
        <v>5479</v>
      </c>
      <c r="O345" s="1" t="s">
        <v>122</v>
      </c>
      <c r="P345" s="1" t="s">
        <v>246</v>
      </c>
      <c r="Q345" s="1" t="s">
        <v>247</v>
      </c>
      <c r="R345" s="1" t="s">
        <v>5480</v>
      </c>
      <c r="S345" s="1" t="s">
        <v>4271</v>
      </c>
      <c r="T345" s="1" t="s">
        <v>254</v>
      </c>
      <c r="U345" s="1" t="s">
        <v>346</v>
      </c>
      <c r="V345" s="18">
        <v>8.6805555555555551E-4</v>
      </c>
      <c r="W345" s="18">
        <v>1.5509259259259261E-3</v>
      </c>
      <c r="X345" s="18">
        <v>6.8287037037037025E-4</v>
      </c>
      <c r="Y345" s="1" t="e">
        <f>VLOOKUP(A345,tickets!A:A,1,0)</f>
        <v>#N/A</v>
      </c>
      <c r="Z345" s="58">
        <v>45297</v>
      </c>
      <c r="AA345" s="79"/>
    </row>
    <row r="346" spans="1:27" hidden="1" x14ac:dyDescent="0.2">
      <c r="A346" s="1" t="s">
        <v>881</v>
      </c>
      <c r="B346" s="1" t="s">
        <v>132</v>
      </c>
      <c r="C346" s="1" t="s">
        <v>250</v>
      </c>
      <c r="D346" s="1" t="s">
        <v>251</v>
      </c>
      <c r="E346" s="1" t="s">
        <v>263</v>
      </c>
      <c r="F346" s="1" t="s">
        <v>293</v>
      </c>
      <c r="G346" s="1" t="s">
        <v>116</v>
      </c>
      <c r="H346" s="1" t="s">
        <v>40</v>
      </c>
      <c r="I346" s="1" t="s">
        <v>117</v>
      </c>
      <c r="J346" s="1" t="s">
        <v>81</v>
      </c>
      <c r="K346" s="1" t="s">
        <v>129</v>
      </c>
      <c r="L346" s="1" t="s">
        <v>386</v>
      </c>
      <c r="M346" s="1" t="s">
        <v>5481</v>
      </c>
      <c r="N346" s="1" t="s">
        <v>5482</v>
      </c>
      <c r="O346" s="1" t="s">
        <v>122</v>
      </c>
      <c r="P346" s="1" t="s">
        <v>246</v>
      </c>
      <c r="Q346" s="1" t="s">
        <v>247</v>
      </c>
      <c r="R346" s="1" t="s">
        <v>5482</v>
      </c>
      <c r="S346" s="1" t="s">
        <v>4190</v>
      </c>
      <c r="T346" s="1" t="s">
        <v>386</v>
      </c>
      <c r="U346" s="1" t="s">
        <v>387</v>
      </c>
      <c r="V346" s="18">
        <v>0</v>
      </c>
      <c r="W346" s="18">
        <v>3.0555555555555557E-3</v>
      </c>
      <c r="X346" s="18">
        <v>3.0555555555555557E-3</v>
      </c>
      <c r="Y346" s="1" t="e">
        <f>VLOOKUP(A346,tickets!A:A,1,0)</f>
        <v>#N/A</v>
      </c>
      <c r="Z346" s="58">
        <v>45296</v>
      </c>
      <c r="AA346" s="79"/>
    </row>
    <row r="347" spans="1:27" hidden="1" x14ac:dyDescent="0.2">
      <c r="A347" s="1" t="s">
        <v>5483</v>
      </c>
      <c r="B347" s="1" t="s">
        <v>132</v>
      </c>
      <c r="C347" s="1" t="s">
        <v>250</v>
      </c>
      <c r="D347" s="1" t="s">
        <v>251</v>
      </c>
      <c r="E347" s="1" t="s">
        <v>289</v>
      </c>
      <c r="F347" s="1" t="s">
        <v>290</v>
      </c>
      <c r="G347" s="1" t="s">
        <v>110</v>
      </c>
      <c r="H347" s="1" t="s">
        <v>50</v>
      </c>
      <c r="I347" s="1" t="s">
        <v>109</v>
      </c>
      <c r="J347" s="1" t="s">
        <v>81</v>
      </c>
      <c r="K347" s="1" t="s">
        <v>129</v>
      </c>
      <c r="L347" s="1" t="s">
        <v>269</v>
      </c>
      <c r="M347" s="1" t="s">
        <v>5484</v>
      </c>
      <c r="N347" s="1" t="s">
        <v>5485</v>
      </c>
      <c r="O347" s="1" t="s">
        <v>122</v>
      </c>
      <c r="P347" s="1" t="s">
        <v>246</v>
      </c>
      <c r="Q347" s="1" t="s">
        <v>247</v>
      </c>
      <c r="R347" s="1" t="s">
        <v>5486</v>
      </c>
      <c r="S347" s="1" t="s">
        <v>5487</v>
      </c>
      <c r="T347" s="1" t="s">
        <v>269</v>
      </c>
      <c r="U347" s="1" t="s">
        <v>369</v>
      </c>
      <c r="V347" s="18">
        <v>1.5509259259259261E-3</v>
      </c>
      <c r="W347" s="18">
        <v>2.1874999999999998E-3</v>
      </c>
      <c r="X347" s="18">
        <v>6.3657407407407402E-4</v>
      </c>
      <c r="Y347" s="1" t="e">
        <f>VLOOKUP(A347,tickets!A:A,1,0)</f>
        <v>#N/A</v>
      </c>
      <c r="Z347" s="58">
        <v>45294</v>
      </c>
      <c r="AA347" s="79"/>
    </row>
    <row r="348" spans="1:27" hidden="1" x14ac:dyDescent="0.2">
      <c r="A348" s="1" t="s">
        <v>5488</v>
      </c>
      <c r="B348" s="1" t="s">
        <v>132</v>
      </c>
      <c r="C348" s="1" t="s">
        <v>250</v>
      </c>
      <c r="D348" s="1" t="s">
        <v>251</v>
      </c>
      <c r="E348" s="1" t="s">
        <v>268</v>
      </c>
      <c r="F348" s="1" t="s">
        <v>367</v>
      </c>
      <c r="G348" s="1" t="s">
        <v>110</v>
      </c>
      <c r="H348" s="1" t="s">
        <v>50</v>
      </c>
      <c r="I348" s="1" t="s">
        <v>109</v>
      </c>
      <c r="J348" s="1" t="s">
        <v>81</v>
      </c>
      <c r="K348" s="1" t="s">
        <v>129</v>
      </c>
      <c r="L348" s="1" t="s">
        <v>5489</v>
      </c>
      <c r="M348" s="1" t="s">
        <v>5490</v>
      </c>
      <c r="N348" s="1" t="s">
        <v>5491</v>
      </c>
      <c r="O348" s="1" t="s">
        <v>122</v>
      </c>
      <c r="P348" s="1" t="s">
        <v>246</v>
      </c>
      <c r="Q348" s="1" t="s">
        <v>247</v>
      </c>
      <c r="R348" s="1" t="s">
        <v>5492</v>
      </c>
      <c r="S348" s="1" t="s">
        <v>4206</v>
      </c>
      <c r="T348" s="1" t="s">
        <v>5489</v>
      </c>
      <c r="U348" s="1" t="s">
        <v>412</v>
      </c>
      <c r="V348" s="18">
        <v>6.8287037037037025E-4</v>
      </c>
      <c r="W348" s="18">
        <v>1.7824074074074072E-3</v>
      </c>
      <c r="X348" s="18">
        <v>1.0995370370370371E-3</v>
      </c>
      <c r="Y348" s="1" t="e">
        <f>VLOOKUP(A348,tickets!A:A,1,0)</f>
        <v>#N/A</v>
      </c>
      <c r="Z348" s="58">
        <v>45297</v>
      </c>
      <c r="AA348" s="79"/>
    </row>
    <row r="349" spans="1:27" hidden="1" x14ac:dyDescent="0.2">
      <c r="A349" s="1" t="s">
        <v>5493</v>
      </c>
      <c r="B349" s="1" t="s">
        <v>132</v>
      </c>
      <c r="C349" s="1" t="s">
        <v>250</v>
      </c>
      <c r="D349" s="1" t="s">
        <v>251</v>
      </c>
      <c r="E349" s="1" t="s">
        <v>302</v>
      </c>
      <c r="F349" s="1" t="s">
        <v>303</v>
      </c>
      <c r="G349" s="1" t="s">
        <v>110</v>
      </c>
      <c r="H349" s="1" t="s">
        <v>50</v>
      </c>
      <c r="I349" s="1" t="s">
        <v>109</v>
      </c>
      <c r="J349" s="1" t="s">
        <v>4186</v>
      </c>
      <c r="K349" s="1" t="s">
        <v>129</v>
      </c>
      <c r="L349" s="1" t="s">
        <v>313</v>
      </c>
      <c r="M349" s="1" t="s">
        <v>5494</v>
      </c>
      <c r="N349" s="1" t="s">
        <v>5495</v>
      </c>
      <c r="O349" s="1" t="s">
        <v>122</v>
      </c>
      <c r="P349" s="1" t="s">
        <v>246</v>
      </c>
      <c r="Q349" s="1" t="s">
        <v>247</v>
      </c>
      <c r="R349" s="1" t="s">
        <v>5496</v>
      </c>
      <c r="S349" s="1" t="s">
        <v>4214</v>
      </c>
      <c r="T349" s="1" t="s">
        <v>304</v>
      </c>
      <c r="U349" s="1" t="s">
        <v>276</v>
      </c>
      <c r="V349" s="18">
        <v>0</v>
      </c>
      <c r="W349" s="18">
        <v>0</v>
      </c>
      <c r="X349" s="18">
        <v>0</v>
      </c>
      <c r="Y349" s="1" t="e">
        <f>VLOOKUP(A349,tickets!A:A,1,0)</f>
        <v>#N/A</v>
      </c>
      <c r="Z349" s="58">
        <v>45294</v>
      </c>
      <c r="AA349" s="79"/>
    </row>
    <row r="350" spans="1:27" x14ac:dyDescent="0.2">
      <c r="A350" s="1" t="s">
        <v>545</v>
      </c>
      <c r="B350" s="1" t="s">
        <v>115</v>
      </c>
      <c r="C350" s="1" t="s">
        <v>20</v>
      </c>
      <c r="D350" s="1" t="s">
        <v>243</v>
      </c>
      <c r="E350" s="1" t="s">
        <v>66</v>
      </c>
      <c r="F350" s="1" t="s">
        <v>151</v>
      </c>
      <c r="G350" s="1" t="s">
        <v>116</v>
      </c>
      <c r="H350" s="1" t="s">
        <v>40</v>
      </c>
      <c r="I350" s="1" t="s">
        <v>117</v>
      </c>
      <c r="J350" s="1" t="s">
        <v>81</v>
      </c>
      <c r="K350" s="1" t="s">
        <v>111</v>
      </c>
      <c r="L350" s="1" t="s">
        <v>546</v>
      </c>
      <c r="M350" s="1" t="s">
        <v>4219</v>
      </c>
      <c r="N350" s="1" t="s">
        <v>4220</v>
      </c>
      <c r="O350" s="1" t="s">
        <v>122</v>
      </c>
      <c r="P350" s="1" t="s">
        <v>246</v>
      </c>
      <c r="Q350" s="1" t="s">
        <v>247</v>
      </c>
      <c r="R350" s="1" t="s">
        <v>4221</v>
      </c>
      <c r="S350" s="1" t="s">
        <v>4175</v>
      </c>
      <c r="T350" s="1" t="s">
        <v>750</v>
      </c>
      <c r="U350" s="1" t="s">
        <v>751</v>
      </c>
      <c r="V350" s="18">
        <v>11.706666666666665</v>
      </c>
      <c r="W350" s="18">
        <v>11.759004629629629</v>
      </c>
      <c r="X350" s="18">
        <v>5.2337962962962968E-2</v>
      </c>
      <c r="Y350" s="1" t="e">
        <f>VLOOKUP(A350,tickets!A:A,1,0)</f>
        <v>#N/A</v>
      </c>
      <c r="Z350" s="58">
        <v>45297</v>
      </c>
      <c r="AA350" s="79"/>
    </row>
    <row r="351" spans="1:27" x14ac:dyDescent="0.2">
      <c r="A351" s="1" t="s">
        <v>1256</v>
      </c>
      <c r="B351" s="1" t="s">
        <v>115</v>
      </c>
      <c r="C351" s="1" t="s">
        <v>14</v>
      </c>
      <c r="D351" s="1" t="s">
        <v>243</v>
      </c>
      <c r="E351" s="1" t="s">
        <v>49</v>
      </c>
      <c r="F351" s="1" t="s">
        <v>151</v>
      </c>
      <c r="G351" s="1" t="s">
        <v>116</v>
      </c>
      <c r="H351" s="1" t="s">
        <v>40</v>
      </c>
      <c r="I351" s="1" t="s">
        <v>117</v>
      </c>
      <c r="J351" s="1" t="s">
        <v>81</v>
      </c>
      <c r="K351" s="1" t="s">
        <v>494</v>
      </c>
      <c r="L351" s="1" t="s">
        <v>1260</v>
      </c>
      <c r="M351" s="1" t="s">
        <v>4301</v>
      </c>
      <c r="N351" s="1" t="s">
        <v>4302</v>
      </c>
      <c r="O351" s="1" t="s">
        <v>122</v>
      </c>
      <c r="P351" s="1" t="s">
        <v>246</v>
      </c>
      <c r="Q351" s="1" t="s">
        <v>247</v>
      </c>
      <c r="R351" s="1" t="s">
        <v>4303</v>
      </c>
      <c r="S351" s="1" t="s">
        <v>4271</v>
      </c>
      <c r="T351" s="1" t="s">
        <v>4304</v>
      </c>
      <c r="V351" s="18">
        <v>0.48653935185185188</v>
      </c>
      <c r="W351" s="18">
        <v>0.56224537037037037</v>
      </c>
      <c r="X351" s="18">
        <v>7.570601851851852E-2</v>
      </c>
      <c r="Y351" s="1" t="e">
        <f>VLOOKUP(A351,tickets!A:A,1,0)</f>
        <v>#N/A</v>
      </c>
      <c r="Z351" s="58">
        <v>45297</v>
      </c>
      <c r="AA351" s="79"/>
    </row>
    <row r="352" spans="1:27" hidden="1" x14ac:dyDescent="0.2">
      <c r="A352" s="1" t="s">
        <v>976</v>
      </c>
      <c r="B352" s="1" t="s">
        <v>173</v>
      </c>
      <c r="C352" s="1" t="s">
        <v>357</v>
      </c>
      <c r="D352" s="1" t="s">
        <v>251</v>
      </c>
      <c r="E352" s="1" t="s">
        <v>358</v>
      </c>
      <c r="F352" s="1" t="s">
        <v>359</v>
      </c>
      <c r="G352" s="1" t="s">
        <v>110</v>
      </c>
      <c r="H352" s="1" t="s">
        <v>50</v>
      </c>
      <c r="I352" s="1" t="s">
        <v>109</v>
      </c>
      <c r="J352" s="1" t="s">
        <v>81</v>
      </c>
      <c r="K352" s="1" t="s">
        <v>114</v>
      </c>
      <c r="L352" s="1" t="s">
        <v>977</v>
      </c>
      <c r="M352" s="1" t="s">
        <v>5504</v>
      </c>
      <c r="N352" s="1" t="s">
        <v>5505</v>
      </c>
      <c r="O352" s="1" t="s">
        <v>122</v>
      </c>
      <c r="P352" s="1" t="s">
        <v>246</v>
      </c>
      <c r="Q352" s="1" t="s">
        <v>247</v>
      </c>
      <c r="R352" s="1" t="s">
        <v>5506</v>
      </c>
      <c r="S352" s="1" t="s">
        <v>4190</v>
      </c>
      <c r="U352" s="1" t="s">
        <v>978</v>
      </c>
      <c r="V352" s="18">
        <v>9.9884259259259266E-3</v>
      </c>
      <c r="W352" s="18">
        <v>1.2361111111111113E-2</v>
      </c>
      <c r="X352" s="18">
        <v>2.3726851851851851E-3</v>
      </c>
      <c r="Y352" s="1" t="e">
        <f>VLOOKUP(A352,tickets!A:A,1,0)</f>
        <v>#N/A</v>
      </c>
      <c r="Z352" s="58">
        <v>45292</v>
      </c>
      <c r="AA352" s="79"/>
    </row>
    <row r="353" spans="1:27" x14ac:dyDescent="0.2">
      <c r="A353" s="1" t="s">
        <v>567</v>
      </c>
      <c r="B353" s="1" t="s">
        <v>115</v>
      </c>
      <c r="C353" s="1" t="s">
        <v>20</v>
      </c>
      <c r="D353" s="1" t="s">
        <v>257</v>
      </c>
      <c r="E353" s="1" t="s">
        <v>66</v>
      </c>
      <c r="F353" s="1" t="s">
        <v>156</v>
      </c>
      <c r="G353" s="1" t="s">
        <v>116</v>
      </c>
      <c r="H353" s="1" t="s">
        <v>40</v>
      </c>
      <c r="I353" s="1" t="s">
        <v>117</v>
      </c>
      <c r="J353" s="1" t="s">
        <v>81</v>
      </c>
      <c r="K353" s="1" t="s">
        <v>155</v>
      </c>
      <c r="L353" s="1" t="s">
        <v>568</v>
      </c>
      <c r="M353" s="1" t="s">
        <v>4533</v>
      </c>
      <c r="N353" s="1" t="s">
        <v>4534</v>
      </c>
      <c r="O353" s="1" t="s">
        <v>122</v>
      </c>
      <c r="P353" s="1" t="s">
        <v>246</v>
      </c>
      <c r="Q353" s="1" t="s">
        <v>247</v>
      </c>
      <c r="R353" s="1" t="s">
        <v>4535</v>
      </c>
      <c r="S353" s="1" t="s">
        <v>4190</v>
      </c>
      <c r="T353" s="1" t="s">
        <v>923</v>
      </c>
      <c r="U353" s="1" t="s">
        <v>924</v>
      </c>
      <c r="V353" s="18">
        <v>0</v>
      </c>
      <c r="W353" s="18">
        <v>4.6539351851851853E-2</v>
      </c>
      <c r="X353" s="18">
        <v>4.6539351851851853E-2</v>
      </c>
      <c r="Y353" s="1" t="e">
        <f>VLOOKUP(A353,tickets!A:A,1,0)</f>
        <v>#N/A</v>
      </c>
      <c r="Z353" s="58">
        <v>45297</v>
      </c>
      <c r="AA353" s="79"/>
    </row>
    <row r="354" spans="1:27" x14ac:dyDescent="0.2">
      <c r="A354" s="1" t="s">
        <v>1095</v>
      </c>
      <c r="B354" s="1" t="s">
        <v>167</v>
      </c>
      <c r="C354" s="1" t="s">
        <v>22</v>
      </c>
      <c r="D354" s="1" t="s">
        <v>22</v>
      </c>
      <c r="E354" s="1" t="s">
        <v>45</v>
      </c>
      <c r="F354" s="1" t="s">
        <v>168</v>
      </c>
      <c r="G354" s="1" t="s">
        <v>110</v>
      </c>
      <c r="H354" s="1" t="s">
        <v>50</v>
      </c>
      <c r="I354" s="1" t="s">
        <v>109</v>
      </c>
      <c r="J354" s="1" t="s">
        <v>81</v>
      </c>
      <c r="K354" s="1" t="s">
        <v>111</v>
      </c>
      <c r="L354" s="1" t="s">
        <v>1099</v>
      </c>
      <c r="M354" s="1" t="s">
        <v>4665</v>
      </c>
      <c r="N354" s="1" t="s">
        <v>4666</v>
      </c>
      <c r="O354" s="1" t="s">
        <v>122</v>
      </c>
      <c r="P354" s="1" t="s">
        <v>279</v>
      </c>
      <c r="Q354" s="1" t="s">
        <v>280</v>
      </c>
      <c r="R354" s="1" t="s">
        <v>4667</v>
      </c>
      <c r="S354" s="1" t="s">
        <v>4206</v>
      </c>
      <c r="T354" s="1" t="s">
        <v>4316</v>
      </c>
      <c r="U354" s="1" t="s">
        <v>4316</v>
      </c>
      <c r="V354" s="18">
        <v>0</v>
      </c>
      <c r="W354" s="18">
        <v>1.8518518518518517E-3</v>
      </c>
      <c r="X354" s="18">
        <v>1.8518518518518517E-3</v>
      </c>
      <c r="Y354" s="1" t="e">
        <f>VLOOKUP(A354,tickets!A:A,1,0)</f>
        <v>#N/A</v>
      </c>
      <c r="Z354" s="58">
        <v>45297</v>
      </c>
      <c r="AA354" s="79"/>
    </row>
    <row r="355" spans="1:27" x14ac:dyDescent="0.2">
      <c r="A355" s="1" t="s">
        <v>532</v>
      </c>
      <c r="B355" s="1" t="s">
        <v>115</v>
      </c>
      <c r="C355" s="1" t="s">
        <v>13</v>
      </c>
      <c r="D355" s="1" t="s">
        <v>243</v>
      </c>
      <c r="E355" s="1" t="s">
        <v>37</v>
      </c>
      <c r="F355" s="1" t="s">
        <v>144</v>
      </c>
      <c r="G355" s="1" t="s">
        <v>116</v>
      </c>
      <c r="H355" s="1" t="s">
        <v>40</v>
      </c>
      <c r="I355" s="1" t="s">
        <v>117</v>
      </c>
      <c r="J355" s="1" t="s">
        <v>81</v>
      </c>
      <c r="K355" s="1" t="s">
        <v>111</v>
      </c>
      <c r="L355" s="1" t="s">
        <v>533</v>
      </c>
      <c r="M355" s="1" t="s">
        <v>4750</v>
      </c>
      <c r="N355" s="1" t="s">
        <v>4751</v>
      </c>
      <c r="O355" s="1" t="s">
        <v>122</v>
      </c>
      <c r="P355" s="1" t="s">
        <v>266</v>
      </c>
      <c r="Q355" s="1" t="s">
        <v>341</v>
      </c>
      <c r="R355" s="1" t="s">
        <v>4752</v>
      </c>
      <c r="S355" s="1" t="s">
        <v>4175</v>
      </c>
      <c r="T355" s="1" t="s">
        <v>785</v>
      </c>
      <c r="U355" s="1" t="s">
        <v>783</v>
      </c>
      <c r="V355" s="18">
        <v>1.2083333333333333E-2</v>
      </c>
      <c r="W355" s="18">
        <v>3.0266203703703708E-2</v>
      </c>
      <c r="X355" s="18">
        <v>1.818287037037037E-2</v>
      </c>
      <c r="Y355" s="1" t="e">
        <f>VLOOKUP(A355,tickets!A:A,1,0)</f>
        <v>#N/A</v>
      </c>
      <c r="Z355" s="58">
        <v>45297</v>
      </c>
      <c r="AA355" s="79"/>
    </row>
    <row r="356" spans="1:27" hidden="1" x14ac:dyDescent="0.2">
      <c r="A356" s="1" t="s">
        <v>1385</v>
      </c>
      <c r="B356" s="1" t="s">
        <v>124</v>
      </c>
      <c r="C356" s="1" t="s">
        <v>18</v>
      </c>
      <c r="D356" s="1" t="s">
        <v>277</v>
      </c>
      <c r="E356" s="1" t="s">
        <v>58</v>
      </c>
      <c r="F356" s="1" t="s">
        <v>125</v>
      </c>
      <c r="G356" s="1" t="s">
        <v>123</v>
      </c>
      <c r="H356" s="1" t="s">
        <v>50</v>
      </c>
      <c r="I356" s="1" t="s">
        <v>109</v>
      </c>
      <c r="J356" s="1" t="s">
        <v>80</v>
      </c>
      <c r="K356" s="1" t="s">
        <v>121</v>
      </c>
      <c r="L356" s="1" t="s">
        <v>1387</v>
      </c>
      <c r="M356" s="1" t="s">
        <v>4711</v>
      </c>
      <c r="N356" s="1" t="s">
        <v>4711</v>
      </c>
      <c r="O356" s="1" t="s">
        <v>122</v>
      </c>
      <c r="P356" s="1" t="s">
        <v>278</v>
      </c>
      <c r="Q356" s="1" t="s">
        <v>278</v>
      </c>
      <c r="R356" s="1" t="s">
        <v>4753</v>
      </c>
      <c r="S356" s="1" t="s">
        <v>4214</v>
      </c>
      <c r="T356" s="1" t="s">
        <v>4754</v>
      </c>
      <c r="U356" s="1" t="s">
        <v>4425</v>
      </c>
      <c r="V356" s="18">
        <v>0.1219675925925926</v>
      </c>
      <c r="W356" s="18">
        <v>0.12439814814814815</v>
      </c>
      <c r="X356" s="18">
        <v>2.4305555555555556E-3</v>
      </c>
      <c r="Y356" s="1" t="e">
        <f>VLOOKUP(A356,tickets!A:A,1,0)</f>
        <v>#N/A</v>
      </c>
      <c r="Z356" s="58">
        <v>45297</v>
      </c>
      <c r="AA356" s="79"/>
    </row>
    <row r="357" spans="1:27" x14ac:dyDescent="0.2">
      <c r="A357" s="1" t="s">
        <v>1323</v>
      </c>
      <c r="B357" s="1" t="s">
        <v>115</v>
      </c>
      <c r="C357" s="1" t="s">
        <v>14</v>
      </c>
      <c r="D357" s="1" t="s">
        <v>243</v>
      </c>
      <c r="E357" s="1" t="s">
        <v>52</v>
      </c>
      <c r="F357" s="1" t="s">
        <v>144</v>
      </c>
      <c r="G357" s="1" t="s">
        <v>116</v>
      </c>
      <c r="H357" s="1" t="s">
        <v>40</v>
      </c>
      <c r="I357" s="1" t="s">
        <v>117</v>
      </c>
      <c r="J357" s="1" t="s">
        <v>81</v>
      </c>
      <c r="K357" s="1" t="s">
        <v>203</v>
      </c>
      <c r="L357" s="1" t="s">
        <v>1327</v>
      </c>
      <c r="M357" s="1" t="s">
        <v>4801</v>
      </c>
      <c r="N357" s="1" t="s">
        <v>4802</v>
      </c>
      <c r="O357" s="1" t="s">
        <v>122</v>
      </c>
      <c r="P357" s="1" t="s">
        <v>246</v>
      </c>
      <c r="Q357" s="1" t="s">
        <v>247</v>
      </c>
      <c r="R357" s="1" t="s">
        <v>4803</v>
      </c>
      <c r="S357" s="1" t="s">
        <v>4271</v>
      </c>
      <c r="T357" s="1" t="s">
        <v>4804</v>
      </c>
      <c r="U357" s="1" t="s">
        <v>4805</v>
      </c>
      <c r="V357" s="18">
        <v>0</v>
      </c>
      <c r="W357" s="18">
        <v>0.12752314814814816</v>
      </c>
      <c r="X357" s="18">
        <v>0.12752314814814816</v>
      </c>
      <c r="Y357" s="1" t="e">
        <f>VLOOKUP(A357,tickets!A:A,1,0)</f>
        <v>#N/A</v>
      </c>
      <c r="Z357" s="58">
        <v>45297</v>
      </c>
      <c r="AA357" s="79"/>
    </row>
    <row r="358" spans="1:27" hidden="1" x14ac:dyDescent="0.2">
      <c r="A358" s="1" t="s">
        <v>1358</v>
      </c>
      <c r="B358" s="1" t="s">
        <v>124</v>
      </c>
      <c r="C358" s="1" t="s">
        <v>18</v>
      </c>
      <c r="D358" s="1" t="s">
        <v>277</v>
      </c>
      <c r="E358" s="1" t="s">
        <v>58</v>
      </c>
      <c r="F358" s="1" t="s">
        <v>125</v>
      </c>
      <c r="G358" s="1" t="s">
        <v>123</v>
      </c>
      <c r="H358" s="1" t="s">
        <v>50</v>
      </c>
      <c r="I358" s="1" t="s">
        <v>109</v>
      </c>
      <c r="J358" s="1" t="s">
        <v>80</v>
      </c>
      <c r="K358" s="1" t="s">
        <v>138</v>
      </c>
      <c r="L358" s="1" t="s">
        <v>458</v>
      </c>
      <c r="M358" s="1" t="s">
        <v>4986</v>
      </c>
      <c r="N358" s="1" t="s">
        <v>4986</v>
      </c>
      <c r="O358" s="1" t="s">
        <v>122</v>
      </c>
      <c r="P358" s="1" t="s">
        <v>278</v>
      </c>
      <c r="Q358" s="1" t="s">
        <v>278</v>
      </c>
      <c r="R358" s="1" t="s">
        <v>4987</v>
      </c>
      <c r="S358" s="1" t="s">
        <v>4271</v>
      </c>
      <c r="T358" s="1" t="s">
        <v>4988</v>
      </c>
      <c r="V358" s="18">
        <v>6.9108796296296293E-2</v>
      </c>
      <c r="W358" s="18">
        <v>7.8113425925925919E-2</v>
      </c>
      <c r="X358" s="18">
        <v>9.0046296296296298E-3</v>
      </c>
      <c r="Y358" s="1" t="e">
        <f>VLOOKUP(A358,tickets!A:A,1,0)</f>
        <v>#N/A</v>
      </c>
      <c r="Z358" s="58">
        <v>45297</v>
      </c>
      <c r="AA358" s="79"/>
    </row>
    <row r="359" spans="1:27" hidden="1" x14ac:dyDescent="0.2">
      <c r="A359" s="1" t="s">
        <v>5527</v>
      </c>
      <c r="B359" s="1" t="s">
        <v>164</v>
      </c>
      <c r="C359" s="1" t="s">
        <v>295</v>
      </c>
      <c r="D359" s="1" t="s">
        <v>251</v>
      </c>
      <c r="E359" s="1" t="s">
        <v>286</v>
      </c>
      <c r="F359" s="1" t="s">
        <v>287</v>
      </c>
      <c r="G359" s="1" t="s">
        <v>110</v>
      </c>
      <c r="H359" s="1" t="s">
        <v>50</v>
      </c>
      <c r="I359" s="1" t="s">
        <v>109</v>
      </c>
      <c r="J359" s="1" t="s">
        <v>81</v>
      </c>
      <c r="K359" s="1" t="s">
        <v>114</v>
      </c>
      <c r="L359" s="1" t="s">
        <v>400</v>
      </c>
      <c r="M359" s="1" t="s">
        <v>5528</v>
      </c>
      <c r="N359" s="1" t="s">
        <v>5529</v>
      </c>
      <c r="O359" s="1" t="s">
        <v>122</v>
      </c>
      <c r="P359" s="1" t="s">
        <v>246</v>
      </c>
      <c r="Q359" s="1" t="s">
        <v>247</v>
      </c>
      <c r="R359" s="1" t="s">
        <v>5530</v>
      </c>
      <c r="S359" s="1" t="s">
        <v>4214</v>
      </c>
      <c r="T359" s="1" t="s">
        <v>400</v>
      </c>
      <c r="U359" s="1" t="s">
        <v>276</v>
      </c>
      <c r="V359" s="18">
        <v>0</v>
      </c>
      <c r="W359" s="18">
        <v>1.105324074074074E-2</v>
      </c>
      <c r="X359" s="18">
        <v>1.105324074074074E-2</v>
      </c>
      <c r="Y359" s="1" t="e">
        <f>VLOOKUP(A359,tickets!A:A,1,0)</f>
        <v>#N/A</v>
      </c>
      <c r="Z359" s="58">
        <v>45293</v>
      </c>
      <c r="AA359" s="79"/>
    </row>
    <row r="360" spans="1:27" hidden="1" x14ac:dyDescent="0.2">
      <c r="A360" s="1" t="s">
        <v>832</v>
      </c>
      <c r="B360" s="1" t="s">
        <v>132</v>
      </c>
      <c r="C360" s="1" t="s">
        <v>256</v>
      </c>
      <c r="D360" s="1" t="s">
        <v>257</v>
      </c>
      <c r="E360" s="1" t="s">
        <v>258</v>
      </c>
      <c r="F360" s="1" t="s">
        <v>219</v>
      </c>
      <c r="G360" s="1" t="s">
        <v>116</v>
      </c>
      <c r="H360" s="1" t="s">
        <v>40</v>
      </c>
      <c r="I360" s="1" t="s">
        <v>117</v>
      </c>
      <c r="J360" s="1" t="s">
        <v>81</v>
      </c>
      <c r="K360" s="1" t="s">
        <v>129</v>
      </c>
      <c r="L360" s="1" t="s">
        <v>314</v>
      </c>
      <c r="M360" s="1" t="s">
        <v>5531</v>
      </c>
      <c r="N360" s="1" t="s">
        <v>5532</v>
      </c>
      <c r="O360" s="1" t="s">
        <v>122</v>
      </c>
      <c r="P360" s="1" t="s">
        <v>199</v>
      </c>
      <c r="Q360" s="1" t="s">
        <v>115</v>
      </c>
      <c r="R360" s="1" t="s">
        <v>5533</v>
      </c>
      <c r="S360" s="1" t="s">
        <v>4175</v>
      </c>
      <c r="T360" s="1" t="s">
        <v>833</v>
      </c>
      <c r="V360" s="18">
        <v>7.3148148148148148E-3</v>
      </c>
      <c r="W360" s="18">
        <v>1.1724537037037035E-2</v>
      </c>
      <c r="X360" s="18">
        <v>4.409722222222222E-3</v>
      </c>
      <c r="Y360" s="1" t="e">
        <f>VLOOKUP(A360,tickets!A:A,1,0)</f>
        <v>#N/A</v>
      </c>
      <c r="Z360" s="58">
        <v>45296</v>
      </c>
      <c r="AA360" s="79"/>
    </row>
    <row r="361" spans="1:27" x14ac:dyDescent="0.2">
      <c r="A361" s="1" t="s">
        <v>1261</v>
      </c>
      <c r="B361" s="1" t="s">
        <v>115</v>
      </c>
      <c r="C361" s="1" t="s">
        <v>13</v>
      </c>
      <c r="D361" s="1" t="s">
        <v>257</v>
      </c>
      <c r="E361" s="1" t="s">
        <v>37</v>
      </c>
      <c r="F361" s="1" t="s">
        <v>156</v>
      </c>
      <c r="G361" s="1" t="s">
        <v>116</v>
      </c>
      <c r="H361" s="1" t="s">
        <v>40</v>
      </c>
      <c r="I361" s="1" t="s">
        <v>117</v>
      </c>
      <c r="J361" s="1" t="s">
        <v>81</v>
      </c>
      <c r="K361" s="1" t="s">
        <v>488</v>
      </c>
      <c r="L361" s="1" t="s">
        <v>1265</v>
      </c>
      <c r="M361" s="1" t="s">
        <v>5062</v>
      </c>
      <c r="N361" s="1" t="s">
        <v>5063</v>
      </c>
      <c r="O361" s="1" t="s">
        <v>122</v>
      </c>
      <c r="P361" s="1" t="s">
        <v>266</v>
      </c>
      <c r="Q361" s="1" t="s">
        <v>341</v>
      </c>
      <c r="R361" s="1" t="s">
        <v>5064</v>
      </c>
      <c r="S361" s="1" t="s">
        <v>4271</v>
      </c>
      <c r="T361" s="1" t="s">
        <v>5065</v>
      </c>
      <c r="U361" s="1" t="s">
        <v>5066</v>
      </c>
      <c r="V361" s="18">
        <v>0</v>
      </c>
      <c r="W361" s="18">
        <v>2.9548611111111109E-2</v>
      </c>
      <c r="X361" s="18">
        <v>2.9548611111111109E-2</v>
      </c>
      <c r="Y361" s="1" t="e">
        <f>VLOOKUP(A361,tickets!A:A,1,0)</f>
        <v>#N/A</v>
      </c>
      <c r="Z361" s="58">
        <v>45297</v>
      </c>
      <c r="AA361" s="79"/>
    </row>
    <row r="362" spans="1:27" x14ac:dyDescent="0.2">
      <c r="A362" s="1" t="s">
        <v>541</v>
      </c>
      <c r="B362" s="1" t="s">
        <v>112</v>
      </c>
      <c r="C362" s="1" t="s">
        <v>18</v>
      </c>
      <c r="D362" s="1" t="s">
        <v>242</v>
      </c>
      <c r="E362" s="1" t="s">
        <v>61</v>
      </c>
      <c r="F362" s="1" t="s">
        <v>453</v>
      </c>
      <c r="G362" s="1" t="s">
        <v>110</v>
      </c>
      <c r="H362" s="1" t="s">
        <v>50</v>
      </c>
      <c r="I362" s="1" t="s">
        <v>109</v>
      </c>
      <c r="J362" s="1" t="s">
        <v>81</v>
      </c>
      <c r="K362" s="1" t="s">
        <v>111</v>
      </c>
      <c r="L362" s="1" t="s">
        <v>542</v>
      </c>
      <c r="M362" s="1" t="s">
        <v>5255</v>
      </c>
      <c r="N362" s="1" t="s">
        <v>5256</v>
      </c>
      <c r="O362" s="1" t="s">
        <v>122</v>
      </c>
      <c r="P362" s="1" t="s">
        <v>266</v>
      </c>
      <c r="Q362" s="1" t="s">
        <v>267</v>
      </c>
      <c r="R362" s="1" t="s">
        <v>5257</v>
      </c>
      <c r="S362" s="1" t="s">
        <v>4175</v>
      </c>
      <c r="T362" s="1" t="s">
        <v>542</v>
      </c>
      <c r="U362" s="1" t="s">
        <v>542</v>
      </c>
      <c r="V362" s="18">
        <v>0</v>
      </c>
      <c r="W362" s="18">
        <v>1.2962962962962963E-3</v>
      </c>
      <c r="X362" s="18">
        <v>1.2962962962962963E-3</v>
      </c>
      <c r="Y362" s="1" t="e">
        <f>VLOOKUP(A362,tickets!A:A,1,0)</f>
        <v>#N/A</v>
      </c>
      <c r="Z362" s="58">
        <v>45297</v>
      </c>
      <c r="AA362" s="79"/>
    </row>
    <row r="363" spans="1:27" x14ac:dyDescent="0.2">
      <c r="A363" s="1" t="s">
        <v>604</v>
      </c>
      <c r="B363" s="1" t="s">
        <v>115</v>
      </c>
      <c r="C363" s="1" t="s">
        <v>20</v>
      </c>
      <c r="D363" s="1" t="s">
        <v>243</v>
      </c>
      <c r="E363" s="1" t="s">
        <v>65</v>
      </c>
      <c r="F363" s="1" t="s">
        <v>144</v>
      </c>
      <c r="G363" s="1" t="s">
        <v>116</v>
      </c>
      <c r="H363" s="1" t="s">
        <v>40</v>
      </c>
      <c r="I363" s="1" t="s">
        <v>117</v>
      </c>
      <c r="J363" s="1" t="s">
        <v>81</v>
      </c>
      <c r="K363" s="1" t="s">
        <v>111</v>
      </c>
      <c r="L363" s="1" t="s">
        <v>605</v>
      </c>
      <c r="M363" s="1" t="s">
        <v>5575</v>
      </c>
      <c r="N363" s="1" t="s">
        <v>5576</v>
      </c>
      <c r="O363" s="1" t="s">
        <v>122</v>
      </c>
      <c r="P363" s="1" t="s">
        <v>246</v>
      </c>
      <c r="Q363" s="1" t="s">
        <v>247</v>
      </c>
      <c r="R363" s="1" t="s">
        <v>5577</v>
      </c>
      <c r="S363" s="1" t="s">
        <v>4190</v>
      </c>
      <c r="T363" s="1" t="s">
        <v>862</v>
      </c>
      <c r="U363" s="1" t="s">
        <v>863</v>
      </c>
      <c r="V363" s="18">
        <v>0.74879629629629629</v>
      </c>
      <c r="W363" s="18">
        <v>0.79827546296296292</v>
      </c>
      <c r="X363" s="18">
        <v>4.9479166666666664E-2</v>
      </c>
      <c r="Y363" s="1" t="e">
        <f>VLOOKUP(A363,tickets!A:A,1,0)</f>
        <v>#N/A</v>
      </c>
      <c r="Z363" s="58">
        <v>45297</v>
      </c>
      <c r="AA363" s="79"/>
    </row>
    <row r="364" spans="1:27" x14ac:dyDescent="0.2">
      <c r="A364" s="1" t="s">
        <v>565</v>
      </c>
      <c r="B364" s="1" t="s">
        <v>115</v>
      </c>
      <c r="C364" s="1" t="s">
        <v>14</v>
      </c>
      <c r="D364" s="1" t="s">
        <v>243</v>
      </c>
      <c r="E364" s="1" t="s">
        <v>52</v>
      </c>
      <c r="F364" s="1" t="s">
        <v>120</v>
      </c>
      <c r="G364" s="1" t="s">
        <v>116</v>
      </c>
      <c r="H364" s="1" t="s">
        <v>40</v>
      </c>
      <c r="I364" s="1" t="s">
        <v>117</v>
      </c>
      <c r="J364" s="1" t="s">
        <v>81</v>
      </c>
      <c r="K364" s="1" t="s">
        <v>111</v>
      </c>
      <c r="L364" s="1" t="s">
        <v>566</v>
      </c>
      <c r="M364" s="1" t="s">
        <v>5578</v>
      </c>
      <c r="N364" s="1" t="s">
        <v>5579</v>
      </c>
      <c r="O364" s="1" t="s">
        <v>122</v>
      </c>
      <c r="P364" s="1" t="s">
        <v>246</v>
      </c>
      <c r="Q364" s="1" t="s">
        <v>247</v>
      </c>
      <c r="R364" s="1" t="s">
        <v>5580</v>
      </c>
      <c r="S364" s="1" t="s">
        <v>4190</v>
      </c>
      <c r="T364" s="1" t="s">
        <v>864</v>
      </c>
      <c r="U364" s="1" t="s">
        <v>865</v>
      </c>
      <c r="V364" s="18">
        <v>0.46067129629629627</v>
      </c>
      <c r="W364" s="18">
        <v>0.6700462962962962</v>
      </c>
      <c r="X364" s="18">
        <v>0.20937500000000001</v>
      </c>
      <c r="Y364" s="1" t="e">
        <f>VLOOKUP(A364,tickets!A:A,1,0)</f>
        <v>#N/A</v>
      </c>
      <c r="Z364" s="58">
        <v>45297</v>
      </c>
      <c r="AA364" s="79"/>
    </row>
    <row r="365" spans="1:27" hidden="1" x14ac:dyDescent="0.2">
      <c r="A365" s="1" t="s">
        <v>1014</v>
      </c>
      <c r="B365" s="1" t="s">
        <v>132</v>
      </c>
      <c r="C365" s="1" t="s">
        <v>250</v>
      </c>
      <c r="D365" s="1" t="s">
        <v>251</v>
      </c>
      <c r="E365" s="1" t="s">
        <v>263</v>
      </c>
      <c r="F365" s="1" t="s">
        <v>293</v>
      </c>
      <c r="G365" s="1" t="s">
        <v>116</v>
      </c>
      <c r="H365" s="1" t="s">
        <v>40</v>
      </c>
      <c r="I365" s="1" t="s">
        <v>117</v>
      </c>
      <c r="J365" s="1" t="s">
        <v>81</v>
      </c>
      <c r="K365" s="1" t="s">
        <v>129</v>
      </c>
      <c r="L365" s="1" t="s">
        <v>1015</v>
      </c>
      <c r="M365" s="1" t="s">
        <v>5548</v>
      </c>
      <c r="N365" s="1" t="s">
        <v>5549</v>
      </c>
      <c r="O365" s="1" t="s">
        <v>122</v>
      </c>
      <c r="P365" s="1" t="s">
        <v>246</v>
      </c>
      <c r="Q365" s="1" t="s">
        <v>247</v>
      </c>
      <c r="R365" s="1" t="s">
        <v>5549</v>
      </c>
      <c r="S365" s="1" t="s">
        <v>4179</v>
      </c>
      <c r="T365" s="1" t="s">
        <v>1015</v>
      </c>
      <c r="U365" s="1" t="s">
        <v>424</v>
      </c>
      <c r="V365" s="18">
        <v>0</v>
      </c>
      <c r="W365" s="18">
        <v>1.0995370370370371E-3</v>
      </c>
      <c r="X365" s="18">
        <v>1.0995370370370371E-3</v>
      </c>
      <c r="Y365" s="1" t="e">
        <f>VLOOKUP(A365,tickets!A:A,1,0)</f>
        <v>#N/A</v>
      </c>
      <c r="Z365" s="58">
        <v>45292</v>
      </c>
      <c r="AA365" s="79"/>
    </row>
    <row r="366" spans="1:27" x14ac:dyDescent="0.2">
      <c r="A366" s="1" t="s">
        <v>615</v>
      </c>
      <c r="B366" s="1" t="s">
        <v>115</v>
      </c>
      <c r="C366" s="1" t="s">
        <v>15</v>
      </c>
      <c r="D366" s="1" t="s">
        <v>243</v>
      </c>
      <c r="E366" s="1" t="s">
        <v>53</v>
      </c>
      <c r="F366" s="1" t="s">
        <v>120</v>
      </c>
      <c r="G366" s="1" t="s">
        <v>116</v>
      </c>
      <c r="H366" s="1" t="s">
        <v>40</v>
      </c>
      <c r="I366" s="1" t="s">
        <v>117</v>
      </c>
      <c r="J366" s="1" t="s">
        <v>81</v>
      </c>
      <c r="K366" s="1" t="s">
        <v>118</v>
      </c>
      <c r="L366" s="1" t="s">
        <v>616</v>
      </c>
      <c r="M366" s="1" t="s">
        <v>5601</v>
      </c>
      <c r="N366" s="1" t="s">
        <v>5602</v>
      </c>
      <c r="O366" s="1" t="s">
        <v>165</v>
      </c>
      <c r="P366" s="1" t="s">
        <v>246</v>
      </c>
      <c r="Q366" s="1" t="s">
        <v>247</v>
      </c>
      <c r="R366" s="1" t="s">
        <v>5603</v>
      </c>
      <c r="S366" s="1" t="s">
        <v>5603</v>
      </c>
      <c r="T366" s="1" t="s">
        <v>951</v>
      </c>
      <c r="U366" s="1" t="s">
        <v>952</v>
      </c>
      <c r="V366" s="18">
        <v>0</v>
      </c>
      <c r="W366" s="18">
        <v>5.8333333333333336E-3</v>
      </c>
      <c r="X366" s="18">
        <v>5.8333333333333336E-3</v>
      </c>
      <c r="Y366" s="1" t="e">
        <f>VLOOKUP(A366,tickets!A:A,1,0)</f>
        <v>#N/A</v>
      </c>
      <c r="Z366" s="58">
        <v>45297</v>
      </c>
      <c r="AA366" s="79"/>
    </row>
    <row r="367" spans="1:27" hidden="1" x14ac:dyDescent="0.2">
      <c r="A367" s="1" t="s">
        <v>953</v>
      </c>
      <c r="B367" s="1" t="s">
        <v>132</v>
      </c>
      <c r="C367" s="1" t="s">
        <v>309</v>
      </c>
      <c r="D367" s="1" t="s">
        <v>257</v>
      </c>
      <c r="E367" s="1" t="s">
        <v>281</v>
      </c>
      <c r="F367" s="1" t="s">
        <v>174</v>
      </c>
      <c r="G367" s="1" t="s">
        <v>116</v>
      </c>
      <c r="H367" s="1" t="s">
        <v>40</v>
      </c>
      <c r="I367" s="1" t="s">
        <v>117</v>
      </c>
      <c r="J367" s="1" t="s">
        <v>81</v>
      </c>
      <c r="K367" s="1" t="s">
        <v>473</v>
      </c>
      <c r="L367" s="1" t="s">
        <v>954</v>
      </c>
      <c r="M367" s="1" t="s">
        <v>5553</v>
      </c>
      <c r="N367" s="1" t="s">
        <v>5554</v>
      </c>
      <c r="O367" s="1" t="s">
        <v>122</v>
      </c>
      <c r="P367" s="1" t="s">
        <v>246</v>
      </c>
      <c r="Q367" s="1" t="s">
        <v>247</v>
      </c>
      <c r="R367" s="1" t="s">
        <v>5555</v>
      </c>
      <c r="S367" s="1" t="s">
        <v>4190</v>
      </c>
      <c r="T367" s="1" t="s">
        <v>955</v>
      </c>
      <c r="U367" s="1" t="s">
        <v>526</v>
      </c>
      <c r="V367" s="18">
        <v>7.7546296296296287E-3</v>
      </c>
      <c r="W367" s="18">
        <v>1.3553240740740741E-2</v>
      </c>
      <c r="X367" s="18">
        <v>5.7986111111111112E-3</v>
      </c>
      <c r="Y367" s="1" t="e">
        <f>VLOOKUP(A367,tickets!A:A,1,0)</f>
        <v>#N/A</v>
      </c>
      <c r="Z367" s="58">
        <v>45293</v>
      </c>
      <c r="AA367" s="79"/>
    </row>
    <row r="368" spans="1:27" x14ac:dyDescent="0.2">
      <c r="A368" s="1" t="s">
        <v>1451</v>
      </c>
      <c r="B368" s="1" t="s">
        <v>115</v>
      </c>
      <c r="C368" s="1" t="s">
        <v>20</v>
      </c>
      <c r="D368" s="1" t="s">
        <v>243</v>
      </c>
      <c r="E368" s="1" t="s">
        <v>66</v>
      </c>
      <c r="F368" s="1" t="s">
        <v>144</v>
      </c>
      <c r="G368" s="1" t="s">
        <v>116</v>
      </c>
      <c r="H368" s="1" t="s">
        <v>40</v>
      </c>
      <c r="I368" s="1" t="s">
        <v>117</v>
      </c>
      <c r="J368" s="1" t="s">
        <v>81</v>
      </c>
      <c r="K368" s="1" t="s">
        <v>493</v>
      </c>
      <c r="L368" s="1" t="s">
        <v>1455</v>
      </c>
      <c r="M368" s="1" t="s">
        <v>5640</v>
      </c>
      <c r="N368" s="1" t="s">
        <v>5641</v>
      </c>
      <c r="O368" s="1" t="s">
        <v>122</v>
      </c>
      <c r="P368" s="1" t="s">
        <v>246</v>
      </c>
      <c r="Q368" s="1" t="s">
        <v>247</v>
      </c>
      <c r="R368" s="1" t="s">
        <v>5642</v>
      </c>
      <c r="S368" s="1" t="s">
        <v>5638</v>
      </c>
      <c r="T368" s="1" t="s">
        <v>5643</v>
      </c>
      <c r="U368" s="1" t="s">
        <v>5644</v>
      </c>
      <c r="V368" s="18">
        <v>0</v>
      </c>
      <c r="W368" s="18">
        <v>4.2037037037037039E-2</v>
      </c>
      <c r="X368" s="18">
        <v>4.2037037037037039E-2</v>
      </c>
      <c r="Y368" s="1" t="e">
        <f>VLOOKUP(A368,tickets!A:A,1,0)</f>
        <v>#N/A</v>
      </c>
      <c r="Z368" s="58">
        <v>45297</v>
      </c>
      <c r="AA368" s="79"/>
    </row>
    <row r="369" spans="1:27" hidden="1" x14ac:dyDescent="0.2">
      <c r="A369" s="1" t="s">
        <v>5559</v>
      </c>
      <c r="B369" s="1" t="s">
        <v>173</v>
      </c>
      <c r="C369" s="1" t="s">
        <v>295</v>
      </c>
      <c r="D369" s="1" t="s">
        <v>251</v>
      </c>
      <c r="E369" s="1" t="s">
        <v>5560</v>
      </c>
      <c r="F369" s="1" t="s">
        <v>5561</v>
      </c>
      <c r="G369" s="1" t="s">
        <v>110</v>
      </c>
      <c r="H369" s="1" t="s">
        <v>50</v>
      </c>
      <c r="I369" s="1" t="s">
        <v>109</v>
      </c>
      <c r="J369" s="1" t="s">
        <v>4186</v>
      </c>
      <c r="K369" s="1" t="s">
        <v>114</v>
      </c>
      <c r="L369" s="1" t="s">
        <v>322</v>
      </c>
      <c r="M369" s="1" t="s">
        <v>5562</v>
      </c>
      <c r="N369" s="1" t="s">
        <v>5563</v>
      </c>
      <c r="O369" s="1" t="s">
        <v>122</v>
      </c>
      <c r="P369" s="1" t="s">
        <v>266</v>
      </c>
      <c r="Q369" s="1" t="s">
        <v>274</v>
      </c>
      <c r="R369" s="1" t="s">
        <v>5564</v>
      </c>
      <c r="S369" s="1" t="s">
        <v>4206</v>
      </c>
      <c r="T369" s="1" t="s">
        <v>322</v>
      </c>
      <c r="U369" s="1" t="s">
        <v>276</v>
      </c>
      <c r="V369" s="18">
        <v>0</v>
      </c>
      <c r="W369" s="18">
        <v>0</v>
      </c>
      <c r="X369" s="18">
        <v>0</v>
      </c>
      <c r="Y369" s="1" t="e">
        <f>VLOOKUP(A369,tickets!A:A,1,0)</f>
        <v>#N/A</v>
      </c>
      <c r="Z369" s="58">
        <v>45293</v>
      </c>
      <c r="AA369" s="79"/>
    </row>
    <row r="370" spans="1:27" hidden="1" x14ac:dyDescent="0.2">
      <c r="A370" s="1" t="s">
        <v>5565</v>
      </c>
      <c r="B370" s="1" t="s">
        <v>173</v>
      </c>
      <c r="C370" s="1" t="s">
        <v>295</v>
      </c>
      <c r="D370" s="1" t="s">
        <v>251</v>
      </c>
      <c r="E370" s="1" t="s">
        <v>407</v>
      </c>
      <c r="F370" s="1" t="s">
        <v>5561</v>
      </c>
      <c r="G370" s="1" t="s">
        <v>110</v>
      </c>
      <c r="H370" s="1" t="s">
        <v>50</v>
      </c>
      <c r="I370" s="1" t="s">
        <v>109</v>
      </c>
      <c r="J370" s="1" t="s">
        <v>4186</v>
      </c>
      <c r="K370" s="1" t="s">
        <v>114</v>
      </c>
      <c r="L370" s="1" t="s">
        <v>322</v>
      </c>
      <c r="M370" s="1" t="s">
        <v>5566</v>
      </c>
      <c r="N370" s="1" t="s">
        <v>5567</v>
      </c>
      <c r="O370" s="1" t="s">
        <v>122</v>
      </c>
      <c r="P370" s="1" t="s">
        <v>266</v>
      </c>
      <c r="Q370" s="1" t="s">
        <v>274</v>
      </c>
      <c r="R370" s="1" t="s">
        <v>5568</v>
      </c>
      <c r="S370" s="1" t="s">
        <v>4206</v>
      </c>
      <c r="U370" s="1" t="s">
        <v>5043</v>
      </c>
      <c r="V370" s="18">
        <v>0</v>
      </c>
      <c r="W370" s="18">
        <v>0</v>
      </c>
      <c r="X370" s="18">
        <v>0</v>
      </c>
      <c r="Y370" s="1" t="e">
        <f>VLOOKUP(A370,tickets!A:A,1,0)</f>
        <v>#N/A</v>
      </c>
      <c r="Z370" s="58">
        <v>45293</v>
      </c>
      <c r="AA370" s="79"/>
    </row>
    <row r="371" spans="1:27" x14ac:dyDescent="0.2">
      <c r="A371" s="1" t="s">
        <v>1559</v>
      </c>
      <c r="B371" s="1" t="s">
        <v>112</v>
      </c>
      <c r="C371" s="1" t="s">
        <v>18</v>
      </c>
      <c r="D371" s="1" t="s">
        <v>311</v>
      </c>
      <c r="E371" s="1" t="s">
        <v>60</v>
      </c>
      <c r="F371" s="1" t="s">
        <v>145</v>
      </c>
      <c r="G371" s="1" t="s">
        <v>116</v>
      </c>
      <c r="H371" s="1" t="s">
        <v>50</v>
      </c>
      <c r="I371" s="1" t="s">
        <v>109</v>
      </c>
      <c r="J371" s="1" t="s">
        <v>81</v>
      </c>
      <c r="K371" s="1" t="s">
        <v>121</v>
      </c>
      <c r="L371" s="1" t="s">
        <v>1563</v>
      </c>
      <c r="M371" s="1" t="s">
        <v>5650</v>
      </c>
      <c r="N371" s="1" t="s">
        <v>5651</v>
      </c>
      <c r="O371" s="1" t="s">
        <v>122</v>
      </c>
      <c r="P371" s="1" t="s">
        <v>246</v>
      </c>
      <c r="Q371" s="1" t="s">
        <v>247</v>
      </c>
      <c r="R371" s="1" t="s">
        <v>5652</v>
      </c>
      <c r="S371" s="1" t="s">
        <v>5638</v>
      </c>
      <c r="T371" s="1" t="s">
        <v>312</v>
      </c>
      <c r="U371" s="1" t="s">
        <v>5653</v>
      </c>
      <c r="V371" s="18">
        <v>0.3122685185185185</v>
      </c>
      <c r="W371" s="18">
        <v>0.31810185185185186</v>
      </c>
      <c r="X371" s="18">
        <v>5.8333333333333336E-3</v>
      </c>
      <c r="Y371" s="1" t="e">
        <f>VLOOKUP(A371,tickets!A:A,1,0)</f>
        <v>#N/A</v>
      </c>
      <c r="Z371" s="58">
        <v>45297</v>
      </c>
      <c r="AA371" s="79"/>
    </row>
    <row r="372" spans="1:27" hidden="1" x14ac:dyDescent="0.2">
      <c r="A372" s="1" t="s">
        <v>1034</v>
      </c>
      <c r="B372" s="1" t="s">
        <v>115</v>
      </c>
      <c r="C372" s="1" t="s">
        <v>462</v>
      </c>
      <c r="D372" s="1" t="s">
        <v>243</v>
      </c>
      <c r="E372" s="1" t="s">
        <v>301</v>
      </c>
      <c r="F372" s="1" t="s">
        <v>134</v>
      </c>
      <c r="G372" s="1" t="s">
        <v>110</v>
      </c>
      <c r="H372" s="1" t="s">
        <v>50</v>
      </c>
      <c r="I372" s="1" t="s">
        <v>109</v>
      </c>
      <c r="J372" s="1" t="s">
        <v>81</v>
      </c>
      <c r="K372" s="1" t="s">
        <v>308</v>
      </c>
      <c r="L372" s="1" t="s">
        <v>1035</v>
      </c>
      <c r="M372" s="1" t="s">
        <v>5572</v>
      </c>
      <c r="N372" s="1" t="s">
        <v>5573</v>
      </c>
      <c r="O372" s="1" t="s">
        <v>122</v>
      </c>
      <c r="P372" s="1" t="s">
        <v>246</v>
      </c>
      <c r="Q372" s="1" t="s">
        <v>247</v>
      </c>
      <c r="R372" s="1" t="s">
        <v>5574</v>
      </c>
      <c r="S372" s="1" t="s">
        <v>4179</v>
      </c>
      <c r="T372" s="1" t="s">
        <v>861</v>
      </c>
      <c r="V372" s="18">
        <v>5.3831018518518514E-2</v>
      </c>
      <c r="W372" s="18">
        <v>6.8206018518518527E-2</v>
      </c>
      <c r="X372" s="18">
        <v>1.4374999999999999E-2</v>
      </c>
      <c r="Y372" s="1" t="e">
        <f>VLOOKUP(A372,tickets!A:A,1,0)</f>
        <v>#N/A</v>
      </c>
      <c r="Z372" s="58">
        <v>45292</v>
      </c>
      <c r="AA372" s="79"/>
    </row>
    <row r="373" spans="1:27" x14ac:dyDescent="0.2">
      <c r="A373" s="1" t="s">
        <v>2392</v>
      </c>
      <c r="B373" s="1" t="s">
        <v>167</v>
      </c>
      <c r="C373" s="1" t="s">
        <v>22</v>
      </c>
      <c r="D373" s="1" t="s">
        <v>22</v>
      </c>
      <c r="E373" s="1" t="s">
        <v>47</v>
      </c>
      <c r="F373" s="1" t="s">
        <v>205</v>
      </c>
      <c r="G373" s="1" t="s">
        <v>110</v>
      </c>
      <c r="H373" s="1" t="s">
        <v>50</v>
      </c>
      <c r="I373" s="1" t="s">
        <v>109</v>
      </c>
      <c r="J373" s="1" t="s">
        <v>81</v>
      </c>
      <c r="K373" s="1" t="s">
        <v>129</v>
      </c>
      <c r="L373" s="1" t="s">
        <v>2396</v>
      </c>
      <c r="M373" s="1" t="s">
        <v>5660</v>
      </c>
      <c r="N373" s="1" t="s">
        <v>5661</v>
      </c>
      <c r="O373" s="1" t="s">
        <v>122</v>
      </c>
      <c r="P373" s="1" t="s">
        <v>279</v>
      </c>
      <c r="Q373" s="1" t="s">
        <v>280</v>
      </c>
      <c r="R373" s="1" t="s">
        <v>5662</v>
      </c>
      <c r="S373" s="1" t="s">
        <v>5663</v>
      </c>
      <c r="T373" s="1" t="s">
        <v>332</v>
      </c>
      <c r="U373" s="1" t="s">
        <v>332</v>
      </c>
      <c r="V373" s="18">
        <v>0</v>
      </c>
      <c r="W373" s="18">
        <v>1.1805555555555556E-3</v>
      </c>
      <c r="X373" s="18">
        <v>1.1805555555555556E-3</v>
      </c>
      <c r="Y373" s="1" t="e">
        <f>VLOOKUP(A373,tickets!A:A,1,0)</f>
        <v>#N/A</v>
      </c>
      <c r="Z373" s="58">
        <v>45297</v>
      </c>
      <c r="AA373" s="79"/>
    </row>
    <row r="374" spans="1:27" x14ac:dyDescent="0.2">
      <c r="A374" s="1" t="s">
        <v>592</v>
      </c>
      <c r="B374" s="1" t="s">
        <v>167</v>
      </c>
      <c r="C374" s="1" t="s">
        <v>22</v>
      </c>
      <c r="D374" s="1" t="s">
        <v>22</v>
      </c>
      <c r="E374" s="1" t="s">
        <v>46</v>
      </c>
      <c r="F374" s="1" t="s">
        <v>171</v>
      </c>
      <c r="G374" s="1" t="s">
        <v>110</v>
      </c>
      <c r="H374" s="1" t="s">
        <v>50</v>
      </c>
      <c r="I374" s="1" t="s">
        <v>109</v>
      </c>
      <c r="J374" s="1" t="s">
        <v>81</v>
      </c>
      <c r="K374" s="1" t="s">
        <v>129</v>
      </c>
      <c r="L374" s="1" t="s">
        <v>593</v>
      </c>
      <c r="M374" s="1" t="s">
        <v>4317</v>
      </c>
      <c r="N374" s="1" t="s">
        <v>4318</v>
      </c>
      <c r="O374" s="1" t="s">
        <v>122</v>
      </c>
      <c r="P374" s="1" t="s">
        <v>266</v>
      </c>
      <c r="Q374" s="1" t="s">
        <v>330</v>
      </c>
      <c r="R374" s="1" t="s">
        <v>4319</v>
      </c>
      <c r="S374" s="1" t="s">
        <v>4190</v>
      </c>
      <c r="T374" s="1" t="s">
        <v>911</v>
      </c>
      <c r="U374" s="1" t="s">
        <v>912</v>
      </c>
      <c r="V374" s="18">
        <v>0</v>
      </c>
      <c r="W374" s="18">
        <v>0</v>
      </c>
      <c r="X374" s="18">
        <v>0</v>
      </c>
      <c r="Y374" s="1" t="e">
        <f>VLOOKUP(A374,tickets!A:A,1,0)</f>
        <v>#N/A</v>
      </c>
      <c r="Z374" s="58">
        <v>45298</v>
      </c>
      <c r="AA374" s="79"/>
    </row>
    <row r="375" spans="1:27" hidden="1" x14ac:dyDescent="0.2">
      <c r="A375" s="1" t="s">
        <v>999</v>
      </c>
      <c r="B375" s="1" t="s">
        <v>132</v>
      </c>
      <c r="C375" s="1" t="s">
        <v>251</v>
      </c>
      <c r="D375" s="1" t="s">
        <v>257</v>
      </c>
      <c r="E375" s="1" t="s">
        <v>261</v>
      </c>
      <c r="F375" s="1" t="s">
        <v>174</v>
      </c>
      <c r="G375" s="1" t="s">
        <v>116</v>
      </c>
      <c r="H375" s="1" t="s">
        <v>40</v>
      </c>
      <c r="I375" s="1" t="s">
        <v>117</v>
      </c>
      <c r="J375" s="1" t="s">
        <v>81</v>
      </c>
      <c r="K375" s="1" t="s">
        <v>129</v>
      </c>
      <c r="L375" s="1" t="s">
        <v>264</v>
      </c>
      <c r="M375" s="1" t="s">
        <v>5581</v>
      </c>
      <c r="N375" s="1" t="s">
        <v>5582</v>
      </c>
      <c r="O375" s="1" t="s">
        <v>122</v>
      </c>
      <c r="P375" s="1" t="s">
        <v>199</v>
      </c>
      <c r="Q375" s="1" t="s">
        <v>115</v>
      </c>
      <c r="R375" s="1" t="s">
        <v>5583</v>
      </c>
      <c r="S375" s="1" t="s">
        <v>4179</v>
      </c>
      <c r="T375" s="1" t="s">
        <v>1000</v>
      </c>
      <c r="U375" s="1" t="s">
        <v>1001</v>
      </c>
      <c r="V375" s="18">
        <v>4.4328703703703709E-3</v>
      </c>
      <c r="W375" s="18">
        <v>1.3333333333333334E-2</v>
      </c>
      <c r="X375" s="18">
        <v>8.9004629629629625E-3</v>
      </c>
      <c r="Y375" s="1" t="e">
        <f>VLOOKUP(A375,tickets!A:A,1,0)</f>
        <v>#N/A</v>
      </c>
      <c r="Z375" s="58">
        <v>45298</v>
      </c>
      <c r="AA375" s="79"/>
    </row>
    <row r="376" spans="1:27" hidden="1" x14ac:dyDescent="0.2">
      <c r="A376" s="1" t="s">
        <v>936</v>
      </c>
      <c r="B376" s="1" t="s">
        <v>173</v>
      </c>
      <c r="C376" s="1" t="s">
        <v>357</v>
      </c>
      <c r="D376" s="1" t="s">
        <v>251</v>
      </c>
      <c r="E376" s="1" t="s">
        <v>358</v>
      </c>
      <c r="F376" s="1" t="s">
        <v>359</v>
      </c>
      <c r="G376" s="1" t="s">
        <v>110</v>
      </c>
      <c r="H376" s="1" t="s">
        <v>50</v>
      </c>
      <c r="I376" s="1" t="s">
        <v>109</v>
      </c>
      <c r="J376" s="1" t="s">
        <v>81</v>
      </c>
      <c r="K376" s="1" t="s">
        <v>114</v>
      </c>
      <c r="L376" s="1" t="s">
        <v>937</v>
      </c>
      <c r="M376" s="1" t="s">
        <v>5584</v>
      </c>
      <c r="N376" s="1" t="s">
        <v>5585</v>
      </c>
      <c r="O376" s="1" t="s">
        <v>122</v>
      </c>
      <c r="P376" s="1" t="s">
        <v>246</v>
      </c>
      <c r="Q376" s="1" t="s">
        <v>247</v>
      </c>
      <c r="R376" s="1" t="s">
        <v>5586</v>
      </c>
      <c r="S376" s="1" t="s">
        <v>4190</v>
      </c>
      <c r="T376" s="1" t="s">
        <v>938</v>
      </c>
      <c r="U376" s="1" t="s">
        <v>360</v>
      </c>
      <c r="V376" s="18">
        <v>3.3981481481481481E-2</v>
      </c>
      <c r="W376" s="18">
        <v>3.7025462962962961E-2</v>
      </c>
      <c r="X376" s="18">
        <v>3.0439814814814821E-3</v>
      </c>
      <c r="Y376" s="1" t="e">
        <f>VLOOKUP(A376,tickets!A:A,1,0)</f>
        <v>#N/A</v>
      </c>
      <c r="Z376" s="58">
        <v>45296</v>
      </c>
      <c r="AA376" s="79"/>
    </row>
    <row r="377" spans="1:27" x14ac:dyDescent="0.2">
      <c r="A377" s="1" t="s">
        <v>596</v>
      </c>
      <c r="B377" s="1" t="s">
        <v>167</v>
      </c>
      <c r="C377" s="1" t="s">
        <v>22</v>
      </c>
      <c r="D377" s="1" t="s">
        <v>22</v>
      </c>
      <c r="E377" s="1" t="s">
        <v>46</v>
      </c>
      <c r="F377" s="1" t="s">
        <v>171</v>
      </c>
      <c r="G377" s="1" t="s">
        <v>110</v>
      </c>
      <c r="H377" s="1" t="s">
        <v>50</v>
      </c>
      <c r="I377" s="1" t="s">
        <v>109</v>
      </c>
      <c r="J377" s="1" t="s">
        <v>81</v>
      </c>
      <c r="K377" s="1" t="s">
        <v>129</v>
      </c>
      <c r="L377" s="1" t="s">
        <v>597</v>
      </c>
      <c r="M377" s="1" t="s">
        <v>4320</v>
      </c>
      <c r="N377" s="1" t="s">
        <v>4321</v>
      </c>
      <c r="O377" s="1" t="s">
        <v>122</v>
      </c>
      <c r="P377" s="1" t="s">
        <v>266</v>
      </c>
      <c r="Q377" s="1" t="s">
        <v>330</v>
      </c>
      <c r="R377" s="1" t="s">
        <v>4322</v>
      </c>
      <c r="S377" s="1" t="s">
        <v>4190</v>
      </c>
      <c r="T377" s="1" t="s">
        <v>915</v>
      </c>
      <c r="U377" s="1" t="s">
        <v>916</v>
      </c>
      <c r="V377" s="18">
        <v>0</v>
      </c>
      <c r="W377" s="18">
        <v>0</v>
      </c>
      <c r="X377" s="18">
        <v>0</v>
      </c>
      <c r="Y377" s="1" t="e">
        <f>VLOOKUP(A377,tickets!A:A,1,0)</f>
        <v>#N/A</v>
      </c>
      <c r="Z377" s="58">
        <v>45298</v>
      </c>
      <c r="AA377" s="79"/>
    </row>
    <row r="378" spans="1:27" x14ac:dyDescent="0.2">
      <c r="A378" s="1" t="s">
        <v>1105</v>
      </c>
      <c r="B378" s="1" t="s">
        <v>167</v>
      </c>
      <c r="C378" s="1" t="s">
        <v>22</v>
      </c>
      <c r="D378" s="1" t="s">
        <v>22</v>
      </c>
      <c r="E378" s="1" t="s">
        <v>45</v>
      </c>
      <c r="F378" s="1" t="s">
        <v>168</v>
      </c>
      <c r="G378" s="1" t="s">
        <v>110</v>
      </c>
      <c r="H378" s="1" t="s">
        <v>50</v>
      </c>
      <c r="I378" s="1" t="s">
        <v>109</v>
      </c>
      <c r="J378" s="1" t="s">
        <v>81</v>
      </c>
      <c r="K378" s="1" t="s">
        <v>111</v>
      </c>
      <c r="L378" s="1" t="s">
        <v>1109</v>
      </c>
      <c r="M378" s="1" t="s">
        <v>4326</v>
      </c>
      <c r="N378" s="1" t="s">
        <v>4327</v>
      </c>
      <c r="O378" s="1" t="s">
        <v>122</v>
      </c>
      <c r="P378" s="1" t="s">
        <v>279</v>
      </c>
      <c r="Q378" s="1" t="s">
        <v>280</v>
      </c>
      <c r="R378" s="1" t="s">
        <v>4328</v>
      </c>
      <c r="S378" s="1" t="s">
        <v>4206</v>
      </c>
      <c r="T378" s="1" t="s">
        <v>4316</v>
      </c>
      <c r="U378" s="1" t="s">
        <v>4316</v>
      </c>
      <c r="V378" s="18">
        <v>0</v>
      </c>
      <c r="W378" s="18">
        <v>1.261574074074074E-3</v>
      </c>
      <c r="X378" s="18">
        <v>1.261574074074074E-3</v>
      </c>
      <c r="Y378" s="1" t="e">
        <f>VLOOKUP(A378,tickets!A:A,1,0)</f>
        <v>#N/A</v>
      </c>
      <c r="Z378" s="58">
        <v>45298</v>
      </c>
      <c r="AA378" s="79"/>
    </row>
    <row r="379" spans="1:27" hidden="1" x14ac:dyDescent="0.2">
      <c r="A379" s="1" t="s">
        <v>1115</v>
      </c>
      <c r="B379" s="1" t="s">
        <v>124</v>
      </c>
      <c r="C379" s="1" t="s">
        <v>18</v>
      </c>
      <c r="D379" s="1" t="s">
        <v>277</v>
      </c>
      <c r="E379" s="1" t="s">
        <v>60</v>
      </c>
      <c r="F379" s="1" t="s">
        <v>125</v>
      </c>
      <c r="G379" s="1" t="s">
        <v>123</v>
      </c>
      <c r="H379" s="1" t="s">
        <v>50</v>
      </c>
      <c r="I379" s="1" t="s">
        <v>109</v>
      </c>
      <c r="J379" s="1" t="s">
        <v>80</v>
      </c>
      <c r="K379" s="1" t="s">
        <v>138</v>
      </c>
      <c r="L379" s="1" t="s">
        <v>139</v>
      </c>
      <c r="M379" s="1" t="s">
        <v>4451</v>
      </c>
      <c r="N379" s="1" t="s">
        <v>4451</v>
      </c>
      <c r="O379" s="1" t="s">
        <v>122</v>
      </c>
      <c r="P379" s="1" t="s">
        <v>278</v>
      </c>
      <c r="Q379" s="1" t="s">
        <v>278</v>
      </c>
      <c r="R379" s="1" t="s">
        <v>4452</v>
      </c>
      <c r="S379" s="1" t="s">
        <v>4206</v>
      </c>
      <c r="T379" s="1" t="s">
        <v>511</v>
      </c>
      <c r="U379" s="1" t="s">
        <v>4453</v>
      </c>
      <c r="V379" s="18">
        <v>0.53471064814814817</v>
      </c>
      <c r="W379" s="18">
        <v>0.53549768518518526</v>
      </c>
      <c r="X379" s="18">
        <v>7.8703703703703705E-4</v>
      </c>
      <c r="Y379" s="1" t="e">
        <f>VLOOKUP(A379,tickets!A:A,1,0)</f>
        <v>#N/A</v>
      </c>
      <c r="Z379" s="58">
        <v>45298</v>
      </c>
      <c r="AA379" s="79"/>
    </row>
    <row r="380" spans="1:27" x14ac:dyDescent="0.2">
      <c r="A380" s="1" t="s">
        <v>613</v>
      </c>
      <c r="B380" s="1" t="s">
        <v>115</v>
      </c>
      <c r="C380" s="1" t="s">
        <v>19</v>
      </c>
      <c r="D380" s="1" t="s">
        <v>257</v>
      </c>
      <c r="E380" s="1" t="s">
        <v>62</v>
      </c>
      <c r="F380" s="1" t="s">
        <v>471</v>
      </c>
      <c r="G380" s="1" t="s">
        <v>110</v>
      </c>
      <c r="H380" s="1" t="s">
        <v>50</v>
      </c>
      <c r="I380" s="1" t="s">
        <v>109</v>
      </c>
      <c r="J380" s="1" t="s">
        <v>81</v>
      </c>
      <c r="K380" s="1" t="s">
        <v>121</v>
      </c>
      <c r="L380" s="1" t="s">
        <v>614</v>
      </c>
      <c r="M380" s="1" t="s">
        <v>4466</v>
      </c>
      <c r="N380" s="1" t="s">
        <v>4467</v>
      </c>
      <c r="O380" s="1" t="s">
        <v>122</v>
      </c>
      <c r="P380" s="1" t="s">
        <v>266</v>
      </c>
      <c r="Q380" s="1" t="s">
        <v>267</v>
      </c>
      <c r="R380" s="1" t="s">
        <v>4468</v>
      </c>
      <c r="S380" s="1" t="s">
        <v>4190</v>
      </c>
      <c r="T380" s="1" t="s">
        <v>513</v>
      </c>
      <c r="U380" s="1" t="s">
        <v>757</v>
      </c>
      <c r="V380" s="18">
        <v>4.9147916666666669</v>
      </c>
      <c r="W380" s="18">
        <v>5.0840624999999999</v>
      </c>
      <c r="X380" s="18">
        <v>0.16927083333333334</v>
      </c>
      <c r="Y380" s="1" t="e">
        <f>VLOOKUP(A380,tickets!A:A,1,0)</f>
        <v>#N/A</v>
      </c>
      <c r="Z380" s="58">
        <v>45298</v>
      </c>
      <c r="AA380" s="79"/>
    </row>
    <row r="381" spans="1:27" hidden="1" x14ac:dyDescent="0.2">
      <c r="A381" s="1" t="s">
        <v>500</v>
      </c>
      <c r="B381" s="1" t="s">
        <v>115</v>
      </c>
      <c r="C381" s="1" t="s">
        <v>18</v>
      </c>
      <c r="D381" s="1" t="s">
        <v>257</v>
      </c>
      <c r="E381" s="1" t="s">
        <v>60</v>
      </c>
      <c r="F381" s="1" t="s">
        <v>156</v>
      </c>
      <c r="G381" s="1" t="s">
        <v>116</v>
      </c>
      <c r="H381" s="1" t="s">
        <v>40</v>
      </c>
      <c r="I381" s="1" t="s">
        <v>117</v>
      </c>
      <c r="J381" s="1" t="s">
        <v>80</v>
      </c>
      <c r="K381" s="1" t="s">
        <v>388</v>
      </c>
      <c r="L381" s="1" t="s">
        <v>501</v>
      </c>
      <c r="M381" s="1" t="s">
        <v>4761</v>
      </c>
      <c r="N381" s="1" t="s">
        <v>4762</v>
      </c>
      <c r="O381" s="1" t="s">
        <v>122</v>
      </c>
      <c r="P381" s="1" t="s">
        <v>246</v>
      </c>
      <c r="Q381" s="1" t="s">
        <v>247</v>
      </c>
      <c r="R381" s="1" t="s">
        <v>4763</v>
      </c>
      <c r="S381" s="1" t="s">
        <v>4175</v>
      </c>
      <c r="T381" s="1" t="s">
        <v>777</v>
      </c>
      <c r="U381" s="1" t="s">
        <v>778</v>
      </c>
      <c r="V381" s="18">
        <v>0.79002314814814811</v>
      </c>
      <c r="W381" s="18">
        <v>0.90587962962962953</v>
      </c>
      <c r="X381" s="18">
        <v>0.11585648148148148</v>
      </c>
      <c r="Y381" s="1" t="e">
        <f>VLOOKUP(A381,tickets!A:A,1,0)</f>
        <v>#N/A</v>
      </c>
      <c r="Z381" s="58">
        <v>45298</v>
      </c>
      <c r="AA381" s="79"/>
    </row>
    <row r="382" spans="1:27" hidden="1" x14ac:dyDescent="0.2">
      <c r="A382" s="1" t="s">
        <v>1026</v>
      </c>
      <c r="B382" s="1" t="s">
        <v>132</v>
      </c>
      <c r="C382" s="1" t="s">
        <v>251</v>
      </c>
      <c r="D382" s="1" t="s">
        <v>257</v>
      </c>
      <c r="E382" s="1" t="s">
        <v>261</v>
      </c>
      <c r="F382" s="1" t="s">
        <v>174</v>
      </c>
      <c r="G382" s="1" t="s">
        <v>116</v>
      </c>
      <c r="H382" s="1" t="s">
        <v>40</v>
      </c>
      <c r="I382" s="1" t="s">
        <v>117</v>
      </c>
      <c r="J382" s="1" t="s">
        <v>81</v>
      </c>
      <c r="K382" s="1" t="s">
        <v>140</v>
      </c>
      <c r="L382" s="1" t="s">
        <v>486</v>
      </c>
      <c r="M382" s="1" t="s">
        <v>5604</v>
      </c>
      <c r="N382" s="1" t="s">
        <v>5605</v>
      </c>
      <c r="O382" s="1" t="s">
        <v>122</v>
      </c>
      <c r="P382" s="1" t="s">
        <v>199</v>
      </c>
      <c r="Q382" s="1" t="s">
        <v>115</v>
      </c>
      <c r="R382" s="1" t="s">
        <v>5606</v>
      </c>
      <c r="S382" s="1" t="s">
        <v>4179</v>
      </c>
      <c r="T382" s="1" t="s">
        <v>1027</v>
      </c>
      <c r="U382" s="1" t="s">
        <v>1028</v>
      </c>
      <c r="V382" s="18">
        <v>1.1747685185185186E-2</v>
      </c>
      <c r="W382" s="18">
        <v>1.5694444444444445E-2</v>
      </c>
      <c r="X382" s="18">
        <v>3.9467592592592592E-3</v>
      </c>
      <c r="Y382" s="1" t="e">
        <f>VLOOKUP(A382,tickets!A:A,1,0)</f>
        <v>#N/A</v>
      </c>
      <c r="Z382" s="58">
        <v>45295</v>
      </c>
      <c r="AA382" s="79"/>
    </row>
    <row r="383" spans="1:27" hidden="1" x14ac:dyDescent="0.2">
      <c r="A383" s="1" t="s">
        <v>1378</v>
      </c>
      <c r="B383" s="1" t="s">
        <v>124</v>
      </c>
      <c r="C383" s="1" t="s">
        <v>18</v>
      </c>
      <c r="D383" s="1" t="s">
        <v>277</v>
      </c>
      <c r="E383" s="1" t="s">
        <v>58</v>
      </c>
      <c r="F383" s="1" t="s">
        <v>125</v>
      </c>
      <c r="G383" s="1" t="s">
        <v>123</v>
      </c>
      <c r="H383" s="1" t="s">
        <v>50</v>
      </c>
      <c r="I383" s="1" t="s">
        <v>109</v>
      </c>
      <c r="J383" s="1" t="s">
        <v>80</v>
      </c>
      <c r="K383" s="1" t="s">
        <v>121</v>
      </c>
      <c r="L383" s="1" t="s">
        <v>194</v>
      </c>
      <c r="M383" s="1" t="s">
        <v>4786</v>
      </c>
      <c r="N383" s="1" t="s">
        <v>4786</v>
      </c>
      <c r="O383" s="1" t="s">
        <v>122</v>
      </c>
      <c r="P383" s="1" t="s">
        <v>278</v>
      </c>
      <c r="Q383" s="1" t="s">
        <v>278</v>
      </c>
      <c r="R383" s="1" t="s">
        <v>4787</v>
      </c>
      <c r="S383" s="1" t="s">
        <v>4214</v>
      </c>
      <c r="T383" s="1" t="s">
        <v>4788</v>
      </c>
      <c r="U383" s="1" t="s">
        <v>4789</v>
      </c>
      <c r="V383" s="18">
        <v>8.082175925925926E-2</v>
      </c>
      <c r="W383" s="18">
        <v>8.4988425925925926E-2</v>
      </c>
      <c r="X383" s="18">
        <v>4.1666666666666666E-3</v>
      </c>
      <c r="Y383" s="1" t="e">
        <f>VLOOKUP(A383,tickets!A:A,1,0)</f>
        <v>#N/A</v>
      </c>
      <c r="Z383" s="58">
        <v>45298</v>
      </c>
      <c r="AA383" s="79"/>
    </row>
    <row r="384" spans="1:27" hidden="1" x14ac:dyDescent="0.2">
      <c r="A384" s="1" t="s">
        <v>5613</v>
      </c>
      <c r="B384" s="1" t="s">
        <v>132</v>
      </c>
      <c r="C384" s="1" t="s">
        <v>250</v>
      </c>
      <c r="D384" s="1" t="s">
        <v>251</v>
      </c>
      <c r="E384" s="1" t="s">
        <v>302</v>
      </c>
      <c r="F384" s="1" t="s">
        <v>303</v>
      </c>
      <c r="G384" s="1" t="s">
        <v>110</v>
      </c>
      <c r="H384" s="1" t="s">
        <v>50</v>
      </c>
      <c r="I384" s="1" t="s">
        <v>109</v>
      </c>
      <c r="J384" s="1" t="s">
        <v>4186</v>
      </c>
      <c r="K384" s="1" t="s">
        <v>129</v>
      </c>
      <c r="L384" s="1" t="s">
        <v>5614</v>
      </c>
      <c r="M384" s="1" t="s">
        <v>5615</v>
      </c>
      <c r="N384" s="1" t="s">
        <v>5616</v>
      </c>
      <c r="O384" s="1" t="s">
        <v>122</v>
      </c>
      <c r="P384" s="1" t="s">
        <v>246</v>
      </c>
      <c r="Q384" s="1" t="s">
        <v>247</v>
      </c>
      <c r="R384" s="1" t="s">
        <v>5617</v>
      </c>
      <c r="S384" s="1" t="s">
        <v>5618</v>
      </c>
      <c r="T384" s="1" t="s">
        <v>5619</v>
      </c>
      <c r="U384" s="1" t="s">
        <v>291</v>
      </c>
      <c r="V384" s="18">
        <v>0</v>
      </c>
      <c r="W384" s="18">
        <v>0</v>
      </c>
      <c r="X384" s="18">
        <v>0</v>
      </c>
      <c r="Y384" s="1" t="e">
        <f>VLOOKUP(A384,tickets!A:A,1,0)</f>
        <v>#N/A</v>
      </c>
      <c r="Z384" s="58">
        <v>45296</v>
      </c>
      <c r="AA384" s="79"/>
    </row>
    <row r="385" spans="1:27" hidden="1" x14ac:dyDescent="0.2">
      <c r="A385" s="1" t="s">
        <v>5620</v>
      </c>
      <c r="B385" s="1" t="s">
        <v>132</v>
      </c>
      <c r="C385" s="1" t="s">
        <v>250</v>
      </c>
      <c r="D385" s="1" t="s">
        <v>251</v>
      </c>
      <c r="E385" s="1" t="s">
        <v>302</v>
      </c>
      <c r="F385" s="1" t="s">
        <v>303</v>
      </c>
      <c r="G385" s="1" t="s">
        <v>110</v>
      </c>
      <c r="H385" s="1" t="s">
        <v>50</v>
      </c>
      <c r="I385" s="1" t="s">
        <v>109</v>
      </c>
      <c r="J385" s="1" t="s">
        <v>4186</v>
      </c>
      <c r="K385" s="1" t="s">
        <v>129</v>
      </c>
      <c r="L385" s="1" t="s">
        <v>313</v>
      </c>
      <c r="M385" s="1" t="s">
        <v>5621</v>
      </c>
      <c r="N385" s="1" t="s">
        <v>5622</v>
      </c>
      <c r="O385" s="1" t="s">
        <v>122</v>
      </c>
      <c r="P385" s="1" t="s">
        <v>246</v>
      </c>
      <c r="Q385" s="1" t="s">
        <v>247</v>
      </c>
      <c r="R385" s="1" t="s">
        <v>5623</v>
      </c>
      <c r="S385" s="1" t="s">
        <v>5618</v>
      </c>
      <c r="T385" s="1" t="s">
        <v>304</v>
      </c>
      <c r="U385" s="1" t="s">
        <v>305</v>
      </c>
      <c r="V385" s="18">
        <v>0</v>
      </c>
      <c r="W385" s="18">
        <v>0</v>
      </c>
      <c r="X385" s="18">
        <v>0</v>
      </c>
      <c r="Y385" s="1" t="e">
        <f>VLOOKUP(A385,tickets!A:A,1,0)</f>
        <v>#N/A</v>
      </c>
      <c r="Z385" s="58">
        <v>45293</v>
      </c>
      <c r="AA385" s="79"/>
    </row>
    <row r="386" spans="1:27" hidden="1" x14ac:dyDescent="0.2">
      <c r="A386" s="1" t="s">
        <v>5624</v>
      </c>
      <c r="B386" s="1" t="s">
        <v>173</v>
      </c>
      <c r="C386" s="1" t="s">
        <v>242</v>
      </c>
      <c r="D386" s="1" t="s">
        <v>251</v>
      </c>
      <c r="E386" s="1" t="s">
        <v>328</v>
      </c>
      <c r="F386" s="1" t="s">
        <v>389</v>
      </c>
      <c r="G386" s="1" t="s">
        <v>110</v>
      </c>
      <c r="H386" s="1" t="s">
        <v>50</v>
      </c>
      <c r="I386" s="1" t="s">
        <v>109</v>
      </c>
      <c r="J386" s="1" t="s">
        <v>4186</v>
      </c>
      <c r="K386" s="1" t="s">
        <v>114</v>
      </c>
      <c r="L386" s="1" t="s">
        <v>5625</v>
      </c>
      <c r="M386" s="1" t="s">
        <v>5626</v>
      </c>
      <c r="N386" s="1" t="s">
        <v>5627</v>
      </c>
      <c r="O386" s="1" t="s">
        <v>122</v>
      </c>
      <c r="P386" s="1" t="s">
        <v>246</v>
      </c>
      <c r="Q386" s="1" t="s">
        <v>247</v>
      </c>
      <c r="R386" s="1" t="s">
        <v>5628</v>
      </c>
      <c r="S386" s="1" t="s">
        <v>5618</v>
      </c>
      <c r="T386" s="1" t="s">
        <v>5629</v>
      </c>
      <c r="U386" s="1" t="s">
        <v>5630</v>
      </c>
      <c r="V386" s="18">
        <v>0</v>
      </c>
      <c r="W386" s="18">
        <v>0</v>
      </c>
      <c r="X386" s="18">
        <v>0</v>
      </c>
      <c r="Y386" s="1" t="e">
        <f>VLOOKUP(A386,tickets!A:A,1,0)</f>
        <v>#N/A</v>
      </c>
      <c r="Z386" s="58">
        <v>45292</v>
      </c>
      <c r="AA386" s="79"/>
    </row>
    <row r="387" spans="1:27" x14ac:dyDescent="0.2">
      <c r="A387" s="1" t="s">
        <v>1152</v>
      </c>
      <c r="B387" s="1" t="s">
        <v>115</v>
      </c>
      <c r="C387" s="1" t="s">
        <v>18</v>
      </c>
      <c r="D387" s="1" t="s">
        <v>243</v>
      </c>
      <c r="E387" s="1" t="s">
        <v>61</v>
      </c>
      <c r="F387" s="1" t="s">
        <v>136</v>
      </c>
      <c r="G387" s="1" t="s">
        <v>116</v>
      </c>
      <c r="H387" s="1" t="s">
        <v>40</v>
      </c>
      <c r="I387" s="1" t="s">
        <v>117</v>
      </c>
      <c r="J387" s="1" t="s">
        <v>81</v>
      </c>
      <c r="K387" s="1" t="s">
        <v>169</v>
      </c>
      <c r="L387" s="1" t="s">
        <v>1156</v>
      </c>
      <c r="M387" s="1" t="s">
        <v>5005</v>
      </c>
      <c r="N387" s="1" t="s">
        <v>5006</v>
      </c>
      <c r="O387" s="1" t="s">
        <v>122</v>
      </c>
      <c r="P387" s="1" t="s">
        <v>246</v>
      </c>
      <c r="Q387" s="1" t="s">
        <v>247</v>
      </c>
      <c r="R387" s="1" t="s">
        <v>5007</v>
      </c>
      <c r="S387" s="1" t="s">
        <v>4206</v>
      </c>
      <c r="T387" s="1" t="s">
        <v>5008</v>
      </c>
      <c r="U387" s="1" t="s">
        <v>356</v>
      </c>
      <c r="V387" s="18">
        <v>0</v>
      </c>
      <c r="W387" s="18">
        <v>7.9317129629629626E-2</v>
      </c>
      <c r="X387" s="18">
        <v>7.9317129629629626E-2</v>
      </c>
      <c r="Y387" s="1" t="e">
        <f>VLOOKUP(A387,tickets!A:A,1,0)</f>
        <v>#N/A</v>
      </c>
      <c r="Z387" s="58">
        <v>45298</v>
      </c>
      <c r="AA387" s="79"/>
    </row>
    <row r="388" spans="1:27" x14ac:dyDescent="0.2">
      <c r="A388" s="1" t="s">
        <v>579</v>
      </c>
      <c r="B388" s="1" t="s">
        <v>115</v>
      </c>
      <c r="C388" s="1" t="s">
        <v>18</v>
      </c>
      <c r="D388" s="1" t="s">
        <v>243</v>
      </c>
      <c r="E388" s="1" t="s">
        <v>57</v>
      </c>
      <c r="F388" s="1" t="s">
        <v>144</v>
      </c>
      <c r="G388" s="1" t="s">
        <v>116</v>
      </c>
      <c r="H388" s="1" t="s">
        <v>40</v>
      </c>
      <c r="I388" s="1" t="s">
        <v>117</v>
      </c>
      <c r="J388" s="1" t="s">
        <v>81</v>
      </c>
      <c r="K388" s="1" t="s">
        <v>129</v>
      </c>
      <c r="L388" s="1" t="s">
        <v>580</v>
      </c>
      <c r="M388" s="1" t="s">
        <v>5081</v>
      </c>
      <c r="N388" s="1" t="s">
        <v>5082</v>
      </c>
      <c r="O388" s="1" t="s">
        <v>122</v>
      </c>
      <c r="P388" s="1" t="s">
        <v>246</v>
      </c>
      <c r="Q388" s="1" t="s">
        <v>247</v>
      </c>
      <c r="R388" s="1" t="s">
        <v>5083</v>
      </c>
      <c r="S388" s="1" t="s">
        <v>4190</v>
      </c>
      <c r="T388" s="1" t="s">
        <v>837</v>
      </c>
      <c r="U388" s="1" t="s">
        <v>838</v>
      </c>
      <c r="V388" s="18">
        <v>0.81142361111111105</v>
      </c>
      <c r="W388" s="18">
        <v>0.93063657407407396</v>
      </c>
      <c r="X388" s="18">
        <v>0.11921296296296297</v>
      </c>
      <c r="Y388" s="1" t="e">
        <f>VLOOKUP(A388,tickets!A:A,1,0)</f>
        <v>#N/A</v>
      </c>
      <c r="Z388" s="58">
        <v>45298</v>
      </c>
      <c r="AA388" s="79"/>
    </row>
    <row r="389" spans="1:27" x14ac:dyDescent="0.2">
      <c r="A389" s="1" t="s">
        <v>556</v>
      </c>
      <c r="B389" s="1" t="s">
        <v>176</v>
      </c>
      <c r="C389" s="1" t="s">
        <v>18</v>
      </c>
      <c r="D389" s="1" t="s">
        <v>383</v>
      </c>
      <c r="E389" s="1" t="s">
        <v>58</v>
      </c>
      <c r="F389" s="1" t="s">
        <v>177</v>
      </c>
      <c r="G389" s="1" t="s">
        <v>116</v>
      </c>
      <c r="H389" s="1" t="s">
        <v>36</v>
      </c>
      <c r="I389" s="1" t="s">
        <v>84</v>
      </c>
      <c r="J389" s="1" t="s">
        <v>81</v>
      </c>
      <c r="K389" s="1" t="s">
        <v>114</v>
      </c>
      <c r="L389" s="1" t="s">
        <v>483</v>
      </c>
      <c r="M389" s="1" t="s">
        <v>5084</v>
      </c>
      <c r="N389" s="1" t="s">
        <v>5085</v>
      </c>
      <c r="O389" s="1" t="s">
        <v>122</v>
      </c>
      <c r="P389" s="1" t="s">
        <v>384</v>
      </c>
      <c r="Q389" s="1" t="s">
        <v>385</v>
      </c>
      <c r="R389" s="1" t="s">
        <v>5086</v>
      </c>
      <c r="S389" s="1" t="s">
        <v>4175</v>
      </c>
      <c r="T389" s="1" t="s">
        <v>414</v>
      </c>
      <c r="U389" s="1" t="s">
        <v>842</v>
      </c>
      <c r="V389" s="18">
        <v>0</v>
      </c>
      <c r="W389" s="18">
        <v>0.14582175925925925</v>
      </c>
      <c r="X389" s="18">
        <v>0.14582175925925925</v>
      </c>
      <c r="Y389" s="1" t="e">
        <f>VLOOKUP(A389,tickets!A:A,1,0)</f>
        <v>#N/A</v>
      </c>
      <c r="Z389" s="58">
        <v>45298</v>
      </c>
      <c r="AA389" s="79"/>
    </row>
    <row r="390" spans="1:27" x14ac:dyDescent="0.2">
      <c r="A390" s="1" t="s">
        <v>642</v>
      </c>
      <c r="B390" s="1" t="s">
        <v>167</v>
      </c>
      <c r="C390" s="1" t="s">
        <v>22</v>
      </c>
      <c r="D390" s="1" t="s">
        <v>22</v>
      </c>
      <c r="E390" s="1" t="s">
        <v>45</v>
      </c>
      <c r="F390" s="1" t="s">
        <v>168</v>
      </c>
      <c r="G390" s="1" t="s">
        <v>110</v>
      </c>
      <c r="H390" s="1" t="s">
        <v>50</v>
      </c>
      <c r="I390" s="1" t="s">
        <v>109</v>
      </c>
      <c r="J390" s="1" t="s">
        <v>81</v>
      </c>
      <c r="K390" s="1" t="s">
        <v>111</v>
      </c>
      <c r="L390" s="1" t="s">
        <v>643</v>
      </c>
      <c r="M390" s="1" t="s">
        <v>5268</v>
      </c>
      <c r="N390" s="1" t="s">
        <v>5269</v>
      </c>
      <c r="O390" s="1" t="s">
        <v>122</v>
      </c>
      <c r="P390" s="1" t="s">
        <v>279</v>
      </c>
      <c r="Q390" s="1" t="s">
        <v>280</v>
      </c>
      <c r="R390" s="1" t="s">
        <v>5270</v>
      </c>
      <c r="S390" s="1" t="s">
        <v>4179</v>
      </c>
      <c r="T390" s="1" t="s">
        <v>1029</v>
      </c>
      <c r="U390" s="1" t="s">
        <v>1029</v>
      </c>
      <c r="V390" s="18">
        <v>0</v>
      </c>
      <c r="W390" s="18">
        <v>3.4375E-3</v>
      </c>
      <c r="X390" s="18">
        <v>3.4375E-3</v>
      </c>
      <c r="Y390" s="1" t="e">
        <f>VLOOKUP(A390,tickets!A:A,1,0)</f>
        <v>#N/A</v>
      </c>
      <c r="Z390" s="58">
        <v>45298</v>
      </c>
      <c r="AA390" s="79"/>
    </row>
    <row r="391" spans="1:27" hidden="1" x14ac:dyDescent="0.2">
      <c r="A391" s="1" t="s">
        <v>529</v>
      </c>
      <c r="B391" s="1" t="s">
        <v>152</v>
      </c>
      <c r="C391" s="1" t="s">
        <v>13</v>
      </c>
      <c r="D391" s="1" t="s">
        <v>17</v>
      </c>
      <c r="E391" s="1" t="s">
        <v>37</v>
      </c>
      <c r="F391" s="1" t="s">
        <v>531</v>
      </c>
      <c r="G391" s="1" t="s">
        <v>110</v>
      </c>
      <c r="H391" s="1" t="s">
        <v>50</v>
      </c>
      <c r="I391" s="1" t="s">
        <v>109</v>
      </c>
      <c r="J391" s="1" t="s">
        <v>80</v>
      </c>
      <c r="K391" s="1" t="s">
        <v>111</v>
      </c>
      <c r="L391" s="1" t="s">
        <v>530</v>
      </c>
      <c r="M391" s="1" t="s">
        <v>5280</v>
      </c>
      <c r="N391" s="1" t="s">
        <v>5281</v>
      </c>
      <c r="O391" s="1" t="s">
        <v>122</v>
      </c>
      <c r="P391" s="1" t="s">
        <v>266</v>
      </c>
      <c r="Q391" s="1" t="s">
        <v>341</v>
      </c>
      <c r="R391" s="1" t="s">
        <v>5282</v>
      </c>
      <c r="S391" s="1" t="s">
        <v>4175</v>
      </c>
      <c r="T391" s="1" t="s">
        <v>782</v>
      </c>
      <c r="U391" s="1" t="s">
        <v>783</v>
      </c>
      <c r="V391" s="18">
        <v>0.32046296296296295</v>
      </c>
      <c r="W391" s="18">
        <v>0.32359953703703703</v>
      </c>
      <c r="X391" s="18">
        <v>3.1365740740740742E-3</v>
      </c>
      <c r="Y391" s="1" t="e">
        <f>VLOOKUP(A391,tickets!A:A,1,0)</f>
        <v>#N/A</v>
      </c>
      <c r="Z391" s="58">
        <v>45298</v>
      </c>
      <c r="AA391" s="79"/>
    </row>
    <row r="392" spans="1:27" hidden="1" x14ac:dyDescent="0.2">
      <c r="A392" s="1" t="s">
        <v>5654</v>
      </c>
      <c r="B392" s="1" t="s">
        <v>132</v>
      </c>
      <c r="C392" s="1" t="s">
        <v>251</v>
      </c>
      <c r="D392" s="1" t="s">
        <v>257</v>
      </c>
      <c r="E392" s="1" t="s">
        <v>5560</v>
      </c>
      <c r="F392" s="1" t="s">
        <v>219</v>
      </c>
      <c r="G392" s="1" t="s">
        <v>116</v>
      </c>
      <c r="H392" s="1" t="s">
        <v>40</v>
      </c>
      <c r="I392" s="1" t="s">
        <v>117</v>
      </c>
      <c r="J392" s="1" t="s">
        <v>81</v>
      </c>
      <c r="K392" s="1" t="s">
        <v>129</v>
      </c>
      <c r="L392" s="1" t="s">
        <v>314</v>
      </c>
      <c r="M392" s="1" t="s">
        <v>5655</v>
      </c>
      <c r="N392" s="1" t="s">
        <v>5656</v>
      </c>
      <c r="O392" s="1" t="s">
        <v>122</v>
      </c>
      <c r="P392" s="1" t="s">
        <v>266</v>
      </c>
      <c r="Q392" s="1" t="s">
        <v>274</v>
      </c>
      <c r="R392" s="1" t="s">
        <v>5657</v>
      </c>
      <c r="S392" s="1" t="s">
        <v>5638</v>
      </c>
      <c r="T392" s="1" t="s">
        <v>5658</v>
      </c>
      <c r="U392" s="1" t="s">
        <v>5659</v>
      </c>
      <c r="V392" s="18">
        <v>1.3958333333333335E-2</v>
      </c>
      <c r="W392" s="18">
        <v>1.9340277777777779E-2</v>
      </c>
      <c r="X392" s="18">
        <v>5.3819444444444453E-3</v>
      </c>
      <c r="Y392" s="1" t="e">
        <f>VLOOKUP(A392,tickets!A:A,1,0)</f>
        <v>#N/A</v>
      </c>
      <c r="Z392" s="58">
        <v>45293</v>
      </c>
      <c r="AA392" s="79"/>
    </row>
    <row r="393" spans="1:27" x14ac:dyDescent="0.2">
      <c r="A393" s="1" t="s">
        <v>696</v>
      </c>
      <c r="B393" s="1" t="s">
        <v>167</v>
      </c>
      <c r="C393" s="1" t="s">
        <v>22</v>
      </c>
      <c r="D393" s="1" t="s">
        <v>22</v>
      </c>
      <c r="E393" s="1" t="s">
        <v>45</v>
      </c>
      <c r="F393" s="1" t="s">
        <v>168</v>
      </c>
      <c r="G393" s="1" t="s">
        <v>110</v>
      </c>
      <c r="H393" s="1" t="s">
        <v>50</v>
      </c>
      <c r="I393" s="1" t="s">
        <v>109</v>
      </c>
      <c r="J393" s="1" t="s">
        <v>81</v>
      </c>
      <c r="K393" s="1" t="s">
        <v>111</v>
      </c>
      <c r="L393" s="1" t="s">
        <v>697</v>
      </c>
      <c r="M393" s="1" t="s">
        <v>5539</v>
      </c>
      <c r="N393" s="1" t="s">
        <v>5540</v>
      </c>
      <c r="O393" s="1" t="s">
        <v>122</v>
      </c>
      <c r="P393" s="1" t="s">
        <v>279</v>
      </c>
      <c r="Q393" s="1" t="s">
        <v>280</v>
      </c>
      <c r="R393" s="1" t="s">
        <v>5541</v>
      </c>
      <c r="S393" s="1" t="s">
        <v>4179</v>
      </c>
      <c r="T393" s="1" t="s">
        <v>969</v>
      </c>
      <c r="U393" s="1" t="s">
        <v>969</v>
      </c>
      <c r="V393" s="18">
        <v>0</v>
      </c>
      <c r="W393" s="18">
        <v>1.6203703703703703E-3</v>
      </c>
      <c r="X393" s="18">
        <v>1.6203703703703703E-3</v>
      </c>
      <c r="Y393" s="1" t="e">
        <f>VLOOKUP(A393,tickets!A:A,1,0)</f>
        <v>#N/A</v>
      </c>
      <c r="Z393" s="58">
        <v>45298</v>
      </c>
      <c r="AA393" s="79"/>
    </row>
    <row r="394" spans="1:27" hidden="1" x14ac:dyDescent="0.2">
      <c r="A394" s="1" t="s">
        <v>5664</v>
      </c>
      <c r="B394" s="1" t="s">
        <v>164</v>
      </c>
      <c r="C394" s="1" t="s">
        <v>295</v>
      </c>
      <c r="D394" s="1" t="s">
        <v>251</v>
      </c>
      <c r="E394" s="1" t="s">
        <v>261</v>
      </c>
      <c r="F394" s="1" t="s">
        <v>335</v>
      </c>
      <c r="G394" s="1" t="s">
        <v>110</v>
      </c>
      <c r="H394" s="1" t="s">
        <v>50</v>
      </c>
      <c r="I394" s="1" t="s">
        <v>109</v>
      </c>
      <c r="J394" s="1" t="s">
        <v>4186</v>
      </c>
      <c r="K394" s="1" t="s">
        <v>129</v>
      </c>
      <c r="L394" s="1" t="s">
        <v>336</v>
      </c>
      <c r="M394" s="1" t="s">
        <v>5665</v>
      </c>
      <c r="N394" s="1" t="s">
        <v>5666</v>
      </c>
      <c r="O394" s="1" t="s">
        <v>122</v>
      </c>
      <c r="P394" s="1" t="s">
        <v>246</v>
      </c>
      <c r="Q394" s="1" t="s">
        <v>247</v>
      </c>
      <c r="R394" s="1" t="s">
        <v>5667</v>
      </c>
      <c r="S394" s="1" t="s">
        <v>5638</v>
      </c>
      <c r="U394" s="1" t="s">
        <v>5668</v>
      </c>
      <c r="V394" s="18">
        <v>0</v>
      </c>
      <c r="W394" s="18">
        <v>0</v>
      </c>
      <c r="X394" s="18">
        <v>0</v>
      </c>
      <c r="Y394" s="1" t="e">
        <f>VLOOKUP(A394,tickets!A:A,1,0)</f>
        <v>#N/A</v>
      </c>
      <c r="Z394" s="58">
        <v>45294</v>
      </c>
      <c r="AA394" s="79"/>
    </row>
    <row r="395" spans="1:27" x14ac:dyDescent="0.2">
      <c r="A395" s="1" t="s">
        <v>652</v>
      </c>
      <c r="B395" s="1" t="s">
        <v>115</v>
      </c>
      <c r="C395" s="1" t="s">
        <v>14</v>
      </c>
      <c r="D395" s="1" t="s">
        <v>243</v>
      </c>
      <c r="E395" s="1" t="s">
        <v>52</v>
      </c>
      <c r="F395" s="1" t="s">
        <v>120</v>
      </c>
      <c r="G395" s="1" t="s">
        <v>116</v>
      </c>
      <c r="H395" s="1" t="s">
        <v>40</v>
      </c>
      <c r="I395" s="1" t="s">
        <v>117</v>
      </c>
      <c r="J395" s="1" t="s">
        <v>81</v>
      </c>
      <c r="K395" s="1" t="s">
        <v>203</v>
      </c>
      <c r="L395" s="1" t="s">
        <v>653</v>
      </c>
      <c r="M395" s="1" t="s">
        <v>5598</v>
      </c>
      <c r="N395" s="1" t="s">
        <v>5599</v>
      </c>
      <c r="O395" s="1" t="s">
        <v>122</v>
      </c>
      <c r="P395" s="1" t="s">
        <v>246</v>
      </c>
      <c r="Q395" s="1" t="s">
        <v>247</v>
      </c>
      <c r="R395" s="1" t="s">
        <v>5600</v>
      </c>
      <c r="S395" s="1" t="s">
        <v>4179</v>
      </c>
      <c r="T395" s="1" t="s">
        <v>949</v>
      </c>
      <c r="U395" s="1" t="s">
        <v>950</v>
      </c>
      <c r="V395" s="18">
        <v>0</v>
      </c>
      <c r="W395" s="18">
        <v>0</v>
      </c>
      <c r="X395" s="18">
        <v>0</v>
      </c>
      <c r="Y395" s="1" t="e">
        <f>VLOOKUP(A395,tickets!A:A,1,0)</f>
        <v>#N/A</v>
      </c>
      <c r="Z395" s="58">
        <v>45298</v>
      </c>
      <c r="AA395" s="79"/>
    </row>
    <row r="396" spans="1:27" hidden="1" x14ac:dyDescent="0.2">
      <c r="A396" s="1" t="s">
        <v>5673</v>
      </c>
      <c r="B396" s="1" t="s">
        <v>173</v>
      </c>
      <c r="C396" s="1" t="s">
        <v>357</v>
      </c>
      <c r="D396" s="1" t="s">
        <v>251</v>
      </c>
      <c r="E396" s="1" t="s">
        <v>358</v>
      </c>
      <c r="F396" s="1" t="s">
        <v>359</v>
      </c>
      <c r="G396" s="1" t="s">
        <v>110</v>
      </c>
      <c r="H396" s="1" t="s">
        <v>50</v>
      </c>
      <c r="I396" s="1" t="s">
        <v>109</v>
      </c>
      <c r="J396" s="1" t="s">
        <v>81</v>
      </c>
      <c r="K396" s="1" t="s">
        <v>114</v>
      </c>
      <c r="L396" s="1" t="s">
        <v>5674</v>
      </c>
      <c r="M396" s="1" t="s">
        <v>5675</v>
      </c>
      <c r="N396" s="1" t="s">
        <v>5676</v>
      </c>
      <c r="O396" s="1" t="s">
        <v>122</v>
      </c>
      <c r="P396" s="1" t="s">
        <v>246</v>
      </c>
      <c r="Q396" s="1" t="s">
        <v>247</v>
      </c>
      <c r="R396" s="1" t="s">
        <v>5677</v>
      </c>
      <c r="S396" s="1" t="s">
        <v>5610</v>
      </c>
      <c r="U396" s="1" t="s">
        <v>978</v>
      </c>
      <c r="V396" s="18">
        <v>0</v>
      </c>
      <c r="W396" s="18">
        <v>6.0798611111111116E-2</v>
      </c>
      <c r="X396" s="18">
        <v>6.0798611111111116E-2</v>
      </c>
      <c r="Y396" s="1" t="e">
        <f>VLOOKUP(A396,tickets!A:A,1,0)</f>
        <v>#N/A</v>
      </c>
      <c r="Z396" s="58">
        <v>45293</v>
      </c>
      <c r="AA396" s="79"/>
    </row>
    <row r="397" spans="1:27" x14ac:dyDescent="0.2">
      <c r="A397" s="1" t="s">
        <v>1485</v>
      </c>
      <c r="B397" s="1" t="s">
        <v>115</v>
      </c>
      <c r="C397" s="1" t="s">
        <v>22</v>
      </c>
      <c r="D397" s="1" t="s">
        <v>243</v>
      </c>
      <c r="E397" s="1" t="s">
        <v>47</v>
      </c>
      <c r="F397" s="1" t="s">
        <v>144</v>
      </c>
      <c r="G397" s="1" t="s">
        <v>116</v>
      </c>
      <c r="H397" s="1" t="s">
        <v>40</v>
      </c>
      <c r="I397" s="1" t="s">
        <v>117</v>
      </c>
      <c r="J397" s="1" t="s">
        <v>81</v>
      </c>
      <c r="K397" s="1" t="s">
        <v>170</v>
      </c>
      <c r="L397" s="1" t="s">
        <v>1489</v>
      </c>
      <c r="M397" s="1" t="s">
        <v>5645</v>
      </c>
      <c r="N397" s="1" t="s">
        <v>5646</v>
      </c>
      <c r="O397" s="1" t="s">
        <v>122</v>
      </c>
      <c r="P397" s="1" t="s">
        <v>279</v>
      </c>
      <c r="Q397" s="1" t="s">
        <v>280</v>
      </c>
      <c r="R397" s="1" t="s">
        <v>5647</v>
      </c>
      <c r="S397" s="1" t="s">
        <v>5638</v>
      </c>
      <c r="T397" s="1" t="s">
        <v>5648</v>
      </c>
      <c r="U397" s="1" t="s">
        <v>5649</v>
      </c>
      <c r="V397" s="18">
        <v>0</v>
      </c>
      <c r="W397" s="18">
        <v>5.4872685185185184E-2</v>
      </c>
      <c r="X397" s="18">
        <v>5.4872685185185184E-2</v>
      </c>
      <c r="Y397" s="1" t="e">
        <f>VLOOKUP(A397,tickets!A:A,1,0)</f>
        <v>#N/A</v>
      </c>
      <c r="Z397" s="58">
        <v>45298</v>
      </c>
      <c r="AA397" s="79"/>
    </row>
    <row r="398" spans="1:27" hidden="1" x14ac:dyDescent="0.2">
      <c r="A398" s="1" t="s">
        <v>5681</v>
      </c>
      <c r="B398" s="1" t="s">
        <v>164</v>
      </c>
      <c r="C398" s="1" t="s">
        <v>295</v>
      </c>
      <c r="D398" s="1" t="s">
        <v>251</v>
      </c>
      <c r="E398" s="1" t="s">
        <v>261</v>
      </c>
      <c r="F398" s="1" t="s">
        <v>335</v>
      </c>
      <c r="G398" s="1" t="s">
        <v>110</v>
      </c>
      <c r="H398" s="1" t="s">
        <v>50</v>
      </c>
      <c r="I398" s="1" t="s">
        <v>109</v>
      </c>
      <c r="J398" s="1" t="s">
        <v>4186</v>
      </c>
      <c r="K398" s="1" t="s">
        <v>129</v>
      </c>
      <c r="L398" s="1" t="s">
        <v>336</v>
      </c>
      <c r="M398" s="1" t="s">
        <v>5682</v>
      </c>
      <c r="N398" s="1" t="s">
        <v>5683</v>
      </c>
      <c r="O398" s="1" t="s">
        <v>122</v>
      </c>
      <c r="P398" s="1" t="s">
        <v>246</v>
      </c>
      <c r="Q398" s="1" t="s">
        <v>247</v>
      </c>
      <c r="R398" s="1" t="s">
        <v>5684</v>
      </c>
      <c r="S398" s="1" t="s">
        <v>5638</v>
      </c>
      <c r="U398" s="1" t="s">
        <v>5668</v>
      </c>
      <c r="V398" s="18">
        <v>0</v>
      </c>
      <c r="W398" s="18">
        <v>0</v>
      </c>
      <c r="X398" s="18">
        <v>0</v>
      </c>
      <c r="Y398" s="1" t="e">
        <f>VLOOKUP(A398,tickets!A:A,1,0)</f>
        <v>#N/A</v>
      </c>
      <c r="Z398" s="58">
        <v>45293</v>
      </c>
      <c r="AA398" s="79"/>
    </row>
    <row r="399" spans="1:27" hidden="1" x14ac:dyDescent="0.2">
      <c r="A399" s="1" t="s">
        <v>1469</v>
      </c>
      <c r="B399" s="1" t="s">
        <v>124</v>
      </c>
      <c r="C399" s="1" t="s">
        <v>18</v>
      </c>
      <c r="D399" s="1" t="s">
        <v>277</v>
      </c>
      <c r="E399" s="1" t="s">
        <v>58</v>
      </c>
      <c r="F399" s="1" t="s">
        <v>125</v>
      </c>
      <c r="G399" s="1" t="s">
        <v>123</v>
      </c>
      <c r="H399" s="1" t="s">
        <v>50</v>
      </c>
      <c r="I399" s="1" t="s">
        <v>109</v>
      </c>
      <c r="J399" s="1" t="s">
        <v>80</v>
      </c>
      <c r="K399" s="1" t="s">
        <v>121</v>
      </c>
      <c r="L399" s="1" t="s">
        <v>490</v>
      </c>
      <c r="M399" s="1" t="s">
        <v>5711</v>
      </c>
      <c r="N399" s="1" t="s">
        <v>5711</v>
      </c>
      <c r="O399" s="1" t="s">
        <v>122</v>
      </c>
      <c r="P399" s="1" t="s">
        <v>278</v>
      </c>
      <c r="Q399" s="1" t="s">
        <v>278</v>
      </c>
      <c r="R399" s="1" t="s">
        <v>5712</v>
      </c>
      <c r="S399" s="1" t="s">
        <v>5638</v>
      </c>
      <c r="T399" s="1" t="s">
        <v>5713</v>
      </c>
      <c r="U399" s="1" t="s">
        <v>5714</v>
      </c>
      <c r="V399" s="18">
        <v>0.10165509259259259</v>
      </c>
      <c r="W399" s="18">
        <v>0.10400462962962963</v>
      </c>
      <c r="X399" s="18">
        <v>2.3495370370370371E-3</v>
      </c>
      <c r="Y399" s="1" t="e">
        <f>VLOOKUP(A399,tickets!A:A,1,0)</f>
        <v>#N/A</v>
      </c>
      <c r="Z399" s="58">
        <v>45327</v>
      </c>
      <c r="AA399" s="79">
        <v>0.99305555555555547</v>
      </c>
    </row>
    <row r="400" spans="1:27" x14ac:dyDescent="0.2">
      <c r="A400" s="1" t="s">
        <v>1519</v>
      </c>
      <c r="B400" s="1" t="s">
        <v>112</v>
      </c>
      <c r="C400" s="1" t="s">
        <v>18</v>
      </c>
      <c r="D400" s="1" t="s">
        <v>311</v>
      </c>
      <c r="E400" s="1" t="s">
        <v>57</v>
      </c>
      <c r="F400" s="1" t="s">
        <v>134</v>
      </c>
      <c r="G400" s="1" t="s">
        <v>110</v>
      </c>
      <c r="H400" s="1" t="s">
        <v>50</v>
      </c>
      <c r="I400" s="1" t="s">
        <v>109</v>
      </c>
      <c r="J400" s="1" t="s">
        <v>81</v>
      </c>
      <c r="K400" s="1" t="s">
        <v>121</v>
      </c>
      <c r="L400" s="1" t="s">
        <v>1523</v>
      </c>
      <c r="M400" s="1" t="s">
        <v>5723</v>
      </c>
      <c r="N400" s="1" t="s">
        <v>5724</v>
      </c>
      <c r="O400" s="1" t="s">
        <v>122</v>
      </c>
      <c r="P400" s="1" t="s">
        <v>246</v>
      </c>
      <c r="Q400" s="1" t="s">
        <v>247</v>
      </c>
      <c r="R400" s="1" t="s">
        <v>5725</v>
      </c>
      <c r="S400" s="1" t="s">
        <v>5638</v>
      </c>
      <c r="T400" s="1" t="s">
        <v>504</v>
      </c>
      <c r="U400" s="1" t="s">
        <v>5726</v>
      </c>
      <c r="V400" s="18">
        <v>7.8703703703703705E-4</v>
      </c>
      <c r="W400" s="18">
        <v>0.14521990740740739</v>
      </c>
      <c r="X400" s="18">
        <v>0.14443287037037036</v>
      </c>
      <c r="Y400" s="1" t="e">
        <f>VLOOKUP(A400,tickets!A:A,1,0)</f>
        <v>#N/A</v>
      </c>
      <c r="Z400" s="58">
        <v>45327</v>
      </c>
      <c r="AA400" s="79">
        <v>0.99305555555555547</v>
      </c>
    </row>
    <row r="401" spans="1:27" hidden="1" x14ac:dyDescent="0.2">
      <c r="A401" s="1" t="s">
        <v>5692</v>
      </c>
      <c r="B401" s="1" t="s">
        <v>164</v>
      </c>
      <c r="C401" s="1" t="s">
        <v>242</v>
      </c>
      <c r="D401" s="1" t="s">
        <v>251</v>
      </c>
      <c r="E401" s="1" t="s">
        <v>328</v>
      </c>
      <c r="F401" s="1" t="s">
        <v>370</v>
      </c>
      <c r="G401" s="1" t="s">
        <v>110</v>
      </c>
      <c r="H401" s="1" t="s">
        <v>50</v>
      </c>
      <c r="I401" s="1" t="s">
        <v>109</v>
      </c>
      <c r="J401" s="1" t="s">
        <v>4186</v>
      </c>
      <c r="K401" s="1" t="s">
        <v>114</v>
      </c>
      <c r="L401" s="1" t="s">
        <v>5693</v>
      </c>
      <c r="M401" s="1" t="s">
        <v>5694</v>
      </c>
      <c r="N401" s="1" t="s">
        <v>5695</v>
      </c>
      <c r="O401" s="1" t="s">
        <v>122</v>
      </c>
      <c r="P401" s="1" t="s">
        <v>246</v>
      </c>
      <c r="Q401" s="1" t="s">
        <v>247</v>
      </c>
      <c r="R401" s="1" t="s">
        <v>5696</v>
      </c>
      <c r="S401" s="1" t="s">
        <v>5697</v>
      </c>
      <c r="U401" s="1" t="s">
        <v>5698</v>
      </c>
      <c r="V401" s="18">
        <v>0</v>
      </c>
      <c r="W401" s="18">
        <v>0</v>
      </c>
      <c r="X401" s="18">
        <v>0</v>
      </c>
      <c r="Y401" s="1" t="e">
        <f>VLOOKUP(A401,tickets!A:A,1,0)</f>
        <v>#N/A</v>
      </c>
      <c r="Z401" s="58">
        <v>45332</v>
      </c>
      <c r="AA401" s="79">
        <v>0.99305555555555547</v>
      </c>
    </row>
    <row r="402" spans="1:27" hidden="1" x14ac:dyDescent="0.2">
      <c r="A402" s="1" t="s">
        <v>5699</v>
      </c>
      <c r="B402" s="1" t="s">
        <v>132</v>
      </c>
      <c r="C402" s="1" t="s">
        <v>251</v>
      </c>
      <c r="D402" s="1" t="s">
        <v>257</v>
      </c>
      <c r="E402" s="1" t="s">
        <v>261</v>
      </c>
      <c r="F402" s="1" t="s">
        <v>174</v>
      </c>
      <c r="G402" s="1" t="s">
        <v>116</v>
      </c>
      <c r="H402" s="1" t="s">
        <v>40</v>
      </c>
      <c r="I402" s="1" t="s">
        <v>117</v>
      </c>
      <c r="J402" s="1" t="s">
        <v>81</v>
      </c>
      <c r="K402" s="1" t="s">
        <v>5700</v>
      </c>
      <c r="L402" s="1" t="s">
        <v>5701</v>
      </c>
      <c r="M402" s="1" t="s">
        <v>5702</v>
      </c>
      <c r="N402" s="1" t="s">
        <v>5703</v>
      </c>
      <c r="O402" s="1" t="s">
        <v>122</v>
      </c>
      <c r="P402" s="1" t="s">
        <v>199</v>
      </c>
      <c r="Q402" s="1" t="s">
        <v>115</v>
      </c>
      <c r="R402" s="1" t="s">
        <v>5704</v>
      </c>
      <c r="S402" s="1" t="s">
        <v>5638</v>
      </c>
      <c r="T402" s="1" t="s">
        <v>5705</v>
      </c>
      <c r="U402" s="1" t="s">
        <v>5659</v>
      </c>
      <c r="V402" s="18">
        <v>2.0486111111111111E-2</v>
      </c>
      <c r="W402" s="18">
        <v>3.2349537037037038E-2</v>
      </c>
      <c r="X402" s="18">
        <v>1.1863425925925925E-2</v>
      </c>
      <c r="Y402" s="1" t="e">
        <f>VLOOKUP(A402,tickets!A:A,1,0)</f>
        <v>#N/A</v>
      </c>
      <c r="Z402" s="58">
        <v>45327</v>
      </c>
      <c r="AA402" s="79">
        <v>0.99305555555555547</v>
      </c>
    </row>
    <row r="403" spans="1:27" hidden="1" x14ac:dyDescent="0.2">
      <c r="A403" s="1" t="s">
        <v>5706</v>
      </c>
      <c r="B403" s="1" t="s">
        <v>132</v>
      </c>
      <c r="C403" s="1" t="s">
        <v>251</v>
      </c>
      <c r="D403" s="1" t="s">
        <v>257</v>
      </c>
      <c r="E403" s="1" t="s">
        <v>297</v>
      </c>
      <c r="F403" s="1" t="s">
        <v>174</v>
      </c>
      <c r="G403" s="1" t="s">
        <v>116</v>
      </c>
      <c r="H403" s="1" t="s">
        <v>40</v>
      </c>
      <c r="I403" s="1" t="s">
        <v>117</v>
      </c>
      <c r="J403" s="1" t="s">
        <v>81</v>
      </c>
      <c r="K403" s="1" t="s">
        <v>129</v>
      </c>
      <c r="L403" s="1" t="s">
        <v>264</v>
      </c>
      <c r="M403" s="1" t="s">
        <v>5707</v>
      </c>
      <c r="N403" s="1" t="s">
        <v>5708</v>
      </c>
      <c r="O403" s="1" t="s">
        <v>122</v>
      </c>
      <c r="P403" s="1" t="s">
        <v>246</v>
      </c>
      <c r="Q403" s="1" t="s">
        <v>247</v>
      </c>
      <c r="R403" s="1" t="s">
        <v>5709</v>
      </c>
      <c r="S403" s="1" t="s">
        <v>5697</v>
      </c>
      <c r="T403" s="1" t="s">
        <v>5710</v>
      </c>
      <c r="U403" s="1" t="s">
        <v>262</v>
      </c>
      <c r="V403" s="18">
        <v>4.6874999999999998E-3</v>
      </c>
      <c r="W403" s="18">
        <v>1.1585648148148149E-2</v>
      </c>
      <c r="X403" s="18">
        <v>6.8981481481481489E-3</v>
      </c>
      <c r="Y403" s="1" t="e">
        <f>VLOOKUP(A403,tickets!A:A,1,0)</f>
        <v>#N/A</v>
      </c>
      <c r="Z403" s="58">
        <v>45332</v>
      </c>
      <c r="AA403" s="79">
        <v>0.99305555555555547</v>
      </c>
    </row>
    <row r="404" spans="1:27" hidden="1" x14ac:dyDescent="0.2">
      <c r="A404" s="1" t="s">
        <v>1569</v>
      </c>
      <c r="B404" s="1" t="s">
        <v>124</v>
      </c>
      <c r="C404" s="1" t="s">
        <v>18</v>
      </c>
      <c r="D404" s="1" t="s">
        <v>277</v>
      </c>
      <c r="E404" s="1" t="s">
        <v>58</v>
      </c>
      <c r="F404" s="1" t="s">
        <v>125</v>
      </c>
      <c r="G404" s="1" t="s">
        <v>123</v>
      </c>
      <c r="H404" s="1" t="s">
        <v>50</v>
      </c>
      <c r="I404" s="1" t="s">
        <v>109</v>
      </c>
      <c r="J404" s="1" t="s">
        <v>80</v>
      </c>
      <c r="K404" s="1" t="s">
        <v>1435</v>
      </c>
      <c r="L404" s="1" t="s">
        <v>1439</v>
      </c>
      <c r="M404" s="1" t="s">
        <v>5947</v>
      </c>
      <c r="N404" s="1" t="s">
        <v>5947</v>
      </c>
      <c r="O404" s="1" t="s">
        <v>122</v>
      </c>
      <c r="P404" s="1" t="s">
        <v>278</v>
      </c>
      <c r="Q404" s="1" t="s">
        <v>278</v>
      </c>
      <c r="R404" s="1" t="s">
        <v>5948</v>
      </c>
      <c r="S404" s="1" t="s">
        <v>5638</v>
      </c>
      <c r="T404" s="1" t="s">
        <v>5949</v>
      </c>
      <c r="V404" s="18">
        <v>7.2037037037037038E-2</v>
      </c>
      <c r="W404" s="18">
        <v>7.3888888888888893E-2</v>
      </c>
      <c r="X404" s="18">
        <v>1.8518518518518517E-3</v>
      </c>
      <c r="Y404" s="1" t="e">
        <f>VLOOKUP(A404,tickets!A:A,1,0)</f>
        <v>#N/A</v>
      </c>
      <c r="Z404" s="58">
        <v>45327</v>
      </c>
      <c r="AA404" s="79">
        <v>0.99305555555555547</v>
      </c>
    </row>
    <row r="405" spans="1:27" hidden="1" x14ac:dyDescent="0.2">
      <c r="A405" s="1" t="s">
        <v>5715</v>
      </c>
      <c r="B405" s="1" t="s">
        <v>115</v>
      </c>
      <c r="C405" s="1" t="s">
        <v>242</v>
      </c>
      <c r="D405" s="1" t="s">
        <v>257</v>
      </c>
      <c r="E405" s="1" t="s">
        <v>286</v>
      </c>
      <c r="F405" s="1" t="s">
        <v>141</v>
      </c>
      <c r="G405" s="1" t="s">
        <v>110</v>
      </c>
      <c r="H405" s="1" t="s">
        <v>50</v>
      </c>
      <c r="I405" s="1" t="s">
        <v>109</v>
      </c>
      <c r="J405" s="1" t="s">
        <v>81</v>
      </c>
      <c r="K405" s="1" t="s">
        <v>150</v>
      </c>
      <c r="L405" s="1" t="s">
        <v>5716</v>
      </c>
      <c r="M405" s="1" t="s">
        <v>5717</v>
      </c>
      <c r="N405" s="1" t="s">
        <v>5718</v>
      </c>
      <c r="O405" s="1" t="s">
        <v>122</v>
      </c>
      <c r="P405" s="1" t="s">
        <v>246</v>
      </c>
      <c r="Q405" s="1" t="s">
        <v>247</v>
      </c>
      <c r="R405" s="1" t="s">
        <v>5719</v>
      </c>
      <c r="S405" s="1" t="s">
        <v>5720</v>
      </c>
      <c r="T405" s="1" t="s">
        <v>5721</v>
      </c>
      <c r="U405" s="1" t="s">
        <v>5722</v>
      </c>
      <c r="V405" s="18">
        <v>0.3674074074074074</v>
      </c>
      <c r="W405" s="18">
        <v>0.37753472222222223</v>
      </c>
      <c r="X405" s="18">
        <v>1.0127314814814815E-2</v>
      </c>
      <c r="Y405" s="1" t="e">
        <f>VLOOKUP(A405,tickets!A:A,1,0)</f>
        <v>#N/A</v>
      </c>
      <c r="Z405" s="58">
        <v>45330</v>
      </c>
      <c r="AA405" s="79">
        <v>0.99305555555555547</v>
      </c>
    </row>
    <row r="406" spans="1:27" x14ac:dyDescent="0.2">
      <c r="A406" s="1" t="s">
        <v>1474</v>
      </c>
      <c r="B406" s="1" t="s">
        <v>115</v>
      </c>
      <c r="C406" s="1" t="s">
        <v>20</v>
      </c>
      <c r="D406" s="1" t="s">
        <v>243</v>
      </c>
      <c r="E406" s="1" t="s">
        <v>69</v>
      </c>
      <c r="F406" s="1" t="s">
        <v>136</v>
      </c>
      <c r="G406" s="1" t="s">
        <v>116</v>
      </c>
      <c r="H406" s="1" t="s">
        <v>40</v>
      </c>
      <c r="I406" s="1" t="s">
        <v>117</v>
      </c>
      <c r="J406" s="1" t="s">
        <v>81</v>
      </c>
      <c r="K406" s="1" t="s">
        <v>1475</v>
      </c>
      <c r="L406" s="1" t="s">
        <v>1479</v>
      </c>
      <c r="M406" s="1" t="s">
        <v>5989</v>
      </c>
      <c r="N406" s="1" t="s">
        <v>5990</v>
      </c>
      <c r="O406" s="1" t="s">
        <v>122</v>
      </c>
      <c r="P406" s="1" t="s">
        <v>246</v>
      </c>
      <c r="Q406" s="1" t="s">
        <v>247</v>
      </c>
      <c r="R406" s="1" t="s">
        <v>5991</v>
      </c>
      <c r="S406" s="1" t="s">
        <v>5638</v>
      </c>
      <c r="T406" s="1" t="s">
        <v>5992</v>
      </c>
      <c r="U406" s="1" t="s">
        <v>5993</v>
      </c>
      <c r="V406" s="18">
        <v>3.6845717592592595</v>
      </c>
      <c r="W406" s="18">
        <v>3.8995254629629628</v>
      </c>
      <c r="X406" s="18">
        <v>0.2149537037037037</v>
      </c>
      <c r="Y406" s="1" t="e">
        <f>VLOOKUP(A406,tickets!A:A,1,0)</f>
        <v>#N/A</v>
      </c>
      <c r="Z406" s="58">
        <v>45327</v>
      </c>
      <c r="AA406" s="79">
        <v>0.99305555555555547</v>
      </c>
    </row>
    <row r="407" spans="1:27" x14ac:dyDescent="0.2">
      <c r="A407" s="1" t="s">
        <v>1529</v>
      </c>
      <c r="B407" s="1" t="s">
        <v>112</v>
      </c>
      <c r="C407" s="1" t="s">
        <v>18</v>
      </c>
      <c r="D407" s="1" t="s">
        <v>242</v>
      </c>
      <c r="E407" s="1" t="s">
        <v>61</v>
      </c>
      <c r="F407" s="1" t="s">
        <v>453</v>
      </c>
      <c r="G407" s="1" t="s">
        <v>110</v>
      </c>
      <c r="H407" s="1" t="s">
        <v>50</v>
      </c>
      <c r="I407" s="1" t="s">
        <v>109</v>
      </c>
      <c r="J407" s="1" t="s">
        <v>81</v>
      </c>
      <c r="K407" s="1" t="s">
        <v>111</v>
      </c>
      <c r="L407" s="1" t="s">
        <v>1533</v>
      </c>
      <c r="M407" s="1" t="s">
        <v>6104</v>
      </c>
      <c r="N407" s="1" t="s">
        <v>6105</v>
      </c>
      <c r="O407" s="1" t="s">
        <v>122</v>
      </c>
      <c r="P407" s="1" t="s">
        <v>266</v>
      </c>
      <c r="Q407" s="1" t="s">
        <v>267</v>
      </c>
      <c r="R407" s="1" t="s">
        <v>6106</v>
      </c>
      <c r="S407" s="1" t="s">
        <v>5638</v>
      </c>
      <c r="T407" s="1" t="s">
        <v>1533</v>
      </c>
      <c r="U407" s="1" t="s">
        <v>1533</v>
      </c>
      <c r="V407" s="18">
        <v>0</v>
      </c>
      <c r="W407" s="18">
        <v>3.7615740740740739E-3</v>
      </c>
      <c r="X407" s="18">
        <v>3.7615740740740739E-3</v>
      </c>
      <c r="Y407" s="1" t="e">
        <f>VLOOKUP(A407,tickets!A:A,1,0)</f>
        <v>#N/A</v>
      </c>
      <c r="Z407" s="58">
        <v>45327</v>
      </c>
      <c r="AA407" s="79">
        <v>0.99305555555555547</v>
      </c>
    </row>
    <row r="408" spans="1:27" hidden="1" x14ac:dyDescent="0.2">
      <c r="A408" s="1" t="s">
        <v>5730</v>
      </c>
      <c r="B408" s="1" t="s">
        <v>132</v>
      </c>
      <c r="C408" s="1" t="s">
        <v>250</v>
      </c>
      <c r="D408" s="1" t="s">
        <v>251</v>
      </c>
      <c r="E408" s="1" t="s">
        <v>263</v>
      </c>
      <c r="F408" s="1" t="s">
        <v>293</v>
      </c>
      <c r="G408" s="1" t="s">
        <v>116</v>
      </c>
      <c r="H408" s="1" t="s">
        <v>40</v>
      </c>
      <c r="I408" s="1" t="s">
        <v>117</v>
      </c>
      <c r="J408" s="1" t="s">
        <v>81</v>
      </c>
      <c r="K408" s="1" t="s">
        <v>129</v>
      </c>
      <c r="L408" s="1" t="s">
        <v>5731</v>
      </c>
      <c r="M408" s="1" t="s">
        <v>5732</v>
      </c>
      <c r="N408" s="1" t="s">
        <v>5733</v>
      </c>
      <c r="O408" s="1" t="s">
        <v>122</v>
      </c>
      <c r="P408" s="1" t="s">
        <v>246</v>
      </c>
      <c r="Q408" s="1" t="s">
        <v>247</v>
      </c>
      <c r="R408" s="1" t="s">
        <v>5733</v>
      </c>
      <c r="S408" s="1" t="s">
        <v>5734</v>
      </c>
      <c r="T408" s="1" t="s">
        <v>5731</v>
      </c>
      <c r="U408" s="1" t="s">
        <v>424</v>
      </c>
      <c r="V408" s="18">
        <v>0</v>
      </c>
      <c r="W408" s="18">
        <v>9.1435185185185185E-4</v>
      </c>
      <c r="X408" s="18">
        <v>9.1435185185185185E-4</v>
      </c>
      <c r="Y408" s="1" t="e">
        <f>VLOOKUP(A408,tickets!A:A,1,0)</f>
        <v>#N/A</v>
      </c>
      <c r="Z408" s="58">
        <v>45331</v>
      </c>
      <c r="AA408" s="79">
        <v>0.99305555555555547</v>
      </c>
    </row>
    <row r="409" spans="1:27" hidden="1" x14ac:dyDescent="0.2">
      <c r="A409" s="1" t="s">
        <v>5735</v>
      </c>
      <c r="B409" s="1" t="s">
        <v>164</v>
      </c>
      <c r="C409" s="1" t="s">
        <v>357</v>
      </c>
      <c r="D409" s="1" t="s">
        <v>251</v>
      </c>
      <c r="E409" s="1" t="s">
        <v>358</v>
      </c>
      <c r="F409" s="1" t="s">
        <v>359</v>
      </c>
      <c r="G409" s="1" t="s">
        <v>110</v>
      </c>
      <c r="H409" s="1" t="s">
        <v>50</v>
      </c>
      <c r="I409" s="1" t="s">
        <v>109</v>
      </c>
      <c r="J409" s="1" t="s">
        <v>81</v>
      </c>
      <c r="K409" s="1" t="s">
        <v>114</v>
      </c>
      <c r="L409" s="1" t="s">
        <v>5736</v>
      </c>
      <c r="M409" s="1" t="s">
        <v>5737</v>
      </c>
      <c r="N409" s="1" t="s">
        <v>5738</v>
      </c>
      <c r="O409" s="1" t="s">
        <v>122</v>
      </c>
      <c r="P409" s="1" t="s">
        <v>246</v>
      </c>
      <c r="Q409" s="1" t="s">
        <v>247</v>
      </c>
      <c r="R409" s="1" t="s">
        <v>5739</v>
      </c>
      <c r="S409" s="1" t="s">
        <v>5734</v>
      </c>
      <c r="U409" s="1" t="s">
        <v>978</v>
      </c>
      <c r="V409" s="18">
        <v>5.7870370370370366E-5</v>
      </c>
      <c r="W409" s="18">
        <v>8.2407407407407412E-3</v>
      </c>
      <c r="X409" s="18">
        <v>8.1828703703703699E-3</v>
      </c>
      <c r="Y409" s="1" t="e">
        <f>VLOOKUP(A409,tickets!A:A,1,0)</f>
        <v>#N/A</v>
      </c>
      <c r="Z409" s="58">
        <v>45331</v>
      </c>
      <c r="AA409" s="79">
        <v>0.99305555555555547</v>
      </c>
    </row>
    <row r="410" spans="1:27" x14ac:dyDescent="0.2">
      <c r="A410" s="1" t="s">
        <v>1549</v>
      </c>
      <c r="B410" s="1" t="s">
        <v>112</v>
      </c>
      <c r="C410" s="1" t="s">
        <v>18</v>
      </c>
      <c r="D410" s="1" t="s">
        <v>18</v>
      </c>
      <c r="E410" s="1" t="s">
        <v>60</v>
      </c>
      <c r="F410" s="1" t="s">
        <v>445</v>
      </c>
      <c r="G410" s="1" t="s">
        <v>110</v>
      </c>
      <c r="H410" s="1" t="s">
        <v>50</v>
      </c>
      <c r="I410" s="1" t="s">
        <v>109</v>
      </c>
      <c r="J410" s="1" t="s">
        <v>81</v>
      </c>
      <c r="K410" s="1" t="s">
        <v>111</v>
      </c>
      <c r="L410" s="1" t="s">
        <v>1553</v>
      </c>
      <c r="M410" s="1" t="s">
        <v>6189</v>
      </c>
      <c r="N410" s="1" t="s">
        <v>6190</v>
      </c>
      <c r="O410" s="1" t="s">
        <v>122</v>
      </c>
      <c r="P410" s="1" t="s">
        <v>266</v>
      </c>
      <c r="Q410" s="1" t="s">
        <v>267</v>
      </c>
      <c r="R410" s="1" t="s">
        <v>6191</v>
      </c>
      <c r="S410" s="1" t="s">
        <v>5638</v>
      </c>
      <c r="T410" s="1" t="s">
        <v>6192</v>
      </c>
      <c r="U410" s="1" t="s">
        <v>6193</v>
      </c>
      <c r="V410" s="18">
        <v>0</v>
      </c>
      <c r="W410" s="18">
        <v>2.8009259259259259E-3</v>
      </c>
      <c r="X410" s="18">
        <v>2.8009259259259259E-3</v>
      </c>
      <c r="Y410" s="1" t="e">
        <f>VLOOKUP(A410,tickets!A:A,1,0)</f>
        <v>#N/A</v>
      </c>
      <c r="Z410" s="58">
        <v>45327</v>
      </c>
      <c r="AA410" s="79">
        <v>0.99305555555555547</v>
      </c>
    </row>
    <row r="411" spans="1:27" hidden="1" x14ac:dyDescent="0.2">
      <c r="A411" s="1" t="s">
        <v>1440</v>
      </c>
      <c r="B411" s="1" t="s">
        <v>124</v>
      </c>
      <c r="C411" s="1" t="s">
        <v>19</v>
      </c>
      <c r="D411" s="1" t="s">
        <v>6209</v>
      </c>
      <c r="E411" s="1" t="s">
        <v>64</v>
      </c>
      <c r="F411" s="1" t="s">
        <v>125</v>
      </c>
      <c r="G411" s="1" t="s">
        <v>123</v>
      </c>
      <c r="H411" s="1" t="s">
        <v>50</v>
      </c>
      <c r="I411" s="1" t="s">
        <v>109</v>
      </c>
      <c r="J411" s="1" t="s">
        <v>80</v>
      </c>
      <c r="K411" s="1" t="s">
        <v>114</v>
      </c>
      <c r="L411" s="1" t="s">
        <v>1443</v>
      </c>
      <c r="M411" s="1" t="s">
        <v>6210</v>
      </c>
      <c r="N411" s="1" t="s">
        <v>6210</v>
      </c>
      <c r="O411" s="1" t="s">
        <v>122</v>
      </c>
      <c r="P411" s="1" t="s">
        <v>266</v>
      </c>
      <c r="Q411" s="1" t="s">
        <v>267</v>
      </c>
      <c r="R411" s="1" t="s">
        <v>6211</v>
      </c>
      <c r="S411" s="1" t="s">
        <v>5638</v>
      </c>
      <c r="T411" s="1" t="s">
        <v>6212</v>
      </c>
      <c r="U411" s="1" t="s">
        <v>6213</v>
      </c>
      <c r="V411" s="18">
        <v>2.7928240740740743E-2</v>
      </c>
      <c r="W411" s="18">
        <v>3.6446759259259262E-2</v>
      </c>
      <c r="X411" s="18">
        <v>8.518518518518519E-3</v>
      </c>
      <c r="Y411" s="1" t="e">
        <f>VLOOKUP(A411,tickets!A:A,1,0)</f>
        <v>#N/A</v>
      </c>
      <c r="Z411" s="58">
        <v>45327</v>
      </c>
      <c r="AA411" s="79">
        <v>0.99305555555555547</v>
      </c>
    </row>
    <row r="412" spans="1:27" x14ac:dyDescent="0.2">
      <c r="A412" s="1" t="s">
        <v>1554</v>
      </c>
      <c r="B412" s="1" t="s">
        <v>112</v>
      </c>
      <c r="C412" s="1" t="s">
        <v>18</v>
      </c>
      <c r="D412" s="1" t="s">
        <v>18</v>
      </c>
      <c r="E412" s="1" t="s">
        <v>60</v>
      </c>
      <c r="F412" s="1" t="s">
        <v>445</v>
      </c>
      <c r="G412" s="1" t="s">
        <v>110</v>
      </c>
      <c r="H412" s="1" t="s">
        <v>50</v>
      </c>
      <c r="I412" s="1" t="s">
        <v>109</v>
      </c>
      <c r="J412" s="1" t="s">
        <v>81</v>
      </c>
      <c r="K412" s="1" t="s">
        <v>111</v>
      </c>
      <c r="L412" s="1" t="s">
        <v>1558</v>
      </c>
      <c r="M412" s="1" t="s">
        <v>6237</v>
      </c>
      <c r="N412" s="1" t="s">
        <v>6238</v>
      </c>
      <c r="O412" s="1" t="s">
        <v>122</v>
      </c>
      <c r="P412" s="1" t="s">
        <v>266</v>
      </c>
      <c r="Q412" s="1" t="s">
        <v>267</v>
      </c>
      <c r="R412" s="1" t="s">
        <v>6239</v>
      </c>
      <c r="S412" s="1" t="s">
        <v>5638</v>
      </c>
      <c r="T412" s="1" t="s">
        <v>6240</v>
      </c>
      <c r="U412" s="1" t="s">
        <v>6241</v>
      </c>
      <c r="V412" s="18">
        <v>0</v>
      </c>
      <c r="W412" s="18">
        <v>2.6504629629629625E-3</v>
      </c>
      <c r="X412" s="18">
        <v>2.6504629629629625E-3</v>
      </c>
      <c r="Y412" s="1" t="e">
        <f>VLOOKUP(A412,tickets!A:A,1,0)</f>
        <v>#N/A</v>
      </c>
      <c r="Z412" s="58">
        <v>45327</v>
      </c>
      <c r="AA412" s="79">
        <v>0.99305555555555547</v>
      </c>
    </row>
    <row r="413" spans="1:27" hidden="1" x14ac:dyDescent="0.2">
      <c r="A413" s="1" t="s">
        <v>5751</v>
      </c>
      <c r="B413" s="1" t="s">
        <v>132</v>
      </c>
      <c r="C413" s="1" t="s">
        <v>251</v>
      </c>
      <c r="D413" s="1" t="s">
        <v>374</v>
      </c>
      <c r="E413" s="1" t="s">
        <v>261</v>
      </c>
      <c r="F413" s="1" t="s">
        <v>442</v>
      </c>
      <c r="G413" s="1" t="s">
        <v>116</v>
      </c>
      <c r="H413" s="1" t="s">
        <v>40</v>
      </c>
      <c r="I413" s="1" t="s">
        <v>117</v>
      </c>
      <c r="J413" s="1" t="s">
        <v>81</v>
      </c>
      <c r="K413" s="1" t="s">
        <v>129</v>
      </c>
      <c r="L413" s="1" t="s">
        <v>264</v>
      </c>
      <c r="M413" s="1" t="s">
        <v>5752</v>
      </c>
      <c r="N413" s="1" t="s">
        <v>5753</v>
      </c>
      <c r="O413" s="1" t="s">
        <v>122</v>
      </c>
      <c r="P413" s="1" t="s">
        <v>199</v>
      </c>
      <c r="Q413" s="1" t="s">
        <v>115</v>
      </c>
      <c r="R413" s="1" t="s">
        <v>5754</v>
      </c>
      <c r="S413" s="1" t="s">
        <v>5618</v>
      </c>
      <c r="T413" s="1" t="s">
        <v>5755</v>
      </c>
      <c r="U413" s="1" t="s">
        <v>5756</v>
      </c>
      <c r="V413" s="18">
        <v>9.2372685185185197E-2</v>
      </c>
      <c r="W413" s="18">
        <v>9.886574074074074E-2</v>
      </c>
      <c r="X413" s="18">
        <v>6.4930555555555549E-3</v>
      </c>
      <c r="Y413" s="1" t="e">
        <f>VLOOKUP(A413,tickets!A:A,1,0)</f>
        <v>#N/A</v>
      </c>
      <c r="Z413" s="58">
        <v>45328</v>
      </c>
      <c r="AA413" s="79">
        <v>0.99305555555555547</v>
      </c>
    </row>
    <row r="414" spans="1:27" x14ac:dyDescent="0.2">
      <c r="A414" s="1" t="s">
        <v>1524</v>
      </c>
      <c r="B414" s="1" t="s">
        <v>112</v>
      </c>
      <c r="C414" s="1" t="s">
        <v>18</v>
      </c>
      <c r="D414" s="1" t="s">
        <v>242</v>
      </c>
      <c r="E414" s="1" t="s">
        <v>61</v>
      </c>
      <c r="F414" s="1" t="s">
        <v>453</v>
      </c>
      <c r="G414" s="1" t="s">
        <v>110</v>
      </c>
      <c r="H414" s="1" t="s">
        <v>50</v>
      </c>
      <c r="I414" s="1" t="s">
        <v>109</v>
      </c>
      <c r="J414" s="1" t="s">
        <v>81</v>
      </c>
      <c r="K414" s="1" t="s">
        <v>111</v>
      </c>
      <c r="L414" s="1" t="s">
        <v>1528</v>
      </c>
      <c r="M414" s="1" t="s">
        <v>6252</v>
      </c>
      <c r="N414" s="1" t="s">
        <v>6253</v>
      </c>
      <c r="O414" s="1" t="s">
        <v>122</v>
      </c>
      <c r="P414" s="1" t="s">
        <v>266</v>
      </c>
      <c r="Q414" s="1" t="s">
        <v>267</v>
      </c>
      <c r="R414" s="1" t="s">
        <v>6254</v>
      </c>
      <c r="S414" s="1" t="s">
        <v>5638</v>
      </c>
      <c r="T414" s="1" t="s">
        <v>1528</v>
      </c>
      <c r="U414" s="1" t="s">
        <v>1528</v>
      </c>
      <c r="V414" s="18">
        <v>0</v>
      </c>
      <c r="W414" s="18">
        <v>1.3194444444444443E-3</v>
      </c>
      <c r="X414" s="18">
        <v>1.3194444444444443E-3</v>
      </c>
      <c r="Y414" s="1" t="e">
        <f>VLOOKUP(A414,tickets!A:A,1,0)</f>
        <v>#N/A</v>
      </c>
      <c r="Z414" s="58">
        <v>45327</v>
      </c>
      <c r="AA414" s="79">
        <v>0.99305555555555547</v>
      </c>
    </row>
    <row r="415" spans="1:27" hidden="1" x14ac:dyDescent="0.2">
      <c r="A415" s="1" t="s">
        <v>5761</v>
      </c>
      <c r="B415" s="1" t="s">
        <v>132</v>
      </c>
      <c r="C415" s="1" t="s">
        <v>242</v>
      </c>
      <c r="D415" s="1" t="s">
        <v>251</v>
      </c>
      <c r="E415" s="1" t="s">
        <v>281</v>
      </c>
      <c r="F415" s="1" t="s">
        <v>282</v>
      </c>
      <c r="G415" s="1" t="s">
        <v>110</v>
      </c>
      <c r="H415" s="1" t="s">
        <v>50</v>
      </c>
      <c r="I415" s="1" t="s">
        <v>109</v>
      </c>
      <c r="J415" s="1" t="s">
        <v>4186</v>
      </c>
      <c r="K415" s="1" t="s">
        <v>114</v>
      </c>
      <c r="L415" s="1" t="s">
        <v>404</v>
      </c>
      <c r="M415" s="1" t="s">
        <v>5762</v>
      </c>
      <c r="N415" s="1" t="s">
        <v>5763</v>
      </c>
      <c r="O415" s="1" t="s">
        <v>122</v>
      </c>
      <c r="P415" s="1" t="s">
        <v>266</v>
      </c>
      <c r="Q415" s="1" t="s">
        <v>274</v>
      </c>
      <c r="R415" s="1" t="s">
        <v>5764</v>
      </c>
      <c r="S415" s="1" t="s">
        <v>5734</v>
      </c>
      <c r="T415" s="1" t="s">
        <v>5765</v>
      </c>
      <c r="U415" s="1" t="s">
        <v>5766</v>
      </c>
      <c r="V415" s="18">
        <v>0</v>
      </c>
      <c r="W415" s="18">
        <v>0</v>
      </c>
      <c r="X415" s="18">
        <v>0</v>
      </c>
      <c r="Y415" s="1" t="e">
        <f>VLOOKUP(A415,tickets!A:A,1,0)</f>
        <v>#N/A</v>
      </c>
      <c r="Z415" s="58">
        <v>45331</v>
      </c>
      <c r="AA415" s="79">
        <v>0.99305555555555547</v>
      </c>
    </row>
    <row r="416" spans="1:27" hidden="1" x14ac:dyDescent="0.2">
      <c r="A416" s="1" t="s">
        <v>5767</v>
      </c>
      <c r="B416" s="1" t="s">
        <v>132</v>
      </c>
      <c r="C416" s="1" t="s">
        <v>250</v>
      </c>
      <c r="D416" s="1" t="s">
        <v>251</v>
      </c>
      <c r="E416" s="1" t="s">
        <v>263</v>
      </c>
      <c r="F416" s="1" t="s">
        <v>293</v>
      </c>
      <c r="G416" s="1" t="s">
        <v>116</v>
      </c>
      <c r="H416" s="1" t="s">
        <v>40</v>
      </c>
      <c r="I416" s="1" t="s">
        <v>117</v>
      </c>
      <c r="J416" s="1" t="s">
        <v>81</v>
      </c>
      <c r="K416" s="1" t="s">
        <v>129</v>
      </c>
      <c r="L416" s="1" t="s">
        <v>333</v>
      </c>
      <c r="M416" s="1" t="s">
        <v>5768</v>
      </c>
      <c r="N416" s="1" t="s">
        <v>5769</v>
      </c>
      <c r="O416" s="1" t="s">
        <v>122</v>
      </c>
      <c r="P416" s="1" t="s">
        <v>246</v>
      </c>
      <c r="Q416" s="1" t="s">
        <v>247</v>
      </c>
      <c r="R416" s="1" t="s">
        <v>5769</v>
      </c>
      <c r="S416" s="1" t="s">
        <v>5734</v>
      </c>
      <c r="T416" s="1" t="s">
        <v>333</v>
      </c>
      <c r="U416" s="1" t="s">
        <v>334</v>
      </c>
      <c r="V416" s="18">
        <v>0</v>
      </c>
      <c r="W416" s="18">
        <v>9.4907407407407408E-4</v>
      </c>
      <c r="X416" s="18">
        <v>9.4907407407407408E-4</v>
      </c>
      <c r="Y416" s="1" t="e">
        <f>VLOOKUP(A416,tickets!A:A,1,0)</f>
        <v>#N/A</v>
      </c>
      <c r="Z416" s="58">
        <v>45331</v>
      </c>
      <c r="AA416" s="79">
        <v>0.99305555555555547</v>
      </c>
    </row>
    <row r="417" spans="1:27" hidden="1" x14ac:dyDescent="0.2">
      <c r="A417" s="1" t="s">
        <v>1515</v>
      </c>
      <c r="B417" s="1" t="s">
        <v>124</v>
      </c>
      <c r="C417" s="1" t="s">
        <v>20</v>
      </c>
      <c r="D417" s="1" t="s">
        <v>277</v>
      </c>
      <c r="E417" s="1" t="s">
        <v>68</v>
      </c>
      <c r="F417" s="1" t="s">
        <v>125</v>
      </c>
      <c r="G417" s="1" t="s">
        <v>123</v>
      </c>
      <c r="H417" s="1" t="s">
        <v>50</v>
      </c>
      <c r="I417" s="1" t="s">
        <v>109</v>
      </c>
      <c r="J417" s="1" t="s">
        <v>80</v>
      </c>
      <c r="K417" s="1" t="s">
        <v>121</v>
      </c>
      <c r="L417" s="1" t="s">
        <v>1518</v>
      </c>
      <c r="M417" s="1" t="s">
        <v>6282</v>
      </c>
      <c r="N417" s="1" t="s">
        <v>6282</v>
      </c>
      <c r="O417" s="1" t="s">
        <v>122</v>
      </c>
      <c r="P417" s="1" t="s">
        <v>278</v>
      </c>
      <c r="Q417" s="1" t="s">
        <v>278</v>
      </c>
      <c r="R417" s="1" t="s">
        <v>6283</v>
      </c>
      <c r="S417" s="1" t="s">
        <v>5638</v>
      </c>
      <c r="T417" s="1" t="s">
        <v>6284</v>
      </c>
      <c r="U417" s="1" t="s">
        <v>6285</v>
      </c>
      <c r="V417" s="18">
        <v>7.8599537037037037E-2</v>
      </c>
      <c r="W417" s="18">
        <v>0.1744097222222222</v>
      </c>
      <c r="X417" s="18">
        <v>9.5810185185185179E-2</v>
      </c>
      <c r="Y417" s="1" t="e">
        <f>VLOOKUP(A417,tickets!A:A,1,0)</f>
        <v>#N/A</v>
      </c>
      <c r="Z417" s="58">
        <v>45327</v>
      </c>
      <c r="AA417" s="79">
        <v>0.99305555555555547</v>
      </c>
    </row>
    <row r="418" spans="1:27" hidden="1" x14ac:dyDescent="0.2">
      <c r="A418" s="1" t="s">
        <v>5775</v>
      </c>
      <c r="B418" s="1" t="s">
        <v>164</v>
      </c>
      <c r="C418" s="1" t="s">
        <v>295</v>
      </c>
      <c r="D418" s="1" t="s">
        <v>251</v>
      </c>
      <c r="E418" s="1" t="s">
        <v>261</v>
      </c>
      <c r="F418" s="1" t="s">
        <v>335</v>
      </c>
      <c r="G418" s="1" t="s">
        <v>110</v>
      </c>
      <c r="H418" s="1" t="s">
        <v>50</v>
      </c>
      <c r="I418" s="1" t="s">
        <v>109</v>
      </c>
      <c r="J418" s="1" t="s">
        <v>4186</v>
      </c>
      <c r="K418" s="1" t="s">
        <v>129</v>
      </c>
      <c r="L418" s="1" t="s">
        <v>336</v>
      </c>
      <c r="M418" s="1" t="s">
        <v>5776</v>
      </c>
      <c r="N418" s="1" t="s">
        <v>5777</v>
      </c>
      <c r="O418" s="1" t="s">
        <v>122</v>
      </c>
      <c r="P418" s="1" t="s">
        <v>246</v>
      </c>
      <c r="Q418" s="1" t="s">
        <v>247</v>
      </c>
      <c r="R418" s="1" t="s">
        <v>5778</v>
      </c>
      <c r="S418" s="1" t="s">
        <v>5618</v>
      </c>
      <c r="U418" s="1" t="s">
        <v>5668</v>
      </c>
      <c r="V418" s="18">
        <v>0</v>
      </c>
      <c r="W418" s="18">
        <v>0</v>
      </c>
      <c r="X418" s="18">
        <v>0</v>
      </c>
      <c r="Y418" s="1" t="e">
        <f>VLOOKUP(A418,tickets!A:A,1,0)</f>
        <v>#N/A</v>
      </c>
      <c r="Z418" s="58">
        <v>45328</v>
      </c>
      <c r="AA418" s="79">
        <v>0.99305555555555547</v>
      </c>
    </row>
    <row r="419" spans="1:27" hidden="1" x14ac:dyDescent="0.2">
      <c r="A419" s="1" t="s">
        <v>5779</v>
      </c>
      <c r="B419" s="1" t="s">
        <v>132</v>
      </c>
      <c r="C419" s="1" t="s">
        <v>256</v>
      </c>
      <c r="D419" s="1" t="s">
        <v>257</v>
      </c>
      <c r="E419" s="1" t="s">
        <v>263</v>
      </c>
      <c r="F419" s="1" t="s">
        <v>219</v>
      </c>
      <c r="G419" s="1" t="s">
        <v>116</v>
      </c>
      <c r="H419" s="1" t="s">
        <v>40</v>
      </c>
      <c r="I419" s="1" t="s">
        <v>117</v>
      </c>
      <c r="J419" s="1" t="s">
        <v>81</v>
      </c>
      <c r="K419" s="1" t="s">
        <v>129</v>
      </c>
      <c r="L419" s="1" t="s">
        <v>314</v>
      </c>
      <c r="M419" s="1" t="s">
        <v>5780</v>
      </c>
      <c r="N419" s="1" t="s">
        <v>5781</v>
      </c>
      <c r="O419" s="1" t="s">
        <v>122</v>
      </c>
      <c r="P419" s="1" t="s">
        <v>199</v>
      </c>
      <c r="Q419" s="1" t="s">
        <v>115</v>
      </c>
      <c r="R419" s="1" t="s">
        <v>5782</v>
      </c>
      <c r="S419" s="1" t="s">
        <v>5734</v>
      </c>
      <c r="T419" s="1" t="s">
        <v>5783</v>
      </c>
      <c r="U419" s="1" t="s">
        <v>528</v>
      </c>
      <c r="V419" s="18">
        <v>0.29561342592592593</v>
      </c>
      <c r="W419" s="18">
        <v>0.40273148148148147</v>
      </c>
      <c r="X419" s="18">
        <v>0.10711805555555555</v>
      </c>
      <c r="Y419" s="1" t="e">
        <f>VLOOKUP(A419,tickets!A:A,1,0)</f>
        <v>#N/A</v>
      </c>
      <c r="Z419" s="58">
        <v>45331</v>
      </c>
      <c r="AA419" s="79">
        <v>0.99305555555555547</v>
      </c>
    </row>
    <row r="420" spans="1:27" hidden="1" x14ac:dyDescent="0.2">
      <c r="A420" s="1" t="s">
        <v>5784</v>
      </c>
      <c r="B420" s="1" t="s">
        <v>132</v>
      </c>
      <c r="C420" s="1" t="s">
        <v>250</v>
      </c>
      <c r="D420" s="1" t="s">
        <v>251</v>
      </c>
      <c r="E420" s="1" t="s">
        <v>302</v>
      </c>
      <c r="F420" s="1" t="s">
        <v>303</v>
      </c>
      <c r="G420" s="1" t="s">
        <v>110</v>
      </c>
      <c r="H420" s="1" t="s">
        <v>50</v>
      </c>
      <c r="I420" s="1" t="s">
        <v>109</v>
      </c>
      <c r="J420" s="1" t="s">
        <v>4186</v>
      </c>
      <c r="K420" s="1" t="s">
        <v>129</v>
      </c>
      <c r="L420" s="1" t="s">
        <v>313</v>
      </c>
      <c r="M420" s="1" t="s">
        <v>5785</v>
      </c>
      <c r="N420" s="1" t="s">
        <v>5786</v>
      </c>
      <c r="O420" s="1" t="s">
        <v>122</v>
      </c>
      <c r="P420" s="1" t="s">
        <v>246</v>
      </c>
      <c r="Q420" s="1" t="s">
        <v>247</v>
      </c>
      <c r="R420" s="1" t="s">
        <v>5787</v>
      </c>
      <c r="S420" s="1" t="s">
        <v>5663</v>
      </c>
      <c r="T420" s="1" t="s">
        <v>437</v>
      </c>
      <c r="U420" s="1" t="s">
        <v>305</v>
      </c>
      <c r="V420" s="18">
        <v>0</v>
      </c>
      <c r="W420" s="18">
        <v>0</v>
      </c>
      <c r="X420" s="18">
        <v>0</v>
      </c>
      <c r="Y420" s="1" t="e">
        <f>VLOOKUP(A420,tickets!A:A,1,0)</f>
        <v>#N/A</v>
      </c>
      <c r="Z420" s="58">
        <v>45333</v>
      </c>
      <c r="AA420" s="79">
        <v>0.99305555555555547</v>
      </c>
    </row>
    <row r="421" spans="1:27" hidden="1" x14ac:dyDescent="0.2">
      <c r="A421" s="1" t="s">
        <v>5788</v>
      </c>
      <c r="B421" s="1" t="s">
        <v>164</v>
      </c>
      <c r="C421" s="1" t="s">
        <v>295</v>
      </c>
      <c r="D421" s="1" t="s">
        <v>296</v>
      </c>
      <c r="E421" s="1" t="s">
        <v>297</v>
      </c>
      <c r="F421" s="1" t="s">
        <v>298</v>
      </c>
      <c r="G421" s="1" t="s">
        <v>110</v>
      </c>
      <c r="H421" s="1" t="s">
        <v>50</v>
      </c>
      <c r="I421" s="1" t="s">
        <v>109</v>
      </c>
      <c r="J421" s="1" t="s">
        <v>4186</v>
      </c>
      <c r="K421" s="1" t="s">
        <v>129</v>
      </c>
      <c r="L421" s="1" t="s">
        <v>5789</v>
      </c>
      <c r="M421" s="1" t="s">
        <v>5790</v>
      </c>
      <c r="N421" s="1" t="s">
        <v>5791</v>
      </c>
      <c r="O421" s="1" t="s">
        <v>122</v>
      </c>
      <c r="P421" s="1" t="s">
        <v>266</v>
      </c>
      <c r="Q421" s="1" t="s">
        <v>283</v>
      </c>
      <c r="R421" s="1" t="s">
        <v>5792</v>
      </c>
      <c r="S421" s="1" t="s">
        <v>5638</v>
      </c>
      <c r="U421" s="1" t="s">
        <v>300</v>
      </c>
      <c r="V421" s="18">
        <v>0</v>
      </c>
      <c r="W421" s="18">
        <v>0</v>
      </c>
      <c r="X421" s="18">
        <v>0</v>
      </c>
      <c r="Y421" s="1" t="e">
        <f>VLOOKUP(A421,tickets!A:A,1,0)</f>
        <v>#N/A</v>
      </c>
      <c r="Z421" s="58">
        <v>45327</v>
      </c>
      <c r="AA421" s="79">
        <v>0.99305555555555547</v>
      </c>
    </row>
    <row r="422" spans="1:27" hidden="1" x14ac:dyDescent="0.2">
      <c r="A422" s="1" t="s">
        <v>5793</v>
      </c>
      <c r="B422" s="1" t="s">
        <v>132</v>
      </c>
      <c r="C422" s="1" t="s">
        <v>256</v>
      </c>
      <c r="D422" s="1" t="s">
        <v>374</v>
      </c>
      <c r="E422" s="1" t="s">
        <v>263</v>
      </c>
      <c r="F422" s="1" t="s">
        <v>442</v>
      </c>
      <c r="G422" s="1" t="s">
        <v>116</v>
      </c>
      <c r="H422" s="1" t="s">
        <v>40</v>
      </c>
      <c r="I422" s="1" t="s">
        <v>117</v>
      </c>
      <c r="J422" s="1" t="s">
        <v>81</v>
      </c>
      <c r="K422" s="1" t="s">
        <v>259</v>
      </c>
      <c r="L422" s="1" t="s">
        <v>464</v>
      </c>
      <c r="M422" s="1" t="s">
        <v>5794</v>
      </c>
      <c r="N422" s="1" t="s">
        <v>5795</v>
      </c>
      <c r="O422" s="1" t="s">
        <v>122</v>
      </c>
      <c r="P422" s="1" t="s">
        <v>199</v>
      </c>
      <c r="Q422" s="1" t="s">
        <v>115</v>
      </c>
      <c r="R422" s="1" t="s">
        <v>5796</v>
      </c>
      <c r="S422" s="1" t="s">
        <v>5734</v>
      </c>
      <c r="T422" s="1" t="s">
        <v>5797</v>
      </c>
      <c r="U422" s="1" t="s">
        <v>265</v>
      </c>
      <c r="V422" s="18">
        <v>1.4560185185185183E-2</v>
      </c>
      <c r="W422" s="18">
        <v>3.0868055555555555E-2</v>
      </c>
      <c r="X422" s="18">
        <v>1.6307870370370372E-2</v>
      </c>
      <c r="Y422" s="1" t="e">
        <f>VLOOKUP(A422,tickets!A:A,1,0)</f>
        <v>#N/A</v>
      </c>
      <c r="Z422" s="58">
        <v>45331</v>
      </c>
      <c r="AA422" s="79">
        <v>0.99305555555555547</v>
      </c>
    </row>
    <row r="423" spans="1:27" hidden="1" x14ac:dyDescent="0.2">
      <c r="A423" s="1" t="s">
        <v>5798</v>
      </c>
      <c r="B423" s="1" t="s">
        <v>132</v>
      </c>
      <c r="C423" s="1" t="s">
        <v>309</v>
      </c>
      <c r="D423" s="1" t="s">
        <v>257</v>
      </c>
      <c r="E423" s="1" t="s">
        <v>286</v>
      </c>
      <c r="F423" s="1" t="s">
        <v>219</v>
      </c>
      <c r="G423" s="1" t="s">
        <v>116</v>
      </c>
      <c r="H423" s="1" t="s">
        <v>40</v>
      </c>
      <c r="I423" s="1" t="s">
        <v>117</v>
      </c>
      <c r="J423" s="1" t="s">
        <v>81</v>
      </c>
      <c r="K423" s="1" t="s">
        <v>111</v>
      </c>
      <c r="L423" s="1" t="s">
        <v>379</v>
      </c>
      <c r="M423" s="1" t="s">
        <v>5799</v>
      </c>
      <c r="N423" s="1" t="s">
        <v>5800</v>
      </c>
      <c r="O423" s="1" t="s">
        <v>122</v>
      </c>
      <c r="P423" s="1" t="s">
        <v>199</v>
      </c>
      <c r="Q423" s="1" t="s">
        <v>115</v>
      </c>
      <c r="R423" s="1" t="s">
        <v>5801</v>
      </c>
      <c r="S423" s="1" t="s">
        <v>5720</v>
      </c>
      <c r="T423" s="1" t="s">
        <v>5802</v>
      </c>
      <c r="U423" s="1" t="s">
        <v>262</v>
      </c>
      <c r="V423" s="18">
        <v>4.3518518518518515E-3</v>
      </c>
      <c r="W423" s="18">
        <v>8.3101851851851861E-3</v>
      </c>
      <c r="X423" s="18">
        <v>3.9583333333333337E-3</v>
      </c>
      <c r="Y423" s="1" t="e">
        <f>VLOOKUP(A423,tickets!A:A,1,0)</f>
        <v>#N/A</v>
      </c>
      <c r="Z423" s="58">
        <v>45330</v>
      </c>
      <c r="AA423" s="79">
        <v>0.99305555555555547</v>
      </c>
    </row>
    <row r="424" spans="1:27" x14ac:dyDescent="0.2">
      <c r="A424" s="1" t="s">
        <v>1461</v>
      </c>
      <c r="B424" s="1" t="s">
        <v>115</v>
      </c>
      <c r="C424" s="1" t="s">
        <v>18</v>
      </c>
      <c r="D424" s="1" t="s">
        <v>243</v>
      </c>
      <c r="E424" s="1" t="s">
        <v>58</v>
      </c>
      <c r="F424" s="1" t="s">
        <v>156</v>
      </c>
      <c r="G424" s="1" t="s">
        <v>116</v>
      </c>
      <c r="H424" s="1" t="s">
        <v>40</v>
      </c>
      <c r="I424" s="1" t="s">
        <v>117</v>
      </c>
      <c r="J424" s="1" t="s">
        <v>81</v>
      </c>
      <c r="K424" s="1" t="s">
        <v>111</v>
      </c>
      <c r="L424" s="1" t="s">
        <v>1465</v>
      </c>
      <c r="M424" s="1" t="s">
        <v>6474</v>
      </c>
      <c r="N424" s="1" t="s">
        <v>6475</v>
      </c>
      <c r="O424" s="1" t="s">
        <v>122</v>
      </c>
      <c r="P424" s="1" t="s">
        <v>246</v>
      </c>
      <c r="Q424" s="1" t="s">
        <v>247</v>
      </c>
      <c r="R424" s="1" t="s">
        <v>6476</v>
      </c>
      <c r="S424" s="1" t="s">
        <v>5638</v>
      </c>
      <c r="T424" s="1" t="s">
        <v>6477</v>
      </c>
      <c r="V424" s="18">
        <v>1.5175810185185183</v>
      </c>
      <c r="W424" s="18">
        <v>1.6416666666666666</v>
      </c>
      <c r="X424" s="18">
        <v>0.12408564814814815</v>
      </c>
      <c r="Y424" s="1" t="e">
        <f>VLOOKUP(A424,tickets!A:A,1,0)</f>
        <v>#N/A</v>
      </c>
      <c r="Z424" s="58">
        <v>45327</v>
      </c>
      <c r="AA424" s="79">
        <v>0.99305555555555547</v>
      </c>
    </row>
    <row r="425" spans="1:27" hidden="1" x14ac:dyDescent="0.2">
      <c r="A425" s="1" t="s">
        <v>5808</v>
      </c>
      <c r="B425" s="1" t="s">
        <v>132</v>
      </c>
      <c r="C425" s="1" t="s">
        <v>250</v>
      </c>
      <c r="D425" s="1" t="s">
        <v>251</v>
      </c>
      <c r="E425" s="1" t="s">
        <v>302</v>
      </c>
      <c r="F425" s="1" t="s">
        <v>303</v>
      </c>
      <c r="G425" s="1" t="s">
        <v>110</v>
      </c>
      <c r="H425" s="1" t="s">
        <v>50</v>
      </c>
      <c r="I425" s="1" t="s">
        <v>109</v>
      </c>
      <c r="J425" s="1" t="s">
        <v>4186</v>
      </c>
      <c r="K425" s="1" t="s">
        <v>129</v>
      </c>
      <c r="L425" s="1" t="s">
        <v>313</v>
      </c>
      <c r="M425" s="1" t="s">
        <v>5809</v>
      </c>
      <c r="N425" s="1" t="s">
        <v>5810</v>
      </c>
      <c r="O425" s="1" t="s">
        <v>122</v>
      </c>
      <c r="P425" s="1" t="s">
        <v>246</v>
      </c>
      <c r="Q425" s="1" t="s">
        <v>247</v>
      </c>
      <c r="R425" s="1" t="s">
        <v>5811</v>
      </c>
      <c r="S425" s="1" t="s">
        <v>5697</v>
      </c>
      <c r="T425" s="1" t="s">
        <v>304</v>
      </c>
      <c r="U425" s="1" t="s">
        <v>305</v>
      </c>
      <c r="V425" s="18">
        <v>0</v>
      </c>
      <c r="W425" s="18">
        <v>0</v>
      </c>
      <c r="X425" s="18">
        <v>0</v>
      </c>
      <c r="Y425" s="1" t="e">
        <f>VLOOKUP(A425,tickets!A:A,1,0)</f>
        <v>#N/A</v>
      </c>
      <c r="Z425" s="58">
        <v>45332</v>
      </c>
      <c r="AA425" s="79">
        <v>0.99305555555555547</v>
      </c>
    </row>
    <row r="426" spans="1:27" hidden="1" x14ac:dyDescent="0.2">
      <c r="A426" s="1" t="s">
        <v>1500</v>
      </c>
      <c r="B426" s="1" t="s">
        <v>124</v>
      </c>
      <c r="C426" s="1" t="s">
        <v>18</v>
      </c>
      <c r="D426" s="1" t="s">
        <v>277</v>
      </c>
      <c r="E426" s="1" t="s">
        <v>58</v>
      </c>
      <c r="F426" s="1" t="s">
        <v>125</v>
      </c>
      <c r="G426" s="1" t="s">
        <v>123</v>
      </c>
      <c r="H426" s="1" t="s">
        <v>50</v>
      </c>
      <c r="I426" s="1" t="s">
        <v>109</v>
      </c>
      <c r="J426" s="1" t="s">
        <v>80</v>
      </c>
      <c r="K426" s="1" t="s">
        <v>121</v>
      </c>
      <c r="L426" s="1" t="s">
        <v>491</v>
      </c>
      <c r="M426" s="1" t="s">
        <v>6509</v>
      </c>
      <c r="N426" s="1" t="s">
        <v>6509</v>
      </c>
      <c r="O426" s="1" t="s">
        <v>122</v>
      </c>
      <c r="P426" s="1" t="s">
        <v>278</v>
      </c>
      <c r="Q426" s="1" t="s">
        <v>278</v>
      </c>
      <c r="R426" s="1" t="s">
        <v>6510</v>
      </c>
      <c r="S426" s="1" t="s">
        <v>5638</v>
      </c>
      <c r="T426" s="1" t="s">
        <v>6511</v>
      </c>
      <c r="V426" s="18">
        <v>0.28234953703703702</v>
      </c>
      <c r="W426" s="18">
        <v>0.28449074074074071</v>
      </c>
      <c r="X426" s="18">
        <v>2.1412037037037038E-3</v>
      </c>
      <c r="Y426" s="1" t="e">
        <f>VLOOKUP(A426,tickets!A:A,1,0)</f>
        <v>#N/A</v>
      </c>
      <c r="Z426" s="58">
        <v>45327</v>
      </c>
      <c r="AA426" s="79">
        <v>0.99305555555555547</v>
      </c>
    </row>
    <row r="427" spans="1:27" hidden="1" x14ac:dyDescent="0.2">
      <c r="A427" s="1" t="s">
        <v>5817</v>
      </c>
      <c r="B427" s="1" t="s">
        <v>132</v>
      </c>
      <c r="C427" s="1" t="s">
        <v>256</v>
      </c>
      <c r="D427" s="1" t="s">
        <v>257</v>
      </c>
      <c r="E427" s="1" t="s">
        <v>263</v>
      </c>
      <c r="F427" s="1" t="s">
        <v>461</v>
      </c>
      <c r="G427" s="1" t="s">
        <v>116</v>
      </c>
      <c r="H427" s="1" t="s">
        <v>40</v>
      </c>
      <c r="I427" s="1" t="s">
        <v>117</v>
      </c>
      <c r="J427" s="1" t="s">
        <v>81</v>
      </c>
      <c r="K427" s="1" t="s">
        <v>259</v>
      </c>
      <c r="L427" s="1" t="s">
        <v>260</v>
      </c>
      <c r="M427" s="1" t="s">
        <v>5818</v>
      </c>
      <c r="N427" s="1" t="s">
        <v>5819</v>
      </c>
      <c r="O427" s="1" t="s">
        <v>122</v>
      </c>
      <c r="P427" s="1" t="s">
        <v>199</v>
      </c>
      <c r="Q427" s="1" t="s">
        <v>115</v>
      </c>
      <c r="R427" s="1" t="s">
        <v>5820</v>
      </c>
      <c r="S427" s="1" t="s">
        <v>5734</v>
      </c>
      <c r="T427" s="1" t="s">
        <v>5821</v>
      </c>
      <c r="U427" s="1" t="s">
        <v>265</v>
      </c>
      <c r="V427" s="18">
        <v>1.3923611111111111E-2</v>
      </c>
      <c r="W427" s="18">
        <v>3.3298611111111112E-2</v>
      </c>
      <c r="X427" s="18">
        <v>1.9375E-2</v>
      </c>
      <c r="Y427" s="1" t="e">
        <f>VLOOKUP(A427,tickets!A:A,1,0)</f>
        <v>#N/A</v>
      </c>
      <c r="Z427" s="58">
        <v>45331</v>
      </c>
      <c r="AA427" s="79">
        <v>0.99305555555555547</v>
      </c>
    </row>
    <row r="428" spans="1:27" hidden="1" x14ac:dyDescent="0.2">
      <c r="A428" s="1" t="s">
        <v>1434</v>
      </c>
      <c r="B428" s="1" t="s">
        <v>124</v>
      </c>
      <c r="C428" s="1" t="s">
        <v>18</v>
      </c>
      <c r="D428" s="1" t="s">
        <v>277</v>
      </c>
      <c r="E428" s="1" t="s">
        <v>58</v>
      </c>
      <c r="F428" s="1" t="s">
        <v>125</v>
      </c>
      <c r="G428" s="1" t="s">
        <v>123</v>
      </c>
      <c r="H428" s="1" t="s">
        <v>50</v>
      </c>
      <c r="I428" s="1" t="s">
        <v>109</v>
      </c>
      <c r="J428" s="1" t="s">
        <v>80</v>
      </c>
      <c r="K428" s="1" t="s">
        <v>1435</v>
      </c>
      <c r="L428" s="1" t="s">
        <v>1439</v>
      </c>
      <c r="M428" s="1" t="s">
        <v>6522</v>
      </c>
      <c r="N428" s="1" t="s">
        <v>6522</v>
      </c>
      <c r="O428" s="1" t="s">
        <v>122</v>
      </c>
      <c r="P428" s="1" t="s">
        <v>278</v>
      </c>
      <c r="Q428" s="1" t="s">
        <v>278</v>
      </c>
      <c r="R428" s="1" t="s">
        <v>6523</v>
      </c>
      <c r="S428" s="1" t="s">
        <v>5638</v>
      </c>
      <c r="T428" s="1" t="s">
        <v>5949</v>
      </c>
      <c r="V428" s="18">
        <v>0.11341435185185185</v>
      </c>
      <c r="W428" s="18">
        <v>0.11591435185185185</v>
      </c>
      <c r="X428" s="18">
        <v>2.5000000000000001E-3</v>
      </c>
      <c r="Y428" s="1" t="e">
        <f>VLOOKUP(A428,tickets!A:A,1,0)</f>
        <v>#N/A</v>
      </c>
      <c r="Z428" s="58">
        <v>45327</v>
      </c>
      <c r="AA428" s="79">
        <v>0.99305555555555547</v>
      </c>
    </row>
    <row r="429" spans="1:27" hidden="1" x14ac:dyDescent="0.2">
      <c r="A429" s="1" t="s">
        <v>1503</v>
      </c>
      <c r="B429" s="1" t="s">
        <v>124</v>
      </c>
      <c r="C429" s="1" t="s">
        <v>19</v>
      </c>
      <c r="D429" s="1" t="s">
        <v>277</v>
      </c>
      <c r="E429" s="1" t="s">
        <v>64</v>
      </c>
      <c r="F429" s="1" t="s">
        <v>125</v>
      </c>
      <c r="G429" s="1" t="s">
        <v>123</v>
      </c>
      <c r="H429" s="1" t="s">
        <v>50</v>
      </c>
      <c r="I429" s="1" t="s">
        <v>109</v>
      </c>
      <c r="J429" s="1" t="s">
        <v>80</v>
      </c>
      <c r="K429" s="1" t="s">
        <v>129</v>
      </c>
      <c r="L429" s="1" t="s">
        <v>1506</v>
      </c>
      <c r="M429" s="1" t="s">
        <v>6685</v>
      </c>
      <c r="N429" s="1" t="s">
        <v>6685</v>
      </c>
      <c r="O429" s="1" t="s">
        <v>122</v>
      </c>
      <c r="P429" s="1" t="s">
        <v>266</v>
      </c>
      <c r="Q429" s="1" t="s">
        <v>267</v>
      </c>
      <c r="R429" s="1" t="s">
        <v>6686</v>
      </c>
      <c r="S429" s="1" t="s">
        <v>5638</v>
      </c>
      <c r="T429" s="1" t="s">
        <v>6687</v>
      </c>
      <c r="U429" s="1" t="s">
        <v>6688</v>
      </c>
      <c r="V429" s="18">
        <v>5.7384259259259253E-2</v>
      </c>
      <c r="W429" s="18">
        <v>0.10413194444444444</v>
      </c>
      <c r="X429" s="18">
        <v>4.6747685185185184E-2</v>
      </c>
      <c r="Y429" s="1" t="e">
        <f>VLOOKUP(A429,tickets!A:A,1,0)</f>
        <v>#N/A</v>
      </c>
      <c r="Z429" s="58">
        <v>45327</v>
      </c>
      <c r="AA429" s="79">
        <v>0.99305555555555547</v>
      </c>
    </row>
    <row r="430" spans="1:27" x14ac:dyDescent="0.2">
      <c r="A430" s="1" t="s">
        <v>1456</v>
      </c>
      <c r="B430" s="1" t="s">
        <v>167</v>
      </c>
      <c r="C430" s="1" t="s">
        <v>22</v>
      </c>
      <c r="D430" s="1" t="s">
        <v>22</v>
      </c>
      <c r="E430" s="1" t="s">
        <v>47</v>
      </c>
      <c r="F430" s="1" t="s">
        <v>205</v>
      </c>
      <c r="G430" s="1" t="s">
        <v>110</v>
      </c>
      <c r="H430" s="1" t="s">
        <v>50</v>
      </c>
      <c r="I430" s="1" t="s">
        <v>109</v>
      </c>
      <c r="J430" s="1" t="s">
        <v>81</v>
      </c>
      <c r="K430" s="1" t="s">
        <v>129</v>
      </c>
      <c r="L430" s="1" t="s">
        <v>1460</v>
      </c>
      <c r="M430" s="1" t="s">
        <v>6794</v>
      </c>
      <c r="N430" s="1" t="s">
        <v>6795</v>
      </c>
      <c r="O430" s="1" t="s">
        <v>122</v>
      </c>
      <c r="P430" s="1" t="s">
        <v>279</v>
      </c>
      <c r="Q430" s="1" t="s">
        <v>280</v>
      </c>
      <c r="R430" s="1" t="s">
        <v>6796</v>
      </c>
      <c r="S430" s="1" t="s">
        <v>5638</v>
      </c>
      <c r="T430" s="1" t="s">
        <v>470</v>
      </c>
      <c r="U430" s="1" t="s">
        <v>470</v>
      </c>
      <c r="V430" s="18">
        <v>0</v>
      </c>
      <c r="W430" s="18">
        <v>1.0879629629629629E-3</v>
      </c>
      <c r="X430" s="18">
        <v>1.0879629629629629E-3</v>
      </c>
      <c r="Y430" s="1" t="e">
        <f>VLOOKUP(A430,tickets!A:A,1,0)</f>
        <v>#N/A</v>
      </c>
      <c r="Z430" s="58">
        <v>45327</v>
      </c>
      <c r="AA430" s="79">
        <v>0.99305555555555547</v>
      </c>
    </row>
    <row r="431" spans="1:27" hidden="1" x14ac:dyDescent="0.2">
      <c r="A431" s="1" t="s">
        <v>5837</v>
      </c>
      <c r="B431" s="1" t="s">
        <v>132</v>
      </c>
      <c r="C431" s="1" t="s">
        <v>309</v>
      </c>
      <c r="D431" s="1" t="s">
        <v>374</v>
      </c>
      <c r="E431" s="1" t="s">
        <v>284</v>
      </c>
      <c r="F431" s="1" t="s">
        <v>442</v>
      </c>
      <c r="G431" s="1" t="s">
        <v>116</v>
      </c>
      <c r="H431" s="1" t="s">
        <v>40</v>
      </c>
      <c r="I431" s="1" t="s">
        <v>117</v>
      </c>
      <c r="J431" s="1" t="s">
        <v>81</v>
      </c>
      <c r="K431" s="1" t="s">
        <v>129</v>
      </c>
      <c r="L431" s="1" t="s">
        <v>264</v>
      </c>
      <c r="M431" s="1" t="s">
        <v>5838</v>
      </c>
      <c r="N431" s="1" t="s">
        <v>5839</v>
      </c>
      <c r="O431" s="1" t="s">
        <v>122</v>
      </c>
      <c r="P431" s="1" t="s">
        <v>199</v>
      </c>
      <c r="Q431" s="1" t="s">
        <v>115</v>
      </c>
      <c r="R431" s="1" t="s">
        <v>5840</v>
      </c>
      <c r="S431" s="1" t="s">
        <v>5618</v>
      </c>
      <c r="T431" s="1" t="s">
        <v>5841</v>
      </c>
      <c r="V431" s="18">
        <v>2.9548611111111109E-2</v>
      </c>
      <c r="W431" s="18">
        <v>3.3136574074074075E-2</v>
      </c>
      <c r="X431" s="18">
        <v>3.5879629629629629E-3</v>
      </c>
      <c r="Y431" s="1" t="e">
        <f>VLOOKUP(A431,tickets!A:A,1,0)</f>
        <v>#N/A</v>
      </c>
      <c r="Z431" s="58">
        <v>45328</v>
      </c>
      <c r="AA431" s="79">
        <v>0.99305555555555547</v>
      </c>
    </row>
    <row r="432" spans="1:27" hidden="1" x14ac:dyDescent="0.2">
      <c r="A432" s="1" t="s">
        <v>5842</v>
      </c>
      <c r="B432" s="1" t="s">
        <v>132</v>
      </c>
      <c r="C432" s="1" t="s">
        <v>309</v>
      </c>
      <c r="D432" s="1" t="s">
        <v>257</v>
      </c>
      <c r="E432" s="1" t="s">
        <v>286</v>
      </c>
      <c r="F432" s="1" t="s">
        <v>471</v>
      </c>
      <c r="G432" s="1" t="s">
        <v>116</v>
      </c>
      <c r="H432" s="1" t="s">
        <v>40</v>
      </c>
      <c r="I432" s="1" t="s">
        <v>117</v>
      </c>
      <c r="J432" s="1" t="s">
        <v>81</v>
      </c>
      <c r="K432" s="1" t="s">
        <v>129</v>
      </c>
      <c r="L432" s="1" t="s">
        <v>5843</v>
      </c>
      <c r="M432" s="1" t="s">
        <v>5844</v>
      </c>
      <c r="N432" s="1" t="s">
        <v>5845</v>
      </c>
      <c r="O432" s="1" t="s">
        <v>122</v>
      </c>
      <c r="P432" s="1" t="s">
        <v>199</v>
      </c>
      <c r="Q432" s="1" t="s">
        <v>115</v>
      </c>
      <c r="R432" s="1" t="s">
        <v>5846</v>
      </c>
      <c r="S432" s="1" t="s">
        <v>5720</v>
      </c>
      <c r="T432" s="1" t="s">
        <v>5847</v>
      </c>
      <c r="U432" s="1" t="s">
        <v>262</v>
      </c>
      <c r="V432" s="18">
        <v>5.7291666666666671E-3</v>
      </c>
      <c r="W432" s="18">
        <v>1.0185185185185184E-2</v>
      </c>
      <c r="X432" s="18">
        <v>4.4560185185185189E-3</v>
      </c>
      <c r="Y432" s="1" t="e">
        <f>VLOOKUP(A432,tickets!A:A,1,0)</f>
        <v>#N/A</v>
      </c>
      <c r="Z432" s="58">
        <v>45330</v>
      </c>
      <c r="AA432" s="79">
        <v>0.99305555555555547</v>
      </c>
    </row>
    <row r="433" spans="1:27" x14ac:dyDescent="0.2">
      <c r="A433" s="1" t="s">
        <v>1544</v>
      </c>
      <c r="B433" s="1" t="s">
        <v>112</v>
      </c>
      <c r="C433" s="1" t="s">
        <v>18</v>
      </c>
      <c r="D433" s="1" t="s">
        <v>18</v>
      </c>
      <c r="E433" s="1" t="s">
        <v>60</v>
      </c>
      <c r="F433" s="1" t="s">
        <v>445</v>
      </c>
      <c r="G433" s="1" t="s">
        <v>110</v>
      </c>
      <c r="H433" s="1" t="s">
        <v>50</v>
      </c>
      <c r="I433" s="1" t="s">
        <v>109</v>
      </c>
      <c r="J433" s="1" t="s">
        <v>81</v>
      </c>
      <c r="K433" s="1" t="s">
        <v>111</v>
      </c>
      <c r="L433" s="1" t="s">
        <v>1548</v>
      </c>
      <c r="M433" s="1" t="s">
        <v>6838</v>
      </c>
      <c r="N433" s="1" t="s">
        <v>6839</v>
      </c>
      <c r="O433" s="1" t="s">
        <v>122</v>
      </c>
      <c r="P433" s="1" t="s">
        <v>266</v>
      </c>
      <c r="Q433" s="1" t="s">
        <v>267</v>
      </c>
      <c r="R433" s="1" t="s">
        <v>6840</v>
      </c>
      <c r="S433" s="1" t="s">
        <v>5638</v>
      </c>
      <c r="T433" s="1" t="s">
        <v>6841</v>
      </c>
      <c r="U433" s="1" t="s">
        <v>6841</v>
      </c>
      <c r="V433" s="18">
        <v>0</v>
      </c>
      <c r="W433" s="18">
        <v>4.5138888888888893E-3</v>
      </c>
      <c r="X433" s="18">
        <v>4.5138888888888893E-3</v>
      </c>
      <c r="Y433" s="1" t="e">
        <f>VLOOKUP(A433,tickets!A:A,1,0)</f>
        <v>#N/A</v>
      </c>
      <c r="Z433" s="58">
        <v>45327</v>
      </c>
      <c r="AA433" s="79">
        <v>0.99305555555555547</v>
      </c>
    </row>
    <row r="434" spans="1:27" hidden="1" x14ac:dyDescent="0.2">
      <c r="A434" s="1" t="s">
        <v>5851</v>
      </c>
      <c r="B434" s="1" t="s">
        <v>132</v>
      </c>
      <c r="C434" s="1" t="s">
        <v>242</v>
      </c>
      <c r="D434" s="1" t="s">
        <v>251</v>
      </c>
      <c r="E434" s="1" t="s">
        <v>281</v>
      </c>
      <c r="F434" s="1" t="s">
        <v>282</v>
      </c>
      <c r="G434" s="1" t="s">
        <v>110</v>
      </c>
      <c r="H434" s="1" t="s">
        <v>50</v>
      </c>
      <c r="I434" s="1" t="s">
        <v>109</v>
      </c>
      <c r="J434" s="1" t="s">
        <v>4186</v>
      </c>
      <c r="K434" s="1" t="s">
        <v>114</v>
      </c>
      <c r="L434" s="1" t="s">
        <v>5852</v>
      </c>
      <c r="M434" s="1" t="s">
        <v>5853</v>
      </c>
      <c r="N434" s="1" t="s">
        <v>5854</v>
      </c>
      <c r="O434" s="1" t="s">
        <v>122</v>
      </c>
      <c r="P434" s="1" t="s">
        <v>363</v>
      </c>
      <c r="Q434" s="1" t="s">
        <v>423</v>
      </c>
      <c r="R434" s="1" t="s">
        <v>5855</v>
      </c>
      <c r="S434" s="1" t="s">
        <v>5734</v>
      </c>
      <c r="T434" s="1" t="s">
        <v>5856</v>
      </c>
      <c r="U434" s="1" t="s">
        <v>5857</v>
      </c>
      <c r="V434" s="18">
        <v>0</v>
      </c>
      <c r="W434" s="18">
        <v>0</v>
      </c>
      <c r="X434" s="18">
        <v>0</v>
      </c>
      <c r="Y434" s="1" t="e">
        <f>VLOOKUP(A434,tickets!A:A,1,0)</f>
        <v>#N/A</v>
      </c>
      <c r="Z434" s="58">
        <v>45331</v>
      </c>
      <c r="AA434" s="79">
        <v>0.99305555555555547</v>
      </c>
    </row>
    <row r="435" spans="1:27" hidden="1" x14ac:dyDescent="0.2">
      <c r="A435" s="1" t="s">
        <v>5858</v>
      </c>
      <c r="B435" s="1" t="s">
        <v>164</v>
      </c>
      <c r="C435" s="1" t="s">
        <v>357</v>
      </c>
      <c r="D435" s="1" t="s">
        <v>251</v>
      </c>
      <c r="E435" s="1" t="s">
        <v>358</v>
      </c>
      <c r="F435" s="1" t="s">
        <v>359</v>
      </c>
      <c r="G435" s="1" t="s">
        <v>110</v>
      </c>
      <c r="H435" s="1" t="s">
        <v>50</v>
      </c>
      <c r="I435" s="1" t="s">
        <v>109</v>
      </c>
      <c r="J435" s="1" t="s">
        <v>4186</v>
      </c>
      <c r="K435" s="1" t="s">
        <v>114</v>
      </c>
      <c r="L435" s="1" t="s">
        <v>378</v>
      </c>
      <c r="M435" s="1" t="s">
        <v>5859</v>
      </c>
      <c r="N435" s="1" t="s">
        <v>5860</v>
      </c>
      <c r="O435" s="1" t="s">
        <v>122</v>
      </c>
      <c r="P435" s="1" t="s">
        <v>246</v>
      </c>
      <c r="Q435" s="1" t="s">
        <v>247</v>
      </c>
      <c r="R435" s="1" t="s">
        <v>5861</v>
      </c>
      <c r="S435" s="1" t="s">
        <v>5610</v>
      </c>
      <c r="U435" s="1" t="s">
        <v>396</v>
      </c>
      <c r="V435" s="18">
        <v>0</v>
      </c>
      <c r="W435" s="18">
        <v>0</v>
      </c>
      <c r="X435" s="18">
        <v>0</v>
      </c>
      <c r="Y435" s="1" t="e">
        <f>VLOOKUP(A435,tickets!A:A,1,0)</f>
        <v>#N/A</v>
      </c>
      <c r="Z435" s="58">
        <v>45329</v>
      </c>
      <c r="AA435" s="79">
        <v>0.99305555555555547</v>
      </c>
    </row>
    <row r="436" spans="1:27" hidden="1" x14ac:dyDescent="0.2">
      <c r="A436" s="1" t="s">
        <v>1472</v>
      </c>
      <c r="B436" s="1" t="s">
        <v>124</v>
      </c>
      <c r="C436" s="1" t="s">
        <v>18</v>
      </c>
      <c r="D436" s="1" t="s">
        <v>277</v>
      </c>
      <c r="E436" s="1" t="s">
        <v>58</v>
      </c>
      <c r="F436" s="1" t="s">
        <v>125</v>
      </c>
      <c r="G436" s="1" t="s">
        <v>123</v>
      </c>
      <c r="H436" s="1" t="s">
        <v>50</v>
      </c>
      <c r="I436" s="1" t="s">
        <v>109</v>
      </c>
      <c r="J436" s="1" t="s">
        <v>80</v>
      </c>
      <c r="K436" s="1" t="s">
        <v>121</v>
      </c>
      <c r="L436" s="1" t="s">
        <v>492</v>
      </c>
      <c r="M436" s="1" t="s">
        <v>6861</v>
      </c>
      <c r="N436" s="1" t="s">
        <v>6861</v>
      </c>
      <c r="O436" s="1" t="s">
        <v>122</v>
      </c>
      <c r="P436" s="1" t="s">
        <v>278</v>
      </c>
      <c r="Q436" s="1" t="s">
        <v>278</v>
      </c>
      <c r="R436" s="1" t="s">
        <v>6862</v>
      </c>
      <c r="S436" s="1" t="s">
        <v>5638</v>
      </c>
      <c r="T436" s="1" t="s">
        <v>6863</v>
      </c>
      <c r="U436" s="1" t="s">
        <v>5714</v>
      </c>
      <c r="V436" s="18">
        <v>0.10342592592592592</v>
      </c>
      <c r="W436" s="18">
        <v>0.10568287037037037</v>
      </c>
      <c r="X436" s="18">
        <v>2.2569444444444447E-3</v>
      </c>
      <c r="Y436" s="1" t="e">
        <f>VLOOKUP(A436,tickets!A:A,1,0)</f>
        <v>#N/A</v>
      </c>
      <c r="Z436" s="58">
        <v>45327</v>
      </c>
      <c r="AA436" s="79">
        <v>0.99305555555555547</v>
      </c>
    </row>
    <row r="437" spans="1:27" hidden="1" x14ac:dyDescent="0.2">
      <c r="A437" s="1" t="s">
        <v>5866</v>
      </c>
      <c r="B437" s="1" t="s">
        <v>115</v>
      </c>
      <c r="C437" s="1" t="s">
        <v>242</v>
      </c>
      <c r="D437" s="1" t="s">
        <v>243</v>
      </c>
      <c r="E437" s="1" t="s">
        <v>286</v>
      </c>
      <c r="F437" s="1" t="s">
        <v>5867</v>
      </c>
      <c r="G437" s="1" t="s">
        <v>110</v>
      </c>
      <c r="H437" s="1" t="s">
        <v>50</v>
      </c>
      <c r="I437" s="1" t="s">
        <v>109</v>
      </c>
      <c r="J437" s="1" t="s">
        <v>81</v>
      </c>
      <c r="K437" s="1" t="s">
        <v>402</v>
      </c>
      <c r="L437" s="1" t="s">
        <v>5868</v>
      </c>
      <c r="M437" s="1" t="s">
        <v>5869</v>
      </c>
      <c r="N437" s="1" t="s">
        <v>5870</v>
      </c>
      <c r="O437" s="1" t="s">
        <v>122</v>
      </c>
      <c r="P437" s="1" t="s">
        <v>199</v>
      </c>
      <c r="Q437" s="1" t="s">
        <v>115</v>
      </c>
      <c r="R437" s="1" t="s">
        <v>5871</v>
      </c>
      <c r="S437" s="1" t="s">
        <v>5734</v>
      </c>
      <c r="T437" s="1" t="s">
        <v>5872</v>
      </c>
      <c r="U437" s="1" t="s">
        <v>5873</v>
      </c>
      <c r="V437" s="18">
        <v>5.9490740740740745E-3</v>
      </c>
      <c r="W437" s="18">
        <v>8.1678240740740746E-2</v>
      </c>
      <c r="X437" s="18">
        <v>7.5729166666666667E-2</v>
      </c>
      <c r="Y437" s="1" t="e">
        <f>VLOOKUP(A437,tickets!A:A,1,0)</f>
        <v>#N/A</v>
      </c>
      <c r="Z437" s="58">
        <v>45331</v>
      </c>
      <c r="AA437" s="79">
        <v>0.99305555555555547</v>
      </c>
    </row>
    <row r="438" spans="1:27" hidden="1" x14ac:dyDescent="0.2">
      <c r="A438" s="1" t="s">
        <v>5874</v>
      </c>
      <c r="B438" s="1" t="s">
        <v>132</v>
      </c>
      <c r="C438" s="1" t="s">
        <v>357</v>
      </c>
      <c r="D438" s="1" t="s">
        <v>251</v>
      </c>
      <c r="E438" s="1" t="s">
        <v>358</v>
      </c>
      <c r="F438" s="1" t="s">
        <v>359</v>
      </c>
      <c r="G438" s="1" t="s">
        <v>110</v>
      </c>
      <c r="H438" s="1" t="s">
        <v>50</v>
      </c>
      <c r="I438" s="1" t="s">
        <v>109</v>
      </c>
      <c r="J438" s="1" t="s">
        <v>4186</v>
      </c>
      <c r="K438" s="1" t="s">
        <v>114</v>
      </c>
      <c r="L438" s="1" t="s">
        <v>5875</v>
      </c>
      <c r="M438" s="1" t="s">
        <v>5876</v>
      </c>
      <c r="N438" s="1" t="s">
        <v>5877</v>
      </c>
      <c r="O438" s="1" t="s">
        <v>122</v>
      </c>
      <c r="P438" s="1" t="s">
        <v>246</v>
      </c>
      <c r="Q438" s="1" t="s">
        <v>247</v>
      </c>
      <c r="R438" s="1" t="s">
        <v>5878</v>
      </c>
      <c r="S438" s="1" t="s">
        <v>5610</v>
      </c>
      <c r="U438" s="1" t="s">
        <v>978</v>
      </c>
      <c r="V438" s="18">
        <v>0</v>
      </c>
      <c r="W438" s="18">
        <v>0</v>
      </c>
      <c r="X438" s="18">
        <v>0</v>
      </c>
      <c r="Y438" s="1" t="e">
        <f>VLOOKUP(A438,tickets!A:A,1,0)</f>
        <v>#N/A</v>
      </c>
      <c r="Z438" s="58">
        <v>45329</v>
      </c>
      <c r="AA438" s="79">
        <v>0.99305555555555547</v>
      </c>
    </row>
    <row r="439" spans="1:27" x14ac:dyDescent="0.2">
      <c r="A439" s="1" t="s">
        <v>1507</v>
      </c>
      <c r="B439" s="1" t="s">
        <v>112</v>
      </c>
      <c r="C439" s="1" t="s">
        <v>19</v>
      </c>
      <c r="D439" s="1" t="s">
        <v>17</v>
      </c>
      <c r="E439" s="1" t="s">
        <v>64</v>
      </c>
      <c r="F439" s="1" t="s">
        <v>212</v>
      </c>
      <c r="G439" s="1" t="s">
        <v>110</v>
      </c>
      <c r="H439" s="1" t="s">
        <v>50</v>
      </c>
      <c r="I439" s="1" t="s">
        <v>109</v>
      </c>
      <c r="J439" s="1" t="s">
        <v>81</v>
      </c>
      <c r="K439" s="1" t="s">
        <v>129</v>
      </c>
      <c r="L439" s="1" t="s">
        <v>1511</v>
      </c>
      <c r="M439" s="1" t="s">
        <v>6873</v>
      </c>
      <c r="N439" s="1" t="s">
        <v>6874</v>
      </c>
      <c r="O439" s="1" t="s">
        <v>122</v>
      </c>
      <c r="P439" s="1" t="s">
        <v>266</v>
      </c>
      <c r="Q439" s="1" t="s">
        <v>267</v>
      </c>
      <c r="R439" s="1" t="s">
        <v>6875</v>
      </c>
      <c r="S439" s="1" t="s">
        <v>5638</v>
      </c>
      <c r="T439" s="1" t="s">
        <v>6876</v>
      </c>
      <c r="U439" s="1" t="s">
        <v>6877</v>
      </c>
      <c r="V439" s="18">
        <v>0</v>
      </c>
      <c r="W439" s="18">
        <v>0</v>
      </c>
      <c r="X439" s="18">
        <v>0</v>
      </c>
      <c r="Y439" s="1" t="e">
        <f>VLOOKUP(A439,tickets!A:A,1,0)</f>
        <v>#N/A</v>
      </c>
      <c r="Z439" s="58">
        <v>45327</v>
      </c>
      <c r="AA439" s="79">
        <v>0.55143518518518519</v>
      </c>
    </row>
    <row r="440" spans="1:27" hidden="1" x14ac:dyDescent="0.2">
      <c r="A440" s="1" t="s">
        <v>5884</v>
      </c>
      <c r="B440" s="1" t="s">
        <v>132</v>
      </c>
      <c r="C440" s="1" t="s">
        <v>256</v>
      </c>
      <c r="D440" s="1" t="s">
        <v>374</v>
      </c>
      <c r="E440" s="1" t="s">
        <v>258</v>
      </c>
      <c r="F440" s="1" t="s">
        <v>442</v>
      </c>
      <c r="G440" s="1" t="s">
        <v>116</v>
      </c>
      <c r="H440" s="1" t="s">
        <v>40</v>
      </c>
      <c r="I440" s="1" t="s">
        <v>117</v>
      </c>
      <c r="J440" s="1" t="s">
        <v>81</v>
      </c>
      <c r="K440" s="1" t="s">
        <v>129</v>
      </c>
      <c r="L440" s="1" t="s">
        <v>372</v>
      </c>
      <c r="M440" s="1" t="s">
        <v>5885</v>
      </c>
      <c r="N440" s="1" t="s">
        <v>5886</v>
      </c>
      <c r="O440" s="1" t="s">
        <v>122</v>
      </c>
      <c r="P440" s="1" t="s">
        <v>199</v>
      </c>
      <c r="Q440" s="1" t="s">
        <v>115</v>
      </c>
      <c r="R440" s="1" t="s">
        <v>5887</v>
      </c>
      <c r="S440" s="1" t="s">
        <v>5618</v>
      </c>
      <c r="T440" s="1" t="s">
        <v>5888</v>
      </c>
      <c r="V440" s="18">
        <v>0</v>
      </c>
      <c r="W440" s="18">
        <v>6.6782407407407415E-3</v>
      </c>
      <c r="X440" s="18">
        <v>6.6782407407407415E-3</v>
      </c>
      <c r="Y440" s="1" t="e">
        <f>VLOOKUP(A440,tickets!A:A,1,0)</f>
        <v>#N/A</v>
      </c>
      <c r="Z440" s="58">
        <v>45328</v>
      </c>
      <c r="AA440" s="79">
        <v>0.99305555555555547</v>
      </c>
    </row>
    <row r="441" spans="1:27" hidden="1" x14ac:dyDescent="0.2">
      <c r="A441" s="1" t="s">
        <v>5889</v>
      </c>
      <c r="B441" s="1" t="s">
        <v>132</v>
      </c>
      <c r="C441" s="1" t="s">
        <v>251</v>
      </c>
      <c r="D441" s="1" t="s">
        <v>374</v>
      </c>
      <c r="E441" s="1" t="s">
        <v>261</v>
      </c>
      <c r="F441" s="1" t="s">
        <v>442</v>
      </c>
      <c r="G441" s="1" t="s">
        <v>116</v>
      </c>
      <c r="H441" s="1" t="s">
        <v>40</v>
      </c>
      <c r="I441" s="1" t="s">
        <v>117</v>
      </c>
      <c r="J441" s="1" t="s">
        <v>81</v>
      </c>
      <c r="K441" s="1" t="s">
        <v>521</v>
      </c>
      <c r="L441" s="1" t="s">
        <v>5890</v>
      </c>
      <c r="M441" s="1" t="s">
        <v>5891</v>
      </c>
      <c r="N441" s="1" t="s">
        <v>5892</v>
      </c>
      <c r="O441" s="1" t="s">
        <v>122</v>
      </c>
      <c r="P441" s="1" t="s">
        <v>199</v>
      </c>
      <c r="Q441" s="1" t="s">
        <v>115</v>
      </c>
      <c r="R441" s="1" t="s">
        <v>5893</v>
      </c>
      <c r="S441" s="1" t="s">
        <v>5618</v>
      </c>
      <c r="T441" s="1" t="s">
        <v>5894</v>
      </c>
      <c r="U441" s="1" t="s">
        <v>5659</v>
      </c>
      <c r="V441" s="18">
        <v>3.3159722222222222E-2</v>
      </c>
      <c r="W441" s="18">
        <v>5.1956018518518519E-2</v>
      </c>
      <c r="X441" s="18">
        <v>1.8796296296296297E-2</v>
      </c>
      <c r="Y441" s="1" t="e">
        <f>VLOOKUP(A441,tickets!A:A,1,0)</f>
        <v>#N/A</v>
      </c>
      <c r="Z441" s="58">
        <v>45328</v>
      </c>
      <c r="AA441" s="79">
        <v>0.99305555555555547</v>
      </c>
    </row>
    <row r="442" spans="1:27" x14ac:dyDescent="0.2">
      <c r="A442" s="1" t="s">
        <v>1534</v>
      </c>
      <c r="B442" s="1" t="s">
        <v>112</v>
      </c>
      <c r="C442" s="1" t="s">
        <v>18</v>
      </c>
      <c r="D442" s="1" t="s">
        <v>242</v>
      </c>
      <c r="E442" s="1" t="s">
        <v>61</v>
      </c>
      <c r="F442" s="1" t="s">
        <v>453</v>
      </c>
      <c r="G442" s="1" t="s">
        <v>110</v>
      </c>
      <c r="H442" s="1" t="s">
        <v>50</v>
      </c>
      <c r="I442" s="1" t="s">
        <v>109</v>
      </c>
      <c r="J442" s="1" t="s">
        <v>81</v>
      </c>
      <c r="K442" s="1" t="s">
        <v>111</v>
      </c>
      <c r="L442" s="1" t="s">
        <v>1538</v>
      </c>
      <c r="M442" s="1" t="s">
        <v>7018</v>
      </c>
      <c r="N442" s="1" t="s">
        <v>7019</v>
      </c>
      <c r="O442" s="1" t="s">
        <v>122</v>
      </c>
      <c r="P442" s="1" t="s">
        <v>266</v>
      </c>
      <c r="Q442" s="1" t="s">
        <v>267</v>
      </c>
      <c r="R442" s="1" t="s">
        <v>7020</v>
      </c>
      <c r="S442" s="1" t="s">
        <v>5638</v>
      </c>
      <c r="T442" s="1" t="s">
        <v>1538</v>
      </c>
      <c r="U442" s="1" t="s">
        <v>1538</v>
      </c>
      <c r="V442" s="18">
        <v>0</v>
      </c>
      <c r="W442" s="18">
        <v>4.0277777777777777E-3</v>
      </c>
      <c r="X442" s="18">
        <v>4.0277777777777777E-3</v>
      </c>
      <c r="Y442" s="1" t="e">
        <f>VLOOKUP(A442,tickets!A:A,1,0)</f>
        <v>#N/A</v>
      </c>
      <c r="Z442" s="58">
        <v>45327</v>
      </c>
      <c r="AA442" s="79">
        <v>0.99305555555555547</v>
      </c>
    </row>
    <row r="443" spans="1:27" hidden="1" x14ac:dyDescent="0.2">
      <c r="A443" s="1" t="s">
        <v>5900</v>
      </c>
      <c r="B443" s="1" t="s">
        <v>132</v>
      </c>
      <c r="C443" s="1" t="s">
        <v>242</v>
      </c>
      <c r="D443" s="1" t="s">
        <v>251</v>
      </c>
      <c r="E443" s="1" t="s">
        <v>271</v>
      </c>
      <c r="F443" s="1" t="s">
        <v>272</v>
      </c>
      <c r="G443" s="1" t="s">
        <v>110</v>
      </c>
      <c r="H443" s="1" t="s">
        <v>50</v>
      </c>
      <c r="I443" s="1" t="s">
        <v>109</v>
      </c>
      <c r="J443" s="1" t="s">
        <v>4186</v>
      </c>
      <c r="K443" s="1" t="s">
        <v>114</v>
      </c>
      <c r="L443" s="1" t="s">
        <v>368</v>
      </c>
      <c r="M443" s="1" t="s">
        <v>5901</v>
      </c>
      <c r="N443" s="1" t="s">
        <v>5902</v>
      </c>
      <c r="O443" s="1" t="s">
        <v>122</v>
      </c>
      <c r="P443" s="1" t="s">
        <v>266</v>
      </c>
      <c r="Q443" s="1" t="s">
        <v>283</v>
      </c>
      <c r="R443" s="1" t="s">
        <v>5903</v>
      </c>
      <c r="S443" s="1" t="s">
        <v>5638</v>
      </c>
      <c r="T443" s="1" t="s">
        <v>368</v>
      </c>
      <c r="U443" s="1" t="s">
        <v>276</v>
      </c>
      <c r="V443" s="18">
        <v>0</v>
      </c>
      <c r="W443" s="18">
        <v>0</v>
      </c>
      <c r="X443" s="18">
        <v>0</v>
      </c>
      <c r="Y443" s="1" t="e">
        <f>VLOOKUP(A443,tickets!A:A,1,0)</f>
        <v>#N/A</v>
      </c>
      <c r="Z443" s="58">
        <v>45327</v>
      </c>
      <c r="AA443" s="79">
        <v>0.99305555555555547</v>
      </c>
    </row>
    <row r="444" spans="1:27" hidden="1" x14ac:dyDescent="0.2">
      <c r="A444" s="1" t="s">
        <v>5904</v>
      </c>
      <c r="B444" s="1" t="s">
        <v>164</v>
      </c>
      <c r="C444" s="1" t="s">
        <v>295</v>
      </c>
      <c r="D444" s="1" t="s">
        <v>296</v>
      </c>
      <c r="E444" s="1" t="s">
        <v>297</v>
      </c>
      <c r="F444" s="1" t="s">
        <v>298</v>
      </c>
      <c r="G444" s="1" t="s">
        <v>110</v>
      </c>
      <c r="H444" s="1" t="s">
        <v>50</v>
      </c>
      <c r="I444" s="1" t="s">
        <v>109</v>
      </c>
      <c r="J444" s="1" t="s">
        <v>4186</v>
      </c>
      <c r="K444" s="1" t="s">
        <v>129</v>
      </c>
      <c r="L444" s="1" t="s">
        <v>299</v>
      </c>
      <c r="M444" s="1" t="s">
        <v>5905</v>
      </c>
      <c r="N444" s="1" t="s">
        <v>5906</v>
      </c>
      <c r="O444" s="1" t="s">
        <v>122</v>
      </c>
      <c r="P444" s="1" t="s">
        <v>266</v>
      </c>
      <c r="Q444" s="1" t="s">
        <v>283</v>
      </c>
      <c r="R444" s="1" t="s">
        <v>5907</v>
      </c>
      <c r="S444" s="1" t="s">
        <v>5638</v>
      </c>
      <c r="U444" s="1" t="s">
        <v>300</v>
      </c>
      <c r="V444" s="18">
        <v>0</v>
      </c>
      <c r="W444" s="18">
        <v>0</v>
      </c>
      <c r="X444" s="18">
        <v>0</v>
      </c>
      <c r="Y444" s="1" t="e">
        <f>VLOOKUP(A444,tickets!A:A,1,0)</f>
        <v>#N/A</v>
      </c>
      <c r="Z444" s="58">
        <v>45327</v>
      </c>
      <c r="AA444" s="79">
        <v>0.99305555555555547</v>
      </c>
    </row>
    <row r="445" spans="1:27" hidden="1" x14ac:dyDescent="0.2">
      <c r="A445" s="1" t="s">
        <v>5908</v>
      </c>
      <c r="B445" s="1" t="s">
        <v>132</v>
      </c>
      <c r="C445" s="1" t="s">
        <v>250</v>
      </c>
      <c r="D445" s="1" t="s">
        <v>251</v>
      </c>
      <c r="E445" s="1" t="s">
        <v>289</v>
      </c>
      <c r="F445" s="1" t="s">
        <v>290</v>
      </c>
      <c r="G445" s="1" t="s">
        <v>110</v>
      </c>
      <c r="H445" s="1" t="s">
        <v>50</v>
      </c>
      <c r="I445" s="1" t="s">
        <v>109</v>
      </c>
      <c r="J445" s="1" t="s">
        <v>81</v>
      </c>
      <c r="K445" s="1" t="s">
        <v>129</v>
      </c>
      <c r="L445" s="1" t="s">
        <v>5909</v>
      </c>
      <c r="M445" s="1" t="s">
        <v>5910</v>
      </c>
      <c r="N445" s="1" t="s">
        <v>5911</v>
      </c>
      <c r="O445" s="1" t="s">
        <v>122</v>
      </c>
      <c r="P445" s="1" t="s">
        <v>246</v>
      </c>
      <c r="Q445" s="1" t="s">
        <v>247</v>
      </c>
      <c r="R445" s="1" t="s">
        <v>5912</v>
      </c>
      <c r="S445" s="1" t="s">
        <v>5663</v>
      </c>
      <c r="T445" s="1" t="s">
        <v>5913</v>
      </c>
      <c r="U445" s="1" t="s">
        <v>5914</v>
      </c>
      <c r="V445" s="18">
        <v>1.0879629629629629E-3</v>
      </c>
      <c r="W445" s="18">
        <v>2.2569444444444447E-3</v>
      </c>
      <c r="X445" s="18">
        <v>1.1689814814814816E-3</v>
      </c>
      <c r="Y445" s="1" t="e">
        <f>VLOOKUP(A445,tickets!A:A,1,0)</f>
        <v>#N/A</v>
      </c>
      <c r="Z445" s="58">
        <v>45333</v>
      </c>
      <c r="AA445" s="79">
        <v>0.99305555555555547</v>
      </c>
    </row>
    <row r="446" spans="1:27" hidden="1" x14ac:dyDescent="0.2">
      <c r="A446" s="1" t="s">
        <v>5915</v>
      </c>
      <c r="B446" s="1" t="s">
        <v>132</v>
      </c>
      <c r="C446" s="1" t="s">
        <v>256</v>
      </c>
      <c r="D446" s="1" t="s">
        <v>374</v>
      </c>
      <c r="E446" s="1" t="s">
        <v>258</v>
      </c>
      <c r="F446" s="1" t="s">
        <v>442</v>
      </c>
      <c r="G446" s="1" t="s">
        <v>116</v>
      </c>
      <c r="H446" s="1" t="s">
        <v>40</v>
      </c>
      <c r="I446" s="1" t="s">
        <v>117</v>
      </c>
      <c r="J446" s="1" t="s">
        <v>81</v>
      </c>
      <c r="K446" s="1" t="s">
        <v>5916</v>
      </c>
      <c r="L446" s="1" t="s">
        <v>5917</v>
      </c>
      <c r="M446" s="1" t="s">
        <v>5918</v>
      </c>
      <c r="N446" s="1" t="s">
        <v>5919</v>
      </c>
      <c r="O446" s="1" t="s">
        <v>122</v>
      </c>
      <c r="P446" s="1" t="s">
        <v>199</v>
      </c>
      <c r="Q446" s="1" t="s">
        <v>115</v>
      </c>
      <c r="R446" s="1" t="s">
        <v>5920</v>
      </c>
      <c r="S446" s="1" t="s">
        <v>5638</v>
      </c>
      <c r="T446" s="1" t="s">
        <v>5921</v>
      </c>
      <c r="V446" s="18">
        <v>0.10310185185185185</v>
      </c>
      <c r="W446" s="18">
        <v>0.11195601851851851</v>
      </c>
      <c r="X446" s="18">
        <v>8.8541666666666664E-3</v>
      </c>
      <c r="Y446" s="1" t="e">
        <f>VLOOKUP(A446,tickets!A:A,1,0)</f>
        <v>#N/A</v>
      </c>
      <c r="Z446" s="58">
        <v>45327</v>
      </c>
      <c r="AA446" s="79">
        <v>0.99305555555555547</v>
      </c>
    </row>
    <row r="447" spans="1:27" hidden="1" x14ac:dyDescent="0.2">
      <c r="A447" s="1" t="s">
        <v>5922</v>
      </c>
      <c r="B447" s="1" t="s">
        <v>132</v>
      </c>
      <c r="C447" s="1" t="s">
        <v>256</v>
      </c>
      <c r="D447" s="1" t="s">
        <v>257</v>
      </c>
      <c r="E447" s="1" t="s">
        <v>263</v>
      </c>
      <c r="F447" s="1" t="s">
        <v>461</v>
      </c>
      <c r="G447" s="1" t="s">
        <v>116</v>
      </c>
      <c r="H447" s="1" t="s">
        <v>40</v>
      </c>
      <c r="I447" s="1" t="s">
        <v>117</v>
      </c>
      <c r="J447" s="1" t="s">
        <v>81</v>
      </c>
      <c r="K447" s="1" t="s">
        <v>259</v>
      </c>
      <c r="L447" s="1" t="s">
        <v>260</v>
      </c>
      <c r="M447" s="1" t="s">
        <v>5923</v>
      </c>
      <c r="N447" s="1" t="s">
        <v>5924</v>
      </c>
      <c r="O447" s="1" t="s">
        <v>122</v>
      </c>
      <c r="P447" s="1" t="s">
        <v>199</v>
      </c>
      <c r="Q447" s="1" t="s">
        <v>115</v>
      </c>
      <c r="R447" s="1" t="s">
        <v>5925</v>
      </c>
      <c r="S447" s="1" t="s">
        <v>5734</v>
      </c>
      <c r="T447" s="1" t="s">
        <v>5821</v>
      </c>
      <c r="U447" s="1" t="s">
        <v>265</v>
      </c>
      <c r="V447" s="18">
        <v>1.3796296296296298E-2</v>
      </c>
      <c r="W447" s="18">
        <v>4.3587962962962967E-2</v>
      </c>
      <c r="X447" s="18">
        <v>2.9791666666666664E-2</v>
      </c>
      <c r="Y447" s="1" t="e">
        <f>VLOOKUP(A447,tickets!A:A,1,0)</f>
        <v>#N/A</v>
      </c>
      <c r="Z447" s="58">
        <v>45331</v>
      </c>
      <c r="AA447" s="79">
        <v>0.99305555555555547</v>
      </c>
    </row>
    <row r="448" spans="1:27" hidden="1" x14ac:dyDescent="0.2">
      <c r="A448" s="1" t="s">
        <v>5926</v>
      </c>
      <c r="B448" s="1" t="s">
        <v>164</v>
      </c>
      <c r="C448" s="1" t="s">
        <v>242</v>
      </c>
      <c r="D448" s="1" t="s">
        <v>251</v>
      </c>
      <c r="E448" s="1" t="s">
        <v>328</v>
      </c>
      <c r="F448" s="1" t="s">
        <v>370</v>
      </c>
      <c r="G448" s="1" t="s">
        <v>110</v>
      </c>
      <c r="H448" s="1" t="s">
        <v>50</v>
      </c>
      <c r="I448" s="1" t="s">
        <v>109</v>
      </c>
      <c r="J448" s="1" t="s">
        <v>4186</v>
      </c>
      <c r="K448" s="1" t="s">
        <v>114</v>
      </c>
      <c r="L448" s="1" t="s">
        <v>5927</v>
      </c>
      <c r="M448" s="1" t="s">
        <v>5928</v>
      </c>
      <c r="N448" s="1" t="s">
        <v>5929</v>
      </c>
      <c r="O448" s="1" t="s">
        <v>122</v>
      </c>
      <c r="P448" s="1" t="s">
        <v>246</v>
      </c>
      <c r="Q448" s="1" t="s">
        <v>247</v>
      </c>
      <c r="R448" s="1" t="s">
        <v>5930</v>
      </c>
      <c r="S448" s="1" t="s">
        <v>5697</v>
      </c>
      <c r="U448" s="1" t="s">
        <v>5931</v>
      </c>
      <c r="V448" s="18">
        <v>0</v>
      </c>
      <c r="W448" s="18">
        <v>0</v>
      </c>
      <c r="X448" s="18">
        <v>0</v>
      </c>
      <c r="Y448" s="1" t="e">
        <f>VLOOKUP(A448,tickets!A:A,1,0)</f>
        <v>#N/A</v>
      </c>
      <c r="Z448" s="58">
        <v>45332</v>
      </c>
      <c r="AA448" s="79">
        <v>0.99305555555555547</v>
      </c>
    </row>
    <row r="449" spans="1:27" x14ac:dyDescent="0.2">
      <c r="A449" s="1" t="s">
        <v>1512</v>
      </c>
      <c r="B449" s="1" t="s">
        <v>199</v>
      </c>
      <c r="C449" s="1" t="s">
        <v>18</v>
      </c>
      <c r="D449" s="1" t="s">
        <v>344</v>
      </c>
      <c r="E449" s="1" t="s">
        <v>57</v>
      </c>
      <c r="F449" s="1" t="s">
        <v>143</v>
      </c>
      <c r="G449" s="1" t="s">
        <v>116</v>
      </c>
      <c r="H449" s="1" t="s">
        <v>40</v>
      </c>
      <c r="I449" s="1" t="s">
        <v>117</v>
      </c>
      <c r="J449" s="1" t="s">
        <v>81</v>
      </c>
      <c r="K449" s="1" t="s">
        <v>129</v>
      </c>
      <c r="L449" s="1" t="s">
        <v>192</v>
      </c>
      <c r="M449" s="1" t="s">
        <v>7089</v>
      </c>
      <c r="N449" s="1" t="s">
        <v>7089</v>
      </c>
      <c r="O449" s="1" t="s">
        <v>122</v>
      </c>
      <c r="P449" s="1" t="s">
        <v>249</v>
      </c>
      <c r="Q449" s="1" t="s">
        <v>345</v>
      </c>
      <c r="R449" s="1" t="s">
        <v>7090</v>
      </c>
      <c r="S449" s="1" t="s">
        <v>5638</v>
      </c>
      <c r="T449" s="1" t="s">
        <v>7091</v>
      </c>
      <c r="U449" s="1" t="s">
        <v>7092</v>
      </c>
      <c r="V449" s="18">
        <v>0</v>
      </c>
      <c r="W449" s="18">
        <v>6.5972222222222224E-2</v>
      </c>
      <c r="X449" s="18">
        <v>6.5972222222222224E-2</v>
      </c>
      <c r="Y449" s="1" t="e">
        <f>VLOOKUP(A449,tickets!A:A,1,0)</f>
        <v>#N/A</v>
      </c>
      <c r="Z449" s="58">
        <v>45327</v>
      </c>
      <c r="AA449" s="79">
        <v>0.99305555555555547</v>
      </c>
    </row>
    <row r="450" spans="1:27" hidden="1" x14ac:dyDescent="0.2">
      <c r="A450" s="1" t="s">
        <v>5935</v>
      </c>
      <c r="B450" s="1" t="s">
        <v>132</v>
      </c>
      <c r="C450" s="1" t="s">
        <v>250</v>
      </c>
      <c r="D450" s="1" t="s">
        <v>251</v>
      </c>
      <c r="E450" s="1" t="s">
        <v>289</v>
      </c>
      <c r="F450" s="1" t="s">
        <v>290</v>
      </c>
      <c r="G450" s="1" t="s">
        <v>110</v>
      </c>
      <c r="H450" s="1" t="s">
        <v>50</v>
      </c>
      <c r="I450" s="1" t="s">
        <v>109</v>
      </c>
      <c r="J450" s="1" t="s">
        <v>81</v>
      </c>
      <c r="K450" s="1" t="s">
        <v>129</v>
      </c>
      <c r="L450" s="1" t="s">
        <v>254</v>
      </c>
      <c r="M450" s="1" t="s">
        <v>5936</v>
      </c>
      <c r="N450" s="1" t="s">
        <v>5937</v>
      </c>
      <c r="O450" s="1" t="s">
        <v>122</v>
      </c>
      <c r="P450" s="1" t="s">
        <v>246</v>
      </c>
      <c r="Q450" s="1" t="s">
        <v>247</v>
      </c>
      <c r="R450" s="1" t="s">
        <v>5938</v>
      </c>
      <c r="S450" s="1" t="s">
        <v>5638</v>
      </c>
      <c r="T450" s="1" t="s">
        <v>254</v>
      </c>
      <c r="U450" s="1" t="s">
        <v>346</v>
      </c>
      <c r="V450" s="18">
        <v>6.4814814814814813E-4</v>
      </c>
      <c r="W450" s="18">
        <v>1.3888888888888889E-3</v>
      </c>
      <c r="X450" s="18">
        <v>7.407407407407407E-4</v>
      </c>
      <c r="Y450" s="1" t="e">
        <f>VLOOKUP(A450,tickets!A:A,1,0)</f>
        <v>#N/A</v>
      </c>
      <c r="Z450" s="58">
        <v>45327</v>
      </c>
      <c r="AA450" s="79">
        <v>0.99305555555555547</v>
      </c>
    </row>
    <row r="451" spans="1:27" hidden="1" x14ac:dyDescent="0.2">
      <c r="A451" s="1" t="s">
        <v>1564</v>
      </c>
      <c r="B451" s="1" t="s">
        <v>124</v>
      </c>
      <c r="C451" s="1" t="s">
        <v>18</v>
      </c>
      <c r="D451" s="1" t="s">
        <v>277</v>
      </c>
      <c r="E451" s="1" t="s">
        <v>58</v>
      </c>
      <c r="F451" s="1" t="s">
        <v>125</v>
      </c>
      <c r="G451" s="1" t="s">
        <v>123</v>
      </c>
      <c r="H451" s="1" t="s">
        <v>50</v>
      </c>
      <c r="I451" s="1" t="s">
        <v>109</v>
      </c>
      <c r="J451" s="1" t="s">
        <v>80</v>
      </c>
      <c r="K451" s="1" t="s">
        <v>1565</v>
      </c>
      <c r="L451" s="1" t="s">
        <v>1568</v>
      </c>
      <c r="M451" s="1" t="s">
        <v>7116</v>
      </c>
      <c r="N451" s="1" t="s">
        <v>7116</v>
      </c>
      <c r="O451" s="1" t="s">
        <v>122</v>
      </c>
      <c r="P451" s="1" t="s">
        <v>278</v>
      </c>
      <c r="Q451" s="1" t="s">
        <v>278</v>
      </c>
      <c r="R451" s="1" t="s">
        <v>7117</v>
      </c>
      <c r="S451" s="1" t="s">
        <v>5638</v>
      </c>
      <c r="T451" s="1" t="s">
        <v>7118</v>
      </c>
      <c r="V451" s="18">
        <v>6.1041666666666661E-2</v>
      </c>
      <c r="W451" s="18">
        <v>6.177083333333333E-2</v>
      </c>
      <c r="X451" s="18">
        <v>7.291666666666667E-4</v>
      </c>
      <c r="Y451" s="1" t="e">
        <f>VLOOKUP(A451,tickets!A:A,1,0)</f>
        <v>#N/A</v>
      </c>
      <c r="Z451" s="58">
        <v>45327</v>
      </c>
      <c r="AA451" s="79">
        <v>0.99305555555555547</v>
      </c>
    </row>
    <row r="452" spans="1:27" x14ac:dyDescent="0.2">
      <c r="A452" s="1" t="s">
        <v>1539</v>
      </c>
      <c r="B452" s="1" t="s">
        <v>112</v>
      </c>
      <c r="C452" s="1" t="s">
        <v>18</v>
      </c>
      <c r="D452" s="1" t="s">
        <v>18</v>
      </c>
      <c r="E452" s="1" t="s">
        <v>60</v>
      </c>
      <c r="F452" s="1" t="s">
        <v>445</v>
      </c>
      <c r="G452" s="1" t="s">
        <v>110</v>
      </c>
      <c r="H452" s="1" t="s">
        <v>50</v>
      </c>
      <c r="I452" s="1" t="s">
        <v>109</v>
      </c>
      <c r="J452" s="1" t="s">
        <v>81</v>
      </c>
      <c r="K452" s="1" t="s">
        <v>111</v>
      </c>
      <c r="L452" s="1" t="s">
        <v>1543</v>
      </c>
      <c r="M452" s="1" t="s">
        <v>7173</v>
      </c>
      <c r="N452" s="1" t="s">
        <v>7174</v>
      </c>
      <c r="O452" s="1" t="s">
        <v>122</v>
      </c>
      <c r="P452" s="1" t="s">
        <v>266</v>
      </c>
      <c r="Q452" s="1" t="s">
        <v>267</v>
      </c>
      <c r="R452" s="1" t="s">
        <v>7175</v>
      </c>
      <c r="S452" s="1" t="s">
        <v>5638</v>
      </c>
      <c r="T452" s="1" t="s">
        <v>7176</v>
      </c>
      <c r="U452" s="1" t="s">
        <v>7177</v>
      </c>
      <c r="V452" s="18">
        <v>0</v>
      </c>
      <c r="W452" s="18">
        <v>3.1249999999999997E-3</v>
      </c>
      <c r="X452" s="18">
        <v>3.1249999999999997E-3</v>
      </c>
      <c r="Y452" s="1" t="e">
        <f>VLOOKUP(A452,tickets!A:A,1,0)</f>
        <v>#N/A</v>
      </c>
      <c r="Z452" s="58">
        <v>45327</v>
      </c>
      <c r="AA452" s="79">
        <v>0.99305555555555547</v>
      </c>
    </row>
    <row r="453" spans="1:27" x14ac:dyDescent="0.2">
      <c r="A453" s="1" t="s">
        <v>1480</v>
      </c>
      <c r="B453" s="1" t="s">
        <v>166</v>
      </c>
      <c r="C453" s="1" t="s">
        <v>17</v>
      </c>
      <c r="D453" s="1" t="s">
        <v>242</v>
      </c>
      <c r="E453" s="1" t="s">
        <v>56</v>
      </c>
      <c r="F453" s="1" t="s">
        <v>147</v>
      </c>
      <c r="G453" s="1" t="s">
        <v>110</v>
      </c>
      <c r="H453" s="1" t="s">
        <v>50</v>
      </c>
      <c r="I453" s="1" t="s">
        <v>109</v>
      </c>
      <c r="J453" s="1" t="s">
        <v>81</v>
      </c>
      <c r="K453" s="1" t="s">
        <v>111</v>
      </c>
      <c r="L453" s="1" t="s">
        <v>1484</v>
      </c>
      <c r="M453" s="1" t="s">
        <v>7204</v>
      </c>
      <c r="N453" s="1" t="s">
        <v>7205</v>
      </c>
      <c r="O453" s="1" t="s">
        <v>122</v>
      </c>
      <c r="P453" s="1" t="s">
        <v>246</v>
      </c>
      <c r="Q453" s="1" t="s">
        <v>247</v>
      </c>
      <c r="R453" s="1" t="s">
        <v>7206</v>
      </c>
      <c r="S453" s="1" t="s">
        <v>5638</v>
      </c>
      <c r="T453" s="1" t="s">
        <v>7207</v>
      </c>
      <c r="U453" s="1" t="s">
        <v>7208</v>
      </c>
      <c r="V453" s="18">
        <v>0</v>
      </c>
      <c r="W453" s="18">
        <v>0</v>
      </c>
      <c r="X453" s="18">
        <v>0</v>
      </c>
      <c r="Y453" s="1" t="e">
        <f>VLOOKUP(A453,tickets!A:A,1,0)</f>
        <v>#N/A</v>
      </c>
      <c r="Z453" s="58">
        <v>45327</v>
      </c>
      <c r="AA453" s="79">
        <v>0.99305555555555547</v>
      </c>
    </row>
    <row r="454" spans="1:27" hidden="1" x14ac:dyDescent="0.2">
      <c r="A454" s="1" t="s">
        <v>1466</v>
      </c>
      <c r="B454" s="1" t="s">
        <v>124</v>
      </c>
      <c r="C454" s="1" t="s">
        <v>18</v>
      </c>
      <c r="D454" s="1" t="s">
        <v>277</v>
      </c>
      <c r="E454" s="1" t="s">
        <v>58</v>
      </c>
      <c r="F454" s="1" t="s">
        <v>125</v>
      </c>
      <c r="G454" s="1" t="s">
        <v>123</v>
      </c>
      <c r="H454" s="1" t="s">
        <v>50</v>
      </c>
      <c r="I454" s="1" t="s">
        <v>109</v>
      </c>
      <c r="J454" s="1" t="s">
        <v>80</v>
      </c>
      <c r="K454" s="1" t="s">
        <v>121</v>
      </c>
      <c r="L454" s="1" t="s">
        <v>489</v>
      </c>
      <c r="M454" s="1" t="s">
        <v>6861</v>
      </c>
      <c r="N454" s="1" t="s">
        <v>6861</v>
      </c>
      <c r="O454" s="1" t="s">
        <v>122</v>
      </c>
      <c r="P454" s="1" t="s">
        <v>278</v>
      </c>
      <c r="Q454" s="1" t="s">
        <v>278</v>
      </c>
      <c r="R454" s="1" t="s">
        <v>7209</v>
      </c>
      <c r="S454" s="1" t="s">
        <v>5638</v>
      </c>
      <c r="T454" s="1" t="s">
        <v>7210</v>
      </c>
      <c r="U454" s="1" t="s">
        <v>5714</v>
      </c>
      <c r="V454" s="18">
        <v>0.10020833333333334</v>
      </c>
      <c r="W454" s="18">
        <v>0.10236111111111111</v>
      </c>
      <c r="X454" s="18">
        <v>2.1527777777777778E-3</v>
      </c>
      <c r="Y454" s="1" t="e">
        <f>VLOOKUP(A454,tickets!A:A,1,0)</f>
        <v>#N/A</v>
      </c>
      <c r="Z454" s="58">
        <v>45327</v>
      </c>
      <c r="AA454" s="79">
        <v>0.99305555555555547</v>
      </c>
    </row>
    <row r="455" spans="1:27" x14ac:dyDescent="0.2">
      <c r="A455" s="1" t="s">
        <v>1444</v>
      </c>
      <c r="B455" s="1" t="s">
        <v>115</v>
      </c>
      <c r="C455" s="1" t="s">
        <v>19</v>
      </c>
      <c r="D455" s="1" t="s">
        <v>243</v>
      </c>
      <c r="E455" s="1" t="s">
        <v>64</v>
      </c>
      <c r="F455" s="1" t="s">
        <v>1450</v>
      </c>
      <c r="G455" s="1" t="s">
        <v>110</v>
      </c>
      <c r="H455" s="1" t="s">
        <v>50</v>
      </c>
      <c r="I455" s="1" t="s">
        <v>109</v>
      </c>
      <c r="J455" s="1" t="s">
        <v>81</v>
      </c>
      <c r="K455" s="1" t="s">
        <v>1445</v>
      </c>
      <c r="L455" s="1" t="s">
        <v>1449</v>
      </c>
      <c r="M455" s="1" t="s">
        <v>7346</v>
      </c>
      <c r="N455" s="1" t="s">
        <v>7347</v>
      </c>
      <c r="O455" s="1" t="s">
        <v>122</v>
      </c>
      <c r="P455" s="1" t="s">
        <v>266</v>
      </c>
      <c r="Q455" s="1" t="s">
        <v>267</v>
      </c>
      <c r="R455" s="1" t="s">
        <v>7348</v>
      </c>
      <c r="S455" s="1" t="s">
        <v>5638</v>
      </c>
      <c r="T455" s="1" t="s">
        <v>7349</v>
      </c>
      <c r="U455" s="1" t="s">
        <v>7350</v>
      </c>
      <c r="V455" s="18">
        <v>2.4272800925925924</v>
      </c>
      <c r="W455" s="18">
        <v>2.4746643518518519</v>
      </c>
      <c r="X455" s="18">
        <v>4.7384259259259258E-2</v>
      </c>
      <c r="Y455" s="1" t="e">
        <f>VLOOKUP(A455,tickets!A:A,1,0)</f>
        <v>#N/A</v>
      </c>
      <c r="Z455" s="58">
        <v>45327</v>
      </c>
      <c r="AA455" s="79">
        <v>0.99305555555555547</v>
      </c>
    </row>
    <row r="456" spans="1:27" hidden="1" x14ac:dyDescent="0.2">
      <c r="A456" s="1" t="s">
        <v>5958</v>
      </c>
      <c r="B456" s="1" t="s">
        <v>173</v>
      </c>
      <c r="C456" s="1" t="s">
        <v>242</v>
      </c>
      <c r="D456" s="1" t="s">
        <v>251</v>
      </c>
      <c r="E456" s="1" t="s">
        <v>352</v>
      </c>
      <c r="F456" s="1" t="s">
        <v>389</v>
      </c>
      <c r="G456" s="1" t="s">
        <v>110</v>
      </c>
      <c r="H456" s="1" t="s">
        <v>50</v>
      </c>
      <c r="I456" s="1" t="s">
        <v>109</v>
      </c>
      <c r="J456" s="1" t="s">
        <v>4186</v>
      </c>
      <c r="K456" s="1" t="s">
        <v>114</v>
      </c>
      <c r="L456" s="1" t="s">
        <v>5959</v>
      </c>
      <c r="M456" s="1" t="s">
        <v>5960</v>
      </c>
      <c r="N456" s="1" t="s">
        <v>5961</v>
      </c>
      <c r="O456" s="1" t="s">
        <v>122</v>
      </c>
      <c r="P456" s="1" t="s">
        <v>246</v>
      </c>
      <c r="Q456" s="1" t="s">
        <v>247</v>
      </c>
      <c r="R456" s="1" t="s">
        <v>5962</v>
      </c>
      <c r="S456" s="1" t="s">
        <v>5610</v>
      </c>
      <c r="T456" s="1" t="s">
        <v>5963</v>
      </c>
      <c r="U456" s="1" t="s">
        <v>5964</v>
      </c>
      <c r="V456" s="18">
        <v>0</v>
      </c>
      <c r="W456" s="18">
        <v>0</v>
      </c>
      <c r="X456" s="18">
        <v>0</v>
      </c>
      <c r="Y456" s="1" t="e">
        <f>VLOOKUP(A456,tickets!A:A,1,0)</f>
        <v>#N/A</v>
      </c>
      <c r="Z456" s="58">
        <v>45329</v>
      </c>
      <c r="AA456" s="79">
        <v>0.99305555555555547</v>
      </c>
    </row>
    <row r="457" spans="1:27" hidden="1" x14ac:dyDescent="0.2">
      <c r="A457" s="1" t="s">
        <v>5965</v>
      </c>
      <c r="B457" s="1" t="s">
        <v>173</v>
      </c>
      <c r="C457" s="1" t="s">
        <v>242</v>
      </c>
      <c r="D457" s="1" t="s">
        <v>251</v>
      </c>
      <c r="E457" s="1" t="s">
        <v>328</v>
      </c>
      <c r="F457" s="1" t="s">
        <v>389</v>
      </c>
      <c r="G457" s="1" t="s">
        <v>110</v>
      </c>
      <c r="H457" s="1" t="s">
        <v>50</v>
      </c>
      <c r="I457" s="1" t="s">
        <v>109</v>
      </c>
      <c r="J457" s="1" t="s">
        <v>4186</v>
      </c>
      <c r="K457" s="1" t="s">
        <v>114</v>
      </c>
      <c r="L457" s="1" t="s">
        <v>5966</v>
      </c>
      <c r="M457" s="1" t="s">
        <v>5967</v>
      </c>
      <c r="N457" s="1" t="s">
        <v>5968</v>
      </c>
      <c r="O457" s="1" t="s">
        <v>122</v>
      </c>
      <c r="P457" s="1" t="s">
        <v>246</v>
      </c>
      <c r="Q457" s="1" t="s">
        <v>247</v>
      </c>
      <c r="R457" s="1" t="s">
        <v>5969</v>
      </c>
      <c r="S457" s="1" t="s">
        <v>5720</v>
      </c>
      <c r="T457" s="1" t="s">
        <v>5970</v>
      </c>
      <c r="U457" s="1" t="s">
        <v>5971</v>
      </c>
      <c r="V457" s="18">
        <v>0</v>
      </c>
      <c r="W457" s="18">
        <v>0</v>
      </c>
      <c r="X457" s="18">
        <v>0</v>
      </c>
      <c r="Y457" s="1" t="e">
        <f>VLOOKUP(A457,tickets!A:A,1,0)</f>
        <v>#N/A</v>
      </c>
      <c r="Z457" s="58">
        <v>45330</v>
      </c>
      <c r="AA457" s="79">
        <v>0.99305555555555547</v>
      </c>
    </row>
    <row r="458" spans="1:27" x14ac:dyDescent="0.2">
      <c r="A458" s="1" t="s">
        <v>1495</v>
      </c>
      <c r="B458" s="1" t="s">
        <v>115</v>
      </c>
      <c r="C458" s="1" t="s">
        <v>13</v>
      </c>
      <c r="D458" s="1" t="s">
        <v>374</v>
      </c>
      <c r="E458" s="1" t="s">
        <v>37</v>
      </c>
      <c r="F458" s="1" t="s">
        <v>149</v>
      </c>
      <c r="G458" s="1" t="s">
        <v>110</v>
      </c>
      <c r="H458" s="1" t="s">
        <v>50</v>
      </c>
      <c r="I458" s="1" t="s">
        <v>109</v>
      </c>
      <c r="J458" s="1" t="s">
        <v>81</v>
      </c>
      <c r="K458" s="1" t="s">
        <v>488</v>
      </c>
      <c r="L458" s="1" t="s">
        <v>1499</v>
      </c>
      <c r="M458" s="1" t="s">
        <v>7432</v>
      </c>
      <c r="N458" s="1" t="s">
        <v>7433</v>
      </c>
      <c r="O458" s="1" t="s">
        <v>122</v>
      </c>
      <c r="P458" s="1" t="s">
        <v>266</v>
      </c>
      <c r="Q458" s="1" t="s">
        <v>341</v>
      </c>
      <c r="R458" s="1" t="s">
        <v>7434</v>
      </c>
      <c r="S458" s="1" t="s">
        <v>5638</v>
      </c>
      <c r="T458" s="1" t="s">
        <v>7435</v>
      </c>
      <c r="U458" s="1" t="s">
        <v>7436</v>
      </c>
      <c r="V458" s="18">
        <v>2.9146759259259256</v>
      </c>
      <c r="W458" s="18">
        <v>3.0603587962962959</v>
      </c>
      <c r="X458" s="18">
        <v>0.14568287037037037</v>
      </c>
      <c r="Y458" s="1" t="e">
        <f>VLOOKUP(A458,tickets!A:A,1,0)</f>
        <v>#N/A</v>
      </c>
      <c r="Z458" s="58">
        <v>45327</v>
      </c>
      <c r="AA458" s="79">
        <v>0.99305555555555547</v>
      </c>
    </row>
    <row r="459" spans="1:27" hidden="1" x14ac:dyDescent="0.2">
      <c r="A459" s="1" t="s">
        <v>5977</v>
      </c>
      <c r="B459" s="1" t="s">
        <v>132</v>
      </c>
      <c r="C459" s="1" t="s">
        <v>242</v>
      </c>
      <c r="D459" s="1" t="s">
        <v>251</v>
      </c>
      <c r="E459" s="1" t="s">
        <v>271</v>
      </c>
      <c r="F459" s="1" t="s">
        <v>272</v>
      </c>
      <c r="G459" s="1" t="s">
        <v>110</v>
      </c>
      <c r="H459" s="1" t="s">
        <v>50</v>
      </c>
      <c r="I459" s="1" t="s">
        <v>109</v>
      </c>
      <c r="J459" s="1" t="s">
        <v>4186</v>
      </c>
      <c r="K459" s="1" t="s">
        <v>114</v>
      </c>
      <c r="L459" s="1" t="s">
        <v>273</v>
      </c>
      <c r="M459" s="1" t="s">
        <v>5978</v>
      </c>
      <c r="N459" s="1" t="s">
        <v>5979</v>
      </c>
      <c r="O459" s="1" t="s">
        <v>122</v>
      </c>
      <c r="P459" s="1" t="s">
        <v>266</v>
      </c>
      <c r="Q459" s="1" t="s">
        <v>274</v>
      </c>
      <c r="R459" s="1" t="s">
        <v>5980</v>
      </c>
      <c r="S459" s="1" t="s">
        <v>5638</v>
      </c>
      <c r="T459" s="1" t="s">
        <v>275</v>
      </c>
      <c r="U459" s="1" t="s">
        <v>276</v>
      </c>
      <c r="V459" s="18">
        <v>0</v>
      </c>
      <c r="W459" s="18">
        <v>0</v>
      </c>
      <c r="X459" s="18">
        <v>0</v>
      </c>
      <c r="Y459" s="1" t="e">
        <f>VLOOKUP(A459,tickets!A:A,1,0)</f>
        <v>#N/A</v>
      </c>
      <c r="Z459" s="58">
        <v>45327</v>
      </c>
      <c r="AA459" s="79">
        <v>0.99305555555555547</v>
      </c>
    </row>
    <row r="460" spans="1:27" hidden="1" x14ac:dyDescent="0.2">
      <c r="A460" s="1" t="s">
        <v>5981</v>
      </c>
      <c r="B460" s="1" t="s">
        <v>164</v>
      </c>
      <c r="C460" s="1" t="s">
        <v>357</v>
      </c>
      <c r="D460" s="1" t="s">
        <v>251</v>
      </c>
      <c r="E460" s="1" t="s">
        <v>358</v>
      </c>
      <c r="F460" s="1" t="s">
        <v>359</v>
      </c>
      <c r="G460" s="1" t="s">
        <v>110</v>
      </c>
      <c r="H460" s="1" t="s">
        <v>50</v>
      </c>
      <c r="I460" s="1" t="s">
        <v>109</v>
      </c>
      <c r="J460" s="1" t="s">
        <v>4186</v>
      </c>
      <c r="K460" s="1" t="s">
        <v>114</v>
      </c>
      <c r="L460" s="1" t="s">
        <v>378</v>
      </c>
      <c r="M460" s="1" t="s">
        <v>5982</v>
      </c>
      <c r="N460" s="1" t="s">
        <v>5983</v>
      </c>
      <c r="O460" s="1" t="s">
        <v>122</v>
      </c>
      <c r="P460" s="1" t="s">
        <v>246</v>
      </c>
      <c r="Q460" s="1" t="s">
        <v>247</v>
      </c>
      <c r="R460" s="1" t="s">
        <v>5984</v>
      </c>
      <c r="S460" s="1" t="s">
        <v>5618</v>
      </c>
      <c r="U460" s="1" t="s">
        <v>396</v>
      </c>
      <c r="V460" s="18">
        <v>0</v>
      </c>
      <c r="W460" s="18">
        <v>0</v>
      </c>
      <c r="X460" s="18">
        <v>0</v>
      </c>
      <c r="Y460" s="1" t="e">
        <f>VLOOKUP(A460,tickets!A:A,1,0)</f>
        <v>#N/A</v>
      </c>
      <c r="Z460" s="58">
        <v>45328</v>
      </c>
      <c r="AA460" s="79">
        <v>0.99305555555555547</v>
      </c>
    </row>
    <row r="461" spans="1:27" hidden="1" x14ac:dyDescent="0.2">
      <c r="A461" s="1" t="s">
        <v>5985</v>
      </c>
      <c r="B461" s="1" t="s">
        <v>132</v>
      </c>
      <c r="C461" s="1" t="s">
        <v>251</v>
      </c>
      <c r="D461" s="1" t="s">
        <v>374</v>
      </c>
      <c r="E461" s="1" t="s">
        <v>261</v>
      </c>
      <c r="F461" s="1" t="s">
        <v>442</v>
      </c>
      <c r="G461" s="1" t="s">
        <v>116</v>
      </c>
      <c r="H461" s="1" t="s">
        <v>40</v>
      </c>
      <c r="I461" s="1" t="s">
        <v>117</v>
      </c>
      <c r="J461" s="1" t="s">
        <v>81</v>
      </c>
      <c r="K461" s="1" t="s">
        <v>521</v>
      </c>
      <c r="L461" s="1" t="s">
        <v>5890</v>
      </c>
      <c r="M461" s="1" t="s">
        <v>5986</v>
      </c>
      <c r="N461" s="1" t="s">
        <v>5987</v>
      </c>
      <c r="O461" s="1" t="s">
        <v>122</v>
      </c>
      <c r="P461" s="1" t="s">
        <v>199</v>
      </c>
      <c r="Q461" s="1" t="s">
        <v>115</v>
      </c>
      <c r="R461" s="1" t="s">
        <v>5988</v>
      </c>
      <c r="S461" s="1" t="s">
        <v>5618</v>
      </c>
      <c r="T461" s="1" t="s">
        <v>5894</v>
      </c>
      <c r="U461" s="1" t="s">
        <v>5659</v>
      </c>
      <c r="V461" s="18">
        <v>3.0173611111111113E-2</v>
      </c>
      <c r="W461" s="18">
        <v>5.1446759259259262E-2</v>
      </c>
      <c r="X461" s="18">
        <v>2.1273148148148149E-2</v>
      </c>
      <c r="Y461" s="1" t="e">
        <f>VLOOKUP(A461,tickets!A:A,1,0)</f>
        <v>#N/A</v>
      </c>
      <c r="Z461" s="58">
        <v>45328</v>
      </c>
      <c r="AA461" s="79">
        <v>0.99305555555555547</v>
      </c>
    </row>
    <row r="462" spans="1:27" x14ac:dyDescent="0.2">
      <c r="A462" s="1" t="s">
        <v>1490</v>
      </c>
      <c r="B462" s="1" t="s">
        <v>112</v>
      </c>
      <c r="C462" s="1" t="s">
        <v>20</v>
      </c>
      <c r="D462" s="1" t="s">
        <v>311</v>
      </c>
      <c r="E462" s="1" t="s">
        <v>66</v>
      </c>
      <c r="F462" s="1" t="s">
        <v>145</v>
      </c>
      <c r="G462" s="1" t="s">
        <v>116</v>
      </c>
      <c r="H462" s="1" t="s">
        <v>50</v>
      </c>
      <c r="I462" s="1" t="s">
        <v>109</v>
      </c>
      <c r="J462" s="1" t="s">
        <v>81</v>
      </c>
      <c r="K462" s="1" t="s">
        <v>121</v>
      </c>
      <c r="L462" s="1" t="s">
        <v>1494</v>
      </c>
      <c r="M462" s="1" t="s">
        <v>7437</v>
      </c>
      <c r="N462" s="1" t="s">
        <v>7438</v>
      </c>
      <c r="O462" s="1" t="s">
        <v>122</v>
      </c>
      <c r="P462" s="1" t="s">
        <v>246</v>
      </c>
      <c r="Q462" s="1" t="s">
        <v>247</v>
      </c>
      <c r="R462" s="1" t="s">
        <v>7439</v>
      </c>
      <c r="S462" s="1" t="s">
        <v>5638</v>
      </c>
      <c r="T462" s="1" t="s">
        <v>312</v>
      </c>
      <c r="U462" s="1" t="s">
        <v>7440</v>
      </c>
      <c r="V462" s="18">
        <v>0</v>
      </c>
      <c r="W462" s="18">
        <v>0</v>
      </c>
      <c r="X462" s="18">
        <v>0</v>
      </c>
      <c r="Y462" s="1" t="e">
        <f>VLOOKUP(A462,tickets!A:A,1,0)</f>
        <v>#N/A</v>
      </c>
      <c r="Z462" s="58">
        <v>45327</v>
      </c>
      <c r="AA462" s="79">
        <v>0.99305555555555547</v>
      </c>
    </row>
    <row r="463" spans="1:27" x14ac:dyDescent="0.2">
      <c r="A463" s="1" t="s">
        <v>1626</v>
      </c>
      <c r="B463" s="1" t="s">
        <v>115</v>
      </c>
      <c r="C463" s="1" t="s">
        <v>13</v>
      </c>
      <c r="D463" s="1" t="s">
        <v>257</v>
      </c>
      <c r="E463" s="1" t="s">
        <v>37</v>
      </c>
      <c r="F463" s="1" t="s">
        <v>156</v>
      </c>
      <c r="G463" s="1" t="s">
        <v>116</v>
      </c>
      <c r="H463" s="1" t="s">
        <v>40</v>
      </c>
      <c r="I463" s="1" t="s">
        <v>117</v>
      </c>
      <c r="J463" s="1" t="s">
        <v>81</v>
      </c>
      <c r="K463" s="1" t="s">
        <v>155</v>
      </c>
      <c r="L463" s="1" t="s">
        <v>1630</v>
      </c>
      <c r="M463" s="1" t="s">
        <v>5770</v>
      </c>
      <c r="N463" s="1" t="s">
        <v>5771</v>
      </c>
      <c r="O463" s="1" t="s">
        <v>122</v>
      </c>
      <c r="P463" s="1" t="s">
        <v>266</v>
      </c>
      <c r="Q463" s="1" t="s">
        <v>341</v>
      </c>
      <c r="R463" s="1" t="s">
        <v>5772</v>
      </c>
      <c r="S463" s="1" t="s">
        <v>5618</v>
      </c>
      <c r="T463" s="1" t="s">
        <v>5773</v>
      </c>
      <c r="U463" s="1" t="s">
        <v>5774</v>
      </c>
      <c r="V463" s="18">
        <v>3.8458333333333332</v>
      </c>
      <c r="W463" s="18">
        <v>3.9864699074074075</v>
      </c>
      <c r="X463" s="18">
        <v>0.14063657407407407</v>
      </c>
      <c r="Y463" s="1" t="e">
        <f>VLOOKUP(A463,tickets!A:A,1,0)</f>
        <v>#N/A</v>
      </c>
      <c r="Z463" s="58">
        <v>45328</v>
      </c>
      <c r="AA463" s="79">
        <v>0.99305555555555547</v>
      </c>
    </row>
    <row r="464" spans="1:27" x14ac:dyDescent="0.2">
      <c r="A464" s="1" t="s">
        <v>1594</v>
      </c>
      <c r="B464" s="1" t="s">
        <v>115</v>
      </c>
      <c r="C464" s="1" t="s">
        <v>18</v>
      </c>
      <c r="D464" s="1" t="s">
        <v>243</v>
      </c>
      <c r="E464" s="1" t="s">
        <v>60</v>
      </c>
      <c r="F464" s="1" t="s">
        <v>120</v>
      </c>
      <c r="G464" s="1" t="s">
        <v>116</v>
      </c>
      <c r="H464" s="1" t="s">
        <v>40</v>
      </c>
      <c r="I464" s="1" t="s">
        <v>117</v>
      </c>
      <c r="J464" s="1" t="s">
        <v>81</v>
      </c>
      <c r="K464" s="1" t="s">
        <v>118</v>
      </c>
      <c r="L464" s="1" t="s">
        <v>1598</v>
      </c>
      <c r="M464" s="1" t="s">
        <v>5803</v>
      </c>
      <c r="N464" s="1" t="s">
        <v>5804</v>
      </c>
      <c r="O464" s="1" t="s">
        <v>122</v>
      </c>
      <c r="P464" s="1" t="s">
        <v>246</v>
      </c>
      <c r="Q464" s="1" t="s">
        <v>247</v>
      </c>
      <c r="R464" s="1" t="s">
        <v>5805</v>
      </c>
      <c r="S464" s="1" t="s">
        <v>5618</v>
      </c>
      <c r="T464" s="1" t="s">
        <v>5806</v>
      </c>
      <c r="U464" s="1" t="s">
        <v>5807</v>
      </c>
      <c r="V464" s="18">
        <v>0.6746875</v>
      </c>
      <c r="W464" s="18">
        <v>0.70762731481481478</v>
      </c>
      <c r="X464" s="18">
        <v>3.2939814814814811E-2</v>
      </c>
      <c r="Y464" s="1" t="e">
        <f>VLOOKUP(A464,tickets!A:A,1,0)</f>
        <v>#N/A</v>
      </c>
      <c r="Z464" s="58">
        <v>45328</v>
      </c>
      <c r="AA464" s="79">
        <v>0.99305555555555547</v>
      </c>
    </row>
    <row r="465" spans="1:27" hidden="1" x14ac:dyDescent="0.2">
      <c r="A465" s="1" t="s">
        <v>6004</v>
      </c>
      <c r="B465" s="1" t="s">
        <v>132</v>
      </c>
      <c r="C465" s="1" t="s">
        <v>250</v>
      </c>
      <c r="D465" s="1" t="s">
        <v>251</v>
      </c>
      <c r="E465" s="1" t="s">
        <v>263</v>
      </c>
      <c r="F465" s="1" t="s">
        <v>293</v>
      </c>
      <c r="G465" s="1" t="s">
        <v>116</v>
      </c>
      <c r="H465" s="1" t="s">
        <v>40</v>
      </c>
      <c r="I465" s="1" t="s">
        <v>117</v>
      </c>
      <c r="J465" s="1" t="s">
        <v>81</v>
      </c>
      <c r="K465" s="1" t="s">
        <v>129</v>
      </c>
      <c r="L465" s="1" t="s">
        <v>333</v>
      </c>
      <c r="M465" s="1" t="s">
        <v>6005</v>
      </c>
      <c r="N465" s="1" t="s">
        <v>6006</v>
      </c>
      <c r="O465" s="1" t="s">
        <v>122</v>
      </c>
      <c r="P465" s="1" t="s">
        <v>246</v>
      </c>
      <c r="Q465" s="1" t="s">
        <v>247</v>
      </c>
      <c r="R465" s="1" t="s">
        <v>6006</v>
      </c>
      <c r="S465" s="1" t="s">
        <v>5610</v>
      </c>
      <c r="T465" s="1" t="s">
        <v>333</v>
      </c>
      <c r="U465" s="1" t="s">
        <v>334</v>
      </c>
      <c r="V465" s="18">
        <v>0</v>
      </c>
      <c r="W465" s="18">
        <v>3.425925925925926E-3</v>
      </c>
      <c r="X465" s="18">
        <v>3.425925925925926E-3</v>
      </c>
      <c r="Y465" s="1" t="e">
        <f>VLOOKUP(A465,tickets!A:A,1,0)</f>
        <v>#N/A</v>
      </c>
      <c r="Z465" s="58">
        <v>45329</v>
      </c>
      <c r="AA465" s="79">
        <v>0.99305555555555547</v>
      </c>
    </row>
    <row r="466" spans="1:27" hidden="1" x14ac:dyDescent="0.2">
      <c r="A466" s="1" t="s">
        <v>6007</v>
      </c>
      <c r="B466" s="1" t="s">
        <v>132</v>
      </c>
      <c r="C466" s="1" t="s">
        <v>256</v>
      </c>
      <c r="D466" s="1" t="s">
        <v>257</v>
      </c>
      <c r="E466" s="1" t="s">
        <v>302</v>
      </c>
      <c r="F466" s="1" t="s">
        <v>471</v>
      </c>
      <c r="G466" s="1" t="s">
        <v>116</v>
      </c>
      <c r="H466" s="1" t="s">
        <v>40</v>
      </c>
      <c r="I466" s="1" t="s">
        <v>117</v>
      </c>
      <c r="J466" s="1" t="s">
        <v>81</v>
      </c>
      <c r="K466" s="1" t="s">
        <v>129</v>
      </c>
      <c r="L466" s="1" t="s">
        <v>314</v>
      </c>
      <c r="M466" s="1" t="s">
        <v>6008</v>
      </c>
      <c r="N466" s="1" t="s">
        <v>6009</v>
      </c>
      <c r="O466" s="1" t="s">
        <v>122</v>
      </c>
      <c r="P466" s="1" t="s">
        <v>199</v>
      </c>
      <c r="Q466" s="1" t="s">
        <v>115</v>
      </c>
      <c r="R466" s="1" t="s">
        <v>6010</v>
      </c>
      <c r="S466" s="1" t="s">
        <v>5610</v>
      </c>
      <c r="T466" s="1" t="s">
        <v>6011</v>
      </c>
      <c r="U466" s="1" t="s">
        <v>262</v>
      </c>
      <c r="V466" s="18">
        <v>4.108796296296297E-3</v>
      </c>
      <c r="W466" s="18">
        <v>3.2442129629629633E-2</v>
      </c>
      <c r="X466" s="18">
        <v>2.8333333333333332E-2</v>
      </c>
      <c r="Y466" s="1" t="e">
        <f>VLOOKUP(A466,tickets!A:A,1,0)</f>
        <v>#N/A</v>
      </c>
      <c r="Z466" s="58">
        <v>45329</v>
      </c>
      <c r="AA466" s="79">
        <v>0.99305555555555547</v>
      </c>
    </row>
    <row r="467" spans="1:27" hidden="1" x14ac:dyDescent="0.2">
      <c r="A467" s="1" t="s">
        <v>6012</v>
      </c>
      <c r="B467" s="1" t="s">
        <v>132</v>
      </c>
      <c r="C467" s="1" t="s">
        <v>309</v>
      </c>
      <c r="D467" s="1" t="s">
        <v>257</v>
      </c>
      <c r="E467" s="1" t="s">
        <v>286</v>
      </c>
      <c r="F467" s="1" t="s">
        <v>174</v>
      </c>
      <c r="G467" s="1" t="s">
        <v>116</v>
      </c>
      <c r="H467" s="1" t="s">
        <v>40</v>
      </c>
      <c r="I467" s="1" t="s">
        <v>117</v>
      </c>
      <c r="J467" s="1" t="s">
        <v>81</v>
      </c>
      <c r="K467" s="1" t="s">
        <v>323</v>
      </c>
      <c r="L467" s="1" t="s">
        <v>6013</v>
      </c>
      <c r="M467" s="1" t="s">
        <v>6014</v>
      </c>
      <c r="N467" s="1" t="s">
        <v>6015</v>
      </c>
      <c r="O467" s="1" t="s">
        <v>122</v>
      </c>
      <c r="P467" s="1" t="s">
        <v>199</v>
      </c>
      <c r="Q467" s="1" t="s">
        <v>115</v>
      </c>
      <c r="R467" s="1" t="s">
        <v>6016</v>
      </c>
      <c r="S467" s="1" t="s">
        <v>5720</v>
      </c>
      <c r="T467" s="1" t="s">
        <v>6017</v>
      </c>
      <c r="U467" s="1" t="s">
        <v>262</v>
      </c>
      <c r="V467" s="18">
        <v>2.4652777777777776E-3</v>
      </c>
      <c r="W467" s="18">
        <v>7.5694444444444446E-3</v>
      </c>
      <c r="X467" s="18">
        <v>5.1041666666666666E-3</v>
      </c>
      <c r="Y467" s="1" t="e">
        <f>VLOOKUP(A467,tickets!A:A,1,0)</f>
        <v>#N/A</v>
      </c>
      <c r="Z467" s="58">
        <v>45330</v>
      </c>
      <c r="AA467" s="79">
        <v>0.99305555555555547</v>
      </c>
    </row>
    <row r="468" spans="1:27" hidden="1" x14ac:dyDescent="0.2">
      <c r="A468" s="1" t="s">
        <v>6018</v>
      </c>
      <c r="B468" s="1" t="s">
        <v>132</v>
      </c>
      <c r="C468" s="1" t="s">
        <v>309</v>
      </c>
      <c r="D468" s="1" t="s">
        <v>257</v>
      </c>
      <c r="E468" s="1" t="s">
        <v>284</v>
      </c>
      <c r="F468" s="1" t="s">
        <v>461</v>
      </c>
      <c r="G468" s="1" t="s">
        <v>116</v>
      </c>
      <c r="H468" s="1" t="s">
        <v>40</v>
      </c>
      <c r="I468" s="1" t="s">
        <v>117</v>
      </c>
      <c r="J468" s="1" t="s">
        <v>81</v>
      </c>
      <c r="K468" s="1" t="s">
        <v>473</v>
      </c>
      <c r="L468" s="1" t="s">
        <v>474</v>
      </c>
      <c r="M468" s="1" t="s">
        <v>6019</v>
      </c>
      <c r="N468" s="1" t="s">
        <v>6020</v>
      </c>
      <c r="O468" s="1" t="s">
        <v>122</v>
      </c>
      <c r="P468" s="1" t="s">
        <v>199</v>
      </c>
      <c r="Q468" s="1" t="s">
        <v>115</v>
      </c>
      <c r="R468" s="1" t="s">
        <v>6021</v>
      </c>
      <c r="S468" s="1" t="s">
        <v>5618</v>
      </c>
      <c r="T468" s="1" t="s">
        <v>6022</v>
      </c>
      <c r="V468" s="18">
        <v>1.2395833333333335E-2</v>
      </c>
      <c r="W468" s="18">
        <v>1.6469907407407405E-2</v>
      </c>
      <c r="X468" s="18">
        <v>4.0740740740740746E-3</v>
      </c>
      <c r="Y468" s="1" t="e">
        <f>VLOOKUP(A468,tickets!A:A,1,0)</f>
        <v>#N/A</v>
      </c>
      <c r="Z468" s="58">
        <v>45328</v>
      </c>
      <c r="AA468" s="79">
        <v>0.99305555555555547</v>
      </c>
    </row>
    <row r="469" spans="1:27" x14ac:dyDescent="0.2">
      <c r="A469" s="1" t="s">
        <v>1636</v>
      </c>
      <c r="B469" s="1" t="s">
        <v>112</v>
      </c>
      <c r="C469" s="1" t="s">
        <v>20</v>
      </c>
      <c r="D469" s="1" t="s">
        <v>242</v>
      </c>
      <c r="E469" s="1" t="s">
        <v>65</v>
      </c>
      <c r="F469" s="1" t="s">
        <v>147</v>
      </c>
      <c r="G469" s="1" t="s">
        <v>110</v>
      </c>
      <c r="H469" s="1" t="s">
        <v>50</v>
      </c>
      <c r="I469" s="1" t="s">
        <v>109</v>
      </c>
      <c r="J469" s="1" t="s">
        <v>81</v>
      </c>
      <c r="K469" s="1" t="s">
        <v>1637</v>
      </c>
      <c r="L469" s="1" t="s">
        <v>1641</v>
      </c>
      <c r="M469" s="1" t="s">
        <v>4978</v>
      </c>
      <c r="N469" s="1" t="s">
        <v>5954</v>
      </c>
      <c r="O469" s="1" t="s">
        <v>122</v>
      </c>
      <c r="P469" s="1" t="s">
        <v>266</v>
      </c>
      <c r="Q469" s="1" t="s">
        <v>417</v>
      </c>
      <c r="R469" s="1" t="s">
        <v>5955</v>
      </c>
      <c r="S469" s="1" t="s">
        <v>5618</v>
      </c>
      <c r="T469" s="1" t="s">
        <v>5956</v>
      </c>
      <c r="U469" s="1" t="s">
        <v>5957</v>
      </c>
      <c r="V469" s="18">
        <v>4.1733564814814814</v>
      </c>
      <c r="W469" s="18">
        <v>4.1849652777777777</v>
      </c>
      <c r="X469" s="18">
        <v>1.1608796296296296E-2</v>
      </c>
      <c r="Y469" s="1" t="e">
        <f>VLOOKUP(A469,tickets!A:A,1,0)</f>
        <v>#N/A</v>
      </c>
      <c r="Z469" s="58">
        <v>45328</v>
      </c>
      <c r="AA469" s="79">
        <v>0.99305555555555547</v>
      </c>
    </row>
    <row r="470" spans="1:27" x14ac:dyDescent="0.2">
      <c r="A470" s="1" t="s">
        <v>1680</v>
      </c>
      <c r="B470" s="1" t="s">
        <v>115</v>
      </c>
      <c r="C470" s="1" t="s">
        <v>18</v>
      </c>
      <c r="D470" s="1" t="s">
        <v>374</v>
      </c>
      <c r="E470" s="1" t="s">
        <v>60</v>
      </c>
      <c r="F470" s="1" t="s">
        <v>191</v>
      </c>
      <c r="G470" s="1" t="s">
        <v>116</v>
      </c>
      <c r="H470" s="1" t="s">
        <v>40</v>
      </c>
      <c r="I470" s="1" t="s">
        <v>117</v>
      </c>
      <c r="J470" s="1" t="s">
        <v>81</v>
      </c>
      <c r="K470" s="1" t="s">
        <v>111</v>
      </c>
      <c r="L470" s="1" t="s">
        <v>1683</v>
      </c>
      <c r="M470" s="1" t="s">
        <v>5999</v>
      </c>
      <c r="N470" s="1" t="s">
        <v>6000</v>
      </c>
      <c r="O470" s="1" t="s">
        <v>122</v>
      </c>
      <c r="P470" s="1" t="s">
        <v>246</v>
      </c>
      <c r="Q470" s="1" t="s">
        <v>247</v>
      </c>
      <c r="R470" s="1" t="s">
        <v>6001</v>
      </c>
      <c r="S470" s="1" t="s">
        <v>5618</v>
      </c>
      <c r="T470" s="1" t="s">
        <v>6002</v>
      </c>
      <c r="U470" s="1" t="s">
        <v>6003</v>
      </c>
      <c r="V470" s="18">
        <v>1.4432870370370372E-2</v>
      </c>
      <c r="W470" s="18">
        <v>0.10490740740740741</v>
      </c>
      <c r="X470" s="18">
        <v>9.0474537037037048E-2</v>
      </c>
      <c r="Y470" s="1" t="e">
        <f>VLOOKUP(A470,tickets!A:A,1,0)</f>
        <v>#N/A</v>
      </c>
      <c r="Z470" s="58">
        <v>45328</v>
      </c>
      <c r="AA470" s="79">
        <v>0.99305555555555547</v>
      </c>
    </row>
    <row r="471" spans="1:27" x14ac:dyDescent="0.2">
      <c r="A471" s="1" t="s">
        <v>1605</v>
      </c>
      <c r="B471" s="1" t="s">
        <v>115</v>
      </c>
      <c r="C471" s="1" t="s">
        <v>20</v>
      </c>
      <c r="D471" s="1" t="s">
        <v>243</v>
      </c>
      <c r="E471" s="1" t="s">
        <v>65</v>
      </c>
      <c r="F471" s="1" t="s">
        <v>144</v>
      </c>
      <c r="G471" s="1" t="s">
        <v>116</v>
      </c>
      <c r="H471" s="1" t="s">
        <v>40</v>
      </c>
      <c r="I471" s="1" t="s">
        <v>117</v>
      </c>
      <c r="J471" s="1" t="s">
        <v>81</v>
      </c>
      <c r="K471" s="1" t="s">
        <v>897</v>
      </c>
      <c r="L471" s="1" t="s">
        <v>1609</v>
      </c>
      <c r="M471" s="1" t="s">
        <v>6063</v>
      </c>
      <c r="N471" s="1" t="s">
        <v>6064</v>
      </c>
      <c r="O471" s="1" t="s">
        <v>122</v>
      </c>
      <c r="P471" s="1" t="s">
        <v>246</v>
      </c>
      <c r="Q471" s="1" t="s">
        <v>247</v>
      </c>
      <c r="R471" s="1" t="s">
        <v>6065</v>
      </c>
      <c r="S471" s="1" t="s">
        <v>5618</v>
      </c>
      <c r="T471" s="1" t="s">
        <v>6066</v>
      </c>
      <c r="U471" s="1" t="s">
        <v>6067</v>
      </c>
      <c r="V471" s="18">
        <v>1.0312037037037036</v>
      </c>
      <c r="W471" s="18">
        <v>1.0544444444444443</v>
      </c>
      <c r="X471" s="18">
        <v>2.3240740740740742E-2</v>
      </c>
      <c r="Y471" s="1" t="e">
        <f>VLOOKUP(A471,tickets!A:A,1,0)</f>
        <v>#N/A</v>
      </c>
      <c r="Z471" s="58">
        <v>45328</v>
      </c>
      <c r="AA471" s="79">
        <v>0.99305555555555547</v>
      </c>
    </row>
    <row r="472" spans="1:27" hidden="1" x14ac:dyDescent="0.2">
      <c r="A472" s="1" t="s">
        <v>6037</v>
      </c>
      <c r="B472" s="1" t="s">
        <v>173</v>
      </c>
      <c r="C472" s="1" t="s">
        <v>242</v>
      </c>
      <c r="D472" s="1" t="s">
        <v>251</v>
      </c>
      <c r="E472" s="1" t="s">
        <v>328</v>
      </c>
      <c r="F472" s="1" t="s">
        <v>389</v>
      </c>
      <c r="G472" s="1" t="s">
        <v>110</v>
      </c>
      <c r="H472" s="1" t="s">
        <v>50</v>
      </c>
      <c r="I472" s="1" t="s">
        <v>109</v>
      </c>
      <c r="J472" s="1" t="s">
        <v>4186</v>
      </c>
      <c r="K472" s="1" t="s">
        <v>114</v>
      </c>
      <c r="L472" s="1" t="s">
        <v>6038</v>
      </c>
      <c r="M472" s="1" t="s">
        <v>6039</v>
      </c>
      <c r="N472" s="1" t="s">
        <v>6040</v>
      </c>
      <c r="O472" s="1" t="s">
        <v>122</v>
      </c>
      <c r="P472" s="1" t="s">
        <v>246</v>
      </c>
      <c r="Q472" s="1" t="s">
        <v>247</v>
      </c>
      <c r="R472" s="1" t="s">
        <v>6041</v>
      </c>
      <c r="S472" s="1" t="s">
        <v>5720</v>
      </c>
      <c r="T472" s="1" t="s">
        <v>6042</v>
      </c>
      <c r="U472" s="1" t="s">
        <v>6043</v>
      </c>
      <c r="V472" s="18">
        <v>0</v>
      </c>
      <c r="W472" s="18">
        <v>0</v>
      </c>
      <c r="X472" s="18">
        <v>0</v>
      </c>
      <c r="Y472" s="1" t="e">
        <f>VLOOKUP(A472,tickets!A:A,1,0)</f>
        <v>#N/A</v>
      </c>
      <c r="Z472" s="58">
        <v>45330</v>
      </c>
      <c r="AA472" s="79">
        <v>0.99305555555555547</v>
      </c>
    </row>
    <row r="473" spans="1:27" hidden="1" x14ac:dyDescent="0.2">
      <c r="A473" s="1" t="s">
        <v>6044</v>
      </c>
      <c r="B473" s="1" t="s">
        <v>132</v>
      </c>
      <c r="C473" s="1" t="s">
        <v>250</v>
      </c>
      <c r="D473" s="1" t="s">
        <v>251</v>
      </c>
      <c r="E473" s="1" t="s">
        <v>289</v>
      </c>
      <c r="F473" s="1" t="s">
        <v>290</v>
      </c>
      <c r="G473" s="1" t="s">
        <v>110</v>
      </c>
      <c r="H473" s="1" t="s">
        <v>50</v>
      </c>
      <c r="I473" s="1" t="s">
        <v>109</v>
      </c>
      <c r="J473" s="1" t="s">
        <v>81</v>
      </c>
      <c r="K473" s="1" t="s">
        <v>129</v>
      </c>
      <c r="L473" s="1" t="s">
        <v>269</v>
      </c>
      <c r="M473" s="1" t="s">
        <v>6045</v>
      </c>
      <c r="N473" s="1" t="s">
        <v>6046</v>
      </c>
      <c r="O473" s="1" t="s">
        <v>122</v>
      </c>
      <c r="P473" s="1" t="s">
        <v>246</v>
      </c>
      <c r="Q473" s="1" t="s">
        <v>247</v>
      </c>
      <c r="R473" s="1" t="s">
        <v>6047</v>
      </c>
      <c r="S473" s="1" t="s">
        <v>5663</v>
      </c>
      <c r="T473" s="1" t="s">
        <v>269</v>
      </c>
      <c r="U473" s="1" t="s">
        <v>369</v>
      </c>
      <c r="V473" s="18">
        <v>1.9560185185185184E-3</v>
      </c>
      <c r="W473" s="18">
        <v>2.9398148148148148E-3</v>
      </c>
      <c r="X473" s="18">
        <v>9.8379629629629642E-4</v>
      </c>
      <c r="Y473" s="1" t="e">
        <f>VLOOKUP(A473,tickets!A:A,1,0)</f>
        <v>#N/A</v>
      </c>
      <c r="Z473" s="58">
        <v>45333</v>
      </c>
      <c r="AA473" s="79">
        <v>0.99305555555555547</v>
      </c>
    </row>
    <row r="474" spans="1:27" x14ac:dyDescent="0.2">
      <c r="A474" s="1" t="s">
        <v>1615</v>
      </c>
      <c r="B474" s="1" t="s">
        <v>115</v>
      </c>
      <c r="C474" s="1" t="s">
        <v>14</v>
      </c>
      <c r="D474" s="1" t="s">
        <v>243</v>
      </c>
      <c r="E474" s="1" t="s">
        <v>495</v>
      </c>
      <c r="F474" s="1" t="s">
        <v>144</v>
      </c>
      <c r="G474" s="1" t="s">
        <v>116</v>
      </c>
      <c r="H474" s="1" t="s">
        <v>40</v>
      </c>
      <c r="I474" s="1" t="s">
        <v>117</v>
      </c>
      <c r="J474" s="1" t="s">
        <v>81</v>
      </c>
      <c r="K474" s="1" t="s">
        <v>1616</v>
      </c>
      <c r="L474" s="1" t="s">
        <v>1620</v>
      </c>
      <c r="M474" s="1" t="s">
        <v>6094</v>
      </c>
      <c r="N474" s="1" t="s">
        <v>6095</v>
      </c>
      <c r="O474" s="1" t="s">
        <v>122</v>
      </c>
      <c r="P474" s="1" t="s">
        <v>199</v>
      </c>
      <c r="Q474" s="1" t="s">
        <v>115</v>
      </c>
      <c r="R474" s="1" t="s">
        <v>6096</v>
      </c>
      <c r="S474" s="1" t="s">
        <v>5618</v>
      </c>
      <c r="T474" s="1" t="s">
        <v>6097</v>
      </c>
      <c r="U474" s="1" t="s">
        <v>6098</v>
      </c>
      <c r="V474" s="18">
        <v>6.6258101851851849</v>
      </c>
      <c r="W474" s="18">
        <v>7.7209143518518522</v>
      </c>
      <c r="X474" s="18">
        <v>1.0951041666666665</v>
      </c>
      <c r="Y474" s="1" t="e">
        <f>VLOOKUP(A474,tickets!A:A,1,0)</f>
        <v>#N/A</v>
      </c>
      <c r="Z474" s="58">
        <v>45328</v>
      </c>
      <c r="AA474" s="79">
        <v>0.99305555555555547</v>
      </c>
    </row>
    <row r="475" spans="1:27" hidden="1" x14ac:dyDescent="0.2">
      <c r="A475" s="1" t="s">
        <v>6053</v>
      </c>
      <c r="B475" s="1" t="s">
        <v>132</v>
      </c>
      <c r="C475" s="1" t="s">
        <v>250</v>
      </c>
      <c r="D475" s="1" t="s">
        <v>251</v>
      </c>
      <c r="E475" s="1" t="s">
        <v>289</v>
      </c>
      <c r="F475" s="1" t="s">
        <v>290</v>
      </c>
      <c r="G475" s="1" t="s">
        <v>110</v>
      </c>
      <c r="H475" s="1" t="s">
        <v>50</v>
      </c>
      <c r="I475" s="1" t="s">
        <v>109</v>
      </c>
      <c r="J475" s="1" t="s">
        <v>81</v>
      </c>
      <c r="K475" s="1" t="s">
        <v>129</v>
      </c>
      <c r="L475" s="1" t="s">
        <v>6054</v>
      </c>
      <c r="M475" s="1" t="s">
        <v>6055</v>
      </c>
      <c r="N475" s="1" t="s">
        <v>6056</v>
      </c>
      <c r="O475" s="1" t="s">
        <v>122</v>
      </c>
      <c r="P475" s="1" t="s">
        <v>246</v>
      </c>
      <c r="Q475" s="1" t="s">
        <v>247</v>
      </c>
      <c r="R475" s="1" t="s">
        <v>6057</v>
      </c>
      <c r="S475" s="1" t="s">
        <v>5663</v>
      </c>
      <c r="T475" s="1" t="s">
        <v>6058</v>
      </c>
      <c r="U475" s="1" t="s">
        <v>292</v>
      </c>
      <c r="V475" s="18">
        <v>3.2754629629629631E-3</v>
      </c>
      <c r="W475" s="18">
        <v>8.7847222222222233E-3</v>
      </c>
      <c r="X475" s="18">
        <v>5.5092592592592589E-3</v>
      </c>
      <c r="Y475" s="1" t="e">
        <f>VLOOKUP(A475,tickets!A:A,1,0)</f>
        <v>#N/A</v>
      </c>
      <c r="Z475" s="58">
        <v>45333</v>
      </c>
      <c r="AA475" s="79">
        <v>0.99305555555555547</v>
      </c>
    </row>
    <row r="476" spans="1:27" hidden="1" x14ac:dyDescent="0.2">
      <c r="A476" s="1" t="s">
        <v>6059</v>
      </c>
      <c r="B476" s="1" t="s">
        <v>132</v>
      </c>
      <c r="C476" s="1" t="s">
        <v>250</v>
      </c>
      <c r="D476" s="1" t="s">
        <v>251</v>
      </c>
      <c r="E476" s="1" t="s">
        <v>289</v>
      </c>
      <c r="F476" s="1" t="s">
        <v>290</v>
      </c>
      <c r="G476" s="1" t="s">
        <v>110</v>
      </c>
      <c r="H476" s="1" t="s">
        <v>50</v>
      </c>
      <c r="I476" s="1" t="s">
        <v>109</v>
      </c>
      <c r="J476" s="1" t="s">
        <v>81</v>
      </c>
      <c r="K476" s="1" t="s">
        <v>129</v>
      </c>
      <c r="L476" s="1" t="s">
        <v>254</v>
      </c>
      <c r="M476" s="1" t="s">
        <v>6060</v>
      </c>
      <c r="N476" s="1" t="s">
        <v>6061</v>
      </c>
      <c r="O476" s="1" t="s">
        <v>122</v>
      </c>
      <c r="P476" s="1" t="s">
        <v>246</v>
      </c>
      <c r="Q476" s="1" t="s">
        <v>247</v>
      </c>
      <c r="R476" s="1" t="s">
        <v>6062</v>
      </c>
      <c r="S476" s="1" t="s">
        <v>5663</v>
      </c>
      <c r="T476" s="1" t="s">
        <v>254</v>
      </c>
      <c r="U476" s="1" t="s">
        <v>346</v>
      </c>
      <c r="V476" s="18">
        <v>0.12506944444444443</v>
      </c>
      <c r="W476" s="18">
        <v>0.12568287037037038</v>
      </c>
      <c r="X476" s="18">
        <v>6.134259259259259E-4</v>
      </c>
      <c r="Y476" s="1" t="e">
        <f>VLOOKUP(A476,tickets!A:A,1,0)</f>
        <v>#N/A</v>
      </c>
      <c r="Z476" s="58">
        <v>45333</v>
      </c>
      <c r="AA476" s="79">
        <v>0.99305555555555547</v>
      </c>
    </row>
    <row r="477" spans="1:27" x14ac:dyDescent="0.2">
      <c r="A477" s="1" t="s">
        <v>1698</v>
      </c>
      <c r="B477" s="1" t="s">
        <v>115</v>
      </c>
      <c r="C477" s="1" t="s">
        <v>18</v>
      </c>
      <c r="D477" s="1" t="s">
        <v>243</v>
      </c>
      <c r="E477" s="1" t="s">
        <v>61</v>
      </c>
      <c r="F477" s="1" t="s">
        <v>120</v>
      </c>
      <c r="G477" s="1" t="s">
        <v>116</v>
      </c>
      <c r="H477" s="1" t="s">
        <v>40</v>
      </c>
      <c r="I477" s="1" t="s">
        <v>117</v>
      </c>
      <c r="J477" s="1" t="s">
        <v>81</v>
      </c>
      <c r="K477" s="1" t="s">
        <v>455</v>
      </c>
      <c r="L477" s="1" t="s">
        <v>1702</v>
      </c>
      <c r="M477" s="1" t="s">
        <v>6099</v>
      </c>
      <c r="N477" s="1" t="s">
        <v>6100</v>
      </c>
      <c r="O477" s="1" t="s">
        <v>122</v>
      </c>
      <c r="P477" s="1" t="s">
        <v>246</v>
      </c>
      <c r="Q477" s="1" t="s">
        <v>247</v>
      </c>
      <c r="R477" s="1" t="s">
        <v>6101</v>
      </c>
      <c r="S477" s="1" t="s">
        <v>5618</v>
      </c>
      <c r="T477" s="1" t="s">
        <v>6102</v>
      </c>
      <c r="U477" s="1" t="s">
        <v>6103</v>
      </c>
      <c r="V477" s="18">
        <v>1.0686111111111112</v>
      </c>
      <c r="W477" s="18">
        <v>1.295775462962963</v>
      </c>
      <c r="X477" s="18">
        <v>0.22716435185185183</v>
      </c>
      <c r="Y477" s="1" t="e">
        <f>VLOOKUP(A477,tickets!A:A,1,0)</f>
        <v>#N/A</v>
      </c>
      <c r="Z477" s="58">
        <v>45328</v>
      </c>
      <c r="AA477" s="79">
        <v>0.99305555555555547</v>
      </c>
    </row>
    <row r="478" spans="1:27" hidden="1" x14ac:dyDescent="0.2">
      <c r="A478" s="1" t="s">
        <v>6068</v>
      </c>
      <c r="B478" s="1" t="s">
        <v>173</v>
      </c>
      <c r="C478" s="1" t="s">
        <v>357</v>
      </c>
      <c r="D478" s="1" t="s">
        <v>251</v>
      </c>
      <c r="E478" s="1" t="s">
        <v>358</v>
      </c>
      <c r="F478" s="1" t="s">
        <v>359</v>
      </c>
      <c r="G478" s="1" t="s">
        <v>110</v>
      </c>
      <c r="H478" s="1" t="s">
        <v>50</v>
      </c>
      <c r="I478" s="1" t="s">
        <v>109</v>
      </c>
      <c r="J478" s="1" t="s">
        <v>4186</v>
      </c>
      <c r="K478" s="1" t="s">
        <v>114</v>
      </c>
      <c r="L478" s="1" t="s">
        <v>378</v>
      </c>
      <c r="M478" s="1" t="s">
        <v>6069</v>
      </c>
      <c r="N478" s="1" t="s">
        <v>6070</v>
      </c>
      <c r="O478" s="1" t="s">
        <v>122</v>
      </c>
      <c r="P478" s="1" t="s">
        <v>246</v>
      </c>
      <c r="Q478" s="1" t="s">
        <v>247</v>
      </c>
      <c r="R478" s="1" t="s">
        <v>6071</v>
      </c>
      <c r="S478" s="1" t="s">
        <v>5720</v>
      </c>
      <c r="U478" s="1" t="s">
        <v>396</v>
      </c>
      <c r="V478" s="18">
        <v>0</v>
      </c>
      <c r="W478" s="18">
        <v>0</v>
      </c>
      <c r="X478" s="18">
        <v>0</v>
      </c>
      <c r="Y478" s="1" t="e">
        <f>VLOOKUP(A478,tickets!A:A,1,0)</f>
        <v>#N/A</v>
      </c>
      <c r="Z478" s="58">
        <v>45330</v>
      </c>
      <c r="AA478" s="79">
        <v>0.99305555555555547</v>
      </c>
    </row>
    <row r="479" spans="1:27" hidden="1" x14ac:dyDescent="0.2">
      <c r="A479" s="1" t="s">
        <v>6072</v>
      </c>
      <c r="B479" s="1" t="s">
        <v>132</v>
      </c>
      <c r="C479" s="1" t="s">
        <v>357</v>
      </c>
      <c r="D479" s="1" t="s">
        <v>251</v>
      </c>
      <c r="E479" s="1" t="s">
        <v>358</v>
      </c>
      <c r="F479" s="1" t="s">
        <v>359</v>
      </c>
      <c r="G479" s="1" t="s">
        <v>110</v>
      </c>
      <c r="H479" s="1" t="s">
        <v>50</v>
      </c>
      <c r="I479" s="1" t="s">
        <v>109</v>
      </c>
      <c r="J479" s="1" t="s">
        <v>4186</v>
      </c>
      <c r="K479" s="1" t="s">
        <v>114</v>
      </c>
      <c r="L479" s="1" t="s">
        <v>376</v>
      </c>
      <c r="M479" s="1" t="s">
        <v>6073</v>
      </c>
      <c r="N479" s="1" t="s">
        <v>6074</v>
      </c>
      <c r="O479" s="1" t="s">
        <v>122</v>
      </c>
      <c r="P479" s="1" t="s">
        <v>246</v>
      </c>
      <c r="Q479" s="1" t="s">
        <v>247</v>
      </c>
      <c r="R479" s="1" t="s">
        <v>6075</v>
      </c>
      <c r="S479" s="1" t="s">
        <v>5720</v>
      </c>
      <c r="U479" s="1" t="s">
        <v>390</v>
      </c>
      <c r="V479" s="18">
        <v>0</v>
      </c>
      <c r="W479" s="18">
        <v>0</v>
      </c>
      <c r="X479" s="18">
        <v>0</v>
      </c>
      <c r="Y479" s="1" t="e">
        <f>VLOOKUP(A479,tickets!A:A,1,0)</f>
        <v>#N/A</v>
      </c>
      <c r="Z479" s="58">
        <v>45330</v>
      </c>
      <c r="AA479" s="79">
        <v>0.99305555555555547</v>
      </c>
    </row>
    <row r="480" spans="1:27" hidden="1" x14ac:dyDescent="0.2">
      <c r="A480" s="1" t="s">
        <v>6076</v>
      </c>
      <c r="B480" s="1" t="s">
        <v>132</v>
      </c>
      <c r="C480" s="1" t="s">
        <v>309</v>
      </c>
      <c r="D480" s="1" t="s">
        <v>257</v>
      </c>
      <c r="E480" s="1" t="s">
        <v>284</v>
      </c>
      <c r="F480" s="1" t="s">
        <v>461</v>
      </c>
      <c r="G480" s="1" t="s">
        <v>116</v>
      </c>
      <c r="H480" s="1" t="s">
        <v>40</v>
      </c>
      <c r="I480" s="1" t="s">
        <v>117</v>
      </c>
      <c r="J480" s="1" t="s">
        <v>81</v>
      </c>
      <c r="K480" s="1" t="s">
        <v>353</v>
      </c>
      <c r="L480" s="1" t="s">
        <v>354</v>
      </c>
      <c r="M480" s="1" t="s">
        <v>6077</v>
      </c>
      <c r="N480" s="1" t="s">
        <v>6078</v>
      </c>
      <c r="O480" s="1" t="s">
        <v>122</v>
      </c>
      <c r="P480" s="1" t="s">
        <v>199</v>
      </c>
      <c r="Q480" s="1" t="s">
        <v>115</v>
      </c>
      <c r="R480" s="1" t="s">
        <v>6079</v>
      </c>
      <c r="S480" s="1" t="s">
        <v>5638</v>
      </c>
      <c r="T480" s="1" t="s">
        <v>4344</v>
      </c>
      <c r="V480" s="18">
        <v>2.1527777777777778E-3</v>
      </c>
      <c r="W480" s="18">
        <v>1.7916666666666668E-2</v>
      </c>
      <c r="X480" s="18">
        <v>1.5763888888888886E-2</v>
      </c>
      <c r="Y480" s="1" t="e">
        <f>VLOOKUP(A480,tickets!A:A,1,0)</f>
        <v>#N/A</v>
      </c>
      <c r="Z480" s="58">
        <v>45327</v>
      </c>
      <c r="AA480" s="79">
        <v>0.99305555555555547</v>
      </c>
    </row>
    <row r="481" spans="1:27" hidden="1" x14ac:dyDescent="0.2">
      <c r="A481" s="1" t="s">
        <v>6080</v>
      </c>
      <c r="B481" s="1" t="s">
        <v>132</v>
      </c>
      <c r="C481" s="1" t="s">
        <v>256</v>
      </c>
      <c r="D481" s="1" t="s">
        <v>257</v>
      </c>
      <c r="E481" s="1" t="s">
        <v>263</v>
      </c>
      <c r="F481" s="1" t="s">
        <v>461</v>
      </c>
      <c r="G481" s="1" t="s">
        <v>116</v>
      </c>
      <c r="H481" s="1" t="s">
        <v>40</v>
      </c>
      <c r="I481" s="1" t="s">
        <v>117</v>
      </c>
      <c r="J481" s="1" t="s">
        <v>81</v>
      </c>
      <c r="K481" s="1" t="s">
        <v>259</v>
      </c>
      <c r="L481" s="1" t="s">
        <v>260</v>
      </c>
      <c r="M481" s="1" t="s">
        <v>6081</v>
      </c>
      <c r="N481" s="1" t="s">
        <v>6082</v>
      </c>
      <c r="O481" s="1" t="s">
        <v>122</v>
      </c>
      <c r="P481" s="1" t="s">
        <v>199</v>
      </c>
      <c r="Q481" s="1" t="s">
        <v>115</v>
      </c>
      <c r="R481" s="1" t="s">
        <v>6083</v>
      </c>
      <c r="S481" s="1" t="s">
        <v>5734</v>
      </c>
      <c r="T481" s="1" t="s">
        <v>5821</v>
      </c>
      <c r="U481" s="1" t="s">
        <v>265</v>
      </c>
      <c r="V481" s="18">
        <v>1.4074074074074074E-2</v>
      </c>
      <c r="W481" s="18">
        <v>3.1053240740740742E-2</v>
      </c>
      <c r="X481" s="18">
        <v>1.6979166666666667E-2</v>
      </c>
      <c r="Y481" s="1" t="e">
        <f>VLOOKUP(A481,tickets!A:A,1,0)</f>
        <v>#N/A</v>
      </c>
      <c r="Z481" s="58">
        <v>45331</v>
      </c>
      <c r="AA481" s="79">
        <v>0.99305555555555547</v>
      </c>
    </row>
    <row r="482" spans="1:27" hidden="1" x14ac:dyDescent="0.2">
      <c r="A482" s="1" t="s">
        <v>6084</v>
      </c>
      <c r="B482" s="1" t="s">
        <v>132</v>
      </c>
      <c r="C482" s="1" t="s">
        <v>251</v>
      </c>
      <c r="D482" s="1" t="s">
        <v>257</v>
      </c>
      <c r="E482" s="1" t="s">
        <v>297</v>
      </c>
      <c r="F482" s="1" t="s">
        <v>174</v>
      </c>
      <c r="G482" s="1" t="s">
        <v>116</v>
      </c>
      <c r="H482" s="1" t="s">
        <v>40</v>
      </c>
      <c r="I482" s="1" t="s">
        <v>117</v>
      </c>
      <c r="J482" s="1" t="s">
        <v>80</v>
      </c>
      <c r="K482" s="1" t="s">
        <v>348</v>
      </c>
      <c r="L482" s="1" t="s">
        <v>441</v>
      </c>
      <c r="M482" s="1" t="s">
        <v>6085</v>
      </c>
      <c r="N482" s="1" t="s">
        <v>6086</v>
      </c>
      <c r="O482" s="1" t="s">
        <v>122</v>
      </c>
      <c r="P482" s="1" t="s">
        <v>266</v>
      </c>
      <c r="Q482" s="1" t="s">
        <v>283</v>
      </c>
      <c r="R482" s="1" t="s">
        <v>6087</v>
      </c>
      <c r="S482" s="1" t="s">
        <v>5697</v>
      </c>
      <c r="T482" s="1" t="s">
        <v>6088</v>
      </c>
      <c r="U482" s="1" t="s">
        <v>262</v>
      </c>
      <c r="V482" s="18">
        <v>8.7037037037037031E-3</v>
      </c>
      <c r="W482" s="18">
        <v>2.165509259259259E-2</v>
      </c>
      <c r="X482" s="18">
        <v>1.2951388888888887E-2</v>
      </c>
      <c r="Y482" s="1" t="e">
        <f>VLOOKUP(A482,tickets!A:A,1,0)</f>
        <v>#N/A</v>
      </c>
      <c r="Z482" s="58">
        <v>45332</v>
      </c>
      <c r="AA482" s="79">
        <v>0.99305555555555547</v>
      </c>
    </row>
    <row r="483" spans="1:27" hidden="1" x14ac:dyDescent="0.2">
      <c r="A483" s="1" t="s">
        <v>6089</v>
      </c>
      <c r="B483" s="1" t="s">
        <v>132</v>
      </c>
      <c r="C483" s="1" t="s">
        <v>250</v>
      </c>
      <c r="D483" s="1" t="s">
        <v>251</v>
      </c>
      <c r="E483" s="1" t="s">
        <v>302</v>
      </c>
      <c r="F483" s="1" t="s">
        <v>303</v>
      </c>
      <c r="G483" s="1" t="s">
        <v>110</v>
      </c>
      <c r="H483" s="1" t="s">
        <v>50</v>
      </c>
      <c r="I483" s="1" t="s">
        <v>109</v>
      </c>
      <c r="J483" s="1" t="s">
        <v>4186</v>
      </c>
      <c r="K483" s="1" t="s">
        <v>129</v>
      </c>
      <c r="L483" s="1" t="s">
        <v>6090</v>
      </c>
      <c r="M483" s="1" t="s">
        <v>6091</v>
      </c>
      <c r="N483" s="1" t="s">
        <v>6092</v>
      </c>
      <c r="O483" s="1" t="s">
        <v>122</v>
      </c>
      <c r="P483" s="1" t="s">
        <v>246</v>
      </c>
      <c r="Q483" s="1" t="s">
        <v>247</v>
      </c>
      <c r="R483" s="1" t="s">
        <v>6093</v>
      </c>
      <c r="S483" s="1" t="s">
        <v>5618</v>
      </c>
      <c r="T483" s="1" t="s">
        <v>304</v>
      </c>
      <c r="U483" s="1" t="s">
        <v>305</v>
      </c>
      <c r="V483" s="18">
        <v>0</v>
      </c>
      <c r="W483" s="18">
        <v>0</v>
      </c>
      <c r="X483" s="18">
        <v>0</v>
      </c>
      <c r="Y483" s="1" t="e">
        <f>VLOOKUP(A483,tickets!A:A,1,0)</f>
        <v>#N/A</v>
      </c>
      <c r="Z483" s="58">
        <v>45328</v>
      </c>
      <c r="AA483" s="79">
        <v>0.99305555555555547</v>
      </c>
    </row>
    <row r="484" spans="1:27" hidden="1" x14ac:dyDescent="0.2">
      <c r="A484" s="1" t="s">
        <v>1684</v>
      </c>
      <c r="B484" s="1" t="s">
        <v>124</v>
      </c>
      <c r="C484" s="1" t="s">
        <v>19</v>
      </c>
      <c r="D484" s="1" t="s">
        <v>277</v>
      </c>
      <c r="E484" s="1" t="s">
        <v>62</v>
      </c>
      <c r="F484" s="1" t="s">
        <v>125</v>
      </c>
      <c r="G484" s="1" t="s">
        <v>123</v>
      </c>
      <c r="H484" s="1" t="s">
        <v>50</v>
      </c>
      <c r="I484" s="1" t="s">
        <v>109</v>
      </c>
      <c r="J484" s="1" t="s">
        <v>80</v>
      </c>
      <c r="K484" s="1" t="s">
        <v>121</v>
      </c>
      <c r="L484" s="1" t="s">
        <v>1686</v>
      </c>
      <c r="M484" s="1" t="s">
        <v>6142</v>
      </c>
      <c r="N484" s="1" t="s">
        <v>6142</v>
      </c>
      <c r="O484" s="1" t="s">
        <v>122</v>
      </c>
      <c r="P484" s="1" t="s">
        <v>266</v>
      </c>
      <c r="Q484" s="1" t="s">
        <v>267</v>
      </c>
      <c r="R484" s="1" t="s">
        <v>6001</v>
      </c>
      <c r="S484" s="1" t="s">
        <v>5618</v>
      </c>
      <c r="T484" s="1" t="s">
        <v>6143</v>
      </c>
      <c r="U484" s="1" t="s">
        <v>6144</v>
      </c>
      <c r="V484" s="18">
        <v>5.115740740740741E-3</v>
      </c>
      <c r="W484" s="18">
        <v>1.4756944444444446E-2</v>
      </c>
      <c r="X484" s="18">
        <v>9.6412037037037039E-3</v>
      </c>
      <c r="Y484" s="1" t="e">
        <f>VLOOKUP(A484,tickets!A:A,1,0)</f>
        <v>#N/A</v>
      </c>
      <c r="Z484" s="58">
        <v>45328</v>
      </c>
      <c r="AA484" s="79">
        <v>0.99305555555555547</v>
      </c>
    </row>
    <row r="485" spans="1:27" x14ac:dyDescent="0.2">
      <c r="A485" s="1" t="s">
        <v>1657</v>
      </c>
      <c r="B485" s="1" t="s">
        <v>112</v>
      </c>
      <c r="C485" s="1" t="s">
        <v>18</v>
      </c>
      <c r="D485" s="1" t="s">
        <v>242</v>
      </c>
      <c r="E485" s="1" t="s">
        <v>61</v>
      </c>
      <c r="F485" s="1" t="s">
        <v>453</v>
      </c>
      <c r="G485" s="1" t="s">
        <v>110</v>
      </c>
      <c r="H485" s="1" t="s">
        <v>50</v>
      </c>
      <c r="I485" s="1" t="s">
        <v>109</v>
      </c>
      <c r="J485" s="1" t="s">
        <v>81</v>
      </c>
      <c r="K485" s="1" t="s">
        <v>111</v>
      </c>
      <c r="L485" s="1" t="s">
        <v>1661</v>
      </c>
      <c r="M485" s="1" t="s">
        <v>6175</v>
      </c>
      <c r="N485" s="1" t="s">
        <v>6176</v>
      </c>
      <c r="O485" s="1" t="s">
        <v>122</v>
      </c>
      <c r="P485" s="1" t="s">
        <v>266</v>
      </c>
      <c r="Q485" s="1" t="s">
        <v>267</v>
      </c>
      <c r="R485" s="1" t="s">
        <v>6177</v>
      </c>
      <c r="S485" s="1" t="s">
        <v>5618</v>
      </c>
      <c r="T485" s="1" t="s">
        <v>1661</v>
      </c>
      <c r="U485" s="1" t="s">
        <v>1661</v>
      </c>
      <c r="V485" s="18">
        <v>0</v>
      </c>
      <c r="W485" s="18">
        <v>1.8402777777777777E-3</v>
      </c>
      <c r="X485" s="18">
        <v>1.8402777777777777E-3</v>
      </c>
      <c r="Y485" s="1" t="e">
        <f>VLOOKUP(A485,tickets!A:A,1,0)</f>
        <v>#N/A</v>
      </c>
      <c r="Z485" s="58">
        <v>45328</v>
      </c>
      <c r="AA485" s="79">
        <v>0.99305555555555547</v>
      </c>
    </row>
    <row r="486" spans="1:27" x14ac:dyDescent="0.2">
      <c r="A486" s="1" t="s">
        <v>1708</v>
      </c>
      <c r="B486" s="1" t="s">
        <v>115</v>
      </c>
      <c r="C486" s="1" t="s">
        <v>22</v>
      </c>
      <c r="D486" s="1" t="s">
        <v>257</v>
      </c>
      <c r="E486" s="1" t="s">
        <v>66</v>
      </c>
      <c r="F486" s="1" t="s">
        <v>141</v>
      </c>
      <c r="G486" s="1" t="s">
        <v>110</v>
      </c>
      <c r="H486" s="1" t="s">
        <v>50</v>
      </c>
      <c r="I486" s="1" t="s">
        <v>109</v>
      </c>
      <c r="J486" s="1" t="s">
        <v>81</v>
      </c>
      <c r="K486" s="1" t="s">
        <v>213</v>
      </c>
      <c r="L486" s="1" t="s">
        <v>1712</v>
      </c>
      <c r="M486" s="1" t="s">
        <v>6194</v>
      </c>
      <c r="N486" s="1" t="s">
        <v>6195</v>
      </c>
      <c r="O486" s="1" t="s">
        <v>122</v>
      </c>
      <c r="P486" s="1" t="s">
        <v>246</v>
      </c>
      <c r="Q486" s="1" t="s">
        <v>247</v>
      </c>
      <c r="R486" s="1" t="s">
        <v>6196</v>
      </c>
      <c r="S486" s="1" t="s">
        <v>5618</v>
      </c>
      <c r="T486" s="1" t="s">
        <v>6197</v>
      </c>
      <c r="U486" s="1" t="s">
        <v>6198</v>
      </c>
      <c r="V486" s="18">
        <v>0.68269675925925932</v>
      </c>
      <c r="W486" s="18">
        <v>0.70778935185185177</v>
      </c>
      <c r="X486" s="18">
        <v>2.5092592592592593E-2</v>
      </c>
      <c r="Y486" s="1" t="e">
        <f>VLOOKUP(A486,tickets!A:A,1,0)</f>
        <v>#N/A</v>
      </c>
      <c r="Z486" s="58">
        <v>45328</v>
      </c>
      <c r="AA486" s="79">
        <v>0.99305555555555547</v>
      </c>
    </row>
    <row r="487" spans="1:27" hidden="1" x14ac:dyDescent="0.2">
      <c r="A487" s="1" t="s">
        <v>6107</v>
      </c>
      <c r="B487" s="1" t="s">
        <v>132</v>
      </c>
      <c r="C487" s="1" t="s">
        <v>256</v>
      </c>
      <c r="D487" s="1" t="s">
        <v>257</v>
      </c>
      <c r="E487" s="1" t="s">
        <v>302</v>
      </c>
      <c r="F487" s="1" t="s">
        <v>219</v>
      </c>
      <c r="G487" s="1" t="s">
        <v>116</v>
      </c>
      <c r="H487" s="1" t="s">
        <v>40</v>
      </c>
      <c r="I487" s="1" t="s">
        <v>117</v>
      </c>
      <c r="J487" s="1" t="s">
        <v>81</v>
      </c>
      <c r="K487" s="1" t="s">
        <v>259</v>
      </c>
      <c r="L487" s="1" t="s">
        <v>260</v>
      </c>
      <c r="M487" s="1" t="s">
        <v>6108</v>
      </c>
      <c r="N487" s="1" t="s">
        <v>6109</v>
      </c>
      <c r="O487" s="1" t="s">
        <v>122</v>
      </c>
      <c r="P487" s="1" t="s">
        <v>199</v>
      </c>
      <c r="Q487" s="1" t="s">
        <v>115</v>
      </c>
      <c r="R487" s="1" t="s">
        <v>6110</v>
      </c>
      <c r="S487" s="1" t="s">
        <v>5638</v>
      </c>
      <c r="T487" s="1" t="s">
        <v>6111</v>
      </c>
      <c r="U487" s="1" t="s">
        <v>324</v>
      </c>
      <c r="V487" s="18">
        <v>4.8726851851851856E-3</v>
      </c>
      <c r="W487" s="18">
        <v>1.5185185185185185E-2</v>
      </c>
      <c r="X487" s="18">
        <v>1.03125E-2</v>
      </c>
      <c r="Y487" s="1" t="e">
        <f>VLOOKUP(A487,tickets!A:A,1,0)</f>
        <v>#N/A</v>
      </c>
      <c r="Z487" s="58">
        <v>45327</v>
      </c>
      <c r="AA487" s="79">
        <v>0.99305555555555547</v>
      </c>
    </row>
    <row r="488" spans="1:27" x14ac:dyDescent="0.2">
      <c r="A488" s="1" t="s">
        <v>1588</v>
      </c>
      <c r="B488" s="1" t="s">
        <v>216</v>
      </c>
      <c r="C488" s="1" t="s">
        <v>14</v>
      </c>
      <c r="D488" s="1" t="s">
        <v>242</v>
      </c>
      <c r="E488" s="1" t="s">
        <v>1592</v>
      </c>
      <c r="F488" s="1" t="s">
        <v>147</v>
      </c>
      <c r="G488" s="1" t="s">
        <v>116</v>
      </c>
      <c r="H488" s="1" t="s">
        <v>40</v>
      </c>
      <c r="I488" s="1" t="s">
        <v>117</v>
      </c>
      <c r="J488" s="1" t="s">
        <v>81</v>
      </c>
      <c r="K488" s="1" t="s">
        <v>111</v>
      </c>
      <c r="L488" s="1" t="s">
        <v>1593</v>
      </c>
      <c r="M488" s="1" t="s">
        <v>6286</v>
      </c>
      <c r="N488" s="1" t="s">
        <v>6287</v>
      </c>
      <c r="O488" s="1" t="s">
        <v>165</v>
      </c>
      <c r="P488" s="1" t="s">
        <v>266</v>
      </c>
      <c r="Q488" s="1" t="s">
        <v>401</v>
      </c>
      <c r="R488" s="1" t="s">
        <v>6288</v>
      </c>
      <c r="S488" s="1" t="s">
        <v>6288</v>
      </c>
      <c r="T488" s="1" t="s">
        <v>6289</v>
      </c>
      <c r="U488" s="1" t="s">
        <v>6290</v>
      </c>
      <c r="V488" s="18">
        <v>0</v>
      </c>
      <c r="W488" s="18">
        <v>0</v>
      </c>
      <c r="X488" s="18">
        <v>0</v>
      </c>
      <c r="Y488" s="1" t="e">
        <f>VLOOKUP(A488,tickets!A:A,1,0)</f>
        <v>#N/A</v>
      </c>
      <c r="Z488" s="58">
        <v>45328</v>
      </c>
      <c r="AA488" s="79">
        <v>0.99305555555555547</v>
      </c>
    </row>
    <row r="489" spans="1:27" hidden="1" x14ac:dyDescent="0.2">
      <c r="A489" s="1" t="s">
        <v>6117</v>
      </c>
      <c r="B489" s="1" t="s">
        <v>132</v>
      </c>
      <c r="C489" s="1" t="s">
        <v>250</v>
      </c>
      <c r="D489" s="1" t="s">
        <v>251</v>
      </c>
      <c r="E489" s="1" t="s">
        <v>263</v>
      </c>
      <c r="F489" s="1" t="s">
        <v>293</v>
      </c>
      <c r="G489" s="1" t="s">
        <v>116</v>
      </c>
      <c r="H489" s="1" t="s">
        <v>40</v>
      </c>
      <c r="I489" s="1" t="s">
        <v>117</v>
      </c>
      <c r="J489" s="1" t="s">
        <v>81</v>
      </c>
      <c r="K489" s="1" t="s">
        <v>129</v>
      </c>
      <c r="L489" s="1" t="s">
        <v>333</v>
      </c>
      <c r="M489" s="1" t="s">
        <v>6118</v>
      </c>
      <c r="N489" s="1" t="s">
        <v>6119</v>
      </c>
      <c r="O489" s="1" t="s">
        <v>122</v>
      </c>
      <c r="P489" s="1" t="s">
        <v>246</v>
      </c>
      <c r="Q489" s="1" t="s">
        <v>247</v>
      </c>
      <c r="R489" s="1" t="s">
        <v>6119</v>
      </c>
      <c r="S489" s="1" t="s">
        <v>5720</v>
      </c>
      <c r="T489" s="1" t="s">
        <v>333</v>
      </c>
      <c r="U489" s="1" t="s">
        <v>334</v>
      </c>
      <c r="V489" s="18">
        <v>0</v>
      </c>
      <c r="W489" s="18">
        <v>9.4907407407407408E-4</v>
      </c>
      <c r="X489" s="18">
        <v>9.4907407407407408E-4</v>
      </c>
      <c r="Y489" s="1" t="e">
        <f>VLOOKUP(A489,tickets!A:A,1,0)</f>
        <v>#N/A</v>
      </c>
      <c r="Z489" s="58">
        <v>45330</v>
      </c>
      <c r="AA489" s="79">
        <v>0.99305555555555547</v>
      </c>
    </row>
    <row r="490" spans="1:27" hidden="1" x14ac:dyDescent="0.2">
      <c r="A490" s="1" t="s">
        <v>6120</v>
      </c>
      <c r="B490" s="1" t="s">
        <v>173</v>
      </c>
      <c r="C490" s="1" t="s">
        <v>242</v>
      </c>
      <c r="D490" s="1" t="s">
        <v>251</v>
      </c>
      <c r="E490" s="1" t="s">
        <v>281</v>
      </c>
      <c r="F490" s="1" t="s">
        <v>282</v>
      </c>
      <c r="G490" s="1" t="s">
        <v>110</v>
      </c>
      <c r="H490" s="1" t="s">
        <v>50</v>
      </c>
      <c r="I490" s="1" t="s">
        <v>109</v>
      </c>
      <c r="J490" s="1" t="s">
        <v>4186</v>
      </c>
      <c r="K490" s="1" t="s">
        <v>114</v>
      </c>
      <c r="L490" s="1" t="s">
        <v>6121</v>
      </c>
      <c r="M490" s="1" t="s">
        <v>6122</v>
      </c>
      <c r="N490" s="1" t="s">
        <v>6123</v>
      </c>
      <c r="O490" s="1" t="s">
        <v>122</v>
      </c>
      <c r="P490" s="1" t="s">
        <v>266</v>
      </c>
      <c r="Q490" s="1" t="s">
        <v>283</v>
      </c>
      <c r="R490" s="1" t="s">
        <v>6124</v>
      </c>
      <c r="S490" s="1" t="s">
        <v>5663</v>
      </c>
      <c r="T490" s="1" t="s">
        <v>6125</v>
      </c>
      <c r="U490" s="1" t="s">
        <v>6126</v>
      </c>
      <c r="V490" s="18">
        <v>0</v>
      </c>
      <c r="W490" s="18">
        <v>0</v>
      </c>
      <c r="X490" s="18">
        <v>0</v>
      </c>
      <c r="Y490" s="1" t="e">
        <f>VLOOKUP(A490,tickets!A:A,1,0)</f>
        <v>#N/A</v>
      </c>
      <c r="Z490" s="58">
        <v>45333</v>
      </c>
      <c r="AA490" s="79">
        <v>0.99305555555555547</v>
      </c>
    </row>
    <row r="491" spans="1:27" hidden="1" x14ac:dyDescent="0.2">
      <c r="A491" s="1" t="s">
        <v>6127</v>
      </c>
      <c r="B491" s="1" t="s">
        <v>132</v>
      </c>
      <c r="C491" s="1" t="s">
        <v>256</v>
      </c>
      <c r="D491" s="1" t="s">
        <v>257</v>
      </c>
      <c r="E491" s="1" t="s">
        <v>289</v>
      </c>
      <c r="F491" s="1" t="s">
        <v>219</v>
      </c>
      <c r="G491" s="1" t="s">
        <v>116</v>
      </c>
      <c r="H491" s="1" t="s">
        <v>40</v>
      </c>
      <c r="I491" s="1" t="s">
        <v>117</v>
      </c>
      <c r="J491" s="1" t="s">
        <v>81</v>
      </c>
      <c r="K491" s="1" t="s">
        <v>129</v>
      </c>
      <c r="L491" s="1" t="s">
        <v>314</v>
      </c>
      <c r="M491" s="1" t="s">
        <v>6128</v>
      </c>
      <c r="N491" s="1" t="s">
        <v>6129</v>
      </c>
      <c r="O491" s="1" t="s">
        <v>122</v>
      </c>
      <c r="P491" s="1" t="s">
        <v>199</v>
      </c>
      <c r="Q491" s="1" t="s">
        <v>115</v>
      </c>
      <c r="R491" s="1" t="s">
        <v>6130</v>
      </c>
      <c r="S491" s="1" t="s">
        <v>5638</v>
      </c>
      <c r="T491" s="1" t="s">
        <v>6131</v>
      </c>
      <c r="U491" s="1" t="s">
        <v>262</v>
      </c>
      <c r="V491" s="18">
        <v>4.6296296296296293E-4</v>
      </c>
      <c r="W491" s="18">
        <v>1.0162037037037037E-2</v>
      </c>
      <c r="X491" s="18">
        <v>9.6990740740740735E-3</v>
      </c>
      <c r="Y491" s="1" t="e">
        <f>VLOOKUP(A491,tickets!A:A,1,0)</f>
        <v>#N/A</v>
      </c>
      <c r="Z491" s="58">
        <v>45327</v>
      </c>
      <c r="AA491" s="79">
        <v>0.99305555555555547</v>
      </c>
    </row>
    <row r="492" spans="1:27" hidden="1" x14ac:dyDescent="0.2">
      <c r="A492" s="1" t="s">
        <v>6132</v>
      </c>
      <c r="B492" s="1" t="s">
        <v>132</v>
      </c>
      <c r="C492" s="1" t="s">
        <v>256</v>
      </c>
      <c r="D492" s="1" t="s">
        <v>257</v>
      </c>
      <c r="E492" s="1" t="s">
        <v>258</v>
      </c>
      <c r="F492" s="1" t="s">
        <v>471</v>
      </c>
      <c r="G492" s="1" t="s">
        <v>116</v>
      </c>
      <c r="H492" s="1" t="s">
        <v>40</v>
      </c>
      <c r="I492" s="1" t="s">
        <v>117</v>
      </c>
      <c r="J492" s="1" t="s">
        <v>81</v>
      </c>
      <c r="K492" s="1" t="s">
        <v>129</v>
      </c>
      <c r="L492" s="1" t="s">
        <v>6133</v>
      </c>
      <c r="M492" s="1" t="s">
        <v>6134</v>
      </c>
      <c r="N492" s="1" t="s">
        <v>6135</v>
      </c>
      <c r="O492" s="1" t="s">
        <v>122</v>
      </c>
      <c r="P492" s="1" t="s">
        <v>199</v>
      </c>
      <c r="Q492" s="1" t="s">
        <v>115</v>
      </c>
      <c r="R492" s="1" t="s">
        <v>6136</v>
      </c>
      <c r="S492" s="1" t="s">
        <v>5720</v>
      </c>
      <c r="T492" s="1" t="s">
        <v>6137</v>
      </c>
      <c r="V492" s="18">
        <v>0</v>
      </c>
      <c r="W492" s="18">
        <v>1.7430555555555557E-2</v>
      </c>
      <c r="X492" s="18">
        <v>1.7430555555555557E-2</v>
      </c>
      <c r="Y492" s="1" t="e">
        <f>VLOOKUP(A492,tickets!A:A,1,0)</f>
        <v>#N/A</v>
      </c>
      <c r="Z492" s="58">
        <v>45330</v>
      </c>
      <c r="AA492" s="79">
        <v>0.99305555555555547</v>
      </c>
    </row>
    <row r="493" spans="1:27" hidden="1" x14ac:dyDescent="0.2">
      <c r="A493" s="1" t="s">
        <v>6138</v>
      </c>
      <c r="B493" s="1" t="s">
        <v>132</v>
      </c>
      <c r="C493" s="1" t="s">
        <v>250</v>
      </c>
      <c r="D493" s="1" t="s">
        <v>251</v>
      </c>
      <c r="E493" s="1" t="s">
        <v>289</v>
      </c>
      <c r="F493" s="1" t="s">
        <v>290</v>
      </c>
      <c r="G493" s="1" t="s">
        <v>110</v>
      </c>
      <c r="H493" s="1" t="s">
        <v>50</v>
      </c>
      <c r="I493" s="1" t="s">
        <v>109</v>
      </c>
      <c r="J493" s="1" t="s">
        <v>81</v>
      </c>
      <c r="K493" s="1" t="s">
        <v>129</v>
      </c>
      <c r="L493" s="1" t="s">
        <v>269</v>
      </c>
      <c r="M493" s="1" t="s">
        <v>6139</v>
      </c>
      <c r="N493" s="1" t="s">
        <v>6140</v>
      </c>
      <c r="O493" s="1" t="s">
        <v>122</v>
      </c>
      <c r="P493" s="1" t="s">
        <v>246</v>
      </c>
      <c r="Q493" s="1" t="s">
        <v>247</v>
      </c>
      <c r="R493" s="1" t="s">
        <v>6141</v>
      </c>
      <c r="S493" s="1" t="s">
        <v>5638</v>
      </c>
      <c r="T493" s="1" t="s">
        <v>269</v>
      </c>
      <c r="U493" s="1" t="s">
        <v>369</v>
      </c>
      <c r="V493" s="18">
        <v>1.0069444444444444E-3</v>
      </c>
      <c r="W493" s="18">
        <v>1.8981481481481482E-3</v>
      </c>
      <c r="X493" s="18">
        <v>8.9120370370370362E-4</v>
      </c>
      <c r="Y493" s="1" t="e">
        <f>VLOOKUP(A493,tickets!A:A,1,0)</f>
        <v>#N/A</v>
      </c>
      <c r="Z493" s="58">
        <v>45327</v>
      </c>
      <c r="AA493" s="79">
        <v>0.99305555555555547</v>
      </c>
    </row>
    <row r="494" spans="1:27" x14ac:dyDescent="0.2">
      <c r="A494" s="1" t="s">
        <v>1652</v>
      </c>
      <c r="B494" s="1" t="s">
        <v>112</v>
      </c>
      <c r="C494" s="1" t="s">
        <v>18</v>
      </c>
      <c r="D494" s="1" t="s">
        <v>242</v>
      </c>
      <c r="E494" s="1" t="s">
        <v>61</v>
      </c>
      <c r="F494" s="1" t="s">
        <v>453</v>
      </c>
      <c r="G494" s="1" t="s">
        <v>110</v>
      </c>
      <c r="H494" s="1" t="s">
        <v>50</v>
      </c>
      <c r="I494" s="1" t="s">
        <v>109</v>
      </c>
      <c r="J494" s="1" t="s">
        <v>81</v>
      </c>
      <c r="K494" s="1" t="s">
        <v>111</v>
      </c>
      <c r="L494" s="1" t="s">
        <v>1656</v>
      </c>
      <c r="M494" s="1" t="s">
        <v>6314</v>
      </c>
      <c r="N494" s="1" t="s">
        <v>6315</v>
      </c>
      <c r="O494" s="1" t="s">
        <v>122</v>
      </c>
      <c r="P494" s="1" t="s">
        <v>266</v>
      </c>
      <c r="Q494" s="1" t="s">
        <v>267</v>
      </c>
      <c r="R494" s="1" t="s">
        <v>6316</v>
      </c>
      <c r="S494" s="1" t="s">
        <v>5618</v>
      </c>
      <c r="T494" s="1" t="s">
        <v>1656</v>
      </c>
      <c r="U494" s="1" t="s">
        <v>1656</v>
      </c>
      <c r="V494" s="18">
        <v>0</v>
      </c>
      <c r="W494" s="18">
        <v>1.4004629629629629E-3</v>
      </c>
      <c r="X494" s="18">
        <v>1.4004629629629629E-3</v>
      </c>
      <c r="Y494" s="1" t="e">
        <f>VLOOKUP(A494,tickets!A:A,1,0)</f>
        <v>#N/A</v>
      </c>
      <c r="Z494" s="58">
        <v>45328</v>
      </c>
      <c r="AA494" s="79">
        <v>0.99305555555555547</v>
      </c>
    </row>
    <row r="495" spans="1:27" x14ac:dyDescent="0.2">
      <c r="A495" s="1" t="s">
        <v>1610</v>
      </c>
      <c r="B495" s="1" t="s">
        <v>115</v>
      </c>
      <c r="C495" s="1" t="s">
        <v>14</v>
      </c>
      <c r="D495" s="1" t="s">
        <v>243</v>
      </c>
      <c r="E495" s="1" t="s">
        <v>51</v>
      </c>
      <c r="F495" s="1" t="s">
        <v>1450</v>
      </c>
      <c r="G495" s="1" t="s">
        <v>110</v>
      </c>
      <c r="H495" s="1" t="s">
        <v>50</v>
      </c>
      <c r="I495" s="1" t="s">
        <v>109</v>
      </c>
      <c r="J495" s="1" t="s">
        <v>81</v>
      </c>
      <c r="K495" s="1" t="s">
        <v>201</v>
      </c>
      <c r="L495" s="1" t="s">
        <v>1614</v>
      </c>
      <c r="M495" s="1" t="s">
        <v>6567</v>
      </c>
      <c r="N495" s="1" t="s">
        <v>6568</v>
      </c>
      <c r="O495" s="1" t="s">
        <v>122</v>
      </c>
      <c r="P495" s="1" t="s">
        <v>246</v>
      </c>
      <c r="Q495" s="1" t="s">
        <v>247</v>
      </c>
      <c r="R495" s="1" t="s">
        <v>6569</v>
      </c>
      <c r="S495" s="1" t="s">
        <v>5618</v>
      </c>
      <c r="T495" s="1" t="s">
        <v>6570</v>
      </c>
      <c r="U495" s="1" t="s">
        <v>6571</v>
      </c>
      <c r="V495" s="18">
        <v>3.5247222222222221</v>
      </c>
      <c r="W495" s="18">
        <v>3.5675925925925926</v>
      </c>
      <c r="X495" s="18">
        <v>4.2870370370370371E-2</v>
      </c>
      <c r="Y495" s="1" t="e">
        <f>VLOOKUP(A495,tickets!A:A,1,0)</f>
        <v>#N/A</v>
      </c>
      <c r="Z495" s="58">
        <v>45328</v>
      </c>
      <c r="AA495" s="79">
        <v>0.99305555555555547</v>
      </c>
    </row>
    <row r="496" spans="1:27" hidden="1" x14ac:dyDescent="0.2">
      <c r="A496" s="1" t="s">
        <v>6150</v>
      </c>
      <c r="B496" s="1" t="s">
        <v>132</v>
      </c>
      <c r="C496" s="1" t="s">
        <v>256</v>
      </c>
      <c r="D496" s="1" t="s">
        <v>374</v>
      </c>
      <c r="E496" s="1" t="s">
        <v>263</v>
      </c>
      <c r="F496" s="1" t="s">
        <v>442</v>
      </c>
      <c r="G496" s="1" t="s">
        <v>116</v>
      </c>
      <c r="H496" s="1" t="s">
        <v>40</v>
      </c>
      <c r="I496" s="1" t="s">
        <v>117</v>
      </c>
      <c r="J496" s="1" t="s">
        <v>81</v>
      </c>
      <c r="K496" s="1" t="s">
        <v>259</v>
      </c>
      <c r="L496" s="1" t="s">
        <v>464</v>
      </c>
      <c r="M496" s="1" t="s">
        <v>6151</v>
      </c>
      <c r="N496" s="1" t="s">
        <v>6152</v>
      </c>
      <c r="O496" s="1" t="s">
        <v>122</v>
      </c>
      <c r="P496" s="1" t="s">
        <v>199</v>
      </c>
      <c r="Q496" s="1" t="s">
        <v>115</v>
      </c>
      <c r="R496" s="1" t="s">
        <v>6153</v>
      </c>
      <c r="S496" s="1" t="s">
        <v>5734</v>
      </c>
      <c r="T496" s="1" t="s">
        <v>5797</v>
      </c>
      <c r="U496" s="1" t="s">
        <v>265</v>
      </c>
      <c r="V496" s="18">
        <v>1.4270833333333335E-2</v>
      </c>
      <c r="W496" s="18">
        <v>4.6793981481481478E-2</v>
      </c>
      <c r="X496" s="18">
        <v>3.2523148148148148E-2</v>
      </c>
      <c r="Y496" s="1" t="e">
        <f>VLOOKUP(A496,tickets!A:A,1,0)</f>
        <v>#N/A</v>
      </c>
      <c r="Z496" s="58">
        <v>45331</v>
      </c>
      <c r="AA496" s="79">
        <v>0.99305555555555547</v>
      </c>
    </row>
    <row r="497" spans="1:27" hidden="1" x14ac:dyDescent="0.2">
      <c r="A497" s="1" t="s">
        <v>1713</v>
      </c>
      <c r="B497" s="1" t="s">
        <v>124</v>
      </c>
      <c r="C497" s="1" t="s">
        <v>18</v>
      </c>
      <c r="D497" s="1" t="s">
        <v>277</v>
      </c>
      <c r="E497" s="1" t="s">
        <v>58</v>
      </c>
      <c r="F497" s="1" t="s">
        <v>125</v>
      </c>
      <c r="G497" s="1" t="s">
        <v>123</v>
      </c>
      <c r="H497" s="1" t="s">
        <v>50</v>
      </c>
      <c r="I497" s="1" t="s">
        <v>109</v>
      </c>
      <c r="J497" s="1" t="s">
        <v>80</v>
      </c>
      <c r="K497" s="1" t="s">
        <v>126</v>
      </c>
      <c r="L497" s="1" t="s">
        <v>215</v>
      </c>
      <c r="M497" s="1" t="s">
        <v>6584</v>
      </c>
      <c r="N497" s="1" t="s">
        <v>6584</v>
      </c>
      <c r="O497" s="1" t="s">
        <v>122</v>
      </c>
      <c r="P497" s="1" t="s">
        <v>278</v>
      </c>
      <c r="Q497" s="1" t="s">
        <v>278</v>
      </c>
      <c r="R497" s="1" t="s">
        <v>6585</v>
      </c>
      <c r="S497" s="1" t="s">
        <v>5618</v>
      </c>
      <c r="T497" s="1" t="s">
        <v>6586</v>
      </c>
      <c r="U497" s="1" t="s">
        <v>6587</v>
      </c>
      <c r="V497" s="18">
        <v>6.9606481481481478E-2</v>
      </c>
      <c r="W497" s="18">
        <v>7.3124999999999996E-2</v>
      </c>
      <c r="X497" s="18">
        <v>3.5185185185185185E-3</v>
      </c>
      <c r="Y497" s="1" t="e">
        <f>VLOOKUP(A497,tickets!A:A,1,0)</f>
        <v>#N/A</v>
      </c>
      <c r="Z497" s="58">
        <v>45328</v>
      </c>
      <c r="AA497" s="79">
        <v>0.99305555555555547</v>
      </c>
    </row>
    <row r="498" spans="1:27" hidden="1" x14ac:dyDescent="0.2">
      <c r="A498" s="1" t="s">
        <v>6159</v>
      </c>
      <c r="B498" s="1" t="s">
        <v>173</v>
      </c>
      <c r="C498" s="1" t="s">
        <v>295</v>
      </c>
      <c r="D498" s="1" t="s">
        <v>242</v>
      </c>
      <c r="E498" s="1" t="s">
        <v>358</v>
      </c>
      <c r="F498" s="1" t="s">
        <v>147</v>
      </c>
      <c r="G498" s="1" t="s">
        <v>116</v>
      </c>
      <c r="H498" s="1" t="s">
        <v>40</v>
      </c>
      <c r="I498" s="1" t="s">
        <v>117</v>
      </c>
      <c r="J498" s="1" t="s">
        <v>4186</v>
      </c>
      <c r="K498" s="1" t="s">
        <v>111</v>
      </c>
      <c r="L498" s="1" t="s">
        <v>6160</v>
      </c>
      <c r="M498" s="1" t="s">
        <v>6161</v>
      </c>
      <c r="N498" s="1" t="s">
        <v>6162</v>
      </c>
      <c r="O498" s="1" t="s">
        <v>122</v>
      </c>
      <c r="P498" s="1" t="s">
        <v>6163</v>
      </c>
      <c r="Q498" s="1" t="s">
        <v>6164</v>
      </c>
      <c r="R498" s="1" t="s">
        <v>6165</v>
      </c>
      <c r="S498" s="1" t="s">
        <v>5734</v>
      </c>
      <c r="T498" s="1" t="s">
        <v>6166</v>
      </c>
      <c r="U498" s="1" t="s">
        <v>6167</v>
      </c>
      <c r="V498" s="18">
        <v>0</v>
      </c>
      <c r="W498" s="18">
        <v>0</v>
      </c>
      <c r="X498" s="18">
        <v>0</v>
      </c>
      <c r="Y498" s="1" t="e">
        <f>VLOOKUP(A498,tickets!A:A,1,0)</f>
        <v>#N/A</v>
      </c>
      <c r="Z498" s="58">
        <v>45331</v>
      </c>
      <c r="AA498" s="79">
        <v>0.99305555555555547</v>
      </c>
    </row>
    <row r="499" spans="1:27" x14ac:dyDescent="0.2">
      <c r="A499" s="1" t="s">
        <v>1583</v>
      </c>
      <c r="B499" s="1" t="s">
        <v>167</v>
      </c>
      <c r="C499" s="1" t="s">
        <v>22</v>
      </c>
      <c r="D499" s="1" t="s">
        <v>22</v>
      </c>
      <c r="E499" s="1" t="s">
        <v>47</v>
      </c>
      <c r="F499" s="1" t="s">
        <v>205</v>
      </c>
      <c r="G499" s="1" t="s">
        <v>110</v>
      </c>
      <c r="H499" s="1" t="s">
        <v>50</v>
      </c>
      <c r="I499" s="1" t="s">
        <v>109</v>
      </c>
      <c r="J499" s="1" t="s">
        <v>81</v>
      </c>
      <c r="K499" s="1" t="s">
        <v>129</v>
      </c>
      <c r="L499" s="1" t="s">
        <v>1587</v>
      </c>
      <c r="M499" s="1" t="s">
        <v>6694</v>
      </c>
      <c r="N499" s="1" t="s">
        <v>6695</v>
      </c>
      <c r="O499" s="1" t="s">
        <v>122</v>
      </c>
      <c r="P499" s="1" t="s">
        <v>279</v>
      </c>
      <c r="Q499" s="1" t="s">
        <v>280</v>
      </c>
      <c r="R499" s="1" t="s">
        <v>6696</v>
      </c>
      <c r="S499" s="1" t="s">
        <v>5618</v>
      </c>
      <c r="T499" s="1" t="s">
        <v>470</v>
      </c>
      <c r="U499" s="1" t="s">
        <v>470</v>
      </c>
      <c r="V499" s="18">
        <v>0</v>
      </c>
      <c r="W499" s="18">
        <v>1.0300925925925926E-3</v>
      </c>
      <c r="X499" s="18">
        <v>1.0300925925925926E-3</v>
      </c>
      <c r="Y499" s="1" t="e">
        <f>VLOOKUP(A499,tickets!A:A,1,0)</f>
        <v>#N/A</v>
      </c>
      <c r="Z499" s="58">
        <v>45328</v>
      </c>
      <c r="AA499" s="79">
        <v>0.99305555555555547</v>
      </c>
    </row>
    <row r="500" spans="1:27" hidden="1" x14ac:dyDescent="0.2">
      <c r="A500" s="1" t="s">
        <v>1621</v>
      </c>
      <c r="B500" s="1" t="s">
        <v>173</v>
      </c>
      <c r="C500" s="1" t="s">
        <v>13</v>
      </c>
      <c r="D500" s="1" t="s">
        <v>13</v>
      </c>
      <c r="E500" s="1" t="s">
        <v>38</v>
      </c>
      <c r="F500" s="1" t="s">
        <v>196</v>
      </c>
      <c r="G500" s="1" t="s">
        <v>159</v>
      </c>
      <c r="H500" s="1" t="s">
        <v>36</v>
      </c>
      <c r="I500" s="1" t="s">
        <v>84</v>
      </c>
      <c r="J500" s="1" t="s">
        <v>80</v>
      </c>
      <c r="K500" s="1" t="s">
        <v>111</v>
      </c>
      <c r="L500" s="1" t="s">
        <v>1625</v>
      </c>
      <c r="M500" s="1" t="s">
        <v>6737</v>
      </c>
      <c r="N500" s="1" t="s">
        <v>6738</v>
      </c>
      <c r="O500" s="1" t="s">
        <v>122</v>
      </c>
      <c r="P500" s="1" t="s">
        <v>363</v>
      </c>
      <c r="Q500" s="1" t="s">
        <v>423</v>
      </c>
      <c r="R500" s="1" t="s">
        <v>6739</v>
      </c>
      <c r="S500" s="1" t="s">
        <v>5618</v>
      </c>
      <c r="T500" s="1" t="s">
        <v>6740</v>
      </c>
      <c r="U500" s="1" t="s">
        <v>6741</v>
      </c>
      <c r="V500" s="18">
        <v>3.7823958333333336</v>
      </c>
      <c r="W500" s="18">
        <v>3.8088194444444441</v>
      </c>
      <c r="X500" s="18">
        <v>2.642361111111111E-2</v>
      </c>
      <c r="Y500" s="1" t="e">
        <f>VLOOKUP(A500,tickets!A:A,1,0)</f>
        <v>#N/A</v>
      </c>
      <c r="Z500" s="58">
        <v>45328</v>
      </c>
      <c r="AA500" s="79">
        <v>0.99305555555555547</v>
      </c>
    </row>
    <row r="501" spans="1:27" x14ac:dyDescent="0.2">
      <c r="A501" s="1" t="s">
        <v>1647</v>
      </c>
      <c r="B501" s="1" t="s">
        <v>115</v>
      </c>
      <c r="C501" s="1" t="s">
        <v>22</v>
      </c>
      <c r="D501" s="1" t="s">
        <v>243</v>
      </c>
      <c r="E501" s="1" t="s">
        <v>46</v>
      </c>
      <c r="F501" s="1" t="s">
        <v>120</v>
      </c>
      <c r="G501" s="1" t="s">
        <v>116</v>
      </c>
      <c r="H501" s="1" t="s">
        <v>40</v>
      </c>
      <c r="I501" s="1" t="s">
        <v>117</v>
      </c>
      <c r="J501" s="1" t="s">
        <v>81</v>
      </c>
      <c r="K501" s="1" t="s">
        <v>169</v>
      </c>
      <c r="L501" s="1" t="s">
        <v>1651</v>
      </c>
      <c r="M501" s="1" t="s">
        <v>6780</v>
      </c>
      <c r="N501" s="1" t="s">
        <v>6000</v>
      </c>
      <c r="O501" s="1" t="s">
        <v>122</v>
      </c>
      <c r="P501" s="1" t="s">
        <v>266</v>
      </c>
      <c r="Q501" s="1" t="s">
        <v>330</v>
      </c>
      <c r="R501" s="1" t="s">
        <v>6781</v>
      </c>
      <c r="S501" s="1" t="s">
        <v>5618</v>
      </c>
      <c r="T501" s="1" t="s">
        <v>6782</v>
      </c>
      <c r="U501" s="1" t="s">
        <v>6783</v>
      </c>
      <c r="V501" s="18">
        <v>0</v>
      </c>
      <c r="W501" s="18">
        <v>1.8738425925925926E-2</v>
      </c>
      <c r="X501" s="18">
        <v>1.8738425925925926E-2</v>
      </c>
      <c r="Y501" s="1" t="e">
        <f>VLOOKUP(A501,tickets!A:A,1,0)</f>
        <v>#N/A</v>
      </c>
      <c r="Z501" s="58">
        <v>45328</v>
      </c>
      <c r="AA501" s="79">
        <v>0.99305555555555547</v>
      </c>
    </row>
    <row r="502" spans="1:27" x14ac:dyDescent="0.2">
      <c r="A502" s="1" t="s">
        <v>1577</v>
      </c>
      <c r="B502" s="1" t="s">
        <v>115</v>
      </c>
      <c r="C502" s="1" t="s">
        <v>20</v>
      </c>
      <c r="D502" s="1" t="s">
        <v>243</v>
      </c>
      <c r="E502" s="1" t="s">
        <v>66</v>
      </c>
      <c r="F502" s="1" t="s">
        <v>135</v>
      </c>
      <c r="G502" s="1" t="s">
        <v>110</v>
      </c>
      <c r="H502" s="1" t="s">
        <v>50</v>
      </c>
      <c r="I502" s="1" t="s">
        <v>109</v>
      </c>
      <c r="J502" s="1" t="s">
        <v>81</v>
      </c>
      <c r="K502" s="1" t="s">
        <v>111</v>
      </c>
      <c r="L502" s="1" t="s">
        <v>1582</v>
      </c>
      <c r="M502" s="1" t="s">
        <v>7093</v>
      </c>
      <c r="N502" s="1" t="s">
        <v>7094</v>
      </c>
      <c r="O502" s="1" t="s">
        <v>122</v>
      </c>
      <c r="P502" s="1" t="s">
        <v>246</v>
      </c>
      <c r="Q502" s="1" t="s">
        <v>247</v>
      </c>
      <c r="R502" s="1" t="s">
        <v>7095</v>
      </c>
      <c r="S502" s="1" t="s">
        <v>5618</v>
      </c>
      <c r="T502" s="1" t="s">
        <v>7096</v>
      </c>
      <c r="U502" s="1" t="s">
        <v>7097</v>
      </c>
      <c r="V502" s="18">
        <v>1.9745370370370371E-2</v>
      </c>
      <c r="W502" s="18">
        <v>2.4282407407407409E-2</v>
      </c>
      <c r="X502" s="18">
        <v>4.5370370370370365E-3</v>
      </c>
      <c r="Y502" s="1" t="e">
        <f>VLOOKUP(A502,tickets!A:A,1,0)</f>
        <v>#N/A</v>
      </c>
      <c r="Z502" s="58">
        <v>45328</v>
      </c>
      <c r="AA502" s="79">
        <v>0.99305555555555547</v>
      </c>
    </row>
    <row r="503" spans="1:27" x14ac:dyDescent="0.2">
      <c r="A503" s="1" t="s">
        <v>1631</v>
      </c>
      <c r="B503" s="1" t="s">
        <v>115</v>
      </c>
      <c r="C503" s="1" t="s">
        <v>22</v>
      </c>
      <c r="D503" s="1" t="s">
        <v>243</v>
      </c>
      <c r="E503" s="1" t="s">
        <v>45</v>
      </c>
      <c r="F503" s="1" t="s">
        <v>120</v>
      </c>
      <c r="G503" s="1" t="s">
        <v>116</v>
      </c>
      <c r="H503" s="1" t="s">
        <v>40</v>
      </c>
      <c r="I503" s="1" t="s">
        <v>117</v>
      </c>
      <c r="J503" s="1" t="s">
        <v>81</v>
      </c>
      <c r="K503" s="1" t="s">
        <v>119</v>
      </c>
      <c r="L503" s="1" t="s">
        <v>1635</v>
      </c>
      <c r="M503" s="1" t="s">
        <v>7098</v>
      </c>
      <c r="N503" s="1" t="s">
        <v>7099</v>
      </c>
      <c r="O503" s="1" t="s">
        <v>122</v>
      </c>
      <c r="P503" s="1" t="s">
        <v>279</v>
      </c>
      <c r="Q503" s="1" t="s">
        <v>280</v>
      </c>
      <c r="R503" s="1" t="s">
        <v>7100</v>
      </c>
      <c r="S503" s="1" t="s">
        <v>5618</v>
      </c>
      <c r="T503" s="1" t="s">
        <v>7101</v>
      </c>
      <c r="U503" s="1" t="s">
        <v>315</v>
      </c>
      <c r="V503" s="18">
        <v>0.70537037037037031</v>
      </c>
      <c r="W503" s="18">
        <v>1.065949074074074</v>
      </c>
      <c r="X503" s="18">
        <v>0.36057870370370365</v>
      </c>
      <c r="Y503" s="1" t="e">
        <f>VLOOKUP(A503,tickets!A:A,1,0)</f>
        <v>#N/A</v>
      </c>
      <c r="Z503" s="58">
        <v>45328</v>
      </c>
      <c r="AA503" s="79">
        <v>0.99305555555555547</v>
      </c>
    </row>
    <row r="504" spans="1:27" hidden="1" x14ac:dyDescent="0.2">
      <c r="A504" s="1" t="s">
        <v>6185</v>
      </c>
      <c r="B504" s="1" t="s">
        <v>132</v>
      </c>
      <c r="C504" s="1" t="s">
        <v>250</v>
      </c>
      <c r="D504" s="1" t="s">
        <v>251</v>
      </c>
      <c r="E504" s="1" t="s">
        <v>302</v>
      </c>
      <c r="F504" s="1" t="s">
        <v>303</v>
      </c>
      <c r="G504" s="1" t="s">
        <v>110</v>
      </c>
      <c r="H504" s="1" t="s">
        <v>50</v>
      </c>
      <c r="I504" s="1" t="s">
        <v>109</v>
      </c>
      <c r="J504" s="1" t="s">
        <v>81</v>
      </c>
      <c r="K504" s="1" t="s">
        <v>129</v>
      </c>
      <c r="L504" s="1" t="s">
        <v>313</v>
      </c>
      <c r="M504" s="1" t="s">
        <v>6186</v>
      </c>
      <c r="N504" s="1" t="s">
        <v>6187</v>
      </c>
      <c r="O504" s="1" t="s">
        <v>122</v>
      </c>
      <c r="P504" s="1" t="s">
        <v>246</v>
      </c>
      <c r="Q504" s="1" t="s">
        <v>247</v>
      </c>
      <c r="R504" s="1" t="s">
        <v>6188</v>
      </c>
      <c r="S504" s="1" t="s">
        <v>5720</v>
      </c>
      <c r="T504" s="1" t="s">
        <v>304</v>
      </c>
      <c r="U504" s="1" t="s">
        <v>305</v>
      </c>
      <c r="V504" s="18">
        <v>2.0312500000000001E-2</v>
      </c>
      <c r="W504" s="18">
        <v>3.4282407407407407E-2</v>
      </c>
      <c r="X504" s="18">
        <v>1.3969907407407408E-2</v>
      </c>
      <c r="Y504" s="1" t="e">
        <f>VLOOKUP(A504,tickets!A:A,1,0)</f>
        <v>#N/A</v>
      </c>
      <c r="Z504" s="58">
        <v>45330</v>
      </c>
      <c r="AA504" s="79">
        <v>0.99305555555555547</v>
      </c>
    </row>
    <row r="505" spans="1:27" hidden="1" x14ac:dyDescent="0.2">
      <c r="A505" s="1" t="s">
        <v>1677</v>
      </c>
      <c r="B505" s="1" t="s">
        <v>124</v>
      </c>
      <c r="C505" s="1" t="s">
        <v>17</v>
      </c>
      <c r="D505" s="1" t="s">
        <v>277</v>
      </c>
      <c r="E505" s="1" t="s">
        <v>55</v>
      </c>
      <c r="F505" s="1" t="s">
        <v>125</v>
      </c>
      <c r="G505" s="1" t="s">
        <v>123</v>
      </c>
      <c r="H505" s="1" t="s">
        <v>50</v>
      </c>
      <c r="I505" s="1" t="s">
        <v>109</v>
      </c>
      <c r="J505" s="1" t="s">
        <v>80</v>
      </c>
      <c r="K505" s="1" t="s">
        <v>1435</v>
      </c>
      <c r="L505" s="1" t="s">
        <v>1439</v>
      </c>
      <c r="M505" s="1" t="s">
        <v>7193</v>
      </c>
      <c r="N505" s="1" t="s">
        <v>7193</v>
      </c>
      <c r="O505" s="1" t="s">
        <v>122</v>
      </c>
      <c r="P505" s="1" t="s">
        <v>278</v>
      </c>
      <c r="Q505" s="1" t="s">
        <v>278</v>
      </c>
      <c r="R505" s="1" t="s">
        <v>7194</v>
      </c>
      <c r="S505" s="1" t="s">
        <v>5618</v>
      </c>
      <c r="T505" s="1" t="s">
        <v>5949</v>
      </c>
      <c r="U505" s="1" t="s">
        <v>7195</v>
      </c>
      <c r="V505" s="18">
        <v>4.8055555555555553E-2</v>
      </c>
      <c r="W505" s="18">
        <v>7.0451388888888897E-2</v>
      </c>
      <c r="X505" s="18">
        <v>2.2395833333333334E-2</v>
      </c>
      <c r="Y505" s="1" t="e">
        <f>VLOOKUP(A505,tickets!A:A,1,0)</f>
        <v>#N/A</v>
      </c>
      <c r="Z505" s="58">
        <v>45328</v>
      </c>
      <c r="AA505" s="79">
        <v>0.99305555555555547</v>
      </c>
    </row>
    <row r="506" spans="1:27" x14ac:dyDescent="0.2">
      <c r="A506" s="1" t="s">
        <v>1703</v>
      </c>
      <c r="B506" s="1" t="s">
        <v>115</v>
      </c>
      <c r="C506" s="1" t="s">
        <v>20</v>
      </c>
      <c r="D506" s="1" t="s">
        <v>243</v>
      </c>
      <c r="E506" s="1" t="s">
        <v>68</v>
      </c>
      <c r="F506" s="1" t="s">
        <v>120</v>
      </c>
      <c r="G506" s="1" t="s">
        <v>116</v>
      </c>
      <c r="H506" s="1" t="s">
        <v>40</v>
      </c>
      <c r="I506" s="1" t="s">
        <v>117</v>
      </c>
      <c r="J506" s="1" t="s">
        <v>81</v>
      </c>
      <c r="K506" s="1" t="s">
        <v>111</v>
      </c>
      <c r="L506" s="1" t="s">
        <v>1707</v>
      </c>
      <c r="M506" s="1" t="s">
        <v>7263</v>
      </c>
      <c r="N506" s="1" t="s">
        <v>7264</v>
      </c>
      <c r="O506" s="1" t="s">
        <v>122</v>
      </c>
      <c r="P506" s="1" t="s">
        <v>246</v>
      </c>
      <c r="Q506" s="1" t="s">
        <v>247</v>
      </c>
      <c r="R506" s="1" t="s">
        <v>7265</v>
      </c>
      <c r="S506" s="1" t="s">
        <v>5618</v>
      </c>
      <c r="T506" s="1" t="s">
        <v>7266</v>
      </c>
      <c r="U506" s="1" t="s">
        <v>7267</v>
      </c>
      <c r="V506" s="18">
        <v>0.13140046296296296</v>
      </c>
      <c r="W506" s="18">
        <v>0.21982638888888886</v>
      </c>
      <c r="X506" s="18">
        <v>8.8425925925925922E-2</v>
      </c>
      <c r="Y506" s="1" t="e">
        <f>VLOOKUP(A506,tickets!A:A,1,0)</f>
        <v>#N/A</v>
      </c>
      <c r="Z506" s="58">
        <v>45328</v>
      </c>
      <c r="AA506" s="79">
        <v>0.99305555555555547</v>
      </c>
    </row>
    <row r="507" spans="1:27" x14ac:dyDescent="0.2">
      <c r="A507" s="1" t="s">
        <v>1672</v>
      </c>
      <c r="B507" s="1" t="s">
        <v>115</v>
      </c>
      <c r="C507" s="1" t="s">
        <v>20</v>
      </c>
      <c r="D507" s="1" t="s">
        <v>243</v>
      </c>
      <c r="E507" s="1" t="s">
        <v>69</v>
      </c>
      <c r="F507" s="1" t="s">
        <v>120</v>
      </c>
      <c r="G507" s="1" t="s">
        <v>116</v>
      </c>
      <c r="H507" s="1" t="s">
        <v>40</v>
      </c>
      <c r="I507" s="1" t="s">
        <v>117</v>
      </c>
      <c r="J507" s="1" t="s">
        <v>81</v>
      </c>
      <c r="K507" s="1" t="s">
        <v>203</v>
      </c>
      <c r="L507" s="1" t="s">
        <v>1676</v>
      </c>
      <c r="M507" s="1" t="s">
        <v>7321</v>
      </c>
      <c r="N507" s="1" t="s">
        <v>7322</v>
      </c>
      <c r="O507" s="1" t="s">
        <v>122</v>
      </c>
      <c r="P507" s="1" t="s">
        <v>246</v>
      </c>
      <c r="Q507" s="1" t="s">
        <v>247</v>
      </c>
      <c r="R507" s="1" t="s">
        <v>7323</v>
      </c>
      <c r="S507" s="1" t="s">
        <v>5618</v>
      </c>
      <c r="T507" s="1" t="s">
        <v>7324</v>
      </c>
      <c r="U507" s="1" t="s">
        <v>7325</v>
      </c>
      <c r="V507" s="18">
        <v>0.61759259259259258</v>
      </c>
      <c r="W507" s="18">
        <v>1.0345717592592594</v>
      </c>
      <c r="X507" s="18">
        <v>0.41697916666666668</v>
      </c>
      <c r="Y507" s="1" t="e">
        <f>VLOOKUP(A507,tickets!A:A,1,0)</f>
        <v>#N/A</v>
      </c>
      <c r="Z507" s="58">
        <v>45328</v>
      </c>
      <c r="AA507" s="79">
        <v>0.99305555555555547</v>
      </c>
    </row>
    <row r="508" spans="1:27" hidden="1" x14ac:dyDescent="0.2">
      <c r="A508" s="1" t="s">
        <v>6204</v>
      </c>
      <c r="B508" s="1" t="s">
        <v>132</v>
      </c>
      <c r="C508" s="1" t="s">
        <v>256</v>
      </c>
      <c r="D508" s="1" t="s">
        <v>257</v>
      </c>
      <c r="E508" s="1" t="s">
        <v>258</v>
      </c>
      <c r="F508" s="1" t="s">
        <v>174</v>
      </c>
      <c r="G508" s="1" t="s">
        <v>116</v>
      </c>
      <c r="H508" s="1" t="s">
        <v>40</v>
      </c>
      <c r="I508" s="1" t="s">
        <v>117</v>
      </c>
      <c r="J508" s="1" t="s">
        <v>81</v>
      </c>
      <c r="K508" s="1" t="s">
        <v>129</v>
      </c>
      <c r="L508" s="1" t="s">
        <v>372</v>
      </c>
      <c r="M508" s="1" t="s">
        <v>6205</v>
      </c>
      <c r="N508" s="1" t="s">
        <v>6206</v>
      </c>
      <c r="O508" s="1" t="s">
        <v>122</v>
      </c>
      <c r="P508" s="1" t="s">
        <v>199</v>
      </c>
      <c r="Q508" s="1" t="s">
        <v>115</v>
      </c>
      <c r="R508" s="1" t="s">
        <v>6207</v>
      </c>
      <c r="S508" s="1" t="s">
        <v>5734</v>
      </c>
      <c r="T508" s="1" t="s">
        <v>6208</v>
      </c>
      <c r="V508" s="18">
        <v>0</v>
      </c>
      <c r="W508" s="18">
        <v>9.6527777777777775E-3</v>
      </c>
      <c r="X508" s="18">
        <v>9.6527777777777775E-3</v>
      </c>
      <c r="Y508" s="1" t="e">
        <f>VLOOKUP(A508,tickets!A:A,1,0)</f>
        <v>#N/A</v>
      </c>
      <c r="Z508" s="58">
        <v>45331</v>
      </c>
      <c r="AA508" s="79">
        <v>0.99305555555555547</v>
      </c>
    </row>
    <row r="509" spans="1:27" x14ac:dyDescent="0.2">
      <c r="A509" s="1" t="s">
        <v>1599</v>
      </c>
      <c r="B509" s="1" t="s">
        <v>115</v>
      </c>
      <c r="C509" s="1" t="s">
        <v>19</v>
      </c>
      <c r="D509" s="1" t="s">
        <v>243</v>
      </c>
      <c r="E509" s="1" t="s">
        <v>64</v>
      </c>
      <c r="F509" s="1" t="s">
        <v>156</v>
      </c>
      <c r="G509" s="1" t="s">
        <v>116</v>
      </c>
      <c r="H509" s="1" t="s">
        <v>40</v>
      </c>
      <c r="I509" s="1" t="s">
        <v>117</v>
      </c>
      <c r="J509" s="1" t="s">
        <v>81</v>
      </c>
      <c r="K509" s="1" t="s">
        <v>1600</v>
      </c>
      <c r="L509" s="1" t="s">
        <v>1604</v>
      </c>
      <c r="M509" s="1" t="s">
        <v>7332</v>
      </c>
      <c r="N509" s="1" t="s">
        <v>7333</v>
      </c>
      <c r="O509" s="1" t="s">
        <v>122</v>
      </c>
      <c r="P509" s="1" t="s">
        <v>266</v>
      </c>
      <c r="Q509" s="1" t="s">
        <v>267</v>
      </c>
      <c r="R509" s="1" t="s">
        <v>7334</v>
      </c>
      <c r="S509" s="1" t="s">
        <v>5618</v>
      </c>
      <c r="T509" s="1" t="s">
        <v>7335</v>
      </c>
      <c r="U509" s="1" t="s">
        <v>7336</v>
      </c>
      <c r="V509" s="18">
        <v>0.49767361111111108</v>
      </c>
      <c r="W509" s="18">
        <v>0.65841435185185182</v>
      </c>
      <c r="X509" s="18">
        <v>0.16074074074074074</v>
      </c>
      <c r="Y509" s="1" t="e">
        <f>VLOOKUP(A509,tickets!A:A,1,0)</f>
        <v>#N/A</v>
      </c>
      <c r="Z509" s="58">
        <v>45328</v>
      </c>
      <c r="AA509" s="79">
        <v>0.99305555555555547</v>
      </c>
    </row>
    <row r="510" spans="1:27" hidden="1" x14ac:dyDescent="0.2">
      <c r="A510" s="1" t="s">
        <v>6214</v>
      </c>
      <c r="B510" s="1" t="s">
        <v>173</v>
      </c>
      <c r="C510" s="1" t="s">
        <v>242</v>
      </c>
      <c r="D510" s="1" t="s">
        <v>251</v>
      </c>
      <c r="E510" s="1" t="s">
        <v>281</v>
      </c>
      <c r="F510" s="1" t="s">
        <v>282</v>
      </c>
      <c r="G510" s="1" t="s">
        <v>110</v>
      </c>
      <c r="H510" s="1" t="s">
        <v>50</v>
      </c>
      <c r="I510" s="1" t="s">
        <v>109</v>
      </c>
      <c r="J510" s="1" t="s">
        <v>4186</v>
      </c>
      <c r="K510" s="1" t="s">
        <v>114</v>
      </c>
      <c r="L510" s="1" t="s">
        <v>6215</v>
      </c>
      <c r="M510" s="1" t="s">
        <v>6216</v>
      </c>
      <c r="N510" s="1" t="s">
        <v>6217</v>
      </c>
      <c r="O510" s="1" t="s">
        <v>122</v>
      </c>
      <c r="P510" s="1" t="s">
        <v>266</v>
      </c>
      <c r="Q510" s="1" t="s">
        <v>283</v>
      </c>
      <c r="R510" s="1" t="s">
        <v>6218</v>
      </c>
      <c r="S510" s="1" t="s">
        <v>5734</v>
      </c>
      <c r="T510" s="1" t="s">
        <v>6219</v>
      </c>
      <c r="U510" s="1" t="s">
        <v>6220</v>
      </c>
      <c r="V510" s="18">
        <v>0</v>
      </c>
      <c r="W510" s="18">
        <v>0</v>
      </c>
      <c r="X510" s="18">
        <v>0</v>
      </c>
      <c r="Y510" s="1" t="e">
        <f>VLOOKUP(A510,tickets!A:A,1,0)</f>
        <v>#N/A</v>
      </c>
      <c r="Z510" s="58">
        <v>45331</v>
      </c>
      <c r="AA510" s="79">
        <v>0.99305555555555547</v>
      </c>
    </row>
    <row r="511" spans="1:27" hidden="1" x14ac:dyDescent="0.2">
      <c r="A511" s="1" t="s">
        <v>6221</v>
      </c>
      <c r="B511" s="1" t="s">
        <v>132</v>
      </c>
      <c r="C511" s="1" t="s">
        <v>250</v>
      </c>
      <c r="D511" s="1" t="s">
        <v>251</v>
      </c>
      <c r="E511" s="1" t="s">
        <v>263</v>
      </c>
      <c r="F511" s="1" t="s">
        <v>293</v>
      </c>
      <c r="G511" s="1" t="s">
        <v>116</v>
      </c>
      <c r="H511" s="1" t="s">
        <v>40</v>
      </c>
      <c r="I511" s="1" t="s">
        <v>117</v>
      </c>
      <c r="J511" s="1" t="s">
        <v>81</v>
      </c>
      <c r="K511" s="1" t="s">
        <v>129</v>
      </c>
      <c r="L511" s="1" t="s">
        <v>6222</v>
      </c>
      <c r="M511" s="1" t="s">
        <v>6223</v>
      </c>
      <c r="N511" s="1" t="s">
        <v>6224</v>
      </c>
      <c r="O511" s="1" t="s">
        <v>122</v>
      </c>
      <c r="P511" s="1" t="s">
        <v>246</v>
      </c>
      <c r="Q511" s="1" t="s">
        <v>247</v>
      </c>
      <c r="R511" s="1" t="s">
        <v>6224</v>
      </c>
      <c r="S511" s="1" t="s">
        <v>5697</v>
      </c>
      <c r="T511" s="1" t="s">
        <v>6222</v>
      </c>
      <c r="U511" s="1" t="s">
        <v>294</v>
      </c>
      <c r="V511" s="18">
        <v>0</v>
      </c>
      <c r="W511" s="18">
        <v>1.5509259259259261E-3</v>
      </c>
      <c r="X511" s="18">
        <v>1.5509259259259261E-3</v>
      </c>
      <c r="Y511" s="1" t="e">
        <f>VLOOKUP(A511,tickets!A:A,1,0)</f>
        <v>#N/A</v>
      </c>
      <c r="Z511" s="58">
        <v>45332</v>
      </c>
      <c r="AA511" s="79">
        <v>0.99305555555555547</v>
      </c>
    </row>
    <row r="512" spans="1:27" x14ac:dyDescent="0.2">
      <c r="A512" s="1" t="s">
        <v>1667</v>
      </c>
      <c r="B512" s="1" t="s">
        <v>115</v>
      </c>
      <c r="C512" s="1" t="s">
        <v>13</v>
      </c>
      <c r="D512" s="1" t="s">
        <v>257</v>
      </c>
      <c r="E512" s="1" t="s">
        <v>37</v>
      </c>
      <c r="F512" s="1" t="s">
        <v>141</v>
      </c>
      <c r="G512" s="1" t="s">
        <v>110</v>
      </c>
      <c r="H512" s="1" t="s">
        <v>36</v>
      </c>
      <c r="I512" s="1" t="s">
        <v>117</v>
      </c>
      <c r="J512" s="1" t="s">
        <v>81</v>
      </c>
      <c r="K512" s="1" t="s">
        <v>213</v>
      </c>
      <c r="L512" s="1" t="s">
        <v>1671</v>
      </c>
      <c r="M512" s="1" t="s">
        <v>7337</v>
      </c>
      <c r="N512" s="1" t="s">
        <v>7338</v>
      </c>
      <c r="O512" s="1" t="s">
        <v>122</v>
      </c>
      <c r="P512" s="1" t="s">
        <v>266</v>
      </c>
      <c r="Q512" s="1" t="s">
        <v>341</v>
      </c>
      <c r="R512" s="1" t="s">
        <v>7339</v>
      </c>
      <c r="S512" s="1" t="s">
        <v>5618</v>
      </c>
      <c r="T512" s="1" t="s">
        <v>7340</v>
      </c>
      <c r="U512" s="1" t="s">
        <v>7341</v>
      </c>
      <c r="V512" s="18">
        <v>0.31631944444444443</v>
      </c>
      <c r="W512" s="18">
        <v>0.36234953703703704</v>
      </c>
      <c r="X512" s="18">
        <v>4.6030092592592588E-2</v>
      </c>
      <c r="Y512" s="1" t="e">
        <f>VLOOKUP(A512,tickets!A:A,1,0)</f>
        <v>#N/A</v>
      </c>
      <c r="Z512" s="58">
        <v>45328</v>
      </c>
      <c r="AA512" s="79">
        <v>0.99305555555555547</v>
      </c>
    </row>
    <row r="513" spans="1:27" hidden="1" x14ac:dyDescent="0.2">
      <c r="A513" s="1" t="s">
        <v>6230</v>
      </c>
      <c r="B513" s="1" t="s">
        <v>132</v>
      </c>
      <c r="C513" s="1" t="s">
        <v>251</v>
      </c>
      <c r="D513" s="1" t="s">
        <v>374</v>
      </c>
      <c r="E513" s="1" t="s">
        <v>261</v>
      </c>
      <c r="F513" s="1" t="s">
        <v>442</v>
      </c>
      <c r="G513" s="1" t="s">
        <v>116</v>
      </c>
      <c r="H513" s="1" t="s">
        <v>40</v>
      </c>
      <c r="I513" s="1" t="s">
        <v>117</v>
      </c>
      <c r="J513" s="1" t="s">
        <v>81</v>
      </c>
      <c r="K513" s="1" t="s">
        <v>6231</v>
      </c>
      <c r="L513" s="1" t="s">
        <v>6232</v>
      </c>
      <c r="M513" s="1" t="s">
        <v>6233</v>
      </c>
      <c r="N513" s="1" t="s">
        <v>6234</v>
      </c>
      <c r="O513" s="1" t="s">
        <v>122</v>
      </c>
      <c r="P513" s="1" t="s">
        <v>199</v>
      </c>
      <c r="Q513" s="1" t="s">
        <v>115</v>
      </c>
      <c r="R513" s="1" t="s">
        <v>6235</v>
      </c>
      <c r="S513" s="1" t="s">
        <v>5638</v>
      </c>
      <c r="T513" s="1" t="s">
        <v>6236</v>
      </c>
      <c r="U513" s="1" t="s">
        <v>5659</v>
      </c>
      <c r="V513" s="18">
        <v>0</v>
      </c>
      <c r="W513" s="18">
        <v>1.1180555555555556E-2</v>
      </c>
      <c r="X513" s="18">
        <v>1.1180555555555556E-2</v>
      </c>
      <c r="Y513" s="1" t="e">
        <f>VLOOKUP(A513,tickets!A:A,1,0)</f>
        <v>#N/A</v>
      </c>
      <c r="Z513" s="58">
        <v>45327</v>
      </c>
      <c r="AA513" s="79">
        <v>0.99305555555555547</v>
      </c>
    </row>
    <row r="514" spans="1:27" x14ac:dyDescent="0.2">
      <c r="A514" s="1" t="s">
        <v>1687</v>
      </c>
      <c r="B514" s="1" t="s">
        <v>115</v>
      </c>
      <c r="C514" s="1" t="s">
        <v>20</v>
      </c>
      <c r="D514" s="1" t="s">
        <v>243</v>
      </c>
      <c r="E514" s="1" t="s">
        <v>66</v>
      </c>
      <c r="F514" s="1" t="s">
        <v>144</v>
      </c>
      <c r="G514" s="1" t="s">
        <v>116</v>
      </c>
      <c r="H514" s="1" t="s">
        <v>40</v>
      </c>
      <c r="I514" s="1" t="s">
        <v>117</v>
      </c>
      <c r="J514" s="1" t="s">
        <v>81</v>
      </c>
      <c r="K514" s="1" t="s">
        <v>111</v>
      </c>
      <c r="L514" s="1" t="s">
        <v>1691</v>
      </c>
      <c r="M514" s="1" t="s">
        <v>7441</v>
      </c>
      <c r="N514" s="1" t="s">
        <v>7442</v>
      </c>
      <c r="O514" s="1" t="s">
        <v>122</v>
      </c>
      <c r="P514" s="1" t="s">
        <v>246</v>
      </c>
      <c r="Q514" s="1" t="s">
        <v>247</v>
      </c>
      <c r="R514" s="1" t="s">
        <v>7443</v>
      </c>
      <c r="S514" s="1" t="s">
        <v>5618</v>
      </c>
      <c r="T514" s="1" t="s">
        <v>7444</v>
      </c>
      <c r="U514" s="1" t="s">
        <v>7445</v>
      </c>
      <c r="V514" s="18">
        <v>0</v>
      </c>
      <c r="W514" s="18">
        <v>2.2476851851851855E-2</v>
      </c>
      <c r="X514" s="18">
        <v>2.2476851851851855E-2</v>
      </c>
      <c r="Y514" s="1" t="e">
        <f>VLOOKUP(A514,tickets!A:A,1,0)</f>
        <v>#N/A</v>
      </c>
      <c r="Z514" s="58">
        <v>45328</v>
      </c>
      <c r="AA514" s="79">
        <v>0.99305555555555547</v>
      </c>
    </row>
    <row r="515" spans="1:27" hidden="1" x14ac:dyDescent="0.2">
      <c r="A515" s="1" t="s">
        <v>1692</v>
      </c>
      <c r="B515" s="1" t="s">
        <v>185</v>
      </c>
      <c r="C515" s="1" t="s">
        <v>16</v>
      </c>
      <c r="D515" s="1" t="s">
        <v>339</v>
      </c>
      <c r="E515" s="1" t="s">
        <v>54</v>
      </c>
      <c r="F515" s="1" t="s">
        <v>187</v>
      </c>
      <c r="G515" s="1" t="s">
        <v>110</v>
      </c>
      <c r="H515" s="1" t="s">
        <v>50</v>
      </c>
      <c r="I515" s="1" t="s">
        <v>109</v>
      </c>
      <c r="J515" s="1" t="s">
        <v>80</v>
      </c>
      <c r="K515" s="1" t="s">
        <v>1693</v>
      </c>
      <c r="L515" s="1" t="s">
        <v>1697</v>
      </c>
      <c r="M515" s="1" t="s">
        <v>7461</v>
      </c>
      <c r="N515" s="1" t="s">
        <v>7462</v>
      </c>
      <c r="O515" s="1" t="s">
        <v>122</v>
      </c>
      <c r="P515" s="1" t="s">
        <v>199</v>
      </c>
      <c r="Q515" s="1" t="s">
        <v>115</v>
      </c>
      <c r="R515" s="1" t="s">
        <v>7463</v>
      </c>
      <c r="S515" s="1" t="s">
        <v>5618</v>
      </c>
      <c r="T515" s="1" t="s">
        <v>7464</v>
      </c>
      <c r="U515" s="1" t="s">
        <v>7465</v>
      </c>
      <c r="V515" s="18">
        <v>8.0171875000000004</v>
      </c>
      <c r="W515" s="18">
        <v>8.0617129629629627</v>
      </c>
      <c r="X515" s="18">
        <v>4.4525462962962968E-2</v>
      </c>
      <c r="Y515" s="1" t="e">
        <f>VLOOKUP(A515,tickets!A:A,1,0)</f>
        <v>#N/A</v>
      </c>
      <c r="Z515" s="58">
        <v>45328</v>
      </c>
      <c r="AA515" s="79">
        <v>0.99305555555555547</v>
      </c>
    </row>
    <row r="516" spans="1:27" x14ac:dyDescent="0.2">
      <c r="A516" s="1" t="s">
        <v>1801</v>
      </c>
      <c r="B516" s="1" t="s">
        <v>185</v>
      </c>
      <c r="C516" s="1" t="s">
        <v>16</v>
      </c>
      <c r="D516" s="1" t="s">
        <v>16</v>
      </c>
      <c r="E516" s="1" t="s">
        <v>54</v>
      </c>
      <c r="F516" s="1" t="s">
        <v>183</v>
      </c>
      <c r="G516" s="1" t="s">
        <v>110</v>
      </c>
      <c r="H516" s="1" t="s">
        <v>50</v>
      </c>
      <c r="I516" s="1" t="s">
        <v>109</v>
      </c>
      <c r="J516" s="1" t="s">
        <v>81</v>
      </c>
      <c r="K516" s="1" t="s">
        <v>111</v>
      </c>
      <c r="L516" s="1" t="s">
        <v>1805</v>
      </c>
      <c r="M516" s="1" t="s">
        <v>5685</v>
      </c>
      <c r="N516" s="1" t="s">
        <v>5686</v>
      </c>
      <c r="O516" s="1" t="s">
        <v>122</v>
      </c>
      <c r="P516" s="1" t="s">
        <v>266</v>
      </c>
      <c r="Q516" s="1" t="s">
        <v>330</v>
      </c>
      <c r="R516" s="1" t="s">
        <v>5687</v>
      </c>
      <c r="S516" s="1" t="s">
        <v>5610</v>
      </c>
      <c r="V516" s="18">
        <v>0</v>
      </c>
      <c r="W516" s="18">
        <v>1.8692129629629631E-2</v>
      </c>
      <c r="X516" s="18">
        <v>1.8692129629629631E-2</v>
      </c>
      <c r="Y516" s="1" t="e">
        <f>VLOOKUP(A516,tickets!A:A,1,0)</f>
        <v>#N/A</v>
      </c>
      <c r="Z516" s="58">
        <v>45329</v>
      </c>
      <c r="AA516" s="79">
        <v>0.99305555555555547</v>
      </c>
    </row>
    <row r="517" spans="1:27" x14ac:dyDescent="0.2">
      <c r="A517" s="1" t="s">
        <v>1875</v>
      </c>
      <c r="B517" s="1" t="s">
        <v>112</v>
      </c>
      <c r="C517" s="1" t="s">
        <v>19</v>
      </c>
      <c r="D517" s="1" t="s">
        <v>17</v>
      </c>
      <c r="E517" s="1" t="s">
        <v>62</v>
      </c>
      <c r="F517" s="1" t="s">
        <v>217</v>
      </c>
      <c r="G517" s="1" t="s">
        <v>116</v>
      </c>
      <c r="H517" s="1" t="s">
        <v>40</v>
      </c>
      <c r="I517" s="1" t="s">
        <v>117</v>
      </c>
      <c r="J517" s="1" t="s">
        <v>81</v>
      </c>
      <c r="K517" s="1" t="s">
        <v>121</v>
      </c>
      <c r="L517" s="1" t="s">
        <v>1879</v>
      </c>
      <c r="M517" s="1" t="s">
        <v>5688</v>
      </c>
      <c r="N517" s="1" t="s">
        <v>5689</v>
      </c>
      <c r="O517" s="1" t="s">
        <v>122</v>
      </c>
      <c r="P517" s="1" t="s">
        <v>266</v>
      </c>
      <c r="Q517" s="1" t="s">
        <v>267</v>
      </c>
      <c r="R517" s="1" t="s">
        <v>5690</v>
      </c>
      <c r="S517" s="1" t="s">
        <v>5610</v>
      </c>
      <c r="T517" s="1" t="s">
        <v>399</v>
      </c>
      <c r="U517" s="1" t="s">
        <v>5691</v>
      </c>
      <c r="V517" s="18">
        <v>0.16299768518518518</v>
      </c>
      <c r="W517" s="18">
        <v>0.16335648148148149</v>
      </c>
      <c r="X517" s="18">
        <v>3.5879629629629635E-4</v>
      </c>
      <c r="Y517" s="1" t="e">
        <f>VLOOKUP(A517,tickets!A:A,1,0)</f>
        <v>#N/A</v>
      </c>
      <c r="Z517" s="58">
        <v>45329</v>
      </c>
      <c r="AA517" s="79">
        <v>0.99305555555555547</v>
      </c>
    </row>
    <row r="518" spans="1:27" hidden="1" x14ac:dyDescent="0.2">
      <c r="A518" s="1" t="s">
        <v>6255</v>
      </c>
      <c r="B518" s="1" t="s">
        <v>132</v>
      </c>
      <c r="C518" s="1" t="s">
        <v>251</v>
      </c>
      <c r="D518" s="1" t="s">
        <v>257</v>
      </c>
      <c r="E518" s="1" t="s">
        <v>261</v>
      </c>
      <c r="F518" s="1" t="s">
        <v>471</v>
      </c>
      <c r="G518" s="1" t="s">
        <v>116</v>
      </c>
      <c r="H518" s="1" t="s">
        <v>40</v>
      </c>
      <c r="I518" s="1" t="s">
        <v>117</v>
      </c>
      <c r="J518" s="1" t="s">
        <v>81</v>
      </c>
      <c r="K518" s="1" t="s">
        <v>337</v>
      </c>
      <c r="L518" s="1" t="s">
        <v>6256</v>
      </c>
      <c r="M518" s="1" t="s">
        <v>6257</v>
      </c>
      <c r="N518" s="1" t="s">
        <v>6258</v>
      </c>
      <c r="O518" s="1" t="s">
        <v>122</v>
      </c>
      <c r="P518" s="1" t="s">
        <v>199</v>
      </c>
      <c r="Q518" s="1" t="s">
        <v>115</v>
      </c>
      <c r="R518" s="1" t="s">
        <v>6259</v>
      </c>
      <c r="S518" s="1" t="s">
        <v>5610</v>
      </c>
      <c r="T518" s="1" t="s">
        <v>6260</v>
      </c>
      <c r="U518" s="1" t="s">
        <v>5659</v>
      </c>
      <c r="V518" s="18">
        <v>4.8842592592592597E-2</v>
      </c>
      <c r="W518" s="18">
        <v>5.4803240740740743E-2</v>
      </c>
      <c r="X518" s="18">
        <v>5.9606481481481489E-3</v>
      </c>
      <c r="Y518" s="1" t="e">
        <f>VLOOKUP(A518,tickets!A:A,1,0)</f>
        <v>#N/A</v>
      </c>
      <c r="Z518" s="58">
        <v>45329</v>
      </c>
      <c r="AA518" s="79">
        <v>0.99305555555555547</v>
      </c>
    </row>
    <row r="519" spans="1:27" x14ac:dyDescent="0.2">
      <c r="A519" s="1" t="s">
        <v>1811</v>
      </c>
      <c r="B519" s="1" t="s">
        <v>175</v>
      </c>
      <c r="C519" s="1" t="s">
        <v>24</v>
      </c>
      <c r="D519" s="1" t="s">
        <v>24</v>
      </c>
      <c r="E519" s="1" t="s">
        <v>54</v>
      </c>
      <c r="F519" s="1" t="s">
        <v>183</v>
      </c>
      <c r="G519" s="1" t="s">
        <v>110</v>
      </c>
      <c r="H519" s="1" t="s">
        <v>50</v>
      </c>
      <c r="I519" s="1" t="s">
        <v>109</v>
      </c>
      <c r="J519" s="1" t="s">
        <v>81</v>
      </c>
      <c r="K519" s="1" t="s">
        <v>111</v>
      </c>
      <c r="L519" s="1" t="s">
        <v>1815</v>
      </c>
      <c r="M519" s="1" t="s">
        <v>5757</v>
      </c>
      <c r="N519" s="1" t="s">
        <v>5758</v>
      </c>
      <c r="O519" s="1" t="s">
        <v>122</v>
      </c>
      <c r="P519" s="1" t="s">
        <v>266</v>
      </c>
      <c r="Q519" s="1" t="s">
        <v>330</v>
      </c>
      <c r="R519" s="1" t="s">
        <v>5759</v>
      </c>
      <c r="S519" s="1" t="s">
        <v>5610</v>
      </c>
      <c r="T519" s="1" t="s">
        <v>5760</v>
      </c>
      <c r="V519" s="18">
        <v>1.5671296296296298E-2</v>
      </c>
      <c r="W519" s="18">
        <v>1.7326388888888888E-2</v>
      </c>
      <c r="X519" s="18">
        <v>1.6550925925925926E-3</v>
      </c>
      <c r="Y519" s="1" t="e">
        <f>VLOOKUP(A519,tickets!A:A,1,0)</f>
        <v>#N/A</v>
      </c>
      <c r="Z519" s="58">
        <v>45329</v>
      </c>
      <c r="AA519" s="79">
        <v>0.99305555555555547</v>
      </c>
    </row>
    <row r="520" spans="1:27" hidden="1" x14ac:dyDescent="0.2">
      <c r="A520" s="1" t="s">
        <v>6265</v>
      </c>
      <c r="B520" s="1" t="s">
        <v>132</v>
      </c>
      <c r="C520" s="1" t="s">
        <v>309</v>
      </c>
      <c r="D520" s="1" t="s">
        <v>257</v>
      </c>
      <c r="E520" s="1" t="s">
        <v>284</v>
      </c>
      <c r="F520" s="1" t="s">
        <v>174</v>
      </c>
      <c r="G520" s="1" t="s">
        <v>116</v>
      </c>
      <c r="H520" s="1" t="s">
        <v>40</v>
      </c>
      <c r="I520" s="1" t="s">
        <v>117</v>
      </c>
      <c r="J520" s="1" t="s">
        <v>81</v>
      </c>
      <c r="K520" s="1" t="s">
        <v>430</v>
      </c>
      <c r="L520" s="1" t="s">
        <v>4621</v>
      </c>
      <c r="M520" s="1" t="s">
        <v>6266</v>
      </c>
      <c r="N520" s="1" t="s">
        <v>5030</v>
      </c>
      <c r="O520" s="1" t="s">
        <v>122</v>
      </c>
      <c r="P520" s="1" t="s">
        <v>199</v>
      </c>
      <c r="Q520" s="1" t="s">
        <v>115</v>
      </c>
      <c r="R520" s="1" t="s">
        <v>6267</v>
      </c>
      <c r="S520" s="1" t="s">
        <v>5638</v>
      </c>
      <c r="T520" s="1" t="s">
        <v>6268</v>
      </c>
      <c r="V520" s="18">
        <v>3.1911689814814816</v>
      </c>
      <c r="W520" s="18">
        <v>3.2096874999999998</v>
      </c>
      <c r="X520" s="18">
        <v>1.8518518518518521E-2</v>
      </c>
      <c r="Y520" s="1" t="e">
        <f>VLOOKUP(A520,tickets!A:A,1,0)</f>
        <v>#N/A</v>
      </c>
      <c r="Z520" s="58">
        <v>45327</v>
      </c>
      <c r="AA520" s="79">
        <v>0.99305555555555547</v>
      </c>
    </row>
    <row r="521" spans="1:27" x14ac:dyDescent="0.2">
      <c r="A521" s="1" t="s">
        <v>1742</v>
      </c>
      <c r="B521" s="1" t="s">
        <v>115</v>
      </c>
      <c r="C521" s="1" t="s">
        <v>19</v>
      </c>
      <c r="D521" s="1" t="s">
        <v>243</v>
      </c>
      <c r="E521" s="1" t="s">
        <v>64</v>
      </c>
      <c r="F521" s="1" t="s">
        <v>120</v>
      </c>
      <c r="G521" s="1" t="s">
        <v>116</v>
      </c>
      <c r="H521" s="1" t="s">
        <v>40</v>
      </c>
      <c r="I521" s="1" t="s">
        <v>117</v>
      </c>
      <c r="J521" s="1" t="s">
        <v>81</v>
      </c>
      <c r="K521" s="1" t="s">
        <v>214</v>
      </c>
      <c r="L521" s="1" t="s">
        <v>1746</v>
      </c>
      <c r="M521" s="1" t="s">
        <v>5832</v>
      </c>
      <c r="N521" s="1" t="s">
        <v>5833</v>
      </c>
      <c r="O521" s="1" t="s">
        <v>122</v>
      </c>
      <c r="P521" s="1" t="s">
        <v>266</v>
      </c>
      <c r="Q521" s="1" t="s">
        <v>267</v>
      </c>
      <c r="R521" s="1" t="s">
        <v>5834</v>
      </c>
      <c r="S521" s="1" t="s">
        <v>5610</v>
      </c>
      <c r="T521" s="1" t="s">
        <v>5835</v>
      </c>
      <c r="U521" s="1" t="s">
        <v>5836</v>
      </c>
      <c r="V521" s="18">
        <v>0.53172453703703704</v>
      </c>
      <c r="W521" s="18">
        <v>0.85631944444444441</v>
      </c>
      <c r="X521" s="18">
        <v>0.32459490740740743</v>
      </c>
      <c r="Y521" s="1" t="e">
        <f>VLOOKUP(A521,tickets!A:A,1,0)</f>
        <v>#N/A</v>
      </c>
      <c r="Z521" s="58">
        <v>45329</v>
      </c>
      <c r="AA521" s="79">
        <v>0.99305555555555547</v>
      </c>
    </row>
    <row r="522" spans="1:27" hidden="1" x14ac:dyDescent="0.2">
      <c r="A522" s="1" t="s">
        <v>6272</v>
      </c>
      <c r="B522" s="1" t="s">
        <v>132</v>
      </c>
      <c r="C522" s="1" t="s">
        <v>250</v>
      </c>
      <c r="D522" s="1" t="s">
        <v>251</v>
      </c>
      <c r="E522" s="1" t="s">
        <v>302</v>
      </c>
      <c r="F522" s="1" t="s">
        <v>303</v>
      </c>
      <c r="G522" s="1" t="s">
        <v>110</v>
      </c>
      <c r="H522" s="1" t="s">
        <v>50</v>
      </c>
      <c r="I522" s="1" t="s">
        <v>109</v>
      </c>
      <c r="J522" s="1" t="s">
        <v>4186</v>
      </c>
      <c r="K522" s="1" t="s">
        <v>129</v>
      </c>
      <c r="L522" s="1" t="s">
        <v>406</v>
      </c>
      <c r="M522" s="1" t="s">
        <v>6273</v>
      </c>
      <c r="N522" s="1" t="s">
        <v>6274</v>
      </c>
      <c r="O522" s="1" t="s">
        <v>122</v>
      </c>
      <c r="P522" s="1" t="s">
        <v>246</v>
      </c>
      <c r="Q522" s="1" t="s">
        <v>247</v>
      </c>
      <c r="R522" s="1" t="s">
        <v>6275</v>
      </c>
      <c r="S522" s="1" t="s">
        <v>5638</v>
      </c>
      <c r="T522" s="1" t="s">
        <v>6276</v>
      </c>
      <c r="U522" s="1" t="s">
        <v>434</v>
      </c>
      <c r="V522" s="18">
        <v>0</v>
      </c>
      <c r="W522" s="18">
        <v>0</v>
      </c>
      <c r="X522" s="18">
        <v>0</v>
      </c>
      <c r="Y522" s="1" t="e">
        <f>VLOOKUP(A522,tickets!A:A,1,0)</f>
        <v>#N/A</v>
      </c>
      <c r="Z522" s="58">
        <v>45327</v>
      </c>
      <c r="AA522" s="79">
        <v>0.99305555555555547</v>
      </c>
    </row>
    <row r="523" spans="1:27" hidden="1" x14ac:dyDescent="0.2">
      <c r="A523" s="1" t="s">
        <v>6277</v>
      </c>
      <c r="B523" s="1" t="s">
        <v>164</v>
      </c>
      <c r="C523" s="1" t="s">
        <v>295</v>
      </c>
      <c r="D523" s="1" t="s">
        <v>296</v>
      </c>
      <c r="E523" s="1" t="s">
        <v>297</v>
      </c>
      <c r="F523" s="1" t="s">
        <v>298</v>
      </c>
      <c r="G523" s="1" t="s">
        <v>110</v>
      </c>
      <c r="H523" s="1" t="s">
        <v>50</v>
      </c>
      <c r="I523" s="1" t="s">
        <v>109</v>
      </c>
      <c r="J523" s="1" t="s">
        <v>4186</v>
      </c>
      <c r="K523" s="1" t="s">
        <v>129</v>
      </c>
      <c r="L523" s="1" t="s">
        <v>6278</v>
      </c>
      <c r="M523" s="1" t="s">
        <v>6279</v>
      </c>
      <c r="N523" s="1" t="s">
        <v>6280</v>
      </c>
      <c r="O523" s="1" t="s">
        <v>122</v>
      </c>
      <c r="P523" s="1" t="s">
        <v>266</v>
      </c>
      <c r="Q523" s="1" t="s">
        <v>283</v>
      </c>
      <c r="R523" s="1" t="s">
        <v>6281</v>
      </c>
      <c r="S523" s="1" t="s">
        <v>5663</v>
      </c>
      <c r="U523" s="1" t="s">
        <v>300</v>
      </c>
      <c r="V523" s="18">
        <v>0</v>
      </c>
      <c r="W523" s="18">
        <v>0</v>
      </c>
      <c r="X523" s="18">
        <v>0</v>
      </c>
      <c r="Y523" s="1" t="e">
        <f>VLOOKUP(A523,tickets!A:A,1,0)</f>
        <v>#N/A</v>
      </c>
      <c r="Z523" s="58">
        <v>45333</v>
      </c>
      <c r="AA523" s="79">
        <v>0.99305555555555547</v>
      </c>
    </row>
    <row r="524" spans="1:27" x14ac:dyDescent="0.2">
      <c r="A524" s="1" t="s">
        <v>1839</v>
      </c>
      <c r="B524" s="1" t="s">
        <v>115</v>
      </c>
      <c r="C524" s="1" t="s">
        <v>15</v>
      </c>
      <c r="D524" s="1" t="s">
        <v>243</v>
      </c>
      <c r="E524" s="1" t="s">
        <v>53</v>
      </c>
      <c r="F524" s="1" t="s">
        <v>144</v>
      </c>
      <c r="G524" s="1" t="s">
        <v>116</v>
      </c>
      <c r="H524" s="1" t="s">
        <v>40</v>
      </c>
      <c r="I524" s="1" t="s">
        <v>117</v>
      </c>
      <c r="J524" s="1" t="s">
        <v>81</v>
      </c>
      <c r="K524" s="1" t="s">
        <v>203</v>
      </c>
      <c r="L524" s="1" t="s">
        <v>1843</v>
      </c>
      <c r="M524" s="1" t="s">
        <v>5939</v>
      </c>
      <c r="N524" s="1" t="s">
        <v>5940</v>
      </c>
      <c r="O524" s="1" t="s">
        <v>122</v>
      </c>
      <c r="P524" s="1" t="s">
        <v>246</v>
      </c>
      <c r="Q524" s="1" t="s">
        <v>247</v>
      </c>
      <c r="R524" s="1" t="s">
        <v>5941</v>
      </c>
      <c r="S524" s="1" t="s">
        <v>5610</v>
      </c>
      <c r="T524" s="1" t="s">
        <v>5942</v>
      </c>
      <c r="U524" s="1" t="s">
        <v>5943</v>
      </c>
      <c r="V524" s="18">
        <v>0</v>
      </c>
      <c r="W524" s="18">
        <v>0.14137731481481483</v>
      </c>
      <c r="X524" s="18">
        <v>0.14137731481481483</v>
      </c>
      <c r="Y524" s="1" t="e">
        <f>VLOOKUP(A524,tickets!A:A,1,0)</f>
        <v>#N/A</v>
      </c>
      <c r="Z524" s="58">
        <v>45329</v>
      </c>
      <c r="AA524" s="79">
        <v>0.99305555555555547</v>
      </c>
    </row>
    <row r="525" spans="1:27" x14ac:dyDescent="0.2">
      <c r="A525" s="1" t="s">
        <v>1849</v>
      </c>
      <c r="B525" s="1" t="s">
        <v>112</v>
      </c>
      <c r="C525" s="1" t="s">
        <v>19</v>
      </c>
      <c r="D525" s="1" t="s">
        <v>17</v>
      </c>
      <c r="E525" s="1" t="s">
        <v>62</v>
      </c>
      <c r="F525" s="1" t="s">
        <v>217</v>
      </c>
      <c r="G525" s="1" t="s">
        <v>116</v>
      </c>
      <c r="H525" s="1" t="s">
        <v>40</v>
      </c>
      <c r="I525" s="1" t="s">
        <v>117</v>
      </c>
      <c r="J525" s="1" t="s">
        <v>81</v>
      </c>
      <c r="K525" s="1" t="s">
        <v>121</v>
      </c>
      <c r="L525" s="1" t="s">
        <v>1853</v>
      </c>
      <c r="M525" s="1" t="s">
        <v>6023</v>
      </c>
      <c r="N525" s="1" t="s">
        <v>6024</v>
      </c>
      <c r="O525" s="1" t="s">
        <v>122</v>
      </c>
      <c r="P525" s="1" t="s">
        <v>266</v>
      </c>
      <c r="Q525" s="1" t="s">
        <v>267</v>
      </c>
      <c r="R525" s="1" t="s">
        <v>6025</v>
      </c>
      <c r="S525" s="1" t="s">
        <v>5610</v>
      </c>
      <c r="T525" s="1" t="s">
        <v>399</v>
      </c>
      <c r="U525" s="1" t="s">
        <v>6026</v>
      </c>
      <c r="V525" s="18">
        <v>0.11373842592592592</v>
      </c>
      <c r="W525" s="18">
        <v>0.1140625</v>
      </c>
      <c r="X525" s="18">
        <v>3.2407407407407406E-4</v>
      </c>
      <c r="Y525" s="1" t="e">
        <f>VLOOKUP(A525,tickets!A:A,1,0)</f>
        <v>#N/A</v>
      </c>
      <c r="Z525" s="58">
        <v>45329</v>
      </c>
      <c r="AA525" s="79">
        <v>0.37789351851851855</v>
      </c>
    </row>
    <row r="526" spans="1:27" hidden="1" x14ac:dyDescent="0.2">
      <c r="A526" s="1" t="s">
        <v>6291</v>
      </c>
      <c r="B526" s="1" t="s">
        <v>166</v>
      </c>
      <c r="C526" s="1" t="s">
        <v>309</v>
      </c>
      <c r="D526" s="1" t="s">
        <v>242</v>
      </c>
      <c r="E526" s="1" t="s">
        <v>407</v>
      </c>
      <c r="F526" s="1" t="s">
        <v>147</v>
      </c>
      <c r="G526" s="1" t="s">
        <v>110</v>
      </c>
      <c r="H526" s="1" t="s">
        <v>50</v>
      </c>
      <c r="I526" s="1" t="s">
        <v>109</v>
      </c>
      <c r="J526" s="1" t="s">
        <v>4186</v>
      </c>
      <c r="K526" s="1" t="s">
        <v>111</v>
      </c>
      <c r="L526" s="1" t="s">
        <v>6292</v>
      </c>
      <c r="M526" s="1" t="s">
        <v>6293</v>
      </c>
      <c r="N526" s="1" t="s">
        <v>6294</v>
      </c>
      <c r="O526" s="1" t="s">
        <v>122</v>
      </c>
      <c r="P526" s="1" t="s">
        <v>246</v>
      </c>
      <c r="Q526" s="1" t="s">
        <v>247</v>
      </c>
      <c r="R526" s="1" t="s">
        <v>6295</v>
      </c>
      <c r="S526" s="1" t="s">
        <v>5618</v>
      </c>
      <c r="T526" s="1" t="s">
        <v>6296</v>
      </c>
      <c r="U526" s="1" t="s">
        <v>6297</v>
      </c>
      <c r="V526" s="18">
        <v>0</v>
      </c>
      <c r="W526" s="18">
        <v>0</v>
      </c>
      <c r="X526" s="18">
        <v>0</v>
      </c>
      <c r="Y526" s="1" t="e">
        <f>VLOOKUP(A526,tickets!A:A,1,0)</f>
        <v>#N/A</v>
      </c>
      <c r="Z526" s="58">
        <v>45328</v>
      </c>
      <c r="AA526" s="79">
        <v>0.99305555555555547</v>
      </c>
    </row>
    <row r="527" spans="1:27" x14ac:dyDescent="0.2">
      <c r="A527" s="1" t="s">
        <v>1889</v>
      </c>
      <c r="B527" s="1" t="s">
        <v>112</v>
      </c>
      <c r="C527" s="1" t="s">
        <v>18</v>
      </c>
      <c r="D527" s="1" t="s">
        <v>18</v>
      </c>
      <c r="E527" s="1" t="s">
        <v>499</v>
      </c>
      <c r="F527" s="1" t="s">
        <v>1770</v>
      </c>
      <c r="G527" s="1" t="s">
        <v>110</v>
      </c>
      <c r="H527" s="1" t="s">
        <v>50</v>
      </c>
      <c r="I527" s="1" t="s">
        <v>109</v>
      </c>
      <c r="J527" s="1" t="s">
        <v>81</v>
      </c>
      <c r="K527" s="1" t="s">
        <v>111</v>
      </c>
      <c r="L527" s="1" t="s">
        <v>1893</v>
      </c>
      <c r="M527" s="1" t="s">
        <v>6112</v>
      </c>
      <c r="N527" s="1" t="s">
        <v>6113</v>
      </c>
      <c r="O527" s="1" t="s">
        <v>122</v>
      </c>
      <c r="P527" s="1" t="s">
        <v>266</v>
      </c>
      <c r="Q527" s="1" t="s">
        <v>267</v>
      </c>
      <c r="R527" s="1" t="s">
        <v>6114</v>
      </c>
      <c r="S527" s="1" t="s">
        <v>5610</v>
      </c>
      <c r="T527" s="1" t="s">
        <v>6115</v>
      </c>
      <c r="U527" s="1" t="s">
        <v>6116</v>
      </c>
      <c r="V527" s="18">
        <v>0</v>
      </c>
      <c r="W527" s="18">
        <v>3.6921296296296298E-3</v>
      </c>
      <c r="X527" s="18">
        <v>3.6921296296296298E-3</v>
      </c>
      <c r="Y527" s="1" t="e">
        <f>VLOOKUP(A527,tickets!A:A,1,0)</f>
        <v>#N/A</v>
      </c>
      <c r="Z527" s="58">
        <v>45329</v>
      </c>
      <c r="AA527" s="79">
        <v>0.99305555555555547</v>
      </c>
    </row>
    <row r="528" spans="1:27" hidden="1" x14ac:dyDescent="0.2">
      <c r="A528" s="1" t="s">
        <v>6303</v>
      </c>
      <c r="B528" s="1" t="s">
        <v>164</v>
      </c>
      <c r="C528" s="1" t="s">
        <v>295</v>
      </c>
      <c r="D528" s="1" t="s">
        <v>251</v>
      </c>
      <c r="E528" s="1" t="s">
        <v>261</v>
      </c>
      <c r="F528" s="1" t="s">
        <v>335</v>
      </c>
      <c r="G528" s="1" t="s">
        <v>110</v>
      </c>
      <c r="H528" s="1" t="s">
        <v>50</v>
      </c>
      <c r="I528" s="1" t="s">
        <v>109</v>
      </c>
      <c r="J528" s="1" t="s">
        <v>4186</v>
      </c>
      <c r="K528" s="1" t="s">
        <v>129</v>
      </c>
      <c r="L528" s="1" t="s">
        <v>336</v>
      </c>
      <c r="M528" s="1" t="s">
        <v>6304</v>
      </c>
      <c r="N528" s="1" t="s">
        <v>6305</v>
      </c>
      <c r="O528" s="1" t="s">
        <v>122</v>
      </c>
      <c r="P528" s="1" t="s">
        <v>246</v>
      </c>
      <c r="Q528" s="1" t="s">
        <v>247</v>
      </c>
      <c r="R528" s="1" t="s">
        <v>6306</v>
      </c>
      <c r="S528" s="1" t="s">
        <v>5610</v>
      </c>
      <c r="U528" s="1" t="s">
        <v>5668</v>
      </c>
      <c r="V528" s="18">
        <v>0</v>
      </c>
      <c r="W528" s="18">
        <v>0</v>
      </c>
      <c r="X528" s="18">
        <v>0</v>
      </c>
      <c r="Y528" s="1" t="e">
        <f>VLOOKUP(A528,tickets!A:A,1,0)</f>
        <v>#N/A</v>
      </c>
      <c r="Z528" s="58">
        <v>45329</v>
      </c>
      <c r="AA528" s="79">
        <v>0.99305555555555547</v>
      </c>
    </row>
    <row r="529" spans="1:27" x14ac:dyDescent="0.2">
      <c r="A529" s="1" t="s">
        <v>1866</v>
      </c>
      <c r="B529" s="1" t="s">
        <v>199</v>
      </c>
      <c r="C529" s="1" t="s">
        <v>14</v>
      </c>
      <c r="D529" s="1" t="s">
        <v>344</v>
      </c>
      <c r="E529" s="1" t="s">
        <v>49</v>
      </c>
      <c r="F529" s="1" t="s">
        <v>143</v>
      </c>
      <c r="G529" s="1" t="s">
        <v>110</v>
      </c>
      <c r="H529" s="1" t="s">
        <v>50</v>
      </c>
      <c r="I529" s="1" t="s">
        <v>109</v>
      </c>
      <c r="J529" s="1" t="s">
        <v>81</v>
      </c>
      <c r="K529" s="1" t="s">
        <v>129</v>
      </c>
      <c r="L529" s="1" t="s">
        <v>1870</v>
      </c>
      <c r="M529" s="1" t="s">
        <v>6168</v>
      </c>
      <c r="N529" s="1" t="s">
        <v>6169</v>
      </c>
      <c r="O529" s="1" t="s">
        <v>122</v>
      </c>
      <c r="P529" s="1" t="s">
        <v>249</v>
      </c>
      <c r="Q529" s="1" t="s">
        <v>345</v>
      </c>
      <c r="R529" s="1" t="s">
        <v>6170</v>
      </c>
      <c r="S529" s="1" t="s">
        <v>5610</v>
      </c>
      <c r="T529" s="1" t="s">
        <v>6171</v>
      </c>
      <c r="V529" s="18">
        <v>0.89113425925925915</v>
      </c>
      <c r="W529" s="18">
        <v>1.0105787037037037</v>
      </c>
      <c r="X529" s="18">
        <v>0.11944444444444445</v>
      </c>
      <c r="Y529" s="1" t="e">
        <f>VLOOKUP(A529,tickets!A:A,1,0)</f>
        <v>#N/A</v>
      </c>
      <c r="Z529" s="58">
        <v>45329</v>
      </c>
      <c r="AA529" s="79">
        <v>0.99305555555555547</v>
      </c>
    </row>
    <row r="530" spans="1:27" x14ac:dyDescent="0.2">
      <c r="A530" s="1" t="s">
        <v>1722</v>
      </c>
      <c r="B530" s="1" t="s">
        <v>167</v>
      </c>
      <c r="C530" s="1" t="s">
        <v>22</v>
      </c>
      <c r="D530" s="1" t="s">
        <v>22</v>
      </c>
      <c r="E530" s="1" t="s">
        <v>47</v>
      </c>
      <c r="F530" s="1" t="s">
        <v>205</v>
      </c>
      <c r="G530" s="1" t="s">
        <v>110</v>
      </c>
      <c r="H530" s="1" t="s">
        <v>50</v>
      </c>
      <c r="I530" s="1" t="s">
        <v>109</v>
      </c>
      <c r="J530" s="1" t="s">
        <v>81</v>
      </c>
      <c r="K530" s="1" t="s">
        <v>129</v>
      </c>
      <c r="L530" s="1" t="s">
        <v>1726</v>
      </c>
      <c r="M530" s="1" t="s">
        <v>6178</v>
      </c>
      <c r="N530" s="1" t="s">
        <v>6179</v>
      </c>
      <c r="O530" s="1" t="s">
        <v>122</v>
      </c>
      <c r="P530" s="1" t="s">
        <v>279</v>
      </c>
      <c r="Q530" s="1" t="s">
        <v>280</v>
      </c>
      <c r="R530" s="1" t="s">
        <v>6180</v>
      </c>
      <c r="S530" s="1" t="s">
        <v>5610</v>
      </c>
      <c r="T530" s="1" t="s">
        <v>470</v>
      </c>
      <c r="U530" s="1" t="s">
        <v>470</v>
      </c>
      <c r="V530" s="18">
        <v>0</v>
      </c>
      <c r="W530" s="18">
        <v>9.2592592592592585E-4</v>
      </c>
      <c r="X530" s="18">
        <v>9.2592592592592585E-4</v>
      </c>
      <c r="Y530" s="1" t="e">
        <f>VLOOKUP(A530,tickets!A:A,1,0)</f>
        <v>#N/A</v>
      </c>
      <c r="Z530" s="58">
        <v>45329</v>
      </c>
      <c r="AA530" s="79">
        <v>0.99305555555555547</v>
      </c>
    </row>
    <row r="531" spans="1:27" x14ac:dyDescent="0.2">
      <c r="A531" s="1" t="s">
        <v>1716</v>
      </c>
      <c r="B531" s="1" t="s">
        <v>115</v>
      </c>
      <c r="C531" s="1" t="s">
        <v>20</v>
      </c>
      <c r="D531" s="1" t="s">
        <v>257</v>
      </c>
      <c r="E531" s="1" t="s">
        <v>66</v>
      </c>
      <c r="F531" s="1" t="s">
        <v>135</v>
      </c>
      <c r="G531" s="1" t="s">
        <v>110</v>
      </c>
      <c r="H531" s="1" t="s">
        <v>50</v>
      </c>
      <c r="I531" s="1" t="s">
        <v>109</v>
      </c>
      <c r="J531" s="1" t="s">
        <v>81</v>
      </c>
      <c r="K531" s="1" t="s">
        <v>111</v>
      </c>
      <c r="L531" s="1" t="s">
        <v>1721</v>
      </c>
      <c r="M531" s="1" t="s">
        <v>6225</v>
      </c>
      <c r="N531" s="1" t="s">
        <v>6226</v>
      </c>
      <c r="O531" s="1" t="s">
        <v>122</v>
      </c>
      <c r="P531" s="1" t="s">
        <v>246</v>
      </c>
      <c r="Q531" s="1" t="s">
        <v>247</v>
      </c>
      <c r="R531" s="1" t="s">
        <v>6227</v>
      </c>
      <c r="S531" s="1" t="s">
        <v>5610</v>
      </c>
      <c r="T531" s="1" t="s">
        <v>6228</v>
      </c>
      <c r="U531" s="1" t="s">
        <v>6229</v>
      </c>
      <c r="V531" s="18">
        <v>2.4444444444444446E-2</v>
      </c>
      <c r="W531" s="18">
        <v>4.7557870370370368E-2</v>
      </c>
      <c r="X531" s="18">
        <v>2.3113425925925926E-2</v>
      </c>
      <c r="Y531" s="1" t="e">
        <f>VLOOKUP(A531,tickets!A:A,1,0)</f>
        <v>#N/A</v>
      </c>
      <c r="Z531" s="58">
        <v>45329</v>
      </c>
      <c r="AA531" s="79">
        <v>0.99305555555555547</v>
      </c>
    </row>
    <row r="532" spans="1:27" x14ac:dyDescent="0.2">
      <c r="A532" s="1" t="s">
        <v>1796</v>
      </c>
      <c r="B532" s="1" t="s">
        <v>164</v>
      </c>
      <c r="C532" s="1" t="s">
        <v>16</v>
      </c>
      <c r="D532" s="1" t="s">
        <v>251</v>
      </c>
      <c r="E532" s="1" t="s">
        <v>54</v>
      </c>
      <c r="F532" s="1" t="s">
        <v>370</v>
      </c>
      <c r="G532" s="1" t="s">
        <v>110</v>
      </c>
      <c r="H532" s="1" t="s">
        <v>50</v>
      </c>
      <c r="I532" s="1" t="s">
        <v>109</v>
      </c>
      <c r="J532" s="1" t="s">
        <v>81</v>
      </c>
      <c r="K532" s="1" t="s">
        <v>114</v>
      </c>
      <c r="L532" s="1" t="s">
        <v>1800</v>
      </c>
      <c r="M532" s="1" t="s">
        <v>6269</v>
      </c>
      <c r="N532" s="1" t="s">
        <v>6270</v>
      </c>
      <c r="O532" s="1" t="s">
        <v>122</v>
      </c>
      <c r="P532" s="1" t="s">
        <v>246</v>
      </c>
      <c r="Q532" s="1" t="s">
        <v>247</v>
      </c>
      <c r="R532" s="1" t="s">
        <v>6271</v>
      </c>
      <c r="S532" s="1" t="s">
        <v>5610</v>
      </c>
      <c r="V532" s="18">
        <v>0</v>
      </c>
      <c r="W532" s="18">
        <v>0</v>
      </c>
      <c r="X532" s="18">
        <v>0</v>
      </c>
      <c r="Y532" s="1" t="e">
        <f>VLOOKUP(A532,tickets!A:A,1,0)</f>
        <v>#N/A</v>
      </c>
      <c r="Z532" s="58">
        <v>45329</v>
      </c>
      <c r="AA532" s="79">
        <v>0.99305555555555547</v>
      </c>
    </row>
    <row r="533" spans="1:27" hidden="1" x14ac:dyDescent="0.2">
      <c r="A533" s="1" t="s">
        <v>6322</v>
      </c>
      <c r="B533" s="1" t="s">
        <v>164</v>
      </c>
      <c r="C533" s="1" t="s">
        <v>295</v>
      </c>
      <c r="D533" s="1" t="s">
        <v>296</v>
      </c>
      <c r="E533" s="1" t="s">
        <v>297</v>
      </c>
      <c r="F533" s="1" t="s">
        <v>298</v>
      </c>
      <c r="G533" s="1" t="s">
        <v>110</v>
      </c>
      <c r="H533" s="1" t="s">
        <v>50</v>
      </c>
      <c r="I533" s="1" t="s">
        <v>109</v>
      </c>
      <c r="J533" s="1" t="s">
        <v>4186</v>
      </c>
      <c r="K533" s="1" t="s">
        <v>129</v>
      </c>
      <c r="L533" s="1" t="s">
        <v>299</v>
      </c>
      <c r="M533" s="1" t="s">
        <v>6323</v>
      </c>
      <c r="N533" s="1" t="s">
        <v>6324</v>
      </c>
      <c r="O533" s="1" t="s">
        <v>122</v>
      </c>
      <c r="P533" s="1" t="s">
        <v>266</v>
      </c>
      <c r="Q533" s="1" t="s">
        <v>283</v>
      </c>
      <c r="R533" s="1" t="s">
        <v>6325</v>
      </c>
      <c r="S533" s="1" t="s">
        <v>5734</v>
      </c>
      <c r="U533" s="1" t="s">
        <v>300</v>
      </c>
      <c r="V533" s="18">
        <v>0</v>
      </c>
      <c r="W533" s="18">
        <v>0</v>
      </c>
      <c r="X533" s="18">
        <v>0</v>
      </c>
      <c r="Y533" s="1" t="e">
        <f>VLOOKUP(A533,tickets!A:A,1,0)</f>
        <v>#N/A</v>
      </c>
      <c r="Z533" s="58">
        <v>45331</v>
      </c>
      <c r="AA533" s="79">
        <v>0.99305555555555547</v>
      </c>
    </row>
    <row r="534" spans="1:27" hidden="1" x14ac:dyDescent="0.2">
      <c r="A534" s="1" t="s">
        <v>6326</v>
      </c>
      <c r="B534" s="1" t="s">
        <v>132</v>
      </c>
      <c r="C534" s="1" t="s">
        <v>251</v>
      </c>
      <c r="D534" s="1" t="s">
        <v>257</v>
      </c>
      <c r="E534" s="1" t="s">
        <v>261</v>
      </c>
      <c r="F534" s="1" t="s">
        <v>471</v>
      </c>
      <c r="G534" s="1" t="s">
        <v>116</v>
      </c>
      <c r="H534" s="1" t="s">
        <v>40</v>
      </c>
      <c r="I534" s="1" t="s">
        <v>117</v>
      </c>
      <c r="J534" s="1" t="s">
        <v>81</v>
      </c>
      <c r="K534" s="1" t="s">
        <v>111</v>
      </c>
      <c r="L534" s="1" t="s">
        <v>379</v>
      </c>
      <c r="M534" s="1" t="s">
        <v>6327</v>
      </c>
      <c r="N534" s="1" t="s">
        <v>6328</v>
      </c>
      <c r="O534" s="1" t="s">
        <v>122</v>
      </c>
      <c r="P534" s="1" t="s">
        <v>199</v>
      </c>
      <c r="Q534" s="1" t="s">
        <v>115</v>
      </c>
      <c r="R534" s="1" t="s">
        <v>6329</v>
      </c>
      <c r="S534" s="1" t="s">
        <v>5638</v>
      </c>
      <c r="T534" s="1" t="s">
        <v>6330</v>
      </c>
      <c r="U534" s="1" t="s">
        <v>5659</v>
      </c>
      <c r="V534" s="18">
        <v>1.5208333333333332E-2</v>
      </c>
      <c r="W534" s="18">
        <v>3.4421296296296297E-2</v>
      </c>
      <c r="X534" s="18">
        <v>1.9212962962962963E-2</v>
      </c>
      <c r="Y534" s="1" t="e">
        <f>VLOOKUP(A534,tickets!A:A,1,0)</f>
        <v>#N/A</v>
      </c>
      <c r="Z534" s="58">
        <v>45327</v>
      </c>
      <c r="AA534" s="79">
        <v>0.99305555555555547</v>
      </c>
    </row>
    <row r="535" spans="1:27" x14ac:dyDescent="0.2">
      <c r="A535" s="1" t="s">
        <v>1747</v>
      </c>
      <c r="B535" s="1" t="s">
        <v>115</v>
      </c>
      <c r="C535" s="1" t="s">
        <v>20</v>
      </c>
      <c r="D535" s="1" t="s">
        <v>374</v>
      </c>
      <c r="E535" s="1" t="s">
        <v>69</v>
      </c>
      <c r="F535" s="1" t="s">
        <v>191</v>
      </c>
      <c r="G535" s="1" t="s">
        <v>116</v>
      </c>
      <c r="H535" s="1" t="s">
        <v>40</v>
      </c>
      <c r="I535" s="1" t="s">
        <v>117</v>
      </c>
      <c r="J535" s="1" t="s">
        <v>81</v>
      </c>
      <c r="K535" s="1" t="s">
        <v>323</v>
      </c>
      <c r="L535" s="1" t="s">
        <v>1751</v>
      </c>
      <c r="M535" s="1" t="s">
        <v>6298</v>
      </c>
      <c r="N535" s="1" t="s">
        <v>6299</v>
      </c>
      <c r="O535" s="1" t="s">
        <v>122</v>
      </c>
      <c r="P535" s="1" t="s">
        <v>246</v>
      </c>
      <c r="Q535" s="1" t="s">
        <v>247</v>
      </c>
      <c r="R535" s="1" t="s">
        <v>6300</v>
      </c>
      <c r="S535" s="1" t="s">
        <v>5610</v>
      </c>
      <c r="T535" s="1" t="s">
        <v>6301</v>
      </c>
      <c r="U535" s="1" t="s">
        <v>6302</v>
      </c>
      <c r="V535" s="18">
        <v>0.53190972222222221</v>
      </c>
      <c r="W535" s="18">
        <v>0.91084490740740742</v>
      </c>
      <c r="X535" s="18">
        <v>0.37893518518518521</v>
      </c>
      <c r="Y535" s="1" t="e">
        <f>VLOOKUP(A535,tickets!A:A,1,0)</f>
        <v>#N/A</v>
      </c>
      <c r="Z535" s="58">
        <v>45329</v>
      </c>
      <c r="AA535" s="79">
        <v>0.99305555555555547</v>
      </c>
    </row>
    <row r="536" spans="1:27" x14ac:dyDescent="0.2">
      <c r="A536" s="1" t="s">
        <v>1816</v>
      </c>
      <c r="B536" s="1" t="s">
        <v>185</v>
      </c>
      <c r="C536" s="1" t="s">
        <v>16</v>
      </c>
      <c r="D536" s="1" t="s">
        <v>242</v>
      </c>
      <c r="E536" s="1" t="s">
        <v>54</v>
      </c>
      <c r="F536" s="1" t="s">
        <v>147</v>
      </c>
      <c r="G536" s="1" t="s">
        <v>110</v>
      </c>
      <c r="H536" s="1" t="s">
        <v>50</v>
      </c>
      <c r="I536" s="1" t="s">
        <v>109</v>
      </c>
      <c r="J536" s="1" t="s">
        <v>81</v>
      </c>
      <c r="K536" s="1" t="s">
        <v>111</v>
      </c>
      <c r="L536" s="1" t="s">
        <v>1820</v>
      </c>
      <c r="M536" s="1" t="s">
        <v>6331</v>
      </c>
      <c r="N536" s="1" t="s">
        <v>6332</v>
      </c>
      <c r="O536" s="1" t="s">
        <v>122</v>
      </c>
      <c r="P536" s="1" t="s">
        <v>266</v>
      </c>
      <c r="Q536" s="1" t="s">
        <v>330</v>
      </c>
      <c r="R536" s="1" t="s">
        <v>6333</v>
      </c>
      <c r="S536" s="1" t="s">
        <v>5610</v>
      </c>
      <c r="T536" s="1" t="s">
        <v>6334</v>
      </c>
      <c r="V536" s="18">
        <v>0</v>
      </c>
      <c r="W536" s="18">
        <v>0</v>
      </c>
      <c r="X536" s="18">
        <v>0</v>
      </c>
      <c r="Y536" s="1" t="e">
        <f>VLOOKUP(A536,tickets!A:A,1,0)</f>
        <v>#N/A</v>
      </c>
      <c r="Z536" s="58">
        <v>45329</v>
      </c>
      <c r="AA536" s="79">
        <v>0.99305555555555547</v>
      </c>
    </row>
    <row r="537" spans="1:27" x14ac:dyDescent="0.2">
      <c r="A537" s="1" t="s">
        <v>1929</v>
      </c>
      <c r="B537" s="1" t="s">
        <v>112</v>
      </c>
      <c r="C537" s="1" t="s">
        <v>18</v>
      </c>
      <c r="D537" s="1" t="s">
        <v>18</v>
      </c>
      <c r="E537" s="1" t="s">
        <v>60</v>
      </c>
      <c r="F537" s="1" t="s">
        <v>445</v>
      </c>
      <c r="G537" s="1" t="s">
        <v>110</v>
      </c>
      <c r="H537" s="1" t="s">
        <v>50</v>
      </c>
      <c r="I537" s="1" t="s">
        <v>109</v>
      </c>
      <c r="J537" s="1" t="s">
        <v>81</v>
      </c>
      <c r="K537" s="1" t="s">
        <v>111</v>
      </c>
      <c r="L537" s="1" t="s">
        <v>1933</v>
      </c>
      <c r="M537" s="1" t="s">
        <v>6363</v>
      </c>
      <c r="N537" s="1" t="s">
        <v>6364</v>
      </c>
      <c r="O537" s="1" t="s">
        <v>122</v>
      </c>
      <c r="P537" s="1" t="s">
        <v>266</v>
      </c>
      <c r="Q537" s="1" t="s">
        <v>267</v>
      </c>
      <c r="R537" s="1" t="s">
        <v>6365</v>
      </c>
      <c r="S537" s="1" t="s">
        <v>5610</v>
      </c>
      <c r="T537" s="1" t="s">
        <v>6366</v>
      </c>
      <c r="U537" s="1" t="s">
        <v>6367</v>
      </c>
      <c r="V537" s="18">
        <v>0</v>
      </c>
      <c r="W537" s="18">
        <v>3.4953703703703705E-3</v>
      </c>
      <c r="X537" s="18">
        <v>3.4953703703703705E-3</v>
      </c>
      <c r="Y537" s="1" t="e">
        <f>VLOOKUP(A537,tickets!A:A,1,0)</f>
        <v>#N/A</v>
      </c>
      <c r="Z537" s="58">
        <v>45329</v>
      </c>
      <c r="AA537" s="79">
        <v>0.99305555555555547</v>
      </c>
    </row>
    <row r="538" spans="1:27" x14ac:dyDescent="0.2">
      <c r="A538" s="1" t="s">
        <v>1752</v>
      </c>
      <c r="B538" s="1" t="s">
        <v>115</v>
      </c>
      <c r="C538" s="1" t="s">
        <v>20</v>
      </c>
      <c r="D538" s="1" t="s">
        <v>374</v>
      </c>
      <c r="E538" s="1" t="s">
        <v>69</v>
      </c>
      <c r="F538" s="1" t="s">
        <v>191</v>
      </c>
      <c r="G538" s="1" t="s">
        <v>116</v>
      </c>
      <c r="H538" s="1" t="s">
        <v>40</v>
      </c>
      <c r="I538" s="1" t="s">
        <v>117</v>
      </c>
      <c r="J538" s="1" t="s">
        <v>81</v>
      </c>
      <c r="K538" s="1" t="s">
        <v>111</v>
      </c>
      <c r="L538" s="1" t="s">
        <v>1756</v>
      </c>
      <c r="M538" s="1" t="s">
        <v>6418</v>
      </c>
      <c r="N538" s="1" t="s">
        <v>6419</v>
      </c>
      <c r="O538" s="1" t="s">
        <v>122</v>
      </c>
      <c r="P538" s="1" t="s">
        <v>246</v>
      </c>
      <c r="Q538" s="1" t="s">
        <v>247</v>
      </c>
      <c r="R538" s="1" t="s">
        <v>6420</v>
      </c>
      <c r="S538" s="1" t="s">
        <v>5610</v>
      </c>
      <c r="T538" s="1" t="s">
        <v>6421</v>
      </c>
      <c r="U538" s="1" t="s">
        <v>6422</v>
      </c>
      <c r="V538" s="18">
        <v>0.53792824074074075</v>
      </c>
      <c r="W538" s="18">
        <v>0.7409027777777778</v>
      </c>
      <c r="X538" s="18">
        <v>0.20297453703703705</v>
      </c>
      <c r="Y538" s="1" t="e">
        <f>VLOOKUP(A538,tickets!A:A,1,0)</f>
        <v>#N/A</v>
      </c>
      <c r="Z538" s="58">
        <v>45329</v>
      </c>
      <c r="AA538" s="79">
        <v>0.99305555555555547</v>
      </c>
    </row>
    <row r="539" spans="1:27" hidden="1" x14ac:dyDescent="0.2">
      <c r="A539" s="1" t="s">
        <v>6349</v>
      </c>
      <c r="B539" s="1" t="s">
        <v>132</v>
      </c>
      <c r="C539" s="1" t="s">
        <v>309</v>
      </c>
      <c r="D539" s="1" t="s">
        <v>257</v>
      </c>
      <c r="E539" s="1" t="s">
        <v>286</v>
      </c>
      <c r="F539" s="1" t="s">
        <v>219</v>
      </c>
      <c r="G539" s="1" t="s">
        <v>116</v>
      </c>
      <c r="H539" s="1" t="s">
        <v>40</v>
      </c>
      <c r="I539" s="1" t="s">
        <v>117</v>
      </c>
      <c r="J539" s="1" t="s">
        <v>81</v>
      </c>
      <c r="K539" s="1" t="s">
        <v>427</v>
      </c>
      <c r="L539" s="1" t="s">
        <v>472</v>
      </c>
      <c r="M539" s="1" t="s">
        <v>6350</v>
      </c>
      <c r="N539" s="1" t="s">
        <v>6351</v>
      </c>
      <c r="O539" s="1" t="s">
        <v>122</v>
      </c>
      <c r="P539" s="1" t="s">
        <v>199</v>
      </c>
      <c r="Q539" s="1" t="s">
        <v>115</v>
      </c>
      <c r="R539" s="1" t="s">
        <v>6352</v>
      </c>
      <c r="S539" s="1" t="s">
        <v>5610</v>
      </c>
      <c r="T539" s="1" t="s">
        <v>6353</v>
      </c>
      <c r="U539" s="1" t="s">
        <v>262</v>
      </c>
      <c r="V539" s="18">
        <v>2.1296296296296298E-3</v>
      </c>
      <c r="W539" s="18">
        <v>5.2314814814814819E-3</v>
      </c>
      <c r="X539" s="18">
        <v>3.1018518518518522E-3</v>
      </c>
      <c r="Y539" s="1" t="e">
        <f>VLOOKUP(A539,tickets!A:A,1,0)</f>
        <v>#N/A</v>
      </c>
      <c r="Z539" s="58">
        <v>45329</v>
      </c>
      <c r="AA539" s="79">
        <v>0.99305555555555547</v>
      </c>
    </row>
    <row r="540" spans="1:27" hidden="1" x14ac:dyDescent="0.2">
      <c r="A540" s="1" t="s">
        <v>1885</v>
      </c>
      <c r="B540" s="1" t="s">
        <v>124</v>
      </c>
      <c r="C540" s="1" t="s">
        <v>20</v>
      </c>
      <c r="D540" s="1" t="s">
        <v>277</v>
      </c>
      <c r="E540" s="1" t="s">
        <v>66</v>
      </c>
      <c r="F540" s="1" t="s">
        <v>125</v>
      </c>
      <c r="G540" s="1" t="s">
        <v>123</v>
      </c>
      <c r="H540" s="1" t="s">
        <v>50</v>
      </c>
      <c r="I540" s="1" t="s">
        <v>109</v>
      </c>
      <c r="J540" s="1" t="s">
        <v>80</v>
      </c>
      <c r="K540" s="1" t="s">
        <v>121</v>
      </c>
      <c r="L540" s="1" t="s">
        <v>1888</v>
      </c>
      <c r="M540" s="1" t="s">
        <v>6437</v>
      </c>
      <c r="N540" s="1" t="s">
        <v>6437</v>
      </c>
      <c r="O540" s="1" t="s">
        <v>122</v>
      </c>
      <c r="P540" s="1" t="s">
        <v>278</v>
      </c>
      <c r="Q540" s="1" t="s">
        <v>278</v>
      </c>
      <c r="R540" s="1" t="s">
        <v>6438</v>
      </c>
      <c r="S540" s="1" t="s">
        <v>5610</v>
      </c>
      <c r="T540" s="1" t="s">
        <v>6439</v>
      </c>
      <c r="U540" s="1" t="s">
        <v>6440</v>
      </c>
      <c r="V540" s="18">
        <v>4.3287037037037035E-3</v>
      </c>
      <c r="W540" s="18">
        <v>2.4930555555555553E-2</v>
      </c>
      <c r="X540" s="18">
        <v>2.0601851851851854E-2</v>
      </c>
      <c r="Y540" s="1" t="e">
        <f>VLOOKUP(A540,tickets!A:A,1,0)</f>
        <v>#N/A</v>
      </c>
      <c r="Z540" s="58">
        <v>45329</v>
      </c>
      <c r="AA540" s="79">
        <v>0.99305555555555547</v>
      </c>
    </row>
    <row r="541" spans="1:27" hidden="1" x14ac:dyDescent="0.2">
      <c r="A541" s="1" t="s">
        <v>6359</v>
      </c>
      <c r="B541" s="1" t="s">
        <v>164</v>
      </c>
      <c r="C541" s="1" t="s">
        <v>242</v>
      </c>
      <c r="D541" s="1" t="s">
        <v>251</v>
      </c>
      <c r="E541" s="1" t="s">
        <v>286</v>
      </c>
      <c r="F541" s="1" t="s">
        <v>287</v>
      </c>
      <c r="G541" s="1" t="s">
        <v>110</v>
      </c>
      <c r="H541" s="1" t="s">
        <v>50</v>
      </c>
      <c r="I541" s="1" t="s">
        <v>109</v>
      </c>
      <c r="J541" s="1" t="s">
        <v>81</v>
      </c>
      <c r="K541" s="1" t="s">
        <v>114</v>
      </c>
      <c r="L541" s="1" t="s">
        <v>317</v>
      </c>
      <c r="M541" s="1" t="s">
        <v>6360</v>
      </c>
      <c r="N541" s="1" t="s">
        <v>6361</v>
      </c>
      <c r="O541" s="1" t="s">
        <v>122</v>
      </c>
      <c r="P541" s="1" t="s">
        <v>246</v>
      </c>
      <c r="Q541" s="1" t="s">
        <v>247</v>
      </c>
      <c r="R541" s="1" t="s">
        <v>6362</v>
      </c>
      <c r="S541" s="1" t="s">
        <v>5720</v>
      </c>
      <c r="T541" s="1" t="s">
        <v>317</v>
      </c>
      <c r="U541" s="1" t="s">
        <v>276</v>
      </c>
      <c r="V541" s="18">
        <v>0</v>
      </c>
      <c r="W541" s="18">
        <v>1.2615740740740742E-2</v>
      </c>
      <c r="X541" s="18">
        <v>1.2615740740740742E-2</v>
      </c>
      <c r="Y541" s="1" t="e">
        <f>VLOOKUP(A541,tickets!A:A,1,0)</f>
        <v>#N/A</v>
      </c>
      <c r="Z541" s="58">
        <v>45330</v>
      </c>
      <c r="AA541" s="79">
        <v>0.99305555555555547</v>
      </c>
    </row>
    <row r="542" spans="1:27" hidden="1" x14ac:dyDescent="0.2">
      <c r="A542" s="1" t="s">
        <v>1762</v>
      </c>
      <c r="B542" s="1" t="s">
        <v>124</v>
      </c>
      <c r="C542" s="1" t="s">
        <v>18</v>
      </c>
      <c r="D542" s="1" t="s">
        <v>277</v>
      </c>
      <c r="E542" s="1" t="s">
        <v>57</v>
      </c>
      <c r="F542" s="1" t="s">
        <v>125</v>
      </c>
      <c r="G542" s="1" t="s">
        <v>123</v>
      </c>
      <c r="H542" s="1" t="s">
        <v>50</v>
      </c>
      <c r="I542" s="1" t="s">
        <v>109</v>
      </c>
      <c r="J542" s="1" t="s">
        <v>80</v>
      </c>
      <c r="K542" s="1" t="s">
        <v>126</v>
      </c>
      <c r="L542" s="1" t="s">
        <v>142</v>
      </c>
      <c r="M542" s="1" t="s">
        <v>6446</v>
      </c>
      <c r="N542" s="1" t="s">
        <v>6446</v>
      </c>
      <c r="O542" s="1" t="s">
        <v>122</v>
      </c>
      <c r="P542" s="1" t="s">
        <v>278</v>
      </c>
      <c r="Q542" s="1" t="s">
        <v>278</v>
      </c>
      <c r="R542" s="1" t="s">
        <v>6447</v>
      </c>
      <c r="S542" s="1" t="s">
        <v>5610</v>
      </c>
      <c r="T542" s="1" t="s">
        <v>6448</v>
      </c>
      <c r="U542" s="1" t="s">
        <v>6449</v>
      </c>
      <c r="V542" s="18">
        <v>1.0206944444444443</v>
      </c>
      <c r="W542" s="18">
        <v>1.0717708333333333</v>
      </c>
      <c r="X542" s="18">
        <v>5.1076388888888886E-2</v>
      </c>
      <c r="Y542" s="1" t="e">
        <f>VLOOKUP(A542,tickets!A:A,1,0)</f>
        <v>#N/A</v>
      </c>
      <c r="Z542" s="58">
        <v>45329</v>
      </c>
      <c r="AA542" s="79">
        <v>0.99305555555555547</v>
      </c>
    </row>
    <row r="543" spans="1:27" hidden="1" x14ac:dyDescent="0.2">
      <c r="A543" s="1" t="s">
        <v>6368</v>
      </c>
      <c r="B543" s="1" t="s">
        <v>173</v>
      </c>
      <c r="C543" s="1" t="s">
        <v>242</v>
      </c>
      <c r="D543" s="1" t="s">
        <v>251</v>
      </c>
      <c r="E543" s="1" t="s">
        <v>352</v>
      </c>
      <c r="F543" s="1" t="s">
        <v>389</v>
      </c>
      <c r="G543" s="1" t="s">
        <v>110</v>
      </c>
      <c r="H543" s="1" t="s">
        <v>50</v>
      </c>
      <c r="I543" s="1" t="s">
        <v>109</v>
      </c>
      <c r="J543" s="1" t="s">
        <v>4186</v>
      </c>
      <c r="K543" s="1" t="s">
        <v>114</v>
      </c>
      <c r="L543" s="1" t="s">
        <v>6369</v>
      </c>
      <c r="M543" s="1" t="s">
        <v>6370</v>
      </c>
      <c r="N543" s="1" t="s">
        <v>6371</v>
      </c>
      <c r="O543" s="1" t="s">
        <v>122</v>
      </c>
      <c r="P543" s="1" t="s">
        <v>246</v>
      </c>
      <c r="Q543" s="1" t="s">
        <v>247</v>
      </c>
      <c r="R543" s="1" t="s">
        <v>6372</v>
      </c>
      <c r="S543" s="1" t="s">
        <v>5610</v>
      </c>
      <c r="T543" s="1" t="s">
        <v>6373</v>
      </c>
      <c r="U543" s="1" t="s">
        <v>6374</v>
      </c>
      <c r="V543" s="18">
        <v>0</v>
      </c>
      <c r="W543" s="18">
        <v>0</v>
      </c>
      <c r="X543" s="18">
        <v>0</v>
      </c>
      <c r="Y543" s="1" t="e">
        <f>VLOOKUP(A543,tickets!A:A,1,0)</f>
        <v>#N/A</v>
      </c>
      <c r="Z543" s="58">
        <v>45329</v>
      </c>
      <c r="AA543" s="79">
        <v>0.99305555555555547</v>
      </c>
    </row>
    <row r="544" spans="1:27" x14ac:dyDescent="0.2">
      <c r="A544" s="1" t="s">
        <v>1776</v>
      </c>
      <c r="B544" s="1" t="s">
        <v>112</v>
      </c>
      <c r="C544" s="1" t="s">
        <v>18</v>
      </c>
      <c r="D544" s="1" t="s">
        <v>18</v>
      </c>
      <c r="E544" s="1" t="s">
        <v>499</v>
      </c>
      <c r="F544" s="1" t="s">
        <v>1770</v>
      </c>
      <c r="G544" s="1" t="s">
        <v>110</v>
      </c>
      <c r="H544" s="1" t="s">
        <v>50</v>
      </c>
      <c r="I544" s="1" t="s">
        <v>109</v>
      </c>
      <c r="J544" s="1" t="s">
        <v>81</v>
      </c>
      <c r="K544" s="1" t="s">
        <v>111</v>
      </c>
      <c r="L544" s="1" t="s">
        <v>1780</v>
      </c>
      <c r="M544" s="1" t="s">
        <v>6461</v>
      </c>
      <c r="N544" s="1" t="s">
        <v>6462</v>
      </c>
      <c r="O544" s="1" t="s">
        <v>122</v>
      </c>
      <c r="P544" s="1" t="s">
        <v>266</v>
      </c>
      <c r="Q544" s="1" t="s">
        <v>267</v>
      </c>
      <c r="R544" s="1" t="s">
        <v>6463</v>
      </c>
      <c r="S544" s="1" t="s">
        <v>5610</v>
      </c>
      <c r="T544" s="1" t="s">
        <v>6115</v>
      </c>
      <c r="U544" s="1" t="s">
        <v>6464</v>
      </c>
      <c r="V544" s="18">
        <v>0</v>
      </c>
      <c r="W544" s="18">
        <v>2.2222222222222222E-3</v>
      </c>
      <c r="X544" s="18">
        <v>2.2222222222222222E-3</v>
      </c>
      <c r="Y544" s="1" t="e">
        <f>VLOOKUP(A544,tickets!A:A,1,0)</f>
        <v>#N/A</v>
      </c>
      <c r="Z544" s="58">
        <v>45329</v>
      </c>
      <c r="AA544" s="79">
        <v>0.99305555555555547</v>
      </c>
    </row>
    <row r="545" spans="1:27" x14ac:dyDescent="0.2">
      <c r="A545" s="1" t="s">
        <v>1871</v>
      </c>
      <c r="B545" s="1" t="s">
        <v>216</v>
      </c>
      <c r="C545" s="1" t="s">
        <v>17</v>
      </c>
      <c r="D545" s="1" t="s">
        <v>242</v>
      </c>
      <c r="E545" s="1" t="s">
        <v>55</v>
      </c>
      <c r="F545" s="1" t="s">
        <v>147</v>
      </c>
      <c r="G545" s="1" t="s">
        <v>110</v>
      </c>
      <c r="H545" s="1" t="s">
        <v>36</v>
      </c>
      <c r="I545" s="1" t="s">
        <v>117</v>
      </c>
      <c r="J545" s="1" t="s">
        <v>81</v>
      </c>
      <c r="K545" s="1" t="s">
        <v>111</v>
      </c>
      <c r="L545" s="1" t="s">
        <v>1484</v>
      </c>
      <c r="M545" s="1" t="s">
        <v>6499</v>
      </c>
      <c r="N545" s="1" t="s">
        <v>6500</v>
      </c>
      <c r="O545" s="1" t="s">
        <v>122</v>
      </c>
      <c r="P545" s="1" t="s">
        <v>278</v>
      </c>
      <c r="Q545" s="1" t="s">
        <v>278</v>
      </c>
      <c r="R545" s="1" t="s">
        <v>6501</v>
      </c>
      <c r="S545" s="1" t="s">
        <v>5610</v>
      </c>
      <c r="T545" s="1" t="s">
        <v>6502</v>
      </c>
      <c r="U545" s="1" t="s">
        <v>6503</v>
      </c>
      <c r="V545" s="18">
        <v>0</v>
      </c>
      <c r="W545" s="18">
        <v>0</v>
      </c>
      <c r="X545" s="18">
        <v>0</v>
      </c>
      <c r="Y545" s="1" t="e">
        <f>VLOOKUP(A545,tickets!A:A,1,0)</f>
        <v>#N/A</v>
      </c>
      <c r="Z545" s="58">
        <v>45329</v>
      </c>
      <c r="AA545" s="79">
        <v>0.99305555555555547</v>
      </c>
    </row>
    <row r="546" spans="1:27" x14ac:dyDescent="0.2">
      <c r="A546" s="1" t="s">
        <v>1899</v>
      </c>
      <c r="B546" s="1" t="s">
        <v>115</v>
      </c>
      <c r="C546" s="1" t="s">
        <v>13</v>
      </c>
      <c r="D546" s="1" t="s">
        <v>243</v>
      </c>
      <c r="E546" s="1" t="s">
        <v>37</v>
      </c>
      <c r="F546" s="1" t="s">
        <v>120</v>
      </c>
      <c r="G546" s="1" t="s">
        <v>116</v>
      </c>
      <c r="H546" s="1" t="s">
        <v>40</v>
      </c>
      <c r="I546" s="1" t="s">
        <v>117</v>
      </c>
      <c r="J546" s="1" t="s">
        <v>81</v>
      </c>
      <c r="K546" s="1" t="s">
        <v>211</v>
      </c>
      <c r="L546" s="1" t="s">
        <v>1903</v>
      </c>
      <c r="M546" s="1" t="s">
        <v>6658</v>
      </c>
      <c r="N546" s="1" t="s">
        <v>6659</v>
      </c>
      <c r="O546" s="1" t="s">
        <v>122</v>
      </c>
      <c r="P546" s="1" t="s">
        <v>266</v>
      </c>
      <c r="Q546" s="1" t="s">
        <v>341</v>
      </c>
      <c r="R546" s="1" t="s">
        <v>6660</v>
      </c>
      <c r="S546" s="1" t="s">
        <v>5610</v>
      </c>
      <c r="T546" s="1" t="s">
        <v>6661</v>
      </c>
      <c r="U546" s="1" t="s">
        <v>6662</v>
      </c>
      <c r="V546" s="18">
        <v>0</v>
      </c>
      <c r="W546" s="18">
        <v>6.3692129629629626E-2</v>
      </c>
      <c r="X546" s="18">
        <v>6.3692129629629626E-2</v>
      </c>
      <c r="Y546" s="1" t="e">
        <f>VLOOKUP(A546,tickets!A:A,1,0)</f>
        <v>#N/A</v>
      </c>
      <c r="Z546" s="58">
        <v>45329</v>
      </c>
      <c r="AA546" s="79">
        <v>0.99305555555555547</v>
      </c>
    </row>
    <row r="547" spans="1:27" hidden="1" x14ac:dyDescent="0.2">
      <c r="A547" s="1" t="s">
        <v>1861</v>
      </c>
      <c r="B547" s="1" t="s">
        <v>152</v>
      </c>
      <c r="C547" s="1" t="s">
        <v>13</v>
      </c>
      <c r="D547" s="1" t="s">
        <v>17</v>
      </c>
      <c r="E547" s="1" t="s">
        <v>37</v>
      </c>
      <c r="F547" s="1" t="s">
        <v>531</v>
      </c>
      <c r="G547" s="1" t="s">
        <v>116</v>
      </c>
      <c r="H547" s="1" t="s">
        <v>40</v>
      </c>
      <c r="I547" s="1" t="s">
        <v>117</v>
      </c>
      <c r="J547" s="1" t="s">
        <v>80</v>
      </c>
      <c r="K547" s="1" t="s">
        <v>111</v>
      </c>
      <c r="L547" s="1" t="s">
        <v>1865</v>
      </c>
      <c r="M547" s="1" t="s">
        <v>6689</v>
      </c>
      <c r="N547" s="1" t="s">
        <v>6690</v>
      </c>
      <c r="O547" s="1" t="s">
        <v>122</v>
      </c>
      <c r="P547" s="1" t="s">
        <v>266</v>
      </c>
      <c r="Q547" s="1" t="s">
        <v>341</v>
      </c>
      <c r="R547" s="1" t="s">
        <v>6691</v>
      </c>
      <c r="S547" s="1" t="s">
        <v>5610</v>
      </c>
      <c r="T547" s="1" t="s">
        <v>6692</v>
      </c>
      <c r="U547" s="1" t="s">
        <v>6693</v>
      </c>
      <c r="V547" s="18">
        <v>0.50380787037037034</v>
      </c>
      <c r="W547" s="18">
        <v>0.50715277777777779</v>
      </c>
      <c r="X547" s="18">
        <v>3.3449074074074071E-3</v>
      </c>
      <c r="Y547" s="1" t="e">
        <f>VLOOKUP(A547,tickets!A:A,1,0)</f>
        <v>#N/A</v>
      </c>
      <c r="Z547" s="58">
        <v>45329</v>
      </c>
      <c r="AA547" s="79">
        <v>0.99305555555555547</v>
      </c>
    </row>
    <row r="548" spans="1:27" hidden="1" x14ac:dyDescent="0.2">
      <c r="A548" s="1" t="s">
        <v>6387</v>
      </c>
      <c r="B548" s="1" t="s">
        <v>132</v>
      </c>
      <c r="C548" s="1" t="s">
        <v>242</v>
      </c>
      <c r="D548" s="1" t="s">
        <v>251</v>
      </c>
      <c r="E548" s="1" t="s">
        <v>271</v>
      </c>
      <c r="F548" s="1" t="s">
        <v>272</v>
      </c>
      <c r="G548" s="1" t="s">
        <v>110</v>
      </c>
      <c r="H548" s="1" t="s">
        <v>50</v>
      </c>
      <c r="I548" s="1" t="s">
        <v>109</v>
      </c>
      <c r="J548" s="1" t="s">
        <v>4186</v>
      </c>
      <c r="K548" s="1" t="s">
        <v>114</v>
      </c>
      <c r="L548" s="1" t="s">
        <v>368</v>
      </c>
      <c r="M548" s="1" t="s">
        <v>6388</v>
      </c>
      <c r="N548" s="1" t="s">
        <v>6389</v>
      </c>
      <c r="O548" s="1" t="s">
        <v>122</v>
      </c>
      <c r="P548" s="1" t="s">
        <v>266</v>
      </c>
      <c r="Q548" s="1" t="s">
        <v>283</v>
      </c>
      <c r="R548" s="1" t="s">
        <v>6390</v>
      </c>
      <c r="S548" s="1" t="s">
        <v>5618</v>
      </c>
      <c r="T548" s="1" t="s">
        <v>368</v>
      </c>
      <c r="U548" s="1" t="s">
        <v>276</v>
      </c>
      <c r="V548" s="18">
        <v>0</v>
      </c>
      <c r="W548" s="18">
        <v>0</v>
      </c>
      <c r="X548" s="18">
        <v>0</v>
      </c>
      <c r="Y548" s="1" t="e">
        <f>VLOOKUP(A548,tickets!A:A,1,0)</f>
        <v>#N/A</v>
      </c>
      <c r="Z548" s="58">
        <v>45328</v>
      </c>
      <c r="AA548" s="79">
        <v>0.99305555555555547</v>
      </c>
    </row>
    <row r="549" spans="1:27" hidden="1" x14ac:dyDescent="0.2">
      <c r="A549" s="1" t="s">
        <v>6391</v>
      </c>
      <c r="B549" s="1" t="s">
        <v>132</v>
      </c>
      <c r="C549" s="1" t="s">
        <v>242</v>
      </c>
      <c r="D549" s="1" t="s">
        <v>251</v>
      </c>
      <c r="E549" s="1" t="s">
        <v>271</v>
      </c>
      <c r="F549" s="1" t="s">
        <v>272</v>
      </c>
      <c r="G549" s="1" t="s">
        <v>110</v>
      </c>
      <c r="H549" s="1" t="s">
        <v>50</v>
      </c>
      <c r="I549" s="1" t="s">
        <v>109</v>
      </c>
      <c r="J549" s="1" t="s">
        <v>4186</v>
      </c>
      <c r="K549" s="1" t="s">
        <v>114</v>
      </c>
      <c r="L549" s="1" t="s">
        <v>368</v>
      </c>
      <c r="M549" s="1" t="s">
        <v>6392</v>
      </c>
      <c r="N549" s="1" t="s">
        <v>6393</v>
      </c>
      <c r="O549" s="1" t="s">
        <v>122</v>
      </c>
      <c r="P549" s="1" t="s">
        <v>266</v>
      </c>
      <c r="Q549" s="1" t="s">
        <v>283</v>
      </c>
      <c r="R549" s="1" t="s">
        <v>6394</v>
      </c>
      <c r="S549" s="1" t="s">
        <v>5610</v>
      </c>
      <c r="T549" s="1" t="s">
        <v>368</v>
      </c>
      <c r="U549" s="1" t="s">
        <v>276</v>
      </c>
      <c r="V549" s="18">
        <v>0</v>
      </c>
      <c r="W549" s="18">
        <v>0</v>
      </c>
      <c r="X549" s="18">
        <v>0</v>
      </c>
      <c r="Y549" s="1" t="e">
        <f>VLOOKUP(A549,tickets!A:A,1,0)</f>
        <v>#N/A</v>
      </c>
      <c r="Z549" s="58">
        <v>45329</v>
      </c>
      <c r="AA549" s="79">
        <v>0.99305555555555547</v>
      </c>
    </row>
    <row r="550" spans="1:27" hidden="1" x14ac:dyDescent="0.2">
      <c r="A550" s="1" t="s">
        <v>6395</v>
      </c>
      <c r="B550" s="1" t="s">
        <v>132</v>
      </c>
      <c r="C550" s="1" t="s">
        <v>242</v>
      </c>
      <c r="D550" s="1" t="s">
        <v>251</v>
      </c>
      <c r="E550" s="1" t="s">
        <v>271</v>
      </c>
      <c r="F550" s="1" t="s">
        <v>272</v>
      </c>
      <c r="G550" s="1" t="s">
        <v>110</v>
      </c>
      <c r="H550" s="1" t="s">
        <v>50</v>
      </c>
      <c r="I550" s="1" t="s">
        <v>109</v>
      </c>
      <c r="J550" s="1" t="s">
        <v>4186</v>
      </c>
      <c r="K550" s="1" t="s">
        <v>114</v>
      </c>
      <c r="L550" s="1" t="s">
        <v>273</v>
      </c>
      <c r="M550" s="1" t="s">
        <v>6396</v>
      </c>
      <c r="N550" s="1" t="s">
        <v>6397</v>
      </c>
      <c r="O550" s="1" t="s">
        <v>122</v>
      </c>
      <c r="P550" s="1" t="s">
        <v>266</v>
      </c>
      <c r="Q550" s="1" t="s">
        <v>274</v>
      </c>
      <c r="R550" s="1" t="s">
        <v>6398</v>
      </c>
      <c r="S550" s="1" t="s">
        <v>5610</v>
      </c>
      <c r="T550" s="1" t="s">
        <v>275</v>
      </c>
      <c r="U550" s="1" t="s">
        <v>276</v>
      </c>
      <c r="V550" s="18">
        <v>0</v>
      </c>
      <c r="W550" s="18">
        <v>0</v>
      </c>
      <c r="X550" s="18">
        <v>0</v>
      </c>
      <c r="Y550" s="1" t="e">
        <f>VLOOKUP(A550,tickets!A:A,1,0)</f>
        <v>#N/A</v>
      </c>
      <c r="Z550" s="58">
        <v>45329</v>
      </c>
      <c r="AA550" s="79">
        <v>0.99305555555555547</v>
      </c>
    </row>
    <row r="551" spans="1:27" hidden="1" x14ac:dyDescent="0.2">
      <c r="A551" s="1" t="s">
        <v>6399</v>
      </c>
      <c r="B551" s="1" t="s">
        <v>132</v>
      </c>
      <c r="C551" s="1" t="s">
        <v>250</v>
      </c>
      <c r="D551" s="1" t="s">
        <v>251</v>
      </c>
      <c r="E551" s="1" t="s">
        <v>302</v>
      </c>
      <c r="F551" s="1" t="s">
        <v>303</v>
      </c>
      <c r="G551" s="1" t="s">
        <v>110</v>
      </c>
      <c r="H551" s="1" t="s">
        <v>50</v>
      </c>
      <c r="I551" s="1" t="s">
        <v>109</v>
      </c>
      <c r="J551" s="1" t="s">
        <v>4186</v>
      </c>
      <c r="K551" s="1" t="s">
        <v>129</v>
      </c>
      <c r="L551" s="1" t="s">
        <v>306</v>
      </c>
      <c r="M551" s="1" t="s">
        <v>6400</v>
      </c>
      <c r="N551" s="1" t="s">
        <v>6401</v>
      </c>
      <c r="O551" s="1" t="s">
        <v>122</v>
      </c>
      <c r="P551" s="1" t="s">
        <v>246</v>
      </c>
      <c r="Q551" s="1" t="s">
        <v>247</v>
      </c>
      <c r="R551" s="1" t="s">
        <v>6402</v>
      </c>
      <c r="S551" s="1" t="s">
        <v>5697</v>
      </c>
      <c r="T551" s="1" t="s">
        <v>307</v>
      </c>
      <c r="U551" s="1" t="s">
        <v>276</v>
      </c>
      <c r="V551" s="18">
        <v>0</v>
      </c>
      <c r="W551" s="18">
        <v>0</v>
      </c>
      <c r="X551" s="18">
        <v>0</v>
      </c>
      <c r="Y551" s="1" t="e">
        <f>VLOOKUP(A551,tickets!A:A,1,0)</f>
        <v>#N/A</v>
      </c>
      <c r="Z551" s="58">
        <v>45332</v>
      </c>
      <c r="AA551" s="79">
        <v>0.99305555555555547</v>
      </c>
    </row>
    <row r="552" spans="1:27" hidden="1" x14ac:dyDescent="0.2">
      <c r="A552" s="1" t="s">
        <v>6403</v>
      </c>
      <c r="B552" s="1" t="s">
        <v>164</v>
      </c>
      <c r="C552" s="1" t="s">
        <v>295</v>
      </c>
      <c r="D552" s="1" t="s">
        <v>296</v>
      </c>
      <c r="E552" s="1" t="s">
        <v>297</v>
      </c>
      <c r="F552" s="1" t="s">
        <v>298</v>
      </c>
      <c r="G552" s="1" t="s">
        <v>110</v>
      </c>
      <c r="H552" s="1" t="s">
        <v>50</v>
      </c>
      <c r="I552" s="1" t="s">
        <v>109</v>
      </c>
      <c r="J552" s="1" t="s">
        <v>4186</v>
      </c>
      <c r="K552" s="1" t="s">
        <v>129</v>
      </c>
      <c r="L552" s="1" t="s">
        <v>6404</v>
      </c>
      <c r="M552" s="1" t="s">
        <v>6405</v>
      </c>
      <c r="N552" s="1" t="s">
        <v>6406</v>
      </c>
      <c r="O552" s="1" t="s">
        <v>122</v>
      </c>
      <c r="P552" s="1" t="s">
        <v>266</v>
      </c>
      <c r="Q552" s="1" t="s">
        <v>283</v>
      </c>
      <c r="R552" s="1" t="s">
        <v>6407</v>
      </c>
      <c r="S552" s="1" t="s">
        <v>5663</v>
      </c>
      <c r="U552" s="1" t="s">
        <v>300</v>
      </c>
      <c r="V552" s="18">
        <v>0</v>
      </c>
      <c r="W552" s="18">
        <v>0</v>
      </c>
      <c r="X552" s="18">
        <v>0</v>
      </c>
      <c r="Y552" s="1" t="e">
        <f>VLOOKUP(A552,tickets!A:A,1,0)</f>
        <v>#N/A</v>
      </c>
      <c r="Z552" s="58">
        <v>45333</v>
      </c>
      <c r="AA552" s="79">
        <v>0.99305555555555547</v>
      </c>
    </row>
    <row r="553" spans="1:27" hidden="1" x14ac:dyDescent="0.2">
      <c r="A553" s="1" t="s">
        <v>6408</v>
      </c>
      <c r="B553" s="1" t="s">
        <v>132</v>
      </c>
      <c r="C553" s="1" t="s">
        <v>256</v>
      </c>
      <c r="D553" s="1" t="s">
        <v>257</v>
      </c>
      <c r="E553" s="1" t="s">
        <v>258</v>
      </c>
      <c r="F553" s="1" t="s">
        <v>174</v>
      </c>
      <c r="G553" s="1" t="s">
        <v>116</v>
      </c>
      <c r="H553" s="1" t="s">
        <v>40</v>
      </c>
      <c r="I553" s="1" t="s">
        <v>117</v>
      </c>
      <c r="J553" s="1" t="s">
        <v>81</v>
      </c>
      <c r="K553" s="1" t="s">
        <v>129</v>
      </c>
      <c r="L553" s="1" t="s">
        <v>264</v>
      </c>
      <c r="M553" s="1" t="s">
        <v>6409</v>
      </c>
      <c r="N553" s="1" t="s">
        <v>6410</v>
      </c>
      <c r="O553" s="1" t="s">
        <v>122</v>
      </c>
      <c r="P553" s="1" t="s">
        <v>199</v>
      </c>
      <c r="Q553" s="1" t="s">
        <v>115</v>
      </c>
      <c r="R553" s="1" t="s">
        <v>6411</v>
      </c>
      <c r="S553" s="1" t="s">
        <v>5720</v>
      </c>
      <c r="T553" s="1" t="s">
        <v>6412</v>
      </c>
      <c r="V553" s="18">
        <v>6.0219907407407403E-2</v>
      </c>
      <c r="W553" s="18">
        <v>9.2662037037037029E-2</v>
      </c>
      <c r="X553" s="18">
        <v>3.2442129629629633E-2</v>
      </c>
      <c r="Y553" s="1" t="e">
        <f>VLOOKUP(A553,tickets!A:A,1,0)</f>
        <v>#N/A</v>
      </c>
      <c r="Z553" s="58">
        <v>45330</v>
      </c>
      <c r="AA553" s="79">
        <v>0.99305555555555547</v>
      </c>
    </row>
    <row r="554" spans="1:27" hidden="1" x14ac:dyDescent="0.2">
      <c r="A554" s="1" t="s">
        <v>6413</v>
      </c>
      <c r="B554" s="1" t="s">
        <v>132</v>
      </c>
      <c r="C554" s="1" t="s">
        <v>250</v>
      </c>
      <c r="D554" s="1" t="s">
        <v>251</v>
      </c>
      <c r="E554" s="1" t="s">
        <v>302</v>
      </c>
      <c r="F554" s="1" t="s">
        <v>303</v>
      </c>
      <c r="G554" s="1" t="s">
        <v>110</v>
      </c>
      <c r="H554" s="1" t="s">
        <v>50</v>
      </c>
      <c r="I554" s="1" t="s">
        <v>109</v>
      </c>
      <c r="J554" s="1" t="s">
        <v>81</v>
      </c>
      <c r="K554" s="1" t="s">
        <v>129</v>
      </c>
      <c r="L554" s="1" t="s">
        <v>6414</v>
      </c>
      <c r="M554" s="1" t="s">
        <v>6415</v>
      </c>
      <c r="N554" s="1" t="s">
        <v>6416</v>
      </c>
      <c r="O554" s="1" t="s">
        <v>122</v>
      </c>
      <c r="P554" s="1" t="s">
        <v>246</v>
      </c>
      <c r="Q554" s="1" t="s">
        <v>247</v>
      </c>
      <c r="R554" s="1" t="s">
        <v>6417</v>
      </c>
      <c r="S554" s="1" t="s">
        <v>5734</v>
      </c>
      <c r="T554" s="1" t="s">
        <v>437</v>
      </c>
      <c r="U554" s="1" t="s">
        <v>305</v>
      </c>
      <c r="V554" s="18">
        <v>1.9791666666666666E-2</v>
      </c>
      <c r="W554" s="18">
        <v>2.2708333333333334E-2</v>
      </c>
      <c r="X554" s="18">
        <v>2.9166666666666668E-3</v>
      </c>
      <c r="Y554" s="1" t="e">
        <f>VLOOKUP(A554,tickets!A:A,1,0)</f>
        <v>#N/A</v>
      </c>
      <c r="Z554" s="58">
        <v>45331</v>
      </c>
      <c r="AA554" s="79">
        <v>0.99305555555555547</v>
      </c>
    </row>
    <row r="555" spans="1:27" hidden="1" x14ac:dyDescent="0.2">
      <c r="A555" s="1" t="s">
        <v>1857</v>
      </c>
      <c r="B555" s="1" t="s">
        <v>124</v>
      </c>
      <c r="C555" s="1" t="s">
        <v>18</v>
      </c>
      <c r="D555" s="1" t="s">
        <v>277</v>
      </c>
      <c r="E555" s="1" t="s">
        <v>58</v>
      </c>
      <c r="F555" s="1" t="s">
        <v>125</v>
      </c>
      <c r="G555" s="1" t="s">
        <v>123</v>
      </c>
      <c r="H555" s="1" t="s">
        <v>50</v>
      </c>
      <c r="I555" s="1" t="s">
        <v>109</v>
      </c>
      <c r="J555" s="1" t="s">
        <v>80</v>
      </c>
      <c r="K555" s="1" t="s">
        <v>126</v>
      </c>
      <c r="L555" s="1" t="s">
        <v>1860</v>
      </c>
      <c r="M555" s="1" t="s">
        <v>6742</v>
      </c>
      <c r="N555" s="1" t="s">
        <v>6742</v>
      </c>
      <c r="O555" s="1" t="s">
        <v>122</v>
      </c>
      <c r="P555" s="1" t="s">
        <v>278</v>
      </c>
      <c r="Q555" s="1" t="s">
        <v>278</v>
      </c>
      <c r="R555" s="1" t="s">
        <v>6743</v>
      </c>
      <c r="S555" s="1" t="s">
        <v>5610</v>
      </c>
      <c r="T555" s="1" t="s">
        <v>6744</v>
      </c>
      <c r="V555" s="18">
        <v>2.3472222222222217E-2</v>
      </c>
      <c r="W555" s="18">
        <v>0.10209490740740741</v>
      </c>
      <c r="X555" s="18">
        <v>7.8622685185185184E-2</v>
      </c>
      <c r="Y555" s="1" t="e">
        <f>VLOOKUP(A555,tickets!A:A,1,0)</f>
        <v>#N/A</v>
      </c>
      <c r="Z555" s="58">
        <v>45329</v>
      </c>
      <c r="AA555" s="79">
        <v>0.99305555555555547</v>
      </c>
    </row>
    <row r="556" spans="1:27" x14ac:dyDescent="0.2">
      <c r="A556" s="1" t="s">
        <v>1904</v>
      </c>
      <c r="B556" s="1" t="s">
        <v>112</v>
      </c>
      <c r="C556" s="1" t="s">
        <v>18</v>
      </c>
      <c r="D556" s="1" t="s">
        <v>18</v>
      </c>
      <c r="E556" s="1" t="s">
        <v>60</v>
      </c>
      <c r="F556" s="1" t="s">
        <v>445</v>
      </c>
      <c r="G556" s="1" t="s">
        <v>110</v>
      </c>
      <c r="H556" s="1" t="s">
        <v>50</v>
      </c>
      <c r="I556" s="1" t="s">
        <v>109</v>
      </c>
      <c r="J556" s="1" t="s">
        <v>81</v>
      </c>
      <c r="K556" s="1" t="s">
        <v>111</v>
      </c>
      <c r="L556" s="1" t="s">
        <v>1908</v>
      </c>
      <c r="M556" s="1" t="s">
        <v>6784</v>
      </c>
      <c r="N556" s="1" t="s">
        <v>6785</v>
      </c>
      <c r="O556" s="1" t="s">
        <v>122</v>
      </c>
      <c r="P556" s="1" t="s">
        <v>266</v>
      </c>
      <c r="Q556" s="1" t="s">
        <v>267</v>
      </c>
      <c r="R556" s="1" t="s">
        <v>6786</v>
      </c>
      <c r="S556" s="1" t="s">
        <v>5610</v>
      </c>
      <c r="T556" s="1" t="s">
        <v>6787</v>
      </c>
      <c r="U556" s="1" t="s">
        <v>6788</v>
      </c>
      <c r="V556" s="18">
        <v>0</v>
      </c>
      <c r="W556" s="18">
        <v>1.7361111111111112E-2</v>
      </c>
      <c r="X556" s="18">
        <v>1.7361111111111112E-2</v>
      </c>
      <c r="Y556" s="1" t="e">
        <f>VLOOKUP(A556,tickets!A:A,1,0)</f>
        <v>#N/A</v>
      </c>
      <c r="Z556" s="58">
        <v>45329</v>
      </c>
      <c r="AA556" s="79">
        <v>0.99305555555555547</v>
      </c>
    </row>
    <row r="557" spans="1:27" x14ac:dyDescent="0.2">
      <c r="A557" s="1" t="s">
        <v>1934</v>
      </c>
      <c r="B557" s="1" t="s">
        <v>112</v>
      </c>
      <c r="C557" s="1" t="s">
        <v>18</v>
      </c>
      <c r="D557" s="1" t="s">
        <v>18</v>
      </c>
      <c r="E557" s="1" t="s">
        <v>60</v>
      </c>
      <c r="F557" s="1" t="s">
        <v>445</v>
      </c>
      <c r="G557" s="1" t="s">
        <v>110</v>
      </c>
      <c r="H557" s="1" t="s">
        <v>50</v>
      </c>
      <c r="I557" s="1" t="s">
        <v>109</v>
      </c>
      <c r="J557" s="1" t="s">
        <v>81</v>
      </c>
      <c r="K557" s="1" t="s">
        <v>111</v>
      </c>
      <c r="L557" s="1" t="s">
        <v>1938</v>
      </c>
      <c r="M557" s="1" t="s">
        <v>6789</v>
      </c>
      <c r="N557" s="1" t="s">
        <v>6790</v>
      </c>
      <c r="O557" s="1" t="s">
        <v>122</v>
      </c>
      <c r="P557" s="1" t="s">
        <v>266</v>
      </c>
      <c r="Q557" s="1" t="s">
        <v>267</v>
      </c>
      <c r="R557" s="1" t="s">
        <v>6791</v>
      </c>
      <c r="S557" s="1" t="s">
        <v>5610</v>
      </c>
      <c r="T557" s="1" t="s">
        <v>6792</v>
      </c>
      <c r="U557" s="1" t="s">
        <v>6793</v>
      </c>
      <c r="V557" s="18">
        <v>0</v>
      </c>
      <c r="W557" s="18">
        <v>3.1018518518518522E-3</v>
      </c>
      <c r="X557" s="18">
        <v>3.1018518518518522E-3</v>
      </c>
      <c r="Y557" s="1" t="e">
        <f>VLOOKUP(A557,tickets!A:A,1,0)</f>
        <v>#N/A</v>
      </c>
      <c r="Z557" s="58">
        <v>45329</v>
      </c>
      <c r="AA557" s="79">
        <v>0.99305555555555547</v>
      </c>
    </row>
    <row r="558" spans="1:27" x14ac:dyDescent="0.2">
      <c r="A558" s="1" t="s">
        <v>1727</v>
      </c>
      <c r="B558" s="1" t="s">
        <v>115</v>
      </c>
      <c r="C558" s="1" t="s">
        <v>15</v>
      </c>
      <c r="D558" s="1" t="s">
        <v>243</v>
      </c>
      <c r="E558" s="1" t="s">
        <v>53</v>
      </c>
      <c r="F558" s="1" t="s">
        <v>135</v>
      </c>
      <c r="G558" s="1" t="s">
        <v>110</v>
      </c>
      <c r="H558" s="1" t="s">
        <v>50</v>
      </c>
      <c r="I558" s="1" t="s">
        <v>109</v>
      </c>
      <c r="J558" s="1" t="s">
        <v>81</v>
      </c>
      <c r="K558" s="1" t="s">
        <v>203</v>
      </c>
      <c r="L558" s="1" t="s">
        <v>1731</v>
      </c>
      <c r="M558" s="1" t="s">
        <v>6842</v>
      </c>
      <c r="N558" s="1" t="s">
        <v>6843</v>
      </c>
      <c r="O558" s="1" t="s">
        <v>122</v>
      </c>
      <c r="P558" s="1" t="s">
        <v>246</v>
      </c>
      <c r="Q558" s="1" t="s">
        <v>247</v>
      </c>
      <c r="R558" s="1" t="s">
        <v>6844</v>
      </c>
      <c r="S558" s="1" t="s">
        <v>5610</v>
      </c>
      <c r="T558" s="1" t="s">
        <v>6845</v>
      </c>
      <c r="U558" s="1" t="s">
        <v>6846</v>
      </c>
      <c r="V558" s="18">
        <v>0.3460300925925926</v>
      </c>
      <c r="W558" s="18">
        <v>0.37265046296296295</v>
      </c>
      <c r="X558" s="18">
        <v>2.6620370370370374E-2</v>
      </c>
      <c r="Y558" s="1" t="e">
        <f>VLOOKUP(A558,tickets!A:A,1,0)</f>
        <v>#N/A</v>
      </c>
      <c r="Z558" s="58">
        <v>45329</v>
      </c>
      <c r="AA558" s="79">
        <v>0.99305555555555547</v>
      </c>
    </row>
    <row r="559" spans="1:27" x14ac:dyDescent="0.2">
      <c r="A559" s="1" t="s">
        <v>1781</v>
      </c>
      <c r="B559" s="1" t="s">
        <v>112</v>
      </c>
      <c r="C559" s="1" t="s">
        <v>18</v>
      </c>
      <c r="D559" s="1" t="s">
        <v>18</v>
      </c>
      <c r="E559" s="1" t="s">
        <v>499</v>
      </c>
      <c r="F559" s="1" t="s">
        <v>1770</v>
      </c>
      <c r="G559" s="1" t="s">
        <v>110</v>
      </c>
      <c r="H559" s="1" t="s">
        <v>50</v>
      </c>
      <c r="I559" s="1" t="s">
        <v>109</v>
      </c>
      <c r="J559" s="1" t="s">
        <v>81</v>
      </c>
      <c r="K559" s="1" t="s">
        <v>111</v>
      </c>
      <c r="L559" s="1" t="s">
        <v>1785</v>
      </c>
      <c r="M559" s="1" t="s">
        <v>6864</v>
      </c>
      <c r="N559" s="1" t="s">
        <v>6865</v>
      </c>
      <c r="O559" s="1" t="s">
        <v>122</v>
      </c>
      <c r="P559" s="1" t="s">
        <v>266</v>
      </c>
      <c r="Q559" s="1" t="s">
        <v>267</v>
      </c>
      <c r="R559" s="1" t="s">
        <v>6866</v>
      </c>
      <c r="S559" s="1" t="s">
        <v>5610</v>
      </c>
      <c r="T559" s="1" t="s">
        <v>6115</v>
      </c>
      <c r="U559" s="1" t="s">
        <v>6464</v>
      </c>
      <c r="V559" s="18">
        <v>0</v>
      </c>
      <c r="W559" s="18">
        <v>1.5624999999999999E-3</v>
      </c>
      <c r="X559" s="18">
        <v>1.5624999999999999E-3</v>
      </c>
      <c r="Y559" s="1" t="e">
        <f>VLOOKUP(A559,tickets!A:A,1,0)</f>
        <v>#N/A</v>
      </c>
      <c r="Z559" s="58">
        <v>45329</v>
      </c>
      <c r="AA559" s="79">
        <v>0.99305555555555547</v>
      </c>
    </row>
    <row r="560" spans="1:27" hidden="1" x14ac:dyDescent="0.2">
      <c r="A560" s="1" t="s">
        <v>6441</v>
      </c>
      <c r="B560" s="1" t="s">
        <v>132</v>
      </c>
      <c r="C560" s="1" t="s">
        <v>256</v>
      </c>
      <c r="D560" s="1" t="s">
        <v>257</v>
      </c>
      <c r="E560" s="1" t="s">
        <v>258</v>
      </c>
      <c r="F560" s="1" t="s">
        <v>219</v>
      </c>
      <c r="G560" s="1" t="s">
        <v>116</v>
      </c>
      <c r="H560" s="1" t="s">
        <v>40</v>
      </c>
      <c r="I560" s="1" t="s">
        <v>117</v>
      </c>
      <c r="J560" s="1" t="s">
        <v>81</v>
      </c>
      <c r="K560" s="1" t="s">
        <v>129</v>
      </c>
      <c r="L560" s="1" t="s">
        <v>314</v>
      </c>
      <c r="M560" s="1" t="s">
        <v>6442</v>
      </c>
      <c r="N560" s="1" t="s">
        <v>6443</v>
      </c>
      <c r="O560" s="1" t="s">
        <v>122</v>
      </c>
      <c r="P560" s="1" t="s">
        <v>199</v>
      </c>
      <c r="Q560" s="1" t="s">
        <v>115</v>
      </c>
      <c r="R560" s="1" t="s">
        <v>6444</v>
      </c>
      <c r="S560" s="1" t="s">
        <v>5610</v>
      </c>
      <c r="T560" s="1" t="s">
        <v>6445</v>
      </c>
      <c r="V560" s="18">
        <v>9.1724537037037035E-2</v>
      </c>
      <c r="W560" s="18">
        <v>9.8379629629629636E-2</v>
      </c>
      <c r="X560" s="18">
        <v>6.6550925925925935E-3</v>
      </c>
      <c r="Y560" s="1" t="e">
        <f>VLOOKUP(A560,tickets!A:A,1,0)</f>
        <v>#N/A</v>
      </c>
      <c r="Z560" s="58">
        <v>45329</v>
      </c>
      <c r="AA560" s="79">
        <v>0.99305555555555547</v>
      </c>
    </row>
    <row r="561" spans="1:27" x14ac:dyDescent="0.2">
      <c r="A561" s="1" t="s">
        <v>1909</v>
      </c>
      <c r="B561" s="1" t="s">
        <v>112</v>
      </c>
      <c r="C561" s="1" t="s">
        <v>18</v>
      </c>
      <c r="D561" s="1" t="s">
        <v>18</v>
      </c>
      <c r="E561" s="1" t="s">
        <v>60</v>
      </c>
      <c r="F561" s="1" t="s">
        <v>445</v>
      </c>
      <c r="G561" s="1" t="s">
        <v>110</v>
      </c>
      <c r="H561" s="1" t="s">
        <v>50</v>
      </c>
      <c r="I561" s="1" t="s">
        <v>109</v>
      </c>
      <c r="J561" s="1" t="s">
        <v>81</v>
      </c>
      <c r="K561" s="1" t="s">
        <v>111</v>
      </c>
      <c r="L561" s="1" t="s">
        <v>1913</v>
      </c>
      <c r="M561" s="1" t="s">
        <v>6878</v>
      </c>
      <c r="N561" s="1" t="s">
        <v>6879</v>
      </c>
      <c r="O561" s="1" t="s">
        <v>122</v>
      </c>
      <c r="P561" s="1" t="s">
        <v>266</v>
      </c>
      <c r="Q561" s="1" t="s">
        <v>267</v>
      </c>
      <c r="R561" s="1" t="s">
        <v>6880</v>
      </c>
      <c r="S561" s="1" t="s">
        <v>5610</v>
      </c>
      <c r="T561" s="1" t="s">
        <v>6881</v>
      </c>
      <c r="U561" s="1" t="s">
        <v>6881</v>
      </c>
      <c r="V561" s="18">
        <v>0</v>
      </c>
      <c r="W561" s="18">
        <v>5.2777777777777771E-3</v>
      </c>
      <c r="X561" s="18">
        <v>5.2777777777777771E-3</v>
      </c>
      <c r="Y561" s="1" t="e">
        <f>VLOOKUP(A561,tickets!A:A,1,0)</f>
        <v>#N/A</v>
      </c>
      <c r="Z561" s="58">
        <v>45329</v>
      </c>
      <c r="AA561" s="79">
        <v>0.99305555555555547</v>
      </c>
    </row>
    <row r="562" spans="1:27" hidden="1" x14ac:dyDescent="0.2">
      <c r="A562" s="1" t="s">
        <v>6450</v>
      </c>
      <c r="B562" s="1" t="s">
        <v>132</v>
      </c>
      <c r="C562" s="1" t="s">
        <v>256</v>
      </c>
      <c r="D562" s="1" t="s">
        <v>257</v>
      </c>
      <c r="E562" s="1" t="s">
        <v>258</v>
      </c>
      <c r="F562" s="1" t="s">
        <v>461</v>
      </c>
      <c r="G562" s="1" t="s">
        <v>116</v>
      </c>
      <c r="H562" s="1" t="s">
        <v>40</v>
      </c>
      <c r="I562" s="1" t="s">
        <v>117</v>
      </c>
      <c r="J562" s="1" t="s">
        <v>81</v>
      </c>
      <c r="K562" s="1" t="s">
        <v>259</v>
      </c>
      <c r="L562" s="1" t="s">
        <v>260</v>
      </c>
      <c r="M562" s="1" t="s">
        <v>6451</v>
      </c>
      <c r="N562" s="1" t="s">
        <v>6452</v>
      </c>
      <c r="O562" s="1" t="s">
        <v>122</v>
      </c>
      <c r="P562" s="1" t="s">
        <v>199</v>
      </c>
      <c r="Q562" s="1" t="s">
        <v>115</v>
      </c>
      <c r="R562" s="1" t="s">
        <v>6453</v>
      </c>
      <c r="S562" s="1" t="s">
        <v>5618</v>
      </c>
      <c r="T562" s="1" t="s">
        <v>6454</v>
      </c>
      <c r="V562" s="18">
        <v>0.10664351851851851</v>
      </c>
      <c r="W562" s="18">
        <v>0.11743055555555555</v>
      </c>
      <c r="X562" s="18">
        <v>1.0787037037037038E-2</v>
      </c>
      <c r="Y562" s="1" t="e">
        <f>VLOOKUP(A562,tickets!A:A,1,0)</f>
        <v>#N/A</v>
      </c>
      <c r="Z562" s="58">
        <v>45328</v>
      </c>
      <c r="AA562" s="79">
        <v>0.99305555555555547</v>
      </c>
    </row>
    <row r="563" spans="1:27" hidden="1" x14ac:dyDescent="0.2">
      <c r="A563" s="1" t="s">
        <v>6455</v>
      </c>
      <c r="B563" s="1" t="s">
        <v>132</v>
      </c>
      <c r="C563" s="1" t="s">
        <v>251</v>
      </c>
      <c r="D563" s="1" t="s">
        <v>374</v>
      </c>
      <c r="E563" s="1" t="s">
        <v>261</v>
      </c>
      <c r="F563" s="1" t="s">
        <v>442</v>
      </c>
      <c r="G563" s="1" t="s">
        <v>116</v>
      </c>
      <c r="H563" s="1" t="s">
        <v>40</v>
      </c>
      <c r="I563" s="1" t="s">
        <v>117</v>
      </c>
      <c r="J563" s="1" t="s">
        <v>81</v>
      </c>
      <c r="K563" s="1" t="s">
        <v>129</v>
      </c>
      <c r="L563" s="1" t="s">
        <v>264</v>
      </c>
      <c r="M563" s="1" t="s">
        <v>6456</v>
      </c>
      <c r="N563" s="1" t="s">
        <v>6457</v>
      </c>
      <c r="O563" s="1" t="s">
        <v>122</v>
      </c>
      <c r="P563" s="1" t="s">
        <v>199</v>
      </c>
      <c r="Q563" s="1" t="s">
        <v>115</v>
      </c>
      <c r="R563" s="1" t="s">
        <v>6458</v>
      </c>
      <c r="S563" s="1" t="s">
        <v>5638</v>
      </c>
      <c r="T563" s="1" t="s">
        <v>6459</v>
      </c>
      <c r="U563" s="1" t="s">
        <v>6460</v>
      </c>
      <c r="V563" s="18">
        <v>2.8935185185185185E-2</v>
      </c>
      <c r="W563" s="18">
        <v>3.8078703703703705E-2</v>
      </c>
      <c r="X563" s="18">
        <v>9.1435185185185178E-3</v>
      </c>
      <c r="Y563" s="1" t="e">
        <f>VLOOKUP(A563,tickets!A:A,1,0)</f>
        <v>#N/A</v>
      </c>
      <c r="Z563" s="58">
        <v>45327</v>
      </c>
      <c r="AA563" s="79">
        <v>0.99305555555555547</v>
      </c>
    </row>
    <row r="564" spans="1:27" x14ac:dyDescent="0.2">
      <c r="A564" s="1" t="s">
        <v>1732</v>
      </c>
      <c r="B564" s="1" t="s">
        <v>112</v>
      </c>
      <c r="C564" s="1" t="s">
        <v>15</v>
      </c>
      <c r="D564" s="1" t="s">
        <v>242</v>
      </c>
      <c r="E564" s="1" t="s">
        <v>53</v>
      </c>
      <c r="F564" s="1" t="s">
        <v>147</v>
      </c>
      <c r="G564" s="1" t="s">
        <v>110</v>
      </c>
      <c r="H564" s="1" t="s">
        <v>50</v>
      </c>
      <c r="I564" s="1" t="s">
        <v>109</v>
      </c>
      <c r="J564" s="1" t="s">
        <v>81</v>
      </c>
      <c r="K564" s="1" t="s">
        <v>126</v>
      </c>
      <c r="L564" s="1" t="s">
        <v>1736</v>
      </c>
      <c r="M564" s="1" t="s">
        <v>6892</v>
      </c>
      <c r="N564" s="1" t="s">
        <v>6893</v>
      </c>
      <c r="O564" s="1" t="s">
        <v>122</v>
      </c>
      <c r="P564" s="1" t="s">
        <v>266</v>
      </c>
      <c r="Q564" s="1" t="s">
        <v>417</v>
      </c>
      <c r="R564" s="1" t="s">
        <v>6894</v>
      </c>
      <c r="S564" s="1" t="s">
        <v>5610</v>
      </c>
      <c r="U564" s="1" t="s">
        <v>6895</v>
      </c>
      <c r="V564" s="18">
        <v>5.8071296296296291</v>
      </c>
      <c r="W564" s="18">
        <v>5.932986111111112</v>
      </c>
      <c r="X564" s="18">
        <v>0.12585648148148149</v>
      </c>
      <c r="Y564" s="1" t="e">
        <f>VLOOKUP(A564,tickets!A:A,1,0)</f>
        <v>#N/A</v>
      </c>
      <c r="Z564" s="58">
        <v>45329</v>
      </c>
      <c r="AA564" s="79">
        <v>0.99305555555555547</v>
      </c>
    </row>
    <row r="565" spans="1:27" hidden="1" x14ac:dyDescent="0.2">
      <c r="A565" s="1" t="s">
        <v>1831</v>
      </c>
      <c r="B565" s="1" t="s">
        <v>124</v>
      </c>
      <c r="C565" s="1" t="s">
        <v>18</v>
      </c>
      <c r="D565" s="1" t="s">
        <v>277</v>
      </c>
      <c r="E565" s="1" t="s">
        <v>58</v>
      </c>
      <c r="F565" s="1" t="s">
        <v>125</v>
      </c>
      <c r="G565" s="1" t="s">
        <v>123</v>
      </c>
      <c r="H565" s="1" t="s">
        <v>50</v>
      </c>
      <c r="I565" s="1" t="s">
        <v>109</v>
      </c>
      <c r="J565" s="1" t="s">
        <v>80</v>
      </c>
      <c r="K565" s="1" t="s">
        <v>1435</v>
      </c>
      <c r="L565" s="1" t="s">
        <v>1439</v>
      </c>
      <c r="M565" s="1" t="s">
        <v>6921</v>
      </c>
      <c r="N565" s="1" t="s">
        <v>6921</v>
      </c>
      <c r="O565" s="1" t="s">
        <v>122</v>
      </c>
      <c r="P565" s="1" t="s">
        <v>278</v>
      </c>
      <c r="Q565" s="1" t="s">
        <v>278</v>
      </c>
      <c r="R565" s="1" t="s">
        <v>6922</v>
      </c>
      <c r="S565" s="1" t="s">
        <v>5610</v>
      </c>
      <c r="T565" s="1" t="s">
        <v>5949</v>
      </c>
      <c r="U565" s="1" t="s">
        <v>6628</v>
      </c>
      <c r="V565" s="18">
        <v>2.4884259259259259E-2</v>
      </c>
      <c r="W565" s="18">
        <v>7.7928240740740742E-2</v>
      </c>
      <c r="X565" s="18">
        <v>5.3043981481481484E-2</v>
      </c>
      <c r="Y565" s="1" t="e">
        <f>VLOOKUP(A565,tickets!A:A,1,0)</f>
        <v>#N/A</v>
      </c>
      <c r="Z565" s="58">
        <v>45329</v>
      </c>
      <c r="AA565" s="79">
        <v>0.99305555555555547</v>
      </c>
    </row>
    <row r="566" spans="1:27" x14ac:dyDescent="0.2">
      <c r="A566" s="1" t="s">
        <v>1834</v>
      </c>
      <c r="B566" s="1" t="s">
        <v>115</v>
      </c>
      <c r="C566" s="1" t="s">
        <v>14</v>
      </c>
      <c r="D566" s="1" t="s">
        <v>243</v>
      </c>
      <c r="E566" s="1" t="s">
        <v>1592</v>
      </c>
      <c r="F566" s="1" t="s">
        <v>144</v>
      </c>
      <c r="G566" s="1" t="s">
        <v>116</v>
      </c>
      <c r="H566" s="1" t="s">
        <v>40</v>
      </c>
      <c r="I566" s="1" t="s">
        <v>117</v>
      </c>
      <c r="J566" s="1" t="s">
        <v>81</v>
      </c>
      <c r="K566" s="1" t="s">
        <v>111</v>
      </c>
      <c r="L566" s="1" t="s">
        <v>1838</v>
      </c>
      <c r="M566" s="1" t="s">
        <v>7026</v>
      </c>
      <c r="N566" s="1" t="s">
        <v>7027</v>
      </c>
      <c r="O566" s="1" t="s">
        <v>122</v>
      </c>
      <c r="P566" s="1" t="s">
        <v>246</v>
      </c>
      <c r="Q566" s="1" t="s">
        <v>247</v>
      </c>
      <c r="R566" s="1" t="s">
        <v>7028</v>
      </c>
      <c r="S566" s="1" t="s">
        <v>5610</v>
      </c>
      <c r="T566" s="1" t="s">
        <v>7029</v>
      </c>
      <c r="U566" s="1" t="s">
        <v>7030</v>
      </c>
      <c r="V566" s="18">
        <v>1.6533564814814816</v>
      </c>
      <c r="W566" s="18">
        <v>1.8306597222222223</v>
      </c>
      <c r="X566" s="18">
        <v>0.17730324074074075</v>
      </c>
      <c r="Y566" s="1" t="e">
        <f>VLOOKUP(A566,tickets!A:A,1,0)</f>
        <v>#N/A</v>
      </c>
      <c r="Z566" s="58">
        <v>45329</v>
      </c>
      <c r="AA566" s="79">
        <v>0.99305555555555547</v>
      </c>
    </row>
    <row r="567" spans="1:27" x14ac:dyDescent="0.2">
      <c r="A567" s="1" t="s">
        <v>1786</v>
      </c>
      <c r="B567" s="1" t="s">
        <v>112</v>
      </c>
      <c r="C567" s="1" t="s">
        <v>18</v>
      </c>
      <c r="D567" s="1" t="s">
        <v>18</v>
      </c>
      <c r="E567" s="1" t="s">
        <v>499</v>
      </c>
      <c r="F567" s="1" t="s">
        <v>1770</v>
      </c>
      <c r="G567" s="1" t="s">
        <v>110</v>
      </c>
      <c r="H567" s="1" t="s">
        <v>50</v>
      </c>
      <c r="I567" s="1" t="s">
        <v>109</v>
      </c>
      <c r="J567" s="1" t="s">
        <v>81</v>
      </c>
      <c r="K567" s="1" t="s">
        <v>111</v>
      </c>
      <c r="L567" s="1" t="s">
        <v>1790</v>
      </c>
      <c r="M567" s="1" t="s">
        <v>7031</v>
      </c>
      <c r="N567" s="1" t="s">
        <v>7032</v>
      </c>
      <c r="O567" s="1" t="s">
        <v>122</v>
      </c>
      <c r="P567" s="1" t="s">
        <v>266</v>
      </c>
      <c r="Q567" s="1" t="s">
        <v>267</v>
      </c>
      <c r="R567" s="1" t="s">
        <v>7033</v>
      </c>
      <c r="S567" s="1" t="s">
        <v>5610</v>
      </c>
      <c r="T567" s="1" t="s">
        <v>7034</v>
      </c>
      <c r="U567" s="1" t="s">
        <v>6464</v>
      </c>
      <c r="V567" s="18">
        <v>0</v>
      </c>
      <c r="W567" s="18">
        <v>1.3391203703703704E-2</v>
      </c>
      <c r="X567" s="18">
        <v>1.3391203703703704E-2</v>
      </c>
      <c r="Y567" s="1" t="e">
        <f>VLOOKUP(A567,tickets!A:A,1,0)</f>
        <v>#N/A</v>
      </c>
      <c r="Z567" s="58">
        <v>45329</v>
      </c>
      <c r="AA567" s="79">
        <v>0.99305555555555547</v>
      </c>
    </row>
    <row r="568" spans="1:27" hidden="1" x14ac:dyDescent="0.2">
      <c r="A568" s="1" t="s">
        <v>6478</v>
      </c>
      <c r="B568" s="1" t="s">
        <v>164</v>
      </c>
      <c r="C568" s="1" t="s">
        <v>295</v>
      </c>
      <c r="D568" s="1" t="s">
        <v>296</v>
      </c>
      <c r="E568" s="1" t="s">
        <v>297</v>
      </c>
      <c r="F568" s="1" t="s">
        <v>298</v>
      </c>
      <c r="G568" s="1" t="s">
        <v>110</v>
      </c>
      <c r="H568" s="1" t="s">
        <v>50</v>
      </c>
      <c r="I568" s="1" t="s">
        <v>109</v>
      </c>
      <c r="J568" s="1" t="s">
        <v>4186</v>
      </c>
      <c r="K568" s="1" t="s">
        <v>129</v>
      </c>
      <c r="L568" s="1" t="s">
        <v>299</v>
      </c>
      <c r="M568" s="1" t="s">
        <v>6479</v>
      </c>
      <c r="N568" s="1" t="s">
        <v>6480</v>
      </c>
      <c r="O568" s="1" t="s">
        <v>122</v>
      </c>
      <c r="P568" s="1" t="s">
        <v>266</v>
      </c>
      <c r="Q568" s="1" t="s">
        <v>283</v>
      </c>
      <c r="R568" s="1" t="s">
        <v>6481</v>
      </c>
      <c r="S568" s="1" t="s">
        <v>5638</v>
      </c>
      <c r="U568" s="1" t="s">
        <v>300</v>
      </c>
      <c r="V568" s="18">
        <v>0</v>
      </c>
      <c r="W568" s="18">
        <v>0</v>
      </c>
      <c r="X568" s="18">
        <v>0</v>
      </c>
      <c r="Y568" s="1" t="e">
        <f>VLOOKUP(A568,tickets!A:A,1,0)</f>
        <v>#N/A</v>
      </c>
      <c r="Z568" s="58">
        <v>45327</v>
      </c>
      <c r="AA568" s="79">
        <v>0.99305555555555547</v>
      </c>
    </row>
    <row r="569" spans="1:27" hidden="1" x14ac:dyDescent="0.2">
      <c r="A569" s="1" t="s">
        <v>6482</v>
      </c>
      <c r="B569" s="1" t="s">
        <v>132</v>
      </c>
      <c r="C569" s="1" t="s">
        <v>250</v>
      </c>
      <c r="D569" s="1" t="s">
        <v>251</v>
      </c>
      <c r="E569" s="1" t="s">
        <v>289</v>
      </c>
      <c r="F569" s="1" t="s">
        <v>290</v>
      </c>
      <c r="G569" s="1" t="s">
        <v>110</v>
      </c>
      <c r="H569" s="1" t="s">
        <v>50</v>
      </c>
      <c r="I569" s="1" t="s">
        <v>109</v>
      </c>
      <c r="J569" s="1" t="s">
        <v>81</v>
      </c>
      <c r="K569" s="1" t="s">
        <v>129</v>
      </c>
      <c r="L569" s="1" t="s">
        <v>6483</v>
      </c>
      <c r="M569" s="1" t="s">
        <v>6484</v>
      </c>
      <c r="N569" s="1" t="s">
        <v>6485</v>
      </c>
      <c r="O569" s="1" t="s">
        <v>122</v>
      </c>
      <c r="P569" s="1" t="s">
        <v>246</v>
      </c>
      <c r="Q569" s="1" t="s">
        <v>247</v>
      </c>
      <c r="R569" s="1" t="s">
        <v>6486</v>
      </c>
      <c r="S569" s="1" t="s">
        <v>5638</v>
      </c>
      <c r="T569" s="1" t="s">
        <v>6487</v>
      </c>
      <c r="U569" s="1" t="s">
        <v>340</v>
      </c>
      <c r="V569" s="18">
        <v>7.7546296296296304E-4</v>
      </c>
      <c r="W569" s="18">
        <v>1.5856481481481479E-3</v>
      </c>
      <c r="X569" s="18">
        <v>8.1018518518518516E-4</v>
      </c>
      <c r="Y569" s="1" t="e">
        <f>VLOOKUP(A569,tickets!A:A,1,0)</f>
        <v>#N/A</v>
      </c>
      <c r="Z569" s="58">
        <v>45327</v>
      </c>
      <c r="AA569" s="79">
        <v>0.99305555555555547</v>
      </c>
    </row>
    <row r="570" spans="1:27" hidden="1" x14ac:dyDescent="0.2">
      <c r="A570" s="1" t="s">
        <v>6488</v>
      </c>
      <c r="B570" s="1" t="s">
        <v>132</v>
      </c>
      <c r="C570" s="1" t="s">
        <v>251</v>
      </c>
      <c r="D570" s="1" t="s">
        <v>257</v>
      </c>
      <c r="E570" s="1" t="s">
        <v>261</v>
      </c>
      <c r="F570" s="1" t="s">
        <v>219</v>
      </c>
      <c r="G570" s="1" t="s">
        <v>116</v>
      </c>
      <c r="H570" s="1" t="s">
        <v>40</v>
      </c>
      <c r="I570" s="1" t="s">
        <v>117</v>
      </c>
      <c r="J570" s="1" t="s">
        <v>81</v>
      </c>
      <c r="K570" s="1" t="s">
        <v>129</v>
      </c>
      <c r="L570" s="1" t="s">
        <v>6489</v>
      </c>
      <c r="M570" s="1" t="s">
        <v>6490</v>
      </c>
      <c r="N570" s="1" t="s">
        <v>6491</v>
      </c>
      <c r="O570" s="1" t="s">
        <v>122</v>
      </c>
      <c r="P570" s="1" t="s">
        <v>199</v>
      </c>
      <c r="Q570" s="1" t="s">
        <v>115</v>
      </c>
      <c r="R570" s="1" t="s">
        <v>6492</v>
      </c>
      <c r="S570" s="1" t="s">
        <v>5638</v>
      </c>
      <c r="T570" s="1" t="s">
        <v>6493</v>
      </c>
      <c r="U570" s="1" t="s">
        <v>5659</v>
      </c>
      <c r="V570" s="18">
        <v>2.1180555555555553E-3</v>
      </c>
      <c r="W570" s="18">
        <v>8.1828703703703699E-3</v>
      </c>
      <c r="X570" s="18">
        <v>6.0648148148148145E-3</v>
      </c>
      <c r="Y570" s="1" t="e">
        <f>VLOOKUP(A570,tickets!A:A,1,0)</f>
        <v>#N/A</v>
      </c>
      <c r="Z570" s="58">
        <v>45327</v>
      </c>
      <c r="AA570" s="79">
        <v>0.99305555555555547</v>
      </c>
    </row>
    <row r="571" spans="1:27" x14ac:dyDescent="0.2">
      <c r="A571" s="1" t="s">
        <v>1771</v>
      </c>
      <c r="B571" s="1" t="s">
        <v>112</v>
      </c>
      <c r="C571" s="1" t="s">
        <v>18</v>
      </c>
      <c r="D571" s="1" t="s">
        <v>18</v>
      </c>
      <c r="E571" s="1" t="s">
        <v>499</v>
      </c>
      <c r="F571" s="1" t="s">
        <v>1770</v>
      </c>
      <c r="G571" s="1" t="s">
        <v>110</v>
      </c>
      <c r="H571" s="1" t="s">
        <v>50</v>
      </c>
      <c r="I571" s="1" t="s">
        <v>109</v>
      </c>
      <c r="J571" s="1" t="s">
        <v>81</v>
      </c>
      <c r="K571" s="1" t="s">
        <v>111</v>
      </c>
      <c r="L571" s="1" t="s">
        <v>1775</v>
      </c>
      <c r="M571" s="1" t="s">
        <v>7035</v>
      </c>
      <c r="N571" s="1" t="s">
        <v>7036</v>
      </c>
      <c r="O571" s="1" t="s">
        <v>122</v>
      </c>
      <c r="P571" s="1" t="s">
        <v>266</v>
      </c>
      <c r="Q571" s="1" t="s">
        <v>267</v>
      </c>
      <c r="R571" s="1" t="s">
        <v>7037</v>
      </c>
      <c r="S571" s="1" t="s">
        <v>5610</v>
      </c>
      <c r="T571" s="1" t="s">
        <v>7038</v>
      </c>
      <c r="U571" s="1" t="s">
        <v>6464</v>
      </c>
      <c r="V571" s="18">
        <v>0</v>
      </c>
      <c r="W571" s="18">
        <v>2.7083333333333334E-3</v>
      </c>
      <c r="X571" s="18">
        <v>2.7083333333333334E-3</v>
      </c>
      <c r="Y571" s="1" t="e">
        <f>VLOOKUP(A571,tickets!A:A,1,0)</f>
        <v>#N/A</v>
      </c>
      <c r="Z571" s="58">
        <v>45329</v>
      </c>
      <c r="AA571" s="79">
        <v>0.99305555555555547</v>
      </c>
    </row>
    <row r="572" spans="1:27" x14ac:dyDescent="0.2">
      <c r="A572" s="1" t="s">
        <v>1821</v>
      </c>
      <c r="B572" s="1" t="s">
        <v>175</v>
      </c>
      <c r="C572" s="1" t="s">
        <v>16</v>
      </c>
      <c r="D572" s="1" t="s">
        <v>16</v>
      </c>
      <c r="E572" s="1" t="s">
        <v>54</v>
      </c>
      <c r="F572" s="1" t="s">
        <v>183</v>
      </c>
      <c r="G572" s="1" t="s">
        <v>110</v>
      </c>
      <c r="H572" s="1" t="s">
        <v>50</v>
      </c>
      <c r="I572" s="1" t="s">
        <v>109</v>
      </c>
      <c r="J572" s="1" t="s">
        <v>81</v>
      </c>
      <c r="K572" s="1" t="s">
        <v>111</v>
      </c>
      <c r="L572" s="1" t="s">
        <v>1825</v>
      </c>
      <c r="M572" s="1" t="s">
        <v>7044</v>
      </c>
      <c r="N572" s="1" t="s">
        <v>7045</v>
      </c>
      <c r="O572" s="1" t="s">
        <v>122</v>
      </c>
      <c r="P572" s="1" t="s">
        <v>266</v>
      </c>
      <c r="Q572" s="1" t="s">
        <v>330</v>
      </c>
      <c r="R572" s="1" t="s">
        <v>7046</v>
      </c>
      <c r="S572" s="1" t="s">
        <v>5610</v>
      </c>
      <c r="T572" s="1" t="s">
        <v>7047</v>
      </c>
      <c r="V572" s="18">
        <v>1.3402777777777777E-2</v>
      </c>
      <c r="W572" s="18">
        <v>1.3425925925925924E-2</v>
      </c>
      <c r="X572" s="18">
        <v>2.3148148148148147E-5</v>
      </c>
      <c r="Y572" s="1" t="e">
        <f>VLOOKUP(A572,tickets!A:A,1,0)</f>
        <v>#N/A</v>
      </c>
      <c r="Z572" s="58">
        <v>45329</v>
      </c>
      <c r="AA572" s="79">
        <v>0.99305555555555547</v>
      </c>
    </row>
    <row r="573" spans="1:27" x14ac:dyDescent="0.2">
      <c r="A573" s="1" t="s">
        <v>1914</v>
      </c>
      <c r="B573" s="1" t="s">
        <v>112</v>
      </c>
      <c r="C573" s="1" t="s">
        <v>18</v>
      </c>
      <c r="D573" s="1" t="s">
        <v>18</v>
      </c>
      <c r="E573" s="1" t="s">
        <v>60</v>
      </c>
      <c r="F573" s="1" t="s">
        <v>445</v>
      </c>
      <c r="G573" s="1" t="s">
        <v>110</v>
      </c>
      <c r="H573" s="1" t="s">
        <v>50</v>
      </c>
      <c r="I573" s="1" t="s">
        <v>109</v>
      </c>
      <c r="J573" s="1" t="s">
        <v>81</v>
      </c>
      <c r="K573" s="1" t="s">
        <v>111</v>
      </c>
      <c r="L573" s="1" t="s">
        <v>1918</v>
      </c>
      <c r="M573" s="1" t="s">
        <v>7067</v>
      </c>
      <c r="N573" s="1" t="s">
        <v>7068</v>
      </c>
      <c r="O573" s="1" t="s">
        <v>122</v>
      </c>
      <c r="P573" s="1" t="s">
        <v>266</v>
      </c>
      <c r="Q573" s="1" t="s">
        <v>267</v>
      </c>
      <c r="R573" s="1" t="s">
        <v>7069</v>
      </c>
      <c r="S573" s="1" t="s">
        <v>5610</v>
      </c>
      <c r="T573" s="1" t="s">
        <v>1918</v>
      </c>
      <c r="U573" s="1" t="s">
        <v>7070</v>
      </c>
      <c r="V573" s="18">
        <v>0</v>
      </c>
      <c r="W573" s="18">
        <v>4.8842592592592592E-3</v>
      </c>
      <c r="X573" s="18">
        <v>4.8842592592592592E-3</v>
      </c>
      <c r="Y573" s="1" t="e">
        <f>VLOOKUP(A573,tickets!A:A,1,0)</f>
        <v>#N/A</v>
      </c>
      <c r="Z573" s="58">
        <v>45329</v>
      </c>
      <c r="AA573" s="79">
        <v>0.99305555555555547</v>
      </c>
    </row>
    <row r="574" spans="1:27" x14ac:dyDescent="0.2">
      <c r="A574" s="1" t="s">
        <v>1919</v>
      </c>
      <c r="B574" s="1" t="s">
        <v>112</v>
      </c>
      <c r="C574" s="1" t="s">
        <v>18</v>
      </c>
      <c r="D574" s="1" t="s">
        <v>18</v>
      </c>
      <c r="E574" s="1" t="s">
        <v>60</v>
      </c>
      <c r="F574" s="1" t="s">
        <v>445</v>
      </c>
      <c r="G574" s="1" t="s">
        <v>110</v>
      </c>
      <c r="H574" s="1" t="s">
        <v>50</v>
      </c>
      <c r="I574" s="1" t="s">
        <v>109</v>
      </c>
      <c r="J574" s="1" t="s">
        <v>81</v>
      </c>
      <c r="K574" s="1" t="s">
        <v>111</v>
      </c>
      <c r="L574" s="1" t="s">
        <v>1923</v>
      </c>
      <c r="M574" s="1" t="s">
        <v>7071</v>
      </c>
      <c r="N574" s="1" t="s">
        <v>7072</v>
      </c>
      <c r="O574" s="1" t="s">
        <v>122</v>
      </c>
      <c r="P574" s="1" t="s">
        <v>266</v>
      </c>
      <c r="Q574" s="1" t="s">
        <v>267</v>
      </c>
      <c r="R574" s="1" t="s">
        <v>7073</v>
      </c>
      <c r="S574" s="1" t="s">
        <v>5610</v>
      </c>
      <c r="T574" s="1" t="s">
        <v>7074</v>
      </c>
      <c r="U574" s="1" t="s">
        <v>7075</v>
      </c>
      <c r="V574" s="18">
        <v>0</v>
      </c>
      <c r="W574" s="18">
        <v>4.7106481481481478E-3</v>
      </c>
      <c r="X574" s="18">
        <v>4.7106481481481478E-3</v>
      </c>
      <c r="Y574" s="1" t="e">
        <f>VLOOKUP(A574,tickets!A:A,1,0)</f>
        <v>#N/A</v>
      </c>
      <c r="Z574" s="58">
        <v>45329</v>
      </c>
      <c r="AA574" s="79">
        <v>0.99305555555555547</v>
      </c>
    </row>
    <row r="575" spans="1:27" hidden="1" x14ac:dyDescent="0.2">
      <c r="A575" s="1" t="s">
        <v>6512</v>
      </c>
      <c r="B575" s="1" t="s">
        <v>132</v>
      </c>
      <c r="C575" s="1" t="s">
        <v>309</v>
      </c>
      <c r="D575" s="1" t="s">
        <v>257</v>
      </c>
      <c r="E575" s="1" t="s">
        <v>284</v>
      </c>
      <c r="F575" s="1" t="s">
        <v>471</v>
      </c>
      <c r="G575" s="1" t="s">
        <v>116</v>
      </c>
      <c r="H575" s="1" t="s">
        <v>40</v>
      </c>
      <c r="I575" s="1" t="s">
        <v>117</v>
      </c>
      <c r="J575" s="1" t="s">
        <v>81</v>
      </c>
      <c r="K575" s="1" t="s">
        <v>111</v>
      </c>
      <c r="L575" s="1" t="s">
        <v>379</v>
      </c>
      <c r="M575" s="1" t="s">
        <v>6513</v>
      </c>
      <c r="N575" s="1" t="s">
        <v>6514</v>
      </c>
      <c r="O575" s="1" t="s">
        <v>122</v>
      </c>
      <c r="P575" s="1" t="s">
        <v>266</v>
      </c>
      <c r="Q575" s="1" t="s">
        <v>443</v>
      </c>
      <c r="R575" s="1" t="s">
        <v>6515</v>
      </c>
      <c r="S575" s="1" t="s">
        <v>5610</v>
      </c>
      <c r="T575" s="1" t="s">
        <v>6516</v>
      </c>
      <c r="U575" s="1" t="s">
        <v>262</v>
      </c>
      <c r="V575" s="18">
        <v>0.42670138888888887</v>
      </c>
      <c r="W575" s="18">
        <v>0.43508101851851855</v>
      </c>
      <c r="X575" s="18">
        <v>8.3796296296296292E-3</v>
      </c>
      <c r="Y575" s="1" t="e">
        <f>VLOOKUP(A575,tickets!A:A,1,0)</f>
        <v>#N/A</v>
      </c>
      <c r="Z575" s="58">
        <v>45329</v>
      </c>
      <c r="AA575" s="79">
        <v>0.99305555555555547</v>
      </c>
    </row>
    <row r="576" spans="1:27" hidden="1" x14ac:dyDescent="0.2">
      <c r="A576" s="1" t="s">
        <v>6517</v>
      </c>
      <c r="B576" s="1" t="s">
        <v>132</v>
      </c>
      <c r="C576" s="1" t="s">
        <v>309</v>
      </c>
      <c r="D576" s="1" t="s">
        <v>257</v>
      </c>
      <c r="E576" s="1" t="s">
        <v>286</v>
      </c>
      <c r="F576" s="1" t="s">
        <v>461</v>
      </c>
      <c r="G576" s="1" t="s">
        <v>116</v>
      </c>
      <c r="H576" s="1" t="s">
        <v>40</v>
      </c>
      <c r="I576" s="1" t="s">
        <v>117</v>
      </c>
      <c r="J576" s="1" t="s">
        <v>81</v>
      </c>
      <c r="K576" s="1" t="s">
        <v>465</v>
      </c>
      <c r="L576" s="1" t="s">
        <v>509</v>
      </c>
      <c r="M576" s="1" t="s">
        <v>6518</v>
      </c>
      <c r="N576" s="1" t="s">
        <v>6519</v>
      </c>
      <c r="O576" s="1" t="s">
        <v>122</v>
      </c>
      <c r="P576" s="1" t="s">
        <v>199</v>
      </c>
      <c r="Q576" s="1" t="s">
        <v>115</v>
      </c>
      <c r="R576" s="1" t="s">
        <v>6520</v>
      </c>
      <c r="S576" s="1" t="s">
        <v>5610</v>
      </c>
      <c r="T576" s="1" t="s">
        <v>6521</v>
      </c>
      <c r="U576" s="1" t="s">
        <v>262</v>
      </c>
      <c r="V576" s="18">
        <v>2.199074074074074E-4</v>
      </c>
      <c r="W576" s="18">
        <v>6.6087962962962966E-3</v>
      </c>
      <c r="X576" s="18">
        <v>6.3888888888888884E-3</v>
      </c>
      <c r="Y576" s="1" t="e">
        <f>VLOOKUP(A576,tickets!A:A,1,0)</f>
        <v>#N/A</v>
      </c>
      <c r="Z576" s="58">
        <v>45329</v>
      </c>
      <c r="AA576" s="79">
        <v>0.99305555555555547</v>
      </c>
    </row>
    <row r="577" spans="1:27" x14ac:dyDescent="0.2">
      <c r="A577" s="1" t="s">
        <v>1737</v>
      </c>
      <c r="B577" s="1" t="s">
        <v>115</v>
      </c>
      <c r="C577" s="1" t="s">
        <v>14</v>
      </c>
      <c r="D577" s="1" t="s">
        <v>242</v>
      </c>
      <c r="E577" s="1" t="s">
        <v>48</v>
      </c>
      <c r="F577" s="1" t="s">
        <v>147</v>
      </c>
      <c r="G577" s="1" t="s">
        <v>110</v>
      </c>
      <c r="H577" s="1" t="s">
        <v>36</v>
      </c>
      <c r="I577" s="1" t="s">
        <v>117</v>
      </c>
      <c r="J577" s="1" t="s">
        <v>81</v>
      </c>
      <c r="K577" s="1" t="s">
        <v>111</v>
      </c>
      <c r="L577" s="1" t="s">
        <v>1741</v>
      </c>
      <c r="M577" s="1" t="s">
        <v>7129</v>
      </c>
      <c r="N577" s="1" t="s">
        <v>7130</v>
      </c>
      <c r="O577" s="1" t="s">
        <v>122</v>
      </c>
      <c r="P577" s="1" t="s">
        <v>266</v>
      </c>
      <c r="Q577" s="1" t="s">
        <v>435</v>
      </c>
      <c r="R577" s="1" t="s">
        <v>7131</v>
      </c>
      <c r="S577" s="1" t="s">
        <v>5610</v>
      </c>
      <c r="T577" s="1" t="s">
        <v>7132</v>
      </c>
      <c r="U577" s="1" t="s">
        <v>7133</v>
      </c>
      <c r="V577" s="18">
        <v>0</v>
      </c>
      <c r="W577" s="18">
        <v>0</v>
      </c>
      <c r="X577" s="18">
        <v>0</v>
      </c>
      <c r="Y577" s="1" t="e">
        <f>VLOOKUP(A577,tickets!A:A,1,0)</f>
        <v>#N/A</v>
      </c>
      <c r="Z577" s="58">
        <v>45329</v>
      </c>
      <c r="AA577" s="79">
        <v>0.99305555555555547</v>
      </c>
    </row>
    <row r="578" spans="1:27" x14ac:dyDescent="0.2">
      <c r="A578" s="1" t="s">
        <v>1826</v>
      </c>
      <c r="B578" s="1" t="s">
        <v>175</v>
      </c>
      <c r="C578" s="1" t="s">
        <v>16</v>
      </c>
      <c r="D578" s="1" t="s">
        <v>16</v>
      </c>
      <c r="E578" s="1" t="s">
        <v>54</v>
      </c>
      <c r="F578" s="1" t="s">
        <v>183</v>
      </c>
      <c r="G578" s="1" t="s">
        <v>110</v>
      </c>
      <c r="H578" s="1" t="s">
        <v>50</v>
      </c>
      <c r="I578" s="1" t="s">
        <v>109</v>
      </c>
      <c r="J578" s="1" t="s">
        <v>81</v>
      </c>
      <c r="K578" s="1" t="s">
        <v>111</v>
      </c>
      <c r="L578" s="1" t="s">
        <v>1830</v>
      </c>
      <c r="M578" s="1" t="s">
        <v>7143</v>
      </c>
      <c r="N578" s="1" t="s">
        <v>7144</v>
      </c>
      <c r="O578" s="1" t="s">
        <v>122</v>
      </c>
      <c r="P578" s="1" t="s">
        <v>266</v>
      </c>
      <c r="Q578" s="1" t="s">
        <v>330</v>
      </c>
      <c r="R578" s="1" t="s">
        <v>7145</v>
      </c>
      <c r="S578" s="1" t="s">
        <v>5610</v>
      </c>
      <c r="T578" s="1" t="s">
        <v>7146</v>
      </c>
      <c r="V578" s="18">
        <v>1.7812499999999998E-2</v>
      </c>
      <c r="W578" s="18">
        <v>1.8819444444444448E-2</v>
      </c>
      <c r="X578" s="18">
        <v>1.0069444444444444E-3</v>
      </c>
      <c r="Y578" s="1" t="e">
        <f>VLOOKUP(A578,tickets!A:A,1,0)</f>
        <v>#N/A</v>
      </c>
      <c r="Z578" s="58">
        <v>45329</v>
      </c>
      <c r="AA578" s="79">
        <v>0.99305555555555547</v>
      </c>
    </row>
    <row r="579" spans="1:27" hidden="1" x14ac:dyDescent="0.2">
      <c r="A579" s="1" t="s">
        <v>1854</v>
      </c>
      <c r="B579" s="1" t="s">
        <v>124</v>
      </c>
      <c r="C579" s="1" t="s">
        <v>19</v>
      </c>
      <c r="D579" s="1" t="s">
        <v>6209</v>
      </c>
      <c r="E579" s="1" t="s">
        <v>64</v>
      </c>
      <c r="F579" s="1" t="s">
        <v>125</v>
      </c>
      <c r="G579" s="1" t="s">
        <v>123</v>
      </c>
      <c r="H579" s="1" t="s">
        <v>50</v>
      </c>
      <c r="I579" s="1" t="s">
        <v>109</v>
      </c>
      <c r="J579" s="1" t="s">
        <v>80</v>
      </c>
      <c r="K579" s="1" t="s">
        <v>114</v>
      </c>
      <c r="L579" s="1" t="s">
        <v>1443</v>
      </c>
      <c r="M579" s="1" t="s">
        <v>7216</v>
      </c>
      <c r="N579" s="1" t="s">
        <v>7216</v>
      </c>
      <c r="O579" s="1" t="s">
        <v>122</v>
      </c>
      <c r="P579" s="1" t="s">
        <v>266</v>
      </c>
      <c r="Q579" s="1" t="s">
        <v>267</v>
      </c>
      <c r="R579" s="1" t="s">
        <v>7217</v>
      </c>
      <c r="S579" s="1" t="s">
        <v>5610</v>
      </c>
      <c r="T579" s="1" t="s">
        <v>6212</v>
      </c>
      <c r="U579" s="1" t="s">
        <v>7218</v>
      </c>
      <c r="V579" s="18">
        <v>4.7557870370370368E-2</v>
      </c>
      <c r="W579" s="18">
        <v>0.13317129629629629</v>
      </c>
      <c r="X579" s="18">
        <v>8.5613425925925926E-2</v>
      </c>
      <c r="Y579" s="1" t="e">
        <f>VLOOKUP(A579,tickets!A:A,1,0)</f>
        <v>#N/A</v>
      </c>
      <c r="Z579" s="58">
        <v>45329</v>
      </c>
      <c r="AA579" s="79">
        <v>0.99305555555555547</v>
      </c>
    </row>
    <row r="580" spans="1:27" x14ac:dyDescent="0.2">
      <c r="A580" s="1" t="s">
        <v>1757</v>
      </c>
      <c r="B580" s="1" t="s">
        <v>115</v>
      </c>
      <c r="C580" s="1" t="s">
        <v>14</v>
      </c>
      <c r="D580" s="1" t="s">
        <v>243</v>
      </c>
      <c r="E580" s="1" t="s">
        <v>51</v>
      </c>
      <c r="F580" s="1" t="s">
        <v>144</v>
      </c>
      <c r="G580" s="1" t="s">
        <v>116</v>
      </c>
      <c r="H580" s="1" t="s">
        <v>40</v>
      </c>
      <c r="I580" s="1" t="s">
        <v>117</v>
      </c>
      <c r="J580" s="1" t="s">
        <v>81</v>
      </c>
      <c r="K580" s="1" t="s">
        <v>203</v>
      </c>
      <c r="L580" s="1" t="s">
        <v>1761</v>
      </c>
      <c r="M580" s="1" t="s">
        <v>7300</v>
      </c>
      <c r="N580" s="1" t="s">
        <v>7301</v>
      </c>
      <c r="O580" s="1" t="s">
        <v>122</v>
      </c>
      <c r="P580" s="1" t="s">
        <v>246</v>
      </c>
      <c r="Q580" s="1" t="s">
        <v>247</v>
      </c>
      <c r="R580" s="1" t="s">
        <v>7302</v>
      </c>
      <c r="S580" s="1" t="s">
        <v>5610</v>
      </c>
      <c r="T580" s="1" t="s">
        <v>7303</v>
      </c>
      <c r="V580" s="18">
        <v>4.8345370370370366</v>
      </c>
      <c r="W580" s="18">
        <v>4.8452893518518518</v>
      </c>
      <c r="X580" s="18">
        <v>1.0752314814814814E-2</v>
      </c>
      <c r="Y580" s="1" t="e">
        <f>VLOOKUP(A580,tickets!A:A,1,0)</f>
        <v>#N/A</v>
      </c>
      <c r="Z580" s="58">
        <v>45329</v>
      </c>
      <c r="AA580" s="79">
        <v>0.99305555555555547</v>
      </c>
    </row>
    <row r="581" spans="1:27" hidden="1" x14ac:dyDescent="0.2">
      <c r="A581" s="1" t="s">
        <v>6535</v>
      </c>
      <c r="B581" s="1" t="s">
        <v>132</v>
      </c>
      <c r="C581" s="1" t="s">
        <v>250</v>
      </c>
      <c r="D581" s="1" t="s">
        <v>251</v>
      </c>
      <c r="E581" s="1" t="s">
        <v>302</v>
      </c>
      <c r="F581" s="1" t="s">
        <v>303</v>
      </c>
      <c r="G581" s="1" t="s">
        <v>110</v>
      </c>
      <c r="H581" s="1" t="s">
        <v>50</v>
      </c>
      <c r="I581" s="1" t="s">
        <v>109</v>
      </c>
      <c r="J581" s="1" t="s">
        <v>81</v>
      </c>
      <c r="K581" s="1" t="s">
        <v>129</v>
      </c>
      <c r="L581" s="1" t="s">
        <v>6536</v>
      </c>
      <c r="M581" s="1" t="s">
        <v>6537</v>
      </c>
      <c r="N581" s="1" t="s">
        <v>6538</v>
      </c>
      <c r="O581" s="1" t="s">
        <v>122</v>
      </c>
      <c r="P581" s="1" t="s">
        <v>246</v>
      </c>
      <c r="Q581" s="1" t="s">
        <v>247</v>
      </c>
      <c r="R581" s="1" t="s">
        <v>6539</v>
      </c>
      <c r="S581" s="1" t="s">
        <v>5610</v>
      </c>
      <c r="T581" s="1" t="s">
        <v>307</v>
      </c>
      <c r="U581" s="1" t="s">
        <v>276</v>
      </c>
      <c r="V581" s="18">
        <v>8.3333333333333339E-4</v>
      </c>
      <c r="W581" s="18">
        <v>4.6874999999999998E-3</v>
      </c>
      <c r="X581" s="18">
        <v>3.8541666666666668E-3</v>
      </c>
      <c r="Y581" s="1" t="e">
        <f>VLOOKUP(A581,tickets!A:A,1,0)</f>
        <v>#N/A</v>
      </c>
      <c r="Z581" s="58">
        <v>45329</v>
      </c>
      <c r="AA581" s="79">
        <v>0.99305555555555547</v>
      </c>
    </row>
    <row r="582" spans="1:27" hidden="1" x14ac:dyDescent="0.2">
      <c r="A582" s="1" t="s">
        <v>6540</v>
      </c>
      <c r="B582" s="1" t="s">
        <v>132</v>
      </c>
      <c r="C582" s="1" t="s">
        <v>357</v>
      </c>
      <c r="D582" s="1" t="s">
        <v>251</v>
      </c>
      <c r="E582" s="1" t="s">
        <v>358</v>
      </c>
      <c r="F582" s="1" t="s">
        <v>359</v>
      </c>
      <c r="G582" s="1" t="s">
        <v>110</v>
      </c>
      <c r="H582" s="1" t="s">
        <v>50</v>
      </c>
      <c r="I582" s="1" t="s">
        <v>109</v>
      </c>
      <c r="J582" s="1" t="s">
        <v>81</v>
      </c>
      <c r="K582" s="1" t="s">
        <v>114</v>
      </c>
      <c r="L582" s="1" t="s">
        <v>6541</v>
      </c>
      <c r="M582" s="1" t="s">
        <v>6542</v>
      </c>
      <c r="N582" s="1" t="s">
        <v>6543</v>
      </c>
      <c r="O582" s="1" t="s">
        <v>122</v>
      </c>
      <c r="P582" s="1" t="s">
        <v>246</v>
      </c>
      <c r="Q582" s="1" t="s">
        <v>247</v>
      </c>
      <c r="R582" s="1" t="s">
        <v>6544</v>
      </c>
      <c r="S582" s="1" t="s">
        <v>5610</v>
      </c>
      <c r="U582" s="1" t="s">
        <v>6545</v>
      </c>
      <c r="V582" s="18">
        <v>0</v>
      </c>
      <c r="W582" s="18">
        <v>0.12594907407407407</v>
      </c>
      <c r="X582" s="18">
        <v>0.12594907407407407</v>
      </c>
      <c r="Y582" s="1" t="e">
        <f>VLOOKUP(A582,tickets!A:A,1,0)</f>
        <v>#N/A</v>
      </c>
      <c r="Z582" s="58">
        <v>45329</v>
      </c>
      <c r="AA582" s="79">
        <v>0.99305555555555547</v>
      </c>
    </row>
    <row r="583" spans="1:27" x14ac:dyDescent="0.2">
      <c r="A583" s="1" t="s">
        <v>1924</v>
      </c>
      <c r="B583" s="1" t="s">
        <v>112</v>
      </c>
      <c r="C583" s="1" t="s">
        <v>18</v>
      </c>
      <c r="D583" s="1" t="s">
        <v>18</v>
      </c>
      <c r="E583" s="1" t="s">
        <v>60</v>
      </c>
      <c r="F583" s="1" t="s">
        <v>445</v>
      </c>
      <c r="G583" s="1" t="s">
        <v>110</v>
      </c>
      <c r="H583" s="1" t="s">
        <v>50</v>
      </c>
      <c r="I583" s="1" t="s">
        <v>109</v>
      </c>
      <c r="J583" s="1" t="s">
        <v>81</v>
      </c>
      <c r="K583" s="1" t="s">
        <v>111</v>
      </c>
      <c r="L583" s="1" t="s">
        <v>1928</v>
      </c>
      <c r="M583" s="1" t="s">
        <v>7360</v>
      </c>
      <c r="N583" s="1" t="s">
        <v>7361</v>
      </c>
      <c r="O583" s="1" t="s">
        <v>122</v>
      </c>
      <c r="P583" s="1" t="s">
        <v>266</v>
      </c>
      <c r="Q583" s="1" t="s">
        <v>267</v>
      </c>
      <c r="R583" s="1" t="s">
        <v>7362</v>
      </c>
      <c r="S583" s="1" t="s">
        <v>5610</v>
      </c>
      <c r="T583" s="1" t="s">
        <v>7363</v>
      </c>
      <c r="U583" s="1" t="s">
        <v>7364</v>
      </c>
      <c r="V583" s="18">
        <v>0</v>
      </c>
      <c r="W583" s="18">
        <v>3.9814814814814817E-3</v>
      </c>
      <c r="X583" s="18">
        <v>3.9814814814814817E-3</v>
      </c>
      <c r="Y583" s="1" t="e">
        <f>VLOOKUP(A583,tickets!A:A,1,0)</f>
        <v>#N/A</v>
      </c>
      <c r="Z583" s="58">
        <v>45329</v>
      </c>
      <c r="AA583" s="79">
        <v>0.99305555555555547</v>
      </c>
    </row>
    <row r="584" spans="1:27" hidden="1" x14ac:dyDescent="0.2">
      <c r="A584" s="1" t="s">
        <v>6551</v>
      </c>
      <c r="B584" s="1" t="s">
        <v>164</v>
      </c>
      <c r="C584" s="1" t="s">
        <v>242</v>
      </c>
      <c r="D584" s="1" t="s">
        <v>251</v>
      </c>
      <c r="E584" s="1" t="s">
        <v>286</v>
      </c>
      <c r="F584" s="1" t="s">
        <v>287</v>
      </c>
      <c r="G584" s="1" t="s">
        <v>110</v>
      </c>
      <c r="H584" s="1" t="s">
        <v>50</v>
      </c>
      <c r="I584" s="1" t="s">
        <v>109</v>
      </c>
      <c r="J584" s="1" t="s">
        <v>81</v>
      </c>
      <c r="K584" s="1" t="s">
        <v>114</v>
      </c>
      <c r="L584" s="1" t="s">
        <v>364</v>
      </c>
      <c r="M584" s="1" t="s">
        <v>6552</v>
      </c>
      <c r="N584" s="1" t="s">
        <v>6553</v>
      </c>
      <c r="O584" s="1" t="s">
        <v>122</v>
      </c>
      <c r="P584" s="1" t="s">
        <v>246</v>
      </c>
      <c r="Q584" s="1" t="s">
        <v>247</v>
      </c>
      <c r="R584" s="1" t="s">
        <v>6554</v>
      </c>
      <c r="S584" s="1" t="s">
        <v>5610</v>
      </c>
      <c r="T584" s="1" t="s">
        <v>364</v>
      </c>
      <c r="U584" s="1" t="s">
        <v>276</v>
      </c>
      <c r="V584" s="18">
        <v>0</v>
      </c>
      <c r="W584" s="18">
        <v>3.7152777777777778E-2</v>
      </c>
      <c r="X584" s="18">
        <v>3.7152777777777778E-2</v>
      </c>
      <c r="Y584" s="1" t="e">
        <f>VLOOKUP(A584,tickets!A:A,1,0)</f>
        <v>#N/A</v>
      </c>
      <c r="Z584" s="58">
        <v>45329</v>
      </c>
      <c r="AA584" s="79">
        <v>0.99305555555555547</v>
      </c>
    </row>
    <row r="585" spans="1:27" x14ac:dyDescent="0.2">
      <c r="A585" s="1" t="s">
        <v>1806</v>
      </c>
      <c r="B585" s="1" t="s">
        <v>185</v>
      </c>
      <c r="C585" s="1" t="s">
        <v>16</v>
      </c>
      <c r="D585" s="1" t="s">
        <v>16</v>
      </c>
      <c r="E585" s="1" t="s">
        <v>54</v>
      </c>
      <c r="F585" s="1" t="s">
        <v>183</v>
      </c>
      <c r="G585" s="1" t="s">
        <v>110</v>
      </c>
      <c r="H585" s="1" t="s">
        <v>50</v>
      </c>
      <c r="I585" s="1" t="s">
        <v>109</v>
      </c>
      <c r="J585" s="1" t="s">
        <v>81</v>
      </c>
      <c r="K585" s="1" t="s">
        <v>111</v>
      </c>
      <c r="L585" s="1" t="s">
        <v>1810</v>
      </c>
      <c r="M585" s="1" t="s">
        <v>7371</v>
      </c>
      <c r="N585" s="1" t="s">
        <v>7372</v>
      </c>
      <c r="O585" s="1" t="s">
        <v>122</v>
      </c>
      <c r="P585" s="1" t="s">
        <v>266</v>
      </c>
      <c r="Q585" s="1" t="s">
        <v>330</v>
      </c>
      <c r="R585" s="1" t="s">
        <v>7373</v>
      </c>
      <c r="S585" s="1" t="s">
        <v>5610</v>
      </c>
      <c r="T585" s="1" t="s">
        <v>7374</v>
      </c>
      <c r="V585" s="18">
        <v>1.636574074074074E-2</v>
      </c>
      <c r="W585" s="18">
        <v>1.7071759259259259E-2</v>
      </c>
      <c r="X585" s="18">
        <v>7.0601851851851847E-4</v>
      </c>
      <c r="Y585" s="1" t="e">
        <f>VLOOKUP(A585,tickets!A:A,1,0)</f>
        <v>#N/A</v>
      </c>
      <c r="Z585" s="58">
        <v>45329</v>
      </c>
      <c r="AA585" s="79">
        <v>0.99305555555555547</v>
      </c>
    </row>
    <row r="586" spans="1:27" hidden="1" x14ac:dyDescent="0.2">
      <c r="A586" s="1" t="s">
        <v>6560</v>
      </c>
      <c r="B586" s="1" t="s">
        <v>132</v>
      </c>
      <c r="C586" s="1" t="s">
        <v>250</v>
      </c>
      <c r="D586" s="1" t="s">
        <v>251</v>
      </c>
      <c r="E586" s="1" t="s">
        <v>302</v>
      </c>
      <c r="F586" s="1" t="s">
        <v>303</v>
      </c>
      <c r="G586" s="1" t="s">
        <v>110</v>
      </c>
      <c r="H586" s="1" t="s">
        <v>50</v>
      </c>
      <c r="I586" s="1" t="s">
        <v>109</v>
      </c>
      <c r="J586" s="1" t="s">
        <v>81</v>
      </c>
      <c r="K586" s="1" t="s">
        <v>129</v>
      </c>
      <c r="L586" s="1" t="s">
        <v>6561</v>
      </c>
      <c r="M586" s="1" t="s">
        <v>6562</v>
      </c>
      <c r="N586" s="1" t="s">
        <v>6563</v>
      </c>
      <c r="O586" s="1" t="s">
        <v>122</v>
      </c>
      <c r="P586" s="1" t="s">
        <v>246</v>
      </c>
      <c r="Q586" s="1" t="s">
        <v>247</v>
      </c>
      <c r="R586" s="1" t="s">
        <v>6564</v>
      </c>
      <c r="S586" s="1" t="s">
        <v>5618</v>
      </c>
      <c r="T586" s="1" t="s">
        <v>6565</v>
      </c>
      <c r="U586" s="1" t="s">
        <v>6566</v>
      </c>
      <c r="V586" s="18">
        <v>3.7847222222222223E-3</v>
      </c>
      <c r="W586" s="18">
        <v>8.9236111111111113E-3</v>
      </c>
      <c r="X586" s="18">
        <v>5.138888888888889E-3</v>
      </c>
      <c r="Y586" s="1" t="e">
        <f>VLOOKUP(A586,tickets!A:A,1,0)</f>
        <v>#N/A</v>
      </c>
      <c r="Z586" s="58">
        <v>45328</v>
      </c>
      <c r="AA586" s="79">
        <v>0.99305555555555547</v>
      </c>
    </row>
    <row r="587" spans="1:27" x14ac:dyDescent="0.2">
      <c r="A587" s="1" t="s">
        <v>1791</v>
      </c>
      <c r="B587" s="1" t="s">
        <v>112</v>
      </c>
      <c r="C587" s="1" t="s">
        <v>18</v>
      </c>
      <c r="D587" s="1" t="s">
        <v>18</v>
      </c>
      <c r="E587" s="1" t="s">
        <v>499</v>
      </c>
      <c r="F587" s="1" t="s">
        <v>1770</v>
      </c>
      <c r="G587" s="1" t="s">
        <v>110</v>
      </c>
      <c r="H587" s="1" t="s">
        <v>50</v>
      </c>
      <c r="I587" s="1" t="s">
        <v>109</v>
      </c>
      <c r="J587" s="1" t="s">
        <v>81</v>
      </c>
      <c r="K587" s="1" t="s">
        <v>111</v>
      </c>
      <c r="L587" s="1" t="s">
        <v>1795</v>
      </c>
      <c r="M587" s="1" t="s">
        <v>7375</v>
      </c>
      <c r="N587" s="1" t="s">
        <v>7376</v>
      </c>
      <c r="O587" s="1" t="s">
        <v>122</v>
      </c>
      <c r="P587" s="1" t="s">
        <v>266</v>
      </c>
      <c r="Q587" s="1" t="s">
        <v>267</v>
      </c>
      <c r="R587" s="1" t="s">
        <v>7377</v>
      </c>
      <c r="S587" s="1" t="s">
        <v>5610</v>
      </c>
      <c r="T587" s="1" t="s">
        <v>6115</v>
      </c>
      <c r="U587" s="1" t="s">
        <v>7378</v>
      </c>
      <c r="V587" s="18">
        <v>0</v>
      </c>
      <c r="W587" s="18">
        <v>4.0162037037037033E-3</v>
      </c>
      <c r="X587" s="18">
        <v>4.0162037037037033E-3</v>
      </c>
      <c r="Y587" s="1" t="e">
        <f>VLOOKUP(A587,tickets!A:A,1,0)</f>
        <v>#N/A</v>
      </c>
      <c r="Z587" s="58">
        <v>45329</v>
      </c>
      <c r="AA587" s="79">
        <v>0.99305555555555547</v>
      </c>
    </row>
    <row r="588" spans="1:27" x14ac:dyDescent="0.2">
      <c r="A588" s="1" t="s">
        <v>1765</v>
      </c>
      <c r="B588" s="1" t="s">
        <v>112</v>
      </c>
      <c r="C588" s="1" t="s">
        <v>18</v>
      </c>
      <c r="D588" s="1" t="s">
        <v>18</v>
      </c>
      <c r="E588" s="1" t="s">
        <v>499</v>
      </c>
      <c r="F588" s="1" t="s">
        <v>1770</v>
      </c>
      <c r="G588" s="1" t="s">
        <v>110</v>
      </c>
      <c r="H588" s="1" t="s">
        <v>50</v>
      </c>
      <c r="I588" s="1" t="s">
        <v>109</v>
      </c>
      <c r="J588" s="1" t="s">
        <v>81</v>
      </c>
      <c r="K588" s="1" t="s">
        <v>111</v>
      </c>
      <c r="L588" s="1" t="s">
        <v>1769</v>
      </c>
      <c r="M588" s="1" t="s">
        <v>7419</v>
      </c>
      <c r="N588" s="1" t="s">
        <v>7420</v>
      </c>
      <c r="O588" s="1" t="s">
        <v>122</v>
      </c>
      <c r="P588" s="1" t="s">
        <v>266</v>
      </c>
      <c r="Q588" s="1" t="s">
        <v>267</v>
      </c>
      <c r="R588" s="1" t="s">
        <v>7421</v>
      </c>
      <c r="S588" s="1" t="s">
        <v>5610</v>
      </c>
      <c r="T588" s="1" t="s">
        <v>1769</v>
      </c>
      <c r="U588" s="1" t="s">
        <v>7422</v>
      </c>
      <c r="V588" s="18">
        <v>0</v>
      </c>
      <c r="W588" s="18">
        <v>1.9907407407407408E-3</v>
      </c>
      <c r="X588" s="18">
        <v>1.9907407407407408E-3</v>
      </c>
      <c r="Y588" s="1" t="e">
        <f>VLOOKUP(A588,tickets!A:A,1,0)</f>
        <v>#N/A</v>
      </c>
      <c r="Z588" s="58">
        <v>45329</v>
      </c>
      <c r="AA588" s="79">
        <v>0.99305555555555547</v>
      </c>
    </row>
    <row r="589" spans="1:27" hidden="1" x14ac:dyDescent="0.2">
      <c r="A589" s="1" t="s">
        <v>6576</v>
      </c>
      <c r="B589" s="1" t="s">
        <v>164</v>
      </c>
      <c r="C589" s="1" t="s">
        <v>295</v>
      </c>
      <c r="D589" s="1" t="s">
        <v>251</v>
      </c>
      <c r="E589" s="1" t="s">
        <v>261</v>
      </c>
      <c r="F589" s="1" t="s">
        <v>335</v>
      </c>
      <c r="G589" s="1" t="s">
        <v>110</v>
      </c>
      <c r="H589" s="1" t="s">
        <v>50</v>
      </c>
      <c r="I589" s="1" t="s">
        <v>109</v>
      </c>
      <c r="J589" s="1" t="s">
        <v>4186</v>
      </c>
      <c r="K589" s="1" t="s">
        <v>129</v>
      </c>
      <c r="L589" s="1" t="s">
        <v>336</v>
      </c>
      <c r="M589" s="1" t="s">
        <v>6577</v>
      </c>
      <c r="N589" s="1" t="s">
        <v>6578</v>
      </c>
      <c r="O589" s="1" t="s">
        <v>122</v>
      </c>
      <c r="P589" s="1" t="s">
        <v>246</v>
      </c>
      <c r="Q589" s="1" t="s">
        <v>247</v>
      </c>
      <c r="R589" s="1" t="s">
        <v>6579</v>
      </c>
      <c r="S589" s="1" t="s">
        <v>5720</v>
      </c>
      <c r="U589" s="1" t="s">
        <v>5668</v>
      </c>
      <c r="V589" s="18">
        <v>0</v>
      </c>
      <c r="W589" s="18">
        <v>0</v>
      </c>
      <c r="X589" s="18">
        <v>0</v>
      </c>
      <c r="Y589" s="1" t="e">
        <f>VLOOKUP(A589,tickets!A:A,1,0)</f>
        <v>#N/A</v>
      </c>
      <c r="Z589" s="58">
        <v>45330</v>
      </c>
      <c r="AA589" s="79">
        <v>0.99305555555555547</v>
      </c>
    </row>
    <row r="590" spans="1:27" hidden="1" x14ac:dyDescent="0.2">
      <c r="A590" s="1" t="s">
        <v>6580</v>
      </c>
      <c r="B590" s="1" t="s">
        <v>132</v>
      </c>
      <c r="C590" s="1" t="s">
        <v>250</v>
      </c>
      <c r="D590" s="1" t="s">
        <v>251</v>
      </c>
      <c r="E590" s="1" t="s">
        <v>302</v>
      </c>
      <c r="F590" s="1" t="s">
        <v>303</v>
      </c>
      <c r="G590" s="1" t="s">
        <v>110</v>
      </c>
      <c r="H590" s="1" t="s">
        <v>50</v>
      </c>
      <c r="I590" s="1" t="s">
        <v>109</v>
      </c>
      <c r="J590" s="1" t="s">
        <v>81</v>
      </c>
      <c r="K590" s="1" t="s">
        <v>129</v>
      </c>
      <c r="L590" s="1" t="s">
        <v>1031</v>
      </c>
      <c r="M590" s="1" t="s">
        <v>6581</v>
      </c>
      <c r="N590" s="1" t="s">
        <v>6582</v>
      </c>
      <c r="O590" s="1" t="s">
        <v>122</v>
      </c>
      <c r="P590" s="1" t="s">
        <v>246</v>
      </c>
      <c r="Q590" s="1" t="s">
        <v>247</v>
      </c>
      <c r="R590" s="1" t="s">
        <v>6583</v>
      </c>
      <c r="S590" s="1" t="s">
        <v>5610</v>
      </c>
      <c r="T590" s="1" t="s">
        <v>437</v>
      </c>
      <c r="U590" s="1" t="s">
        <v>305</v>
      </c>
      <c r="V590" s="18">
        <v>9.4907407407407408E-4</v>
      </c>
      <c r="W590" s="18">
        <v>1.3946759259259258E-2</v>
      </c>
      <c r="X590" s="18">
        <v>1.2997685185185183E-2</v>
      </c>
      <c r="Y590" s="1" t="e">
        <f>VLOOKUP(A590,tickets!A:A,1,0)</f>
        <v>#N/A</v>
      </c>
      <c r="Z590" s="58">
        <v>45329</v>
      </c>
      <c r="AA590" s="79">
        <v>0.99305555555555547</v>
      </c>
    </row>
    <row r="591" spans="1:27" x14ac:dyDescent="0.2">
      <c r="A591" s="1" t="s">
        <v>1894</v>
      </c>
      <c r="B591" s="1" t="s">
        <v>115</v>
      </c>
      <c r="C591" s="1" t="s">
        <v>14</v>
      </c>
      <c r="D591" s="1" t="s">
        <v>243</v>
      </c>
      <c r="E591" s="1" t="s">
        <v>51</v>
      </c>
      <c r="F591" s="1" t="s">
        <v>144</v>
      </c>
      <c r="G591" s="1" t="s">
        <v>116</v>
      </c>
      <c r="H591" s="1" t="s">
        <v>40</v>
      </c>
      <c r="I591" s="1" t="s">
        <v>117</v>
      </c>
      <c r="J591" s="1" t="s">
        <v>81</v>
      </c>
      <c r="K591" s="1" t="s">
        <v>201</v>
      </c>
      <c r="L591" s="1" t="s">
        <v>1898</v>
      </c>
      <c r="M591" s="1" t="s">
        <v>7423</v>
      </c>
      <c r="N591" s="1" t="s">
        <v>7424</v>
      </c>
      <c r="O591" s="1" t="s">
        <v>122</v>
      </c>
      <c r="P591" s="1" t="s">
        <v>246</v>
      </c>
      <c r="Q591" s="1" t="s">
        <v>247</v>
      </c>
      <c r="R591" s="1" t="s">
        <v>7425</v>
      </c>
      <c r="S591" s="1" t="s">
        <v>5610</v>
      </c>
      <c r="T591" s="1" t="s">
        <v>7426</v>
      </c>
      <c r="V591" s="18">
        <v>1.0990393518518518</v>
      </c>
      <c r="W591" s="18">
        <v>1.1794675925925926</v>
      </c>
      <c r="X591" s="18">
        <v>8.0428240740740745E-2</v>
      </c>
      <c r="Y591" s="1" t="e">
        <f>VLOOKUP(A591,tickets!A:A,1,0)</f>
        <v>#N/A</v>
      </c>
      <c r="Z591" s="58">
        <v>45329</v>
      </c>
      <c r="AA591" s="79">
        <v>0.99305555555555547</v>
      </c>
    </row>
    <row r="592" spans="1:27" hidden="1" x14ac:dyDescent="0.2">
      <c r="A592" s="1" t="s">
        <v>6588</v>
      </c>
      <c r="B592" s="1" t="s">
        <v>173</v>
      </c>
      <c r="C592" s="1" t="s">
        <v>242</v>
      </c>
      <c r="D592" s="1" t="s">
        <v>251</v>
      </c>
      <c r="E592" s="1" t="s">
        <v>352</v>
      </c>
      <c r="F592" s="1" t="s">
        <v>389</v>
      </c>
      <c r="G592" s="1" t="s">
        <v>110</v>
      </c>
      <c r="H592" s="1" t="s">
        <v>50</v>
      </c>
      <c r="I592" s="1" t="s">
        <v>109</v>
      </c>
      <c r="J592" s="1" t="s">
        <v>4186</v>
      </c>
      <c r="K592" s="1" t="s">
        <v>114</v>
      </c>
      <c r="L592" s="1" t="s">
        <v>6589</v>
      </c>
      <c r="M592" s="1" t="s">
        <v>6590</v>
      </c>
      <c r="N592" s="1" t="s">
        <v>6591</v>
      </c>
      <c r="O592" s="1" t="s">
        <v>122</v>
      </c>
      <c r="P592" s="1" t="s">
        <v>246</v>
      </c>
      <c r="Q592" s="1" t="s">
        <v>247</v>
      </c>
      <c r="R592" s="1" t="s">
        <v>6592</v>
      </c>
      <c r="S592" s="1" t="s">
        <v>5638</v>
      </c>
      <c r="T592" s="1" t="s">
        <v>6593</v>
      </c>
      <c r="U592" s="1" t="s">
        <v>5419</v>
      </c>
      <c r="V592" s="18">
        <v>0</v>
      </c>
      <c r="W592" s="18">
        <v>0</v>
      </c>
      <c r="X592" s="18">
        <v>0</v>
      </c>
      <c r="Y592" s="1" t="e">
        <f>VLOOKUP(A592,tickets!A:A,1,0)</f>
        <v>#N/A</v>
      </c>
      <c r="Z592" s="58">
        <v>45327</v>
      </c>
      <c r="AA592" s="79">
        <v>0.99305555555555547</v>
      </c>
    </row>
    <row r="593" spans="1:27" hidden="1" x14ac:dyDescent="0.2">
      <c r="A593" s="1" t="s">
        <v>6594</v>
      </c>
      <c r="B593" s="1" t="s">
        <v>132</v>
      </c>
      <c r="C593" s="1" t="s">
        <v>251</v>
      </c>
      <c r="D593" s="1" t="s">
        <v>374</v>
      </c>
      <c r="E593" s="1" t="s">
        <v>261</v>
      </c>
      <c r="F593" s="1" t="s">
        <v>442</v>
      </c>
      <c r="G593" s="1" t="s">
        <v>116</v>
      </c>
      <c r="H593" s="1" t="s">
        <v>40</v>
      </c>
      <c r="I593" s="1" t="s">
        <v>117</v>
      </c>
      <c r="J593" s="1" t="s">
        <v>81</v>
      </c>
      <c r="K593" s="1" t="s">
        <v>129</v>
      </c>
      <c r="L593" s="1" t="s">
        <v>264</v>
      </c>
      <c r="M593" s="1" t="s">
        <v>6595</v>
      </c>
      <c r="N593" s="1" t="s">
        <v>6596</v>
      </c>
      <c r="O593" s="1" t="s">
        <v>122</v>
      </c>
      <c r="P593" s="1" t="s">
        <v>199</v>
      </c>
      <c r="Q593" s="1" t="s">
        <v>115</v>
      </c>
      <c r="R593" s="1" t="s">
        <v>6597</v>
      </c>
      <c r="S593" s="1" t="s">
        <v>5638</v>
      </c>
      <c r="T593" s="1" t="s">
        <v>6459</v>
      </c>
      <c r="U593" s="1" t="s">
        <v>6598</v>
      </c>
      <c r="V593" s="18">
        <v>2.6608796296296297E-2</v>
      </c>
      <c r="W593" s="18">
        <v>3.6655092592592593E-2</v>
      </c>
      <c r="X593" s="18">
        <v>1.0046296296296296E-2</v>
      </c>
      <c r="Y593" s="1" t="e">
        <f>VLOOKUP(A593,tickets!A:A,1,0)</f>
        <v>#N/A</v>
      </c>
      <c r="Z593" s="58">
        <v>45327</v>
      </c>
      <c r="AA593" s="79">
        <v>0.99305555555555547</v>
      </c>
    </row>
    <row r="594" spans="1:27" hidden="1" x14ac:dyDescent="0.2">
      <c r="A594" s="1" t="s">
        <v>6599</v>
      </c>
      <c r="B594" s="1" t="s">
        <v>132</v>
      </c>
      <c r="C594" s="1" t="s">
        <v>250</v>
      </c>
      <c r="D594" s="1" t="s">
        <v>251</v>
      </c>
      <c r="E594" s="1" t="s">
        <v>302</v>
      </c>
      <c r="F594" s="1" t="s">
        <v>303</v>
      </c>
      <c r="G594" s="1" t="s">
        <v>110</v>
      </c>
      <c r="H594" s="1" t="s">
        <v>50</v>
      </c>
      <c r="I594" s="1" t="s">
        <v>109</v>
      </c>
      <c r="J594" s="1" t="s">
        <v>4186</v>
      </c>
      <c r="K594" s="1" t="s">
        <v>129</v>
      </c>
      <c r="L594" s="1" t="s">
        <v>313</v>
      </c>
      <c r="M594" s="1" t="s">
        <v>6600</v>
      </c>
      <c r="N594" s="1" t="s">
        <v>6601</v>
      </c>
      <c r="O594" s="1" t="s">
        <v>122</v>
      </c>
      <c r="P594" s="1" t="s">
        <v>246</v>
      </c>
      <c r="Q594" s="1" t="s">
        <v>247</v>
      </c>
      <c r="R594" s="1" t="s">
        <v>6602</v>
      </c>
      <c r="S594" s="1" t="s">
        <v>5638</v>
      </c>
      <c r="T594" s="1" t="s">
        <v>304</v>
      </c>
      <c r="U594" s="1" t="s">
        <v>6603</v>
      </c>
      <c r="V594" s="18">
        <v>0</v>
      </c>
      <c r="W594" s="18">
        <v>0</v>
      </c>
      <c r="X594" s="18">
        <v>0</v>
      </c>
      <c r="Y594" s="1" t="e">
        <f>VLOOKUP(A594,tickets!A:A,1,0)</f>
        <v>#N/A</v>
      </c>
      <c r="Z594" s="58">
        <v>45327</v>
      </c>
      <c r="AA594" s="79">
        <v>0.99305555555555547</v>
      </c>
    </row>
    <row r="595" spans="1:27" hidden="1" x14ac:dyDescent="0.2">
      <c r="A595" s="1" t="s">
        <v>6604</v>
      </c>
      <c r="B595" s="1" t="s">
        <v>173</v>
      </c>
      <c r="C595" s="1" t="s">
        <v>242</v>
      </c>
      <c r="D595" s="1" t="s">
        <v>251</v>
      </c>
      <c r="E595" s="1" t="s">
        <v>352</v>
      </c>
      <c r="F595" s="1" t="s">
        <v>389</v>
      </c>
      <c r="G595" s="1" t="s">
        <v>110</v>
      </c>
      <c r="H595" s="1" t="s">
        <v>50</v>
      </c>
      <c r="I595" s="1" t="s">
        <v>109</v>
      </c>
      <c r="J595" s="1" t="s">
        <v>4186</v>
      </c>
      <c r="K595" s="1" t="s">
        <v>114</v>
      </c>
      <c r="L595" s="1" t="s">
        <v>6605</v>
      </c>
      <c r="M595" s="1" t="s">
        <v>6606</v>
      </c>
      <c r="N595" s="1" t="s">
        <v>6607</v>
      </c>
      <c r="O595" s="1" t="s">
        <v>122</v>
      </c>
      <c r="P595" s="1" t="s">
        <v>246</v>
      </c>
      <c r="Q595" s="1" t="s">
        <v>247</v>
      </c>
      <c r="R595" s="1" t="s">
        <v>6608</v>
      </c>
      <c r="S595" s="1" t="s">
        <v>5618</v>
      </c>
      <c r="T595" s="1" t="s">
        <v>841</v>
      </c>
      <c r="U595" s="1" t="s">
        <v>5419</v>
      </c>
      <c r="V595" s="18">
        <v>0</v>
      </c>
      <c r="W595" s="18">
        <v>0</v>
      </c>
      <c r="X595" s="18">
        <v>0</v>
      </c>
      <c r="Y595" s="1" t="e">
        <f>VLOOKUP(A595,tickets!A:A,1,0)</f>
        <v>#N/A</v>
      </c>
      <c r="Z595" s="58">
        <v>45328</v>
      </c>
      <c r="AA595" s="79">
        <v>0.99305555555555547</v>
      </c>
    </row>
    <row r="596" spans="1:27" hidden="1" x14ac:dyDescent="0.2">
      <c r="A596" s="1" t="s">
        <v>6609</v>
      </c>
      <c r="B596" s="1" t="s">
        <v>132</v>
      </c>
      <c r="C596" s="1" t="s">
        <v>250</v>
      </c>
      <c r="D596" s="1" t="s">
        <v>251</v>
      </c>
      <c r="E596" s="1" t="s">
        <v>289</v>
      </c>
      <c r="F596" s="1" t="s">
        <v>290</v>
      </c>
      <c r="G596" s="1" t="s">
        <v>110</v>
      </c>
      <c r="H596" s="1" t="s">
        <v>50</v>
      </c>
      <c r="I596" s="1" t="s">
        <v>109</v>
      </c>
      <c r="J596" s="1" t="s">
        <v>81</v>
      </c>
      <c r="K596" s="1" t="s">
        <v>129</v>
      </c>
      <c r="L596" s="1" t="s">
        <v>6610</v>
      </c>
      <c r="M596" s="1" t="s">
        <v>6611</v>
      </c>
      <c r="N596" s="1" t="s">
        <v>6612</v>
      </c>
      <c r="O596" s="1" t="s">
        <v>122</v>
      </c>
      <c r="P596" s="1" t="s">
        <v>246</v>
      </c>
      <c r="Q596" s="1" t="s">
        <v>247</v>
      </c>
      <c r="R596" s="1" t="s">
        <v>6613</v>
      </c>
      <c r="S596" s="1" t="s">
        <v>5638</v>
      </c>
      <c r="T596" s="1" t="s">
        <v>6614</v>
      </c>
      <c r="U596" s="1" t="s">
        <v>292</v>
      </c>
      <c r="V596" s="18">
        <v>6.5972222222222213E-4</v>
      </c>
      <c r="W596" s="18">
        <v>1.3425925925925925E-3</v>
      </c>
      <c r="X596" s="18">
        <v>6.8287037037037025E-4</v>
      </c>
      <c r="Y596" s="1" t="e">
        <f>VLOOKUP(A596,tickets!A:A,1,0)</f>
        <v>#N/A</v>
      </c>
      <c r="Z596" s="58">
        <v>45327</v>
      </c>
      <c r="AA596" s="79">
        <v>0.99305555555555547</v>
      </c>
    </row>
    <row r="597" spans="1:27" hidden="1" x14ac:dyDescent="0.2">
      <c r="A597" s="1" t="s">
        <v>6615</v>
      </c>
      <c r="B597" s="1" t="s">
        <v>132</v>
      </c>
      <c r="C597" s="1" t="s">
        <v>256</v>
      </c>
      <c r="D597" s="1" t="s">
        <v>257</v>
      </c>
      <c r="E597" s="1" t="s">
        <v>258</v>
      </c>
      <c r="F597" s="1" t="s">
        <v>461</v>
      </c>
      <c r="G597" s="1" t="s">
        <v>116</v>
      </c>
      <c r="H597" s="1" t="s">
        <v>40</v>
      </c>
      <c r="I597" s="1" t="s">
        <v>117</v>
      </c>
      <c r="J597" s="1" t="s">
        <v>81</v>
      </c>
      <c r="K597" s="1" t="s">
        <v>129</v>
      </c>
      <c r="L597" s="1" t="s">
        <v>6133</v>
      </c>
      <c r="M597" s="1" t="s">
        <v>6616</v>
      </c>
      <c r="N597" s="1" t="s">
        <v>6617</v>
      </c>
      <c r="O597" s="1" t="s">
        <v>122</v>
      </c>
      <c r="P597" s="1" t="s">
        <v>199</v>
      </c>
      <c r="Q597" s="1" t="s">
        <v>115</v>
      </c>
      <c r="R597" s="1" t="s">
        <v>6618</v>
      </c>
      <c r="S597" s="1" t="s">
        <v>5610</v>
      </c>
      <c r="T597" s="1" t="s">
        <v>6619</v>
      </c>
      <c r="V597" s="18">
        <v>0</v>
      </c>
      <c r="W597" s="18">
        <v>9.3518518518518525E-3</v>
      </c>
      <c r="X597" s="18">
        <v>9.3518518518518525E-3</v>
      </c>
      <c r="Y597" s="1" t="e">
        <f>VLOOKUP(A597,tickets!A:A,1,0)</f>
        <v>#N/A</v>
      </c>
      <c r="Z597" s="58">
        <v>45329</v>
      </c>
      <c r="AA597" s="79">
        <v>0.99305555555555547</v>
      </c>
    </row>
    <row r="598" spans="1:27" hidden="1" x14ac:dyDescent="0.2">
      <c r="A598" s="1" t="s">
        <v>6620</v>
      </c>
      <c r="B598" s="1" t="s">
        <v>173</v>
      </c>
      <c r="C598" s="1" t="s">
        <v>242</v>
      </c>
      <c r="D598" s="1" t="s">
        <v>251</v>
      </c>
      <c r="E598" s="1" t="s">
        <v>352</v>
      </c>
      <c r="F598" s="1" t="s">
        <v>389</v>
      </c>
      <c r="G598" s="1" t="s">
        <v>110</v>
      </c>
      <c r="H598" s="1" t="s">
        <v>50</v>
      </c>
      <c r="I598" s="1" t="s">
        <v>109</v>
      </c>
      <c r="J598" s="1" t="s">
        <v>4186</v>
      </c>
      <c r="K598" s="1" t="s">
        <v>114</v>
      </c>
      <c r="L598" s="1" t="s">
        <v>6621</v>
      </c>
      <c r="M598" s="1" t="s">
        <v>6622</v>
      </c>
      <c r="N598" s="1" t="s">
        <v>6623</v>
      </c>
      <c r="O598" s="1" t="s">
        <v>122</v>
      </c>
      <c r="P598" s="1" t="s">
        <v>246</v>
      </c>
      <c r="Q598" s="1" t="s">
        <v>247</v>
      </c>
      <c r="R598" s="1" t="s">
        <v>6624</v>
      </c>
      <c r="S598" s="1" t="s">
        <v>5734</v>
      </c>
      <c r="T598" s="1" t="s">
        <v>6625</v>
      </c>
      <c r="U598" s="1" t="s">
        <v>4980</v>
      </c>
      <c r="V598" s="18">
        <v>0</v>
      </c>
      <c r="W598" s="18">
        <v>0</v>
      </c>
      <c r="X598" s="18">
        <v>0</v>
      </c>
      <c r="Y598" s="1" t="e">
        <f>VLOOKUP(A598,tickets!A:A,1,0)</f>
        <v>#N/A</v>
      </c>
      <c r="Z598" s="58">
        <v>45331</v>
      </c>
      <c r="AA598" s="79">
        <v>0.99305555555555547</v>
      </c>
    </row>
    <row r="599" spans="1:27" x14ac:dyDescent="0.2">
      <c r="A599" s="1" t="s">
        <v>2029</v>
      </c>
      <c r="B599" s="1" t="s">
        <v>112</v>
      </c>
      <c r="C599" s="1" t="s">
        <v>18</v>
      </c>
      <c r="D599" s="1" t="s">
        <v>242</v>
      </c>
      <c r="E599" s="1" t="s">
        <v>61</v>
      </c>
      <c r="F599" s="1" t="s">
        <v>453</v>
      </c>
      <c r="G599" s="1" t="s">
        <v>110</v>
      </c>
      <c r="H599" s="1" t="s">
        <v>50</v>
      </c>
      <c r="I599" s="1" t="s">
        <v>109</v>
      </c>
      <c r="J599" s="1" t="s">
        <v>81</v>
      </c>
      <c r="K599" s="1" t="s">
        <v>111</v>
      </c>
      <c r="L599" s="1" t="s">
        <v>2033</v>
      </c>
      <c r="M599" s="1" t="s">
        <v>5743</v>
      </c>
      <c r="N599" s="1" t="s">
        <v>5744</v>
      </c>
      <c r="O599" s="1" t="s">
        <v>122</v>
      </c>
      <c r="P599" s="1" t="s">
        <v>266</v>
      </c>
      <c r="Q599" s="1" t="s">
        <v>267</v>
      </c>
      <c r="R599" s="1" t="s">
        <v>5745</v>
      </c>
      <c r="S599" s="1" t="s">
        <v>5720</v>
      </c>
      <c r="T599" s="1" t="s">
        <v>2033</v>
      </c>
      <c r="U599" s="1" t="s">
        <v>2033</v>
      </c>
      <c r="V599" s="18">
        <v>0</v>
      </c>
      <c r="W599" s="18">
        <v>2.3726851851851851E-3</v>
      </c>
      <c r="X599" s="18">
        <v>2.3726851851851851E-3</v>
      </c>
      <c r="Y599" s="1" t="e">
        <f>VLOOKUP(A599,tickets!A:A,1,0)</f>
        <v>#N/A</v>
      </c>
      <c r="Z599" s="58">
        <v>45330</v>
      </c>
      <c r="AA599" s="79">
        <v>0.99305555555555547</v>
      </c>
    </row>
    <row r="600" spans="1:27" hidden="1" x14ac:dyDescent="0.2">
      <c r="A600" s="1" t="s">
        <v>6629</v>
      </c>
      <c r="B600" s="1" t="s">
        <v>132</v>
      </c>
      <c r="C600" s="1" t="s">
        <v>242</v>
      </c>
      <c r="D600" s="1" t="s">
        <v>251</v>
      </c>
      <c r="E600" s="1" t="s">
        <v>244</v>
      </c>
      <c r="F600" s="1" t="s">
        <v>6630</v>
      </c>
      <c r="G600" s="1" t="s">
        <v>110</v>
      </c>
      <c r="H600" s="1" t="s">
        <v>50</v>
      </c>
      <c r="I600" s="1" t="s">
        <v>109</v>
      </c>
      <c r="J600" s="1" t="s">
        <v>4186</v>
      </c>
      <c r="K600" s="1" t="s">
        <v>129</v>
      </c>
      <c r="L600" s="1" t="s">
        <v>6631</v>
      </c>
      <c r="M600" s="1" t="s">
        <v>6632</v>
      </c>
      <c r="N600" s="1" t="s">
        <v>6633</v>
      </c>
      <c r="O600" s="1" t="s">
        <v>122</v>
      </c>
      <c r="P600" s="1" t="s">
        <v>246</v>
      </c>
      <c r="Q600" s="1" t="s">
        <v>247</v>
      </c>
      <c r="R600" s="1" t="s">
        <v>6634</v>
      </c>
      <c r="S600" s="1" t="s">
        <v>5663</v>
      </c>
      <c r="T600" s="1" t="s">
        <v>6631</v>
      </c>
      <c r="U600" s="1" t="s">
        <v>369</v>
      </c>
      <c r="V600" s="18">
        <v>0</v>
      </c>
      <c r="W600" s="18">
        <v>0</v>
      </c>
      <c r="X600" s="18">
        <v>0</v>
      </c>
      <c r="Y600" s="1" t="e">
        <f>VLOOKUP(A600,tickets!A:A,1,0)</f>
        <v>#N/A</v>
      </c>
      <c r="Z600" s="58">
        <v>45333</v>
      </c>
      <c r="AA600" s="79">
        <v>0.99305555555555547</v>
      </c>
    </row>
    <row r="601" spans="1:27" hidden="1" x14ac:dyDescent="0.2">
      <c r="A601" s="1" t="s">
        <v>6635</v>
      </c>
      <c r="B601" s="1" t="s">
        <v>173</v>
      </c>
      <c r="C601" s="1" t="s">
        <v>242</v>
      </c>
      <c r="D601" s="1" t="s">
        <v>251</v>
      </c>
      <c r="E601" s="1" t="s">
        <v>352</v>
      </c>
      <c r="F601" s="1" t="s">
        <v>389</v>
      </c>
      <c r="G601" s="1" t="s">
        <v>110</v>
      </c>
      <c r="H601" s="1" t="s">
        <v>50</v>
      </c>
      <c r="I601" s="1" t="s">
        <v>109</v>
      </c>
      <c r="J601" s="1" t="s">
        <v>4186</v>
      </c>
      <c r="K601" s="1" t="s">
        <v>114</v>
      </c>
      <c r="L601" s="1" t="s">
        <v>6636</v>
      </c>
      <c r="M601" s="1" t="s">
        <v>6637</v>
      </c>
      <c r="N601" s="1" t="s">
        <v>6638</v>
      </c>
      <c r="O601" s="1" t="s">
        <v>122</v>
      </c>
      <c r="P601" s="1" t="s">
        <v>246</v>
      </c>
      <c r="Q601" s="1" t="s">
        <v>247</v>
      </c>
      <c r="R601" s="1" t="s">
        <v>6639</v>
      </c>
      <c r="S601" s="1" t="s">
        <v>5734</v>
      </c>
      <c r="T601" s="1" t="s">
        <v>6640</v>
      </c>
      <c r="U601" s="1" t="s">
        <v>973</v>
      </c>
      <c r="V601" s="18">
        <v>0</v>
      </c>
      <c r="W601" s="18">
        <v>0</v>
      </c>
      <c r="X601" s="18">
        <v>0</v>
      </c>
      <c r="Y601" s="1" t="e">
        <f>VLOOKUP(A601,tickets!A:A,1,0)</f>
        <v>#N/A</v>
      </c>
      <c r="Z601" s="58">
        <v>45331</v>
      </c>
      <c r="AA601" s="79">
        <v>0.99305555555555547</v>
      </c>
    </row>
    <row r="602" spans="1:27" x14ac:dyDescent="0.2">
      <c r="A602" s="1" t="s">
        <v>2039</v>
      </c>
      <c r="B602" s="1" t="s">
        <v>112</v>
      </c>
      <c r="C602" s="1" t="s">
        <v>18</v>
      </c>
      <c r="D602" s="1" t="s">
        <v>242</v>
      </c>
      <c r="E602" s="1" t="s">
        <v>61</v>
      </c>
      <c r="F602" s="1" t="s">
        <v>453</v>
      </c>
      <c r="G602" s="1" t="s">
        <v>110</v>
      </c>
      <c r="H602" s="1" t="s">
        <v>50</v>
      </c>
      <c r="I602" s="1" t="s">
        <v>109</v>
      </c>
      <c r="J602" s="1" t="s">
        <v>81</v>
      </c>
      <c r="K602" s="1" t="s">
        <v>111</v>
      </c>
      <c r="L602" s="1" t="s">
        <v>2043</v>
      </c>
      <c r="M602" s="1" t="s">
        <v>5848</v>
      </c>
      <c r="N602" s="1" t="s">
        <v>5849</v>
      </c>
      <c r="O602" s="1" t="s">
        <v>122</v>
      </c>
      <c r="P602" s="1" t="s">
        <v>266</v>
      </c>
      <c r="Q602" s="1" t="s">
        <v>267</v>
      </c>
      <c r="R602" s="1" t="s">
        <v>5850</v>
      </c>
      <c r="S602" s="1" t="s">
        <v>5720</v>
      </c>
      <c r="T602" s="1" t="s">
        <v>2043</v>
      </c>
      <c r="U602" s="1" t="s">
        <v>2043</v>
      </c>
      <c r="V602" s="18">
        <v>0</v>
      </c>
      <c r="W602" s="18">
        <v>2.7662037037037034E-3</v>
      </c>
      <c r="X602" s="18">
        <v>2.7662037037037034E-3</v>
      </c>
      <c r="Y602" s="1" t="e">
        <f>VLOOKUP(A602,tickets!A:A,1,0)</f>
        <v>#N/A</v>
      </c>
      <c r="Z602" s="58">
        <v>45330</v>
      </c>
      <c r="AA602" s="79">
        <v>0.99305555555555547</v>
      </c>
    </row>
    <row r="603" spans="1:27" hidden="1" x14ac:dyDescent="0.2">
      <c r="A603" s="1" t="s">
        <v>6644</v>
      </c>
      <c r="B603" s="1" t="s">
        <v>132</v>
      </c>
      <c r="C603" s="1" t="s">
        <v>250</v>
      </c>
      <c r="D603" s="1" t="s">
        <v>251</v>
      </c>
      <c r="E603" s="1" t="s">
        <v>302</v>
      </c>
      <c r="F603" s="1" t="s">
        <v>303</v>
      </c>
      <c r="G603" s="1" t="s">
        <v>110</v>
      </c>
      <c r="H603" s="1" t="s">
        <v>50</v>
      </c>
      <c r="I603" s="1" t="s">
        <v>109</v>
      </c>
      <c r="J603" s="1" t="s">
        <v>4186</v>
      </c>
      <c r="K603" s="1" t="s">
        <v>129</v>
      </c>
      <c r="L603" s="1" t="s">
        <v>306</v>
      </c>
      <c r="M603" s="1" t="s">
        <v>6645</v>
      </c>
      <c r="N603" s="1" t="s">
        <v>6646</v>
      </c>
      <c r="O603" s="1" t="s">
        <v>122</v>
      </c>
      <c r="P603" s="1" t="s">
        <v>246</v>
      </c>
      <c r="Q603" s="1" t="s">
        <v>247</v>
      </c>
      <c r="R603" s="1" t="s">
        <v>6647</v>
      </c>
      <c r="S603" s="1" t="s">
        <v>5663</v>
      </c>
      <c r="T603" s="1" t="s">
        <v>307</v>
      </c>
      <c r="U603" s="1" t="s">
        <v>276</v>
      </c>
      <c r="V603" s="18">
        <v>0</v>
      </c>
      <c r="W603" s="18">
        <v>0</v>
      </c>
      <c r="X603" s="18">
        <v>0</v>
      </c>
      <c r="Y603" s="1" t="e">
        <f>VLOOKUP(A603,tickets!A:A,1,0)</f>
        <v>#N/A</v>
      </c>
      <c r="Z603" s="58">
        <v>45333</v>
      </c>
      <c r="AA603" s="79">
        <v>0.99305555555555547</v>
      </c>
    </row>
    <row r="604" spans="1:27" hidden="1" x14ac:dyDescent="0.2">
      <c r="A604" s="1" t="s">
        <v>6648</v>
      </c>
      <c r="B604" s="1" t="s">
        <v>132</v>
      </c>
      <c r="C604" s="1" t="s">
        <v>242</v>
      </c>
      <c r="D604" s="1" t="s">
        <v>257</v>
      </c>
      <c r="E604" s="1" t="s">
        <v>286</v>
      </c>
      <c r="F604" s="1" t="s">
        <v>219</v>
      </c>
      <c r="G604" s="1" t="s">
        <v>116</v>
      </c>
      <c r="H604" s="1" t="s">
        <v>40</v>
      </c>
      <c r="I604" s="1" t="s">
        <v>117</v>
      </c>
      <c r="J604" s="1" t="s">
        <v>81</v>
      </c>
      <c r="K604" s="1" t="s">
        <v>111</v>
      </c>
      <c r="L604" s="1" t="s">
        <v>379</v>
      </c>
      <c r="M604" s="1" t="s">
        <v>6649</v>
      </c>
      <c r="N604" s="1" t="s">
        <v>6650</v>
      </c>
      <c r="O604" s="1" t="s">
        <v>122</v>
      </c>
      <c r="P604" s="1" t="s">
        <v>199</v>
      </c>
      <c r="Q604" s="1" t="s">
        <v>115</v>
      </c>
      <c r="R604" s="1" t="s">
        <v>6651</v>
      </c>
      <c r="S604" s="1" t="s">
        <v>5720</v>
      </c>
      <c r="T604" s="1" t="s">
        <v>6652</v>
      </c>
      <c r="U604" s="1" t="s">
        <v>262</v>
      </c>
      <c r="V604" s="18">
        <v>3.6562499999999998E-2</v>
      </c>
      <c r="W604" s="18">
        <v>4.868055555555556E-2</v>
      </c>
      <c r="X604" s="18">
        <v>1.2118055555555556E-2</v>
      </c>
      <c r="Y604" s="1" t="e">
        <f>VLOOKUP(A604,tickets!A:A,1,0)</f>
        <v>#N/A</v>
      </c>
      <c r="Z604" s="58">
        <v>45330</v>
      </c>
      <c r="AA604" s="79">
        <v>0.99305555555555547</v>
      </c>
    </row>
    <row r="605" spans="1:27" hidden="1" x14ac:dyDescent="0.2">
      <c r="A605" s="1" t="s">
        <v>6653</v>
      </c>
      <c r="B605" s="1" t="s">
        <v>164</v>
      </c>
      <c r="C605" s="1" t="s">
        <v>295</v>
      </c>
      <c r="D605" s="1" t="s">
        <v>251</v>
      </c>
      <c r="E605" s="1" t="s">
        <v>261</v>
      </c>
      <c r="F605" s="1" t="s">
        <v>335</v>
      </c>
      <c r="G605" s="1" t="s">
        <v>110</v>
      </c>
      <c r="H605" s="1" t="s">
        <v>50</v>
      </c>
      <c r="I605" s="1" t="s">
        <v>109</v>
      </c>
      <c r="J605" s="1" t="s">
        <v>4186</v>
      </c>
      <c r="K605" s="1" t="s">
        <v>129</v>
      </c>
      <c r="L605" s="1" t="s">
        <v>336</v>
      </c>
      <c r="M605" s="1" t="s">
        <v>6654</v>
      </c>
      <c r="N605" s="1" t="s">
        <v>6655</v>
      </c>
      <c r="O605" s="1" t="s">
        <v>122</v>
      </c>
      <c r="P605" s="1" t="s">
        <v>246</v>
      </c>
      <c r="Q605" s="1" t="s">
        <v>247</v>
      </c>
      <c r="R605" s="1" t="s">
        <v>6656</v>
      </c>
      <c r="S605" s="1" t="s">
        <v>5720</v>
      </c>
      <c r="U605" s="1" t="s">
        <v>6657</v>
      </c>
      <c r="V605" s="18">
        <v>0</v>
      </c>
      <c r="W605" s="18">
        <v>0</v>
      </c>
      <c r="X605" s="18">
        <v>0</v>
      </c>
      <c r="Y605" s="1" t="e">
        <f>VLOOKUP(A605,tickets!A:A,1,0)</f>
        <v>#N/A</v>
      </c>
      <c r="Z605" s="58">
        <v>45330</v>
      </c>
      <c r="AA605" s="79">
        <v>0.99305555555555547</v>
      </c>
    </row>
    <row r="606" spans="1:27" x14ac:dyDescent="0.2">
      <c r="A606" s="1" t="s">
        <v>2067</v>
      </c>
      <c r="B606" s="1" t="s">
        <v>167</v>
      </c>
      <c r="C606" s="1" t="s">
        <v>22</v>
      </c>
      <c r="D606" s="1" t="s">
        <v>243</v>
      </c>
      <c r="E606" s="1" t="s">
        <v>46</v>
      </c>
      <c r="F606" s="1" t="s">
        <v>191</v>
      </c>
      <c r="G606" s="1" t="s">
        <v>116</v>
      </c>
      <c r="H606" s="1" t="s">
        <v>40</v>
      </c>
      <c r="I606" s="1" t="s">
        <v>117</v>
      </c>
      <c r="J606" s="1" t="s">
        <v>81</v>
      </c>
      <c r="K606" s="1" t="s">
        <v>169</v>
      </c>
      <c r="L606" s="1" t="s">
        <v>2071</v>
      </c>
      <c r="M606" s="1" t="s">
        <v>5862</v>
      </c>
      <c r="N606" s="1" t="s">
        <v>5863</v>
      </c>
      <c r="O606" s="1" t="s">
        <v>122</v>
      </c>
      <c r="P606" s="1" t="s">
        <v>266</v>
      </c>
      <c r="Q606" s="1" t="s">
        <v>330</v>
      </c>
      <c r="R606" s="1" t="s">
        <v>5864</v>
      </c>
      <c r="S606" s="1" t="s">
        <v>5720</v>
      </c>
      <c r="T606" s="1" t="s">
        <v>5865</v>
      </c>
      <c r="U606" s="1" t="s">
        <v>331</v>
      </c>
      <c r="V606" s="18">
        <v>0</v>
      </c>
      <c r="W606" s="18">
        <v>8.3472222222222225E-2</v>
      </c>
      <c r="X606" s="18">
        <v>8.3472222222222225E-2</v>
      </c>
      <c r="Y606" s="1" t="e">
        <f>VLOOKUP(A606,tickets!A:A,1,0)</f>
        <v>#N/A</v>
      </c>
      <c r="Z606" s="58">
        <v>45330</v>
      </c>
      <c r="AA606" s="79">
        <v>0.99305555555555547</v>
      </c>
    </row>
    <row r="607" spans="1:27" hidden="1" x14ac:dyDescent="0.2">
      <c r="A607" s="1" t="s">
        <v>6663</v>
      </c>
      <c r="B607" s="1" t="s">
        <v>132</v>
      </c>
      <c r="C607" s="1" t="s">
        <v>242</v>
      </c>
      <c r="D607" s="1" t="s">
        <v>251</v>
      </c>
      <c r="E607" s="1" t="s">
        <v>281</v>
      </c>
      <c r="F607" s="1" t="s">
        <v>282</v>
      </c>
      <c r="G607" s="1" t="s">
        <v>110</v>
      </c>
      <c r="H607" s="1" t="s">
        <v>50</v>
      </c>
      <c r="I607" s="1" t="s">
        <v>109</v>
      </c>
      <c r="J607" s="1" t="s">
        <v>4186</v>
      </c>
      <c r="K607" s="1" t="s">
        <v>114</v>
      </c>
      <c r="L607" s="1" t="s">
        <v>6664</v>
      </c>
      <c r="M607" s="1" t="s">
        <v>6665</v>
      </c>
      <c r="N607" s="1" t="s">
        <v>6666</v>
      </c>
      <c r="O607" s="1" t="s">
        <v>122</v>
      </c>
      <c r="P607" s="1" t="s">
        <v>266</v>
      </c>
      <c r="Q607" s="1" t="s">
        <v>6667</v>
      </c>
      <c r="R607" s="1" t="s">
        <v>6668</v>
      </c>
      <c r="S607" s="1" t="s">
        <v>5720</v>
      </c>
      <c r="T607" s="1" t="s">
        <v>6669</v>
      </c>
      <c r="U607" s="1" t="s">
        <v>6670</v>
      </c>
      <c r="V607" s="18">
        <v>0</v>
      </c>
      <c r="W607" s="18">
        <v>0</v>
      </c>
      <c r="X607" s="18">
        <v>0</v>
      </c>
      <c r="Y607" s="1" t="e">
        <f>VLOOKUP(A607,tickets!A:A,1,0)</f>
        <v>#N/A</v>
      </c>
      <c r="Z607" s="58">
        <v>45330</v>
      </c>
      <c r="AA607" s="79">
        <v>0.99305555555555547</v>
      </c>
    </row>
    <row r="608" spans="1:27" hidden="1" x14ac:dyDescent="0.2">
      <c r="A608" s="1" t="s">
        <v>6671</v>
      </c>
      <c r="B608" s="1" t="s">
        <v>132</v>
      </c>
      <c r="C608" s="1" t="s">
        <v>250</v>
      </c>
      <c r="D608" s="1" t="s">
        <v>251</v>
      </c>
      <c r="E608" s="1" t="s">
        <v>302</v>
      </c>
      <c r="F608" s="1" t="s">
        <v>303</v>
      </c>
      <c r="G608" s="1" t="s">
        <v>110</v>
      </c>
      <c r="H608" s="1" t="s">
        <v>50</v>
      </c>
      <c r="I608" s="1" t="s">
        <v>109</v>
      </c>
      <c r="J608" s="1" t="s">
        <v>81</v>
      </c>
      <c r="K608" s="1" t="s">
        <v>129</v>
      </c>
      <c r="L608" s="1" t="s">
        <v>518</v>
      </c>
      <c r="M608" s="1" t="s">
        <v>6672</v>
      </c>
      <c r="N608" s="1" t="s">
        <v>6673</v>
      </c>
      <c r="O608" s="1" t="s">
        <v>122</v>
      </c>
      <c r="P608" s="1" t="s">
        <v>246</v>
      </c>
      <c r="Q608" s="1" t="s">
        <v>247</v>
      </c>
      <c r="R608" s="1" t="s">
        <v>6674</v>
      </c>
      <c r="S608" s="1" t="s">
        <v>5720</v>
      </c>
      <c r="T608" s="1" t="s">
        <v>307</v>
      </c>
      <c r="U608" s="1" t="s">
        <v>276</v>
      </c>
      <c r="V608" s="18">
        <v>4.2743055555555555E-2</v>
      </c>
      <c r="W608" s="18">
        <v>5.6550925925925921E-2</v>
      </c>
      <c r="X608" s="18">
        <v>1.3807870370370371E-2</v>
      </c>
      <c r="Y608" s="1" t="e">
        <f>VLOOKUP(A608,tickets!A:A,1,0)</f>
        <v>#N/A</v>
      </c>
      <c r="Z608" s="58">
        <v>45330</v>
      </c>
      <c r="AA608" s="79">
        <v>0.99305555555555547</v>
      </c>
    </row>
    <row r="609" spans="1:27" hidden="1" x14ac:dyDescent="0.2">
      <c r="A609" s="1" t="s">
        <v>6675</v>
      </c>
      <c r="B609" s="1" t="s">
        <v>173</v>
      </c>
      <c r="C609" s="1" t="s">
        <v>242</v>
      </c>
      <c r="D609" s="1" t="s">
        <v>251</v>
      </c>
      <c r="E609" s="1" t="s">
        <v>352</v>
      </c>
      <c r="F609" s="1" t="s">
        <v>389</v>
      </c>
      <c r="G609" s="1" t="s">
        <v>110</v>
      </c>
      <c r="H609" s="1" t="s">
        <v>50</v>
      </c>
      <c r="I609" s="1" t="s">
        <v>109</v>
      </c>
      <c r="J609" s="1" t="s">
        <v>4186</v>
      </c>
      <c r="K609" s="1" t="s">
        <v>114</v>
      </c>
      <c r="L609" s="1" t="s">
        <v>6676</v>
      </c>
      <c r="M609" s="1" t="s">
        <v>6677</v>
      </c>
      <c r="N609" s="1" t="s">
        <v>6678</v>
      </c>
      <c r="O609" s="1" t="s">
        <v>122</v>
      </c>
      <c r="P609" s="1" t="s">
        <v>246</v>
      </c>
      <c r="Q609" s="1" t="s">
        <v>247</v>
      </c>
      <c r="R609" s="1" t="s">
        <v>6679</v>
      </c>
      <c r="S609" s="1" t="s">
        <v>5720</v>
      </c>
      <c r="T609" s="1" t="s">
        <v>6680</v>
      </c>
      <c r="U609" s="1" t="s">
        <v>5419</v>
      </c>
      <c r="V609" s="18">
        <v>0</v>
      </c>
      <c r="W609" s="18">
        <v>0</v>
      </c>
      <c r="X609" s="18">
        <v>0</v>
      </c>
      <c r="Y609" s="1" t="e">
        <f>VLOOKUP(A609,tickets!A:A,1,0)</f>
        <v>#N/A</v>
      </c>
      <c r="Z609" s="58">
        <v>45330</v>
      </c>
      <c r="AA609" s="79">
        <v>0.99305555555555547</v>
      </c>
    </row>
    <row r="610" spans="1:27" hidden="1" x14ac:dyDescent="0.2">
      <c r="A610" s="1" t="s">
        <v>6681</v>
      </c>
      <c r="B610" s="1" t="s">
        <v>164</v>
      </c>
      <c r="C610" s="1" t="s">
        <v>242</v>
      </c>
      <c r="D610" s="1" t="s">
        <v>251</v>
      </c>
      <c r="E610" s="1" t="s">
        <v>286</v>
      </c>
      <c r="F610" s="1" t="s">
        <v>287</v>
      </c>
      <c r="G610" s="1" t="s">
        <v>110</v>
      </c>
      <c r="H610" s="1" t="s">
        <v>50</v>
      </c>
      <c r="I610" s="1" t="s">
        <v>109</v>
      </c>
      <c r="J610" s="1" t="s">
        <v>81</v>
      </c>
      <c r="K610" s="1" t="s">
        <v>114</v>
      </c>
      <c r="L610" s="1" t="s">
        <v>364</v>
      </c>
      <c r="M610" s="1" t="s">
        <v>6682</v>
      </c>
      <c r="N610" s="1" t="s">
        <v>6683</v>
      </c>
      <c r="O610" s="1" t="s">
        <v>122</v>
      </c>
      <c r="P610" s="1" t="s">
        <v>246</v>
      </c>
      <c r="Q610" s="1" t="s">
        <v>247</v>
      </c>
      <c r="R610" s="1" t="s">
        <v>6684</v>
      </c>
      <c r="S610" s="1" t="s">
        <v>5720</v>
      </c>
      <c r="T610" s="1" t="s">
        <v>364</v>
      </c>
      <c r="U610" s="1" t="s">
        <v>276</v>
      </c>
      <c r="V610" s="18">
        <v>0</v>
      </c>
      <c r="W610" s="18">
        <v>1.0856481481481481E-2</v>
      </c>
      <c r="X610" s="18">
        <v>1.0856481481481481E-2</v>
      </c>
      <c r="Y610" s="1" t="e">
        <f>VLOOKUP(A610,tickets!A:A,1,0)</f>
        <v>#N/A</v>
      </c>
      <c r="Z610" s="58">
        <v>45330</v>
      </c>
      <c r="AA610" s="79">
        <v>0.99305555555555547</v>
      </c>
    </row>
    <row r="611" spans="1:27" x14ac:dyDescent="0.2">
      <c r="A611" s="1" t="s">
        <v>2008</v>
      </c>
      <c r="B611" s="1" t="s">
        <v>115</v>
      </c>
      <c r="C611" s="1" t="s">
        <v>20</v>
      </c>
      <c r="D611" s="1" t="s">
        <v>243</v>
      </c>
      <c r="E611" s="1" t="s">
        <v>65</v>
      </c>
      <c r="F611" s="1" t="s">
        <v>120</v>
      </c>
      <c r="G611" s="1" t="s">
        <v>116</v>
      </c>
      <c r="H611" s="1" t="s">
        <v>40</v>
      </c>
      <c r="I611" s="1" t="s">
        <v>117</v>
      </c>
      <c r="J611" s="1" t="s">
        <v>81</v>
      </c>
      <c r="K611" s="1" t="s">
        <v>2009</v>
      </c>
      <c r="L611" s="1" t="s">
        <v>2013</v>
      </c>
      <c r="M611" s="1" t="s">
        <v>5895</v>
      </c>
      <c r="N611" s="1" t="s">
        <v>5896</v>
      </c>
      <c r="O611" s="1" t="s">
        <v>122</v>
      </c>
      <c r="P611" s="1" t="s">
        <v>246</v>
      </c>
      <c r="Q611" s="1" t="s">
        <v>247</v>
      </c>
      <c r="R611" s="1" t="s">
        <v>5897</v>
      </c>
      <c r="S611" s="1" t="s">
        <v>5720</v>
      </c>
      <c r="T611" s="1" t="s">
        <v>5898</v>
      </c>
      <c r="U611" s="1" t="s">
        <v>5899</v>
      </c>
      <c r="V611" s="18">
        <v>0.63943287037037033</v>
      </c>
      <c r="W611" s="18">
        <v>0.91782407407407407</v>
      </c>
      <c r="X611" s="18">
        <v>0.27839120370370368</v>
      </c>
      <c r="Y611" s="1" t="e">
        <f>VLOOKUP(A611,tickets!A:A,1,0)</f>
        <v>#N/A</v>
      </c>
      <c r="Z611" s="58">
        <v>45330</v>
      </c>
      <c r="AA611" s="79">
        <v>0.99305555555555547</v>
      </c>
    </row>
    <row r="612" spans="1:27" x14ac:dyDescent="0.2">
      <c r="A612" s="1" t="s">
        <v>1955</v>
      </c>
      <c r="B612" s="1" t="s">
        <v>115</v>
      </c>
      <c r="C612" s="1" t="s">
        <v>20</v>
      </c>
      <c r="D612" s="1" t="s">
        <v>243</v>
      </c>
      <c r="E612" s="1" t="s">
        <v>68</v>
      </c>
      <c r="F612" s="1" t="s">
        <v>136</v>
      </c>
      <c r="G612" s="1" t="s">
        <v>116</v>
      </c>
      <c r="H612" s="1" t="s">
        <v>40</v>
      </c>
      <c r="I612" s="1" t="s">
        <v>117</v>
      </c>
      <c r="J612" s="1" t="s">
        <v>81</v>
      </c>
      <c r="K612" s="1" t="s">
        <v>1956</v>
      </c>
      <c r="L612" s="1" t="s">
        <v>1960</v>
      </c>
      <c r="M612" s="1" t="s">
        <v>5950</v>
      </c>
      <c r="N612" s="1" t="s">
        <v>4360</v>
      </c>
      <c r="O612" s="1" t="s">
        <v>122</v>
      </c>
      <c r="P612" s="1" t="s">
        <v>246</v>
      </c>
      <c r="Q612" s="1" t="s">
        <v>247</v>
      </c>
      <c r="R612" s="1" t="s">
        <v>5951</v>
      </c>
      <c r="S612" s="1" t="s">
        <v>5720</v>
      </c>
      <c r="T612" s="1" t="s">
        <v>5952</v>
      </c>
      <c r="U612" s="1" t="s">
        <v>5953</v>
      </c>
      <c r="V612" s="18">
        <v>6.6291550925925931</v>
      </c>
      <c r="W612" s="18">
        <v>6.8007291666666667</v>
      </c>
      <c r="X612" s="18">
        <v>0.17157407407407407</v>
      </c>
      <c r="Y612" s="1" t="e">
        <f>VLOOKUP(A612,tickets!A:A,1,0)</f>
        <v>#N/A</v>
      </c>
      <c r="Z612" s="58">
        <v>45330</v>
      </c>
      <c r="AA612" s="79">
        <v>0.99305555555555547</v>
      </c>
    </row>
    <row r="613" spans="1:27" hidden="1" x14ac:dyDescent="0.2">
      <c r="A613" s="1" t="s">
        <v>1972</v>
      </c>
      <c r="B613" s="1" t="s">
        <v>185</v>
      </c>
      <c r="C613" s="1" t="s">
        <v>16</v>
      </c>
      <c r="D613" s="1" t="s">
        <v>243</v>
      </c>
      <c r="E613" s="1" t="s">
        <v>54</v>
      </c>
      <c r="F613" s="1" t="s">
        <v>207</v>
      </c>
      <c r="G613" s="1" t="s">
        <v>116</v>
      </c>
      <c r="H613" s="1" t="s">
        <v>40</v>
      </c>
      <c r="I613" s="1" t="s">
        <v>117</v>
      </c>
      <c r="J613" s="1" t="s">
        <v>80</v>
      </c>
      <c r="K613" s="1" t="s">
        <v>1973</v>
      </c>
      <c r="L613" s="1" t="s">
        <v>1977</v>
      </c>
      <c r="M613" s="1" t="s">
        <v>6027</v>
      </c>
      <c r="N613" s="1" t="s">
        <v>6028</v>
      </c>
      <c r="O613" s="1" t="s">
        <v>122</v>
      </c>
      <c r="P613" s="1" t="s">
        <v>266</v>
      </c>
      <c r="Q613" s="1" t="s">
        <v>330</v>
      </c>
      <c r="R613" s="1" t="s">
        <v>6029</v>
      </c>
      <c r="S613" s="1" t="s">
        <v>5720</v>
      </c>
      <c r="T613" s="1" t="s">
        <v>6030</v>
      </c>
      <c r="U613" s="1" t="s">
        <v>6031</v>
      </c>
      <c r="V613" s="18">
        <v>13.871041666666665</v>
      </c>
      <c r="W613" s="18">
        <v>13.931319444444446</v>
      </c>
      <c r="X613" s="18">
        <v>6.0277777777777784E-2</v>
      </c>
      <c r="Y613" s="1" t="e">
        <f>VLOOKUP(A613,tickets!A:A,1,0)</f>
        <v>#N/A</v>
      </c>
      <c r="Z613" s="58">
        <v>45330</v>
      </c>
      <c r="AA613" s="79">
        <v>0.99305555555555547</v>
      </c>
    </row>
    <row r="614" spans="1:27" hidden="1" x14ac:dyDescent="0.2">
      <c r="A614" s="1" t="s">
        <v>6697</v>
      </c>
      <c r="B614" s="1" t="s">
        <v>164</v>
      </c>
      <c r="C614" s="1" t="s">
        <v>242</v>
      </c>
      <c r="D614" s="1" t="s">
        <v>251</v>
      </c>
      <c r="E614" s="1" t="s">
        <v>286</v>
      </c>
      <c r="F614" s="1" t="s">
        <v>287</v>
      </c>
      <c r="G614" s="1" t="s">
        <v>110</v>
      </c>
      <c r="H614" s="1" t="s">
        <v>50</v>
      </c>
      <c r="I614" s="1" t="s">
        <v>109</v>
      </c>
      <c r="J614" s="1" t="s">
        <v>81</v>
      </c>
      <c r="K614" s="1" t="s">
        <v>114</v>
      </c>
      <c r="L614" s="1" t="s">
        <v>317</v>
      </c>
      <c r="M614" s="1" t="s">
        <v>6698</v>
      </c>
      <c r="N614" s="1" t="s">
        <v>6699</v>
      </c>
      <c r="O614" s="1" t="s">
        <v>122</v>
      </c>
      <c r="P614" s="1" t="s">
        <v>246</v>
      </c>
      <c r="Q614" s="1" t="s">
        <v>247</v>
      </c>
      <c r="R614" s="1" t="s">
        <v>6700</v>
      </c>
      <c r="S614" s="1" t="s">
        <v>5610</v>
      </c>
      <c r="T614" s="1" t="s">
        <v>317</v>
      </c>
      <c r="U614" s="1" t="s">
        <v>276</v>
      </c>
      <c r="V614" s="18">
        <v>0</v>
      </c>
      <c r="W614" s="18">
        <v>7.9965277777777774E-2</v>
      </c>
      <c r="X614" s="18">
        <v>7.9965277777777774E-2</v>
      </c>
      <c r="Y614" s="1" t="e">
        <f>VLOOKUP(A614,tickets!A:A,1,0)</f>
        <v>#N/A</v>
      </c>
      <c r="Z614" s="58">
        <v>45329</v>
      </c>
      <c r="AA614" s="79">
        <v>0.99305555555555547</v>
      </c>
    </row>
    <row r="615" spans="1:27" hidden="1" x14ac:dyDescent="0.2">
      <c r="A615" s="1" t="s">
        <v>6701</v>
      </c>
      <c r="B615" s="1" t="s">
        <v>132</v>
      </c>
      <c r="C615" s="1" t="s">
        <v>256</v>
      </c>
      <c r="D615" s="1" t="s">
        <v>257</v>
      </c>
      <c r="E615" s="1" t="s">
        <v>258</v>
      </c>
      <c r="F615" s="1" t="s">
        <v>461</v>
      </c>
      <c r="G615" s="1" t="s">
        <v>116</v>
      </c>
      <c r="H615" s="1" t="s">
        <v>40</v>
      </c>
      <c r="I615" s="1" t="s">
        <v>117</v>
      </c>
      <c r="J615" s="1" t="s">
        <v>81</v>
      </c>
      <c r="K615" s="1" t="s">
        <v>129</v>
      </c>
      <c r="L615" s="1" t="s">
        <v>6133</v>
      </c>
      <c r="M615" s="1" t="s">
        <v>6702</v>
      </c>
      <c r="N615" s="1" t="s">
        <v>6703</v>
      </c>
      <c r="O615" s="1" t="s">
        <v>122</v>
      </c>
      <c r="P615" s="1" t="s">
        <v>199</v>
      </c>
      <c r="Q615" s="1" t="s">
        <v>115</v>
      </c>
      <c r="R615" s="1" t="s">
        <v>6704</v>
      </c>
      <c r="S615" s="1" t="s">
        <v>5618</v>
      </c>
      <c r="T615" s="1" t="s">
        <v>6705</v>
      </c>
      <c r="V615" s="18">
        <v>6.7476851851851856E-3</v>
      </c>
      <c r="W615" s="18">
        <v>1.539351851851852E-2</v>
      </c>
      <c r="X615" s="18">
        <v>8.6458333333333335E-3</v>
      </c>
      <c r="Y615" s="1" t="e">
        <f>VLOOKUP(A615,tickets!A:A,1,0)</f>
        <v>#N/A</v>
      </c>
      <c r="Z615" s="58">
        <v>45328</v>
      </c>
      <c r="AA615" s="79">
        <v>0.99305555555555547</v>
      </c>
    </row>
    <row r="616" spans="1:27" hidden="1" x14ac:dyDescent="0.2">
      <c r="A616" s="1" t="s">
        <v>6706</v>
      </c>
      <c r="B616" s="1" t="s">
        <v>132</v>
      </c>
      <c r="C616" s="1" t="s">
        <v>309</v>
      </c>
      <c r="D616" s="1" t="s">
        <v>257</v>
      </c>
      <c r="E616" s="1" t="s">
        <v>244</v>
      </c>
      <c r="F616" s="1" t="s">
        <v>461</v>
      </c>
      <c r="G616" s="1" t="s">
        <v>116</v>
      </c>
      <c r="H616" s="1" t="s">
        <v>40</v>
      </c>
      <c r="I616" s="1" t="s">
        <v>117</v>
      </c>
      <c r="J616" s="1" t="s">
        <v>81</v>
      </c>
      <c r="K616" s="1" t="s">
        <v>527</v>
      </c>
      <c r="L616" s="1" t="s">
        <v>6707</v>
      </c>
      <c r="M616" s="1" t="s">
        <v>6708</v>
      </c>
      <c r="N616" s="1" t="s">
        <v>6709</v>
      </c>
      <c r="O616" s="1" t="s">
        <v>122</v>
      </c>
      <c r="P616" s="1" t="s">
        <v>246</v>
      </c>
      <c r="Q616" s="1" t="s">
        <v>247</v>
      </c>
      <c r="R616" s="1" t="s">
        <v>6710</v>
      </c>
      <c r="S616" s="1" t="s">
        <v>5610</v>
      </c>
      <c r="T616" s="1" t="s">
        <v>6711</v>
      </c>
      <c r="U616" s="1" t="s">
        <v>375</v>
      </c>
      <c r="V616" s="18">
        <v>1.2291666666666666E-2</v>
      </c>
      <c r="W616" s="18">
        <v>1.8738425925925926E-2</v>
      </c>
      <c r="X616" s="18">
        <v>6.4467592592592597E-3</v>
      </c>
      <c r="Y616" s="1" t="e">
        <f>VLOOKUP(A616,tickets!A:A,1,0)</f>
        <v>#N/A</v>
      </c>
      <c r="Z616" s="58">
        <v>45329</v>
      </c>
      <c r="AA616" s="79">
        <v>0.99305555555555547</v>
      </c>
    </row>
    <row r="617" spans="1:27" hidden="1" x14ac:dyDescent="0.2">
      <c r="A617" s="1" t="s">
        <v>6712</v>
      </c>
      <c r="B617" s="1" t="s">
        <v>132</v>
      </c>
      <c r="C617" s="1" t="s">
        <v>309</v>
      </c>
      <c r="D617" s="1" t="s">
        <v>257</v>
      </c>
      <c r="E617" s="1" t="s">
        <v>284</v>
      </c>
      <c r="F617" s="1" t="s">
        <v>461</v>
      </c>
      <c r="G617" s="1" t="s">
        <v>116</v>
      </c>
      <c r="H617" s="1" t="s">
        <v>40</v>
      </c>
      <c r="I617" s="1" t="s">
        <v>117</v>
      </c>
      <c r="J617" s="1" t="s">
        <v>81</v>
      </c>
      <c r="K617" s="1" t="s">
        <v>129</v>
      </c>
      <c r="L617" s="1" t="s">
        <v>314</v>
      </c>
      <c r="M617" s="1" t="s">
        <v>6713</v>
      </c>
      <c r="N617" s="1" t="s">
        <v>6714</v>
      </c>
      <c r="O617" s="1" t="s">
        <v>122</v>
      </c>
      <c r="P617" s="1" t="s">
        <v>199</v>
      </c>
      <c r="Q617" s="1" t="s">
        <v>115</v>
      </c>
      <c r="R617" s="1" t="s">
        <v>6715</v>
      </c>
      <c r="S617" s="1" t="s">
        <v>5618</v>
      </c>
      <c r="T617" s="1" t="s">
        <v>6716</v>
      </c>
      <c r="V617" s="18">
        <v>6.2627314814814816E-2</v>
      </c>
      <c r="W617" s="18">
        <v>6.6770833333333335E-2</v>
      </c>
      <c r="X617" s="18">
        <v>4.1435185185185186E-3</v>
      </c>
      <c r="Y617" s="1" t="e">
        <f>VLOOKUP(A617,tickets!A:A,1,0)</f>
        <v>#N/A</v>
      </c>
      <c r="Z617" s="58">
        <v>45328</v>
      </c>
      <c r="AA617" s="79">
        <v>0.99305555555555547</v>
      </c>
    </row>
    <row r="618" spans="1:27" hidden="1" x14ac:dyDescent="0.2">
      <c r="A618" s="1" t="s">
        <v>6717</v>
      </c>
      <c r="B618" s="1" t="s">
        <v>132</v>
      </c>
      <c r="C618" s="1" t="s">
        <v>250</v>
      </c>
      <c r="D618" s="1" t="s">
        <v>251</v>
      </c>
      <c r="E618" s="1" t="s">
        <v>302</v>
      </c>
      <c r="F618" s="1" t="s">
        <v>303</v>
      </c>
      <c r="G618" s="1" t="s">
        <v>110</v>
      </c>
      <c r="H618" s="1" t="s">
        <v>50</v>
      </c>
      <c r="I618" s="1" t="s">
        <v>109</v>
      </c>
      <c r="J618" s="1" t="s">
        <v>4186</v>
      </c>
      <c r="K618" s="1" t="s">
        <v>129</v>
      </c>
      <c r="L618" s="1" t="s">
        <v>6718</v>
      </c>
      <c r="M618" s="1" t="s">
        <v>6719</v>
      </c>
      <c r="N618" s="1" t="s">
        <v>6720</v>
      </c>
      <c r="O618" s="1" t="s">
        <v>122</v>
      </c>
      <c r="P618" s="1" t="s">
        <v>246</v>
      </c>
      <c r="Q618" s="1" t="s">
        <v>247</v>
      </c>
      <c r="R618" s="1" t="s">
        <v>6721</v>
      </c>
      <c r="S618" s="1" t="s">
        <v>5618</v>
      </c>
      <c r="T618" s="1" t="s">
        <v>307</v>
      </c>
      <c r="U618" s="1" t="s">
        <v>276</v>
      </c>
      <c r="V618" s="18">
        <v>0</v>
      </c>
      <c r="W618" s="18">
        <v>0</v>
      </c>
      <c r="X618" s="18">
        <v>0</v>
      </c>
      <c r="Y618" s="1" t="e">
        <f>VLOOKUP(A618,tickets!A:A,1,0)</f>
        <v>#N/A</v>
      </c>
      <c r="Z618" s="58">
        <v>45328</v>
      </c>
      <c r="AA618" s="79">
        <v>0.99305555555555547</v>
      </c>
    </row>
    <row r="619" spans="1:27" hidden="1" x14ac:dyDescent="0.2">
      <c r="A619" s="1" t="s">
        <v>6722</v>
      </c>
      <c r="B619" s="1" t="s">
        <v>132</v>
      </c>
      <c r="C619" s="1" t="s">
        <v>251</v>
      </c>
      <c r="D619" s="1" t="s">
        <v>257</v>
      </c>
      <c r="E619" s="1" t="s">
        <v>261</v>
      </c>
      <c r="F619" s="1" t="s">
        <v>174</v>
      </c>
      <c r="G619" s="1" t="s">
        <v>116</v>
      </c>
      <c r="H619" s="1" t="s">
        <v>40</v>
      </c>
      <c r="I619" s="1" t="s">
        <v>117</v>
      </c>
      <c r="J619" s="1" t="s">
        <v>81</v>
      </c>
      <c r="K619" s="1" t="s">
        <v>114</v>
      </c>
      <c r="L619" s="1" t="s">
        <v>514</v>
      </c>
      <c r="M619" s="1" t="s">
        <v>6723</v>
      </c>
      <c r="N619" s="1" t="s">
        <v>6724</v>
      </c>
      <c r="O619" s="1" t="s">
        <v>122</v>
      </c>
      <c r="P619" s="1" t="s">
        <v>199</v>
      </c>
      <c r="Q619" s="1" t="s">
        <v>115</v>
      </c>
      <c r="R619" s="1" t="s">
        <v>6725</v>
      </c>
      <c r="S619" s="1" t="s">
        <v>5618</v>
      </c>
      <c r="T619" s="1" t="s">
        <v>6726</v>
      </c>
      <c r="U619" s="1" t="s">
        <v>5659</v>
      </c>
      <c r="V619" s="18">
        <v>1.2743055555555556E-2</v>
      </c>
      <c r="W619" s="18">
        <v>1.7303240740740741E-2</v>
      </c>
      <c r="X619" s="18">
        <v>4.5601851851851853E-3</v>
      </c>
      <c r="Y619" s="1" t="e">
        <f>VLOOKUP(A619,tickets!A:A,1,0)</f>
        <v>#N/A</v>
      </c>
      <c r="Z619" s="58">
        <v>45328</v>
      </c>
      <c r="AA619" s="79">
        <v>0.99305555555555547</v>
      </c>
    </row>
    <row r="620" spans="1:27" x14ac:dyDescent="0.2">
      <c r="A620" s="1" t="s">
        <v>1950</v>
      </c>
      <c r="B620" s="1" t="s">
        <v>115</v>
      </c>
      <c r="C620" s="1" t="s">
        <v>21</v>
      </c>
      <c r="D620" s="1" t="s">
        <v>243</v>
      </c>
      <c r="E620" s="1" t="s">
        <v>498</v>
      </c>
      <c r="F620" s="1" t="s">
        <v>144</v>
      </c>
      <c r="G620" s="1" t="s">
        <v>116</v>
      </c>
      <c r="H620" s="1" t="s">
        <v>40</v>
      </c>
      <c r="I620" s="1" t="s">
        <v>117</v>
      </c>
      <c r="J620" s="1" t="s">
        <v>81</v>
      </c>
      <c r="K620" s="1" t="s">
        <v>118</v>
      </c>
      <c r="L620" s="1" t="s">
        <v>1954</v>
      </c>
      <c r="M620" s="1" t="s">
        <v>6032</v>
      </c>
      <c r="N620" s="1" t="s">
        <v>6033</v>
      </c>
      <c r="O620" s="1" t="s">
        <v>122</v>
      </c>
      <c r="P620" s="1" t="s">
        <v>266</v>
      </c>
      <c r="Q620" s="1" t="s">
        <v>343</v>
      </c>
      <c r="R620" s="1" t="s">
        <v>6034</v>
      </c>
      <c r="S620" s="1" t="s">
        <v>5720</v>
      </c>
      <c r="T620" s="1" t="s">
        <v>6035</v>
      </c>
      <c r="U620" s="1" t="s">
        <v>6036</v>
      </c>
      <c r="V620" s="18">
        <v>1.8481249999999998</v>
      </c>
      <c r="W620" s="18">
        <v>1.8701620370370371</v>
      </c>
      <c r="X620" s="18">
        <v>2.2037037037037036E-2</v>
      </c>
      <c r="Y620" s="1" t="e">
        <f>VLOOKUP(A620,tickets!A:A,1,0)</f>
        <v>#N/A</v>
      </c>
      <c r="Z620" s="58">
        <v>45330</v>
      </c>
      <c r="AA620" s="79">
        <v>0.99305555555555547</v>
      </c>
    </row>
    <row r="621" spans="1:27" hidden="1" x14ac:dyDescent="0.2">
      <c r="A621" s="1" t="s">
        <v>6732</v>
      </c>
      <c r="B621" s="1" t="s">
        <v>132</v>
      </c>
      <c r="C621" s="1" t="s">
        <v>309</v>
      </c>
      <c r="D621" s="1" t="s">
        <v>257</v>
      </c>
      <c r="E621" s="1" t="s">
        <v>284</v>
      </c>
      <c r="F621" s="1" t="s">
        <v>174</v>
      </c>
      <c r="G621" s="1" t="s">
        <v>116</v>
      </c>
      <c r="H621" s="1" t="s">
        <v>40</v>
      </c>
      <c r="I621" s="1" t="s">
        <v>117</v>
      </c>
      <c r="J621" s="1" t="s">
        <v>81</v>
      </c>
      <c r="K621" s="1" t="s">
        <v>114</v>
      </c>
      <c r="L621" s="1" t="s">
        <v>514</v>
      </c>
      <c r="M621" s="1" t="s">
        <v>6733</v>
      </c>
      <c r="N621" s="1" t="s">
        <v>6734</v>
      </c>
      <c r="O621" s="1" t="s">
        <v>122</v>
      </c>
      <c r="P621" s="1" t="s">
        <v>199</v>
      </c>
      <c r="Q621" s="1" t="s">
        <v>115</v>
      </c>
      <c r="R621" s="1" t="s">
        <v>6735</v>
      </c>
      <c r="S621" s="1" t="s">
        <v>5618</v>
      </c>
      <c r="T621" s="1" t="s">
        <v>6736</v>
      </c>
      <c r="V621" s="18">
        <v>2.9027777777777777E-2</v>
      </c>
      <c r="W621" s="18">
        <v>3.3472222222222223E-2</v>
      </c>
      <c r="X621" s="18">
        <v>4.4444444444444444E-3</v>
      </c>
      <c r="Y621" s="1" t="e">
        <f>VLOOKUP(A621,tickets!A:A,1,0)</f>
        <v>#N/A</v>
      </c>
      <c r="Z621" s="58">
        <v>45328</v>
      </c>
      <c r="AA621" s="79">
        <v>0.99305555555555547</v>
      </c>
    </row>
    <row r="622" spans="1:27" x14ac:dyDescent="0.2">
      <c r="A622" s="1" t="s">
        <v>2102</v>
      </c>
      <c r="B622" s="1" t="s">
        <v>199</v>
      </c>
      <c r="C622" s="1" t="s">
        <v>14</v>
      </c>
      <c r="D622" s="1" t="s">
        <v>242</v>
      </c>
      <c r="E622" s="1" t="s">
        <v>48</v>
      </c>
      <c r="F622" s="1" t="s">
        <v>147</v>
      </c>
      <c r="G622" s="1" t="s">
        <v>110</v>
      </c>
      <c r="H622" s="1" t="s">
        <v>50</v>
      </c>
      <c r="I622" s="1" t="s">
        <v>109</v>
      </c>
      <c r="J622" s="1" t="s">
        <v>81</v>
      </c>
      <c r="K622" s="1" t="s">
        <v>2103</v>
      </c>
      <c r="L622" s="1" t="s">
        <v>2107</v>
      </c>
      <c r="M622" s="1" t="s">
        <v>6048</v>
      </c>
      <c r="N622" s="1" t="s">
        <v>6049</v>
      </c>
      <c r="O622" s="1" t="s">
        <v>122</v>
      </c>
      <c r="P622" s="1" t="s">
        <v>199</v>
      </c>
      <c r="Q622" s="1" t="s">
        <v>115</v>
      </c>
      <c r="R622" s="1" t="s">
        <v>6050</v>
      </c>
      <c r="S622" s="1" t="s">
        <v>5720</v>
      </c>
      <c r="T622" s="1" t="s">
        <v>6051</v>
      </c>
      <c r="U622" s="1" t="s">
        <v>6052</v>
      </c>
      <c r="V622" s="18">
        <v>0</v>
      </c>
      <c r="W622" s="18">
        <v>1.6898148148148148E-2</v>
      </c>
      <c r="X622" s="18">
        <v>1.6898148148148148E-2</v>
      </c>
      <c r="Y622" s="1" t="e">
        <f>VLOOKUP(A622,tickets!A:A,1,0)</f>
        <v>#N/A</v>
      </c>
      <c r="Z622" s="58">
        <v>45330</v>
      </c>
      <c r="AA622" s="79">
        <v>0.99305555555555547</v>
      </c>
    </row>
    <row r="623" spans="1:27" x14ac:dyDescent="0.2">
      <c r="A623" s="1" t="s">
        <v>1945</v>
      </c>
      <c r="B623" s="1" t="s">
        <v>115</v>
      </c>
      <c r="C623" s="1" t="s">
        <v>22</v>
      </c>
      <c r="D623" s="1" t="s">
        <v>243</v>
      </c>
      <c r="E623" s="1" t="s">
        <v>47</v>
      </c>
      <c r="F623" s="1" t="s">
        <v>191</v>
      </c>
      <c r="G623" s="1" t="s">
        <v>116</v>
      </c>
      <c r="H623" s="1" t="s">
        <v>40</v>
      </c>
      <c r="I623" s="1" t="s">
        <v>117</v>
      </c>
      <c r="J623" s="1" t="s">
        <v>81</v>
      </c>
      <c r="K623" s="1" t="s">
        <v>111</v>
      </c>
      <c r="L623" s="1" t="s">
        <v>1949</v>
      </c>
      <c r="M623" s="1" t="s">
        <v>6145</v>
      </c>
      <c r="N623" s="1" t="s">
        <v>6146</v>
      </c>
      <c r="O623" s="1" t="s">
        <v>122</v>
      </c>
      <c r="P623" s="1" t="s">
        <v>246</v>
      </c>
      <c r="Q623" s="1" t="s">
        <v>247</v>
      </c>
      <c r="R623" s="1" t="s">
        <v>6147</v>
      </c>
      <c r="S623" s="1" t="s">
        <v>5720</v>
      </c>
      <c r="T623" s="1" t="s">
        <v>6148</v>
      </c>
      <c r="U623" s="1" t="s">
        <v>6149</v>
      </c>
      <c r="V623" s="18">
        <v>0.44407407407407407</v>
      </c>
      <c r="W623" s="18">
        <v>0.58542824074074074</v>
      </c>
      <c r="X623" s="18">
        <v>0.14135416666666667</v>
      </c>
      <c r="Y623" s="1" t="e">
        <f>VLOOKUP(A623,tickets!A:A,1,0)</f>
        <v>#N/A</v>
      </c>
      <c r="Z623" s="58">
        <v>45330</v>
      </c>
      <c r="AA623" s="79">
        <v>0.99305555555555547</v>
      </c>
    </row>
    <row r="624" spans="1:27" hidden="1" x14ac:dyDescent="0.2">
      <c r="A624" s="1" t="s">
        <v>6745</v>
      </c>
      <c r="B624" s="1" t="s">
        <v>132</v>
      </c>
      <c r="C624" s="1" t="s">
        <v>309</v>
      </c>
      <c r="D624" s="1" t="s">
        <v>257</v>
      </c>
      <c r="E624" s="1" t="s">
        <v>284</v>
      </c>
      <c r="F624" s="1" t="s">
        <v>174</v>
      </c>
      <c r="G624" s="1" t="s">
        <v>116</v>
      </c>
      <c r="H624" s="1" t="s">
        <v>40</v>
      </c>
      <c r="I624" s="1" t="s">
        <v>117</v>
      </c>
      <c r="J624" s="1" t="s">
        <v>81</v>
      </c>
      <c r="K624" s="1" t="s">
        <v>310</v>
      </c>
      <c r="L624" s="1" t="s">
        <v>380</v>
      </c>
      <c r="M624" s="1" t="s">
        <v>6746</v>
      </c>
      <c r="N624" s="1" t="s">
        <v>6747</v>
      </c>
      <c r="O624" s="1" t="s">
        <v>122</v>
      </c>
      <c r="P624" s="1" t="s">
        <v>199</v>
      </c>
      <c r="Q624" s="1" t="s">
        <v>115</v>
      </c>
      <c r="R624" s="1" t="s">
        <v>6748</v>
      </c>
      <c r="S624" s="1" t="s">
        <v>5638</v>
      </c>
      <c r="T624" s="1" t="s">
        <v>6749</v>
      </c>
      <c r="V624" s="18">
        <v>3.6990740740740741E-2</v>
      </c>
      <c r="W624" s="18">
        <v>4.2002314814814812E-2</v>
      </c>
      <c r="X624" s="18">
        <v>5.0115740740740737E-3</v>
      </c>
      <c r="Y624" s="1" t="e">
        <f>VLOOKUP(A624,tickets!A:A,1,0)</f>
        <v>#N/A</v>
      </c>
      <c r="Z624" s="58">
        <v>45327</v>
      </c>
      <c r="AA624" s="79">
        <v>0.99305555555555547</v>
      </c>
    </row>
    <row r="625" spans="1:27" x14ac:dyDescent="0.2">
      <c r="A625" s="1" t="s">
        <v>1939</v>
      </c>
      <c r="B625" s="1" t="s">
        <v>167</v>
      </c>
      <c r="C625" s="1" t="s">
        <v>22</v>
      </c>
      <c r="D625" s="1" t="s">
        <v>22</v>
      </c>
      <c r="E625" s="1" t="s">
        <v>47</v>
      </c>
      <c r="F625" s="1" t="s">
        <v>205</v>
      </c>
      <c r="G625" s="1" t="s">
        <v>110</v>
      </c>
      <c r="H625" s="1" t="s">
        <v>50</v>
      </c>
      <c r="I625" s="1" t="s">
        <v>109</v>
      </c>
      <c r="J625" s="1" t="s">
        <v>81</v>
      </c>
      <c r="K625" s="1" t="s">
        <v>129</v>
      </c>
      <c r="L625" s="1" t="s">
        <v>1944</v>
      </c>
      <c r="M625" s="1" t="s">
        <v>6172</v>
      </c>
      <c r="N625" s="1" t="s">
        <v>6173</v>
      </c>
      <c r="O625" s="1" t="s">
        <v>122</v>
      </c>
      <c r="P625" s="1" t="s">
        <v>279</v>
      </c>
      <c r="Q625" s="1" t="s">
        <v>280</v>
      </c>
      <c r="R625" s="1" t="s">
        <v>6174</v>
      </c>
      <c r="S625" s="1" t="s">
        <v>5720</v>
      </c>
      <c r="T625" s="1" t="s">
        <v>470</v>
      </c>
      <c r="U625" s="1" t="s">
        <v>470</v>
      </c>
      <c r="V625" s="18">
        <v>0</v>
      </c>
      <c r="W625" s="18">
        <v>9.6064814814814808E-4</v>
      </c>
      <c r="X625" s="18">
        <v>9.6064814814814808E-4</v>
      </c>
      <c r="Y625" s="1" t="e">
        <f>VLOOKUP(A625,tickets!A:A,1,0)</f>
        <v>#N/A</v>
      </c>
      <c r="Z625" s="58">
        <v>45330</v>
      </c>
      <c r="AA625" s="79">
        <v>0.99305555555555547</v>
      </c>
    </row>
    <row r="626" spans="1:27" hidden="1" x14ac:dyDescent="0.2">
      <c r="A626" s="1" t="s">
        <v>6754</v>
      </c>
      <c r="B626" s="1" t="s">
        <v>173</v>
      </c>
      <c r="C626" s="1" t="s">
        <v>242</v>
      </c>
      <c r="D626" s="1" t="s">
        <v>251</v>
      </c>
      <c r="E626" s="1" t="s">
        <v>352</v>
      </c>
      <c r="F626" s="1" t="s">
        <v>389</v>
      </c>
      <c r="G626" s="1" t="s">
        <v>110</v>
      </c>
      <c r="H626" s="1" t="s">
        <v>50</v>
      </c>
      <c r="I626" s="1" t="s">
        <v>109</v>
      </c>
      <c r="J626" s="1" t="s">
        <v>4186</v>
      </c>
      <c r="K626" s="1" t="s">
        <v>114</v>
      </c>
      <c r="L626" s="1" t="s">
        <v>6755</v>
      </c>
      <c r="M626" s="1" t="s">
        <v>6756</v>
      </c>
      <c r="N626" s="1" t="s">
        <v>6757</v>
      </c>
      <c r="O626" s="1" t="s">
        <v>122</v>
      </c>
      <c r="P626" s="1" t="s">
        <v>246</v>
      </c>
      <c r="Q626" s="1" t="s">
        <v>247</v>
      </c>
      <c r="R626" s="1" t="s">
        <v>6758</v>
      </c>
      <c r="S626" s="1" t="s">
        <v>5618</v>
      </c>
      <c r="T626" s="1" t="s">
        <v>6759</v>
      </c>
      <c r="U626" s="1" t="s">
        <v>6374</v>
      </c>
      <c r="V626" s="18">
        <v>0</v>
      </c>
      <c r="W626" s="18">
        <v>0</v>
      </c>
      <c r="X626" s="18">
        <v>0</v>
      </c>
      <c r="Y626" s="1" t="e">
        <f>VLOOKUP(A626,tickets!A:A,1,0)</f>
        <v>#N/A</v>
      </c>
      <c r="Z626" s="58">
        <v>45328</v>
      </c>
      <c r="AA626" s="79">
        <v>0.99305555555555547</v>
      </c>
    </row>
    <row r="627" spans="1:27" hidden="1" x14ac:dyDescent="0.2">
      <c r="A627" s="1" t="s">
        <v>6760</v>
      </c>
      <c r="B627" s="1" t="s">
        <v>164</v>
      </c>
      <c r="C627" s="1" t="s">
        <v>242</v>
      </c>
      <c r="D627" s="1" t="s">
        <v>251</v>
      </c>
      <c r="E627" s="1" t="s">
        <v>286</v>
      </c>
      <c r="F627" s="1" t="s">
        <v>287</v>
      </c>
      <c r="G627" s="1" t="s">
        <v>110</v>
      </c>
      <c r="H627" s="1" t="s">
        <v>50</v>
      </c>
      <c r="I627" s="1" t="s">
        <v>109</v>
      </c>
      <c r="J627" s="1" t="s">
        <v>81</v>
      </c>
      <c r="K627" s="1" t="s">
        <v>114</v>
      </c>
      <c r="L627" s="1" t="s">
        <v>316</v>
      </c>
      <c r="M627" s="1" t="s">
        <v>6761</v>
      </c>
      <c r="N627" s="1" t="s">
        <v>6762</v>
      </c>
      <c r="O627" s="1" t="s">
        <v>122</v>
      </c>
      <c r="P627" s="1" t="s">
        <v>246</v>
      </c>
      <c r="Q627" s="1" t="s">
        <v>247</v>
      </c>
      <c r="R627" s="1" t="s">
        <v>6763</v>
      </c>
      <c r="S627" s="1" t="s">
        <v>5610</v>
      </c>
      <c r="T627" s="1" t="s">
        <v>316</v>
      </c>
      <c r="U627" s="1" t="s">
        <v>276</v>
      </c>
      <c r="V627" s="18">
        <v>0</v>
      </c>
      <c r="W627" s="18">
        <v>5.0011574074074076E-2</v>
      </c>
      <c r="X627" s="18">
        <v>5.0011574074074076E-2</v>
      </c>
      <c r="Y627" s="1" t="e">
        <f>VLOOKUP(A627,tickets!A:A,1,0)</f>
        <v>#N/A</v>
      </c>
      <c r="Z627" s="58">
        <v>45329</v>
      </c>
      <c r="AA627" s="79">
        <v>0.99305555555555547</v>
      </c>
    </row>
    <row r="628" spans="1:27" x14ac:dyDescent="0.2">
      <c r="A628" s="1" t="s">
        <v>2113</v>
      </c>
      <c r="B628" s="1" t="s">
        <v>115</v>
      </c>
      <c r="C628" s="1" t="s">
        <v>20</v>
      </c>
      <c r="D628" s="1" t="s">
        <v>243</v>
      </c>
      <c r="E628" s="1" t="s">
        <v>68</v>
      </c>
      <c r="F628" s="1" t="s">
        <v>144</v>
      </c>
      <c r="G628" s="1" t="s">
        <v>116</v>
      </c>
      <c r="H628" s="1" t="s">
        <v>40</v>
      </c>
      <c r="I628" s="1" t="s">
        <v>117</v>
      </c>
      <c r="J628" s="1" t="s">
        <v>81</v>
      </c>
      <c r="K628" s="1" t="s">
        <v>121</v>
      </c>
      <c r="L628" s="1" t="s">
        <v>2117</v>
      </c>
      <c r="M628" s="1" t="s">
        <v>6199</v>
      </c>
      <c r="N628" s="1" t="s">
        <v>6200</v>
      </c>
      <c r="O628" s="1" t="s">
        <v>122</v>
      </c>
      <c r="P628" s="1" t="s">
        <v>246</v>
      </c>
      <c r="Q628" s="1" t="s">
        <v>247</v>
      </c>
      <c r="R628" s="1" t="s">
        <v>6201</v>
      </c>
      <c r="S628" s="1" t="s">
        <v>5720</v>
      </c>
      <c r="T628" s="1" t="s">
        <v>6202</v>
      </c>
      <c r="U628" s="1" t="s">
        <v>6203</v>
      </c>
      <c r="V628" s="18">
        <v>2.2630787037037039</v>
      </c>
      <c r="W628" s="18">
        <v>2.2778356481481481</v>
      </c>
      <c r="X628" s="18">
        <v>1.4756944444444446E-2</v>
      </c>
      <c r="Y628" s="1" t="e">
        <f>VLOOKUP(A628,tickets!A:A,1,0)</f>
        <v>#N/A</v>
      </c>
      <c r="Z628" s="58">
        <v>45330</v>
      </c>
      <c r="AA628" s="79">
        <v>0.99305555555555547</v>
      </c>
    </row>
    <row r="629" spans="1:27" hidden="1" x14ac:dyDescent="0.2">
      <c r="A629" s="1" t="s">
        <v>6768</v>
      </c>
      <c r="B629" s="1" t="s">
        <v>173</v>
      </c>
      <c r="C629" s="1" t="s">
        <v>242</v>
      </c>
      <c r="D629" s="1" t="s">
        <v>251</v>
      </c>
      <c r="E629" s="1" t="s">
        <v>281</v>
      </c>
      <c r="F629" s="1" t="s">
        <v>282</v>
      </c>
      <c r="G629" s="1" t="s">
        <v>110</v>
      </c>
      <c r="H629" s="1" t="s">
        <v>50</v>
      </c>
      <c r="I629" s="1" t="s">
        <v>109</v>
      </c>
      <c r="J629" s="1" t="s">
        <v>4186</v>
      </c>
      <c r="K629" s="1" t="s">
        <v>114</v>
      </c>
      <c r="L629" s="1" t="s">
        <v>6769</v>
      </c>
      <c r="M629" s="1" t="s">
        <v>6770</v>
      </c>
      <c r="N629" s="1" t="s">
        <v>6771</v>
      </c>
      <c r="O629" s="1" t="s">
        <v>122</v>
      </c>
      <c r="P629" s="1" t="s">
        <v>266</v>
      </c>
      <c r="Q629" s="1" t="s">
        <v>283</v>
      </c>
      <c r="R629" s="1" t="s">
        <v>6772</v>
      </c>
      <c r="S629" s="1" t="s">
        <v>5697</v>
      </c>
      <c r="T629" s="1" t="s">
        <v>6773</v>
      </c>
      <c r="U629" s="1" t="s">
        <v>6126</v>
      </c>
      <c r="V629" s="18">
        <v>0</v>
      </c>
      <c r="W629" s="18">
        <v>0</v>
      </c>
      <c r="X629" s="18">
        <v>0</v>
      </c>
      <c r="Y629" s="1" t="e">
        <f>VLOOKUP(A629,tickets!A:A,1,0)</f>
        <v>#N/A</v>
      </c>
      <c r="Z629" s="58">
        <v>45332</v>
      </c>
      <c r="AA629" s="79">
        <v>0.99305555555555547</v>
      </c>
    </row>
    <row r="630" spans="1:27" hidden="1" x14ac:dyDescent="0.2">
      <c r="A630" s="1" t="s">
        <v>6774</v>
      </c>
      <c r="B630" s="1" t="s">
        <v>173</v>
      </c>
      <c r="C630" s="1" t="s">
        <v>357</v>
      </c>
      <c r="D630" s="1" t="s">
        <v>251</v>
      </c>
      <c r="E630" s="1" t="s">
        <v>358</v>
      </c>
      <c r="F630" s="1" t="s">
        <v>359</v>
      </c>
      <c r="G630" s="1" t="s">
        <v>110</v>
      </c>
      <c r="H630" s="1" t="s">
        <v>50</v>
      </c>
      <c r="I630" s="1" t="s">
        <v>109</v>
      </c>
      <c r="J630" s="1" t="s">
        <v>81</v>
      </c>
      <c r="K630" s="1" t="s">
        <v>114</v>
      </c>
      <c r="L630" s="1" t="s">
        <v>6775</v>
      </c>
      <c r="M630" s="1" t="s">
        <v>6776</v>
      </c>
      <c r="N630" s="1" t="s">
        <v>6777</v>
      </c>
      <c r="O630" s="1" t="s">
        <v>122</v>
      </c>
      <c r="P630" s="1" t="s">
        <v>246</v>
      </c>
      <c r="Q630" s="1" t="s">
        <v>247</v>
      </c>
      <c r="R630" s="1" t="s">
        <v>6778</v>
      </c>
      <c r="S630" s="1" t="s">
        <v>5618</v>
      </c>
      <c r="U630" s="1" t="s">
        <v>6779</v>
      </c>
      <c r="V630" s="18">
        <v>0</v>
      </c>
      <c r="W630" s="18">
        <v>2.9490740740740744E-2</v>
      </c>
      <c r="X630" s="18">
        <v>2.9490740740740744E-2</v>
      </c>
      <c r="Y630" s="1" t="e">
        <f>VLOOKUP(A630,tickets!A:A,1,0)</f>
        <v>#N/A</v>
      </c>
      <c r="Z630" s="58">
        <v>45328</v>
      </c>
      <c r="AA630" s="79">
        <v>0.99305555555555547</v>
      </c>
    </row>
    <row r="631" spans="1:27" x14ac:dyDescent="0.2">
      <c r="A631" s="1" t="s">
        <v>1998</v>
      </c>
      <c r="B631" s="1" t="s">
        <v>199</v>
      </c>
      <c r="C631" s="1" t="s">
        <v>14</v>
      </c>
      <c r="D631" s="1" t="s">
        <v>14</v>
      </c>
      <c r="E631" s="1" t="s">
        <v>52</v>
      </c>
      <c r="F631" s="1" t="s">
        <v>452</v>
      </c>
      <c r="G631" s="1" t="s">
        <v>116</v>
      </c>
      <c r="H631" s="1" t="s">
        <v>40</v>
      </c>
      <c r="I631" s="1" t="s">
        <v>117</v>
      </c>
      <c r="J631" s="1" t="s">
        <v>81</v>
      </c>
      <c r="K631" s="1" t="s">
        <v>111</v>
      </c>
      <c r="L631" s="1" t="s">
        <v>2002</v>
      </c>
      <c r="M631" s="1" t="s">
        <v>6307</v>
      </c>
      <c r="N631" s="1" t="s">
        <v>6308</v>
      </c>
      <c r="O631" s="1" t="s">
        <v>122</v>
      </c>
      <c r="P631" s="1" t="s">
        <v>199</v>
      </c>
      <c r="Q631" s="1" t="s">
        <v>401</v>
      </c>
      <c r="R631" s="1" t="s">
        <v>6309</v>
      </c>
      <c r="S631" s="1" t="s">
        <v>5720</v>
      </c>
      <c r="T631" s="1" t="s">
        <v>2002</v>
      </c>
      <c r="U631" s="1" t="s">
        <v>6310</v>
      </c>
      <c r="V631" s="18">
        <v>0</v>
      </c>
      <c r="W631" s="18">
        <v>2.5000000000000001E-3</v>
      </c>
      <c r="X631" s="18">
        <v>2.5000000000000001E-3</v>
      </c>
      <c r="Y631" s="1" t="e">
        <f>VLOOKUP(A631,tickets!A:A,1,0)</f>
        <v>#N/A</v>
      </c>
      <c r="Z631" s="58">
        <v>45330</v>
      </c>
      <c r="AA631" s="79">
        <v>0.99305555555555547</v>
      </c>
    </row>
    <row r="632" spans="1:27" x14ac:dyDescent="0.2">
      <c r="A632" s="1" t="s">
        <v>2044</v>
      </c>
      <c r="B632" s="1" t="s">
        <v>112</v>
      </c>
      <c r="C632" s="1" t="s">
        <v>18</v>
      </c>
      <c r="D632" s="1" t="s">
        <v>242</v>
      </c>
      <c r="E632" s="1" t="s">
        <v>61</v>
      </c>
      <c r="F632" s="1" t="s">
        <v>453</v>
      </c>
      <c r="G632" s="1" t="s">
        <v>110</v>
      </c>
      <c r="H632" s="1" t="s">
        <v>50</v>
      </c>
      <c r="I632" s="1" t="s">
        <v>109</v>
      </c>
      <c r="J632" s="1" t="s">
        <v>81</v>
      </c>
      <c r="K632" s="1" t="s">
        <v>111</v>
      </c>
      <c r="L632" s="1" t="s">
        <v>2048</v>
      </c>
      <c r="M632" s="1" t="s">
        <v>6311</v>
      </c>
      <c r="N632" s="1" t="s">
        <v>6312</v>
      </c>
      <c r="O632" s="1" t="s">
        <v>122</v>
      </c>
      <c r="P632" s="1" t="s">
        <v>266</v>
      </c>
      <c r="Q632" s="1" t="s">
        <v>267</v>
      </c>
      <c r="R632" s="1" t="s">
        <v>6313</v>
      </c>
      <c r="S632" s="1" t="s">
        <v>5720</v>
      </c>
      <c r="T632" s="1" t="s">
        <v>2048</v>
      </c>
      <c r="U632" s="1" t="s">
        <v>2048</v>
      </c>
      <c r="V632" s="18">
        <v>0</v>
      </c>
      <c r="W632" s="18">
        <v>2.9398148148148148E-3</v>
      </c>
      <c r="X632" s="18">
        <v>2.9398148148148148E-3</v>
      </c>
      <c r="Y632" s="1" t="e">
        <f>VLOOKUP(A632,tickets!A:A,1,0)</f>
        <v>#N/A</v>
      </c>
      <c r="Z632" s="58">
        <v>45330</v>
      </c>
      <c r="AA632" s="79">
        <v>0.99305555555555547</v>
      </c>
    </row>
    <row r="633" spans="1:27" x14ac:dyDescent="0.2">
      <c r="A633" s="1" t="s">
        <v>2157</v>
      </c>
      <c r="B633" s="1" t="s">
        <v>112</v>
      </c>
      <c r="C633" s="1" t="s">
        <v>21</v>
      </c>
      <c r="D633" s="1" t="s">
        <v>373</v>
      </c>
      <c r="E633" s="1" t="s">
        <v>42</v>
      </c>
      <c r="F633" s="1" t="s">
        <v>133</v>
      </c>
      <c r="G633" s="1" t="s">
        <v>116</v>
      </c>
      <c r="H633" s="1" t="s">
        <v>50</v>
      </c>
      <c r="I633" s="1" t="s">
        <v>109</v>
      </c>
      <c r="J633" s="1" t="s">
        <v>81</v>
      </c>
      <c r="K633" s="1" t="s">
        <v>121</v>
      </c>
      <c r="L633" s="1" t="s">
        <v>2161</v>
      </c>
      <c r="M633" s="1" t="s">
        <v>6317</v>
      </c>
      <c r="N633" s="1" t="s">
        <v>6318</v>
      </c>
      <c r="O633" s="1" t="s">
        <v>122</v>
      </c>
      <c r="P633" s="1" t="s">
        <v>246</v>
      </c>
      <c r="Q633" s="1" t="s">
        <v>247</v>
      </c>
      <c r="R633" s="1" t="s">
        <v>6319</v>
      </c>
      <c r="S633" s="1" t="s">
        <v>5720</v>
      </c>
      <c r="T633" s="1" t="s">
        <v>6320</v>
      </c>
      <c r="U633" s="1" t="s">
        <v>6321</v>
      </c>
      <c r="V633" s="18">
        <v>0</v>
      </c>
      <c r="W633" s="18">
        <v>8.3842592592592594E-2</v>
      </c>
      <c r="X633" s="18">
        <v>8.3842592592592594E-2</v>
      </c>
      <c r="Y633" s="1" t="e">
        <f>VLOOKUP(A633,tickets!A:A,1,0)</f>
        <v>#N/A</v>
      </c>
      <c r="Z633" s="58">
        <v>45330</v>
      </c>
      <c r="AA633" s="79">
        <v>0.99305555555555547</v>
      </c>
    </row>
    <row r="634" spans="1:27" x14ac:dyDescent="0.2">
      <c r="A634" s="1" t="s">
        <v>1983</v>
      </c>
      <c r="B634" s="1" t="s">
        <v>112</v>
      </c>
      <c r="C634" s="1" t="s">
        <v>18</v>
      </c>
      <c r="D634" s="1" t="s">
        <v>18</v>
      </c>
      <c r="E634" s="1" t="s">
        <v>499</v>
      </c>
      <c r="F634" s="1" t="s">
        <v>1770</v>
      </c>
      <c r="G634" s="1" t="s">
        <v>110</v>
      </c>
      <c r="H634" s="1" t="s">
        <v>50</v>
      </c>
      <c r="I634" s="1" t="s">
        <v>109</v>
      </c>
      <c r="J634" s="1" t="s">
        <v>81</v>
      </c>
      <c r="K634" s="1" t="s">
        <v>111</v>
      </c>
      <c r="L634" s="1" t="s">
        <v>1987</v>
      </c>
      <c r="M634" s="1" t="s">
        <v>6335</v>
      </c>
      <c r="N634" s="1" t="s">
        <v>6336</v>
      </c>
      <c r="O634" s="1" t="s">
        <v>122</v>
      </c>
      <c r="P634" s="1" t="s">
        <v>266</v>
      </c>
      <c r="Q634" s="1" t="s">
        <v>267</v>
      </c>
      <c r="R634" s="1" t="s">
        <v>6337</v>
      </c>
      <c r="S634" s="1" t="s">
        <v>5720</v>
      </c>
      <c r="T634" s="1" t="s">
        <v>6338</v>
      </c>
      <c r="U634" s="1" t="s">
        <v>6339</v>
      </c>
      <c r="V634" s="18">
        <v>0</v>
      </c>
      <c r="W634" s="18">
        <v>1.423611111111111E-3</v>
      </c>
      <c r="X634" s="18">
        <v>1.423611111111111E-3</v>
      </c>
      <c r="Y634" s="1" t="e">
        <f>VLOOKUP(A634,tickets!A:A,1,0)</f>
        <v>#N/A</v>
      </c>
      <c r="Z634" s="58">
        <v>45330</v>
      </c>
      <c r="AA634" s="79">
        <v>0.99305555555555547</v>
      </c>
    </row>
    <row r="635" spans="1:27" hidden="1" x14ac:dyDescent="0.2">
      <c r="A635" s="1" t="s">
        <v>6797</v>
      </c>
      <c r="B635" s="1" t="s">
        <v>132</v>
      </c>
      <c r="C635" s="1" t="s">
        <v>251</v>
      </c>
      <c r="D635" s="1" t="s">
        <v>257</v>
      </c>
      <c r="E635" s="1" t="s">
        <v>261</v>
      </c>
      <c r="F635" s="1" t="s">
        <v>471</v>
      </c>
      <c r="G635" s="1" t="s">
        <v>116</v>
      </c>
      <c r="H635" s="1" t="s">
        <v>40</v>
      </c>
      <c r="I635" s="1" t="s">
        <v>117</v>
      </c>
      <c r="J635" s="1" t="s">
        <v>81</v>
      </c>
      <c r="K635" s="1" t="s">
        <v>129</v>
      </c>
      <c r="L635" s="1" t="s">
        <v>314</v>
      </c>
      <c r="M635" s="1" t="s">
        <v>6798</v>
      </c>
      <c r="N635" s="1" t="s">
        <v>6799</v>
      </c>
      <c r="O635" s="1" t="s">
        <v>122</v>
      </c>
      <c r="P635" s="1" t="s">
        <v>199</v>
      </c>
      <c r="Q635" s="1" t="s">
        <v>115</v>
      </c>
      <c r="R635" s="1" t="s">
        <v>6800</v>
      </c>
      <c r="S635" s="1" t="s">
        <v>5638</v>
      </c>
      <c r="T635" s="1" t="s">
        <v>6801</v>
      </c>
      <c r="U635" s="1" t="s">
        <v>6802</v>
      </c>
      <c r="V635" s="18">
        <v>2.5127314814814811E-2</v>
      </c>
      <c r="W635" s="18">
        <v>3.4236111111111113E-2</v>
      </c>
      <c r="X635" s="18">
        <v>9.1087962962962971E-3</v>
      </c>
      <c r="Y635" s="1" t="e">
        <f>VLOOKUP(A635,tickets!A:A,1,0)</f>
        <v>#N/A</v>
      </c>
      <c r="Z635" s="58">
        <v>45327</v>
      </c>
      <c r="AA635" s="79">
        <v>0.99305555555555547</v>
      </c>
    </row>
    <row r="636" spans="1:27" hidden="1" x14ac:dyDescent="0.2">
      <c r="A636" s="1" t="s">
        <v>6803</v>
      </c>
      <c r="B636" s="1" t="s">
        <v>173</v>
      </c>
      <c r="C636" s="1" t="s">
        <v>242</v>
      </c>
      <c r="D636" s="1" t="s">
        <v>251</v>
      </c>
      <c r="E636" s="1" t="s">
        <v>352</v>
      </c>
      <c r="F636" s="1" t="s">
        <v>389</v>
      </c>
      <c r="G636" s="1" t="s">
        <v>110</v>
      </c>
      <c r="H636" s="1" t="s">
        <v>50</v>
      </c>
      <c r="I636" s="1" t="s">
        <v>109</v>
      </c>
      <c r="J636" s="1" t="s">
        <v>4186</v>
      </c>
      <c r="K636" s="1" t="s">
        <v>114</v>
      </c>
      <c r="L636" s="1" t="s">
        <v>6804</v>
      </c>
      <c r="M636" s="1" t="s">
        <v>6805</v>
      </c>
      <c r="N636" s="1" t="s">
        <v>6806</v>
      </c>
      <c r="O636" s="1" t="s">
        <v>122</v>
      </c>
      <c r="P636" s="1" t="s">
        <v>246</v>
      </c>
      <c r="Q636" s="1" t="s">
        <v>247</v>
      </c>
      <c r="R636" s="1" t="s">
        <v>6807</v>
      </c>
      <c r="S636" s="1" t="s">
        <v>5618</v>
      </c>
      <c r="T636" s="1" t="s">
        <v>6808</v>
      </c>
      <c r="U636" s="1" t="s">
        <v>6809</v>
      </c>
      <c r="V636" s="18">
        <v>0</v>
      </c>
      <c r="W636" s="18">
        <v>0</v>
      </c>
      <c r="X636" s="18">
        <v>0</v>
      </c>
      <c r="Y636" s="1" t="e">
        <f>VLOOKUP(A636,tickets!A:A,1,0)</f>
        <v>#N/A</v>
      </c>
      <c r="Z636" s="58">
        <v>45328</v>
      </c>
      <c r="AA636" s="79">
        <v>0.99305555555555547</v>
      </c>
    </row>
    <row r="637" spans="1:27" hidden="1" x14ac:dyDescent="0.2">
      <c r="A637" s="1" t="s">
        <v>6810</v>
      </c>
      <c r="B637" s="1" t="s">
        <v>132</v>
      </c>
      <c r="C637" s="1" t="s">
        <v>309</v>
      </c>
      <c r="D637" s="1" t="s">
        <v>257</v>
      </c>
      <c r="E637" s="1" t="s">
        <v>284</v>
      </c>
      <c r="F637" s="1" t="s">
        <v>174</v>
      </c>
      <c r="G637" s="1" t="s">
        <v>116</v>
      </c>
      <c r="H637" s="1" t="s">
        <v>40</v>
      </c>
      <c r="I637" s="1" t="s">
        <v>117</v>
      </c>
      <c r="J637" s="1" t="s">
        <v>81</v>
      </c>
      <c r="K637" s="1" t="s">
        <v>420</v>
      </c>
      <c r="L637" s="1" t="s">
        <v>421</v>
      </c>
      <c r="M637" s="1" t="s">
        <v>6811</v>
      </c>
      <c r="N637" s="1" t="s">
        <v>6812</v>
      </c>
      <c r="O637" s="1" t="s">
        <v>122</v>
      </c>
      <c r="P637" s="1" t="s">
        <v>199</v>
      </c>
      <c r="Q637" s="1" t="s">
        <v>115</v>
      </c>
      <c r="R637" s="1" t="s">
        <v>6813</v>
      </c>
      <c r="S637" s="1" t="s">
        <v>5618</v>
      </c>
      <c r="T637" s="1" t="s">
        <v>6814</v>
      </c>
      <c r="V637" s="18">
        <v>6.8634259259259256E-3</v>
      </c>
      <c r="W637" s="18">
        <v>1.1979166666666666E-2</v>
      </c>
      <c r="X637" s="18">
        <v>5.115740740740741E-3</v>
      </c>
      <c r="Y637" s="1" t="e">
        <f>VLOOKUP(A637,tickets!A:A,1,0)</f>
        <v>#N/A</v>
      </c>
      <c r="Z637" s="58">
        <v>45328</v>
      </c>
      <c r="AA637" s="79">
        <v>0.99305555555555547</v>
      </c>
    </row>
    <row r="638" spans="1:27" hidden="1" x14ac:dyDescent="0.2">
      <c r="A638" s="1" t="s">
        <v>6815</v>
      </c>
      <c r="B638" s="1" t="s">
        <v>132</v>
      </c>
      <c r="C638" s="1" t="s">
        <v>250</v>
      </c>
      <c r="D638" s="1" t="s">
        <v>251</v>
      </c>
      <c r="E638" s="1" t="s">
        <v>263</v>
      </c>
      <c r="F638" s="1" t="s">
        <v>293</v>
      </c>
      <c r="G638" s="1" t="s">
        <v>116</v>
      </c>
      <c r="H638" s="1" t="s">
        <v>40</v>
      </c>
      <c r="I638" s="1" t="s">
        <v>117</v>
      </c>
      <c r="J638" s="1" t="s">
        <v>81</v>
      </c>
      <c r="K638" s="1" t="s">
        <v>129</v>
      </c>
      <c r="L638" s="1" t="s">
        <v>386</v>
      </c>
      <c r="M638" s="1" t="s">
        <v>6816</v>
      </c>
      <c r="N638" s="1" t="s">
        <v>6817</v>
      </c>
      <c r="O638" s="1" t="s">
        <v>122</v>
      </c>
      <c r="P638" s="1" t="s">
        <v>246</v>
      </c>
      <c r="Q638" s="1" t="s">
        <v>247</v>
      </c>
      <c r="R638" s="1" t="s">
        <v>6817</v>
      </c>
      <c r="S638" s="1" t="s">
        <v>5610</v>
      </c>
      <c r="T638" s="1" t="s">
        <v>386</v>
      </c>
      <c r="U638" s="1" t="s">
        <v>387</v>
      </c>
      <c r="V638" s="18">
        <v>0</v>
      </c>
      <c r="W638" s="18">
        <v>8.9120370370370362E-4</v>
      </c>
      <c r="X638" s="18">
        <v>8.9120370370370362E-4</v>
      </c>
      <c r="Y638" s="1" t="e">
        <f>VLOOKUP(A638,tickets!A:A,1,0)</f>
        <v>#N/A</v>
      </c>
      <c r="Z638" s="58">
        <v>45329</v>
      </c>
      <c r="AA638" s="79">
        <v>0.99305555555555547</v>
      </c>
    </row>
    <row r="639" spans="1:27" hidden="1" x14ac:dyDescent="0.2">
      <c r="A639" s="1" t="s">
        <v>6818</v>
      </c>
      <c r="B639" s="1" t="s">
        <v>173</v>
      </c>
      <c r="C639" s="1" t="s">
        <v>242</v>
      </c>
      <c r="D639" s="1" t="s">
        <v>251</v>
      </c>
      <c r="E639" s="1" t="s">
        <v>352</v>
      </c>
      <c r="F639" s="1" t="s">
        <v>389</v>
      </c>
      <c r="G639" s="1" t="s">
        <v>110</v>
      </c>
      <c r="H639" s="1" t="s">
        <v>50</v>
      </c>
      <c r="I639" s="1" t="s">
        <v>109</v>
      </c>
      <c r="J639" s="1" t="s">
        <v>4186</v>
      </c>
      <c r="K639" s="1" t="s">
        <v>114</v>
      </c>
      <c r="L639" s="1" t="s">
        <v>6819</v>
      </c>
      <c r="M639" s="1" t="s">
        <v>6820</v>
      </c>
      <c r="N639" s="1" t="s">
        <v>6821</v>
      </c>
      <c r="O639" s="1" t="s">
        <v>122</v>
      </c>
      <c r="P639" s="1" t="s">
        <v>246</v>
      </c>
      <c r="Q639" s="1" t="s">
        <v>247</v>
      </c>
      <c r="R639" s="1" t="s">
        <v>6822</v>
      </c>
      <c r="S639" s="1" t="s">
        <v>5618</v>
      </c>
      <c r="T639" s="1" t="s">
        <v>6823</v>
      </c>
      <c r="U639" s="1" t="s">
        <v>973</v>
      </c>
      <c r="V639" s="18">
        <v>0</v>
      </c>
      <c r="W639" s="18">
        <v>0</v>
      </c>
      <c r="X639" s="18">
        <v>0</v>
      </c>
      <c r="Y639" s="1" t="e">
        <f>VLOOKUP(A639,tickets!A:A,1,0)</f>
        <v>#N/A</v>
      </c>
      <c r="Z639" s="58">
        <v>45328</v>
      </c>
      <c r="AA639" s="79">
        <v>0.99305555555555547</v>
      </c>
    </row>
    <row r="640" spans="1:27" x14ac:dyDescent="0.2">
      <c r="A640" s="1" t="s">
        <v>1978</v>
      </c>
      <c r="B640" s="1" t="s">
        <v>115</v>
      </c>
      <c r="C640" s="1" t="s">
        <v>18</v>
      </c>
      <c r="D640" s="1" t="s">
        <v>257</v>
      </c>
      <c r="E640" s="1" t="s">
        <v>58</v>
      </c>
      <c r="F640" s="1" t="s">
        <v>219</v>
      </c>
      <c r="G640" s="1" t="s">
        <v>110</v>
      </c>
      <c r="H640" s="1" t="s">
        <v>50</v>
      </c>
      <c r="I640" s="1" t="s">
        <v>109</v>
      </c>
      <c r="J640" s="1" t="s">
        <v>81</v>
      </c>
      <c r="K640" s="1" t="s">
        <v>114</v>
      </c>
      <c r="L640" s="1" t="s">
        <v>1982</v>
      </c>
      <c r="M640" s="1" t="s">
        <v>6340</v>
      </c>
      <c r="N640" s="1" t="s">
        <v>6341</v>
      </c>
      <c r="O640" s="1" t="s">
        <v>122</v>
      </c>
      <c r="P640" s="1" t="s">
        <v>246</v>
      </c>
      <c r="Q640" s="1" t="s">
        <v>247</v>
      </c>
      <c r="R640" s="1" t="s">
        <v>6342</v>
      </c>
      <c r="S640" s="1" t="s">
        <v>5720</v>
      </c>
      <c r="T640" s="1" t="s">
        <v>6343</v>
      </c>
      <c r="V640" s="18">
        <v>0.56671296296296292</v>
      </c>
      <c r="W640" s="18">
        <v>0.76877314814814823</v>
      </c>
      <c r="X640" s="18">
        <v>0.20206018518518518</v>
      </c>
      <c r="Y640" s="1" t="e">
        <f>VLOOKUP(A640,tickets!A:A,1,0)</f>
        <v>#N/A</v>
      </c>
      <c r="Z640" s="58">
        <v>45330</v>
      </c>
      <c r="AA640" s="79">
        <v>0.99305555555555547</v>
      </c>
    </row>
    <row r="641" spans="1:27" x14ac:dyDescent="0.2">
      <c r="A641" s="1" t="s">
        <v>1993</v>
      </c>
      <c r="B641" s="1" t="s">
        <v>112</v>
      </c>
      <c r="C641" s="1" t="s">
        <v>18</v>
      </c>
      <c r="D641" s="1" t="s">
        <v>18</v>
      </c>
      <c r="E641" s="1" t="s">
        <v>499</v>
      </c>
      <c r="F641" s="1" t="s">
        <v>1770</v>
      </c>
      <c r="G641" s="1" t="s">
        <v>110</v>
      </c>
      <c r="H641" s="1" t="s">
        <v>50</v>
      </c>
      <c r="I641" s="1" t="s">
        <v>109</v>
      </c>
      <c r="J641" s="1" t="s">
        <v>81</v>
      </c>
      <c r="K641" s="1" t="s">
        <v>111</v>
      </c>
      <c r="L641" s="1" t="s">
        <v>1997</v>
      </c>
      <c r="M641" s="1" t="s">
        <v>6344</v>
      </c>
      <c r="N641" s="1" t="s">
        <v>6345</v>
      </c>
      <c r="O641" s="1" t="s">
        <v>122</v>
      </c>
      <c r="P641" s="1" t="s">
        <v>266</v>
      </c>
      <c r="Q641" s="1" t="s">
        <v>267</v>
      </c>
      <c r="R641" s="1" t="s">
        <v>6346</v>
      </c>
      <c r="S641" s="1" t="s">
        <v>5720</v>
      </c>
      <c r="T641" s="1" t="s">
        <v>6347</v>
      </c>
      <c r="U641" s="1" t="s">
        <v>6348</v>
      </c>
      <c r="V641" s="18">
        <v>0</v>
      </c>
      <c r="W641" s="18">
        <v>1.8518518518518517E-3</v>
      </c>
      <c r="X641" s="18">
        <v>1.8518518518518517E-3</v>
      </c>
      <c r="Y641" s="1" t="e">
        <f>VLOOKUP(A641,tickets!A:A,1,0)</f>
        <v>#N/A</v>
      </c>
      <c r="Z641" s="58">
        <v>45330</v>
      </c>
      <c r="AA641" s="79">
        <v>0.99305555555555547</v>
      </c>
    </row>
    <row r="642" spans="1:27" hidden="1" x14ac:dyDescent="0.2">
      <c r="A642" s="1" t="s">
        <v>6834</v>
      </c>
      <c r="B642" s="1" t="s">
        <v>132</v>
      </c>
      <c r="C642" s="1" t="s">
        <v>250</v>
      </c>
      <c r="D642" s="1" t="s">
        <v>251</v>
      </c>
      <c r="E642" s="1" t="s">
        <v>263</v>
      </c>
      <c r="F642" s="1" t="s">
        <v>293</v>
      </c>
      <c r="G642" s="1" t="s">
        <v>116</v>
      </c>
      <c r="H642" s="1" t="s">
        <v>40</v>
      </c>
      <c r="I642" s="1" t="s">
        <v>117</v>
      </c>
      <c r="J642" s="1" t="s">
        <v>81</v>
      </c>
      <c r="K642" s="1" t="s">
        <v>129</v>
      </c>
      <c r="L642" s="1" t="s">
        <v>6835</v>
      </c>
      <c r="M642" s="1" t="s">
        <v>6836</v>
      </c>
      <c r="N642" s="1" t="s">
        <v>6837</v>
      </c>
      <c r="O642" s="1" t="s">
        <v>122</v>
      </c>
      <c r="P642" s="1" t="s">
        <v>246</v>
      </c>
      <c r="Q642" s="1" t="s">
        <v>247</v>
      </c>
      <c r="R642" s="1" t="s">
        <v>6837</v>
      </c>
      <c r="S642" s="1" t="s">
        <v>5734</v>
      </c>
      <c r="T642" s="1" t="s">
        <v>6835</v>
      </c>
      <c r="U642" s="1" t="s">
        <v>294</v>
      </c>
      <c r="V642" s="18">
        <v>0</v>
      </c>
      <c r="W642" s="18">
        <v>9.3750000000000007E-4</v>
      </c>
      <c r="X642" s="18">
        <v>9.3750000000000007E-4</v>
      </c>
      <c r="Y642" s="1" t="e">
        <f>VLOOKUP(A642,tickets!A:A,1,0)</f>
        <v>#N/A</v>
      </c>
      <c r="Z642" s="58">
        <v>45331</v>
      </c>
      <c r="AA642" s="79">
        <v>0.99305555555555547</v>
      </c>
    </row>
    <row r="643" spans="1:27" x14ac:dyDescent="0.2">
      <c r="A643" s="1" t="s">
        <v>2190</v>
      </c>
      <c r="B643" s="1" t="s">
        <v>115</v>
      </c>
      <c r="C643" s="1" t="s">
        <v>20</v>
      </c>
      <c r="D643" s="1" t="s">
        <v>257</v>
      </c>
      <c r="E643" s="1" t="s">
        <v>66</v>
      </c>
      <c r="F643" s="1" t="s">
        <v>151</v>
      </c>
      <c r="G643" s="1" t="s">
        <v>116</v>
      </c>
      <c r="H643" s="1" t="s">
        <v>40</v>
      </c>
      <c r="I643" s="1" t="s">
        <v>117</v>
      </c>
      <c r="J643" s="1" t="s">
        <v>81</v>
      </c>
      <c r="K643" s="1" t="s">
        <v>213</v>
      </c>
      <c r="L643" s="1" t="s">
        <v>2194</v>
      </c>
      <c r="M643" s="1" t="s">
        <v>6354</v>
      </c>
      <c r="N643" s="1" t="s">
        <v>6355</v>
      </c>
      <c r="O643" s="1" t="s">
        <v>122</v>
      </c>
      <c r="P643" s="1" t="s">
        <v>246</v>
      </c>
      <c r="Q643" s="1" t="s">
        <v>247</v>
      </c>
      <c r="R643" s="1" t="s">
        <v>6356</v>
      </c>
      <c r="S643" s="1" t="s">
        <v>5720</v>
      </c>
      <c r="T643" s="1" t="s">
        <v>6357</v>
      </c>
      <c r="U643" s="1" t="s">
        <v>6358</v>
      </c>
      <c r="V643" s="18">
        <v>1.0607638888888888</v>
      </c>
      <c r="W643" s="18">
        <v>1.0655208333333335</v>
      </c>
      <c r="X643" s="18">
        <v>4.7569444444444447E-3</v>
      </c>
      <c r="Y643" s="1" t="e">
        <f>VLOOKUP(A643,tickets!A:A,1,0)</f>
        <v>#N/A</v>
      </c>
      <c r="Z643" s="58">
        <v>45330</v>
      </c>
      <c r="AA643" s="79">
        <v>0.99305555555555547</v>
      </c>
    </row>
    <row r="644" spans="1:27" x14ac:dyDescent="0.2">
      <c r="A644" s="1" t="s">
        <v>2142</v>
      </c>
      <c r="B644" s="1" t="s">
        <v>112</v>
      </c>
      <c r="C644" s="1" t="s">
        <v>18</v>
      </c>
      <c r="D644" s="1" t="s">
        <v>18</v>
      </c>
      <c r="E644" s="1" t="s">
        <v>499</v>
      </c>
      <c r="F644" s="1" t="s">
        <v>1770</v>
      </c>
      <c r="G644" s="1" t="s">
        <v>110</v>
      </c>
      <c r="H644" s="1" t="s">
        <v>50</v>
      </c>
      <c r="I644" s="1" t="s">
        <v>109</v>
      </c>
      <c r="J644" s="1" t="s">
        <v>81</v>
      </c>
      <c r="K644" s="1" t="s">
        <v>111</v>
      </c>
      <c r="L644" s="1" t="s">
        <v>2146</v>
      </c>
      <c r="M644" s="1" t="s">
        <v>6375</v>
      </c>
      <c r="N644" s="1" t="s">
        <v>6376</v>
      </c>
      <c r="O644" s="1" t="s">
        <v>122</v>
      </c>
      <c r="P644" s="1" t="s">
        <v>266</v>
      </c>
      <c r="Q644" s="1" t="s">
        <v>267</v>
      </c>
      <c r="R644" s="1" t="s">
        <v>6377</v>
      </c>
      <c r="S644" s="1" t="s">
        <v>5720</v>
      </c>
      <c r="T644" s="1" t="s">
        <v>6115</v>
      </c>
      <c r="U644" s="1" t="s">
        <v>6339</v>
      </c>
      <c r="V644" s="18">
        <v>0</v>
      </c>
      <c r="W644" s="18">
        <v>6.4814814814814813E-4</v>
      </c>
      <c r="X644" s="18">
        <v>6.4814814814814813E-4</v>
      </c>
      <c r="Y644" s="1" t="e">
        <f>VLOOKUP(A644,tickets!A:A,1,0)</f>
        <v>#N/A</v>
      </c>
      <c r="Z644" s="58">
        <v>45330</v>
      </c>
      <c r="AA644" s="79">
        <v>0.99305555555555547</v>
      </c>
    </row>
    <row r="645" spans="1:27" hidden="1" x14ac:dyDescent="0.2">
      <c r="A645" s="1" t="s">
        <v>6847</v>
      </c>
      <c r="B645" s="1" t="s">
        <v>132</v>
      </c>
      <c r="C645" s="1" t="s">
        <v>251</v>
      </c>
      <c r="D645" s="1" t="s">
        <v>374</v>
      </c>
      <c r="E645" s="1" t="s">
        <v>261</v>
      </c>
      <c r="F645" s="1" t="s">
        <v>442</v>
      </c>
      <c r="G645" s="1" t="s">
        <v>116</v>
      </c>
      <c r="H645" s="1" t="s">
        <v>40</v>
      </c>
      <c r="I645" s="1" t="s">
        <v>117</v>
      </c>
      <c r="J645" s="1" t="s">
        <v>81</v>
      </c>
      <c r="K645" s="1" t="s">
        <v>129</v>
      </c>
      <c r="L645" s="1" t="s">
        <v>264</v>
      </c>
      <c r="M645" s="1" t="s">
        <v>6848</v>
      </c>
      <c r="N645" s="1" t="s">
        <v>6849</v>
      </c>
      <c r="O645" s="1" t="s">
        <v>122</v>
      </c>
      <c r="P645" s="1" t="s">
        <v>199</v>
      </c>
      <c r="Q645" s="1" t="s">
        <v>115</v>
      </c>
      <c r="R645" s="1" t="s">
        <v>6850</v>
      </c>
      <c r="S645" s="1" t="s">
        <v>5618</v>
      </c>
      <c r="T645" s="1" t="s">
        <v>6851</v>
      </c>
      <c r="U645" s="1" t="s">
        <v>5659</v>
      </c>
      <c r="V645" s="18">
        <v>3.5995370370370369E-3</v>
      </c>
      <c r="W645" s="18">
        <v>1.6608796296296299E-2</v>
      </c>
      <c r="X645" s="18">
        <v>1.300925925925926E-2</v>
      </c>
      <c r="Y645" s="1" t="e">
        <f>VLOOKUP(A645,tickets!A:A,1,0)</f>
        <v>#N/A</v>
      </c>
      <c r="Z645" s="58">
        <v>45328</v>
      </c>
      <c r="AA645" s="79">
        <v>0.99305555555555547</v>
      </c>
    </row>
    <row r="646" spans="1:27" hidden="1" x14ac:dyDescent="0.2">
      <c r="A646" s="1" t="s">
        <v>6852</v>
      </c>
      <c r="B646" s="1" t="s">
        <v>164</v>
      </c>
      <c r="C646" s="1" t="s">
        <v>357</v>
      </c>
      <c r="D646" s="1" t="s">
        <v>251</v>
      </c>
      <c r="E646" s="1" t="s">
        <v>358</v>
      </c>
      <c r="F646" s="1" t="s">
        <v>359</v>
      </c>
      <c r="G646" s="1" t="s">
        <v>110</v>
      </c>
      <c r="H646" s="1" t="s">
        <v>50</v>
      </c>
      <c r="I646" s="1" t="s">
        <v>109</v>
      </c>
      <c r="J646" s="1" t="s">
        <v>4186</v>
      </c>
      <c r="K646" s="1" t="s">
        <v>114</v>
      </c>
      <c r="L646" s="1" t="s">
        <v>378</v>
      </c>
      <c r="M646" s="1" t="s">
        <v>6853</v>
      </c>
      <c r="N646" s="1" t="s">
        <v>6854</v>
      </c>
      <c r="O646" s="1" t="s">
        <v>122</v>
      </c>
      <c r="P646" s="1" t="s">
        <v>246</v>
      </c>
      <c r="Q646" s="1" t="s">
        <v>247</v>
      </c>
      <c r="R646" s="1" t="s">
        <v>6855</v>
      </c>
      <c r="S646" s="1" t="s">
        <v>5734</v>
      </c>
      <c r="U646" s="1" t="s">
        <v>396</v>
      </c>
      <c r="V646" s="18">
        <v>0</v>
      </c>
      <c r="W646" s="18">
        <v>0</v>
      </c>
      <c r="X646" s="18">
        <v>0</v>
      </c>
      <c r="Y646" s="1" t="e">
        <f>VLOOKUP(A646,tickets!A:A,1,0)</f>
        <v>#N/A</v>
      </c>
      <c r="Z646" s="58">
        <v>45331</v>
      </c>
      <c r="AA646" s="79">
        <v>0.99305555555555547</v>
      </c>
    </row>
    <row r="647" spans="1:27" x14ac:dyDescent="0.2">
      <c r="A647" s="1" t="s">
        <v>2152</v>
      </c>
      <c r="B647" s="1" t="s">
        <v>112</v>
      </c>
      <c r="C647" s="1" t="s">
        <v>18</v>
      </c>
      <c r="D647" s="1" t="s">
        <v>18</v>
      </c>
      <c r="E647" s="1" t="s">
        <v>499</v>
      </c>
      <c r="F647" s="1" t="s">
        <v>1770</v>
      </c>
      <c r="G647" s="1" t="s">
        <v>110</v>
      </c>
      <c r="H647" s="1" t="s">
        <v>50</v>
      </c>
      <c r="I647" s="1" t="s">
        <v>109</v>
      </c>
      <c r="J647" s="1" t="s">
        <v>81</v>
      </c>
      <c r="K647" s="1" t="s">
        <v>111</v>
      </c>
      <c r="L647" s="1" t="s">
        <v>2156</v>
      </c>
      <c r="M647" s="1" t="s">
        <v>6378</v>
      </c>
      <c r="N647" s="1" t="s">
        <v>6379</v>
      </c>
      <c r="O647" s="1" t="s">
        <v>122</v>
      </c>
      <c r="P647" s="1" t="s">
        <v>266</v>
      </c>
      <c r="Q647" s="1" t="s">
        <v>267</v>
      </c>
      <c r="R647" s="1" t="s">
        <v>6380</v>
      </c>
      <c r="S647" s="1" t="s">
        <v>5720</v>
      </c>
      <c r="T647" s="1" t="s">
        <v>6115</v>
      </c>
      <c r="U647" s="1" t="s">
        <v>6381</v>
      </c>
      <c r="V647" s="18">
        <v>0</v>
      </c>
      <c r="W647" s="18">
        <v>1.4814814814814814E-3</v>
      </c>
      <c r="X647" s="18">
        <v>1.4814814814814814E-3</v>
      </c>
      <c r="Y647" s="1" t="e">
        <f>VLOOKUP(A647,tickets!A:A,1,0)</f>
        <v>#N/A</v>
      </c>
      <c r="Z647" s="58">
        <v>45330</v>
      </c>
      <c r="AA647" s="79">
        <v>0.99305555555555547</v>
      </c>
    </row>
    <row r="648" spans="1:27" x14ac:dyDescent="0.2">
      <c r="A648" s="1" t="s">
        <v>2167</v>
      </c>
      <c r="B648" s="1" t="s">
        <v>112</v>
      </c>
      <c r="C648" s="1" t="s">
        <v>18</v>
      </c>
      <c r="D648" s="1" t="s">
        <v>18</v>
      </c>
      <c r="E648" s="1" t="s">
        <v>499</v>
      </c>
      <c r="F648" s="1" t="s">
        <v>1770</v>
      </c>
      <c r="G648" s="1" t="s">
        <v>110</v>
      </c>
      <c r="H648" s="1" t="s">
        <v>50</v>
      </c>
      <c r="I648" s="1" t="s">
        <v>109</v>
      </c>
      <c r="J648" s="1" t="s">
        <v>81</v>
      </c>
      <c r="K648" s="1" t="s">
        <v>111</v>
      </c>
      <c r="L648" s="1" t="s">
        <v>2171</v>
      </c>
      <c r="M648" s="1" t="s">
        <v>6382</v>
      </c>
      <c r="N648" s="1" t="s">
        <v>6383</v>
      </c>
      <c r="O648" s="1" t="s">
        <v>122</v>
      </c>
      <c r="P648" s="1" t="s">
        <v>266</v>
      </c>
      <c r="Q648" s="1" t="s">
        <v>267</v>
      </c>
      <c r="R648" s="1" t="s">
        <v>6384</v>
      </c>
      <c r="S648" s="1" t="s">
        <v>5720</v>
      </c>
      <c r="T648" s="1" t="s">
        <v>6115</v>
      </c>
      <c r="U648" s="1" t="s">
        <v>2171</v>
      </c>
      <c r="V648" s="18">
        <v>0</v>
      </c>
      <c r="W648" s="18">
        <v>6.134259259259259E-4</v>
      </c>
      <c r="X648" s="18">
        <v>6.134259259259259E-4</v>
      </c>
      <c r="Y648" s="1" t="e">
        <f>VLOOKUP(A648,tickets!A:A,1,0)</f>
        <v>#N/A</v>
      </c>
      <c r="Z648" s="58">
        <v>45330</v>
      </c>
      <c r="AA648" s="79">
        <v>0.99305555555555547</v>
      </c>
    </row>
    <row r="649" spans="1:27" x14ac:dyDescent="0.2">
      <c r="A649" s="1" t="s">
        <v>2176</v>
      </c>
      <c r="B649" s="1" t="s">
        <v>152</v>
      </c>
      <c r="C649" s="1" t="s">
        <v>13</v>
      </c>
      <c r="D649" s="1" t="s">
        <v>13</v>
      </c>
      <c r="E649" s="1" t="s">
        <v>37</v>
      </c>
      <c r="F649" s="1" t="s">
        <v>153</v>
      </c>
      <c r="G649" s="1" t="s">
        <v>110</v>
      </c>
      <c r="H649" s="1" t="s">
        <v>50</v>
      </c>
      <c r="I649" s="1" t="s">
        <v>109</v>
      </c>
      <c r="J649" s="1" t="s">
        <v>81</v>
      </c>
      <c r="K649" s="1" t="s">
        <v>111</v>
      </c>
      <c r="L649" s="1" t="s">
        <v>2179</v>
      </c>
      <c r="M649" s="1" t="s">
        <v>6385</v>
      </c>
      <c r="N649" s="1" t="s">
        <v>6386</v>
      </c>
      <c r="O649" s="1" t="s">
        <v>122</v>
      </c>
      <c r="P649" s="1" t="s">
        <v>266</v>
      </c>
      <c r="Q649" s="1" t="s">
        <v>341</v>
      </c>
      <c r="R649" s="1" t="s">
        <v>6386</v>
      </c>
      <c r="S649" s="1" t="s">
        <v>5720</v>
      </c>
      <c r="T649" s="1" t="s">
        <v>2179</v>
      </c>
      <c r="V649" s="18">
        <v>0</v>
      </c>
      <c r="W649" s="18">
        <v>1.8703703703703705E-2</v>
      </c>
      <c r="X649" s="18">
        <v>1.8703703703703705E-2</v>
      </c>
      <c r="Y649" s="1" t="e">
        <f>VLOOKUP(A649,tickets!A:A,1,0)</f>
        <v>#N/A</v>
      </c>
      <c r="Z649" s="58">
        <v>45330</v>
      </c>
      <c r="AA649" s="79">
        <v>0.99305555555555547</v>
      </c>
    </row>
    <row r="650" spans="1:27" hidden="1" x14ac:dyDescent="0.2">
      <c r="A650" s="1" t="s">
        <v>6867</v>
      </c>
      <c r="B650" s="1" t="s">
        <v>132</v>
      </c>
      <c r="C650" s="1" t="s">
        <v>242</v>
      </c>
      <c r="D650" s="1" t="s">
        <v>251</v>
      </c>
      <c r="E650" s="1" t="s">
        <v>281</v>
      </c>
      <c r="F650" s="1" t="s">
        <v>282</v>
      </c>
      <c r="G650" s="1" t="s">
        <v>110</v>
      </c>
      <c r="H650" s="1" t="s">
        <v>50</v>
      </c>
      <c r="I650" s="1" t="s">
        <v>109</v>
      </c>
      <c r="J650" s="1" t="s">
        <v>4186</v>
      </c>
      <c r="K650" s="1" t="s">
        <v>114</v>
      </c>
      <c r="L650" s="1" t="s">
        <v>6868</v>
      </c>
      <c r="M650" s="1" t="s">
        <v>6869</v>
      </c>
      <c r="N650" s="1" t="s">
        <v>6870</v>
      </c>
      <c r="O650" s="1" t="s">
        <v>122</v>
      </c>
      <c r="P650" s="1" t="s">
        <v>363</v>
      </c>
      <c r="Q650" s="1" t="s">
        <v>423</v>
      </c>
      <c r="R650" s="1" t="s">
        <v>6871</v>
      </c>
      <c r="S650" s="1" t="s">
        <v>5720</v>
      </c>
      <c r="T650" s="1" t="s">
        <v>6872</v>
      </c>
      <c r="U650" s="1" t="s">
        <v>5857</v>
      </c>
      <c r="V650" s="18">
        <v>0</v>
      </c>
      <c r="W650" s="18">
        <v>0</v>
      </c>
      <c r="X650" s="18">
        <v>0</v>
      </c>
      <c r="Y650" s="1" t="e">
        <f>VLOOKUP(A650,tickets!A:A,1,0)</f>
        <v>#N/A</v>
      </c>
      <c r="Z650" s="58">
        <v>45330</v>
      </c>
      <c r="AA650" s="79">
        <v>0.99305555555555547</v>
      </c>
    </row>
    <row r="651" spans="1:27" x14ac:dyDescent="0.2">
      <c r="A651" s="1" t="s">
        <v>2057</v>
      </c>
      <c r="B651" s="1" t="s">
        <v>167</v>
      </c>
      <c r="C651" s="1" t="s">
        <v>22</v>
      </c>
      <c r="D651" s="1" t="s">
        <v>243</v>
      </c>
      <c r="E651" s="1" t="s">
        <v>46</v>
      </c>
      <c r="F651" s="1" t="s">
        <v>191</v>
      </c>
      <c r="G651" s="1" t="s">
        <v>116</v>
      </c>
      <c r="H651" s="1" t="s">
        <v>40</v>
      </c>
      <c r="I651" s="1" t="s">
        <v>117</v>
      </c>
      <c r="J651" s="1" t="s">
        <v>81</v>
      </c>
      <c r="K651" s="1" t="s">
        <v>169</v>
      </c>
      <c r="L651" s="1" t="s">
        <v>2061</v>
      </c>
      <c r="M651" s="1" t="s">
        <v>6465</v>
      </c>
      <c r="N651" s="1" t="s">
        <v>6466</v>
      </c>
      <c r="O651" s="1" t="s">
        <v>122</v>
      </c>
      <c r="P651" s="1" t="s">
        <v>266</v>
      </c>
      <c r="Q651" s="1" t="s">
        <v>330</v>
      </c>
      <c r="R651" s="1" t="s">
        <v>6467</v>
      </c>
      <c r="S651" s="1" t="s">
        <v>5720</v>
      </c>
      <c r="T651" s="1" t="s">
        <v>6468</v>
      </c>
      <c r="U651" s="1" t="s">
        <v>331</v>
      </c>
      <c r="V651" s="18">
        <v>0</v>
      </c>
      <c r="W651" s="18">
        <v>6.8333333333333343E-2</v>
      </c>
      <c r="X651" s="18">
        <v>6.8333333333333343E-2</v>
      </c>
      <c r="Y651" s="1" t="e">
        <f>VLOOKUP(A651,tickets!A:A,1,0)</f>
        <v>#N/A</v>
      </c>
      <c r="Z651" s="58">
        <v>45330</v>
      </c>
      <c r="AA651" s="79">
        <v>0.99305555555555547</v>
      </c>
    </row>
    <row r="652" spans="1:27" x14ac:dyDescent="0.2">
      <c r="A652" s="1" t="s">
        <v>2062</v>
      </c>
      <c r="B652" s="1" t="s">
        <v>115</v>
      </c>
      <c r="C652" s="1" t="s">
        <v>19</v>
      </c>
      <c r="D652" s="1" t="s">
        <v>243</v>
      </c>
      <c r="E652" s="1" t="s">
        <v>64</v>
      </c>
      <c r="F652" s="1" t="s">
        <v>191</v>
      </c>
      <c r="G652" s="1" t="s">
        <v>116</v>
      </c>
      <c r="H652" s="1" t="s">
        <v>40</v>
      </c>
      <c r="I652" s="1" t="s">
        <v>117</v>
      </c>
      <c r="J652" s="1" t="s">
        <v>81</v>
      </c>
      <c r="K652" s="1" t="s">
        <v>1600</v>
      </c>
      <c r="L652" s="1" t="s">
        <v>2066</v>
      </c>
      <c r="M652" s="1" t="s">
        <v>6469</v>
      </c>
      <c r="N652" s="1" t="s">
        <v>6470</v>
      </c>
      <c r="O652" s="1" t="s">
        <v>122</v>
      </c>
      <c r="P652" s="1" t="s">
        <v>266</v>
      </c>
      <c r="Q652" s="1" t="s">
        <v>267</v>
      </c>
      <c r="R652" s="1" t="s">
        <v>6471</v>
      </c>
      <c r="S652" s="1" t="s">
        <v>5720</v>
      </c>
      <c r="T652" s="1" t="s">
        <v>6472</v>
      </c>
      <c r="U652" s="1" t="s">
        <v>6473</v>
      </c>
      <c r="V652" s="18">
        <v>0</v>
      </c>
      <c r="W652" s="18">
        <v>3.8622685185185184E-2</v>
      </c>
      <c r="X652" s="18">
        <v>3.8622685185185184E-2</v>
      </c>
      <c r="Y652" s="1" t="e">
        <f>VLOOKUP(A652,tickets!A:A,1,0)</f>
        <v>#N/A</v>
      </c>
      <c r="Z652" s="58">
        <v>45330</v>
      </c>
      <c r="AA652" s="79">
        <v>0.99305555555555547</v>
      </c>
    </row>
    <row r="653" spans="1:27" hidden="1" x14ac:dyDescent="0.2">
      <c r="A653" s="1" t="s">
        <v>6882</v>
      </c>
      <c r="B653" s="1" t="s">
        <v>132</v>
      </c>
      <c r="C653" s="1" t="s">
        <v>250</v>
      </c>
      <c r="D653" s="1" t="s">
        <v>251</v>
      </c>
      <c r="E653" s="1" t="s">
        <v>263</v>
      </c>
      <c r="F653" s="1" t="s">
        <v>293</v>
      </c>
      <c r="G653" s="1" t="s">
        <v>116</v>
      </c>
      <c r="H653" s="1" t="s">
        <v>40</v>
      </c>
      <c r="I653" s="1" t="s">
        <v>117</v>
      </c>
      <c r="J653" s="1" t="s">
        <v>81</v>
      </c>
      <c r="K653" s="1" t="s">
        <v>129</v>
      </c>
      <c r="L653" s="1" t="s">
        <v>333</v>
      </c>
      <c r="M653" s="1" t="s">
        <v>6883</v>
      </c>
      <c r="N653" s="1" t="s">
        <v>6884</v>
      </c>
      <c r="O653" s="1" t="s">
        <v>122</v>
      </c>
      <c r="P653" s="1" t="s">
        <v>246</v>
      </c>
      <c r="Q653" s="1" t="s">
        <v>247</v>
      </c>
      <c r="R653" s="1" t="s">
        <v>6884</v>
      </c>
      <c r="S653" s="1" t="s">
        <v>5697</v>
      </c>
      <c r="T653" s="1" t="s">
        <v>333</v>
      </c>
      <c r="U653" s="1" t="s">
        <v>334</v>
      </c>
      <c r="V653" s="18">
        <v>0</v>
      </c>
      <c r="W653" s="18">
        <v>2.2569444444444447E-3</v>
      </c>
      <c r="X653" s="18">
        <v>2.2569444444444447E-3</v>
      </c>
      <c r="Y653" s="1" t="e">
        <f>VLOOKUP(A653,tickets!A:A,1,0)</f>
        <v>#N/A</v>
      </c>
      <c r="Z653" s="58">
        <v>45332</v>
      </c>
      <c r="AA653" s="79">
        <v>0.99305555555555547</v>
      </c>
    </row>
    <row r="654" spans="1:27" hidden="1" x14ac:dyDescent="0.2">
      <c r="A654" s="1" t="s">
        <v>6885</v>
      </c>
      <c r="B654" s="1" t="s">
        <v>132</v>
      </c>
      <c r="C654" s="1" t="s">
        <v>250</v>
      </c>
      <c r="D654" s="1" t="s">
        <v>251</v>
      </c>
      <c r="E654" s="1" t="s">
        <v>263</v>
      </c>
      <c r="F654" s="1" t="s">
        <v>293</v>
      </c>
      <c r="G654" s="1" t="s">
        <v>116</v>
      </c>
      <c r="H654" s="1" t="s">
        <v>40</v>
      </c>
      <c r="I654" s="1" t="s">
        <v>117</v>
      </c>
      <c r="J654" s="1" t="s">
        <v>81</v>
      </c>
      <c r="K654" s="1" t="s">
        <v>129</v>
      </c>
      <c r="L654" s="1" t="s">
        <v>386</v>
      </c>
      <c r="M654" s="1" t="s">
        <v>6886</v>
      </c>
      <c r="N654" s="1" t="s">
        <v>6887</v>
      </c>
      <c r="O654" s="1" t="s">
        <v>122</v>
      </c>
      <c r="P654" s="1" t="s">
        <v>246</v>
      </c>
      <c r="Q654" s="1" t="s">
        <v>247</v>
      </c>
      <c r="R654" s="1" t="s">
        <v>6887</v>
      </c>
      <c r="S654" s="1" t="s">
        <v>5697</v>
      </c>
      <c r="T654" s="1" t="s">
        <v>386</v>
      </c>
      <c r="U654" s="1" t="s">
        <v>387</v>
      </c>
      <c r="V654" s="18">
        <v>0</v>
      </c>
      <c r="W654" s="18">
        <v>9.9537037037037042E-4</v>
      </c>
      <c r="X654" s="18">
        <v>9.9537037037037042E-4</v>
      </c>
      <c r="Y654" s="1" t="e">
        <f>VLOOKUP(A654,tickets!A:A,1,0)</f>
        <v>#N/A</v>
      </c>
      <c r="Z654" s="58">
        <v>45332</v>
      </c>
      <c r="AA654" s="79">
        <v>0.99305555555555547</v>
      </c>
    </row>
    <row r="655" spans="1:27" x14ac:dyDescent="0.2">
      <c r="A655" s="1" t="s">
        <v>1961</v>
      </c>
      <c r="B655" s="1" t="s">
        <v>164</v>
      </c>
      <c r="C655" s="1" t="s">
        <v>18</v>
      </c>
      <c r="D655" s="1" t="s">
        <v>251</v>
      </c>
      <c r="E655" s="1" t="s">
        <v>58</v>
      </c>
      <c r="F655" s="1" t="s">
        <v>370</v>
      </c>
      <c r="G655" s="1" t="s">
        <v>110</v>
      </c>
      <c r="H655" s="1" t="s">
        <v>50</v>
      </c>
      <c r="I655" s="1" t="s">
        <v>109</v>
      </c>
      <c r="J655" s="1" t="s">
        <v>81</v>
      </c>
      <c r="K655" s="1" t="s">
        <v>114</v>
      </c>
      <c r="L655" s="1" t="s">
        <v>1965</v>
      </c>
      <c r="M655" s="1" t="s">
        <v>6524</v>
      </c>
      <c r="N655" s="1" t="s">
        <v>6525</v>
      </c>
      <c r="O655" s="1" t="s">
        <v>122</v>
      </c>
      <c r="P655" s="1" t="s">
        <v>246</v>
      </c>
      <c r="Q655" s="1" t="s">
        <v>247</v>
      </c>
      <c r="R655" s="1" t="s">
        <v>6526</v>
      </c>
      <c r="S655" s="1" t="s">
        <v>5720</v>
      </c>
      <c r="T655" s="1" t="s">
        <v>6527</v>
      </c>
      <c r="U655" s="1" t="s">
        <v>6528</v>
      </c>
      <c r="V655" s="18">
        <v>0</v>
      </c>
      <c r="W655" s="18">
        <v>0</v>
      </c>
      <c r="X655" s="18">
        <v>0</v>
      </c>
      <c r="Y655" s="1" t="e">
        <f>VLOOKUP(A655,tickets!A:A,1,0)</f>
        <v>#N/A</v>
      </c>
      <c r="Z655" s="58">
        <v>45330</v>
      </c>
      <c r="AA655" s="79">
        <v>0.99305555555555547</v>
      </c>
    </row>
    <row r="656" spans="1:27" x14ac:dyDescent="0.2">
      <c r="A656" s="1" t="s">
        <v>2049</v>
      </c>
      <c r="B656" s="1" t="s">
        <v>112</v>
      </c>
      <c r="C656" s="1" t="s">
        <v>18</v>
      </c>
      <c r="D656" s="1" t="s">
        <v>242</v>
      </c>
      <c r="E656" s="1" t="s">
        <v>61</v>
      </c>
      <c r="F656" s="1" t="s">
        <v>453</v>
      </c>
      <c r="G656" s="1" t="s">
        <v>110</v>
      </c>
      <c r="H656" s="1" t="s">
        <v>50</v>
      </c>
      <c r="I656" s="1" t="s">
        <v>109</v>
      </c>
      <c r="J656" s="1" t="s">
        <v>81</v>
      </c>
      <c r="K656" s="1" t="s">
        <v>111</v>
      </c>
      <c r="L656" s="1" t="s">
        <v>2053</v>
      </c>
      <c r="M656" s="1" t="s">
        <v>6529</v>
      </c>
      <c r="N656" s="1" t="s">
        <v>6530</v>
      </c>
      <c r="O656" s="1" t="s">
        <v>122</v>
      </c>
      <c r="P656" s="1" t="s">
        <v>266</v>
      </c>
      <c r="Q656" s="1" t="s">
        <v>267</v>
      </c>
      <c r="R656" s="1" t="s">
        <v>6531</v>
      </c>
      <c r="S656" s="1" t="s">
        <v>5720</v>
      </c>
      <c r="T656" s="1" t="s">
        <v>2053</v>
      </c>
      <c r="U656" s="1" t="s">
        <v>2053</v>
      </c>
      <c r="V656" s="18">
        <v>0</v>
      </c>
      <c r="W656" s="18">
        <v>3.2291666666666666E-3</v>
      </c>
      <c r="X656" s="18">
        <v>3.2291666666666666E-3</v>
      </c>
      <c r="Y656" s="1" t="e">
        <f>VLOOKUP(A656,tickets!A:A,1,0)</f>
        <v>#N/A</v>
      </c>
      <c r="Z656" s="58">
        <v>45330</v>
      </c>
      <c r="AA656" s="79">
        <v>0.99305555555555547</v>
      </c>
    </row>
    <row r="657" spans="1:27" x14ac:dyDescent="0.2">
      <c r="A657" s="1" t="s">
        <v>2072</v>
      </c>
      <c r="B657" s="1" t="s">
        <v>112</v>
      </c>
      <c r="C657" s="1" t="s">
        <v>18</v>
      </c>
      <c r="D657" s="1" t="s">
        <v>18</v>
      </c>
      <c r="E657" s="1" t="s">
        <v>499</v>
      </c>
      <c r="F657" s="1" t="s">
        <v>1770</v>
      </c>
      <c r="G657" s="1" t="s">
        <v>110</v>
      </c>
      <c r="H657" s="1" t="s">
        <v>50</v>
      </c>
      <c r="I657" s="1" t="s">
        <v>109</v>
      </c>
      <c r="J657" s="1" t="s">
        <v>81</v>
      </c>
      <c r="K657" s="1" t="s">
        <v>111</v>
      </c>
      <c r="L657" s="1" t="s">
        <v>2076</v>
      </c>
      <c r="M657" s="1" t="s">
        <v>6532</v>
      </c>
      <c r="N657" s="1" t="s">
        <v>6533</v>
      </c>
      <c r="O657" s="1" t="s">
        <v>122</v>
      </c>
      <c r="P657" s="1" t="s">
        <v>266</v>
      </c>
      <c r="Q657" s="1" t="s">
        <v>267</v>
      </c>
      <c r="R657" s="1" t="s">
        <v>6534</v>
      </c>
      <c r="S657" s="1" t="s">
        <v>5720</v>
      </c>
      <c r="T657" s="1" t="s">
        <v>6115</v>
      </c>
      <c r="U657" s="1" t="s">
        <v>6339</v>
      </c>
      <c r="V657" s="18">
        <v>0</v>
      </c>
      <c r="W657" s="18">
        <v>1.0995370370370371E-3</v>
      </c>
      <c r="X657" s="18">
        <v>1.0995370370370371E-3</v>
      </c>
      <c r="Y657" s="1" t="e">
        <f>VLOOKUP(A657,tickets!A:A,1,0)</f>
        <v>#N/A</v>
      </c>
      <c r="Z657" s="58">
        <v>45330</v>
      </c>
      <c r="AA657" s="79">
        <v>0.99305555555555547</v>
      </c>
    </row>
    <row r="658" spans="1:27" x14ac:dyDescent="0.2">
      <c r="A658" s="1" t="s">
        <v>2087</v>
      </c>
      <c r="B658" s="1" t="s">
        <v>115</v>
      </c>
      <c r="C658" s="1" t="s">
        <v>20</v>
      </c>
      <c r="D658" s="1" t="s">
        <v>243</v>
      </c>
      <c r="E658" s="1" t="s">
        <v>69</v>
      </c>
      <c r="F658" s="1" t="s">
        <v>191</v>
      </c>
      <c r="G658" s="1" t="s">
        <v>116</v>
      </c>
      <c r="H658" s="1" t="s">
        <v>40</v>
      </c>
      <c r="I658" s="1" t="s">
        <v>117</v>
      </c>
      <c r="J658" s="1" t="s">
        <v>81</v>
      </c>
      <c r="K658" s="1" t="s">
        <v>118</v>
      </c>
      <c r="L658" s="1" t="s">
        <v>2091</v>
      </c>
      <c r="M658" s="1" t="s">
        <v>6546</v>
      </c>
      <c r="N658" s="1" t="s">
        <v>6547</v>
      </c>
      <c r="O658" s="1" t="s">
        <v>122</v>
      </c>
      <c r="P658" s="1" t="s">
        <v>246</v>
      </c>
      <c r="Q658" s="1" t="s">
        <v>247</v>
      </c>
      <c r="R658" s="1" t="s">
        <v>6548</v>
      </c>
      <c r="S658" s="1" t="s">
        <v>5720</v>
      </c>
      <c r="T658" s="1" t="s">
        <v>6549</v>
      </c>
      <c r="U658" s="1" t="s">
        <v>6550</v>
      </c>
      <c r="V658" s="18">
        <v>0.78746527777777775</v>
      </c>
      <c r="W658" s="18">
        <v>1.1314699074074073</v>
      </c>
      <c r="X658" s="18">
        <v>0.34400462962962958</v>
      </c>
      <c r="Y658" s="1" t="e">
        <f>VLOOKUP(A658,tickets!A:A,1,0)</f>
        <v>#N/A</v>
      </c>
      <c r="Z658" s="58">
        <v>45330</v>
      </c>
      <c r="AA658" s="79">
        <v>0.99305555555555547</v>
      </c>
    </row>
    <row r="659" spans="1:27" hidden="1" x14ac:dyDescent="0.2">
      <c r="A659" s="1" t="s">
        <v>6903</v>
      </c>
      <c r="B659" s="1" t="s">
        <v>132</v>
      </c>
      <c r="C659" s="1" t="s">
        <v>357</v>
      </c>
      <c r="D659" s="1" t="s">
        <v>251</v>
      </c>
      <c r="E659" s="1" t="s">
        <v>358</v>
      </c>
      <c r="F659" s="1" t="s">
        <v>359</v>
      </c>
      <c r="G659" s="1" t="s">
        <v>110</v>
      </c>
      <c r="H659" s="1" t="s">
        <v>50</v>
      </c>
      <c r="I659" s="1" t="s">
        <v>109</v>
      </c>
      <c r="J659" s="1" t="s">
        <v>4186</v>
      </c>
      <c r="K659" s="1" t="s">
        <v>114</v>
      </c>
      <c r="L659" s="1" t="s">
        <v>6904</v>
      </c>
      <c r="M659" s="1" t="s">
        <v>6905</v>
      </c>
      <c r="N659" s="1" t="s">
        <v>6906</v>
      </c>
      <c r="O659" s="1" t="s">
        <v>122</v>
      </c>
      <c r="P659" s="1" t="s">
        <v>246</v>
      </c>
      <c r="Q659" s="1" t="s">
        <v>247</v>
      </c>
      <c r="R659" s="1" t="s">
        <v>6907</v>
      </c>
      <c r="S659" s="1" t="s">
        <v>5734</v>
      </c>
      <c r="U659" s="1" t="s">
        <v>390</v>
      </c>
      <c r="V659" s="18">
        <v>0</v>
      </c>
      <c r="W659" s="18">
        <v>0</v>
      </c>
      <c r="X659" s="18">
        <v>0</v>
      </c>
      <c r="Y659" s="1" t="e">
        <f>VLOOKUP(A659,tickets!A:A,1,0)</f>
        <v>#N/A</v>
      </c>
      <c r="Z659" s="58">
        <v>45331</v>
      </c>
      <c r="AA659" s="79">
        <v>0.99305555555555547</v>
      </c>
    </row>
    <row r="660" spans="1:27" hidden="1" x14ac:dyDescent="0.2">
      <c r="A660" s="1" t="s">
        <v>6908</v>
      </c>
      <c r="B660" s="1" t="s">
        <v>132</v>
      </c>
      <c r="C660" s="1" t="s">
        <v>256</v>
      </c>
      <c r="D660" s="1" t="s">
        <v>257</v>
      </c>
      <c r="E660" s="1" t="s">
        <v>302</v>
      </c>
      <c r="F660" s="1" t="s">
        <v>325</v>
      </c>
      <c r="G660" s="1" t="s">
        <v>116</v>
      </c>
      <c r="H660" s="1" t="s">
        <v>40</v>
      </c>
      <c r="I660" s="1" t="s">
        <v>117</v>
      </c>
      <c r="J660" s="1" t="s">
        <v>81</v>
      </c>
      <c r="K660" s="1" t="s">
        <v>521</v>
      </c>
      <c r="L660" s="1" t="s">
        <v>6909</v>
      </c>
      <c r="M660" s="1" t="s">
        <v>6910</v>
      </c>
      <c r="N660" s="1" t="s">
        <v>6911</v>
      </c>
      <c r="O660" s="1" t="s">
        <v>122</v>
      </c>
      <c r="P660" s="1" t="s">
        <v>199</v>
      </c>
      <c r="Q660" s="1" t="s">
        <v>115</v>
      </c>
      <c r="R660" s="1" t="s">
        <v>6912</v>
      </c>
      <c r="S660" s="1" t="s">
        <v>5697</v>
      </c>
      <c r="T660" s="1" t="s">
        <v>6913</v>
      </c>
      <c r="U660" s="1" t="s">
        <v>324</v>
      </c>
      <c r="V660" s="18">
        <v>0.32606481481481481</v>
      </c>
      <c r="W660" s="18">
        <v>0.33880787037037036</v>
      </c>
      <c r="X660" s="18">
        <v>1.2743055555555556E-2</v>
      </c>
      <c r="Y660" s="1" t="e">
        <f>VLOOKUP(A660,tickets!A:A,1,0)</f>
        <v>#N/A</v>
      </c>
      <c r="Z660" s="58">
        <v>45332</v>
      </c>
      <c r="AA660" s="79">
        <v>0.99305555555555547</v>
      </c>
    </row>
    <row r="661" spans="1:27" hidden="1" x14ac:dyDescent="0.2">
      <c r="A661" s="1" t="s">
        <v>6914</v>
      </c>
      <c r="B661" s="1" t="s">
        <v>173</v>
      </c>
      <c r="C661" s="1" t="s">
        <v>242</v>
      </c>
      <c r="D661" s="1" t="s">
        <v>251</v>
      </c>
      <c r="E661" s="1" t="s">
        <v>328</v>
      </c>
      <c r="F661" s="1" t="s">
        <v>389</v>
      </c>
      <c r="G661" s="1" t="s">
        <v>110</v>
      </c>
      <c r="H661" s="1" t="s">
        <v>50</v>
      </c>
      <c r="I661" s="1" t="s">
        <v>109</v>
      </c>
      <c r="J661" s="1" t="s">
        <v>4186</v>
      </c>
      <c r="K661" s="1" t="s">
        <v>114</v>
      </c>
      <c r="L661" s="1" t="s">
        <v>6915</v>
      </c>
      <c r="M661" s="1" t="s">
        <v>6916</v>
      </c>
      <c r="N661" s="1" t="s">
        <v>6917</v>
      </c>
      <c r="O661" s="1" t="s">
        <v>122</v>
      </c>
      <c r="P661" s="1" t="s">
        <v>246</v>
      </c>
      <c r="Q661" s="1" t="s">
        <v>247</v>
      </c>
      <c r="R661" s="1" t="s">
        <v>6918</v>
      </c>
      <c r="S661" s="1" t="s">
        <v>5610</v>
      </c>
      <c r="T661" s="1" t="s">
        <v>6919</v>
      </c>
      <c r="U661" s="1" t="s">
        <v>6920</v>
      </c>
      <c r="V661" s="18">
        <v>0</v>
      </c>
      <c r="W661" s="18">
        <v>0</v>
      </c>
      <c r="X661" s="18">
        <v>0</v>
      </c>
      <c r="Y661" s="1" t="e">
        <f>VLOOKUP(A661,tickets!A:A,1,0)</f>
        <v>#N/A</v>
      </c>
      <c r="Z661" s="58">
        <v>45329</v>
      </c>
      <c r="AA661" s="79">
        <v>0.99305555555555547</v>
      </c>
    </row>
    <row r="662" spans="1:27" x14ac:dyDescent="0.2">
      <c r="A662" s="1" t="s">
        <v>2092</v>
      </c>
      <c r="B662" s="1" t="s">
        <v>115</v>
      </c>
      <c r="C662" s="1" t="s">
        <v>21</v>
      </c>
      <c r="D662" s="1" t="s">
        <v>243</v>
      </c>
      <c r="E662" s="1" t="s">
        <v>498</v>
      </c>
      <c r="F662" s="1" t="s">
        <v>120</v>
      </c>
      <c r="G662" s="1" t="s">
        <v>116</v>
      </c>
      <c r="H662" s="1" t="s">
        <v>40</v>
      </c>
      <c r="I662" s="1" t="s">
        <v>117</v>
      </c>
      <c r="J662" s="1" t="s">
        <v>81</v>
      </c>
      <c r="K662" s="1" t="s">
        <v>111</v>
      </c>
      <c r="L662" s="1" t="s">
        <v>2096</v>
      </c>
      <c r="M662" s="1" t="s">
        <v>6555</v>
      </c>
      <c r="N662" s="1" t="s">
        <v>6556</v>
      </c>
      <c r="O662" s="1" t="s">
        <v>122</v>
      </c>
      <c r="P662" s="1" t="s">
        <v>266</v>
      </c>
      <c r="Q662" s="1" t="s">
        <v>343</v>
      </c>
      <c r="R662" s="1" t="s">
        <v>6557</v>
      </c>
      <c r="S662" s="1" t="s">
        <v>5720</v>
      </c>
      <c r="T662" s="1" t="s">
        <v>6558</v>
      </c>
      <c r="U662" s="1" t="s">
        <v>6559</v>
      </c>
      <c r="V662" s="18">
        <v>0.78460648148148149</v>
      </c>
      <c r="W662" s="18">
        <v>0.86111111111111116</v>
      </c>
      <c r="X662" s="18">
        <v>7.6504629629629631E-2</v>
      </c>
      <c r="Y662" s="1" t="e">
        <f>VLOOKUP(A662,tickets!A:A,1,0)</f>
        <v>#N/A</v>
      </c>
      <c r="Z662" s="58">
        <v>45330</v>
      </c>
      <c r="AA662" s="79">
        <v>0.99305555555555547</v>
      </c>
    </row>
    <row r="663" spans="1:27" x14ac:dyDescent="0.2">
      <c r="A663" s="1" t="s">
        <v>2082</v>
      </c>
      <c r="B663" s="1" t="s">
        <v>167</v>
      </c>
      <c r="C663" s="1" t="s">
        <v>22</v>
      </c>
      <c r="D663" s="1" t="s">
        <v>374</v>
      </c>
      <c r="E663" s="1" t="s">
        <v>45</v>
      </c>
      <c r="F663" s="1" t="s">
        <v>191</v>
      </c>
      <c r="G663" s="1" t="s">
        <v>116</v>
      </c>
      <c r="H663" s="1" t="s">
        <v>40</v>
      </c>
      <c r="I663" s="1" t="s">
        <v>117</v>
      </c>
      <c r="J663" s="1" t="s">
        <v>81</v>
      </c>
      <c r="K663" s="1" t="s">
        <v>169</v>
      </c>
      <c r="L663" s="1" t="s">
        <v>2086</v>
      </c>
      <c r="M663" s="1" t="s">
        <v>6572</v>
      </c>
      <c r="N663" s="1" t="s">
        <v>6573</v>
      </c>
      <c r="O663" s="1" t="s">
        <v>122</v>
      </c>
      <c r="P663" s="1" t="s">
        <v>279</v>
      </c>
      <c r="Q663" s="1" t="s">
        <v>280</v>
      </c>
      <c r="R663" s="1" t="s">
        <v>6574</v>
      </c>
      <c r="S663" s="1" t="s">
        <v>5720</v>
      </c>
      <c r="T663" s="1" t="s">
        <v>6575</v>
      </c>
      <c r="U663" s="1" t="s">
        <v>319</v>
      </c>
      <c r="V663" s="18">
        <v>0</v>
      </c>
      <c r="W663" s="18">
        <v>0.25718750000000001</v>
      </c>
      <c r="X663" s="18">
        <v>0.25718750000000001</v>
      </c>
      <c r="Y663" s="1" t="e">
        <f>VLOOKUP(A663,tickets!A:A,1,0)</f>
        <v>#N/A</v>
      </c>
      <c r="Z663" s="58">
        <v>45330</v>
      </c>
      <c r="AA663" s="79">
        <v>0.99305555555555547</v>
      </c>
    </row>
    <row r="664" spans="1:27" hidden="1" x14ac:dyDescent="0.2">
      <c r="A664" s="1" t="s">
        <v>6928</v>
      </c>
      <c r="B664" s="1" t="s">
        <v>132</v>
      </c>
      <c r="C664" s="1" t="s">
        <v>256</v>
      </c>
      <c r="D664" s="1" t="s">
        <v>257</v>
      </c>
      <c r="E664" s="1" t="s">
        <v>263</v>
      </c>
      <c r="F664" s="1" t="s">
        <v>219</v>
      </c>
      <c r="G664" s="1" t="s">
        <v>116</v>
      </c>
      <c r="H664" s="1" t="s">
        <v>40</v>
      </c>
      <c r="I664" s="1" t="s">
        <v>117</v>
      </c>
      <c r="J664" s="1" t="s">
        <v>81</v>
      </c>
      <c r="K664" s="1" t="s">
        <v>129</v>
      </c>
      <c r="L664" s="1" t="s">
        <v>314</v>
      </c>
      <c r="M664" s="1" t="s">
        <v>6929</v>
      </c>
      <c r="N664" s="1" t="s">
        <v>6930</v>
      </c>
      <c r="O664" s="1" t="s">
        <v>122</v>
      </c>
      <c r="P664" s="1" t="s">
        <v>199</v>
      </c>
      <c r="Q664" s="1" t="s">
        <v>115</v>
      </c>
      <c r="R664" s="1" t="s">
        <v>6931</v>
      </c>
      <c r="S664" s="1" t="s">
        <v>5720</v>
      </c>
      <c r="T664" s="1" t="s">
        <v>6932</v>
      </c>
      <c r="U664" s="1" t="s">
        <v>265</v>
      </c>
      <c r="V664" s="18">
        <v>0</v>
      </c>
      <c r="W664" s="18">
        <v>4.4212962962962956E-3</v>
      </c>
      <c r="X664" s="18">
        <v>4.4212962962962956E-3</v>
      </c>
      <c r="Y664" s="1" t="e">
        <f>VLOOKUP(A664,tickets!A:A,1,0)</f>
        <v>#N/A</v>
      </c>
      <c r="Z664" s="58">
        <v>45330</v>
      </c>
      <c r="AA664" s="79">
        <v>0.99305555555555547</v>
      </c>
    </row>
    <row r="665" spans="1:27" hidden="1" x14ac:dyDescent="0.2">
      <c r="A665" s="1" t="s">
        <v>6933</v>
      </c>
      <c r="B665" s="1" t="s">
        <v>115</v>
      </c>
      <c r="C665" s="1" t="s">
        <v>6934</v>
      </c>
      <c r="D665" s="1" t="s">
        <v>374</v>
      </c>
      <c r="F665" s="1" t="s">
        <v>149</v>
      </c>
      <c r="G665" s="1" t="s">
        <v>110</v>
      </c>
      <c r="H665" s="1" t="s">
        <v>50</v>
      </c>
      <c r="I665" s="1" t="s">
        <v>109</v>
      </c>
      <c r="J665" s="1" t="s">
        <v>81</v>
      </c>
      <c r="K665" s="1" t="s">
        <v>155</v>
      </c>
      <c r="L665" s="1" t="s">
        <v>6935</v>
      </c>
      <c r="M665" s="1" t="s">
        <v>6936</v>
      </c>
      <c r="N665" s="1" t="s">
        <v>6937</v>
      </c>
      <c r="O665" s="1" t="s">
        <v>165</v>
      </c>
      <c r="P665" s="1" t="s">
        <v>246</v>
      </c>
      <c r="Q665" s="1" t="s">
        <v>247</v>
      </c>
      <c r="R665" s="1" t="s">
        <v>6938</v>
      </c>
      <c r="S665" s="1" t="s">
        <v>6938</v>
      </c>
      <c r="T665" s="1" t="s">
        <v>6939</v>
      </c>
      <c r="V665" s="18">
        <v>0</v>
      </c>
      <c r="W665" s="18">
        <v>5.0462962962962961E-3</v>
      </c>
      <c r="X665" s="18">
        <v>5.0462962962962961E-3</v>
      </c>
      <c r="Y665" s="1" t="e">
        <f>VLOOKUP(A665,tickets!A:A,1,0)</f>
        <v>#N/A</v>
      </c>
      <c r="Z665" s="58">
        <v>45331</v>
      </c>
      <c r="AA665" s="79">
        <v>0.48160879629629627</v>
      </c>
    </row>
    <row r="666" spans="1:27" hidden="1" x14ac:dyDescent="0.2">
      <c r="A666" s="1" t="s">
        <v>2054</v>
      </c>
      <c r="B666" s="1" t="s">
        <v>124</v>
      </c>
      <c r="C666" s="1" t="s">
        <v>18</v>
      </c>
      <c r="D666" s="1" t="s">
        <v>277</v>
      </c>
      <c r="E666" s="1" t="s">
        <v>61</v>
      </c>
      <c r="F666" s="1" t="s">
        <v>125</v>
      </c>
      <c r="G666" s="1" t="s">
        <v>123</v>
      </c>
      <c r="H666" s="1" t="s">
        <v>50</v>
      </c>
      <c r="I666" s="1" t="s">
        <v>109</v>
      </c>
      <c r="J666" s="1" t="s">
        <v>80</v>
      </c>
      <c r="K666" s="1" t="s">
        <v>1435</v>
      </c>
      <c r="L666" s="1" t="s">
        <v>1439</v>
      </c>
      <c r="M666" s="1" t="s">
        <v>6641</v>
      </c>
      <c r="N666" s="1" t="s">
        <v>6641</v>
      </c>
      <c r="O666" s="1" t="s">
        <v>122</v>
      </c>
      <c r="P666" s="1" t="s">
        <v>278</v>
      </c>
      <c r="Q666" s="1" t="s">
        <v>278</v>
      </c>
      <c r="R666" s="1" t="s">
        <v>6642</v>
      </c>
      <c r="S666" s="1" t="s">
        <v>5720</v>
      </c>
      <c r="T666" s="1" t="s">
        <v>5949</v>
      </c>
      <c r="U666" s="1" t="s">
        <v>6643</v>
      </c>
      <c r="V666" s="18">
        <v>0.12813657407407408</v>
      </c>
      <c r="W666" s="18">
        <v>0.19776620370370371</v>
      </c>
      <c r="X666" s="18">
        <v>6.9629629629629639E-2</v>
      </c>
      <c r="Y666" s="1" t="e">
        <f>VLOOKUP(A666,tickets!A:A,1,0)</f>
        <v>#N/A</v>
      </c>
      <c r="Z666" s="58">
        <v>45330</v>
      </c>
      <c r="AA666" s="79">
        <v>0.99305555555555547</v>
      </c>
    </row>
    <row r="667" spans="1:27" hidden="1" x14ac:dyDescent="0.2">
      <c r="A667" s="1" t="s">
        <v>1966</v>
      </c>
      <c r="B667" s="1" t="s">
        <v>185</v>
      </c>
      <c r="C667" s="1" t="s">
        <v>16</v>
      </c>
      <c r="D667" s="1" t="s">
        <v>339</v>
      </c>
      <c r="E667" s="1" t="s">
        <v>54</v>
      </c>
      <c r="F667" s="1" t="s">
        <v>187</v>
      </c>
      <c r="G667" s="1" t="s">
        <v>110</v>
      </c>
      <c r="H667" s="1" t="s">
        <v>50</v>
      </c>
      <c r="I667" s="1" t="s">
        <v>109</v>
      </c>
      <c r="J667" s="1" t="s">
        <v>80</v>
      </c>
      <c r="K667" s="1" t="s">
        <v>1967</v>
      </c>
      <c r="L667" s="1" t="s">
        <v>1971</v>
      </c>
      <c r="M667" s="1" t="s">
        <v>6727</v>
      </c>
      <c r="N667" s="1" t="s">
        <v>6728</v>
      </c>
      <c r="O667" s="1" t="s">
        <v>122</v>
      </c>
      <c r="P667" s="1" t="s">
        <v>199</v>
      </c>
      <c r="Q667" s="1" t="s">
        <v>115</v>
      </c>
      <c r="R667" s="1" t="s">
        <v>6729</v>
      </c>
      <c r="S667" s="1" t="s">
        <v>5720</v>
      </c>
      <c r="T667" s="1" t="s">
        <v>6730</v>
      </c>
      <c r="U667" s="1" t="s">
        <v>6731</v>
      </c>
      <c r="V667" s="18">
        <v>1.7206944444444445</v>
      </c>
      <c r="W667" s="18">
        <v>1.7556944444444442</v>
      </c>
      <c r="X667" s="18">
        <v>3.4999999999999996E-2</v>
      </c>
      <c r="Y667" s="1" t="e">
        <f>VLOOKUP(A667,tickets!A:A,1,0)</f>
        <v>#N/A</v>
      </c>
      <c r="Z667" s="58">
        <v>45330</v>
      </c>
      <c r="AA667" s="79">
        <v>0.99305555555555547</v>
      </c>
    </row>
    <row r="668" spans="1:27" x14ac:dyDescent="0.2">
      <c r="A668" s="1" t="s">
        <v>2127</v>
      </c>
      <c r="B668" s="1" t="s">
        <v>115</v>
      </c>
      <c r="C668" s="1" t="s">
        <v>18</v>
      </c>
      <c r="D668" s="1" t="s">
        <v>243</v>
      </c>
      <c r="E668" s="1" t="s">
        <v>61</v>
      </c>
      <c r="F668" s="1" t="s">
        <v>144</v>
      </c>
      <c r="G668" s="1" t="s">
        <v>116</v>
      </c>
      <c r="H668" s="1" t="s">
        <v>40</v>
      </c>
      <c r="I668" s="1" t="s">
        <v>117</v>
      </c>
      <c r="J668" s="1" t="s">
        <v>81</v>
      </c>
      <c r="K668" s="1" t="s">
        <v>121</v>
      </c>
      <c r="L668" s="1" t="s">
        <v>2131</v>
      </c>
      <c r="M668" s="1" t="s">
        <v>6750</v>
      </c>
      <c r="N668" s="1" t="s">
        <v>6751</v>
      </c>
      <c r="O668" s="1" t="s">
        <v>122</v>
      </c>
      <c r="P668" s="1" t="s">
        <v>246</v>
      </c>
      <c r="Q668" s="1" t="s">
        <v>247</v>
      </c>
      <c r="R668" s="1" t="s">
        <v>6752</v>
      </c>
      <c r="S668" s="1" t="s">
        <v>5720</v>
      </c>
      <c r="T668" s="1" t="s">
        <v>6753</v>
      </c>
      <c r="U668" s="1" t="s">
        <v>6103</v>
      </c>
      <c r="V668" s="18">
        <v>2.8713657407407407</v>
      </c>
      <c r="W668" s="18">
        <v>3.0098958333333332</v>
      </c>
      <c r="X668" s="18">
        <v>0.13853009259259261</v>
      </c>
      <c r="Y668" s="1" t="e">
        <f>VLOOKUP(A668,tickets!A:A,1,0)</f>
        <v>#N/A</v>
      </c>
      <c r="Z668" s="58">
        <v>45330</v>
      </c>
      <c r="AA668" s="79">
        <v>0.99305555555555547</v>
      </c>
    </row>
    <row r="669" spans="1:27" x14ac:dyDescent="0.2">
      <c r="A669" s="1" t="s">
        <v>2077</v>
      </c>
      <c r="B669" s="1" t="s">
        <v>115</v>
      </c>
      <c r="C669" s="1" t="s">
        <v>14</v>
      </c>
      <c r="D669" s="1" t="s">
        <v>243</v>
      </c>
      <c r="E669" s="1" t="s">
        <v>52</v>
      </c>
      <c r="F669" s="1" t="s">
        <v>151</v>
      </c>
      <c r="G669" s="1" t="s">
        <v>116</v>
      </c>
      <c r="H669" s="1" t="s">
        <v>40</v>
      </c>
      <c r="I669" s="1" t="s">
        <v>117</v>
      </c>
      <c r="J669" s="1" t="s">
        <v>81</v>
      </c>
      <c r="K669" s="1" t="s">
        <v>204</v>
      </c>
      <c r="L669" s="1" t="s">
        <v>2081</v>
      </c>
      <c r="M669" s="1" t="s">
        <v>6829</v>
      </c>
      <c r="N669" s="1" t="s">
        <v>6830</v>
      </c>
      <c r="O669" s="1" t="s">
        <v>122</v>
      </c>
      <c r="P669" s="1" t="s">
        <v>246</v>
      </c>
      <c r="Q669" s="1" t="s">
        <v>247</v>
      </c>
      <c r="R669" s="1" t="s">
        <v>6831</v>
      </c>
      <c r="S669" s="1" t="s">
        <v>5720</v>
      </c>
      <c r="T669" s="1" t="s">
        <v>6832</v>
      </c>
      <c r="U669" s="1" t="s">
        <v>6833</v>
      </c>
      <c r="V669" s="18">
        <v>0.70751157407407417</v>
      </c>
      <c r="W669" s="18">
        <v>0.79113425925925929</v>
      </c>
      <c r="X669" s="18">
        <v>8.3622685185185189E-2</v>
      </c>
      <c r="Y669" s="1" t="e">
        <f>VLOOKUP(A669,tickets!A:A,1,0)</f>
        <v>#N/A</v>
      </c>
      <c r="Z669" s="58">
        <v>45330</v>
      </c>
      <c r="AA669" s="79">
        <v>0.99305555555555547</v>
      </c>
    </row>
    <row r="670" spans="1:27" x14ac:dyDescent="0.2">
      <c r="A670" s="1" t="s">
        <v>2014</v>
      </c>
      <c r="B670" s="1" t="s">
        <v>115</v>
      </c>
      <c r="C670" s="1" t="s">
        <v>18</v>
      </c>
      <c r="D670" s="1" t="s">
        <v>243</v>
      </c>
      <c r="E670" s="1" t="s">
        <v>57</v>
      </c>
      <c r="F670" s="1" t="s">
        <v>144</v>
      </c>
      <c r="G670" s="1" t="s">
        <v>116</v>
      </c>
      <c r="H670" s="1" t="s">
        <v>40</v>
      </c>
      <c r="I670" s="1" t="s">
        <v>117</v>
      </c>
      <c r="J670" s="1" t="s">
        <v>81</v>
      </c>
      <c r="K670" s="1" t="s">
        <v>126</v>
      </c>
      <c r="L670" s="1" t="s">
        <v>2018</v>
      </c>
      <c r="M670" s="1" t="s">
        <v>6856</v>
      </c>
      <c r="N670" s="1" t="s">
        <v>6857</v>
      </c>
      <c r="O670" s="1" t="s">
        <v>122</v>
      </c>
      <c r="P670" s="1" t="s">
        <v>246</v>
      </c>
      <c r="Q670" s="1" t="s">
        <v>247</v>
      </c>
      <c r="R670" s="1" t="s">
        <v>6858</v>
      </c>
      <c r="S670" s="1" t="s">
        <v>5720</v>
      </c>
      <c r="T670" s="1" t="s">
        <v>6859</v>
      </c>
      <c r="U670" s="1" t="s">
        <v>6860</v>
      </c>
      <c r="V670" s="18">
        <v>7.010173611111111</v>
      </c>
      <c r="W670" s="18">
        <v>7.0869791666666666</v>
      </c>
      <c r="X670" s="18">
        <v>7.6805555555555557E-2</v>
      </c>
      <c r="Y670" s="1" t="e">
        <f>VLOOKUP(A670,tickets!A:A,1,0)</f>
        <v>#N/A</v>
      </c>
      <c r="Z670" s="58">
        <v>45330</v>
      </c>
      <c r="AA670" s="79">
        <v>0.99305555555555547</v>
      </c>
    </row>
    <row r="671" spans="1:27" x14ac:dyDescent="0.2">
      <c r="A671" s="1" t="s">
        <v>2132</v>
      </c>
      <c r="B671" s="1" t="s">
        <v>112</v>
      </c>
      <c r="C671" s="1" t="s">
        <v>18</v>
      </c>
      <c r="D671" s="1" t="s">
        <v>18</v>
      </c>
      <c r="E671" s="1" t="s">
        <v>499</v>
      </c>
      <c r="F671" s="1" t="s">
        <v>1770</v>
      </c>
      <c r="G671" s="1" t="s">
        <v>110</v>
      </c>
      <c r="H671" s="1" t="s">
        <v>50</v>
      </c>
      <c r="I671" s="1" t="s">
        <v>109</v>
      </c>
      <c r="J671" s="1" t="s">
        <v>81</v>
      </c>
      <c r="K671" s="1" t="s">
        <v>111</v>
      </c>
      <c r="L671" s="1" t="s">
        <v>2136</v>
      </c>
      <c r="M671" s="1" t="s">
        <v>6888</v>
      </c>
      <c r="N671" s="1" t="s">
        <v>6889</v>
      </c>
      <c r="O671" s="1" t="s">
        <v>122</v>
      </c>
      <c r="P671" s="1" t="s">
        <v>266</v>
      </c>
      <c r="Q671" s="1" t="s">
        <v>267</v>
      </c>
      <c r="R671" s="1" t="s">
        <v>6890</v>
      </c>
      <c r="S671" s="1" t="s">
        <v>5720</v>
      </c>
      <c r="T671" s="1" t="s">
        <v>6115</v>
      </c>
      <c r="U671" s="1" t="s">
        <v>6891</v>
      </c>
      <c r="V671" s="18">
        <v>0</v>
      </c>
      <c r="W671" s="18">
        <v>9.0277777777777784E-4</v>
      </c>
      <c r="X671" s="18">
        <v>9.0277777777777784E-4</v>
      </c>
      <c r="Y671" s="1" t="e">
        <f>VLOOKUP(A671,tickets!A:A,1,0)</f>
        <v>#N/A</v>
      </c>
      <c r="Z671" s="58">
        <v>45330</v>
      </c>
      <c r="AA671" s="79">
        <v>0.99305555555555547</v>
      </c>
    </row>
    <row r="672" spans="1:27" x14ac:dyDescent="0.2">
      <c r="A672" s="1" t="s">
        <v>2185</v>
      </c>
      <c r="B672" s="1" t="s">
        <v>115</v>
      </c>
      <c r="C672" s="1" t="s">
        <v>13</v>
      </c>
      <c r="D672" s="1" t="s">
        <v>257</v>
      </c>
      <c r="E672" s="1" t="s">
        <v>37</v>
      </c>
      <c r="F672" s="1" t="s">
        <v>156</v>
      </c>
      <c r="G672" s="1" t="s">
        <v>116</v>
      </c>
      <c r="H672" s="1" t="s">
        <v>40</v>
      </c>
      <c r="I672" s="1" t="s">
        <v>117</v>
      </c>
      <c r="J672" s="1" t="s">
        <v>81</v>
      </c>
      <c r="K672" s="1" t="s">
        <v>155</v>
      </c>
      <c r="L672" s="1" t="s">
        <v>2189</v>
      </c>
      <c r="M672" s="1" t="s">
        <v>6923</v>
      </c>
      <c r="N672" s="1" t="s">
        <v>6924</v>
      </c>
      <c r="O672" s="1" t="s">
        <v>122</v>
      </c>
      <c r="P672" s="1" t="s">
        <v>266</v>
      </c>
      <c r="Q672" s="1" t="s">
        <v>341</v>
      </c>
      <c r="R672" s="1" t="s">
        <v>6925</v>
      </c>
      <c r="S672" s="1" t="s">
        <v>5720</v>
      </c>
      <c r="T672" s="1" t="s">
        <v>6926</v>
      </c>
      <c r="U672" s="1" t="s">
        <v>6927</v>
      </c>
      <c r="V672" s="18">
        <v>0</v>
      </c>
      <c r="W672" s="18">
        <v>0.39380787037037041</v>
      </c>
      <c r="X672" s="18">
        <v>0.39380787037037041</v>
      </c>
      <c r="Y672" s="1" t="e">
        <f>VLOOKUP(A672,tickets!A:A,1,0)</f>
        <v>#N/A</v>
      </c>
      <c r="Z672" s="58">
        <v>45330</v>
      </c>
      <c r="AA672" s="79">
        <v>0.99305555555555547</v>
      </c>
    </row>
    <row r="673" spans="1:27" x14ac:dyDescent="0.2">
      <c r="A673" s="1" t="s">
        <v>1988</v>
      </c>
      <c r="B673" s="1" t="s">
        <v>167</v>
      </c>
      <c r="C673" s="1" t="s">
        <v>22</v>
      </c>
      <c r="D673" s="1" t="s">
        <v>243</v>
      </c>
      <c r="E673" s="1" t="s">
        <v>46</v>
      </c>
      <c r="F673" s="1" t="s">
        <v>120</v>
      </c>
      <c r="G673" s="1" t="s">
        <v>116</v>
      </c>
      <c r="H673" s="1" t="s">
        <v>40</v>
      </c>
      <c r="I673" s="1" t="s">
        <v>117</v>
      </c>
      <c r="J673" s="1" t="s">
        <v>81</v>
      </c>
      <c r="K673" s="1" t="s">
        <v>169</v>
      </c>
      <c r="L673" s="1" t="s">
        <v>1992</v>
      </c>
      <c r="M673" s="1" t="s">
        <v>6943</v>
      </c>
      <c r="N673" s="1" t="s">
        <v>6944</v>
      </c>
      <c r="O673" s="1" t="s">
        <v>122</v>
      </c>
      <c r="P673" s="1" t="s">
        <v>266</v>
      </c>
      <c r="Q673" s="1" t="s">
        <v>330</v>
      </c>
      <c r="R673" s="1" t="s">
        <v>6945</v>
      </c>
      <c r="S673" s="1" t="s">
        <v>5720</v>
      </c>
      <c r="T673" s="1" t="s">
        <v>6946</v>
      </c>
      <c r="U673" s="1" t="s">
        <v>331</v>
      </c>
      <c r="V673" s="18">
        <v>0</v>
      </c>
      <c r="W673" s="18">
        <v>1.9756944444444445E-2</v>
      </c>
      <c r="X673" s="18">
        <v>1.9756944444444445E-2</v>
      </c>
      <c r="Y673" s="1" t="e">
        <f>VLOOKUP(A673,tickets!A:A,1,0)</f>
        <v>#N/A</v>
      </c>
      <c r="Z673" s="58">
        <v>45330</v>
      </c>
      <c r="AA673" s="79">
        <v>0.99305555555555547</v>
      </c>
    </row>
    <row r="674" spans="1:27" hidden="1" x14ac:dyDescent="0.2">
      <c r="A674" s="1" t="s">
        <v>6971</v>
      </c>
      <c r="B674" s="1" t="s">
        <v>164</v>
      </c>
      <c r="C674" s="1" t="s">
        <v>295</v>
      </c>
      <c r="D674" s="1" t="s">
        <v>296</v>
      </c>
      <c r="E674" s="1" t="s">
        <v>297</v>
      </c>
      <c r="F674" s="1" t="s">
        <v>298</v>
      </c>
      <c r="G674" s="1" t="s">
        <v>110</v>
      </c>
      <c r="H674" s="1" t="s">
        <v>50</v>
      </c>
      <c r="I674" s="1" t="s">
        <v>109</v>
      </c>
      <c r="J674" s="1" t="s">
        <v>4186</v>
      </c>
      <c r="K674" s="1" t="s">
        <v>129</v>
      </c>
      <c r="L674" s="1" t="s">
        <v>438</v>
      </c>
      <c r="M674" s="1" t="s">
        <v>6972</v>
      </c>
      <c r="N674" s="1" t="s">
        <v>6973</v>
      </c>
      <c r="O674" s="1" t="s">
        <v>122</v>
      </c>
      <c r="P674" s="1" t="s">
        <v>266</v>
      </c>
      <c r="Q674" s="1" t="s">
        <v>283</v>
      </c>
      <c r="R674" s="1" t="s">
        <v>6974</v>
      </c>
      <c r="S674" s="1" t="s">
        <v>5638</v>
      </c>
      <c r="U674" s="1" t="s">
        <v>300</v>
      </c>
      <c r="V674" s="18">
        <v>0</v>
      </c>
      <c r="W674" s="18">
        <v>0</v>
      </c>
      <c r="X674" s="18">
        <v>0</v>
      </c>
      <c r="Y674" s="1" t="e">
        <f>VLOOKUP(A674,tickets!A:A,1,0)</f>
        <v>#N/A</v>
      </c>
      <c r="Z674" s="58">
        <v>45327</v>
      </c>
      <c r="AA674" s="79">
        <v>0.99305555555555547</v>
      </c>
    </row>
    <row r="675" spans="1:27" hidden="1" x14ac:dyDescent="0.2">
      <c r="A675" s="1" t="s">
        <v>6975</v>
      </c>
      <c r="B675" s="1" t="s">
        <v>132</v>
      </c>
      <c r="C675" s="1" t="s">
        <v>250</v>
      </c>
      <c r="D675" s="1" t="s">
        <v>251</v>
      </c>
      <c r="E675" s="1" t="s">
        <v>302</v>
      </c>
      <c r="F675" s="1" t="s">
        <v>303</v>
      </c>
      <c r="G675" s="1" t="s">
        <v>110</v>
      </c>
      <c r="H675" s="1" t="s">
        <v>50</v>
      </c>
      <c r="I675" s="1" t="s">
        <v>109</v>
      </c>
      <c r="J675" s="1" t="s">
        <v>81</v>
      </c>
      <c r="K675" s="1" t="s">
        <v>129</v>
      </c>
      <c r="L675" s="1" t="s">
        <v>6976</v>
      </c>
      <c r="M675" s="1" t="s">
        <v>6977</v>
      </c>
      <c r="N675" s="1" t="s">
        <v>6978</v>
      </c>
      <c r="O675" s="1" t="s">
        <v>122</v>
      </c>
      <c r="P675" s="1" t="s">
        <v>246</v>
      </c>
      <c r="Q675" s="1" t="s">
        <v>247</v>
      </c>
      <c r="R675" s="1" t="s">
        <v>6979</v>
      </c>
      <c r="S675" s="1" t="s">
        <v>5734</v>
      </c>
      <c r="T675" s="1" t="s">
        <v>6980</v>
      </c>
      <c r="U675" s="1" t="s">
        <v>6981</v>
      </c>
      <c r="V675" s="18">
        <v>1.0763888888888889E-3</v>
      </c>
      <c r="W675" s="18">
        <v>3.3449074074074071E-3</v>
      </c>
      <c r="X675" s="18">
        <v>2.2685185185185182E-3</v>
      </c>
      <c r="Y675" s="1" t="e">
        <f>VLOOKUP(A675,tickets!A:A,1,0)</f>
        <v>#N/A</v>
      </c>
      <c r="Z675" s="58">
        <v>45331</v>
      </c>
      <c r="AA675" s="79">
        <v>0.99305555555555547</v>
      </c>
    </row>
    <row r="676" spans="1:27" hidden="1" x14ac:dyDescent="0.2">
      <c r="A676" s="1" t="s">
        <v>6982</v>
      </c>
      <c r="B676" s="1" t="s">
        <v>132</v>
      </c>
      <c r="C676" s="1" t="s">
        <v>250</v>
      </c>
      <c r="D676" s="1" t="s">
        <v>251</v>
      </c>
      <c r="E676" s="1" t="s">
        <v>268</v>
      </c>
      <c r="F676" s="1" t="s">
        <v>367</v>
      </c>
      <c r="G676" s="1" t="s">
        <v>110</v>
      </c>
      <c r="H676" s="1" t="s">
        <v>50</v>
      </c>
      <c r="I676" s="1" t="s">
        <v>109</v>
      </c>
      <c r="J676" s="1" t="s">
        <v>81</v>
      </c>
      <c r="K676" s="1" t="s">
        <v>129</v>
      </c>
      <c r="L676" s="1" t="s">
        <v>6983</v>
      </c>
      <c r="M676" s="1" t="s">
        <v>6984</v>
      </c>
      <c r="N676" s="1" t="s">
        <v>6985</v>
      </c>
      <c r="O676" s="1" t="s">
        <v>122</v>
      </c>
      <c r="P676" s="1" t="s">
        <v>246</v>
      </c>
      <c r="Q676" s="1" t="s">
        <v>247</v>
      </c>
      <c r="R676" s="1" t="s">
        <v>6986</v>
      </c>
      <c r="S676" s="1" t="s">
        <v>5610</v>
      </c>
      <c r="T676" s="1" t="s">
        <v>6983</v>
      </c>
      <c r="U676" s="1" t="s">
        <v>439</v>
      </c>
      <c r="V676" s="18">
        <v>8.449074074074075E-4</v>
      </c>
      <c r="W676" s="18">
        <v>1.6087962962962963E-3</v>
      </c>
      <c r="X676" s="18">
        <v>7.6388888888888893E-4</v>
      </c>
      <c r="Y676" s="1" t="e">
        <f>VLOOKUP(A676,tickets!A:A,1,0)</f>
        <v>#N/A</v>
      </c>
      <c r="Z676" s="58">
        <v>45329</v>
      </c>
      <c r="AA676" s="79">
        <v>0.99305555555555547</v>
      </c>
    </row>
    <row r="677" spans="1:27" hidden="1" x14ac:dyDescent="0.2">
      <c r="A677" s="1" t="s">
        <v>6987</v>
      </c>
      <c r="B677" s="1" t="s">
        <v>132</v>
      </c>
      <c r="C677" s="1" t="s">
        <v>309</v>
      </c>
      <c r="D677" s="1" t="s">
        <v>257</v>
      </c>
      <c r="E677" s="1" t="s">
        <v>284</v>
      </c>
      <c r="F677" s="1" t="s">
        <v>174</v>
      </c>
      <c r="G677" s="1" t="s">
        <v>116</v>
      </c>
      <c r="H677" s="1" t="s">
        <v>40</v>
      </c>
      <c r="I677" s="1" t="s">
        <v>117</v>
      </c>
      <c r="J677" s="1" t="s">
        <v>81</v>
      </c>
      <c r="K677" s="1" t="s">
        <v>6988</v>
      </c>
      <c r="L677" s="1" t="s">
        <v>395</v>
      </c>
      <c r="M677" s="1" t="s">
        <v>6989</v>
      </c>
      <c r="N677" s="1" t="s">
        <v>6990</v>
      </c>
      <c r="O677" s="1" t="s">
        <v>122</v>
      </c>
      <c r="P677" s="1" t="s">
        <v>199</v>
      </c>
      <c r="Q677" s="1" t="s">
        <v>115</v>
      </c>
      <c r="R677" s="1" t="s">
        <v>6991</v>
      </c>
      <c r="S677" s="1" t="s">
        <v>5618</v>
      </c>
      <c r="T677" s="1" t="s">
        <v>6992</v>
      </c>
      <c r="V677" s="18">
        <v>7.4074074074074068E-3</v>
      </c>
      <c r="W677" s="18">
        <v>1.3252314814814814E-2</v>
      </c>
      <c r="X677" s="18">
        <v>5.8449074074074072E-3</v>
      </c>
      <c r="Y677" s="1" t="e">
        <f>VLOOKUP(A677,tickets!A:A,1,0)</f>
        <v>#N/A</v>
      </c>
      <c r="Z677" s="58">
        <v>45328</v>
      </c>
      <c r="AA677" s="79">
        <v>0.99305555555555547</v>
      </c>
    </row>
    <row r="678" spans="1:27" hidden="1" x14ac:dyDescent="0.2">
      <c r="A678" s="1" t="s">
        <v>6993</v>
      </c>
      <c r="B678" s="1" t="s">
        <v>164</v>
      </c>
      <c r="C678" s="1" t="s">
        <v>242</v>
      </c>
      <c r="D678" s="1" t="s">
        <v>251</v>
      </c>
      <c r="E678" s="1" t="s">
        <v>286</v>
      </c>
      <c r="F678" s="1" t="s">
        <v>287</v>
      </c>
      <c r="G678" s="1" t="s">
        <v>110</v>
      </c>
      <c r="H678" s="1" t="s">
        <v>50</v>
      </c>
      <c r="I678" s="1" t="s">
        <v>109</v>
      </c>
      <c r="J678" s="1" t="s">
        <v>81</v>
      </c>
      <c r="K678" s="1" t="s">
        <v>114</v>
      </c>
      <c r="L678" s="1" t="s">
        <v>316</v>
      </c>
      <c r="M678" s="1" t="s">
        <v>6994</v>
      </c>
      <c r="N678" s="1" t="s">
        <v>6995</v>
      </c>
      <c r="O678" s="1" t="s">
        <v>122</v>
      </c>
      <c r="P678" s="1" t="s">
        <v>246</v>
      </c>
      <c r="Q678" s="1" t="s">
        <v>247</v>
      </c>
      <c r="R678" s="1" t="s">
        <v>6996</v>
      </c>
      <c r="S678" s="1" t="s">
        <v>5734</v>
      </c>
      <c r="T678" s="1" t="s">
        <v>316</v>
      </c>
      <c r="U678" s="1" t="s">
        <v>276</v>
      </c>
      <c r="V678" s="18">
        <v>0</v>
      </c>
      <c r="W678" s="18">
        <v>9.6527777777777775E-3</v>
      </c>
      <c r="X678" s="18">
        <v>9.6527777777777775E-3</v>
      </c>
      <c r="Y678" s="1" t="e">
        <f>VLOOKUP(A678,tickets!A:A,1,0)</f>
        <v>#N/A</v>
      </c>
      <c r="Z678" s="58">
        <v>45331</v>
      </c>
      <c r="AA678" s="79">
        <v>0.99305555555555547</v>
      </c>
    </row>
    <row r="679" spans="1:27" hidden="1" x14ac:dyDescent="0.2">
      <c r="A679" s="1" t="s">
        <v>6997</v>
      </c>
      <c r="B679" s="1" t="s">
        <v>132</v>
      </c>
      <c r="C679" s="1" t="s">
        <v>250</v>
      </c>
      <c r="D679" s="1" t="s">
        <v>251</v>
      </c>
      <c r="E679" s="1" t="s">
        <v>263</v>
      </c>
      <c r="F679" s="1" t="s">
        <v>293</v>
      </c>
      <c r="G679" s="1" t="s">
        <v>116</v>
      </c>
      <c r="H679" s="1" t="s">
        <v>40</v>
      </c>
      <c r="I679" s="1" t="s">
        <v>117</v>
      </c>
      <c r="J679" s="1" t="s">
        <v>81</v>
      </c>
      <c r="K679" s="1" t="s">
        <v>129</v>
      </c>
      <c r="L679" s="1" t="s">
        <v>6998</v>
      </c>
      <c r="M679" s="1" t="s">
        <v>6999</v>
      </c>
      <c r="N679" s="1" t="s">
        <v>7000</v>
      </c>
      <c r="O679" s="1" t="s">
        <v>122</v>
      </c>
      <c r="P679" s="1" t="s">
        <v>246</v>
      </c>
      <c r="Q679" s="1" t="s">
        <v>247</v>
      </c>
      <c r="R679" s="1" t="s">
        <v>7000</v>
      </c>
      <c r="S679" s="1" t="s">
        <v>5720</v>
      </c>
      <c r="T679" s="1" t="s">
        <v>6998</v>
      </c>
      <c r="U679" s="1" t="s">
        <v>294</v>
      </c>
      <c r="V679" s="18">
        <v>0</v>
      </c>
      <c r="W679" s="18">
        <v>1.3541666666666667E-3</v>
      </c>
      <c r="X679" s="18">
        <v>1.3541666666666667E-3</v>
      </c>
      <c r="Y679" s="1" t="e">
        <f>VLOOKUP(A679,tickets!A:A,1,0)</f>
        <v>#N/A</v>
      </c>
      <c r="Z679" s="58">
        <v>45330</v>
      </c>
      <c r="AA679" s="79">
        <v>0.99305555555555547</v>
      </c>
    </row>
    <row r="680" spans="1:27" hidden="1" x14ac:dyDescent="0.2">
      <c r="A680" s="1" t="s">
        <v>7001</v>
      </c>
      <c r="B680" s="1" t="s">
        <v>132</v>
      </c>
      <c r="C680" s="1" t="s">
        <v>250</v>
      </c>
      <c r="D680" s="1" t="s">
        <v>251</v>
      </c>
      <c r="E680" s="1" t="s">
        <v>263</v>
      </c>
      <c r="F680" s="1" t="s">
        <v>293</v>
      </c>
      <c r="G680" s="1" t="s">
        <v>116</v>
      </c>
      <c r="H680" s="1" t="s">
        <v>40</v>
      </c>
      <c r="I680" s="1" t="s">
        <v>117</v>
      </c>
      <c r="J680" s="1" t="s">
        <v>81</v>
      </c>
      <c r="K680" s="1" t="s">
        <v>129</v>
      </c>
      <c r="L680" s="1" t="s">
        <v>386</v>
      </c>
      <c r="M680" s="1" t="s">
        <v>7002</v>
      </c>
      <c r="N680" s="1" t="s">
        <v>7003</v>
      </c>
      <c r="O680" s="1" t="s">
        <v>122</v>
      </c>
      <c r="P680" s="1" t="s">
        <v>246</v>
      </c>
      <c r="Q680" s="1" t="s">
        <v>247</v>
      </c>
      <c r="R680" s="1" t="s">
        <v>7003</v>
      </c>
      <c r="S680" s="1" t="s">
        <v>5720</v>
      </c>
      <c r="T680" s="1" t="s">
        <v>386</v>
      </c>
      <c r="U680" s="1" t="s">
        <v>387</v>
      </c>
      <c r="V680" s="18">
        <v>0</v>
      </c>
      <c r="W680" s="18">
        <v>8.9120370370370362E-4</v>
      </c>
      <c r="X680" s="18">
        <v>8.9120370370370362E-4</v>
      </c>
      <c r="Y680" s="1" t="e">
        <f>VLOOKUP(A680,tickets!A:A,1,0)</f>
        <v>#N/A</v>
      </c>
      <c r="Z680" s="58">
        <v>45330</v>
      </c>
      <c r="AA680" s="79">
        <v>0.99305555555555547</v>
      </c>
    </row>
    <row r="681" spans="1:27" hidden="1" x14ac:dyDescent="0.2">
      <c r="A681" s="1" t="s">
        <v>7004</v>
      </c>
      <c r="B681" s="1" t="s">
        <v>173</v>
      </c>
      <c r="C681" s="1" t="s">
        <v>357</v>
      </c>
      <c r="D681" s="1" t="s">
        <v>251</v>
      </c>
      <c r="E681" s="1" t="s">
        <v>358</v>
      </c>
      <c r="F681" s="1" t="s">
        <v>359</v>
      </c>
      <c r="G681" s="1" t="s">
        <v>110</v>
      </c>
      <c r="H681" s="1" t="s">
        <v>50</v>
      </c>
      <c r="I681" s="1" t="s">
        <v>109</v>
      </c>
      <c r="J681" s="1" t="s">
        <v>81</v>
      </c>
      <c r="K681" s="1" t="s">
        <v>114</v>
      </c>
      <c r="L681" s="1" t="s">
        <v>7005</v>
      </c>
      <c r="M681" s="1" t="s">
        <v>7006</v>
      </c>
      <c r="N681" s="1" t="s">
        <v>7007</v>
      </c>
      <c r="O681" s="1" t="s">
        <v>122</v>
      </c>
      <c r="P681" s="1" t="s">
        <v>246</v>
      </c>
      <c r="Q681" s="1" t="s">
        <v>247</v>
      </c>
      <c r="R681" s="1" t="s">
        <v>7008</v>
      </c>
      <c r="S681" s="1" t="s">
        <v>5610</v>
      </c>
      <c r="U681" s="1" t="s">
        <v>978</v>
      </c>
      <c r="V681" s="18">
        <v>0</v>
      </c>
      <c r="W681" s="18">
        <v>1.4594907407407405E-2</v>
      </c>
      <c r="X681" s="18">
        <v>1.4594907407407405E-2</v>
      </c>
      <c r="Y681" s="1" t="e">
        <f>VLOOKUP(A681,tickets!A:A,1,0)</f>
        <v>#N/A</v>
      </c>
      <c r="Z681" s="58">
        <v>45329</v>
      </c>
      <c r="AA681" s="79">
        <v>0.99305555555555547</v>
      </c>
    </row>
    <row r="682" spans="1:27" hidden="1" x14ac:dyDescent="0.2">
      <c r="A682" s="1" t="s">
        <v>7009</v>
      </c>
      <c r="B682" s="1" t="s">
        <v>132</v>
      </c>
      <c r="C682" s="1" t="s">
        <v>250</v>
      </c>
      <c r="D682" s="1" t="s">
        <v>251</v>
      </c>
      <c r="E682" s="1" t="s">
        <v>302</v>
      </c>
      <c r="F682" s="1" t="s">
        <v>303</v>
      </c>
      <c r="G682" s="1" t="s">
        <v>110</v>
      </c>
      <c r="H682" s="1" t="s">
        <v>50</v>
      </c>
      <c r="I682" s="1" t="s">
        <v>109</v>
      </c>
      <c r="J682" s="1" t="s">
        <v>4186</v>
      </c>
      <c r="K682" s="1" t="s">
        <v>129</v>
      </c>
      <c r="L682" s="1" t="s">
        <v>306</v>
      </c>
      <c r="M682" s="1" t="s">
        <v>7010</v>
      </c>
      <c r="N682" s="1" t="s">
        <v>7011</v>
      </c>
      <c r="O682" s="1" t="s">
        <v>122</v>
      </c>
      <c r="P682" s="1" t="s">
        <v>246</v>
      </c>
      <c r="Q682" s="1" t="s">
        <v>247</v>
      </c>
      <c r="R682" s="1" t="s">
        <v>7012</v>
      </c>
      <c r="S682" s="1" t="s">
        <v>5638</v>
      </c>
      <c r="T682" s="1" t="s">
        <v>307</v>
      </c>
      <c r="U682" s="1" t="s">
        <v>276</v>
      </c>
      <c r="V682" s="18">
        <v>0</v>
      </c>
      <c r="W682" s="18">
        <v>0</v>
      </c>
      <c r="X682" s="18">
        <v>0</v>
      </c>
      <c r="Y682" s="1" t="e">
        <f>VLOOKUP(A682,tickets!A:A,1,0)</f>
        <v>#N/A</v>
      </c>
      <c r="Z682" s="58">
        <v>45327</v>
      </c>
      <c r="AA682" s="79">
        <v>0.99305555555555547</v>
      </c>
    </row>
    <row r="683" spans="1:27" x14ac:dyDescent="0.2">
      <c r="A683" s="1" t="s">
        <v>2137</v>
      </c>
      <c r="B683" s="1" t="s">
        <v>112</v>
      </c>
      <c r="C683" s="1" t="s">
        <v>16</v>
      </c>
      <c r="D683" s="1" t="s">
        <v>18</v>
      </c>
      <c r="E683" s="1" t="s">
        <v>499</v>
      </c>
      <c r="F683" s="1" t="s">
        <v>1770</v>
      </c>
      <c r="G683" s="1" t="s">
        <v>110</v>
      </c>
      <c r="H683" s="1" t="s">
        <v>50</v>
      </c>
      <c r="I683" s="1" t="s">
        <v>109</v>
      </c>
      <c r="J683" s="1" t="s">
        <v>81</v>
      </c>
      <c r="K683" s="1" t="s">
        <v>111</v>
      </c>
      <c r="L683" s="1" t="s">
        <v>2141</v>
      </c>
      <c r="M683" s="1" t="s">
        <v>6950</v>
      </c>
      <c r="N683" s="1" t="s">
        <v>6951</v>
      </c>
      <c r="O683" s="1" t="s">
        <v>122</v>
      </c>
      <c r="P683" s="1" t="s">
        <v>266</v>
      </c>
      <c r="Q683" s="1" t="s">
        <v>267</v>
      </c>
      <c r="R683" s="1" t="s">
        <v>6952</v>
      </c>
      <c r="S683" s="1" t="s">
        <v>5720</v>
      </c>
      <c r="T683" s="1" t="s">
        <v>6115</v>
      </c>
      <c r="U683" s="1" t="s">
        <v>6953</v>
      </c>
      <c r="V683" s="18">
        <v>0</v>
      </c>
      <c r="W683" s="18">
        <v>7.407407407407407E-4</v>
      </c>
      <c r="X683" s="18">
        <v>7.407407407407407E-4</v>
      </c>
      <c r="Y683" s="1" t="e">
        <f>VLOOKUP(A683,tickets!A:A,1,0)</f>
        <v>#N/A</v>
      </c>
      <c r="Z683" s="58">
        <v>45330</v>
      </c>
      <c r="AA683" s="79">
        <v>0.99305555555555547</v>
      </c>
    </row>
    <row r="684" spans="1:27" x14ac:dyDescent="0.2">
      <c r="A684" s="1" t="s">
        <v>2147</v>
      </c>
      <c r="B684" s="1" t="s">
        <v>112</v>
      </c>
      <c r="C684" s="1" t="s">
        <v>18</v>
      </c>
      <c r="D684" s="1" t="s">
        <v>18</v>
      </c>
      <c r="E684" s="1" t="s">
        <v>499</v>
      </c>
      <c r="F684" s="1" t="s">
        <v>1770</v>
      </c>
      <c r="G684" s="1" t="s">
        <v>110</v>
      </c>
      <c r="H684" s="1" t="s">
        <v>50</v>
      </c>
      <c r="I684" s="1" t="s">
        <v>109</v>
      </c>
      <c r="J684" s="1" t="s">
        <v>81</v>
      </c>
      <c r="K684" s="1" t="s">
        <v>111</v>
      </c>
      <c r="L684" s="1" t="s">
        <v>2151</v>
      </c>
      <c r="M684" s="1" t="s">
        <v>6954</v>
      </c>
      <c r="N684" s="1" t="s">
        <v>6955</v>
      </c>
      <c r="O684" s="1" t="s">
        <v>122</v>
      </c>
      <c r="P684" s="1" t="s">
        <v>266</v>
      </c>
      <c r="Q684" s="1" t="s">
        <v>267</v>
      </c>
      <c r="R684" s="1" t="s">
        <v>6956</v>
      </c>
      <c r="S684" s="1" t="s">
        <v>5720</v>
      </c>
      <c r="T684" s="1" t="s">
        <v>6115</v>
      </c>
      <c r="U684" s="1" t="s">
        <v>6339</v>
      </c>
      <c r="V684" s="18">
        <v>0</v>
      </c>
      <c r="W684" s="18">
        <v>1.5509259259259261E-3</v>
      </c>
      <c r="X684" s="18">
        <v>1.5509259259259261E-3</v>
      </c>
      <c r="Y684" s="1" t="e">
        <f>VLOOKUP(A684,tickets!A:A,1,0)</f>
        <v>#N/A</v>
      </c>
      <c r="Z684" s="58">
        <v>45330</v>
      </c>
      <c r="AA684" s="79">
        <v>0.99305555555555547</v>
      </c>
    </row>
    <row r="685" spans="1:27" x14ac:dyDescent="0.2">
      <c r="A685" s="1" t="s">
        <v>2003</v>
      </c>
      <c r="B685" s="1" t="s">
        <v>185</v>
      </c>
      <c r="C685" s="1" t="s">
        <v>16</v>
      </c>
      <c r="D685" s="1" t="s">
        <v>242</v>
      </c>
      <c r="E685" s="1" t="s">
        <v>54</v>
      </c>
      <c r="F685" s="1" t="s">
        <v>147</v>
      </c>
      <c r="G685" s="1" t="s">
        <v>110</v>
      </c>
      <c r="H685" s="1" t="s">
        <v>36</v>
      </c>
      <c r="I685" s="1" t="s">
        <v>117</v>
      </c>
      <c r="J685" s="1" t="s">
        <v>81</v>
      </c>
      <c r="K685" s="1" t="s">
        <v>111</v>
      </c>
      <c r="L685" s="1" t="s">
        <v>2007</v>
      </c>
      <c r="M685" s="1" t="s">
        <v>6962</v>
      </c>
      <c r="N685" s="1" t="s">
        <v>6963</v>
      </c>
      <c r="O685" s="1" t="s">
        <v>122</v>
      </c>
      <c r="P685" s="1" t="s">
        <v>266</v>
      </c>
      <c r="Q685" s="1" t="s">
        <v>330</v>
      </c>
      <c r="R685" s="1" t="s">
        <v>6964</v>
      </c>
      <c r="S685" s="1" t="s">
        <v>5720</v>
      </c>
      <c r="T685" s="1" t="s">
        <v>6965</v>
      </c>
      <c r="V685" s="18">
        <v>0</v>
      </c>
      <c r="W685" s="18">
        <v>0</v>
      </c>
      <c r="X685" s="18">
        <v>0</v>
      </c>
      <c r="Y685" s="1" t="e">
        <f>VLOOKUP(A685,tickets!A:A,1,0)</f>
        <v>#N/A</v>
      </c>
      <c r="Z685" s="58">
        <v>45330</v>
      </c>
      <c r="AA685" s="79">
        <v>0.99305555555555547</v>
      </c>
    </row>
    <row r="686" spans="1:27" x14ac:dyDescent="0.2">
      <c r="A686" s="1" t="s">
        <v>2108</v>
      </c>
      <c r="B686" s="1" t="s">
        <v>199</v>
      </c>
      <c r="C686" s="1" t="s">
        <v>14</v>
      </c>
      <c r="D686" s="1" t="s">
        <v>344</v>
      </c>
      <c r="E686" s="1" t="s">
        <v>48</v>
      </c>
      <c r="F686" s="1" t="s">
        <v>143</v>
      </c>
      <c r="G686" s="1" t="s">
        <v>110</v>
      </c>
      <c r="H686" s="1" t="s">
        <v>50</v>
      </c>
      <c r="I686" s="1" t="s">
        <v>109</v>
      </c>
      <c r="J686" s="1" t="s">
        <v>81</v>
      </c>
      <c r="K686" s="1" t="s">
        <v>129</v>
      </c>
      <c r="L686" s="1" t="s">
        <v>2112</v>
      </c>
      <c r="M686" s="1" t="s">
        <v>7021</v>
      </c>
      <c r="N686" s="1" t="s">
        <v>7022</v>
      </c>
      <c r="O686" s="1" t="s">
        <v>122</v>
      </c>
      <c r="P686" s="1" t="s">
        <v>249</v>
      </c>
      <c r="Q686" s="1" t="s">
        <v>345</v>
      </c>
      <c r="R686" s="1" t="s">
        <v>7023</v>
      </c>
      <c r="S686" s="1" t="s">
        <v>5720</v>
      </c>
      <c r="T686" s="1" t="s">
        <v>7024</v>
      </c>
      <c r="U686" s="1" t="s">
        <v>7025</v>
      </c>
      <c r="V686" s="18">
        <v>0</v>
      </c>
      <c r="W686" s="18">
        <v>5.6284722222222222E-2</v>
      </c>
      <c r="X686" s="18">
        <v>5.6284722222222222E-2</v>
      </c>
      <c r="Y686" s="1" t="e">
        <f>VLOOKUP(A686,tickets!A:A,1,0)</f>
        <v>#N/A</v>
      </c>
      <c r="Z686" s="58">
        <v>45330</v>
      </c>
      <c r="AA686" s="79">
        <v>0.99305555555555547</v>
      </c>
    </row>
    <row r="687" spans="1:27" x14ac:dyDescent="0.2">
      <c r="A687" s="1" t="s">
        <v>2180</v>
      </c>
      <c r="B687" s="1" t="s">
        <v>115</v>
      </c>
      <c r="C687" s="1" t="s">
        <v>13</v>
      </c>
      <c r="D687" s="1" t="s">
        <v>257</v>
      </c>
      <c r="E687" s="1" t="s">
        <v>37</v>
      </c>
      <c r="F687" s="1" t="s">
        <v>151</v>
      </c>
      <c r="G687" s="1" t="s">
        <v>116</v>
      </c>
      <c r="H687" s="1" t="s">
        <v>40</v>
      </c>
      <c r="I687" s="1" t="s">
        <v>117</v>
      </c>
      <c r="J687" s="1" t="s">
        <v>81</v>
      </c>
      <c r="K687" s="1" t="s">
        <v>111</v>
      </c>
      <c r="L687" s="1" t="s">
        <v>2184</v>
      </c>
      <c r="M687" s="1" t="s">
        <v>7039</v>
      </c>
      <c r="N687" s="1" t="s">
        <v>7040</v>
      </c>
      <c r="O687" s="1" t="s">
        <v>122</v>
      </c>
      <c r="P687" s="1" t="s">
        <v>266</v>
      </c>
      <c r="R687" s="1" t="s">
        <v>7041</v>
      </c>
      <c r="S687" s="1" t="s">
        <v>5720</v>
      </c>
      <c r="T687" s="1" t="s">
        <v>7042</v>
      </c>
      <c r="U687" s="1" t="s">
        <v>7043</v>
      </c>
      <c r="V687" s="18">
        <v>1.5763888888888886E-2</v>
      </c>
      <c r="W687" s="18">
        <v>3.3912037037037039E-2</v>
      </c>
      <c r="X687" s="18">
        <v>1.8148148148148146E-2</v>
      </c>
      <c r="Y687" s="1" t="e">
        <f>VLOOKUP(A687,tickets!A:A,1,0)</f>
        <v>#N/A</v>
      </c>
      <c r="Z687" s="58">
        <v>45330</v>
      </c>
      <c r="AA687" s="79">
        <v>0.99305555555555547</v>
      </c>
    </row>
    <row r="688" spans="1:27" x14ac:dyDescent="0.2">
      <c r="A688" s="1" t="s">
        <v>2118</v>
      </c>
      <c r="B688" s="1" t="s">
        <v>115</v>
      </c>
      <c r="C688" s="1" t="s">
        <v>23</v>
      </c>
      <c r="D688" s="1" t="s">
        <v>243</v>
      </c>
      <c r="E688" s="1" t="s">
        <v>68</v>
      </c>
      <c r="F688" s="1" t="s">
        <v>120</v>
      </c>
      <c r="G688" s="1" t="s">
        <v>116</v>
      </c>
      <c r="H688" s="1" t="s">
        <v>40</v>
      </c>
      <c r="I688" s="1" t="s">
        <v>117</v>
      </c>
      <c r="J688" s="1" t="s">
        <v>81</v>
      </c>
      <c r="K688" s="1" t="s">
        <v>121</v>
      </c>
      <c r="L688" s="1" t="s">
        <v>2117</v>
      </c>
      <c r="M688" s="1" t="s">
        <v>7182</v>
      </c>
      <c r="N688" s="1" t="s">
        <v>7183</v>
      </c>
      <c r="O688" s="1" t="s">
        <v>122</v>
      </c>
      <c r="P688" s="1" t="s">
        <v>246</v>
      </c>
      <c r="Q688" s="1" t="s">
        <v>247</v>
      </c>
      <c r="R688" s="1" t="s">
        <v>7184</v>
      </c>
      <c r="S688" s="1" t="s">
        <v>5720</v>
      </c>
      <c r="T688" s="1" t="s">
        <v>7185</v>
      </c>
      <c r="U688" s="1" t="s">
        <v>6203</v>
      </c>
      <c r="V688" s="18">
        <v>0.92688657407407404</v>
      </c>
      <c r="W688" s="18">
        <v>0.9538888888888889</v>
      </c>
      <c r="X688" s="18">
        <v>2.7002314814814812E-2</v>
      </c>
      <c r="Y688" s="1" t="e">
        <f>VLOOKUP(A688,tickets!A:A,1,0)</f>
        <v>#N/A</v>
      </c>
      <c r="Z688" s="58">
        <v>45330</v>
      </c>
      <c r="AA688" s="79">
        <v>0.99305555555555547</v>
      </c>
    </row>
    <row r="689" spans="1:27" x14ac:dyDescent="0.2">
      <c r="A689" s="1" t="s">
        <v>2122</v>
      </c>
      <c r="B689" s="1" t="s">
        <v>115</v>
      </c>
      <c r="C689" s="1" t="s">
        <v>20</v>
      </c>
      <c r="D689" s="1" t="s">
        <v>243</v>
      </c>
      <c r="E689" s="1" t="s">
        <v>68</v>
      </c>
      <c r="F689" s="1" t="s">
        <v>120</v>
      </c>
      <c r="G689" s="1" t="s">
        <v>116</v>
      </c>
      <c r="H689" s="1" t="s">
        <v>40</v>
      </c>
      <c r="I689" s="1" t="s">
        <v>117</v>
      </c>
      <c r="J689" s="1" t="s">
        <v>81</v>
      </c>
      <c r="K689" s="1" t="s">
        <v>111</v>
      </c>
      <c r="L689" s="1" t="s">
        <v>2126</v>
      </c>
      <c r="M689" s="1" t="s">
        <v>7211</v>
      </c>
      <c r="N689" s="1" t="s">
        <v>7212</v>
      </c>
      <c r="O689" s="1" t="s">
        <v>122</v>
      </c>
      <c r="P689" s="1" t="s">
        <v>246</v>
      </c>
      <c r="Q689" s="1" t="s">
        <v>247</v>
      </c>
      <c r="R689" s="1" t="s">
        <v>7213</v>
      </c>
      <c r="S689" s="1" t="s">
        <v>5720</v>
      </c>
      <c r="T689" s="1" t="s">
        <v>7214</v>
      </c>
      <c r="U689" s="1" t="s">
        <v>7215</v>
      </c>
      <c r="V689" s="18">
        <v>0</v>
      </c>
      <c r="W689" s="18">
        <v>0.12591435185185185</v>
      </c>
      <c r="X689" s="18">
        <v>0.12591435185185185</v>
      </c>
      <c r="Y689" s="1" t="e">
        <f>VLOOKUP(A689,tickets!A:A,1,0)</f>
        <v>#N/A</v>
      </c>
      <c r="Z689" s="58">
        <v>45330</v>
      </c>
      <c r="AA689" s="79">
        <v>0.99305555555555547</v>
      </c>
    </row>
    <row r="690" spans="1:27" x14ac:dyDescent="0.2">
      <c r="A690" s="1" t="s">
        <v>2024</v>
      </c>
      <c r="B690" s="1" t="s">
        <v>112</v>
      </c>
      <c r="C690" s="1" t="s">
        <v>18</v>
      </c>
      <c r="D690" s="1" t="s">
        <v>242</v>
      </c>
      <c r="E690" s="1" t="s">
        <v>61</v>
      </c>
      <c r="F690" s="1" t="s">
        <v>453</v>
      </c>
      <c r="G690" s="1" t="s">
        <v>110</v>
      </c>
      <c r="H690" s="1" t="s">
        <v>50</v>
      </c>
      <c r="I690" s="1" t="s">
        <v>109</v>
      </c>
      <c r="J690" s="1" t="s">
        <v>81</v>
      </c>
      <c r="K690" s="1" t="s">
        <v>111</v>
      </c>
      <c r="L690" s="1" t="s">
        <v>2028</v>
      </c>
      <c r="M690" s="1" t="s">
        <v>7229</v>
      </c>
      <c r="N690" s="1" t="s">
        <v>7230</v>
      </c>
      <c r="O690" s="1" t="s">
        <v>122</v>
      </c>
      <c r="P690" s="1" t="s">
        <v>266</v>
      </c>
      <c r="Q690" s="1" t="s">
        <v>267</v>
      </c>
      <c r="R690" s="1" t="s">
        <v>7231</v>
      </c>
      <c r="S690" s="1" t="s">
        <v>5720</v>
      </c>
      <c r="T690" s="1" t="s">
        <v>2028</v>
      </c>
      <c r="U690" s="1" t="s">
        <v>2028</v>
      </c>
      <c r="V690" s="18">
        <v>0</v>
      </c>
      <c r="W690" s="18">
        <v>2.0833333333333333E-3</v>
      </c>
      <c r="X690" s="18">
        <v>2.0833333333333333E-3</v>
      </c>
      <c r="Y690" s="1" t="e">
        <f>VLOOKUP(A690,tickets!A:A,1,0)</f>
        <v>#N/A</v>
      </c>
      <c r="Z690" s="58">
        <v>45330</v>
      </c>
      <c r="AA690" s="79">
        <v>0.99305555555555547</v>
      </c>
    </row>
    <row r="691" spans="1:27" hidden="1" x14ac:dyDescent="0.2">
      <c r="A691" s="1" t="s">
        <v>7048</v>
      </c>
      <c r="B691" s="1" t="s">
        <v>164</v>
      </c>
      <c r="C691" s="1" t="s">
        <v>295</v>
      </c>
      <c r="D691" s="1" t="s">
        <v>251</v>
      </c>
      <c r="E691" s="1" t="s">
        <v>261</v>
      </c>
      <c r="F691" s="1" t="s">
        <v>335</v>
      </c>
      <c r="G691" s="1" t="s">
        <v>110</v>
      </c>
      <c r="H691" s="1" t="s">
        <v>50</v>
      </c>
      <c r="I691" s="1" t="s">
        <v>109</v>
      </c>
      <c r="J691" s="1" t="s">
        <v>4186</v>
      </c>
      <c r="K691" s="1" t="s">
        <v>129</v>
      </c>
      <c r="L691" s="1" t="s">
        <v>7049</v>
      </c>
      <c r="M691" s="1" t="s">
        <v>7050</v>
      </c>
      <c r="N691" s="1" t="s">
        <v>7051</v>
      </c>
      <c r="O691" s="1" t="s">
        <v>122</v>
      </c>
      <c r="P691" s="1" t="s">
        <v>246</v>
      </c>
      <c r="Q691" s="1" t="s">
        <v>247</v>
      </c>
      <c r="R691" s="1" t="s">
        <v>7052</v>
      </c>
      <c r="S691" s="1" t="s">
        <v>5720</v>
      </c>
      <c r="U691" s="1" t="s">
        <v>7053</v>
      </c>
      <c r="V691" s="18">
        <v>0</v>
      </c>
      <c r="W691" s="18">
        <v>0</v>
      </c>
      <c r="X691" s="18">
        <v>0</v>
      </c>
      <c r="Y691" s="1" t="e">
        <f>VLOOKUP(A691,tickets!A:A,1,0)</f>
        <v>#N/A</v>
      </c>
      <c r="Z691" s="58">
        <v>45330</v>
      </c>
      <c r="AA691" s="79">
        <v>0.99305555555555547</v>
      </c>
    </row>
    <row r="692" spans="1:27" hidden="1" x14ac:dyDescent="0.2">
      <c r="A692" s="1" t="s">
        <v>7054</v>
      </c>
      <c r="B692" s="1" t="s">
        <v>132</v>
      </c>
      <c r="C692" s="1" t="s">
        <v>250</v>
      </c>
      <c r="D692" s="1" t="s">
        <v>251</v>
      </c>
      <c r="E692" s="1" t="s">
        <v>263</v>
      </c>
      <c r="F692" s="1" t="s">
        <v>293</v>
      </c>
      <c r="G692" s="1" t="s">
        <v>116</v>
      </c>
      <c r="H692" s="1" t="s">
        <v>40</v>
      </c>
      <c r="I692" s="1" t="s">
        <v>117</v>
      </c>
      <c r="J692" s="1" t="s">
        <v>81</v>
      </c>
      <c r="K692" s="1" t="s">
        <v>129</v>
      </c>
      <c r="L692" s="1" t="s">
        <v>386</v>
      </c>
      <c r="M692" s="1" t="s">
        <v>7055</v>
      </c>
      <c r="N692" s="1" t="s">
        <v>7056</v>
      </c>
      <c r="O692" s="1" t="s">
        <v>122</v>
      </c>
      <c r="P692" s="1" t="s">
        <v>246</v>
      </c>
      <c r="Q692" s="1" t="s">
        <v>247</v>
      </c>
      <c r="R692" s="1" t="s">
        <v>7056</v>
      </c>
      <c r="S692" s="1" t="s">
        <v>5734</v>
      </c>
      <c r="T692" s="1" t="s">
        <v>386</v>
      </c>
      <c r="U692" s="1" t="s">
        <v>387</v>
      </c>
      <c r="V692" s="18">
        <v>0</v>
      </c>
      <c r="W692" s="18">
        <v>7.7546296296296304E-4</v>
      </c>
      <c r="X692" s="18">
        <v>7.7546296296296304E-4</v>
      </c>
      <c r="Y692" s="1" t="e">
        <f>VLOOKUP(A692,tickets!A:A,1,0)</f>
        <v>#N/A</v>
      </c>
      <c r="Z692" s="58">
        <v>45331</v>
      </c>
      <c r="AA692" s="79">
        <v>0.99305555555555547</v>
      </c>
    </row>
    <row r="693" spans="1:27" hidden="1" x14ac:dyDescent="0.2">
      <c r="A693" s="1" t="s">
        <v>7057</v>
      </c>
      <c r="B693" s="1" t="s">
        <v>164</v>
      </c>
      <c r="C693" s="1" t="s">
        <v>242</v>
      </c>
      <c r="D693" s="1" t="s">
        <v>251</v>
      </c>
      <c r="E693" s="1" t="s">
        <v>286</v>
      </c>
      <c r="F693" s="1" t="s">
        <v>287</v>
      </c>
      <c r="G693" s="1" t="s">
        <v>110</v>
      </c>
      <c r="H693" s="1" t="s">
        <v>50</v>
      </c>
      <c r="I693" s="1" t="s">
        <v>109</v>
      </c>
      <c r="J693" s="1" t="s">
        <v>81</v>
      </c>
      <c r="K693" s="1" t="s">
        <v>114</v>
      </c>
      <c r="L693" s="1" t="s">
        <v>7058</v>
      </c>
      <c r="M693" s="1" t="s">
        <v>7059</v>
      </c>
      <c r="N693" s="1" t="s">
        <v>7060</v>
      </c>
      <c r="O693" s="1" t="s">
        <v>122</v>
      </c>
      <c r="P693" s="1" t="s">
        <v>246</v>
      </c>
      <c r="Q693" s="1" t="s">
        <v>247</v>
      </c>
      <c r="R693" s="1" t="s">
        <v>7061</v>
      </c>
      <c r="S693" s="1" t="s">
        <v>5734</v>
      </c>
      <c r="T693" s="1" t="s">
        <v>7058</v>
      </c>
      <c r="U693" s="1" t="s">
        <v>276</v>
      </c>
      <c r="V693" s="18">
        <v>0</v>
      </c>
      <c r="W693" s="18">
        <v>9.9537037037037042E-3</v>
      </c>
      <c r="X693" s="18">
        <v>9.9537037037037042E-3</v>
      </c>
      <c r="Y693" s="1" t="e">
        <f>VLOOKUP(A693,tickets!A:A,1,0)</f>
        <v>#N/A</v>
      </c>
      <c r="Z693" s="58">
        <v>45331</v>
      </c>
      <c r="AA693" s="79">
        <v>0.99305555555555547</v>
      </c>
    </row>
    <row r="694" spans="1:27" hidden="1" x14ac:dyDescent="0.2">
      <c r="A694" s="1" t="s">
        <v>7062</v>
      </c>
      <c r="B694" s="1" t="s">
        <v>132</v>
      </c>
      <c r="C694" s="1" t="s">
        <v>256</v>
      </c>
      <c r="D694" s="1" t="s">
        <v>257</v>
      </c>
      <c r="E694" s="1" t="s">
        <v>258</v>
      </c>
      <c r="F694" s="1" t="s">
        <v>461</v>
      </c>
      <c r="G694" s="1" t="s">
        <v>116</v>
      </c>
      <c r="H694" s="1" t="s">
        <v>40</v>
      </c>
      <c r="I694" s="1" t="s">
        <v>117</v>
      </c>
      <c r="J694" s="1" t="s">
        <v>81</v>
      </c>
      <c r="K694" s="1" t="s">
        <v>521</v>
      </c>
      <c r="L694" s="1" t="s">
        <v>965</v>
      </c>
      <c r="M694" s="1" t="s">
        <v>7063</v>
      </c>
      <c r="N694" s="1" t="s">
        <v>7064</v>
      </c>
      <c r="O694" s="1" t="s">
        <v>122</v>
      </c>
      <c r="P694" s="1" t="s">
        <v>199</v>
      </c>
      <c r="Q694" s="1" t="s">
        <v>115</v>
      </c>
      <c r="R694" s="1" t="s">
        <v>7065</v>
      </c>
      <c r="S694" s="1" t="s">
        <v>5638</v>
      </c>
      <c r="T694" s="1" t="s">
        <v>7066</v>
      </c>
      <c r="V694" s="18">
        <v>0.17232638888888888</v>
      </c>
      <c r="W694" s="18">
        <v>0.18395833333333333</v>
      </c>
      <c r="X694" s="18">
        <v>1.1631944444444445E-2</v>
      </c>
      <c r="Y694" s="1" t="e">
        <f>VLOOKUP(A694,tickets!A:A,1,0)</f>
        <v>#N/A</v>
      </c>
      <c r="Z694" s="58">
        <v>45327</v>
      </c>
      <c r="AA694" s="79">
        <v>0.99305555555555547</v>
      </c>
    </row>
    <row r="695" spans="1:27" x14ac:dyDescent="0.2">
      <c r="A695" s="1" t="s">
        <v>2097</v>
      </c>
      <c r="B695" s="1" t="s">
        <v>115</v>
      </c>
      <c r="C695" s="1" t="s">
        <v>17</v>
      </c>
      <c r="D695" s="1" t="s">
        <v>243</v>
      </c>
      <c r="E695" s="1" t="s">
        <v>55</v>
      </c>
      <c r="F695" s="1" t="s">
        <v>120</v>
      </c>
      <c r="G695" s="1" t="s">
        <v>116</v>
      </c>
      <c r="H695" s="1" t="s">
        <v>40</v>
      </c>
      <c r="I695" s="1" t="s">
        <v>117</v>
      </c>
      <c r="J695" s="1" t="s">
        <v>81</v>
      </c>
      <c r="K695" s="1" t="s">
        <v>111</v>
      </c>
      <c r="L695" s="1" t="s">
        <v>2101</v>
      </c>
      <c r="M695" s="1" t="s">
        <v>7291</v>
      </c>
      <c r="N695" s="1" t="s">
        <v>7292</v>
      </c>
      <c r="O695" s="1" t="s">
        <v>122</v>
      </c>
      <c r="P695" s="1" t="s">
        <v>278</v>
      </c>
      <c r="Q695" s="1" t="s">
        <v>278</v>
      </c>
      <c r="R695" s="1" t="s">
        <v>7293</v>
      </c>
      <c r="S695" s="1" t="s">
        <v>5720</v>
      </c>
      <c r="T695" s="1" t="s">
        <v>7294</v>
      </c>
      <c r="U695" s="1" t="s">
        <v>7295</v>
      </c>
      <c r="V695" s="18">
        <v>0.9822685185185186</v>
      </c>
      <c r="W695" s="18">
        <v>0.99961805555555561</v>
      </c>
      <c r="X695" s="18">
        <v>1.7349537037037038E-2</v>
      </c>
      <c r="Y695" s="1" t="e">
        <f>VLOOKUP(A695,tickets!A:A,1,0)</f>
        <v>#N/A</v>
      </c>
      <c r="Z695" s="58">
        <v>45330</v>
      </c>
      <c r="AA695" s="79">
        <v>0.99305555555555547</v>
      </c>
    </row>
    <row r="696" spans="1:27" hidden="1" x14ac:dyDescent="0.2">
      <c r="A696" s="1" t="s">
        <v>2172</v>
      </c>
      <c r="B696" s="1" t="s">
        <v>124</v>
      </c>
      <c r="C696" s="1" t="s">
        <v>18</v>
      </c>
      <c r="D696" s="1" t="s">
        <v>277</v>
      </c>
      <c r="E696" s="1" t="s">
        <v>58</v>
      </c>
      <c r="F696" s="1" t="s">
        <v>125</v>
      </c>
      <c r="G696" s="1" t="s">
        <v>123</v>
      </c>
      <c r="H696" s="1" t="s">
        <v>50</v>
      </c>
      <c r="I696" s="1" t="s">
        <v>109</v>
      </c>
      <c r="J696" s="1" t="s">
        <v>80</v>
      </c>
      <c r="K696" s="1" t="s">
        <v>131</v>
      </c>
      <c r="L696" s="1" t="s">
        <v>2175</v>
      </c>
      <c r="M696" s="1" t="s">
        <v>7296</v>
      </c>
      <c r="N696" s="1" t="s">
        <v>7296</v>
      </c>
      <c r="O696" s="1" t="s">
        <v>122</v>
      </c>
      <c r="P696" s="1" t="s">
        <v>278</v>
      </c>
      <c r="Q696" s="1" t="s">
        <v>278</v>
      </c>
      <c r="R696" s="1" t="s">
        <v>7297</v>
      </c>
      <c r="S696" s="1" t="s">
        <v>5720</v>
      </c>
      <c r="T696" s="1" t="s">
        <v>7298</v>
      </c>
      <c r="U696" s="1" t="s">
        <v>7299</v>
      </c>
      <c r="V696" s="18">
        <v>4.8865740740740737E-2</v>
      </c>
      <c r="W696" s="18">
        <v>4.9398148148148142E-2</v>
      </c>
      <c r="X696" s="18">
        <v>5.3240740740740744E-4</v>
      </c>
      <c r="Y696" s="1" t="e">
        <f>VLOOKUP(A696,tickets!A:A,1,0)</f>
        <v>#N/A</v>
      </c>
      <c r="Z696" s="58">
        <v>45330</v>
      </c>
      <c r="AA696" s="79">
        <v>0.99305555555555547</v>
      </c>
    </row>
    <row r="697" spans="1:27" hidden="1" x14ac:dyDescent="0.2">
      <c r="A697" s="1" t="s">
        <v>7076</v>
      </c>
      <c r="B697" s="1" t="s">
        <v>173</v>
      </c>
      <c r="C697" s="1" t="s">
        <v>242</v>
      </c>
      <c r="D697" s="1" t="s">
        <v>251</v>
      </c>
      <c r="E697" s="1" t="s">
        <v>328</v>
      </c>
      <c r="F697" s="1" t="s">
        <v>389</v>
      </c>
      <c r="G697" s="1" t="s">
        <v>110</v>
      </c>
      <c r="H697" s="1" t="s">
        <v>50</v>
      </c>
      <c r="I697" s="1" t="s">
        <v>109</v>
      </c>
      <c r="J697" s="1" t="s">
        <v>4186</v>
      </c>
      <c r="K697" s="1" t="s">
        <v>114</v>
      </c>
      <c r="L697" s="1" t="s">
        <v>7077</v>
      </c>
      <c r="M697" s="1" t="s">
        <v>7078</v>
      </c>
      <c r="N697" s="1" t="s">
        <v>7079</v>
      </c>
      <c r="O697" s="1" t="s">
        <v>122</v>
      </c>
      <c r="P697" s="1" t="s">
        <v>246</v>
      </c>
      <c r="Q697" s="1" t="s">
        <v>247</v>
      </c>
      <c r="R697" s="1" t="s">
        <v>7080</v>
      </c>
      <c r="S697" s="1" t="s">
        <v>5734</v>
      </c>
      <c r="T697" s="1" t="s">
        <v>6625</v>
      </c>
      <c r="U697" s="1" t="s">
        <v>4980</v>
      </c>
      <c r="V697" s="18">
        <v>0</v>
      </c>
      <c r="W697" s="18">
        <v>0</v>
      </c>
      <c r="X697" s="18">
        <v>0</v>
      </c>
      <c r="Y697" s="1" t="e">
        <f>VLOOKUP(A697,tickets!A:A,1,0)</f>
        <v>#N/A</v>
      </c>
      <c r="Z697" s="58">
        <v>45331</v>
      </c>
      <c r="AA697" s="79">
        <v>0.99305555555555547</v>
      </c>
    </row>
    <row r="698" spans="1:27" x14ac:dyDescent="0.2">
      <c r="A698" s="1" t="s">
        <v>2034</v>
      </c>
      <c r="B698" s="1" t="s">
        <v>112</v>
      </c>
      <c r="C698" s="1" t="s">
        <v>18</v>
      </c>
      <c r="D698" s="1" t="s">
        <v>242</v>
      </c>
      <c r="E698" s="1" t="s">
        <v>61</v>
      </c>
      <c r="F698" s="1" t="s">
        <v>453</v>
      </c>
      <c r="G698" s="1" t="s">
        <v>110</v>
      </c>
      <c r="H698" s="1" t="s">
        <v>50</v>
      </c>
      <c r="I698" s="1" t="s">
        <v>109</v>
      </c>
      <c r="J698" s="1" t="s">
        <v>81</v>
      </c>
      <c r="K698" s="1" t="s">
        <v>111</v>
      </c>
      <c r="L698" s="1" t="s">
        <v>2038</v>
      </c>
      <c r="M698" s="1" t="s">
        <v>7308</v>
      </c>
      <c r="N698" s="1" t="s">
        <v>7309</v>
      </c>
      <c r="O698" s="1" t="s">
        <v>122</v>
      </c>
      <c r="P698" s="1" t="s">
        <v>266</v>
      </c>
      <c r="Q698" s="1" t="s">
        <v>267</v>
      </c>
      <c r="R698" s="1" t="s">
        <v>7310</v>
      </c>
      <c r="S698" s="1" t="s">
        <v>5720</v>
      </c>
      <c r="T698" s="1" t="s">
        <v>2038</v>
      </c>
      <c r="U698" s="1" t="s">
        <v>2038</v>
      </c>
      <c r="V698" s="18">
        <v>0</v>
      </c>
      <c r="W698" s="18">
        <v>2.6041666666666665E-3</v>
      </c>
      <c r="X698" s="18">
        <v>2.6041666666666665E-3</v>
      </c>
      <c r="Y698" s="1" t="e">
        <f>VLOOKUP(A698,tickets!A:A,1,0)</f>
        <v>#N/A</v>
      </c>
      <c r="Z698" s="58">
        <v>45330</v>
      </c>
      <c r="AA698" s="79">
        <v>0.99305555555555547</v>
      </c>
    </row>
    <row r="699" spans="1:27" x14ac:dyDescent="0.2">
      <c r="A699" s="1" t="s">
        <v>2162</v>
      </c>
      <c r="B699" s="1" t="s">
        <v>112</v>
      </c>
      <c r="C699" s="1" t="s">
        <v>18</v>
      </c>
      <c r="D699" s="1" t="s">
        <v>18</v>
      </c>
      <c r="E699" s="1" t="s">
        <v>499</v>
      </c>
      <c r="F699" s="1" t="s">
        <v>1770</v>
      </c>
      <c r="G699" s="1" t="s">
        <v>110</v>
      </c>
      <c r="H699" s="1" t="s">
        <v>50</v>
      </c>
      <c r="I699" s="1" t="s">
        <v>109</v>
      </c>
      <c r="J699" s="1" t="s">
        <v>81</v>
      </c>
      <c r="K699" s="1" t="s">
        <v>111</v>
      </c>
      <c r="L699" s="1" t="s">
        <v>2166</v>
      </c>
      <c r="M699" s="1" t="s">
        <v>7342</v>
      </c>
      <c r="N699" s="1" t="s">
        <v>7343</v>
      </c>
      <c r="O699" s="1" t="s">
        <v>122</v>
      </c>
      <c r="P699" s="1" t="s">
        <v>266</v>
      </c>
      <c r="Q699" s="1" t="s">
        <v>267</v>
      </c>
      <c r="R699" s="1" t="s">
        <v>7344</v>
      </c>
      <c r="S699" s="1" t="s">
        <v>5720</v>
      </c>
      <c r="T699" s="1" t="s">
        <v>6115</v>
      </c>
      <c r="U699" s="1" t="s">
        <v>7345</v>
      </c>
      <c r="V699" s="18">
        <v>0</v>
      </c>
      <c r="W699" s="18">
        <v>1.3773148148148147E-3</v>
      </c>
      <c r="X699" s="18">
        <v>1.3773148148148147E-3</v>
      </c>
      <c r="Y699" s="1" t="e">
        <f>VLOOKUP(A699,tickets!A:A,1,0)</f>
        <v>#N/A</v>
      </c>
      <c r="Z699" s="58">
        <v>45330</v>
      </c>
      <c r="AA699" s="79">
        <v>0.99305555555555547</v>
      </c>
    </row>
    <row r="700" spans="1:27" x14ac:dyDescent="0.2">
      <c r="A700" s="1" t="s">
        <v>2019</v>
      </c>
      <c r="B700" s="1" t="s">
        <v>115</v>
      </c>
      <c r="C700" s="1" t="s">
        <v>18</v>
      </c>
      <c r="D700" s="1" t="s">
        <v>243</v>
      </c>
      <c r="E700" s="1" t="s">
        <v>61</v>
      </c>
      <c r="F700" s="1" t="s">
        <v>144</v>
      </c>
      <c r="G700" s="1" t="s">
        <v>116</v>
      </c>
      <c r="H700" s="1" t="s">
        <v>40</v>
      </c>
      <c r="I700" s="1" t="s">
        <v>117</v>
      </c>
      <c r="J700" s="1" t="s">
        <v>81</v>
      </c>
      <c r="K700" s="1" t="s">
        <v>203</v>
      </c>
      <c r="L700" s="1" t="s">
        <v>2023</v>
      </c>
      <c r="M700" s="1" t="s">
        <v>7379</v>
      </c>
      <c r="N700" s="1" t="s">
        <v>7380</v>
      </c>
      <c r="O700" s="1" t="s">
        <v>122</v>
      </c>
      <c r="P700" s="1" t="s">
        <v>246</v>
      </c>
      <c r="Q700" s="1" t="s">
        <v>247</v>
      </c>
      <c r="R700" s="1" t="s">
        <v>7381</v>
      </c>
      <c r="S700" s="1" t="s">
        <v>5720</v>
      </c>
      <c r="T700" s="1" t="s">
        <v>7382</v>
      </c>
      <c r="U700" s="1" t="s">
        <v>7383</v>
      </c>
      <c r="V700" s="18">
        <v>0.83034722222222224</v>
      </c>
      <c r="W700" s="18">
        <v>1.0191550925925925</v>
      </c>
      <c r="X700" s="18">
        <v>0.18880787037037039</v>
      </c>
      <c r="Y700" s="1" t="e">
        <f>VLOOKUP(A700,tickets!A:A,1,0)</f>
        <v>#N/A</v>
      </c>
      <c r="Z700" s="58">
        <v>45330</v>
      </c>
      <c r="AA700" s="79">
        <v>0.99305555555555547</v>
      </c>
    </row>
    <row r="701" spans="1:27" x14ac:dyDescent="0.2">
      <c r="A701" s="1" t="s">
        <v>2246</v>
      </c>
      <c r="B701" s="1" t="s">
        <v>167</v>
      </c>
      <c r="C701" s="1" t="s">
        <v>22</v>
      </c>
      <c r="D701" s="1" t="s">
        <v>22</v>
      </c>
      <c r="E701" s="1" t="s">
        <v>45</v>
      </c>
      <c r="F701" s="1" t="s">
        <v>168</v>
      </c>
      <c r="G701" s="1" t="s">
        <v>110</v>
      </c>
      <c r="H701" s="1" t="s">
        <v>50</v>
      </c>
      <c r="I701" s="1" t="s">
        <v>109</v>
      </c>
      <c r="J701" s="1" t="s">
        <v>81</v>
      </c>
      <c r="K701" s="1" t="s">
        <v>111</v>
      </c>
      <c r="L701" s="1" t="s">
        <v>2250</v>
      </c>
      <c r="M701" s="1" t="s">
        <v>5740</v>
      </c>
      <c r="N701" s="1" t="s">
        <v>5741</v>
      </c>
      <c r="O701" s="1" t="s">
        <v>122</v>
      </c>
      <c r="P701" s="1" t="s">
        <v>279</v>
      </c>
      <c r="Q701" s="1" t="s">
        <v>280</v>
      </c>
      <c r="R701" s="1" t="s">
        <v>5742</v>
      </c>
      <c r="S701" s="1" t="s">
        <v>5734</v>
      </c>
      <c r="T701" s="1" t="s">
        <v>4316</v>
      </c>
      <c r="U701" s="1" t="s">
        <v>4316</v>
      </c>
      <c r="V701" s="18">
        <v>0</v>
      </c>
      <c r="W701" s="18">
        <v>1.689814814814815E-3</v>
      </c>
      <c r="X701" s="18">
        <v>1.689814814814815E-3</v>
      </c>
      <c r="Y701" s="1" t="e">
        <f>VLOOKUP(A701,tickets!A:A,1,0)</f>
        <v>#N/A</v>
      </c>
      <c r="Z701" s="58">
        <v>45331</v>
      </c>
      <c r="AA701" s="79">
        <v>0.99305555555555547</v>
      </c>
    </row>
    <row r="702" spans="1:27" x14ac:dyDescent="0.2">
      <c r="A702" s="1" t="s">
        <v>2299</v>
      </c>
      <c r="B702" s="1" t="s">
        <v>115</v>
      </c>
      <c r="C702" s="1" t="s">
        <v>19</v>
      </c>
      <c r="D702" s="1" t="s">
        <v>374</v>
      </c>
      <c r="E702" s="1" t="s">
        <v>64</v>
      </c>
      <c r="F702" s="1" t="s">
        <v>149</v>
      </c>
      <c r="G702" s="1" t="s">
        <v>110</v>
      </c>
      <c r="H702" s="1" t="s">
        <v>50</v>
      </c>
      <c r="I702" s="1" t="s">
        <v>109</v>
      </c>
      <c r="J702" s="1" t="s">
        <v>81</v>
      </c>
      <c r="K702" s="1" t="s">
        <v>2300</v>
      </c>
      <c r="L702" s="1" t="s">
        <v>2304</v>
      </c>
      <c r="M702" s="1" t="s">
        <v>5746</v>
      </c>
      <c r="N702" s="1" t="s">
        <v>5747</v>
      </c>
      <c r="O702" s="1" t="s">
        <v>122</v>
      </c>
      <c r="P702" s="1" t="s">
        <v>266</v>
      </c>
      <c r="Q702" s="1" t="s">
        <v>267</v>
      </c>
      <c r="R702" s="1" t="s">
        <v>5748</v>
      </c>
      <c r="S702" s="1" t="s">
        <v>5734</v>
      </c>
      <c r="T702" s="1" t="s">
        <v>5749</v>
      </c>
      <c r="U702" s="1" t="s">
        <v>5750</v>
      </c>
      <c r="V702" s="18">
        <v>0</v>
      </c>
      <c r="W702" s="18">
        <v>4.6817129629629632E-2</v>
      </c>
      <c r="X702" s="18">
        <v>4.6817129629629632E-2</v>
      </c>
      <c r="Y702" s="1" t="e">
        <f>VLOOKUP(A702,tickets!A:A,1,0)</f>
        <v>#N/A</v>
      </c>
      <c r="Z702" s="58">
        <v>45331</v>
      </c>
      <c r="AA702" s="79">
        <v>0.99305555555555547</v>
      </c>
    </row>
    <row r="703" spans="1:27" hidden="1" x14ac:dyDescent="0.2">
      <c r="A703" s="1" t="s">
        <v>7102</v>
      </c>
      <c r="B703" s="1" t="s">
        <v>132</v>
      </c>
      <c r="C703" s="1" t="s">
        <v>250</v>
      </c>
      <c r="D703" s="1" t="s">
        <v>251</v>
      </c>
      <c r="E703" s="1" t="s">
        <v>268</v>
      </c>
      <c r="F703" s="1" t="s">
        <v>367</v>
      </c>
      <c r="G703" s="1" t="s">
        <v>110</v>
      </c>
      <c r="H703" s="1" t="s">
        <v>50</v>
      </c>
      <c r="I703" s="1" t="s">
        <v>109</v>
      </c>
      <c r="J703" s="1" t="s">
        <v>81</v>
      </c>
      <c r="K703" s="1" t="s">
        <v>129</v>
      </c>
      <c r="L703" s="1" t="s">
        <v>4739</v>
      </c>
      <c r="M703" s="1" t="s">
        <v>7103</v>
      </c>
      <c r="N703" s="1" t="s">
        <v>7104</v>
      </c>
      <c r="O703" s="1" t="s">
        <v>122</v>
      </c>
      <c r="P703" s="1" t="s">
        <v>246</v>
      </c>
      <c r="Q703" s="1" t="s">
        <v>247</v>
      </c>
      <c r="R703" s="1" t="s">
        <v>7105</v>
      </c>
      <c r="S703" s="1" t="s">
        <v>5618</v>
      </c>
      <c r="T703" s="1" t="s">
        <v>4739</v>
      </c>
      <c r="U703" s="1" t="s">
        <v>412</v>
      </c>
      <c r="V703" s="18">
        <v>1.0185185185185186E-3</v>
      </c>
      <c r="W703" s="18">
        <v>3.6921296296296298E-3</v>
      </c>
      <c r="X703" s="18">
        <v>2.673611111111111E-3</v>
      </c>
      <c r="Y703" s="1" t="e">
        <f>VLOOKUP(A703,tickets!A:A,1,0)</f>
        <v>#N/A</v>
      </c>
      <c r="Z703" s="58">
        <v>45328</v>
      </c>
      <c r="AA703" s="79">
        <v>0.99305555555555547</v>
      </c>
    </row>
    <row r="704" spans="1:27" hidden="1" x14ac:dyDescent="0.2">
      <c r="A704" s="1" t="s">
        <v>7106</v>
      </c>
      <c r="B704" s="1" t="s">
        <v>164</v>
      </c>
      <c r="C704" s="1" t="s">
        <v>242</v>
      </c>
      <c r="D704" s="1" t="s">
        <v>251</v>
      </c>
      <c r="E704" s="1" t="s">
        <v>286</v>
      </c>
      <c r="F704" s="1" t="s">
        <v>287</v>
      </c>
      <c r="G704" s="1" t="s">
        <v>110</v>
      </c>
      <c r="H704" s="1" t="s">
        <v>50</v>
      </c>
      <c r="I704" s="1" t="s">
        <v>109</v>
      </c>
      <c r="J704" s="1" t="s">
        <v>81</v>
      </c>
      <c r="K704" s="1" t="s">
        <v>114</v>
      </c>
      <c r="L704" s="1" t="s">
        <v>317</v>
      </c>
      <c r="M704" s="1" t="s">
        <v>7107</v>
      </c>
      <c r="N704" s="1" t="s">
        <v>7108</v>
      </c>
      <c r="O704" s="1" t="s">
        <v>122</v>
      </c>
      <c r="P704" s="1" t="s">
        <v>246</v>
      </c>
      <c r="Q704" s="1" t="s">
        <v>247</v>
      </c>
      <c r="R704" s="1" t="s">
        <v>7109</v>
      </c>
      <c r="S704" s="1" t="s">
        <v>5734</v>
      </c>
      <c r="T704" s="1" t="s">
        <v>317</v>
      </c>
      <c r="U704" s="1" t="s">
        <v>276</v>
      </c>
      <c r="V704" s="18">
        <v>0</v>
      </c>
      <c r="W704" s="18">
        <v>8.2407407407407412E-3</v>
      </c>
      <c r="X704" s="18">
        <v>8.2407407407407412E-3</v>
      </c>
      <c r="Y704" s="1" t="e">
        <f>VLOOKUP(A704,tickets!A:A,1,0)</f>
        <v>#N/A</v>
      </c>
      <c r="Z704" s="58">
        <v>45331</v>
      </c>
      <c r="AA704" s="79">
        <v>0.99305555555555547</v>
      </c>
    </row>
    <row r="705" spans="1:27" x14ac:dyDescent="0.2">
      <c r="A705" s="1" t="s">
        <v>2222</v>
      </c>
      <c r="B705" s="1" t="s">
        <v>167</v>
      </c>
      <c r="C705" s="1" t="s">
        <v>22</v>
      </c>
      <c r="D705" s="1" t="s">
        <v>22</v>
      </c>
      <c r="E705" s="1" t="s">
        <v>46</v>
      </c>
      <c r="F705" s="1" t="s">
        <v>171</v>
      </c>
      <c r="G705" s="1" t="s">
        <v>110</v>
      </c>
      <c r="H705" s="1" t="s">
        <v>50</v>
      </c>
      <c r="I705" s="1" t="s">
        <v>109</v>
      </c>
      <c r="J705" s="1" t="s">
        <v>81</v>
      </c>
      <c r="K705" s="1" t="s">
        <v>129</v>
      </c>
      <c r="L705" s="1" t="s">
        <v>2226</v>
      </c>
      <c r="M705" s="1" t="s">
        <v>5812</v>
      </c>
      <c r="N705" s="1" t="s">
        <v>5813</v>
      </c>
      <c r="O705" s="1" t="s">
        <v>122</v>
      </c>
      <c r="P705" s="1" t="s">
        <v>266</v>
      </c>
      <c r="Q705" s="1" t="s">
        <v>330</v>
      </c>
      <c r="R705" s="1" t="s">
        <v>5814</v>
      </c>
      <c r="S705" s="1" t="s">
        <v>5734</v>
      </c>
      <c r="T705" s="1" t="s">
        <v>5815</v>
      </c>
      <c r="U705" s="1" t="s">
        <v>5816</v>
      </c>
      <c r="V705" s="18">
        <v>0</v>
      </c>
      <c r="W705" s="18">
        <v>0</v>
      </c>
      <c r="X705" s="18">
        <v>0</v>
      </c>
      <c r="Y705" s="1" t="e">
        <f>VLOOKUP(A705,tickets!A:A,1,0)</f>
        <v>#N/A</v>
      </c>
      <c r="Z705" s="58">
        <v>45331</v>
      </c>
      <c r="AA705" s="79">
        <v>0.99305555555555547</v>
      </c>
    </row>
    <row r="706" spans="1:27" x14ac:dyDescent="0.2">
      <c r="A706" s="1" t="s">
        <v>2232</v>
      </c>
      <c r="B706" s="1" t="s">
        <v>167</v>
      </c>
      <c r="C706" s="1" t="s">
        <v>22</v>
      </c>
      <c r="D706" s="1" t="s">
        <v>22</v>
      </c>
      <c r="E706" s="1" t="s">
        <v>46</v>
      </c>
      <c r="F706" s="1" t="s">
        <v>171</v>
      </c>
      <c r="G706" s="1" t="s">
        <v>110</v>
      </c>
      <c r="H706" s="1" t="s">
        <v>50</v>
      </c>
      <c r="I706" s="1" t="s">
        <v>109</v>
      </c>
      <c r="J706" s="1" t="s">
        <v>81</v>
      </c>
      <c r="K706" s="1" t="s">
        <v>129</v>
      </c>
      <c r="L706" s="1" t="s">
        <v>2236</v>
      </c>
      <c r="M706" s="1" t="s">
        <v>5827</v>
      </c>
      <c r="N706" s="1" t="s">
        <v>5828</v>
      </c>
      <c r="O706" s="1" t="s">
        <v>122</v>
      </c>
      <c r="P706" s="1" t="s">
        <v>266</v>
      </c>
      <c r="Q706" s="1" t="s">
        <v>330</v>
      </c>
      <c r="R706" s="1" t="s">
        <v>5829</v>
      </c>
      <c r="S706" s="1" t="s">
        <v>5734</v>
      </c>
      <c r="T706" s="1" t="s">
        <v>5830</v>
      </c>
      <c r="U706" s="1" t="s">
        <v>5831</v>
      </c>
      <c r="V706" s="18">
        <v>0</v>
      </c>
      <c r="W706" s="18">
        <v>0</v>
      </c>
      <c r="X706" s="18">
        <v>0</v>
      </c>
      <c r="Y706" s="1" t="e">
        <f>VLOOKUP(A706,tickets!A:A,1,0)</f>
        <v>#N/A</v>
      </c>
      <c r="Z706" s="58">
        <v>45331</v>
      </c>
      <c r="AA706" s="79">
        <v>0.99305555555555547</v>
      </c>
    </row>
    <row r="707" spans="1:27" x14ac:dyDescent="0.2">
      <c r="A707" s="1" t="s">
        <v>2305</v>
      </c>
      <c r="B707" s="1" t="s">
        <v>115</v>
      </c>
      <c r="C707" s="1" t="s">
        <v>15</v>
      </c>
      <c r="D707" s="1" t="s">
        <v>243</v>
      </c>
      <c r="E707" s="1" t="s">
        <v>53</v>
      </c>
      <c r="F707" s="1" t="s">
        <v>144</v>
      </c>
      <c r="G707" s="1" t="s">
        <v>116</v>
      </c>
      <c r="H707" s="1" t="s">
        <v>40</v>
      </c>
      <c r="I707" s="1" t="s">
        <v>117</v>
      </c>
      <c r="J707" s="1" t="s">
        <v>81</v>
      </c>
      <c r="K707" s="1" t="s">
        <v>111</v>
      </c>
      <c r="L707" s="1" t="s">
        <v>2309</v>
      </c>
      <c r="M707" s="1" t="s">
        <v>5879</v>
      </c>
      <c r="N707" s="1" t="s">
        <v>5880</v>
      </c>
      <c r="O707" s="1" t="s">
        <v>165</v>
      </c>
      <c r="P707" s="1" t="s">
        <v>246</v>
      </c>
      <c r="Q707" s="1" t="s">
        <v>247</v>
      </c>
      <c r="R707" s="1" t="s">
        <v>5881</v>
      </c>
      <c r="S707" s="1" t="s">
        <v>5881</v>
      </c>
      <c r="T707" s="1" t="s">
        <v>5882</v>
      </c>
      <c r="U707" s="1" t="s">
        <v>5883</v>
      </c>
      <c r="V707" s="18">
        <v>0</v>
      </c>
      <c r="W707" s="18">
        <v>1.554398148148148E-2</v>
      </c>
      <c r="X707" s="18">
        <v>1.554398148148148E-2</v>
      </c>
      <c r="Y707" s="1" t="e">
        <f>VLOOKUP(A707,tickets!A:A,1,0)</f>
        <v>#N/A</v>
      </c>
      <c r="Z707" s="58">
        <v>45331</v>
      </c>
      <c r="AA707" s="79">
        <v>0.99305555555555547</v>
      </c>
    </row>
    <row r="708" spans="1:27" hidden="1" x14ac:dyDescent="0.2">
      <c r="A708" s="1" t="s">
        <v>7119</v>
      </c>
      <c r="B708" s="1" t="s">
        <v>132</v>
      </c>
      <c r="C708" s="1" t="s">
        <v>309</v>
      </c>
      <c r="D708" s="1" t="s">
        <v>257</v>
      </c>
      <c r="E708" s="1" t="s">
        <v>286</v>
      </c>
      <c r="F708" s="1" t="s">
        <v>461</v>
      </c>
      <c r="G708" s="1" t="s">
        <v>116</v>
      </c>
      <c r="H708" s="1" t="s">
        <v>40</v>
      </c>
      <c r="I708" s="1" t="s">
        <v>117</v>
      </c>
      <c r="J708" s="1" t="s">
        <v>81</v>
      </c>
      <c r="K708" s="1" t="s">
        <v>397</v>
      </c>
      <c r="L708" s="1" t="s">
        <v>868</v>
      </c>
      <c r="M708" s="1" t="s">
        <v>7120</v>
      </c>
      <c r="N708" s="1" t="s">
        <v>7121</v>
      </c>
      <c r="O708" s="1" t="s">
        <v>122</v>
      </c>
      <c r="P708" s="1" t="s">
        <v>199</v>
      </c>
      <c r="Q708" s="1" t="s">
        <v>115</v>
      </c>
      <c r="R708" s="1" t="s">
        <v>7122</v>
      </c>
      <c r="S708" s="1" t="s">
        <v>5610</v>
      </c>
      <c r="T708" s="1" t="s">
        <v>7123</v>
      </c>
      <c r="U708" s="1" t="s">
        <v>276</v>
      </c>
      <c r="V708" s="18">
        <v>2.0833333333333335E-4</v>
      </c>
      <c r="W708" s="18">
        <v>5.8101851851851856E-3</v>
      </c>
      <c r="X708" s="18">
        <v>5.6018518518518518E-3</v>
      </c>
      <c r="Y708" s="1" t="e">
        <f>VLOOKUP(A708,tickets!A:A,1,0)</f>
        <v>#N/A</v>
      </c>
      <c r="Z708" s="58">
        <v>45329</v>
      </c>
      <c r="AA708" s="79">
        <v>0.99305555555555547</v>
      </c>
    </row>
    <row r="709" spans="1:27" hidden="1" x14ac:dyDescent="0.2">
      <c r="A709" s="1" t="s">
        <v>7124</v>
      </c>
      <c r="B709" s="1" t="s">
        <v>132</v>
      </c>
      <c r="C709" s="1" t="s">
        <v>251</v>
      </c>
      <c r="D709" s="1" t="s">
        <v>257</v>
      </c>
      <c r="E709" s="1" t="s">
        <v>261</v>
      </c>
      <c r="F709" s="1" t="s">
        <v>461</v>
      </c>
      <c r="G709" s="1" t="s">
        <v>116</v>
      </c>
      <c r="H709" s="1" t="s">
        <v>40</v>
      </c>
      <c r="I709" s="1" t="s">
        <v>117</v>
      </c>
      <c r="J709" s="1" t="s">
        <v>81</v>
      </c>
      <c r="K709" s="1" t="s">
        <v>148</v>
      </c>
      <c r="L709" s="1" t="s">
        <v>381</v>
      </c>
      <c r="M709" s="1" t="s">
        <v>7125</v>
      </c>
      <c r="N709" s="1" t="s">
        <v>7126</v>
      </c>
      <c r="O709" s="1" t="s">
        <v>122</v>
      </c>
      <c r="P709" s="1" t="s">
        <v>199</v>
      </c>
      <c r="Q709" s="1" t="s">
        <v>115</v>
      </c>
      <c r="R709" s="1" t="s">
        <v>7127</v>
      </c>
      <c r="S709" s="1" t="s">
        <v>5610</v>
      </c>
      <c r="T709" s="1" t="s">
        <v>7128</v>
      </c>
      <c r="U709" s="1" t="s">
        <v>5659</v>
      </c>
      <c r="V709" s="18">
        <v>0.15796296296296297</v>
      </c>
      <c r="W709" s="18">
        <v>0.19187500000000002</v>
      </c>
      <c r="X709" s="18">
        <v>3.3912037037037039E-2</v>
      </c>
      <c r="Y709" s="1" t="e">
        <f>VLOOKUP(A709,tickets!A:A,1,0)</f>
        <v>#N/A</v>
      </c>
      <c r="Z709" s="58">
        <v>45329</v>
      </c>
      <c r="AA709" s="79">
        <v>0.99305555555555547</v>
      </c>
    </row>
    <row r="710" spans="1:27" x14ac:dyDescent="0.2">
      <c r="A710" s="1" t="s">
        <v>2204</v>
      </c>
      <c r="B710" s="1" t="s">
        <v>167</v>
      </c>
      <c r="C710" s="1" t="s">
        <v>22</v>
      </c>
      <c r="D710" s="1" t="s">
        <v>22</v>
      </c>
      <c r="E710" s="1" t="s">
        <v>47</v>
      </c>
      <c r="F710" s="1" t="s">
        <v>205</v>
      </c>
      <c r="G710" s="1" t="s">
        <v>110</v>
      </c>
      <c r="H710" s="1" t="s">
        <v>50</v>
      </c>
      <c r="I710" s="1" t="s">
        <v>109</v>
      </c>
      <c r="J710" s="1" t="s">
        <v>81</v>
      </c>
      <c r="K710" s="1" t="s">
        <v>129</v>
      </c>
      <c r="L710" s="1" t="s">
        <v>2208</v>
      </c>
      <c r="M710" s="1" t="s">
        <v>5932</v>
      </c>
      <c r="N710" s="1" t="s">
        <v>5933</v>
      </c>
      <c r="O710" s="1" t="s">
        <v>122</v>
      </c>
      <c r="P710" s="1" t="s">
        <v>279</v>
      </c>
      <c r="Q710" s="1" t="s">
        <v>280</v>
      </c>
      <c r="R710" s="1" t="s">
        <v>5934</v>
      </c>
      <c r="S710" s="1" t="s">
        <v>5734</v>
      </c>
      <c r="T710" s="1" t="s">
        <v>470</v>
      </c>
      <c r="U710" s="1" t="s">
        <v>470</v>
      </c>
      <c r="V710" s="18">
        <v>0</v>
      </c>
      <c r="W710" s="18">
        <v>1.2152777777777778E-3</v>
      </c>
      <c r="X710" s="18">
        <v>1.2152777777777778E-3</v>
      </c>
      <c r="Y710" s="1" t="e">
        <f>VLOOKUP(A710,tickets!A:A,1,0)</f>
        <v>#N/A</v>
      </c>
      <c r="Z710" s="58">
        <v>45331</v>
      </c>
      <c r="AA710" s="79">
        <v>0.99305555555555547</v>
      </c>
    </row>
    <row r="711" spans="1:27" hidden="1" x14ac:dyDescent="0.2">
      <c r="A711" s="1" t="s">
        <v>7134</v>
      </c>
      <c r="B711" s="1" t="s">
        <v>164</v>
      </c>
      <c r="C711" s="1" t="s">
        <v>357</v>
      </c>
      <c r="D711" s="1" t="s">
        <v>251</v>
      </c>
      <c r="E711" s="1" t="s">
        <v>358</v>
      </c>
      <c r="F711" s="1" t="s">
        <v>359</v>
      </c>
      <c r="G711" s="1" t="s">
        <v>110</v>
      </c>
      <c r="H711" s="1" t="s">
        <v>50</v>
      </c>
      <c r="I711" s="1" t="s">
        <v>109</v>
      </c>
      <c r="J711" s="1" t="s">
        <v>4186</v>
      </c>
      <c r="K711" s="1" t="s">
        <v>114</v>
      </c>
      <c r="L711" s="1" t="s">
        <v>378</v>
      </c>
      <c r="M711" s="1" t="s">
        <v>7135</v>
      </c>
      <c r="N711" s="1" t="s">
        <v>7136</v>
      </c>
      <c r="O711" s="1" t="s">
        <v>122</v>
      </c>
      <c r="P711" s="1" t="s">
        <v>246</v>
      </c>
      <c r="Q711" s="1" t="s">
        <v>247</v>
      </c>
      <c r="R711" s="1" t="s">
        <v>7137</v>
      </c>
      <c r="S711" s="1" t="s">
        <v>5638</v>
      </c>
      <c r="U711" s="1" t="s">
        <v>396</v>
      </c>
      <c r="V711" s="18">
        <v>0</v>
      </c>
      <c r="W711" s="18">
        <v>0</v>
      </c>
      <c r="X711" s="18">
        <v>0</v>
      </c>
      <c r="Y711" s="1" t="e">
        <f>VLOOKUP(A711,tickets!A:A,1,0)</f>
        <v>#N/A</v>
      </c>
      <c r="Z711" s="58">
        <v>45327</v>
      </c>
      <c r="AA711" s="79">
        <v>0.99305555555555547</v>
      </c>
    </row>
    <row r="712" spans="1:27" hidden="1" x14ac:dyDescent="0.2">
      <c r="A712" s="1" t="s">
        <v>7138</v>
      </c>
      <c r="B712" s="1" t="s">
        <v>132</v>
      </c>
      <c r="C712" s="1" t="s">
        <v>309</v>
      </c>
      <c r="D712" s="1" t="s">
        <v>257</v>
      </c>
      <c r="E712" s="1" t="s">
        <v>284</v>
      </c>
      <c r="F712" s="1" t="s">
        <v>174</v>
      </c>
      <c r="G712" s="1" t="s">
        <v>116</v>
      </c>
      <c r="H712" s="1" t="s">
        <v>40</v>
      </c>
      <c r="I712" s="1" t="s">
        <v>117</v>
      </c>
      <c r="J712" s="1" t="s">
        <v>81</v>
      </c>
      <c r="K712" s="1" t="s">
        <v>410</v>
      </c>
      <c r="L712" s="1" t="s">
        <v>411</v>
      </c>
      <c r="M712" s="1" t="s">
        <v>7139</v>
      </c>
      <c r="N712" s="1" t="s">
        <v>7140</v>
      </c>
      <c r="O712" s="1" t="s">
        <v>122</v>
      </c>
      <c r="P712" s="1" t="s">
        <v>199</v>
      </c>
      <c r="Q712" s="1" t="s">
        <v>115</v>
      </c>
      <c r="R712" s="1" t="s">
        <v>7141</v>
      </c>
      <c r="S712" s="1" t="s">
        <v>5638</v>
      </c>
      <c r="T712" s="1" t="s">
        <v>7142</v>
      </c>
      <c r="V712" s="18">
        <v>4.8726851851851856E-3</v>
      </c>
      <c r="W712" s="18">
        <v>1.4652777777777778E-2</v>
      </c>
      <c r="X712" s="18">
        <v>9.780092592592592E-3</v>
      </c>
      <c r="Y712" s="1" t="e">
        <f>VLOOKUP(A712,tickets!A:A,1,0)</f>
        <v>#N/A</v>
      </c>
      <c r="Z712" s="58">
        <v>45327</v>
      </c>
      <c r="AA712" s="79">
        <v>0.99305555555555547</v>
      </c>
    </row>
    <row r="713" spans="1:27" x14ac:dyDescent="0.2">
      <c r="A713" s="1" t="s">
        <v>2266</v>
      </c>
      <c r="B713" s="1" t="s">
        <v>167</v>
      </c>
      <c r="C713" s="1" t="s">
        <v>22</v>
      </c>
      <c r="D713" s="1" t="s">
        <v>22</v>
      </c>
      <c r="E713" s="1" t="s">
        <v>45</v>
      </c>
      <c r="F713" s="1" t="s">
        <v>168</v>
      </c>
      <c r="G713" s="1" t="s">
        <v>110</v>
      </c>
      <c r="H713" s="1" t="s">
        <v>50</v>
      </c>
      <c r="I713" s="1" t="s">
        <v>109</v>
      </c>
      <c r="J713" s="1" t="s">
        <v>81</v>
      </c>
      <c r="K713" s="1" t="s">
        <v>111</v>
      </c>
      <c r="L713" s="1" t="s">
        <v>2270</v>
      </c>
      <c r="M713" s="1" t="s">
        <v>5944</v>
      </c>
      <c r="N713" s="1" t="s">
        <v>5945</v>
      </c>
      <c r="O713" s="1" t="s">
        <v>122</v>
      </c>
      <c r="P713" s="1" t="s">
        <v>279</v>
      </c>
      <c r="Q713" s="1" t="s">
        <v>280</v>
      </c>
      <c r="R713" s="1" t="s">
        <v>5946</v>
      </c>
      <c r="S713" s="1" t="s">
        <v>5734</v>
      </c>
      <c r="T713" s="1" t="s">
        <v>4316</v>
      </c>
      <c r="U713" s="1" t="s">
        <v>4316</v>
      </c>
      <c r="V713" s="18">
        <v>0</v>
      </c>
      <c r="W713" s="18">
        <v>1.2152777777777778E-3</v>
      </c>
      <c r="X713" s="18">
        <v>1.2152777777777778E-3</v>
      </c>
      <c r="Y713" s="1" t="e">
        <f>VLOOKUP(A713,tickets!A:A,1,0)</f>
        <v>#N/A</v>
      </c>
      <c r="Z713" s="58">
        <v>45331</v>
      </c>
      <c r="AA713" s="79">
        <v>0.99305555555555547</v>
      </c>
    </row>
    <row r="714" spans="1:27" hidden="1" x14ac:dyDescent="0.2">
      <c r="A714" s="1" t="s">
        <v>7147</v>
      </c>
      <c r="B714" s="1" t="s">
        <v>173</v>
      </c>
      <c r="C714" s="1" t="s">
        <v>242</v>
      </c>
      <c r="D714" s="1" t="s">
        <v>251</v>
      </c>
      <c r="E714" s="1" t="s">
        <v>352</v>
      </c>
      <c r="F714" s="1" t="s">
        <v>389</v>
      </c>
      <c r="G714" s="1" t="s">
        <v>110</v>
      </c>
      <c r="H714" s="1" t="s">
        <v>50</v>
      </c>
      <c r="I714" s="1" t="s">
        <v>109</v>
      </c>
      <c r="J714" s="1" t="s">
        <v>4186</v>
      </c>
      <c r="K714" s="1" t="s">
        <v>114</v>
      </c>
      <c r="L714" s="1" t="s">
        <v>7148</v>
      </c>
      <c r="M714" s="1" t="s">
        <v>7149</v>
      </c>
      <c r="N714" s="1" t="s">
        <v>7150</v>
      </c>
      <c r="O714" s="1" t="s">
        <v>122</v>
      </c>
      <c r="P714" s="1" t="s">
        <v>246</v>
      </c>
      <c r="Q714" s="1" t="s">
        <v>247</v>
      </c>
      <c r="R714" s="1" t="s">
        <v>7151</v>
      </c>
      <c r="S714" s="1" t="s">
        <v>5618</v>
      </c>
      <c r="T714" s="1" t="s">
        <v>841</v>
      </c>
      <c r="U714" s="1" t="s">
        <v>5419</v>
      </c>
      <c r="V714" s="18">
        <v>0</v>
      </c>
      <c r="W714" s="18">
        <v>0</v>
      </c>
      <c r="X714" s="18">
        <v>0</v>
      </c>
      <c r="Y714" s="1" t="e">
        <f>VLOOKUP(A714,tickets!A:A,1,0)</f>
        <v>#N/A</v>
      </c>
      <c r="Z714" s="58">
        <v>45328</v>
      </c>
      <c r="AA714" s="79">
        <v>0.99305555555555547</v>
      </c>
    </row>
    <row r="715" spans="1:27" hidden="1" x14ac:dyDescent="0.2">
      <c r="A715" s="1" t="s">
        <v>7152</v>
      </c>
      <c r="B715" s="1" t="s">
        <v>132</v>
      </c>
      <c r="C715" s="1" t="s">
        <v>251</v>
      </c>
      <c r="D715" s="1" t="s">
        <v>374</v>
      </c>
      <c r="E715" s="1" t="s">
        <v>261</v>
      </c>
      <c r="F715" s="1" t="s">
        <v>442</v>
      </c>
      <c r="G715" s="1" t="s">
        <v>116</v>
      </c>
      <c r="H715" s="1" t="s">
        <v>40</v>
      </c>
      <c r="I715" s="1" t="s">
        <v>117</v>
      </c>
      <c r="J715" s="1" t="s">
        <v>81</v>
      </c>
      <c r="K715" s="1" t="s">
        <v>129</v>
      </c>
      <c r="L715" s="1" t="s">
        <v>264</v>
      </c>
      <c r="M715" s="1" t="s">
        <v>7153</v>
      </c>
      <c r="N715" s="1" t="s">
        <v>7154</v>
      </c>
      <c r="O715" s="1" t="s">
        <v>122</v>
      </c>
      <c r="P715" s="1" t="s">
        <v>199</v>
      </c>
      <c r="Q715" s="1" t="s">
        <v>115</v>
      </c>
      <c r="R715" s="1" t="s">
        <v>7155</v>
      </c>
      <c r="S715" s="1" t="s">
        <v>5720</v>
      </c>
      <c r="T715" s="1" t="s">
        <v>5755</v>
      </c>
      <c r="U715" s="1" t="s">
        <v>5659</v>
      </c>
      <c r="V715" s="18">
        <v>1.9375E-2</v>
      </c>
      <c r="W715" s="18">
        <v>2.8240740740740736E-2</v>
      </c>
      <c r="X715" s="18">
        <v>8.8657407407407417E-3</v>
      </c>
      <c r="Y715" s="1" t="e">
        <f>VLOOKUP(A715,tickets!A:A,1,0)</f>
        <v>#N/A</v>
      </c>
      <c r="Z715" s="58">
        <v>45330</v>
      </c>
      <c r="AA715" s="79">
        <v>0.99305555555555547</v>
      </c>
    </row>
    <row r="716" spans="1:27" hidden="1" x14ac:dyDescent="0.2">
      <c r="A716" s="1" t="s">
        <v>7156</v>
      </c>
      <c r="B716" s="1" t="s">
        <v>115</v>
      </c>
      <c r="C716" s="1" t="s">
        <v>242</v>
      </c>
      <c r="D716" s="1" t="s">
        <v>243</v>
      </c>
      <c r="E716" s="1" t="s">
        <v>328</v>
      </c>
      <c r="F716" s="1" t="s">
        <v>144</v>
      </c>
      <c r="G716" s="1" t="s">
        <v>116</v>
      </c>
      <c r="H716" s="1" t="s">
        <v>40</v>
      </c>
      <c r="I716" s="1" t="s">
        <v>117</v>
      </c>
      <c r="J716" s="1" t="s">
        <v>81</v>
      </c>
      <c r="K716" s="1" t="s">
        <v>111</v>
      </c>
      <c r="L716" s="1" t="s">
        <v>7157</v>
      </c>
      <c r="M716" s="1" t="s">
        <v>7158</v>
      </c>
      <c r="N716" s="1" t="s">
        <v>7159</v>
      </c>
      <c r="O716" s="1" t="s">
        <v>122</v>
      </c>
      <c r="P716" s="1" t="s">
        <v>246</v>
      </c>
      <c r="Q716" s="1" t="s">
        <v>247</v>
      </c>
      <c r="R716" s="1" t="s">
        <v>7160</v>
      </c>
      <c r="S716" s="1" t="s">
        <v>5618</v>
      </c>
      <c r="T716" s="1" t="s">
        <v>7161</v>
      </c>
      <c r="U716" s="1" t="s">
        <v>7162</v>
      </c>
      <c r="V716" s="18">
        <v>8.7546296296296289E-2</v>
      </c>
      <c r="W716" s="18">
        <v>9.8449074074074064E-2</v>
      </c>
      <c r="X716" s="18">
        <v>1.0902777777777777E-2</v>
      </c>
      <c r="Y716" s="1" t="e">
        <f>VLOOKUP(A716,tickets!A:A,1,0)</f>
        <v>#N/A</v>
      </c>
      <c r="Z716" s="58">
        <v>45328</v>
      </c>
      <c r="AA716" s="79">
        <v>0.99305555555555547</v>
      </c>
    </row>
    <row r="717" spans="1:27" hidden="1" x14ac:dyDescent="0.2">
      <c r="A717" s="1" t="s">
        <v>7163</v>
      </c>
      <c r="B717" s="1" t="s">
        <v>132</v>
      </c>
      <c r="C717" s="1" t="s">
        <v>251</v>
      </c>
      <c r="D717" s="1" t="s">
        <v>257</v>
      </c>
      <c r="E717" s="1" t="s">
        <v>261</v>
      </c>
      <c r="F717" s="1" t="s">
        <v>174</v>
      </c>
      <c r="G717" s="1" t="s">
        <v>116</v>
      </c>
      <c r="H717" s="1" t="s">
        <v>40</v>
      </c>
      <c r="I717" s="1" t="s">
        <v>117</v>
      </c>
      <c r="J717" s="1" t="s">
        <v>81</v>
      </c>
      <c r="K717" s="1" t="s">
        <v>129</v>
      </c>
      <c r="L717" s="1" t="s">
        <v>264</v>
      </c>
      <c r="M717" s="1" t="s">
        <v>7164</v>
      </c>
      <c r="N717" s="1" t="s">
        <v>7165</v>
      </c>
      <c r="O717" s="1" t="s">
        <v>122</v>
      </c>
      <c r="P717" s="1" t="s">
        <v>199</v>
      </c>
      <c r="Q717" s="1" t="s">
        <v>115</v>
      </c>
      <c r="R717" s="1" t="s">
        <v>7166</v>
      </c>
      <c r="S717" s="1" t="s">
        <v>5618</v>
      </c>
      <c r="T717" s="1" t="s">
        <v>7167</v>
      </c>
      <c r="U717" s="1" t="s">
        <v>5659</v>
      </c>
      <c r="V717" s="18">
        <v>3.0671296296296294E-2</v>
      </c>
      <c r="W717" s="18">
        <v>3.5185185185185187E-2</v>
      </c>
      <c r="X717" s="18">
        <v>4.5138888888888893E-3</v>
      </c>
      <c r="Y717" s="1" t="e">
        <f>VLOOKUP(A717,tickets!A:A,1,0)</f>
        <v>#N/A</v>
      </c>
      <c r="Z717" s="58">
        <v>45328</v>
      </c>
      <c r="AA717" s="79">
        <v>0.99305555555555547</v>
      </c>
    </row>
    <row r="718" spans="1:27" hidden="1" x14ac:dyDescent="0.2">
      <c r="A718" s="1" t="s">
        <v>7168</v>
      </c>
      <c r="B718" s="1" t="s">
        <v>132</v>
      </c>
      <c r="C718" s="1" t="s">
        <v>256</v>
      </c>
      <c r="D718" s="1" t="s">
        <v>257</v>
      </c>
      <c r="E718" s="1" t="s">
        <v>263</v>
      </c>
      <c r="F718" s="1" t="s">
        <v>219</v>
      </c>
      <c r="G718" s="1" t="s">
        <v>116</v>
      </c>
      <c r="H718" s="1" t="s">
        <v>40</v>
      </c>
      <c r="I718" s="1" t="s">
        <v>117</v>
      </c>
      <c r="J718" s="1" t="s">
        <v>81</v>
      </c>
      <c r="K718" s="1" t="s">
        <v>259</v>
      </c>
      <c r="L718" s="1" t="s">
        <v>260</v>
      </c>
      <c r="M718" s="1" t="s">
        <v>7169</v>
      </c>
      <c r="N718" s="1" t="s">
        <v>7170</v>
      </c>
      <c r="O718" s="1" t="s">
        <v>122</v>
      </c>
      <c r="P718" s="1" t="s">
        <v>199</v>
      </c>
      <c r="Q718" s="1" t="s">
        <v>115</v>
      </c>
      <c r="R718" s="1" t="s">
        <v>7171</v>
      </c>
      <c r="S718" s="1" t="s">
        <v>5734</v>
      </c>
      <c r="T718" s="1" t="s">
        <v>7172</v>
      </c>
      <c r="U718" s="1" t="s">
        <v>265</v>
      </c>
      <c r="V718" s="18">
        <v>1.4664351851851852E-2</v>
      </c>
      <c r="W718" s="18">
        <v>4.5659722222222227E-2</v>
      </c>
      <c r="X718" s="18">
        <v>3.0995370370370371E-2</v>
      </c>
      <c r="Y718" s="1" t="e">
        <f>VLOOKUP(A718,tickets!A:A,1,0)</f>
        <v>#N/A</v>
      </c>
      <c r="Z718" s="58">
        <v>45331</v>
      </c>
      <c r="AA718" s="79">
        <v>0.99305555555555547</v>
      </c>
    </row>
    <row r="719" spans="1:27" x14ac:dyDescent="0.2">
      <c r="A719" s="1" t="s">
        <v>2340</v>
      </c>
      <c r="B719" s="1" t="s">
        <v>166</v>
      </c>
      <c r="C719" s="1" t="s">
        <v>18</v>
      </c>
      <c r="D719" s="1" t="s">
        <v>242</v>
      </c>
      <c r="E719" s="1" t="s">
        <v>58</v>
      </c>
      <c r="F719" s="1" t="s">
        <v>147</v>
      </c>
      <c r="G719" s="1" t="s">
        <v>110</v>
      </c>
      <c r="H719" s="1" t="s">
        <v>50</v>
      </c>
      <c r="I719" s="1" t="s">
        <v>109</v>
      </c>
      <c r="J719" s="1" t="s">
        <v>81</v>
      </c>
      <c r="K719" s="1" t="s">
        <v>111</v>
      </c>
      <c r="L719" s="1" t="s">
        <v>2344</v>
      </c>
      <c r="M719" s="1" t="s">
        <v>5972</v>
      </c>
      <c r="N719" s="1" t="s">
        <v>5973</v>
      </c>
      <c r="O719" s="1" t="s">
        <v>122</v>
      </c>
      <c r="P719" s="1" t="s">
        <v>266</v>
      </c>
      <c r="Q719" s="1" t="s">
        <v>330</v>
      </c>
      <c r="R719" s="1" t="s">
        <v>5974</v>
      </c>
      <c r="S719" s="1" t="s">
        <v>5734</v>
      </c>
      <c r="T719" s="1" t="s">
        <v>5975</v>
      </c>
      <c r="U719" s="1" t="s">
        <v>5976</v>
      </c>
      <c r="V719" s="18">
        <v>0.97673611111111114</v>
      </c>
      <c r="W719" s="18">
        <v>1.0641666666666667</v>
      </c>
      <c r="X719" s="18">
        <v>8.7430555555555553E-2</v>
      </c>
      <c r="Y719" s="1" t="e">
        <f>VLOOKUP(A719,tickets!A:A,1,0)</f>
        <v>#N/A</v>
      </c>
      <c r="Z719" s="58">
        <v>45331</v>
      </c>
      <c r="AA719" s="79">
        <v>0.99305555555555547</v>
      </c>
    </row>
    <row r="720" spans="1:27" hidden="1" x14ac:dyDescent="0.2">
      <c r="A720" s="1" t="s">
        <v>7178</v>
      </c>
      <c r="B720" s="1" t="s">
        <v>164</v>
      </c>
      <c r="C720" s="1" t="s">
        <v>295</v>
      </c>
      <c r="D720" s="1" t="s">
        <v>296</v>
      </c>
      <c r="E720" s="1" t="s">
        <v>297</v>
      </c>
      <c r="F720" s="1" t="s">
        <v>298</v>
      </c>
      <c r="G720" s="1" t="s">
        <v>110</v>
      </c>
      <c r="H720" s="1" t="s">
        <v>50</v>
      </c>
      <c r="I720" s="1" t="s">
        <v>109</v>
      </c>
      <c r="J720" s="1" t="s">
        <v>4186</v>
      </c>
      <c r="K720" s="1" t="s">
        <v>129</v>
      </c>
      <c r="L720" s="1" t="s">
        <v>6404</v>
      </c>
      <c r="M720" s="1" t="s">
        <v>7179</v>
      </c>
      <c r="N720" s="1" t="s">
        <v>7180</v>
      </c>
      <c r="O720" s="1" t="s">
        <v>122</v>
      </c>
      <c r="P720" s="1" t="s">
        <v>266</v>
      </c>
      <c r="Q720" s="1" t="s">
        <v>283</v>
      </c>
      <c r="R720" s="1" t="s">
        <v>7181</v>
      </c>
      <c r="S720" s="1" t="s">
        <v>5697</v>
      </c>
      <c r="U720" s="1" t="s">
        <v>300</v>
      </c>
      <c r="V720" s="18">
        <v>0</v>
      </c>
      <c r="W720" s="18">
        <v>0</v>
      </c>
      <c r="X720" s="18">
        <v>0</v>
      </c>
      <c r="Y720" s="1" t="e">
        <f>VLOOKUP(A720,tickets!A:A,1,0)</f>
        <v>#N/A</v>
      </c>
      <c r="Z720" s="58">
        <v>45332</v>
      </c>
      <c r="AA720" s="79">
        <v>0.99305555555555547</v>
      </c>
    </row>
    <row r="721" spans="1:27" x14ac:dyDescent="0.2">
      <c r="A721" s="1" t="s">
        <v>2310</v>
      </c>
      <c r="B721" s="1" t="s">
        <v>115</v>
      </c>
      <c r="C721" s="1" t="s">
        <v>17</v>
      </c>
      <c r="D721" s="1" t="s">
        <v>243</v>
      </c>
      <c r="E721" s="1" t="s">
        <v>197</v>
      </c>
      <c r="F721" s="1" t="s">
        <v>191</v>
      </c>
      <c r="G721" s="1" t="s">
        <v>116</v>
      </c>
      <c r="H721" s="1" t="s">
        <v>40</v>
      </c>
      <c r="I721" s="1" t="s">
        <v>117</v>
      </c>
      <c r="J721" s="1" t="s">
        <v>81</v>
      </c>
      <c r="K721" s="1" t="s">
        <v>459</v>
      </c>
      <c r="L721" s="1" t="s">
        <v>2314</v>
      </c>
      <c r="M721" s="1" t="s">
        <v>6181</v>
      </c>
      <c r="N721" s="1" t="s">
        <v>6182</v>
      </c>
      <c r="O721" s="1" t="s">
        <v>122</v>
      </c>
      <c r="P721" s="1" t="s">
        <v>266</v>
      </c>
      <c r="Q721" s="1" t="s">
        <v>341</v>
      </c>
      <c r="R721" s="1" t="s">
        <v>6183</v>
      </c>
      <c r="S721" s="1" t="s">
        <v>5734</v>
      </c>
      <c r="T721" s="1" t="s">
        <v>6184</v>
      </c>
      <c r="V721" s="18">
        <v>1.939525462962963</v>
      </c>
      <c r="W721" s="18">
        <v>2.273113425925926</v>
      </c>
      <c r="X721" s="18">
        <v>0.33358796296296295</v>
      </c>
      <c r="Y721" s="1" t="e">
        <f>VLOOKUP(A721,tickets!A:A,1,0)</f>
        <v>#N/A</v>
      </c>
      <c r="Z721" s="58">
        <v>45331</v>
      </c>
      <c r="AA721" s="79">
        <v>0.99305555555555547</v>
      </c>
    </row>
    <row r="722" spans="1:27" hidden="1" x14ac:dyDescent="0.2">
      <c r="A722" s="1" t="s">
        <v>7186</v>
      </c>
      <c r="B722" s="1" t="s">
        <v>115</v>
      </c>
      <c r="C722" s="1" t="s">
        <v>295</v>
      </c>
      <c r="D722" s="1" t="s">
        <v>243</v>
      </c>
      <c r="E722" s="1" t="s">
        <v>358</v>
      </c>
      <c r="F722" s="1" t="s">
        <v>144</v>
      </c>
      <c r="G722" s="1" t="s">
        <v>116</v>
      </c>
      <c r="H722" s="1" t="s">
        <v>40</v>
      </c>
      <c r="I722" s="1" t="s">
        <v>117</v>
      </c>
      <c r="J722" s="1" t="s">
        <v>81</v>
      </c>
      <c r="K722" s="1" t="s">
        <v>111</v>
      </c>
      <c r="L722" s="1" t="s">
        <v>7187</v>
      </c>
      <c r="M722" s="1" t="s">
        <v>7188</v>
      </c>
      <c r="N722" s="1" t="s">
        <v>7189</v>
      </c>
      <c r="O722" s="1" t="s">
        <v>122</v>
      </c>
      <c r="P722" s="1" t="s">
        <v>246</v>
      </c>
      <c r="Q722" s="1" t="s">
        <v>247</v>
      </c>
      <c r="R722" s="1" t="s">
        <v>7190</v>
      </c>
      <c r="S722" s="1" t="s">
        <v>5618</v>
      </c>
      <c r="T722" s="1" t="s">
        <v>7191</v>
      </c>
      <c r="U722" s="1" t="s">
        <v>7192</v>
      </c>
      <c r="V722" s="18">
        <v>0.18792824074074074</v>
      </c>
      <c r="W722" s="18">
        <v>0.19251157407407407</v>
      </c>
      <c r="X722" s="18">
        <v>4.5833333333333334E-3</v>
      </c>
      <c r="Y722" s="1" t="e">
        <f>VLOOKUP(A722,tickets!A:A,1,0)</f>
        <v>#N/A</v>
      </c>
      <c r="Z722" s="58">
        <v>45328</v>
      </c>
      <c r="AA722" s="79">
        <v>0.99305555555555547</v>
      </c>
    </row>
    <row r="723" spans="1:27" x14ac:dyDescent="0.2">
      <c r="A723" s="1" t="s">
        <v>2241</v>
      </c>
      <c r="B723" s="1" t="s">
        <v>115</v>
      </c>
      <c r="C723" s="1" t="s">
        <v>13</v>
      </c>
      <c r="D723" s="1" t="s">
        <v>374</v>
      </c>
      <c r="E723" s="1" t="s">
        <v>39</v>
      </c>
      <c r="F723" s="1" t="s">
        <v>136</v>
      </c>
      <c r="G723" s="1" t="s">
        <v>116</v>
      </c>
      <c r="H723" s="1" t="s">
        <v>40</v>
      </c>
      <c r="I723" s="1" t="s">
        <v>117</v>
      </c>
      <c r="J723" s="1" t="s">
        <v>81</v>
      </c>
      <c r="K723" s="1" t="s">
        <v>155</v>
      </c>
      <c r="L723" s="1" t="s">
        <v>2245</v>
      </c>
      <c r="M723" s="1" t="s">
        <v>6242</v>
      </c>
      <c r="N723" s="1" t="s">
        <v>6243</v>
      </c>
      <c r="O723" s="1" t="s">
        <v>122</v>
      </c>
      <c r="P723" s="1" t="s">
        <v>246</v>
      </c>
      <c r="Q723" s="1" t="s">
        <v>247</v>
      </c>
      <c r="R723" s="1" t="s">
        <v>6244</v>
      </c>
      <c r="S723" s="1" t="s">
        <v>5734</v>
      </c>
      <c r="T723" s="1" t="s">
        <v>6245</v>
      </c>
      <c r="U723" s="1" t="s">
        <v>6246</v>
      </c>
      <c r="V723" s="18">
        <v>2.9667245370370368</v>
      </c>
      <c r="W723" s="18">
        <v>2.973449074074074</v>
      </c>
      <c r="X723" s="18">
        <v>6.7245370370370367E-3</v>
      </c>
      <c r="Y723" s="1" t="e">
        <f>VLOOKUP(A723,tickets!A:A,1,0)</f>
        <v>#N/A</v>
      </c>
      <c r="Z723" s="58">
        <v>45331</v>
      </c>
      <c r="AA723" s="79">
        <v>0.99305555555555547</v>
      </c>
    </row>
    <row r="724" spans="1:27" hidden="1" x14ac:dyDescent="0.2">
      <c r="A724" s="1" t="s">
        <v>7196</v>
      </c>
      <c r="B724" s="1" t="s">
        <v>132</v>
      </c>
      <c r="C724" s="1" t="s">
        <v>309</v>
      </c>
      <c r="D724" s="1" t="s">
        <v>257</v>
      </c>
      <c r="E724" s="1" t="s">
        <v>281</v>
      </c>
      <c r="F724" s="1" t="s">
        <v>219</v>
      </c>
      <c r="G724" s="1" t="s">
        <v>116</v>
      </c>
      <c r="H724" s="1" t="s">
        <v>40</v>
      </c>
      <c r="I724" s="1" t="s">
        <v>117</v>
      </c>
      <c r="J724" s="1" t="s">
        <v>81</v>
      </c>
      <c r="K724" s="1" t="s">
        <v>323</v>
      </c>
      <c r="L724" s="1" t="s">
        <v>355</v>
      </c>
      <c r="M724" s="1" t="s">
        <v>7197</v>
      </c>
      <c r="N724" s="1" t="s">
        <v>7198</v>
      </c>
      <c r="O724" s="1" t="s">
        <v>122</v>
      </c>
      <c r="P724" s="1" t="s">
        <v>363</v>
      </c>
      <c r="Q724" s="1" t="s">
        <v>423</v>
      </c>
      <c r="R724" s="1" t="s">
        <v>7199</v>
      </c>
      <c r="S724" s="1" t="s">
        <v>5720</v>
      </c>
      <c r="T724" s="1" t="s">
        <v>7200</v>
      </c>
      <c r="U724" s="1" t="s">
        <v>519</v>
      </c>
      <c r="V724" s="18">
        <v>2.5000000000000001E-3</v>
      </c>
      <c r="W724" s="18">
        <v>5.5208333333333333E-3</v>
      </c>
      <c r="X724" s="18">
        <v>3.0208333333333333E-3</v>
      </c>
      <c r="Y724" s="1" t="e">
        <f>VLOOKUP(A724,tickets!A:A,1,0)</f>
        <v>#N/A</v>
      </c>
      <c r="Z724" s="58">
        <v>45330</v>
      </c>
      <c r="AA724" s="79">
        <v>0.99305555555555547</v>
      </c>
    </row>
    <row r="725" spans="1:27" x14ac:dyDescent="0.2">
      <c r="A725" s="1" t="s">
        <v>2237</v>
      </c>
      <c r="B725" s="1" t="s">
        <v>115</v>
      </c>
      <c r="C725" s="1" t="s">
        <v>13</v>
      </c>
      <c r="D725" s="1" t="s">
        <v>257</v>
      </c>
      <c r="E725" s="1" t="s">
        <v>39</v>
      </c>
      <c r="F725" s="1" t="s">
        <v>156</v>
      </c>
      <c r="G725" s="1" t="s">
        <v>116</v>
      </c>
      <c r="H725" s="1" t="s">
        <v>40</v>
      </c>
      <c r="I725" s="1" t="s">
        <v>117</v>
      </c>
      <c r="J725" s="1" t="s">
        <v>81</v>
      </c>
      <c r="K725" s="1" t="s">
        <v>155</v>
      </c>
      <c r="L725" s="1" t="s">
        <v>157</v>
      </c>
      <c r="M725" s="1" t="s">
        <v>6261</v>
      </c>
      <c r="N725" s="1" t="s">
        <v>6262</v>
      </c>
      <c r="O725" s="1" t="s">
        <v>122</v>
      </c>
      <c r="P725" s="1" t="s">
        <v>246</v>
      </c>
      <c r="Q725" s="1" t="s">
        <v>247</v>
      </c>
      <c r="R725" s="1" t="s">
        <v>6263</v>
      </c>
      <c r="S725" s="1" t="s">
        <v>5734</v>
      </c>
      <c r="T725" s="1" t="s">
        <v>6264</v>
      </c>
      <c r="U725" s="1" t="s">
        <v>6246</v>
      </c>
      <c r="V725" s="18">
        <v>2.9656481481481483</v>
      </c>
      <c r="W725" s="18">
        <v>2.9748032407407408</v>
      </c>
      <c r="X725" s="18">
        <v>9.1550925925925931E-3</v>
      </c>
      <c r="Y725" s="1" t="e">
        <f>VLOOKUP(A725,tickets!A:A,1,0)</f>
        <v>#N/A</v>
      </c>
      <c r="Z725" s="58">
        <v>45331</v>
      </c>
      <c r="AA725" s="79">
        <v>0.99305555555555547</v>
      </c>
    </row>
    <row r="726" spans="1:27" hidden="1" x14ac:dyDescent="0.2">
      <c r="A726" s="1" t="s">
        <v>2296</v>
      </c>
      <c r="B726" s="1" t="s">
        <v>124</v>
      </c>
      <c r="C726" s="1" t="s">
        <v>19</v>
      </c>
      <c r="D726" s="1" t="s">
        <v>277</v>
      </c>
      <c r="E726" s="1" t="s">
        <v>64</v>
      </c>
      <c r="F726" s="1" t="s">
        <v>125</v>
      </c>
      <c r="G726" s="1" t="s">
        <v>123</v>
      </c>
      <c r="H726" s="1" t="s">
        <v>50</v>
      </c>
      <c r="I726" s="1" t="s">
        <v>109</v>
      </c>
      <c r="J726" s="1" t="s">
        <v>80</v>
      </c>
      <c r="K726" s="1" t="s">
        <v>129</v>
      </c>
      <c r="L726" s="1" t="s">
        <v>2203</v>
      </c>
      <c r="M726" s="1" t="s">
        <v>6423</v>
      </c>
      <c r="N726" s="1" t="s">
        <v>6423</v>
      </c>
      <c r="O726" s="1" t="s">
        <v>122</v>
      </c>
      <c r="P726" s="1" t="s">
        <v>266</v>
      </c>
      <c r="Q726" s="1" t="s">
        <v>267</v>
      </c>
      <c r="R726" s="1" t="s">
        <v>6424</v>
      </c>
      <c r="S726" s="1" t="s">
        <v>5734</v>
      </c>
      <c r="T726" s="1" t="s">
        <v>6425</v>
      </c>
      <c r="U726" s="1" t="s">
        <v>6426</v>
      </c>
      <c r="V726" s="18">
        <v>4.5902777777777772E-2</v>
      </c>
      <c r="W726" s="18">
        <v>0.1310763888888889</v>
      </c>
      <c r="X726" s="18">
        <v>8.5173611111111103E-2</v>
      </c>
      <c r="Y726" s="1" t="e">
        <f>VLOOKUP(A726,tickets!A:A,1,0)</f>
        <v>#N/A</v>
      </c>
      <c r="Z726" s="58">
        <v>45331</v>
      </c>
      <c r="AA726" s="79">
        <v>0.99305555555555547</v>
      </c>
    </row>
    <row r="727" spans="1:27" x14ac:dyDescent="0.2">
      <c r="A727" s="1" t="s">
        <v>2217</v>
      </c>
      <c r="B727" s="1" t="s">
        <v>167</v>
      </c>
      <c r="C727" s="1" t="s">
        <v>22</v>
      </c>
      <c r="D727" s="1" t="s">
        <v>22</v>
      </c>
      <c r="E727" s="1" t="s">
        <v>46</v>
      </c>
      <c r="F727" s="1" t="s">
        <v>171</v>
      </c>
      <c r="G727" s="1" t="s">
        <v>110</v>
      </c>
      <c r="H727" s="1" t="s">
        <v>50</v>
      </c>
      <c r="I727" s="1" t="s">
        <v>109</v>
      </c>
      <c r="J727" s="1" t="s">
        <v>81</v>
      </c>
      <c r="K727" s="1" t="s">
        <v>129</v>
      </c>
      <c r="L727" s="1" t="s">
        <v>2221</v>
      </c>
      <c r="M727" s="1" t="s">
        <v>6427</v>
      </c>
      <c r="N727" s="1" t="s">
        <v>6428</v>
      </c>
      <c r="O727" s="1" t="s">
        <v>122</v>
      </c>
      <c r="P727" s="1" t="s">
        <v>266</v>
      </c>
      <c r="Q727" s="1" t="s">
        <v>330</v>
      </c>
      <c r="R727" s="1" t="s">
        <v>6429</v>
      </c>
      <c r="S727" s="1" t="s">
        <v>5734</v>
      </c>
      <c r="T727" s="1" t="s">
        <v>6430</v>
      </c>
      <c r="U727" s="1" t="s">
        <v>6431</v>
      </c>
      <c r="V727" s="18">
        <v>0</v>
      </c>
      <c r="W727" s="18">
        <v>0</v>
      </c>
      <c r="X727" s="18">
        <v>0</v>
      </c>
      <c r="Y727" s="1" t="e">
        <f>VLOOKUP(A727,tickets!A:A,1,0)</f>
        <v>#N/A</v>
      </c>
      <c r="Z727" s="58">
        <v>45331</v>
      </c>
      <c r="AA727" s="79">
        <v>0.99305555555555547</v>
      </c>
    </row>
    <row r="728" spans="1:27" x14ac:dyDescent="0.2">
      <c r="A728" s="1" t="s">
        <v>2329</v>
      </c>
      <c r="B728" s="1" t="s">
        <v>115</v>
      </c>
      <c r="C728" s="1" t="s">
        <v>18</v>
      </c>
      <c r="D728" s="1" t="s">
        <v>243</v>
      </c>
      <c r="E728" s="1" t="s">
        <v>57</v>
      </c>
      <c r="F728" s="1" t="s">
        <v>120</v>
      </c>
      <c r="G728" s="1" t="s">
        <v>116</v>
      </c>
      <c r="H728" s="1" t="s">
        <v>40</v>
      </c>
      <c r="I728" s="1" t="s">
        <v>117</v>
      </c>
      <c r="J728" s="1" t="s">
        <v>81</v>
      </c>
      <c r="K728" s="1" t="s">
        <v>111</v>
      </c>
      <c r="L728" s="1" t="s">
        <v>2333</v>
      </c>
      <c r="M728" s="1" t="s">
        <v>6432</v>
      </c>
      <c r="N728" s="1" t="s">
        <v>6433</v>
      </c>
      <c r="O728" s="1" t="s">
        <v>122</v>
      </c>
      <c r="P728" s="1" t="s">
        <v>246</v>
      </c>
      <c r="Q728" s="1" t="s">
        <v>247</v>
      </c>
      <c r="R728" s="1" t="s">
        <v>6434</v>
      </c>
      <c r="S728" s="1" t="s">
        <v>5734</v>
      </c>
      <c r="T728" s="1" t="s">
        <v>6435</v>
      </c>
      <c r="U728" s="1" t="s">
        <v>6436</v>
      </c>
      <c r="V728" s="18">
        <v>1.0191435185185185</v>
      </c>
      <c r="W728" s="18">
        <v>1.1836111111111112</v>
      </c>
      <c r="X728" s="18">
        <v>0.16446759259259261</v>
      </c>
      <c r="Y728" s="1" t="e">
        <f>VLOOKUP(A728,tickets!A:A,1,0)</f>
        <v>#N/A</v>
      </c>
      <c r="Z728" s="58">
        <v>45331</v>
      </c>
      <c r="AA728" s="79">
        <v>0.99305555555555547</v>
      </c>
    </row>
    <row r="729" spans="1:27" x14ac:dyDescent="0.2">
      <c r="A729" s="1" t="s">
        <v>2286</v>
      </c>
      <c r="B729" s="1" t="s">
        <v>115</v>
      </c>
      <c r="C729" s="1" t="s">
        <v>20</v>
      </c>
      <c r="D729" s="1" t="s">
        <v>243</v>
      </c>
      <c r="E729" s="1" t="s">
        <v>69</v>
      </c>
      <c r="F729" s="1" t="s">
        <v>191</v>
      </c>
      <c r="G729" s="1" t="s">
        <v>116</v>
      </c>
      <c r="H729" s="1" t="s">
        <v>40</v>
      </c>
      <c r="I729" s="1" t="s">
        <v>117</v>
      </c>
      <c r="J729" s="1" t="s">
        <v>81</v>
      </c>
      <c r="K729" s="1" t="s">
        <v>111</v>
      </c>
      <c r="L729" s="1" t="s">
        <v>2290</v>
      </c>
      <c r="M729" s="1" t="s">
        <v>6494</v>
      </c>
      <c r="N729" s="1" t="s">
        <v>6495</v>
      </c>
      <c r="O729" s="1" t="s">
        <v>122</v>
      </c>
      <c r="P729" s="1" t="s">
        <v>246</v>
      </c>
      <c r="Q729" s="1" t="s">
        <v>247</v>
      </c>
      <c r="R729" s="1" t="s">
        <v>6496</v>
      </c>
      <c r="S729" s="1" t="s">
        <v>5734</v>
      </c>
      <c r="T729" s="1" t="s">
        <v>6497</v>
      </c>
      <c r="U729" s="1" t="s">
        <v>6498</v>
      </c>
      <c r="V729" s="18">
        <v>0.64465277777777785</v>
      </c>
      <c r="W729" s="18">
        <v>0.87446759259259255</v>
      </c>
      <c r="X729" s="18">
        <v>0.22981481481481481</v>
      </c>
      <c r="Y729" s="1" t="e">
        <f>VLOOKUP(A729,tickets!A:A,1,0)</f>
        <v>#N/A</v>
      </c>
      <c r="Z729" s="58">
        <v>45331</v>
      </c>
      <c r="AA729" s="79">
        <v>0.99305555555555547</v>
      </c>
    </row>
    <row r="730" spans="1:27" hidden="1" x14ac:dyDescent="0.2">
      <c r="A730" s="1" t="s">
        <v>7219</v>
      </c>
      <c r="B730" s="1" t="s">
        <v>173</v>
      </c>
      <c r="C730" s="1" t="s">
        <v>242</v>
      </c>
      <c r="D730" s="1" t="s">
        <v>251</v>
      </c>
      <c r="E730" s="1" t="s">
        <v>352</v>
      </c>
      <c r="F730" s="1" t="s">
        <v>6630</v>
      </c>
      <c r="G730" s="1" t="s">
        <v>110</v>
      </c>
      <c r="H730" s="1" t="s">
        <v>50</v>
      </c>
      <c r="I730" s="1" t="s">
        <v>109</v>
      </c>
      <c r="J730" s="1" t="s">
        <v>4186</v>
      </c>
      <c r="K730" s="1" t="s">
        <v>129</v>
      </c>
      <c r="L730" s="1" t="s">
        <v>7220</v>
      </c>
      <c r="M730" s="1" t="s">
        <v>7221</v>
      </c>
      <c r="N730" s="1" t="s">
        <v>7222</v>
      </c>
      <c r="O730" s="1" t="s">
        <v>122</v>
      </c>
      <c r="P730" s="1" t="s">
        <v>246</v>
      </c>
      <c r="Q730" s="1" t="s">
        <v>247</v>
      </c>
      <c r="R730" s="1" t="s">
        <v>7223</v>
      </c>
      <c r="S730" s="1" t="s">
        <v>5734</v>
      </c>
      <c r="T730" s="1" t="s">
        <v>7224</v>
      </c>
      <c r="U730" s="1" t="s">
        <v>6374</v>
      </c>
      <c r="V730" s="18">
        <v>0</v>
      </c>
      <c r="W730" s="18">
        <v>0</v>
      </c>
      <c r="X730" s="18">
        <v>0</v>
      </c>
      <c r="Y730" s="1" t="e">
        <f>VLOOKUP(A730,tickets!A:A,1,0)</f>
        <v>#N/A</v>
      </c>
      <c r="Z730" s="58">
        <v>45331</v>
      </c>
      <c r="AA730" s="79">
        <v>0.99305555555555547</v>
      </c>
    </row>
    <row r="731" spans="1:27" x14ac:dyDescent="0.2">
      <c r="A731" s="1" t="s">
        <v>2315</v>
      </c>
      <c r="B731" s="1" t="s">
        <v>115</v>
      </c>
      <c r="C731" s="1" t="s">
        <v>20</v>
      </c>
      <c r="D731" s="1" t="s">
        <v>374</v>
      </c>
      <c r="E731" s="1" t="s">
        <v>65</v>
      </c>
      <c r="F731" s="1" t="s">
        <v>191</v>
      </c>
      <c r="G731" s="1" t="s">
        <v>116</v>
      </c>
      <c r="H731" s="1" t="s">
        <v>40</v>
      </c>
      <c r="I731" s="1" t="s">
        <v>117</v>
      </c>
      <c r="J731" s="1" t="s">
        <v>81</v>
      </c>
      <c r="K731" s="1" t="s">
        <v>111</v>
      </c>
      <c r="L731" s="1" t="s">
        <v>2319</v>
      </c>
      <c r="M731" s="1" t="s">
        <v>6504</v>
      </c>
      <c r="N731" s="1" t="s">
        <v>6505</v>
      </c>
      <c r="O731" s="1" t="s">
        <v>122</v>
      </c>
      <c r="P731" s="1" t="s">
        <v>246</v>
      </c>
      <c r="Q731" s="1" t="s">
        <v>247</v>
      </c>
      <c r="R731" s="1" t="s">
        <v>6506</v>
      </c>
      <c r="S731" s="1" t="s">
        <v>5734</v>
      </c>
      <c r="T731" s="1" t="s">
        <v>6507</v>
      </c>
      <c r="U731" s="1" t="s">
        <v>6508</v>
      </c>
      <c r="V731" s="18">
        <v>2.761412037037037</v>
      </c>
      <c r="W731" s="18">
        <v>2.9924189814814817</v>
      </c>
      <c r="X731" s="18">
        <v>0.23100694444444445</v>
      </c>
      <c r="Y731" s="1" t="e">
        <f>VLOOKUP(A731,tickets!A:A,1,0)</f>
        <v>#N/A</v>
      </c>
      <c r="Z731" s="58">
        <v>45331</v>
      </c>
      <c r="AA731" s="79">
        <v>0.99305555555555547</v>
      </c>
    </row>
    <row r="732" spans="1:27" hidden="1" x14ac:dyDescent="0.2">
      <c r="A732" s="1" t="s">
        <v>2214</v>
      </c>
      <c r="B732" s="1" t="s">
        <v>124</v>
      </c>
      <c r="C732" s="1" t="s">
        <v>18</v>
      </c>
      <c r="D732" s="1" t="s">
        <v>277</v>
      </c>
      <c r="E732" s="1" t="s">
        <v>60</v>
      </c>
      <c r="F732" s="1" t="s">
        <v>125</v>
      </c>
      <c r="G732" s="1" t="s">
        <v>123</v>
      </c>
      <c r="H732" s="1" t="s">
        <v>50</v>
      </c>
      <c r="I732" s="1" t="s">
        <v>109</v>
      </c>
      <c r="J732" s="1" t="s">
        <v>80</v>
      </c>
      <c r="K732" s="1" t="s">
        <v>129</v>
      </c>
      <c r="L732" s="1" t="s">
        <v>497</v>
      </c>
      <c r="M732" s="1" t="s">
        <v>6764</v>
      </c>
      <c r="N732" s="1" t="s">
        <v>6764</v>
      </c>
      <c r="O732" s="1" t="s">
        <v>122</v>
      </c>
      <c r="P732" s="1" t="s">
        <v>278</v>
      </c>
      <c r="Q732" s="1" t="s">
        <v>278</v>
      </c>
      <c r="R732" s="1" t="s">
        <v>6765</v>
      </c>
      <c r="S732" s="1" t="s">
        <v>5734</v>
      </c>
      <c r="T732" s="1" t="s">
        <v>6766</v>
      </c>
      <c r="U732" s="1" t="s">
        <v>6767</v>
      </c>
      <c r="V732" s="18">
        <v>0.92923611111111104</v>
      </c>
      <c r="W732" s="18">
        <v>0.95931712962962967</v>
      </c>
      <c r="X732" s="18">
        <v>3.0081018518518521E-2</v>
      </c>
      <c r="Y732" s="1" t="e">
        <f>VLOOKUP(A732,tickets!A:A,1,0)</f>
        <v>#N/A</v>
      </c>
      <c r="Z732" s="58">
        <v>45331</v>
      </c>
      <c r="AA732" s="79">
        <v>0.99305555555555547</v>
      </c>
    </row>
    <row r="733" spans="1:27" hidden="1" x14ac:dyDescent="0.2">
      <c r="A733" s="1" t="s">
        <v>7232</v>
      </c>
      <c r="B733" s="1" t="s">
        <v>164</v>
      </c>
      <c r="C733" s="1" t="s">
        <v>295</v>
      </c>
      <c r="D733" s="1" t="s">
        <v>251</v>
      </c>
      <c r="E733" s="1" t="s">
        <v>261</v>
      </c>
      <c r="F733" s="1" t="s">
        <v>335</v>
      </c>
      <c r="G733" s="1" t="s">
        <v>110</v>
      </c>
      <c r="H733" s="1" t="s">
        <v>50</v>
      </c>
      <c r="I733" s="1" t="s">
        <v>109</v>
      </c>
      <c r="J733" s="1" t="s">
        <v>4186</v>
      </c>
      <c r="K733" s="1" t="s">
        <v>129</v>
      </c>
      <c r="L733" s="1" t="s">
        <v>336</v>
      </c>
      <c r="M733" s="1" t="s">
        <v>7233</v>
      </c>
      <c r="N733" s="1" t="s">
        <v>7234</v>
      </c>
      <c r="O733" s="1" t="s">
        <v>122</v>
      </c>
      <c r="P733" s="1" t="s">
        <v>246</v>
      </c>
      <c r="Q733" s="1" t="s">
        <v>247</v>
      </c>
      <c r="R733" s="1" t="s">
        <v>7235</v>
      </c>
      <c r="S733" s="1" t="s">
        <v>5610</v>
      </c>
      <c r="U733" s="1" t="s">
        <v>5668</v>
      </c>
      <c r="V733" s="18">
        <v>0</v>
      </c>
      <c r="W733" s="18">
        <v>0</v>
      </c>
      <c r="X733" s="18">
        <v>0</v>
      </c>
      <c r="Y733" s="1" t="e">
        <f>VLOOKUP(A733,tickets!A:A,1,0)</f>
        <v>#N/A</v>
      </c>
      <c r="Z733" s="58">
        <v>45329</v>
      </c>
      <c r="AA733" s="79">
        <v>0.99305555555555547</v>
      </c>
    </row>
    <row r="734" spans="1:27" hidden="1" x14ac:dyDescent="0.2">
      <c r="A734" s="1" t="s">
        <v>7236</v>
      </c>
      <c r="B734" s="1" t="s">
        <v>132</v>
      </c>
      <c r="C734" s="1" t="s">
        <v>309</v>
      </c>
      <c r="D734" s="1" t="s">
        <v>257</v>
      </c>
      <c r="E734" s="1" t="s">
        <v>286</v>
      </c>
      <c r="F734" s="1" t="s">
        <v>219</v>
      </c>
      <c r="G734" s="1" t="s">
        <v>116</v>
      </c>
      <c r="H734" s="1" t="s">
        <v>40</v>
      </c>
      <c r="I734" s="1" t="s">
        <v>117</v>
      </c>
      <c r="J734" s="1" t="s">
        <v>81</v>
      </c>
      <c r="K734" s="1" t="s">
        <v>430</v>
      </c>
      <c r="L734" s="1" t="s">
        <v>431</v>
      </c>
      <c r="M734" s="1" t="s">
        <v>7237</v>
      </c>
      <c r="N734" s="1" t="s">
        <v>7238</v>
      </c>
      <c r="O734" s="1" t="s">
        <v>122</v>
      </c>
      <c r="P734" s="1" t="s">
        <v>199</v>
      </c>
      <c r="Q734" s="1" t="s">
        <v>115</v>
      </c>
      <c r="R734" s="1" t="s">
        <v>7239</v>
      </c>
      <c r="S734" s="1" t="s">
        <v>5720</v>
      </c>
      <c r="T734" s="1" t="s">
        <v>7240</v>
      </c>
      <c r="U734" s="1" t="s">
        <v>262</v>
      </c>
      <c r="V734" s="18">
        <v>4.2592592592592595E-3</v>
      </c>
      <c r="W734" s="18">
        <v>1.5891203703703703E-2</v>
      </c>
      <c r="X734" s="18">
        <v>1.1631944444444445E-2</v>
      </c>
      <c r="Y734" s="1" t="e">
        <f>VLOOKUP(A734,tickets!A:A,1,0)</f>
        <v>#N/A</v>
      </c>
      <c r="Z734" s="58">
        <v>45330</v>
      </c>
      <c r="AA734" s="79">
        <v>0.99305555555555547</v>
      </c>
    </row>
    <row r="735" spans="1:27" hidden="1" x14ac:dyDescent="0.2">
      <c r="A735" s="1" t="s">
        <v>7241</v>
      </c>
      <c r="B735" s="1" t="s">
        <v>164</v>
      </c>
      <c r="C735" s="1" t="s">
        <v>242</v>
      </c>
      <c r="D735" s="1" t="s">
        <v>251</v>
      </c>
      <c r="E735" s="1" t="s">
        <v>286</v>
      </c>
      <c r="F735" s="1" t="s">
        <v>287</v>
      </c>
      <c r="G735" s="1" t="s">
        <v>110</v>
      </c>
      <c r="H735" s="1" t="s">
        <v>50</v>
      </c>
      <c r="I735" s="1" t="s">
        <v>109</v>
      </c>
      <c r="J735" s="1" t="s">
        <v>81</v>
      </c>
      <c r="K735" s="1" t="s">
        <v>114</v>
      </c>
      <c r="L735" s="1" t="s">
        <v>364</v>
      </c>
      <c r="M735" s="1" t="s">
        <v>7242</v>
      </c>
      <c r="N735" s="1" t="s">
        <v>7243</v>
      </c>
      <c r="O735" s="1" t="s">
        <v>122</v>
      </c>
      <c r="P735" s="1" t="s">
        <v>246</v>
      </c>
      <c r="Q735" s="1" t="s">
        <v>247</v>
      </c>
      <c r="R735" s="1" t="s">
        <v>7244</v>
      </c>
      <c r="S735" s="1" t="s">
        <v>5734</v>
      </c>
      <c r="T735" s="1" t="s">
        <v>364</v>
      </c>
      <c r="U735" s="1" t="s">
        <v>276</v>
      </c>
      <c r="V735" s="18">
        <v>0</v>
      </c>
      <c r="W735" s="18">
        <v>2.7291666666666662E-2</v>
      </c>
      <c r="X735" s="18">
        <v>2.7291666666666662E-2</v>
      </c>
      <c r="Y735" s="1" t="e">
        <f>VLOOKUP(A735,tickets!A:A,1,0)</f>
        <v>#N/A</v>
      </c>
      <c r="Z735" s="58">
        <v>45331</v>
      </c>
      <c r="AA735" s="79">
        <v>0.99305555555555547</v>
      </c>
    </row>
    <row r="736" spans="1:27" hidden="1" x14ac:dyDescent="0.2">
      <c r="A736" s="1" t="s">
        <v>7245</v>
      </c>
      <c r="B736" s="1" t="s">
        <v>132</v>
      </c>
      <c r="C736" s="1" t="s">
        <v>309</v>
      </c>
      <c r="D736" s="1" t="s">
        <v>257</v>
      </c>
      <c r="E736" s="1" t="s">
        <v>244</v>
      </c>
      <c r="F736" s="1" t="s">
        <v>219</v>
      </c>
      <c r="G736" s="1" t="s">
        <v>116</v>
      </c>
      <c r="H736" s="1" t="s">
        <v>40</v>
      </c>
      <c r="I736" s="1" t="s">
        <v>117</v>
      </c>
      <c r="J736" s="1" t="s">
        <v>81</v>
      </c>
      <c r="K736" s="1" t="s">
        <v>129</v>
      </c>
      <c r="L736" s="1" t="s">
        <v>314</v>
      </c>
      <c r="M736" s="1" t="s">
        <v>7246</v>
      </c>
      <c r="N736" s="1" t="s">
        <v>7247</v>
      </c>
      <c r="O736" s="1" t="s">
        <v>122</v>
      </c>
      <c r="P736" s="1" t="s">
        <v>246</v>
      </c>
      <c r="Q736" s="1" t="s">
        <v>247</v>
      </c>
      <c r="R736" s="1" t="s">
        <v>7248</v>
      </c>
      <c r="S736" s="1" t="s">
        <v>5734</v>
      </c>
      <c r="T736" s="1" t="s">
        <v>7249</v>
      </c>
      <c r="U736" s="1" t="s">
        <v>262</v>
      </c>
      <c r="V736" s="18">
        <v>1.4930555555555556E-3</v>
      </c>
      <c r="W736" s="18">
        <v>1.045138888888889E-2</v>
      </c>
      <c r="X736" s="18">
        <v>8.9583333333333338E-3</v>
      </c>
      <c r="Y736" s="1" t="e">
        <f>VLOOKUP(A736,tickets!A:A,1,0)</f>
        <v>#N/A</v>
      </c>
      <c r="Z736" s="58">
        <v>45331</v>
      </c>
      <c r="AA736" s="79">
        <v>0.99305555555555547</v>
      </c>
    </row>
    <row r="737" spans="1:27" hidden="1" x14ac:dyDescent="0.2">
      <c r="A737" s="1" t="s">
        <v>7250</v>
      </c>
      <c r="B737" s="1" t="s">
        <v>132</v>
      </c>
      <c r="C737" s="1" t="s">
        <v>250</v>
      </c>
      <c r="D737" s="1" t="s">
        <v>251</v>
      </c>
      <c r="E737" s="1" t="s">
        <v>302</v>
      </c>
      <c r="F737" s="1" t="s">
        <v>303</v>
      </c>
      <c r="G737" s="1" t="s">
        <v>110</v>
      </c>
      <c r="H737" s="1" t="s">
        <v>50</v>
      </c>
      <c r="I737" s="1" t="s">
        <v>109</v>
      </c>
      <c r="J737" s="1" t="s">
        <v>81</v>
      </c>
      <c r="K737" s="1" t="s">
        <v>129</v>
      </c>
      <c r="L737" s="1" t="s">
        <v>6536</v>
      </c>
      <c r="M737" s="1" t="s">
        <v>7251</v>
      </c>
      <c r="N737" s="1" t="s">
        <v>7252</v>
      </c>
      <c r="O737" s="1" t="s">
        <v>122</v>
      </c>
      <c r="P737" s="1" t="s">
        <v>246</v>
      </c>
      <c r="Q737" s="1" t="s">
        <v>247</v>
      </c>
      <c r="R737" s="1" t="s">
        <v>7253</v>
      </c>
      <c r="S737" s="1" t="s">
        <v>5734</v>
      </c>
      <c r="T737" s="1" t="s">
        <v>307</v>
      </c>
      <c r="U737" s="1" t="s">
        <v>276</v>
      </c>
      <c r="V737" s="18">
        <v>5.4629629629629632E-2</v>
      </c>
      <c r="W737" s="18">
        <v>5.7326388888888892E-2</v>
      </c>
      <c r="X737" s="18">
        <v>2.6967592592592594E-3</v>
      </c>
      <c r="Y737" s="1" t="e">
        <f>VLOOKUP(A737,tickets!A:A,1,0)</f>
        <v>#N/A</v>
      </c>
      <c r="Z737" s="58">
        <v>45331</v>
      </c>
      <c r="AA737" s="79">
        <v>0.99305555555555547</v>
      </c>
    </row>
    <row r="738" spans="1:27" hidden="1" x14ac:dyDescent="0.2">
      <c r="A738" s="1" t="s">
        <v>7254</v>
      </c>
      <c r="B738" s="1" t="s">
        <v>132</v>
      </c>
      <c r="C738" s="1" t="s">
        <v>256</v>
      </c>
      <c r="D738" s="1" t="s">
        <v>374</v>
      </c>
      <c r="E738" s="1" t="s">
        <v>258</v>
      </c>
      <c r="F738" s="1" t="s">
        <v>442</v>
      </c>
      <c r="G738" s="1" t="s">
        <v>116</v>
      </c>
      <c r="H738" s="1" t="s">
        <v>40</v>
      </c>
      <c r="I738" s="1" t="s">
        <v>117</v>
      </c>
      <c r="J738" s="1" t="s">
        <v>81</v>
      </c>
      <c r="K738" s="1" t="s">
        <v>521</v>
      </c>
      <c r="L738" s="1" t="s">
        <v>5890</v>
      </c>
      <c r="M738" s="1" t="s">
        <v>7255</v>
      </c>
      <c r="N738" s="1" t="s">
        <v>7256</v>
      </c>
      <c r="O738" s="1" t="s">
        <v>122</v>
      </c>
      <c r="P738" s="1" t="s">
        <v>199</v>
      </c>
      <c r="Q738" s="1" t="s">
        <v>115</v>
      </c>
      <c r="R738" s="1" t="s">
        <v>7257</v>
      </c>
      <c r="S738" s="1" t="s">
        <v>5610</v>
      </c>
      <c r="T738" s="1" t="s">
        <v>7258</v>
      </c>
      <c r="V738" s="18">
        <v>1.0704513888888889</v>
      </c>
      <c r="W738" s="18">
        <v>1.0846875</v>
      </c>
      <c r="X738" s="18">
        <v>1.4236111111111111E-2</v>
      </c>
      <c r="Y738" s="1" t="e">
        <f>VLOOKUP(A738,tickets!A:A,1,0)</f>
        <v>#N/A</v>
      </c>
      <c r="Z738" s="58">
        <v>45329</v>
      </c>
      <c r="AA738" s="79">
        <v>0.99305555555555547</v>
      </c>
    </row>
    <row r="739" spans="1:27" hidden="1" x14ac:dyDescent="0.2">
      <c r="A739" s="1" t="s">
        <v>2195</v>
      </c>
      <c r="B739" s="1" t="s">
        <v>124</v>
      </c>
      <c r="C739" s="1" t="s">
        <v>19</v>
      </c>
      <c r="D739" s="1" t="s">
        <v>277</v>
      </c>
      <c r="E739" s="1" t="s">
        <v>64</v>
      </c>
      <c r="F739" s="1" t="s">
        <v>125</v>
      </c>
      <c r="G739" s="1" t="s">
        <v>123</v>
      </c>
      <c r="H739" s="1" t="s">
        <v>50</v>
      </c>
      <c r="I739" s="1" t="s">
        <v>109</v>
      </c>
      <c r="J739" s="1" t="s">
        <v>80</v>
      </c>
      <c r="K739" s="1" t="s">
        <v>121</v>
      </c>
      <c r="L739" s="1" t="s">
        <v>2199</v>
      </c>
      <c r="M739" s="1" t="s">
        <v>6896</v>
      </c>
      <c r="N739" s="1" t="s">
        <v>6896</v>
      </c>
      <c r="O739" s="1" t="s">
        <v>122</v>
      </c>
      <c r="P739" s="1" t="s">
        <v>266</v>
      </c>
      <c r="Q739" s="1" t="s">
        <v>267</v>
      </c>
      <c r="R739" s="1" t="s">
        <v>6897</v>
      </c>
      <c r="S739" s="1" t="s">
        <v>5734</v>
      </c>
      <c r="T739" s="1" t="s">
        <v>6898</v>
      </c>
      <c r="U739" s="1" t="s">
        <v>6899</v>
      </c>
      <c r="V739" s="18">
        <v>0.30249999999999999</v>
      </c>
      <c r="W739" s="18">
        <v>0.30444444444444446</v>
      </c>
      <c r="X739" s="18">
        <v>1.9444444444444442E-3</v>
      </c>
      <c r="Y739" s="1" t="e">
        <f>VLOOKUP(A739,tickets!A:A,1,0)</f>
        <v>#N/A</v>
      </c>
      <c r="Z739" s="58">
        <v>45331</v>
      </c>
      <c r="AA739" s="79">
        <v>0.99305555555555547</v>
      </c>
    </row>
    <row r="740" spans="1:27" x14ac:dyDescent="0.2">
      <c r="A740" s="1" t="s">
        <v>2251</v>
      </c>
      <c r="B740" s="1" t="s">
        <v>167</v>
      </c>
      <c r="C740" s="1" t="s">
        <v>22</v>
      </c>
      <c r="D740" s="1" t="s">
        <v>22</v>
      </c>
      <c r="E740" s="1" t="s">
        <v>45</v>
      </c>
      <c r="F740" s="1" t="s">
        <v>168</v>
      </c>
      <c r="G740" s="1" t="s">
        <v>110</v>
      </c>
      <c r="H740" s="1" t="s">
        <v>50</v>
      </c>
      <c r="I740" s="1" t="s">
        <v>109</v>
      </c>
      <c r="J740" s="1" t="s">
        <v>81</v>
      </c>
      <c r="K740" s="1" t="s">
        <v>111</v>
      </c>
      <c r="L740" s="1" t="s">
        <v>2255</v>
      </c>
      <c r="M740" s="1" t="s">
        <v>6940</v>
      </c>
      <c r="N740" s="1" t="s">
        <v>6941</v>
      </c>
      <c r="O740" s="1" t="s">
        <v>122</v>
      </c>
      <c r="P740" s="1" t="s">
        <v>279</v>
      </c>
      <c r="Q740" s="1" t="s">
        <v>280</v>
      </c>
      <c r="R740" s="1" t="s">
        <v>6942</v>
      </c>
      <c r="S740" s="1" t="s">
        <v>5734</v>
      </c>
      <c r="T740" s="1" t="s">
        <v>4316</v>
      </c>
      <c r="U740" s="1" t="s">
        <v>4316</v>
      </c>
      <c r="V740" s="18">
        <v>0</v>
      </c>
      <c r="W740" s="18">
        <v>1.261574074074074E-3</v>
      </c>
      <c r="X740" s="18">
        <v>1.261574074074074E-3</v>
      </c>
      <c r="Y740" s="1" t="e">
        <f>VLOOKUP(A740,tickets!A:A,1,0)</f>
        <v>#N/A</v>
      </c>
      <c r="Z740" s="58">
        <v>45331</v>
      </c>
      <c r="AA740" s="79">
        <v>0.99305555555555547</v>
      </c>
    </row>
    <row r="741" spans="1:27" hidden="1" x14ac:dyDescent="0.2">
      <c r="A741" s="1" t="s">
        <v>7268</v>
      </c>
      <c r="B741" s="1" t="s">
        <v>132</v>
      </c>
      <c r="C741" s="1" t="s">
        <v>251</v>
      </c>
      <c r="D741" s="1" t="s">
        <v>257</v>
      </c>
      <c r="E741" s="1" t="s">
        <v>261</v>
      </c>
      <c r="F741" s="1" t="s">
        <v>461</v>
      </c>
      <c r="G741" s="1" t="s">
        <v>116</v>
      </c>
      <c r="H741" s="1" t="s">
        <v>40</v>
      </c>
      <c r="I741" s="1" t="s">
        <v>117</v>
      </c>
      <c r="J741" s="1" t="s">
        <v>81</v>
      </c>
      <c r="K741" s="1" t="s">
        <v>118</v>
      </c>
      <c r="L741" s="1" t="s">
        <v>7269</v>
      </c>
      <c r="M741" s="1" t="s">
        <v>7270</v>
      </c>
      <c r="N741" s="1" t="s">
        <v>7271</v>
      </c>
      <c r="O741" s="1" t="s">
        <v>122</v>
      </c>
      <c r="P741" s="1" t="s">
        <v>199</v>
      </c>
      <c r="Q741" s="1" t="s">
        <v>115</v>
      </c>
      <c r="R741" s="1" t="s">
        <v>7272</v>
      </c>
      <c r="S741" s="1" t="s">
        <v>5618</v>
      </c>
      <c r="T741" s="1" t="s">
        <v>7273</v>
      </c>
      <c r="U741" s="1" t="s">
        <v>7274</v>
      </c>
      <c r="V741" s="18">
        <v>1.9560185185185184E-3</v>
      </c>
      <c r="W741" s="18">
        <v>5.1446759259259262E-2</v>
      </c>
      <c r="X741" s="18">
        <v>4.9490740740740745E-2</v>
      </c>
      <c r="Y741" s="1" t="e">
        <f>VLOOKUP(A741,tickets!A:A,1,0)</f>
        <v>#N/A</v>
      </c>
      <c r="Z741" s="58">
        <v>45328</v>
      </c>
      <c r="AA741" s="79">
        <v>0.99305555555555547</v>
      </c>
    </row>
    <row r="742" spans="1:27" x14ac:dyDescent="0.2">
      <c r="A742" s="1" t="s">
        <v>2209</v>
      </c>
      <c r="B742" s="1" t="s">
        <v>167</v>
      </c>
      <c r="C742" s="1" t="s">
        <v>22</v>
      </c>
      <c r="D742" s="1" t="s">
        <v>243</v>
      </c>
      <c r="E742" s="1" t="s">
        <v>46</v>
      </c>
      <c r="F742" s="1" t="s">
        <v>120</v>
      </c>
      <c r="G742" s="1" t="s">
        <v>116</v>
      </c>
      <c r="H742" s="1" t="s">
        <v>40</v>
      </c>
      <c r="I742" s="1" t="s">
        <v>117</v>
      </c>
      <c r="J742" s="1" t="s">
        <v>81</v>
      </c>
      <c r="K742" s="1" t="s">
        <v>460</v>
      </c>
      <c r="L742" s="1" t="s">
        <v>2213</v>
      </c>
      <c r="M742" s="1" t="s">
        <v>6957</v>
      </c>
      <c r="N742" s="1" t="s">
        <v>6958</v>
      </c>
      <c r="O742" s="1" t="s">
        <v>122</v>
      </c>
      <c r="P742" s="1" t="s">
        <v>266</v>
      </c>
      <c r="Q742" s="1" t="s">
        <v>330</v>
      </c>
      <c r="R742" s="1" t="s">
        <v>6959</v>
      </c>
      <c r="S742" s="1" t="s">
        <v>5734</v>
      </c>
      <c r="T742" s="1" t="s">
        <v>6960</v>
      </c>
      <c r="U742" s="1" t="s">
        <v>6961</v>
      </c>
      <c r="V742" s="18">
        <v>0.5041782407407408</v>
      </c>
      <c r="W742" s="18">
        <v>0.60895833333333338</v>
      </c>
      <c r="X742" s="18">
        <v>0.10478009259259259</v>
      </c>
      <c r="Y742" s="1" t="e">
        <f>VLOOKUP(A742,tickets!A:A,1,0)</f>
        <v>#N/A</v>
      </c>
      <c r="Z742" s="58">
        <v>45331</v>
      </c>
      <c r="AA742" s="79">
        <v>0.99305555555555547</v>
      </c>
    </row>
    <row r="743" spans="1:27" hidden="1" x14ac:dyDescent="0.2">
      <c r="A743" s="1" t="s">
        <v>7277</v>
      </c>
      <c r="B743" s="1" t="s">
        <v>164</v>
      </c>
      <c r="C743" s="1" t="s">
        <v>295</v>
      </c>
      <c r="D743" s="1" t="s">
        <v>296</v>
      </c>
      <c r="E743" s="1" t="s">
        <v>297</v>
      </c>
      <c r="F743" s="1" t="s">
        <v>298</v>
      </c>
      <c r="G743" s="1" t="s">
        <v>110</v>
      </c>
      <c r="H743" s="1" t="s">
        <v>50</v>
      </c>
      <c r="I743" s="1" t="s">
        <v>109</v>
      </c>
      <c r="J743" s="1" t="s">
        <v>4186</v>
      </c>
      <c r="K743" s="1" t="s">
        <v>129</v>
      </c>
      <c r="L743" s="1" t="s">
        <v>7278</v>
      </c>
      <c r="M743" s="1" t="s">
        <v>7279</v>
      </c>
      <c r="N743" s="1" t="s">
        <v>7280</v>
      </c>
      <c r="O743" s="1" t="s">
        <v>122</v>
      </c>
      <c r="P743" s="1" t="s">
        <v>266</v>
      </c>
      <c r="Q743" s="1" t="s">
        <v>283</v>
      </c>
      <c r="R743" s="1" t="s">
        <v>7281</v>
      </c>
      <c r="S743" s="1" t="s">
        <v>5734</v>
      </c>
      <c r="U743" s="1" t="s">
        <v>300</v>
      </c>
      <c r="V743" s="18">
        <v>0</v>
      </c>
      <c r="W743" s="18">
        <v>0</v>
      </c>
      <c r="X743" s="18">
        <v>0</v>
      </c>
      <c r="Y743" s="1" t="e">
        <f>VLOOKUP(A743,tickets!A:A,1,0)</f>
        <v>#N/A</v>
      </c>
      <c r="Z743" s="58">
        <v>45331</v>
      </c>
      <c r="AA743" s="79">
        <v>0.99305555555555547</v>
      </c>
    </row>
    <row r="744" spans="1:27" hidden="1" x14ac:dyDescent="0.2">
      <c r="A744" s="1" t="s">
        <v>7282</v>
      </c>
      <c r="B744" s="1" t="s">
        <v>132</v>
      </c>
      <c r="C744" s="1" t="s">
        <v>256</v>
      </c>
      <c r="D744" s="1" t="s">
        <v>257</v>
      </c>
      <c r="E744" s="1" t="s">
        <v>263</v>
      </c>
      <c r="F744" s="1" t="s">
        <v>174</v>
      </c>
      <c r="G744" s="1" t="s">
        <v>116</v>
      </c>
      <c r="H744" s="1" t="s">
        <v>40</v>
      </c>
      <c r="I744" s="1" t="s">
        <v>117</v>
      </c>
      <c r="J744" s="1" t="s">
        <v>81</v>
      </c>
      <c r="K744" s="1" t="s">
        <v>129</v>
      </c>
      <c r="L744" s="1" t="s">
        <v>264</v>
      </c>
      <c r="M744" s="1" t="s">
        <v>7283</v>
      </c>
      <c r="N744" s="1" t="s">
        <v>7284</v>
      </c>
      <c r="O744" s="1" t="s">
        <v>122</v>
      </c>
      <c r="P744" s="1" t="s">
        <v>199</v>
      </c>
      <c r="Q744" s="1" t="s">
        <v>115</v>
      </c>
      <c r="R744" s="1" t="s">
        <v>7285</v>
      </c>
      <c r="S744" s="1" t="s">
        <v>5610</v>
      </c>
      <c r="T744" s="1" t="s">
        <v>7286</v>
      </c>
      <c r="U744" s="1" t="s">
        <v>262</v>
      </c>
      <c r="V744" s="18">
        <v>0.37861111111111106</v>
      </c>
      <c r="W744" s="18">
        <v>0.38549768518518518</v>
      </c>
      <c r="X744" s="18">
        <v>6.8865740740740736E-3</v>
      </c>
      <c r="Y744" s="1" t="e">
        <f>VLOOKUP(A744,tickets!A:A,1,0)</f>
        <v>#N/A</v>
      </c>
      <c r="Z744" s="58">
        <v>45329</v>
      </c>
      <c r="AA744" s="79">
        <v>0.99305555555555547</v>
      </c>
    </row>
    <row r="745" spans="1:27" hidden="1" x14ac:dyDescent="0.2">
      <c r="A745" s="1" t="s">
        <v>7287</v>
      </c>
      <c r="B745" s="1" t="s">
        <v>132</v>
      </c>
      <c r="C745" s="1" t="s">
        <v>251</v>
      </c>
      <c r="D745" s="1" t="s">
        <v>257</v>
      </c>
      <c r="E745" s="1" t="s">
        <v>297</v>
      </c>
      <c r="F745" s="1" t="s">
        <v>174</v>
      </c>
      <c r="G745" s="1" t="s">
        <v>116</v>
      </c>
      <c r="H745" s="1" t="s">
        <v>40</v>
      </c>
      <c r="I745" s="1" t="s">
        <v>117</v>
      </c>
      <c r="J745" s="1" t="s">
        <v>81</v>
      </c>
      <c r="K745" s="1" t="s">
        <v>129</v>
      </c>
      <c r="L745" s="1" t="s">
        <v>264</v>
      </c>
      <c r="M745" s="1" t="s">
        <v>7288</v>
      </c>
      <c r="N745" s="1" t="s">
        <v>7289</v>
      </c>
      <c r="O745" s="1" t="s">
        <v>122</v>
      </c>
      <c r="P745" s="1" t="s">
        <v>246</v>
      </c>
      <c r="Q745" s="1" t="s">
        <v>247</v>
      </c>
      <c r="R745" s="1" t="s">
        <v>7290</v>
      </c>
      <c r="S745" s="1" t="s">
        <v>5697</v>
      </c>
      <c r="T745" s="1" t="s">
        <v>5710</v>
      </c>
      <c r="U745" s="1" t="s">
        <v>262</v>
      </c>
      <c r="V745" s="18">
        <v>4.7800925925925919E-3</v>
      </c>
      <c r="W745" s="18">
        <v>9.9305555555555553E-3</v>
      </c>
      <c r="X745" s="18">
        <v>5.1504629629629635E-3</v>
      </c>
      <c r="Y745" s="1" t="e">
        <f>VLOOKUP(A745,tickets!A:A,1,0)</f>
        <v>#N/A</v>
      </c>
      <c r="Z745" s="58">
        <v>45332</v>
      </c>
      <c r="AA745" s="79">
        <v>0.99305555555555547</v>
      </c>
    </row>
    <row r="746" spans="1:27" x14ac:dyDescent="0.2">
      <c r="A746" s="1" t="s">
        <v>2348</v>
      </c>
      <c r="B746" s="1" t="s">
        <v>115</v>
      </c>
      <c r="C746" s="1" t="s">
        <v>18</v>
      </c>
      <c r="D746" s="1" t="s">
        <v>257</v>
      </c>
      <c r="E746" s="1" t="s">
        <v>57</v>
      </c>
      <c r="F746" s="1" t="s">
        <v>156</v>
      </c>
      <c r="G746" s="1" t="s">
        <v>116</v>
      </c>
      <c r="H746" s="1" t="s">
        <v>40</v>
      </c>
      <c r="I746" s="1" t="s">
        <v>117</v>
      </c>
      <c r="J746" s="1" t="s">
        <v>81</v>
      </c>
      <c r="K746" s="1" t="s">
        <v>111</v>
      </c>
      <c r="L746" s="1" t="s">
        <v>2352</v>
      </c>
      <c r="M746" s="1" t="s">
        <v>7013</v>
      </c>
      <c r="N746" s="1" t="s">
        <v>7014</v>
      </c>
      <c r="O746" s="1" t="s">
        <v>122</v>
      </c>
      <c r="P746" s="1" t="s">
        <v>246</v>
      </c>
      <c r="Q746" s="1" t="s">
        <v>247</v>
      </c>
      <c r="R746" s="1" t="s">
        <v>7015</v>
      </c>
      <c r="S746" s="1" t="s">
        <v>5734</v>
      </c>
      <c r="T746" s="1" t="s">
        <v>7016</v>
      </c>
      <c r="U746" s="1" t="s">
        <v>7017</v>
      </c>
      <c r="V746" s="18">
        <v>9.6064814814814808E-4</v>
      </c>
      <c r="W746" s="18">
        <v>5.2719907407407403E-2</v>
      </c>
      <c r="X746" s="18">
        <v>5.1759259259259262E-2</v>
      </c>
      <c r="Y746" s="1" t="e">
        <f>VLOOKUP(A746,tickets!A:A,1,0)</f>
        <v>#N/A</v>
      </c>
      <c r="Z746" s="58">
        <v>45331</v>
      </c>
      <c r="AA746" s="79">
        <v>0.99305555555555547</v>
      </c>
    </row>
    <row r="747" spans="1:27" x14ac:dyDescent="0.2">
      <c r="A747" s="1" t="s">
        <v>2334</v>
      </c>
      <c r="B747" s="1" t="s">
        <v>115</v>
      </c>
      <c r="C747" s="1" t="s">
        <v>20</v>
      </c>
      <c r="D747" s="1" t="s">
        <v>243</v>
      </c>
      <c r="E747" s="1" t="s">
        <v>69</v>
      </c>
      <c r="F747" s="1" t="s">
        <v>144</v>
      </c>
      <c r="G747" s="1" t="s">
        <v>116</v>
      </c>
      <c r="H747" s="1" t="s">
        <v>40</v>
      </c>
      <c r="I747" s="1" t="s">
        <v>117</v>
      </c>
      <c r="J747" s="1" t="s">
        <v>81</v>
      </c>
      <c r="K747" s="1" t="s">
        <v>2335</v>
      </c>
      <c r="L747" s="1" t="s">
        <v>2339</v>
      </c>
      <c r="M747" s="1" t="s">
        <v>7081</v>
      </c>
      <c r="N747" s="1" t="s">
        <v>7082</v>
      </c>
      <c r="O747" s="1" t="s">
        <v>122</v>
      </c>
      <c r="P747" s="1" t="s">
        <v>246</v>
      </c>
      <c r="Q747" s="1" t="s">
        <v>247</v>
      </c>
      <c r="R747" s="1" t="s">
        <v>7083</v>
      </c>
      <c r="S747" s="1" t="s">
        <v>5734</v>
      </c>
      <c r="T747" s="1" t="s">
        <v>7084</v>
      </c>
      <c r="U747" s="1" t="s">
        <v>7085</v>
      </c>
      <c r="V747" s="18">
        <v>2.6747685185185183E-2</v>
      </c>
      <c r="W747" s="18">
        <v>0.18870370370370371</v>
      </c>
      <c r="X747" s="18">
        <v>0.16195601851851851</v>
      </c>
      <c r="Y747" s="1" t="e">
        <f>VLOOKUP(A747,tickets!A:A,1,0)</f>
        <v>#N/A</v>
      </c>
      <c r="Z747" s="58">
        <v>45331</v>
      </c>
      <c r="AA747" s="79">
        <v>0.99305555555555547</v>
      </c>
    </row>
    <row r="748" spans="1:27" x14ac:dyDescent="0.2">
      <c r="A748" s="1" t="s">
        <v>2256</v>
      </c>
      <c r="B748" s="1" t="s">
        <v>167</v>
      </c>
      <c r="C748" s="1" t="s">
        <v>22</v>
      </c>
      <c r="D748" s="1" t="s">
        <v>22</v>
      </c>
      <c r="E748" s="1" t="s">
        <v>45</v>
      </c>
      <c r="F748" s="1" t="s">
        <v>168</v>
      </c>
      <c r="G748" s="1" t="s">
        <v>110</v>
      </c>
      <c r="H748" s="1" t="s">
        <v>50</v>
      </c>
      <c r="I748" s="1" t="s">
        <v>109</v>
      </c>
      <c r="J748" s="1" t="s">
        <v>81</v>
      </c>
      <c r="K748" s="1" t="s">
        <v>111</v>
      </c>
      <c r="L748" s="1" t="s">
        <v>2260</v>
      </c>
      <c r="M748" s="1" t="s">
        <v>7110</v>
      </c>
      <c r="N748" s="1" t="s">
        <v>7111</v>
      </c>
      <c r="O748" s="1" t="s">
        <v>122</v>
      </c>
      <c r="P748" s="1" t="s">
        <v>279</v>
      </c>
      <c r="Q748" s="1" t="s">
        <v>280</v>
      </c>
      <c r="R748" s="1" t="s">
        <v>7112</v>
      </c>
      <c r="S748" s="1" t="s">
        <v>5734</v>
      </c>
      <c r="T748" s="1" t="s">
        <v>4316</v>
      </c>
      <c r="U748" s="1" t="s">
        <v>4316</v>
      </c>
      <c r="V748" s="18">
        <v>0</v>
      </c>
      <c r="W748" s="18">
        <v>1.689814814814815E-3</v>
      </c>
      <c r="X748" s="18">
        <v>1.689814814814815E-3</v>
      </c>
      <c r="Y748" s="1" t="e">
        <f>VLOOKUP(A748,tickets!A:A,1,0)</f>
        <v>#N/A</v>
      </c>
      <c r="Z748" s="58">
        <v>45331</v>
      </c>
      <c r="AA748" s="79">
        <v>0.99305555555555547</v>
      </c>
    </row>
    <row r="749" spans="1:27" hidden="1" x14ac:dyDescent="0.2">
      <c r="A749" s="1" t="s">
        <v>7304</v>
      </c>
      <c r="B749" s="1" t="s">
        <v>173</v>
      </c>
      <c r="C749" s="1" t="s">
        <v>242</v>
      </c>
      <c r="D749" s="1" t="s">
        <v>251</v>
      </c>
      <c r="E749" s="1" t="s">
        <v>352</v>
      </c>
      <c r="F749" s="1" t="s">
        <v>389</v>
      </c>
      <c r="G749" s="1" t="s">
        <v>110</v>
      </c>
      <c r="H749" s="1" t="s">
        <v>50</v>
      </c>
      <c r="I749" s="1" t="s">
        <v>109</v>
      </c>
      <c r="J749" s="1" t="s">
        <v>4186</v>
      </c>
      <c r="K749" s="1" t="s">
        <v>114</v>
      </c>
      <c r="L749" s="1" t="s">
        <v>7305</v>
      </c>
      <c r="M749" s="1" t="s">
        <v>7306</v>
      </c>
      <c r="N749" s="1" t="s">
        <v>4736</v>
      </c>
      <c r="O749" s="1" t="s">
        <v>122</v>
      </c>
      <c r="P749" s="1" t="s">
        <v>246</v>
      </c>
      <c r="Q749" s="1" t="s">
        <v>247</v>
      </c>
      <c r="R749" s="1" t="s">
        <v>7307</v>
      </c>
      <c r="S749" s="1" t="s">
        <v>5638</v>
      </c>
      <c r="T749" s="1" t="s">
        <v>5053</v>
      </c>
      <c r="U749" s="1" t="s">
        <v>5419</v>
      </c>
      <c r="V749" s="18">
        <v>0</v>
      </c>
      <c r="W749" s="18">
        <v>0</v>
      </c>
      <c r="X749" s="18">
        <v>0</v>
      </c>
      <c r="Y749" s="1" t="e">
        <f>VLOOKUP(A749,tickets!A:A,1,0)</f>
        <v>#N/A</v>
      </c>
      <c r="Z749" s="58">
        <v>45327</v>
      </c>
      <c r="AA749" s="79">
        <v>0.99305555555555547</v>
      </c>
    </row>
    <row r="750" spans="1:27" x14ac:dyDescent="0.2">
      <c r="A750" s="1" t="s">
        <v>2276</v>
      </c>
      <c r="B750" s="1" t="s">
        <v>167</v>
      </c>
      <c r="C750" s="1" t="s">
        <v>22</v>
      </c>
      <c r="D750" s="1" t="s">
        <v>22</v>
      </c>
      <c r="E750" s="1" t="s">
        <v>45</v>
      </c>
      <c r="F750" s="1" t="s">
        <v>168</v>
      </c>
      <c r="G750" s="1" t="s">
        <v>110</v>
      </c>
      <c r="H750" s="1" t="s">
        <v>50</v>
      </c>
      <c r="I750" s="1" t="s">
        <v>109</v>
      </c>
      <c r="J750" s="1" t="s">
        <v>81</v>
      </c>
      <c r="K750" s="1" t="s">
        <v>111</v>
      </c>
      <c r="L750" s="1" t="s">
        <v>2280</v>
      </c>
      <c r="M750" s="1" t="s">
        <v>7113</v>
      </c>
      <c r="N750" s="1" t="s">
        <v>7114</v>
      </c>
      <c r="O750" s="1" t="s">
        <v>122</v>
      </c>
      <c r="P750" s="1" t="s">
        <v>279</v>
      </c>
      <c r="Q750" s="1" t="s">
        <v>280</v>
      </c>
      <c r="R750" s="1" t="s">
        <v>7115</v>
      </c>
      <c r="S750" s="1" t="s">
        <v>5734</v>
      </c>
      <c r="T750" s="1" t="s">
        <v>4316</v>
      </c>
      <c r="U750" s="1" t="s">
        <v>4316</v>
      </c>
      <c r="V750" s="18">
        <v>0</v>
      </c>
      <c r="W750" s="18">
        <v>2.9976851851851848E-3</v>
      </c>
      <c r="X750" s="18">
        <v>2.9976851851851848E-3</v>
      </c>
      <c r="Y750" s="1" t="e">
        <f>VLOOKUP(A750,tickets!A:A,1,0)</f>
        <v>#N/A</v>
      </c>
      <c r="Z750" s="58">
        <v>45331</v>
      </c>
      <c r="AA750" s="79">
        <v>0.99305555555555547</v>
      </c>
    </row>
    <row r="751" spans="1:27" hidden="1" x14ac:dyDescent="0.2">
      <c r="A751" s="1" t="s">
        <v>7311</v>
      </c>
      <c r="B751" s="1" t="s">
        <v>132</v>
      </c>
      <c r="C751" s="1" t="s">
        <v>242</v>
      </c>
      <c r="D751" s="1" t="s">
        <v>251</v>
      </c>
      <c r="E751" s="1" t="s">
        <v>271</v>
      </c>
      <c r="F751" s="1" t="s">
        <v>272</v>
      </c>
      <c r="G751" s="1" t="s">
        <v>110</v>
      </c>
      <c r="H751" s="1" t="s">
        <v>50</v>
      </c>
      <c r="I751" s="1" t="s">
        <v>109</v>
      </c>
      <c r="J751" s="1" t="s">
        <v>4186</v>
      </c>
      <c r="K751" s="1" t="s">
        <v>114</v>
      </c>
      <c r="L751" s="1" t="s">
        <v>273</v>
      </c>
      <c r="M751" s="1" t="s">
        <v>7312</v>
      </c>
      <c r="N751" s="1" t="s">
        <v>7313</v>
      </c>
      <c r="O751" s="1" t="s">
        <v>122</v>
      </c>
      <c r="P751" s="1" t="s">
        <v>266</v>
      </c>
      <c r="Q751" s="1" t="s">
        <v>274</v>
      </c>
      <c r="R751" s="1" t="s">
        <v>7314</v>
      </c>
      <c r="S751" s="1" t="s">
        <v>5618</v>
      </c>
      <c r="T751" s="1" t="s">
        <v>275</v>
      </c>
      <c r="U751" s="1" t="s">
        <v>276</v>
      </c>
      <c r="V751" s="18">
        <v>0</v>
      </c>
      <c r="W751" s="18">
        <v>0</v>
      </c>
      <c r="X751" s="18">
        <v>0</v>
      </c>
      <c r="Y751" s="1" t="e">
        <f>VLOOKUP(A751,tickets!A:A,1,0)</f>
        <v>#N/A</v>
      </c>
      <c r="Z751" s="58">
        <v>45328</v>
      </c>
      <c r="AA751" s="79">
        <v>0.99305555555555547</v>
      </c>
    </row>
    <row r="752" spans="1:27" hidden="1" x14ac:dyDescent="0.2">
      <c r="A752" s="1" t="s">
        <v>7315</v>
      </c>
      <c r="B752" s="1" t="s">
        <v>173</v>
      </c>
      <c r="C752" s="1" t="s">
        <v>242</v>
      </c>
      <c r="D752" s="1" t="s">
        <v>251</v>
      </c>
      <c r="E752" s="1" t="s">
        <v>352</v>
      </c>
      <c r="F752" s="1" t="s">
        <v>389</v>
      </c>
      <c r="G752" s="1" t="s">
        <v>110</v>
      </c>
      <c r="H752" s="1" t="s">
        <v>50</v>
      </c>
      <c r="I752" s="1" t="s">
        <v>109</v>
      </c>
      <c r="J752" s="1" t="s">
        <v>4186</v>
      </c>
      <c r="K752" s="1" t="s">
        <v>114</v>
      </c>
      <c r="L752" s="1" t="s">
        <v>7316</v>
      </c>
      <c r="M752" s="1" t="s">
        <v>7317</v>
      </c>
      <c r="N752" s="1" t="s">
        <v>7318</v>
      </c>
      <c r="O752" s="1" t="s">
        <v>122</v>
      </c>
      <c r="P752" s="1" t="s">
        <v>246</v>
      </c>
      <c r="Q752" s="1" t="s">
        <v>247</v>
      </c>
      <c r="R752" s="1" t="s">
        <v>7319</v>
      </c>
      <c r="S752" s="1" t="s">
        <v>5720</v>
      </c>
      <c r="T752" s="1" t="s">
        <v>7320</v>
      </c>
      <c r="U752" s="1" t="s">
        <v>6374</v>
      </c>
      <c r="V752" s="18">
        <v>0</v>
      </c>
      <c r="W752" s="18">
        <v>0</v>
      </c>
      <c r="X752" s="18">
        <v>0</v>
      </c>
      <c r="Y752" s="1" t="e">
        <f>VLOOKUP(A752,tickets!A:A,1,0)</f>
        <v>#N/A</v>
      </c>
      <c r="Z752" s="58">
        <v>45330</v>
      </c>
      <c r="AA752" s="79">
        <v>0.99305555555555547</v>
      </c>
    </row>
    <row r="753" spans="1:27" hidden="1" x14ac:dyDescent="0.2">
      <c r="A753" s="1" t="s">
        <v>2200</v>
      </c>
      <c r="B753" s="1" t="s">
        <v>124</v>
      </c>
      <c r="C753" s="1" t="s">
        <v>19</v>
      </c>
      <c r="D753" s="1" t="s">
        <v>277</v>
      </c>
      <c r="E753" s="1" t="s">
        <v>64</v>
      </c>
      <c r="F753" s="1" t="s">
        <v>125</v>
      </c>
      <c r="G753" s="1" t="s">
        <v>123</v>
      </c>
      <c r="H753" s="1" t="s">
        <v>50</v>
      </c>
      <c r="I753" s="1" t="s">
        <v>109</v>
      </c>
      <c r="J753" s="1" t="s">
        <v>80</v>
      </c>
      <c r="K753" s="1" t="s">
        <v>129</v>
      </c>
      <c r="L753" s="1" t="s">
        <v>2203</v>
      </c>
      <c r="M753" s="1" t="s">
        <v>7201</v>
      </c>
      <c r="N753" s="1" t="s">
        <v>7201</v>
      </c>
      <c r="O753" s="1" t="s">
        <v>122</v>
      </c>
      <c r="P753" s="1" t="s">
        <v>266</v>
      </c>
      <c r="Q753" s="1" t="s">
        <v>267</v>
      </c>
      <c r="R753" s="1" t="s">
        <v>7202</v>
      </c>
      <c r="S753" s="1" t="s">
        <v>5734</v>
      </c>
      <c r="T753" s="1" t="s">
        <v>6425</v>
      </c>
      <c r="U753" s="1" t="s">
        <v>7203</v>
      </c>
      <c r="V753" s="18">
        <v>4.7256944444444449E-2</v>
      </c>
      <c r="W753" s="18">
        <v>5.0659722222222224E-2</v>
      </c>
      <c r="X753" s="18">
        <v>3.4027777777777784E-3</v>
      </c>
      <c r="Y753" s="1" t="e">
        <f>VLOOKUP(A753,tickets!A:A,1,0)</f>
        <v>#N/A</v>
      </c>
      <c r="Z753" s="58">
        <v>45331</v>
      </c>
      <c r="AA753" s="79">
        <v>0.99305555555555547</v>
      </c>
    </row>
    <row r="754" spans="1:27" hidden="1" x14ac:dyDescent="0.2">
      <c r="A754" s="1" t="s">
        <v>7326</v>
      </c>
      <c r="B754" s="1" t="s">
        <v>173</v>
      </c>
      <c r="C754" s="1" t="s">
        <v>242</v>
      </c>
      <c r="D754" s="1" t="s">
        <v>251</v>
      </c>
      <c r="E754" s="1" t="s">
        <v>328</v>
      </c>
      <c r="F754" s="1" t="s">
        <v>389</v>
      </c>
      <c r="G754" s="1" t="s">
        <v>110</v>
      </c>
      <c r="H754" s="1" t="s">
        <v>50</v>
      </c>
      <c r="I754" s="1" t="s">
        <v>109</v>
      </c>
      <c r="J754" s="1" t="s">
        <v>4186</v>
      </c>
      <c r="K754" s="1" t="s">
        <v>114</v>
      </c>
      <c r="L754" s="1" t="s">
        <v>7327</v>
      </c>
      <c r="M754" s="1" t="s">
        <v>7328</v>
      </c>
      <c r="N754" s="1" t="s">
        <v>7329</v>
      </c>
      <c r="O754" s="1" t="s">
        <v>122</v>
      </c>
      <c r="P754" s="1" t="s">
        <v>246</v>
      </c>
      <c r="Q754" s="1" t="s">
        <v>247</v>
      </c>
      <c r="R754" s="1" t="s">
        <v>7330</v>
      </c>
      <c r="S754" s="1" t="s">
        <v>5734</v>
      </c>
      <c r="T754" s="1" t="s">
        <v>7331</v>
      </c>
      <c r="U754" s="1" t="s">
        <v>6374</v>
      </c>
      <c r="V754" s="18">
        <v>0</v>
      </c>
      <c r="W754" s="18">
        <v>0</v>
      </c>
      <c r="X754" s="18">
        <v>0</v>
      </c>
      <c r="Y754" s="1" t="e">
        <f>VLOOKUP(A754,tickets!A:A,1,0)</f>
        <v>#N/A</v>
      </c>
      <c r="Z754" s="58">
        <v>45331</v>
      </c>
      <c r="AA754" s="79">
        <v>0.99305555555555547</v>
      </c>
    </row>
    <row r="755" spans="1:27" hidden="1" x14ac:dyDescent="0.2">
      <c r="A755" s="1" t="s">
        <v>2325</v>
      </c>
      <c r="B755" s="1" t="s">
        <v>124</v>
      </c>
      <c r="C755" s="1" t="s">
        <v>19</v>
      </c>
      <c r="D755" s="1" t="s">
        <v>277</v>
      </c>
      <c r="E755" s="1" t="s">
        <v>62</v>
      </c>
      <c r="F755" s="1" t="s">
        <v>125</v>
      </c>
      <c r="G755" s="1" t="s">
        <v>123</v>
      </c>
      <c r="H755" s="1" t="s">
        <v>50</v>
      </c>
      <c r="I755" s="1" t="s">
        <v>109</v>
      </c>
      <c r="J755" s="1" t="s">
        <v>80</v>
      </c>
      <c r="K755" s="1" t="s">
        <v>121</v>
      </c>
      <c r="L755" s="1" t="s">
        <v>2328</v>
      </c>
      <c r="M755" s="1" t="s">
        <v>7225</v>
      </c>
      <c r="N755" s="1" t="s">
        <v>7225</v>
      </c>
      <c r="O755" s="1" t="s">
        <v>122</v>
      </c>
      <c r="P755" s="1" t="s">
        <v>266</v>
      </c>
      <c r="Q755" s="1" t="s">
        <v>267</v>
      </c>
      <c r="R755" s="1" t="s">
        <v>7226</v>
      </c>
      <c r="S755" s="1" t="s">
        <v>5734</v>
      </c>
      <c r="T755" s="1" t="s">
        <v>7227</v>
      </c>
      <c r="U755" s="1" t="s">
        <v>7228</v>
      </c>
      <c r="V755" s="18">
        <v>7.0254629629629625E-2</v>
      </c>
      <c r="W755" s="18">
        <v>8.5949074074074081E-2</v>
      </c>
      <c r="X755" s="18">
        <v>1.5694444444444445E-2</v>
      </c>
      <c r="Y755" s="1" t="e">
        <f>VLOOKUP(A755,tickets!A:A,1,0)</f>
        <v>#N/A</v>
      </c>
      <c r="Z755" s="58">
        <v>45331</v>
      </c>
      <c r="AA755" s="79">
        <v>0.99305555555555547</v>
      </c>
    </row>
    <row r="756" spans="1:27" x14ac:dyDescent="0.2">
      <c r="A756" s="1" t="s">
        <v>2320</v>
      </c>
      <c r="B756" s="1" t="s">
        <v>115</v>
      </c>
      <c r="C756" s="1" t="s">
        <v>14</v>
      </c>
      <c r="D756" s="1" t="s">
        <v>243</v>
      </c>
      <c r="E756" s="1" t="s">
        <v>49</v>
      </c>
      <c r="F756" s="1" t="s">
        <v>120</v>
      </c>
      <c r="G756" s="1" t="s">
        <v>116</v>
      </c>
      <c r="H756" s="1" t="s">
        <v>40</v>
      </c>
      <c r="I756" s="1" t="s">
        <v>117</v>
      </c>
      <c r="J756" s="1" t="s">
        <v>81</v>
      </c>
      <c r="K756" s="1" t="s">
        <v>203</v>
      </c>
      <c r="L756" s="1" t="s">
        <v>2324</v>
      </c>
      <c r="M756" s="1" t="s">
        <v>7259</v>
      </c>
      <c r="N756" s="1" t="s">
        <v>7260</v>
      </c>
      <c r="O756" s="1" t="s">
        <v>122</v>
      </c>
      <c r="P756" s="1" t="s">
        <v>246</v>
      </c>
      <c r="Q756" s="1" t="s">
        <v>247</v>
      </c>
      <c r="R756" s="1" t="s">
        <v>7261</v>
      </c>
      <c r="S756" s="1" t="s">
        <v>5734</v>
      </c>
      <c r="T756" s="1" t="s">
        <v>7262</v>
      </c>
      <c r="V756" s="18">
        <v>1.1358912037037037</v>
      </c>
      <c r="W756" s="18">
        <v>1.2017245370370371</v>
      </c>
      <c r="X756" s="18">
        <v>6.5833333333333341E-2</v>
      </c>
      <c r="Y756" s="1" t="e">
        <f>VLOOKUP(A756,tickets!A:A,1,0)</f>
        <v>#N/A</v>
      </c>
      <c r="Z756" s="58">
        <v>45331</v>
      </c>
      <c r="AA756" s="79">
        <v>0.99305555555555547</v>
      </c>
    </row>
    <row r="757" spans="1:27" hidden="1" x14ac:dyDescent="0.2">
      <c r="A757" s="1" t="s">
        <v>2345</v>
      </c>
      <c r="B757" s="1" t="s">
        <v>124</v>
      </c>
      <c r="C757" s="1" t="s">
        <v>17</v>
      </c>
      <c r="D757" s="1" t="s">
        <v>277</v>
      </c>
      <c r="E757" s="1" t="s">
        <v>197</v>
      </c>
      <c r="F757" s="1" t="s">
        <v>125</v>
      </c>
      <c r="G757" s="1" t="s">
        <v>123</v>
      </c>
      <c r="H757" s="1" t="s">
        <v>50</v>
      </c>
      <c r="I757" s="1" t="s">
        <v>109</v>
      </c>
      <c r="J757" s="1" t="s">
        <v>80</v>
      </c>
      <c r="K757" s="1" t="s">
        <v>121</v>
      </c>
      <c r="L757" s="1" t="s">
        <v>137</v>
      </c>
      <c r="M757" s="1" t="s">
        <v>7275</v>
      </c>
      <c r="N757" s="1" t="s">
        <v>7275</v>
      </c>
      <c r="O757" s="1" t="s">
        <v>122</v>
      </c>
      <c r="P757" s="1" t="s">
        <v>266</v>
      </c>
      <c r="Q757" s="1" t="s">
        <v>267</v>
      </c>
      <c r="R757" s="1" t="s">
        <v>7276</v>
      </c>
      <c r="S757" s="1" t="s">
        <v>5734</v>
      </c>
      <c r="T757" s="1" t="s">
        <v>510</v>
      </c>
      <c r="V757" s="18">
        <v>3.3321759259259259E-2</v>
      </c>
      <c r="W757" s="18">
        <v>6.7256944444444453E-2</v>
      </c>
      <c r="X757" s="18">
        <v>3.3935185185185186E-2</v>
      </c>
      <c r="Y757" s="1" t="e">
        <f>VLOOKUP(A757,tickets!A:A,1,0)</f>
        <v>#N/A</v>
      </c>
      <c r="Z757" s="58">
        <v>45331</v>
      </c>
      <c r="AA757" s="79">
        <v>0.99305555555555547</v>
      </c>
    </row>
    <row r="758" spans="1:27" x14ac:dyDescent="0.2">
      <c r="A758" s="1" t="s">
        <v>2261</v>
      </c>
      <c r="B758" s="1" t="s">
        <v>167</v>
      </c>
      <c r="C758" s="1" t="s">
        <v>22</v>
      </c>
      <c r="D758" s="1" t="s">
        <v>22</v>
      </c>
      <c r="E758" s="1" t="s">
        <v>45</v>
      </c>
      <c r="F758" s="1" t="s">
        <v>168</v>
      </c>
      <c r="G758" s="1" t="s">
        <v>110</v>
      </c>
      <c r="H758" s="1" t="s">
        <v>50</v>
      </c>
      <c r="I758" s="1" t="s">
        <v>109</v>
      </c>
      <c r="J758" s="1" t="s">
        <v>81</v>
      </c>
      <c r="K758" s="1" t="s">
        <v>111</v>
      </c>
      <c r="L758" s="1" t="s">
        <v>2265</v>
      </c>
      <c r="M758" s="1" t="s">
        <v>7351</v>
      </c>
      <c r="N758" s="1" t="s">
        <v>7352</v>
      </c>
      <c r="O758" s="1" t="s">
        <v>122</v>
      </c>
      <c r="P758" s="1" t="s">
        <v>279</v>
      </c>
      <c r="Q758" s="1" t="s">
        <v>280</v>
      </c>
      <c r="R758" s="1" t="s">
        <v>7353</v>
      </c>
      <c r="S758" s="1" t="s">
        <v>5734</v>
      </c>
      <c r="T758" s="1" t="s">
        <v>1029</v>
      </c>
      <c r="U758" s="1" t="s">
        <v>1029</v>
      </c>
      <c r="V758" s="18">
        <v>0</v>
      </c>
      <c r="W758" s="18">
        <v>1.7824074074074072E-3</v>
      </c>
      <c r="X758" s="18">
        <v>1.7824074074074072E-3</v>
      </c>
      <c r="Y758" s="1" t="e">
        <f>VLOOKUP(A758,tickets!A:A,1,0)</f>
        <v>#N/A</v>
      </c>
      <c r="Z758" s="58">
        <v>45331</v>
      </c>
      <c r="AA758" s="79">
        <v>0.99305555555555547</v>
      </c>
    </row>
    <row r="759" spans="1:27" x14ac:dyDescent="0.2">
      <c r="A759" s="1" t="s">
        <v>2281</v>
      </c>
      <c r="B759" s="1" t="s">
        <v>167</v>
      </c>
      <c r="C759" s="1" t="s">
        <v>22</v>
      </c>
      <c r="D759" s="1" t="s">
        <v>22</v>
      </c>
      <c r="E759" s="1" t="s">
        <v>45</v>
      </c>
      <c r="F759" s="1" t="s">
        <v>168</v>
      </c>
      <c r="G759" s="1" t="s">
        <v>110</v>
      </c>
      <c r="H759" s="1" t="s">
        <v>50</v>
      </c>
      <c r="I759" s="1" t="s">
        <v>109</v>
      </c>
      <c r="J759" s="1" t="s">
        <v>81</v>
      </c>
      <c r="K759" s="1" t="s">
        <v>111</v>
      </c>
      <c r="L759" s="1" t="s">
        <v>2285</v>
      </c>
      <c r="M759" s="1" t="s">
        <v>7354</v>
      </c>
      <c r="N759" s="1" t="s">
        <v>7355</v>
      </c>
      <c r="O759" s="1" t="s">
        <v>122</v>
      </c>
      <c r="P759" s="1" t="s">
        <v>279</v>
      </c>
      <c r="Q759" s="1" t="s">
        <v>280</v>
      </c>
      <c r="R759" s="1" t="s">
        <v>7356</v>
      </c>
      <c r="S759" s="1" t="s">
        <v>5734</v>
      </c>
      <c r="T759" s="1" t="s">
        <v>4316</v>
      </c>
      <c r="U759" s="1" t="s">
        <v>4316</v>
      </c>
      <c r="V759" s="18">
        <v>0</v>
      </c>
      <c r="W759" s="18">
        <v>4.5138888888888892E-4</v>
      </c>
      <c r="X759" s="18">
        <v>4.5138888888888892E-4</v>
      </c>
      <c r="Y759" s="1" t="e">
        <f>VLOOKUP(A759,tickets!A:A,1,0)</f>
        <v>#N/A</v>
      </c>
      <c r="Z759" s="58">
        <v>45331</v>
      </c>
      <c r="AA759" s="79">
        <v>0.99305555555555547</v>
      </c>
    </row>
    <row r="760" spans="1:27" x14ac:dyDescent="0.2">
      <c r="A760" s="1" t="s">
        <v>2291</v>
      </c>
      <c r="B760" s="1" t="s">
        <v>167</v>
      </c>
      <c r="C760" s="1" t="s">
        <v>22</v>
      </c>
      <c r="D760" s="1" t="s">
        <v>22</v>
      </c>
      <c r="E760" s="1" t="s">
        <v>45</v>
      </c>
      <c r="F760" s="1" t="s">
        <v>168</v>
      </c>
      <c r="G760" s="1" t="s">
        <v>110</v>
      </c>
      <c r="H760" s="1" t="s">
        <v>50</v>
      </c>
      <c r="I760" s="1" t="s">
        <v>109</v>
      </c>
      <c r="J760" s="1" t="s">
        <v>81</v>
      </c>
      <c r="K760" s="1" t="s">
        <v>111</v>
      </c>
      <c r="L760" s="1" t="s">
        <v>2295</v>
      </c>
      <c r="M760" s="1" t="s">
        <v>7357</v>
      </c>
      <c r="N760" s="1" t="s">
        <v>7358</v>
      </c>
      <c r="O760" s="1" t="s">
        <v>122</v>
      </c>
      <c r="P760" s="1" t="s">
        <v>279</v>
      </c>
      <c r="Q760" s="1" t="s">
        <v>280</v>
      </c>
      <c r="R760" s="1" t="s">
        <v>7359</v>
      </c>
      <c r="S760" s="1" t="s">
        <v>5734</v>
      </c>
      <c r="T760" s="1" t="s">
        <v>4316</v>
      </c>
      <c r="U760" s="1" t="s">
        <v>4316</v>
      </c>
      <c r="V760" s="18">
        <v>0</v>
      </c>
      <c r="W760" s="18">
        <v>1.2731481481481483E-3</v>
      </c>
      <c r="X760" s="18">
        <v>1.2731481481481483E-3</v>
      </c>
      <c r="Y760" s="1" t="e">
        <f>VLOOKUP(A760,tickets!A:A,1,0)</f>
        <v>#N/A</v>
      </c>
      <c r="Z760" s="58">
        <v>45331</v>
      </c>
      <c r="AA760" s="79">
        <v>0.99305555555555547</v>
      </c>
    </row>
    <row r="761" spans="1:27" hidden="1" x14ac:dyDescent="0.2">
      <c r="A761" s="1" t="s">
        <v>2271</v>
      </c>
      <c r="B761" s="1" t="s">
        <v>115</v>
      </c>
      <c r="C761" s="1" t="s">
        <v>20</v>
      </c>
      <c r="D761" s="1" t="s">
        <v>243</v>
      </c>
      <c r="E761" s="1" t="s">
        <v>69</v>
      </c>
      <c r="F761" s="1" t="s">
        <v>144</v>
      </c>
      <c r="G761" s="1" t="s">
        <v>116</v>
      </c>
      <c r="H761" s="1" t="s">
        <v>40</v>
      </c>
      <c r="I761" s="1" t="s">
        <v>117</v>
      </c>
      <c r="J761" s="1" t="s">
        <v>80</v>
      </c>
      <c r="K761" s="1" t="s">
        <v>182</v>
      </c>
      <c r="L761" s="1" t="s">
        <v>2275</v>
      </c>
      <c r="M761" s="1" t="s">
        <v>7388</v>
      </c>
      <c r="N761" s="1" t="s">
        <v>7389</v>
      </c>
      <c r="O761" s="1" t="s">
        <v>122</v>
      </c>
      <c r="P761" s="1" t="s">
        <v>246</v>
      </c>
      <c r="Q761" s="1" t="s">
        <v>247</v>
      </c>
      <c r="R761" s="1" t="s">
        <v>7390</v>
      </c>
      <c r="S761" s="1" t="s">
        <v>5734</v>
      </c>
      <c r="T761" s="1" t="s">
        <v>7391</v>
      </c>
      <c r="U761" s="1" t="s">
        <v>7392</v>
      </c>
      <c r="V761" s="18">
        <v>0</v>
      </c>
      <c r="W761" s="18">
        <v>0.12741898148148148</v>
      </c>
      <c r="X761" s="18">
        <v>0.12741898148148148</v>
      </c>
      <c r="Y761" s="1" t="e">
        <f>VLOOKUP(A761,tickets!A:A,1,0)</f>
        <v>#N/A</v>
      </c>
      <c r="Z761" s="58">
        <v>45331</v>
      </c>
      <c r="AA761" s="79">
        <v>0.99305555555555547</v>
      </c>
    </row>
    <row r="762" spans="1:27" x14ac:dyDescent="0.2">
      <c r="A762" s="1" t="s">
        <v>2227</v>
      </c>
      <c r="B762" s="1" t="s">
        <v>167</v>
      </c>
      <c r="C762" s="1" t="s">
        <v>22</v>
      </c>
      <c r="D762" s="1" t="s">
        <v>22</v>
      </c>
      <c r="E762" s="1" t="s">
        <v>46</v>
      </c>
      <c r="F762" s="1" t="s">
        <v>171</v>
      </c>
      <c r="G762" s="1" t="s">
        <v>110</v>
      </c>
      <c r="H762" s="1" t="s">
        <v>50</v>
      </c>
      <c r="I762" s="1" t="s">
        <v>109</v>
      </c>
      <c r="J762" s="1" t="s">
        <v>81</v>
      </c>
      <c r="K762" s="1" t="s">
        <v>129</v>
      </c>
      <c r="L762" s="1" t="s">
        <v>2231</v>
      </c>
      <c r="M762" s="1" t="s">
        <v>7408</v>
      </c>
      <c r="N762" s="1" t="s">
        <v>7409</v>
      </c>
      <c r="O762" s="1" t="s">
        <v>122</v>
      </c>
      <c r="P762" s="1" t="s">
        <v>266</v>
      </c>
      <c r="Q762" s="1" t="s">
        <v>330</v>
      </c>
      <c r="R762" s="1" t="s">
        <v>7410</v>
      </c>
      <c r="S762" s="1" t="s">
        <v>5734</v>
      </c>
      <c r="T762" s="1" t="s">
        <v>7411</v>
      </c>
      <c r="U762" s="1" t="s">
        <v>7412</v>
      </c>
      <c r="V762" s="18">
        <v>0</v>
      </c>
      <c r="W762" s="18">
        <v>0</v>
      </c>
      <c r="X762" s="18">
        <v>0</v>
      </c>
      <c r="Y762" s="1" t="e">
        <f>VLOOKUP(A762,tickets!A:A,1,0)</f>
        <v>#N/A</v>
      </c>
      <c r="Z762" s="58">
        <v>45331</v>
      </c>
      <c r="AA762" s="79">
        <v>0.99305555555555547</v>
      </c>
    </row>
    <row r="763" spans="1:27" hidden="1" x14ac:dyDescent="0.2">
      <c r="A763" s="1" t="s">
        <v>7365</v>
      </c>
      <c r="B763" s="1" t="s">
        <v>132</v>
      </c>
      <c r="C763" s="1" t="s">
        <v>309</v>
      </c>
      <c r="D763" s="1" t="s">
        <v>257</v>
      </c>
      <c r="E763" s="1" t="s">
        <v>286</v>
      </c>
      <c r="F763" s="1" t="s">
        <v>471</v>
      </c>
      <c r="G763" s="1" t="s">
        <v>116</v>
      </c>
      <c r="H763" s="1" t="s">
        <v>40</v>
      </c>
      <c r="I763" s="1" t="s">
        <v>117</v>
      </c>
      <c r="J763" s="1" t="s">
        <v>81</v>
      </c>
      <c r="K763" s="1" t="s">
        <v>114</v>
      </c>
      <c r="L763" s="1" t="s">
        <v>7366</v>
      </c>
      <c r="M763" s="1" t="s">
        <v>7367</v>
      </c>
      <c r="N763" s="1" t="s">
        <v>7368</v>
      </c>
      <c r="O763" s="1" t="s">
        <v>122</v>
      </c>
      <c r="P763" s="1" t="s">
        <v>199</v>
      </c>
      <c r="Q763" s="1" t="s">
        <v>115</v>
      </c>
      <c r="R763" s="1" t="s">
        <v>7369</v>
      </c>
      <c r="S763" s="1" t="s">
        <v>5610</v>
      </c>
      <c r="T763" s="1" t="s">
        <v>7370</v>
      </c>
      <c r="U763" s="1" t="s">
        <v>262</v>
      </c>
      <c r="V763" s="18">
        <v>2.8935185185185189E-4</v>
      </c>
      <c r="W763" s="18">
        <v>6.145833333333333E-3</v>
      </c>
      <c r="X763" s="18">
        <v>5.8564814814814825E-3</v>
      </c>
      <c r="Y763" s="1" t="e">
        <f>VLOOKUP(A763,tickets!A:A,1,0)</f>
        <v>#N/A</v>
      </c>
      <c r="Z763" s="58">
        <v>45329</v>
      </c>
      <c r="AA763" s="79">
        <v>0.99305555555555547</v>
      </c>
    </row>
    <row r="764" spans="1:27" x14ac:dyDescent="0.2">
      <c r="A764" s="1" t="s">
        <v>2365</v>
      </c>
      <c r="B764" s="1" t="s">
        <v>167</v>
      </c>
      <c r="C764" s="1" t="s">
        <v>22</v>
      </c>
      <c r="D764" s="1" t="s">
        <v>22</v>
      </c>
      <c r="E764" s="1" t="s">
        <v>47</v>
      </c>
      <c r="F764" s="1" t="s">
        <v>205</v>
      </c>
      <c r="G764" s="1" t="s">
        <v>110</v>
      </c>
      <c r="H764" s="1" t="s">
        <v>50</v>
      </c>
      <c r="I764" s="1" t="s">
        <v>109</v>
      </c>
      <c r="J764" s="1" t="s">
        <v>81</v>
      </c>
      <c r="K764" s="1" t="s">
        <v>129</v>
      </c>
      <c r="L764" s="1" t="s">
        <v>2369</v>
      </c>
      <c r="M764" s="1" t="s">
        <v>5727</v>
      </c>
      <c r="N764" s="1" t="s">
        <v>5728</v>
      </c>
      <c r="O764" s="1" t="s">
        <v>122</v>
      </c>
      <c r="P764" s="1" t="s">
        <v>279</v>
      </c>
      <c r="Q764" s="1" t="s">
        <v>280</v>
      </c>
      <c r="R764" s="1" t="s">
        <v>5729</v>
      </c>
      <c r="S764" s="1" t="s">
        <v>5697</v>
      </c>
      <c r="T764" s="1" t="s">
        <v>470</v>
      </c>
      <c r="U764" s="1" t="s">
        <v>470</v>
      </c>
      <c r="V764" s="18">
        <v>0</v>
      </c>
      <c r="W764" s="18">
        <v>1.5277777777777779E-3</v>
      </c>
      <c r="X764" s="18">
        <v>1.5277777777777779E-3</v>
      </c>
      <c r="Y764" s="1" t="e">
        <f>VLOOKUP(A764,tickets!A:A,1,0)</f>
        <v>#N/A</v>
      </c>
      <c r="Z764" s="58">
        <v>45332</v>
      </c>
      <c r="AA764" s="79">
        <v>0.99305555555555547</v>
      </c>
    </row>
    <row r="765" spans="1:27" x14ac:dyDescent="0.2">
      <c r="A765" s="1" t="s">
        <v>2373</v>
      </c>
      <c r="B765" s="1" t="s">
        <v>115</v>
      </c>
      <c r="C765" s="1" t="s">
        <v>13</v>
      </c>
      <c r="D765" s="1" t="s">
        <v>243</v>
      </c>
      <c r="E765" s="1" t="s">
        <v>39</v>
      </c>
      <c r="F765" s="1" t="s">
        <v>191</v>
      </c>
      <c r="G765" s="1" t="s">
        <v>116</v>
      </c>
      <c r="H765" s="1" t="s">
        <v>40</v>
      </c>
      <c r="I765" s="1" t="s">
        <v>117</v>
      </c>
      <c r="J765" s="1" t="s">
        <v>81</v>
      </c>
      <c r="K765" s="1" t="s">
        <v>200</v>
      </c>
      <c r="L765" s="1" t="s">
        <v>2377</v>
      </c>
      <c r="M765" s="1" t="s">
        <v>5822</v>
      </c>
      <c r="N765" s="1" t="s">
        <v>5823</v>
      </c>
      <c r="O765" s="1" t="s">
        <v>122</v>
      </c>
      <c r="P765" s="1" t="s">
        <v>246</v>
      </c>
      <c r="Q765" s="1" t="s">
        <v>247</v>
      </c>
      <c r="R765" s="1" t="s">
        <v>5824</v>
      </c>
      <c r="S765" s="1" t="s">
        <v>5697</v>
      </c>
      <c r="T765" s="1" t="s">
        <v>5825</v>
      </c>
      <c r="U765" s="1" t="s">
        <v>5826</v>
      </c>
      <c r="V765" s="18">
        <v>1.5432060185185186</v>
      </c>
      <c r="W765" s="18">
        <v>1.7810648148148147</v>
      </c>
      <c r="X765" s="18">
        <v>0.23785879629629628</v>
      </c>
      <c r="Y765" s="1" t="e">
        <f>VLOOKUP(A765,tickets!A:A,1,0)</f>
        <v>#N/A</v>
      </c>
      <c r="Z765" s="58">
        <v>45332</v>
      </c>
      <c r="AA765" s="79">
        <v>0.99305555555555547</v>
      </c>
    </row>
    <row r="766" spans="1:27" x14ac:dyDescent="0.2">
      <c r="A766" s="1" t="s">
        <v>2357</v>
      </c>
      <c r="B766" s="1" t="s">
        <v>164</v>
      </c>
      <c r="C766" s="1" t="s">
        <v>18</v>
      </c>
      <c r="D766" s="1" t="s">
        <v>251</v>
      </c>
      <c r="E766" s="1" t="s">
        <v>57</v>
      </c>
      <c r="F766" s="1" t="s">
        <v>287</v>
      </c>
      <c r="G766" s="1" t="s">
        <v>110</v>
      </c>
      <c r="H766" s="1" t="s">
        <v>50</v>
      </c>
      <c r="I766" s="1" t="s">
        <v>109</v>
      </c>
      <c r="J766" s="1" t="s">
        <v>81</v>
      </c>
      <c r="K766" s="1" t="s">
        <v>114</v>
      </c>
      <c r="L766" s="1" t="s">
        <v>2361</v>
      </c>
      <c r="M766" s="1" t="s">
        <v>5994</v>
      </c>
      <c r="N766" s="1" t="s">
        <v>5995</v>
      </c>
      <c r="O766" s="1" t="s">
        <v>122</v>
      </c>
      <c r="P766" s="1" t="s">
        <v>246</v>
      </c>
      <c r="Q766" s="1" t="s">
        <v>247</v>
      </c>
      <c r="R766" s="1" t="s">
        <v>5996</v>
      </c>
      <c r="S766" s="1" t="s">
        <v>5697</v>
      </c>
      <c r="T766" s="1" t="s">
        <v>5997</v>
      </c>
      <c r="U766" s="1" t="s">
        <v>5998</v>
      </c>
      <c r="V766" s="18">
        <v>0.34612268518518513</v>
      </c>
      <c r="W766" s="18">
        <v>0.36451388888888886</v>
      </c>
      <c r="X766" s="18">
        <v>1.8391203703703705E-2</v>
      </c>
      <c r="Y766" s="1" t="e">
        <f>VLOOKUP(A766,tickets!A:A,1,0)</f>
        <v>#N/A</v>
      </c>
      <c r="Z766" s="58">
        <v>45332</v>
      </c>
      <c r="AA766" s="79">
        <v>0.99305555555555547</v>
      </c>
    </row>
    <row r="767" spans="1:27" hidden="1" x14ac:dyDescent="0.2">
      <c r="A767" s="1" t="s">
        <v>7384</v>
      </c>
      <c r="B767" s="1" t="s">
        <v>132</v>
      </c>
      <c r="C767" s="1" t="s">
        <v>256</v>
      </c>
      <c r="D767" s="1" t="s">
        <v>374</v>
      </c>
      <c r="E767" s="1" t="s">
        <v>263</v>
      </c>
      <c r="F767" s="1" t="s">
        <v>442</v>
      </c>
      <c r="G767" s="1" t="s">
        <v>116</v>
      </c>
      <c r="H767" s="1" t="s">
        <v>40</v>
      </c>
      <c r="I767" s="1" t="s">
        <v>117</v>
      </c>
      <c r="J767" s="1" t="s">
        <v>81</v>
      </c>
      <c r="K767" s="1" t="s">
        <v>259</v>
      </c>
      <c r="L767" s="1" t="s">
        <v>464</v>
      </c>
      <c r="M767" s="1" t="s">
        <v>7385</v>
      </c>
      <c r="N767" s="1" t="s">
        <v>7386</v>
      </c>
      <c r="O767" s="1" t="s">
        <v>122</v>
      </c>
      <c r="P767" s="1" t="s">
        <v>199</v>
      </c>
      <c r="Q767" s="1" t="s">
        <v>115</v>
      </c>
      <c r="R767" s="1" t="s">
        <v>7387</v>
      </c>
      <c r="S767" s="1" t="s">
        <v>5734</v>
      </c>
      <c r="T767" s="1" t="s">
        <v>5797</v>
      </c>
      <c r="U767" s="1" t="s">
        <v>265</v>
      </c>
      <c r="V767" s="18">
        <v>1.4409722222222221E-2</v>
      </c>
      <c r="W767" s="18">
        <v>3.6527777777777777E-2</v>
      </c>
      <c r="X767" s="18">
        <v>2.2118055555555557E-2</v>
      </c>
      <c r="Y767" s="1" t="e">
        <f>VLOOKUP(A767,tickets!A:A,1,0)</f>
        <v>#N/A</v>
      </c>
      <c r="Z767" s="58">
        <v>45331</v>
      </c>
      <c r="AA767" s="79">
        <v>0.99305555555555547</v>
      </c>
    </row>
    <row r="768" spans="1:27" x14ac:dyDescent="0.2">
      <c r="A768" s="1" t="s">
        <v>2378</v>
      </c>
      <c r="B768" s="1" t="s">
        <v>115</v>
      </c>
      <c r="C768" s="1" t="s">
        <v>13</v>
      </c>
      <c r="D768" s="1" t="s">
        <v>374</v>
      </c>
      <c r="E768" s="1" t="s">
        <v>39</v>
      </c>
      <c r="F768" s="1" t="s">
        <v>136</v>
      </c>
      <c r="G768" s="1" t="s">
        <v>116</v>
      </c>
      <c r="H768" s="1" t="s">
        <v>40</v>
      </c>
      <c r="I768" s="1" t="s">
        <v>117</v>
      </c>
      <c r="J768" s="1" t="s">
        <v>81</v>
      </c>
      <c r="K768" s="1" t="s">
        <v>155</v>
      </c>
      <c r="L768" s="1" t="s">
        <v>2382</v>
      </c>
      <c r="M768" s="1" t="s">
        <v>6247</v>
      </c>
      <c r="N768" s="1" t="s">
        <v>6248</v>
      </c>
      <c r="O768" s="1" t="s">
        <v>122</v>
      </c>
      <c r="P768" s="1" t="s">
        <v>246</v>
      </c>
      <c r="Q768" s="1" t="s">
        <v>247</v>
      </c>
      <c r="R768" s="1" t="s">
        <v>6249</v>
      </c>
      <c r="S768" s="1" t="s">
        <v>5697</v>
      </c>
      <c r="T768" s="1" t="s">
        <v>6250</v>
      </c>
      <c r="U768" s="1" t="s">
        <v>6251</v>
      </c>
      <c r="V768" s="18">
        <v>3.6703819444444448</v>
      </c>
      <c r="W768" s="18">
        <v>3.6881597222222222</v>
      </c>
      <c r="X768" s="18">
        <v>1.7777777777777778E-2</v>
      </c>
      <c r="Y768" s="1" t="e">
        <f>VLOOKUP(A768,tickets!A:A,1,0)</f>
        <v>#N/A</v>
      </c>
      <c r="Z768" s="58">
        <v>45332</v>
      </c>
      <c r="AA768" s="79">
        <v>0.99305555555555547</v>
      </c>
    </row>
    <row r="769" spans="1:27" hidden="1" x14ac:dyDescent="0.2">
      <c r="A769" s="1" t="s">
        <v>7393</v>
      </c>
      <c r="B769" s="1" t="s">
        <v>132</v>
      </c>
      <c r="C769" s="1" t="s">
        <v>250</v>
      </c>
      <c r="D769" s="1" t="s">
        <v>251</v>
      </c>
      <c r="E769" s="1" t="s">
        <v>302</v>
      </c>
      <c r="F769" s="1" t="s">
        <v>303</v>
      </c>
      <c r="G769" s="1" t="s">
        <v>110</v>
      </c>
      <c r="H769" s="1" t="s">
        <v>50</v>
      </c>
      <c r="I769" s="1" t="s">
        <v>109</v>
      </c>
      <c r="J769" s="1" t="s">
        <v>81</v>
      </c>
      <c r="K769" s="1" t="s">
        <v>129</v>
      </c>
      <c r="L769" s="1" t="s">
        <v>6561</v>
      </c>
      <c r="M769" s="1" t="s">
        <v>7394</v>
      </c>
      <c r="N769" s="1" t="s">
        <v>7395</v>
      </c>
      <c r="O769" s="1" t="s">
        <v>122</v>
      </c>
      <c r="P769" s="1" t="s">
        <v>246</v>
      </c>
      <c r="Q769" s="1" t="s">
        <v>247</v>
      </c>
      <c r="R769" s="1" t="s">
        <v>7396</v>
      </c>
      <c r="S769" s="1" t="s">
        <v>5610</v>
      </c>
      <c r="T769" s="1" t="s">
        <v>6561</v>
      </c>
      <c r="U769" s="1" t="s">
        <v>7397</v>
      </c>
      <c r="V769" s="18">
        <v>9.2476851851851852E-3</v>
      </c>
      <c r="W769" s="18">
        <v>1.4432870370370372E-2</v>
      </c>
      <c r="X769" s="18">
        <v>5.185185185185185E-3</v>
      </c>
      <c r="Y769" s="1" t="e">
        <f>VLOOKUP(A769,tickets!A:A,1,0)</f>
        <v>#N/A</v>
      </c>
      <c r="Z769" s="58">
        <v>45329</v>
      </c>
      <c r="AA769" s="79">
        <v>0.99305555555555547</v>
      </c>
    </row>
    <row r="770" spans="1:27" hidden="1" x14ac:dyDescent="0.2">
      <c r="A770" s="1" t="s">
        <v>7398</v>
      </c>
      <c r="B770" s="1" t="s">
        <v>164</v>
      </c>
      <c r="C770" s="1" t="s">
        <v>242</v>
      </c>
      <c r="D770" s="1" t="s">
        <v>251</v>
      </c>
      <c r="E770" s="1" t="s">
        <v>286</v>
      </c>
      <c r="F770" s="1" t="s">
        <v>287</v>
      </c>
      <c r="G770" s="1" t="s">
        <v>110</v>
      </c>
      <c r="H770" s="1" t="s">
        <v>50</v>
      </c>
      <c r="I770" s="1" t="s">
        <v>109</v>
      </c>
      <c r="J770" s="1" t="s">
        <v>81</v>
      </c>
      <c r="K770" s="1" t="s">
        <v>114</v>
      </c>
      <c r="L770" s="1" t="s">
        <v>316</v>
      </c>
      <c r="M770" s="1" t="s">
        <v>7399</v>
      </c>
      <c r="N770" s="1" t="s">
        <v>7400</v>
      </c>
      <c r="O770" s="1" t="s">
        <v>122</v>
      </c>
      <c r="P770" s="1" t="s">
        <v>246</v>
      </c>
      <c r="Q770" s="1" t="s">
        <v>247</v>
      </c>
      <c r="R770" s="1" t="s">
        <v>7401</v>
      </c>
      <c r="S770" s="1" t="s">
        <v>5720</v>
      </c>
      <c r="T770" s="1" t="s">
        <v>316</v>
      </c>
      <c r="U770" s="1" t="s">
        <v>276</v>
      </c>
      <c r="V770" s="18">
        <v>0</v>
      </c>
      <c r="W770" s="18">
        <v>3.802083333333333E-2</v>
      </c>
      <c r="X770" s="18">
        <v>3.802083333333333E-2</v>
      </c>
      <c r="Y770" s="1" t="e">
        <f>VLOOKUP(A770,tickets!A:A,1,0)</f>
        <v>#N/A</v>
      </c>
      <c r="Z770" s="58">
        <v>45330</v>
      </c>
      <c r="AA770" s="79">
        <v>0.99305555555555547</v>
      </c>
    </row>
    <row r="771" spans="1:27" hidden="1" x14ac:dyDescent="0.2">
      <c r="A771" s="1" t="s">
        <v>7402</v>
      </c>
      <c r="B771" s="1" t="s">
        <v>132</v>
      </c>
      <c r="C771" s="1" t="s">
        <v>250</v>
      </c>
      <c r="D771" s="1" t="s">
        <v>251</v>
      </c>
      <c r="E771" s="1" t="s">
        <v>302</v>
      </c>
      <c r="F771" s="1" t="s">
        <v>303</v>
      </c>
      <c r="G771" s="1" t="s">
        <v>110</v>
      </c>
      <c r="H771" s="1" t="s">
        <v>50</v>
      </c>
      <c r="I771" s="1" t="s">
        <v>109</v>
      </c>
      <c r="J771" s="1" t="s">
        <v>81</v>
      </c>
      <c r="K771" s="1" t="s">
        <v>129</v>
      </c>
      <c r="L771" s="1" t="s">
        <v>6561</v>
      </c>
      <c r="M771" s="1" t="s">
        <v>7403</v>
      </c>
      <c r="N771" s="1" t="s">
        <v>7404</v>
      </c>
      <c r="O771" s="1" t="s">
        <v>122</v>
      </c>
      <c r="P771" s="1" t="s">
        <v>246</v>
      </c>
      <c r="Q771" s="1" t="s">
        <v>247</v>
      </c>
      <c r="R771" s="1" t="s">
        <v>7405</v>
      </c>
      <c r="S771" s="1" t="s">
        <v>5720</v>
      </c>
      <c r="T771" s="1" t="s">
        <v>7406</v>
      </c>
      <c r="U771" s="1" t="s">
        <v>7407</v>
      </c>
      <c r="V771" s="18">
        <v>4.7337962962962958E-3</v>
      </c>
      <c r="W771" s="18">
        <v>1.1539351851851851E-2</v>
      </c>
      <c r="X771" s="18">
        <v>6.8055555555555569E-3</v>
      </c>
      <c r="Y771" s="1" t="e">
        <f>VLOOKUP(A771,tickets!A:A,1,0)</f>
        <v>#N/A</v>
      </c>
      <c r="Z771" s="58">
        <v>45330</v>
      </c>
      <c r="AA771" s="79">
        <v>0.99305555555555547</v>
      </c>
    </row>
    <row r="772" spans="1:27" hidden="1" x14ac:dyDescent="0.2">
      <c r="A772" s="1" t="s">
        <v>2353</v>
      </c>
      <c r="B772" s="1" t="s">
        <v>124</v>
      </c>
      <c r="C772" s="1" t="s">
        <v>18</v>
      </c>
      <c r="D772" s="1" t="s">
        <v>277</v>
      </c>
      <c r="E772" s="1" t="s">
        <v>57</v>
      </c>
      <c r="F772" s="1" t="s">
        <v>125</v>
      </c>
      <c r="G772" s="1" t="s">
        <v>123</v>
      </c>
      <c r="H772" s="1" t="s">
        <v>50</v>
      </c>
      <c r="I772" s="1" t="s">
        <v>109</v>
      </c>
      <c r="J772" s="1" t="s">
        <v>80</v>
      </c>
      <c r="K772" s="1" t="s">
        <v>121</v>
      </c>
      <c r="L772" s="1" t="s">
        <v>137</v>
      </c>
      <c r="M772" s="1" t="s">
        <v>6626</v>
      </c>
      <c r="N772" s="1" t="s">
        <v>6626</v>
      </c>
      <c r="O772" s="1" t="s">
        <v>122</v>
      </c>
      <c r="P772" s="1" t="s">
        <v>278</v>
      </c>
      <c r="Q772" s="1" t="s">
        <v>278</v>
      </c>
      <c r="R772" s="1" t="s">
        <v>6627</v>
      </c>
      <c r="S772" s="1" t="s">
        <v>5697</v>
      </c>
      <c r="T772" s="1" t="s">
        <v>510</v>
      </c>
      <c r="U772" s="1" t="s">
        <v>6628</v>
      </c>
      <c r="V772" s="18">
        <v>0.10282407407407407</v>
      </c>
      <c r="W772" s="18">
        <v>0.10449074074074073</v>
      </c>
      <c r="X772" s="18">
        <v>1.6666666666666668E-3</v>
      </c>
      <c r="Y772" s="1" t="e">
        <f>VLOOKUP(A772,tickets!A:A,1,0)</f>
        <v>#N/A</v>
      </c>
      <c r="Z772" s="58">
        <v>45332</v>
      </c>
      <c r="AA772" s="79">
        <v>0.99305555555555547</v>
      </c>
    </row>
    <row r="773" spans="1:27" hidden="1" x14ac:dyDescent="0.2">
      <c r="A773" s="1" t="s">
        <v>7413</v>
      </c>
      <c r="B773" s="1" t="s">
        <v>164</v>
      </c>
      <c r="C773" s="1" t="s">
        <v>242</v>
      </c>
      <c r="D773" s="1" t="s">
        <v>251</v>
      </c>
      <c r="E773" s="1" t="s">
        <v>328</v>
      </c>
      <c r="F773" s="1" t="s">
        <v>370</v>
      </c>
      <c r="G773" s="1" t="s">
        <v>110</v>
      </c>
      <c r="H773" s="1" t="s">
        <v>50</v>
      </c>
      <c r="I773" s="1" t="s">
        <v>109</v>
      </c>
      <c r="J773" s="1" t="s">
        <v>4186</v>
      </c>
      <c r="K773" s="1" t="s">
        <v>114</v>
      </c>
      <c r="L773" s="1" t="s">
        <v>7414</v>
      </c>
      <c r="M773" s="1" t="s">
        <v>7415</v>
      </c>
      <c r="N773" s="1" t="s">
        <v>7416</v>
      </c>
      <c r="O773" s="1" t="s">
        <v>122</v>
      </c>
      <c r="P773" s="1" t="s">
        <v>246</v>
      </c>
      <c r="Q773" s="1" t="s">
        <v>247</v>
      </c>
      <c r="R773" s="1" t="s">
        <v>7417</v>
      </c>
      <c r="S773" s="1" t="s">
        <v>5697</v>
      </c>
      <c r="U773" s="1" t="s">
        <v>7418</v>
      </c>
      <c r="V773" s="18">
        <v>0</v>
      </c>
      <c r="W773" s="18">
        <v>0</v>
      </c>
      <c r="X773" s="18">
        <v>0</v>
      </c>
      <c r="Y773" s="1" t="e">
        <f>VLOOKUP(A773,tickets!A:A,1,0)</f>
        <v>#N/A</v>
      </c>
      <c r="Z773" s="58">
        <v>45332</v>
      </c>
      <c r="AA773" s="79">
        <v>0.99305555555555547</v>
      </c>
    </row>
    <row r="774" spans="1:27" hidden="1" x14ac:dyDescent="0.2">
      <c r="A774" s="1" t="s">
        <v>2362</v>
      </c>
      <c r="B774" s="1" t="s">
        <v>124</v>
      </c>
      <c r="C774" s="1" t="s">
        <v>19</v>
      </c>
      <c r="D774" s="1" t="s">
        <v>6209</v>
      </c>
      <c r="E774" s="1" t="s">
        <v>62</v>
      </c>
      <c r="F774" s="1" t="s">
        <v>125</v>
      </c>
      <c r="G774" s="1" t="s">
        <v>123</v>
      </c>
      <c r="H774" s="1" t="s">
        <v>50</v>
      </c>
      <c r="I774" s="1" t="s">
        <v>109</v>
      </c>
      <c r="J774" s="1" t="s">
        <v>80</v>
      </c>
      <c r="K774" s="1" t="s">
        <v>114</v>
      </c>
      <c r="L774" s="1" t="s">
        <v>1443</v>
      </c>
      <c r="M774" s="1" t="s">
        <v>6900</v>
      </c>
      <c r="N774" s="1" t="s">
        <v>6900</v>
      </c>
      <c r="O774" s="1" t="s">
        <v>122</v>
      </c>
      <c r="P774" s="1" t="s">
        <v>266</v>
      </c>
      <c r="Q774" s="1" t="s">
        <v>267</v>
      </c>
      <c r="R774" s="1" t="s">
        <v>6901</v>
      </c>
      <c r="S774" s="1" t="s">
        <v>5697</v>
      </c>
      <c r="T774" s="1" t="s">
        <v>6212</v>
      </c>
      <c r="U774" s="1" t="s">
        <v>6902</v>
      </c>
      <c r="V774" s="18">
        <v>5.2256944444444446E-2</v>
      </c>
      <c r="W774" s="18">
        <v>5.3495370370370367E-2</v>
      </c>
      <c r="X774" s="18">
        <v>1.2384259259259258E-3</v>
      </c>
      <c r="Y774" s="1" t="e">
        <f>VLOOKUP(A774,tickets!A:A,1,0)</f>
        <v>#N/A</v>
      </c>
      <c r="Z774" s="58">
        <v>45332</v>
      </c>
      <c r="AA774" s="79">
        <v>0.99305555555555547</v>
      </c>
    </row>
    <row r="775" spans="1:27" hidden="1" x14ac:dyDescent="0.2">
      <c r="A775" s="1" t="s">
        <v>2383</v>
      </c>
      <c r="B775" s="1" t="s">
        <v>124</v>
      </c>
      <c r="C775" s="1" t="s">
        <v>19</v>
      </c>
      <c r="D775" s="1" t="s">
        <v>6209</v>
      </c>
      <c r="E775" s="1" t="s">
        <v>62</v>
      </c>
      <c r="F775" s="1" t="s">
        <v>125</v>
      </c>
      <c r="G775" s="1" t="s">
        <v>123</v>
      </c>
      <c r="H775" s="1" t="s">
        <v>50</v>
      </c>
      <c r="I775" s="1" t="s">
        <v>109</v>
      </c>
      <c r="J775" s="1" t="s">
        <v>80</v>
      </c>
      <c r="K775" s="1" t="s">
        <v>114</v>
      </c>
      <c r="L775" s="1" t="s">
        <v>1443</v>
      </c>
      <c r="M775" s="1" t="s">
        <v>6947</v>
      </c>
      <c r="N775" s="1" t="s">
        <v>6947</v>
      </c>
      <c r="O775" s="1" t="s">
        <v>122</v>
      </c>
      <c r="P775" s="1" t="s">
        <v>266</v>
      </c>
      <c r="Q775" s="1" t="s">
        <v>267</v>
      </c>
      <c r="R775" s="1" t="s">
        <v>6948</v>
      </c>
      <c r="S775" s="1" t="s">
        <v>5697</v>
      </c>
      <c r="T775" s="1" t="s">
        <v>6212</v>
      </c>
      <c r="U775" s="1" t="s">
        <v>6949</v>
      </c>
      <c r="V775" s="18">
        <v>2.8159722222222221E-2</v>
      </c>
      <c r="W775" s="18">
        <v>3.3553240740740745E-2</v>
      </c>
      <c r="X775" s="18">
        <v>5.3935185185185188E-3</v>
      </c>
      <c r="Y775" s="1" t="e">
        <f>VLOOKUP(A775,tickets!A:A,1,0)</f>
        <v>#N/A</v>
      </c>
      <c r="Z775" s="58">
        <v>45332</v>
      </c>
      <c r="AA775" s="79">
        <v>0.99305555555555547</v>
      </c>
    </row>
    <row r="776" spans="1:27" hidden="1" x14ac:dyDescent="0.2">
      <c r="A776" s="1" t="s">
        <v>7427</v>
      </c>
      <c r="B776" s="1" t="s">
        <v>132</v>
      </c>
      <c r="C776" s="1" t="s">
        <v>251</v>
      </c>
      <c r="D776" s="1" t="s">
        <v>257</v>
      </c>
      <c r="E776" s="1" t="s">
        <v>261</v>
      </c>
      <c r="F776" s="1" t="s">
        <v>219</v>
      </c>
      <c r="G776" s="1" t="s">
        <v>116</v>
      </c>
      <c r="H776" s="1" t="s">
        <v>40</v>
      </c>
      <c r="I776" s="1" t="s">
        <v>117</v>
      </c>
      <c r="J776" s="1" t="s">
        <v>81</v>
      </c>
      <c r="K776" s="1" t="s">
        <v>111</v>
      </c>
      <c r="L776" s="1" t="s">
        <v>379</v>
      </c>
      <c r="M776" s="1" t="s">
        <v>7428</v>
      </c>
      <c r="N776" s="1" t="s">
        <v>7429</v>
      </c>
      <c r="O776" s="1" t="s">
        <v>122</v>
      </c>
      <c r="P776" s="1" t="s">
        <v>199</v>
      </c>
      <c r="Q776" s="1" t="s">
        <v>115</v>
      </c>
      <c r="R776" s="1" t="s">
        <v>7430</v>
      </c>
      <c r="S776" s="1" t="s">
        <v>5610</v>
      </c>
      <c r="T776" s="1" t="s">
        <v>7431</v>
      </c>
      <c r="U776" s="1" t="s">
        <v>5659</v>
      </c>
      <c r="V776" s="18">
        <v>0.13546296296296298</v>
      </c>
      <c r="W776" s="18">
        <v>0.13814814814814816</v>
      </c>
      <c r="X776" s="18">
        <v>2.685185185185185E-3</v>
      </c>
      <c r="Y776" s="1" t="e">
        <f>VLOOKUP(A776,tickets!A:A,1,0)</f>
        <v>#N/A</v>
      </c>
      <c r="Z776" s="58">
        <v>45329</v>
      </c>
      <c r="AA776" s="79">
        <v>0.99305555555555547</v>
      </c>
    </row>
    <row r="777" spans="1:27" hidden="1" x14ac:dyDescent="0.2">
      <c r="A777" s="1" t="s">
        <v>2370</v>
      </c>
      <c r="B777" s="1" t="s">
        <v>124</v>
      </c>
      <c r="C777" s="1" t="s">
        <v>18</v>
      </c>
      <c r="D777" s="1" t="s">
        <v>277</v>
      </c>
      <c r="E777" s="1" t="s">
        <v>57</v>
      </c>
      <c r="F777" s="1" t="s">
        <v>125</v>
      </c>
      <c r="G777" s="1" t="s">
        <v>123</v>
      </c>
      <c r="H777" s="1" t="s">
        <v>50</v>
      </c>
      <c r="I777" s="1" t="s">
        <v>109</v>
      </c>
      <c r="J777" s="1" t="s">
        <v>80</v>
      </c>
      <c r="K777" s="1" t="s">
        <v>121</v>
      </c>
      <c r="L777" s="1" t="s">
        <v>137</v>
      </c>
      <c r="M777" s="1" t="s">
        <v>7086</v>
      </c>
      <c r="N777" s="1" t="s">
        <v>7086</v>
      </c>
      <c r="O777" s="1" t="s">
        <v>122</v>
      </c>
      <c r="P777" s="1" t="s">
        <v>278</v>
      </c>
      <c r="Q777" s="1" t="s">
        <v>278</v>
      </c>
      <c r="R777" s="1" t="s">
        <v>7087</v>
      </c>
      <c r="S777" s="1" t="s">
        <v>5697</v>
      </c>
      <c r="T777" s="1" t="s">
        <v>510</v>
      </c>
      <c r="U777" s="1" t="s">
        <v>7088</v>
      </c>
      <c r="V777" s="18">
        <v>0.1829861111111111</v>
      </c>
      <c r="W777" s="18">
        <v>0.18450231481481483</v>
      </c>
      <c r="X777" s="18">
        <v>1.5162037037037036E-3</v>
      </c>
      <c r="Y777" s="1" t="e">
        <f>VLOOKUP(A777,tickets!A:A,1,0)</f>
        <v>#N/A</v>
      </c>
      <c r="Z777" s="58">
        <v>45332</v>
      </c>
      <c r="AA777" s="79">
        <v>0.99305555555555547</v>
      </c>
    </row>
    <row r="778" spans="1:27" x14ac:dyDescent="0.2">
      <c r="A778" s="1" t="s">
        <v>2397</v>
      </c>
      <c r="B778" s="1" t="s">
        <v>115</v>
      </c>
      <c r="C778" s="1" t="s">
        <v>18</v>
      </c>
      <c r="D778" s="1" t="s">
        <v>243</v>
      </c>
      <c r="E778" s="1" t="s">
        <v>57</v>
      </c>
      <c r="F778" s="1" t="s">
        <v>141</v>
      </c>
      <c r="G778" s="1" t="s">
        <v>110</v>
      </c>
      <c r="H778" s="1" t="s">
        <v>50</v>
      </c>
      <c r="I778" s="1" t="s">
        <v>109</v>
      </c>
      <c r="J778" s="1" t="s">
        <v>81</v>
      </c>
      <c r="K778" s="1" t="s">
        <v>140</v>
      </c>
      <c r="L778" s="1" t="s">
        <v>2401</v>
      </c>
      <c r="M778" s="1" t="s">
        <v>6154</v>
      </c>
      <c r="N778" s="1" t="s">
        <v>6155</v>
      </c>
      <c r="O778" s="1" t="s">
        <v>122</v>
      </c>
      <c r="P778" s="1" t="s">
        <v>246</v>
      </c>
      <c r="Q778" s="1" t="s">
        <v>247</v>
      </c>
      <c r="R778" s="1" t="s">
        <v>6156</v>
      </c>
      <c r="S778" s="1" t="s">
        <v>5663</v>
      </c>
      <c r="T778" s="1" t="s">
        <v>6157</v>
      </c>
      <c r="U778" s="1" t="s">
        <v>6158</v>
      </c>
      <c r="V778" s="18">
        <v>1.6909953703703702</v>
      </c>
      <c r="W778" s="18">
        <v>1.693888888888889</v>
      </c>
      <c r="X778" s="18">
        <v>2.8935185185185188E-3</v>
      </c>
      <c r="Y778" s="1" t="e">
        <f>VLOOKUP(A778,tickets!A:A,1,0)</f>
        <v>#N/A</v>
      </c>
      <c r="Z778" s="58">
        <v>45333</v>
      </c>
      <c r="AA778" s="79">
        <v>0.99305555555555547</v>
      </c>
    </row>
    <row r="779" spans="1:27" x14ac:dyDescent="0.2">
      <c r="A779" s="1" t="s">
        <v>2402</v>
      </c>
      <c r="B779" s="1" t="s">
        <v>152</v>
      </c>
      <c r="C779" s="1" t="s">
        <v>13</v>
      </c>
      <c r="D779" s="1" t="s">
        <v>13</v>
      </c>
      <c r="E779" s="1" t="s">
        <v>39</v>
      </c>
      <c r="F779" s="1" t="s">
        <v>210</v>
      </c>
      <c r="G779" s="1" t="s">
        <v>110</v>
      </c>
      <c r="H779" s="1" t="s">
        <v>50</v>
      </c>
      <c r="I779" s="1" t="s">
        <v>109</v>
      </c>
      <c r="J779" s="1" t="s">
        <v>81</v>
      </c>
      <c r="K779" s="1" t="s">
        <v>111</v>
      </c>
      <c r="L779" s="1" t="s">
        <v>2406</v>
      </c>
      <c r="M779" s="1" t="s">
        <v>6824</v>
      </c>
      <c r="N779" s="1" t="s">
        <v>6825</v>
      </c>
      <c r="O779" s="1" t="s">
        <v>122</v>
      </c>
      <c r="P779" s="1" t="s">
        <v>246</v>
      </c>
      <c r="Q779" s="1" t="s">
        <v>247</v>
      </c>
      <c r="R779" s="1" t="s">
        <v>6826</v>
      </c>
      <c r="S779" s="1" t="s">
        <v>5663</v>
      </c>
      <c r="T779" s="1" t="s">
        <v>6827</v>
      </c>
      <c r="U779" s="1" t="s">
        <v>6828</v>
      </c>
      <c r="V779" s="18">
        <v>1.3406365740740742</v>
      </c>
      <c r="W779" s="18">
        <v>1.3414351851851851</v>
      </c>
      <c r="X779" s="18">
        <v>7.9861111111111105E-4</v>
      </c>
      <c r="Y779" s="1" t="e">
        <f>VLOOKUP(A779,tickets!A:A,1,0)</f>
        <v>#N/A</v>
      </c>
      <c r="Z779" s="58">
        <v>45333</v>
      </c>
      <c r="AA779" s="79">
        <v>0.99305555555555547</v>
      </c>
    </row>
    <row r="780" spans="1:27" hidden="1" x14ac:dyDescent="0.2">
      <c r="A780" s="1" t="s">
        <v>7446</v>
      </c>
      <c r="B780" s="1" t="s">
        <v>164</v>
      </c>
      <c r="C780" s="1" t="s">
        <v>357</v>
      </c>
      <c r="D780" s="1" t="s">
        <v>251</v>
      </c>
      <c r="E780" s="1" t="s">
        <v>358</v>
      </c>
      <c r="F780" s="1" t="s">
        <v>359</v>
      </c>
      <c r="G780" s="1" t="s">
        <v>110</v>
      </c>
      <c r="H780" s="1" t="s">
        <v>50</v>
      </c>
      <c r="I780" s="1" t="s">
        <v>109</v>
      </c>
      <c r="J780" s="1" t="s">
        <v>81</v>
      </c>
      <c r="K780" s="1" t="s">
        <v>114</v>
      </c>
      <c r="L780" s="1" t="s">
        <v>7447</v>
      </c>
      <c r="M780" s="1" t="s">
        <v>7448</v>
      </c>
      <c r="N780" s="1" t="s">
        <v>7449</v>
      </c>
      <c r="O780" s="1" t="s">
        <v>122</v>
      </c>
      <c r="P780" s="1" t="s">
        <v>246</v>
      </c>
      <c r="Q780" s="1" t="s">
        <v>247</v>
      </c>
      <c r="R780" s="1" t="s">
        <v>7450</v>
      </c>
      <c r="S780" s="1" t="s">
        <v>5734</v>
      </c>
      <c r="U780" s="1" t="s">
        <v>6545</v>
      </c>
      <c r="V780" s="18">
        <v>0</v>
      </c>
      <c r="W780" s="18">
        <v>0.10387731481481481</v>
      </c>
      <c r="X780" s="18">
        <v>0.10387731481481481</v>
      </c>
      <c r="Y780" s="1" t="e">
        <f>VLOOKUP(A780,tickets!A:A,1,0)</f>
        <v>#N/A</v>
      </c>
      <c r="Z780" s="58">
        <v>45331</v>
      </c>
      <c r="AA780" s="79">
        <v>0.99305555555555547</v>
      </c>
    </row>
    <row r="781" spans="1:27" hidden="1" x14ac:dyDescent="0.2">
      <c r="A781" s="1" t="s">
        <v>7451</v>
      </c>
      <c r="B781" s="1" t="s">
        <v>132</v>
      </c>
      <c r="C781" s="1" t="s">
        <v>256</v>
      </c>
      <c r="D781" s="1" t="s">
        <v>374</v>
      </c>
      <c r="E781" s="1" t="s">
        <v>258</v>
      </c>
      <c r="F781" s="1" t="s">
        <v>442</v>
      </c>
      <c r="G781" s="1" t="s">
        <v>116</v>
      </c>
      <c r="H781" s="1" t="s">
        <v>40</v>
      </c>
      <c r="I781" s="1" t="s">
        <v>117</v>
      </c>
      <c r="J781" s="1" t="s">
        <v>81</v>
      </c>
      <c r="K781" s="1" t="s">
        <v>521</v>
      </c>
      <c r="L781" s="1" t="s">
        <v>5890</v>
      </c>
      <c r="M781" s="1" t="s">
        <v>7452</v>
      </c>
      <c r="N781" s="1" t="s">
        <v>7453</v>
      </c>
      <c r="O781" s="1" t="s">
        <v>122</v>
      </c>
      <c r="P781" s="1" t="s">
        <v>199</v>
      </c>
      <c r="Q781" s="1" t="s">
        <v>115</v>
      </c>
      <c r="R781" s="1" t="s">
        <v>7454</v>
      </c>
      <c r="S781" s="1" t="s">
        <v>5610</v>
      </c>
      <c r="T781" s="1" t="s">
        <v>7258</v>
      </c>
      <c r="V781" s="18">
        <v>1.0702430555555555</v>
      </c>
      <c r="W781" s="18">
        <v>1.0847453703703704</v>
      </c>
      <c r="X781" s="18">
        <v>1.4502314814814815E-2</v>
      </c>
      <c r="Y781" s="1" t="e">
        <f>VLOOKUP(A781,tickets!A:A,1,0)</f>
        <v>#N/A</v>
      </c>
      <c r="Z781" s="58">
        <v>45329</v>
      </c>
      <c r="AA781" s="79">
        <v>0.99305555555555547</v>
      </c>
    </row>
    <row r="782" spans="1:27" hidden="1" x14ac:dyDescent="0.2">
      <c r="A782" s="1" t="s">
        <v>7455</v>
      </c>
      <c r="B782" s="1" t="s">
        <v>173</v>
      </c>
      <c r="C782" s="1" t="s">
        <v>242</v>
      </c>
      <c r="D782" s="1" t="s">
        <v>251</v>
      </c>
      <c r="E782" s="1" t="s">
        <v>281</v>
      </c>
      <c r="F782" s="1" t="s">
        <v>282</v>
      </c>
      <c r="G782" s="1" t="s">
        <v>110</v>
      </c>
      <c r="H782" s="1" t="s">
        <v>50</v>
      </c>
      <c r="I782" s="1" t="s">
        <v>109</v>
      </c>
      <c r="J782" s="1" t="s">
        <v>4186</v>
      </c>
      <c r="K782" s="1" t="s">
        <v>114</v>
      </c>
      <c r="L782" s="1" t="s">
        <v>7456</v>
      </c>
      <c r="M782" s="1" t="s">
        <v>7457</v>
      </c>
      <c r="N782" s="1" t="s">
        <v>7458</v>
      </c>
      <c r="O782" s="1" t="s">
        <v>122</v>
      </c>
      <c r="P782" s="1" t="s">
        <v>266</v>
      </c>
      <c r="Q782" s="1" t="s">
        <v>283</v>
      </c>
      <c r="R782" s="1" t="s">
        <v>7459</v>
      </c>
      <c r="S782" s="1" t="s">
        <v>5720</v>
      </c>
      <c r="T782" s="1" t="s">
        <v>7460</v>
      </c>
      <c r="U782" s="1" t="s">
        <v>6126</v>
      </c>
      <c r="V782" s="18">
        <v>0</v>
      </c>
      <c r="W782" s="18">
        <v>0</v>
      </c>
      <c r="X782" s="18">
        <v>0</v>
      </c>
      <c r="Y782" s="1" t="e">
        <f>VLOOKUP(A782,tickets!A:A,1,0)</f>
        <v>#N/A</v>
      </c>
      <c r="Z782" s="58">
        <v>45330</v>
      </c>
      <c r="AA782" s="79">
        <v>0.99305555555555547</v>
      </c>
    </row>
    <row r="783" spans="1:27" hidden="1" x14ac:dyDescent="0.2">
      <c r="A783" s="1" t="s">
        <v>2386</v>
      </c>
      <c r="B783" s="1" t="s">
        <v>112</v>
      </c>
      <c r="C783" s="1" t="s">
        <v>19</v>
      </c>
      <c r="D783" s="1" t="s">
        <v>311</v>
      </c>
      <c r="E783" s="1" t="s">
        <v>62</v>
      </c>
      <c r="F783" s="1" t="s">
        <v>209</v>
      </c>
      <c r="G783" s="1" t="s">
        <v>116</v>
      </c>
      <c r="H783" s="1" t="s">
        <v>50</v>
      </c>
      <c r="I783" s="1" t="s">
        <v>109</v>
      </c>
      <c r="J783" s="1" t="s">
        <v>80</v>
      </c>
      <c r="K783" s="1" t="s">
        <v>121</v>
      </c>
      <c r="L783" s="1" t="s">
        <v>2391</v>
      </c>
      <c r="M783" s="1" t="s">
        <v>6966</v>
      </c>
      <c r="N783" s="1" t="s">
        <v>6967</v>
      </c>
      <c r="O783" s="1" t="s">
        <v>122</v>
      </c>
      <c r="P783" s="1" t="s">
        <v>266</v>
      </c>
      <c r="Q783" s="1" t="s">
        <v>267</v>
      </c>
      <c r="R783" s="1" t="s">
        <v>6968</v>
      </c>
      <c r="S783" s="1" t="s">
        <v>5663</v>
      </c>
      <c r="T783" s="1" t="s">
        <v>6969</v>
      </c>
      <c r="U783" s="1" t="s">
        <v>6970</v>
      </c>
      <c r="V783" s="18">
        <v>7.858796296296296E-3</v>
      </c>
      <c r="W783" s="18">
        <v>2.0625000000000001E-2</v>
      </c>
      <c r="X783" s="18">
        <v>1.2766203703703703E-2</v>
      </c>
      <c r="Y783" s="1" t="e">
        <f>VLOOKUP(A783,tickets!A:A,1,0)</f>
        <v>#N/A</v>
      </c>
      <c r="Z783" s="58">
        <v>45333</v>
      </c>
      <c r="AA783" s="79">
        <v>0.99305555555555547</v>
      </c>
    </row>
    <row r="784" spans="1:27" hidden="1" x14ac:dyDescent="0.2">
      <c r="A784" s="1" t="s">
        <v>7466</v>
      </c>
      <c r="B784" s="1" t="s">
        <v>164</v>
      </c>
      <c r="C784" s="1" t="s">
        <v>357</v>
      </c>
      <c r="D784" s="1" t="s">
        <v>251</v>
      </c>
      <c r="E784" s="1" t="s">
        <v>358</v>
      </c>
      <c r="F784" s="1" t="s">
        <v>359</v>
      </c>
      <c r="G784" s="1" t="s">
        <v>110</v>
      </c>
      <c r="H784" s="1" t="s">
        <v>50</v>
      </c>
      <c r="I784" s="1" t="s">
        <v>109</v>
      </c>
      <c r="J784" s="1" t="s">
        <v>4186</v>
      </c>
      <c r="K784" s="1" t="s">
        <v>114</v>
      </c>
      <c r="L784" s="1" t="s">
        <v>378</v>
      </c>
      <c r="M784" s="1" t="s">
        <v>7467</v>
      </c>
      <c r="N784" s="1" t="s">
        <v>7468</v>
      </c>
      <c r="O784" s="1" t="s">
        <v>122</v>
      </c>
      <c r="P784" s="1" t="s">
        <v>246</v>
      </c>
      <c r="Q784" s="1" t="s">
        <v>247</v>
      </c>
      <c r="R784" s="1" t="s">
        <v>7469</v>
      </c>
      <c r="S784" s="1" t="s">
        <v>7470</v>
      </c>
      <c r="U784" s="1" t="s">
        <v>396</v>
      </c>
      <c r="V784" s="18">
        <v>0</v>
      </c>
      <c r="W784" s="18">
        <v>0</v>
      </c>
      <c r="X784" s="18">
        <v>0</v>
      </c>
      <c r="Y784" s="1" t="e">
        <f>VLOOKUP(A784,tickets!A:A,1,0)</f>
        <v>#N/A</v>
      </c>
      <c r="Z784" s="58">
        <v>45334</v>
      </c>
      <c r="AA784" s="79">
        <v>0.99305555555555547</v>
      </c>
    </row>
    <row r="785" spans="1:27" hidden="1" x14ac:dyDescent="0.2">
      <c r="A785" s="1" t="s">
        <v>7471</v>
      </c>
      <c r="B785" s="1" t="s">
        <v>164</v>
      </c>
      <c r="C785" s="1" t="s">
        <v>357</v>
      </c>
      <c r="D785" s="1" t="s">
        <v>251</v>
      </c>
      <c r="E785" s="1" t="s">
        <v>358</v>
      </c>
      <c r="F785" s="1" t="s">
        <v>359</v>
      </c>
      <c r="G785" s="1" t="s">
        <v>110</v>
      </c>
      <c r="H785" s="1" t="s">
        <v>50</v>
      </c>
      <c r="I785" s="1" t="s">
        <v>109</v>
      </c>
      <c r="J785" s="1" t="s">
        <v>4186</v>
      </c>
      <c r="K785" s="1" t="s">
        <v>114</v>
      </c>
      <c r="L785" s="1" t="s">
        <v>378</v>
      </c>
      <c r="M785" s="1" t="s">
        <v>7472</v>
      </c>
      <c r="N785" s="1" t="s">
        <v>7473</v>
      </c>
      <c r="O785" s="1" t="s">
        <v>122</v>
      </c>
      <c r="P785" s="1" t="s">
        <v>246</v>
      </c>
      <c r="Q785" s="1" t="s">
        <v>247</v>
      </c>
      <c r="R785" s="1" t="s">
        <v>7474</v>
      </c>
      <c r="S785" s="1" t="s">
        <v>7475</v>
      </c>
      <c r="U785" s="1" t="s">
        <v>396</v>
      </c>
      <c r="V785" s="18">
        <v>0</v>
      </c>
      <c r="W785" s="18">
        <v>0</v>
      </c>
      <c r="X785" s="18">
        <v>0</v>
      </c>
      <c r="Y785" s="1" t="e">
        <f>VLOOKUP(A785,tickets!A:A,1,0)</f>
        <v>#N/A</v>
      </c>
      <c r="Z785" s="58">
        <v>45335</v>
      </c>
      <c r="AA785" s="79">
        <v>0.99305555555555547</v>
      </c>
    </row>
    <row r="786" spans="1:27" x14ac:dyDescent="0.2">
      <c r="A786" s="1" t="s">
        <v>2591</v>
      </c>
      <c r="B786" s="1" t="s">
        <v>164</v>
      </c>
      <c r="C786" s="1" t="s">
        <v>16</v>
      </c>
      <c r="D786" s="1" t="s">
        <v>251</v>
      </c>
      <c r="E786" s="1" t="s">
        <v>54</v>
      </c>
      <c r="F786" s="1" t="s">
        <v>451</v>
      </c>
      <c r="G786" s="1" t="s">
        <v>159</v>
      </c>
      <c r="H786" s="1" t="s">
        <v>36</v>
      </c>
      <c r="I786" s="1" t="s">
        <v>84</v>
      </c>
      <c r="J786" s="1" t="s">
        <v>81</v>
      </c>
      <c r="K786" s="1" t="s">
        <v>114</v>
      </c>
      <c r="L786" s="1" t="s">
        <v>2595</v>
      </c>
      <c r="M786" s="1" t="s">
        <v>7499</v>
      </c>
      <c r="N786" s="1" t="s">
        <v>7500</v>
      </c>
      <c r="O786" s="1" t="s">
        <v>122</v>
      </c>
      <c r="P786" s="1" t="s">
        <v>246</v>
      </c>
      <c r="Q786" s="1" t="s">
        <v>247</v>
      </c>
      <c r="R786" s="1" t="s">
        <v>7501</v>
      </c>
      <c r="S786" s="1" t="s">
        <v>7470</v>
      </c>
      <c r="T786" s="1" t="s">
        <v>7502</v>
      </c>
      <c r="V786" s="18">
        <v>0.25417824074074075</v>
      </c>
      <c r="W786" s="18">
        <v>0.26731481481481484</v>
      </c>
      <c r="X786" s="18">
        <v>1.3136574074074077E-2</v>
      </c>
      <c r="Y786" s="1" t="e">
        <f>VLOOKUP(A786,tickets!A:A,1,0)</f>
        <v>#N/A</v>
      </c>
      <c r="Z786" s="58">
        <v>45334</v>
      </c>
      <c r="AA786" s="79">
        <v>0.99305555555555547</v>
      </c>
    </row>
    <row r="787" spans="1:27" x14ac:dyDescent="0.2">
      <c r="A787" s="1" t="s">
        <v>2426</v>
      </c>
      <c r="B787" s="1" t="s">
        <v>112</v>
      </c>
      <c r="C787" s="1" t="s">
        <v>20</v>
      </c>
      <c r="D787" s="1" t="s">
        <v>311</v>
      </c>
      <c r="E787" s="1" t="s">
        <v>66</v>
      </c>
      <c r="F787" s="1" t="s">
        <v>145</v>
      </c>
      <c r="G787" s="1" t="s">
        <v>116</v>
      </c>
      <c r="H787" s="1" t="s">
        <v>50</v>
      </c>
      <c r="I787" s="1" t="s">
        <v>109</v>
      </c>
      <c r="J787" s="1" t="s">
        <v>81</v>
      </c>
      <c r="K787" s="1" t="s">
        <v>121</v>
      </c>
      <c r="L787" s="1" t="s">
        <v>2430</v>
      </c>
      <c r="M787" s="1" t="s">
        <v>7526</v>
      </c>
      <c r="N787" s="1" t="s">
        <v>7527</v>
      </c>
      <c r="O787" s="1" t="s">
        <v>122</v>
      </c>
      <c r="P787" s="1" t="s">
        <v>246</v>
      </c>
      <c r="Q787" s="1" t="s">
        <v>247</v>
      </c>
      <c r="R787" s="1" t="s">
        <v>7528</v>
      </c>
      <c r="S787" s="1" t="s">
        <v>7470</v>
      </c>
      <c r="T787" s="1" t="s">
        <v>312</v>
      </c>
      <c r="U787" s="1" t="s">
        <v>7529</v>
      </c>
      <c r="V787" s="18">
        <v>2.7342013888888892</v>
      </c>
      <c r="W787" s="18">
        <v>2.9017245370370368</v>
      </c>
      <c r="X787" s="18">
        <v>0.16752314814814814</v>
      </c>
      <c r="Y787" s="1" t="e">
        <f>VLOOKUP(A787,tickets!A:A,1,0)</f>
        <v>#N/A</v>
      </c>
      <c r="Z787" s="58">
        <v>45334</v>
      </c>
      <c r="AA787" s="79">
        <v>0.99305555555555547</v>
      </c>
    </row>
    <row r="788" spans="1:27" hidden="1" x14ac:dyDescent="0.2">
      <c r="A788" s="1" t="s">
        <v>7485</v>
      </c>
      <c r="B788" s="1" t="s">
        <v>164</v>
      </c>
      <c r="C788" s="1" t="s">
        <v>295</v>
      </c>
      <c r="D788" s="1" t="s">
        <v>251</v>
      </c>
      <c r="E788" s="1" t="s">
        <v>286</v>
      </c>
      <c r="F788" s="1" t="s">
        <v>287</v>
      </c>
      <c r="G788" s="1" t="s">
        <v>110</v>
      </c>
      <c r="H788" s="1" t="s">
        <v>50</v>
      </c>
      <c r="I788" s="1" t="s">
        <v>109</v>
      </c>
      <c r="J788" s="1" t="s">
        <v>81</v>
      </c>
      <c r="K788" s="1" t="s">
        <v>114</v>
      </c>
      <c r="L788" s="1" t="s">
        <v>288</v>
      </c>
      <c r="M788" s="1" t="s">
        <v>7486</v>
      </c>
      <c r="N788" s="1" t="s">
        <v>7487</v>
      </c>
      <c r="O788" s="1" t="s">
        <v>122</v>
      </c>
      <c r="P788" s="1" t="s">
        <v>246</v>
      </c>
      <c r="Q788" s="1" t="s">
        <v>247</v>
      </c>
      <c r="R788" s="1" t="s">
        <v>7488</v>
      </c>
      <c r="S788" s="1" t="s">
        <v>7470</v>
      </c>
      <c r="T788" s="1" t="s">
        <v>288</v>
      </c>
      <c r="U788" s="1" t="s">
        <v>276</v>
      </c>
      <c r="V788" s="18">
        <v>0</v>
      </c>
      <c r="W788" s="18">
        <v>2.2303240740740738E-2</v>
      </c>
      <c r="X788" s="18">
        <v>2.2303240740740738E-2</v>
      </c>
      <c r="Y788" s="1" t="e">
        <f>VLOOKUP(A788,tickets!A:A,1,0)</f>
        <v>#N/A</v>
      </c>
      <c r="Z788" s="58">
        <v>45334</v>
      </c>
      <c r="AA788" s="79">
        <v>0.99305555555555547</v>
      </c>
    </row>
    <row r="789" spans="1:27" hidden="1" x14ac:dyDescent="0.2">
      <c r="A789" s="1" t="s">
        <v>7489</v>
      </c>
      <c r="B789" s="1" t="s">
        <v>132</v>
      </c>
      <c r="C789" s="1" t="s">
        <v>309</v>
      </c>
      <c r="D789" s="1" t="s">
        <v>257</v>
      </c>
      <c r="E789" s="1" t="s">
        <v>284</v>
      </c>
      <c r="F789" s="1" t="s">
        <v>219</v>
      </c>
      <c r="G789" s="1" t="s">
        <v>116</v>
      </c>
      <c r="H789" s="1" t="s">
        <v>40</v>
      </c>
      <c r="I789" s="1" t="s">
        <v>117</v>
      </c>
      <c r="J789" s="1" t="s">
        <v>81</v>
      </c>
      <c r="K789" s="1" t="s">
        <v>200</v>
      </c>
      <c r="L789" s="1" t="s">
        <v>7490</v>
      </c>
      <c r="M789" s="1" t="s">
        <v>7491</v>
      </c>
      <c r="N789" s="1" t="s">
        <v>7492</v>
      </c>
      <c r="O789" s="1" t="s">
        <v>122</v>
      </c>
      <c r="P789" s="1" t="s">
        <v>199</v>
      </c>
      <c r="Q789" s="1" t="s">
        <v>115</v>
      </c>
      <c r="R789" s="1" t="s">
        <v>7493</v>
      </c>
      <c r="S789" s="1" t="s">
        <v>7470</v>
      </c>
      <c r="T789" s="1" t="s">
        <v>7494</v>
      </c>
      <c r="V789" s="18">
        <v>5.37037037037037E-3</v>
      </c>
      <c r="W789" s="18">
        <v>8.4606481481481494E-3</v>
      </c>
      <c r="X789" s="18">
        <v>3.0902777777777782E-3</v>
      </c>
      <c r="Y789" s="1" t="e">
        <f>VLOOKUP(A789,tickets!A:A,1,0)</f>
        <v>#N/A</v>
      </c>
      <c r="Z789" s="58">
        <v>45334</v>
      </c>
      <c r="AA789" s="79">
        <v>0.99305555555555547</v>
      </c>
    </row>
    <row r="790" spans="1:27" x14ac:dyDescent="0.2">
      <c r="A790" s="1" t="s">
        <v>2581</v>
      </c>
      <c r="B790" s="1" t="s">
        <v>112</v>
      </c>
      <c r="C790" s="1" t="s">
        <v>18</v>
      </c>
      <c r="D790" s="1" t="s">
        <v>18</v>
      </c>
      <c r="E790" s="1" t="s">
        <v>60</v>
      </c>
      <c r="F790" s="1" t="s">
        <v>445</v>
      </c>
      <c r="G790" s="1" t="s">
        <v>110</v>
      </c>
      <c r="H790" s="1" t="s">
        <v>50</v>
      </c>
      <c r="I790" s="1" t="s">
        <v>109</v>
      </c>
      <c r="J790" s="1" t="s">
        <v>81</v>
      </c>
      <c r="K790" s="1" t="s">
        <v>111</v>
      </c>
      <c r="L790" s="1" t="s">
        <v>2585</v>
      </c>
      <c r="M790" s="1" t="s">
        <v>7530</v>
      </c>
      <c r="N790" s="1" t="s">
        <v>7531</v>
      </c>
      <c r="O790" s="1" t="s">
        <v>122</v>
      </c>
      <c r="P790" s="1" t="s">
        <v>266</v>
      </c>
      <c r="Q790" s="1" t="s">
        <v>267</v>
      </c>
      <c r="R790" s="1" t="s">
        <v>7532</v>
      </c>
      <c r="S790" s="1" t="s">
        <v>7470</v>
      </c>
      <c r="T790" s="1" t="s">
        <v>7533</v>
      </c>
      <c r="U790" s="1" t="s">
        <v>7534</v>
      </c>
      <c r="V790" s="18">
        <v>0</v>
      </c>
      <c r="W790" s="18">
        <v>4.1666666666666666E-3</v>
      </c>
      <c r="X790" s="18">
        <v>4.1666666666666666E-3</v>
      </c>
      <c r="Y790" s="1" t="e">
        <f>VLOOKUP(A790,tickets!A:A,1,0)</f>
        <v>#N/A</v>
      </c>
      <c r="Z790" s="58">
        <v>45334</v>
      </c>
      <c r="AA790" s="79">
        <v>0.99305555555555547</v>
      </c>
    </row>
    <row r="791" spans="1:27" x14ac:dyDescent="0.2">
      <c r="A791" s="1" t="s">
        <v>2526</v>
      </c>
      <c r="B791" s="1" t="s">
        <v>112</v>
      </c>
      <c r="C791" s="1" t="s">
        <v>18</v>
      </c>
      <c r="D791" s="1" t="s">
        <v>18</v>
      </c>
      <c r="E791" s="1" t="s">
        <v>499</v>
      </c>
      <c r="F791" s="1" t="s">
        <v>1770</v>
      </c>
      <c r="G791" s="1" t="s">
        <v>110</v>
      </c>
      <c r="H791" s="1" t="s">
        <v>50</v>
      </c>
      <c r="I791" s="1" t="s">
        <v>109</v>
      </c>
      <c r="J791" s="1" t="s">
        <v>81</v>
      </c>
      <c r="K791" s="1" t="s">
        <v>111</v>
      </c>
      <c r="L791" s="1" t="s">
        <v>2530</v>
      </c>
      <c r="M791" s="1" t="s">
        <v>7549</v>
      </c>
      <c r="N791" s="1" t="s">
        <v>7550</v>
      </c>
      <c r="O791" s="1" t="s">
        <v>122</v>
      </c>
      <c r="P791" s="1" t="s">
        <v>266</v>
      </c>
      <c r="Q791" s="1" t="s">
        <v>267</v>
      </c>
      <c r="R791" s="1" t="s">
        <v>7551</v>
      </c>
      <c r="S791" s="1" t="s">
        <v>7470</v>
      </c>
      <c r="T791" s="1" t="s">
        <v>6115</v>
      </c>
      <c r="U791" s="1" t="s">
        <v>6339</v>
      </c>
      <c r="V791" s="18">
        <v>0</v>
      </c>
      <c r="W791" s="18">
        <v>2.8124999999999995E-3</v>
      </c>
      <c r="X791" s="18">
        <v>2.8124999999999995E-3</v>
      </c>
      <c r="Y791" s="1" t="e">
        <f>VLOOKUP(A791,tickets!A:A,1,0)</f>
        <v>#N/A</v>
      </c>
      <c r="Z791" s="58">
        <v>45334</v>
      </c>
      <c r="AA791" s="79">
        <v>0.99305555555555547</v>
      </c>
    </row>
    <row r="792" spans="1:27" hidden="1" x14ac:dyDescent="0.2">
      <c r="A792" s="1" t="s">
        <v>7503</v>
      </c>
      <c r="B792" s="1" t="s">
        <v>132</v>
      </c>
      <c r="C792" s="1" t="s">
        <v>309</v>
      </c>
      <c r="D792" s="1" t="s">
        <v>257</v>
      </c>
      <c r="E792" s="1" t="s">
        <v>284</v>
      </c>
      <c r="F792" s="1" t="s">
        <v>174</v>
      </c>
      <c r="G792" s="1" t="s">
        <v>116</v>
      </c>
      <c r="H792" s="1" t="s">
        <v>40</v>
      </c>
      <c r="I792" s="1" t="s">
        <v>117</v>
      </c>
      <c r="J792" s="1" t="s">
        <v>81</v>
      </c>
      <c r="K792" s="1" t="s">
        <v>114</v>
      </c>
      <c r="L792" s="1" t="s">
        <v>514</v>
      </c>
      <c r="M792" s="1" t="s">
        <v>7504</v>
      </c>
      <c r="N792" s="1" t="s">
        <v>7505</v>
      </c>
      <c r="O792" s="1" t="s">
        <v>122</v>
      </c>
      <c r="P792" s="1" t="s">
        <v>199</v>
      </c>
      <c r="Q792" s="1" t="s">
        <v>115</v>
      </c>
      <c r="R792" s="1" t="s">
        <v>7506</v>
      </c>
      <c r="S792" s="1" t="s">
        <v>7475</v>
      </c>
      <c r="T792" s="1" t="s">
        <v>7507</v>
      </c>
      <c r="V792" s="18">
        <v>2.7997685185185184E-2</v>
      </c>
      <c r="W792" s="18">
        <v>3.408564814814815E-2</v>
      </c>
      <c r="X792" s="18">
        <v>6.0879629629629643E-3</v>
      </c>
      <c r="Y792" s="1" t="e">
        <f>VLOOKUP(A792,tickets!A:A,1,0)</f>
        <v>#N/A</v>
      </c>
      <c r="Z792" s="58">
        <v>45335</v>
      </c>
      <c r="AA792" s="79">
        <v>0.99305555555555547</v>
      </c>
    </row>
    <row r="793" spans="1:27" hidden="1" x14ac:dyDescent="0.2">
      <c r="A793" s="1" t="s">
        <v>7508</v>
      </c>
      <c r="B793" s="1" t="s">
        <v>132</v>
      </c>
      <c r="C793" s="1" t="s">
        <v>250</v>
      </c>
      <c r="D793" s="1" t="s">
        <v>251</v>
      </c>
      <c r="E793" s="1" t="s">
        <v>302</v>
      </c>
      <c r="F793" s="1" t="s">
        <v>303</v>
      </c>
      <c r="G793" s="1" t="s">
        <v>110</v>
      </c>
      <c r="H793" s="1" t="s">
        <v>50</v>
      </c>
      <c r="I793" s="1" t="s">
        <v>109</v>
      </c>
      <c r="J793" s="1" t="s">
        <v>4186</v>
      </c>
      <c r="K793" s="1" t="s">
        <v>129</v>
      </c>
      <c r="L793" s="1" t="s">
        <v>313</v>
      </c>
      <c r="M793" s="1" t="s">
        <v>7509</v>
      </c>
      <c r="N793" s="1" t="s">
        <v>7510</v>
      </c>
      <c r="O793" s="1" t="s">
        <v>122</v>
      </c>
      <c r="P793" s="1" t="s">
        <v>246</v>
      </c>
      <c r="Q793" s="1" t="s">
        <v>247</v>
      </c>
      <c r="R793" s="1" t="s">
        <v>7511</v>
      </c>
      <c r="S793" s="1" t="s">
        <v>7475</v>
      </c>
      <c r="T793" s="1" t="s">
        <v>304</v>
      </c>
      <c r="U793" s="1" t="s">
        <v>305</v>
      </c>
      <c r="V793" s="18">
        <v>0</v>
      </c>
      <c r="W793" s="18">
        <v>0</v>
      </c>
      <c r="X793" s="18">
        <v>0</v>
      </c>
      <c r="Y793" s="1" t="e">
        <f>VLOOKUP(A793,tickets!A:A,1,0)</f>
        <v>#N/A</v>
      </c>
      <c r="Z793" s="58">
        <v>45335</v>
      </c>
      <c r="AA793" s="79">
        <v>0.99305555555555547</v>
      </c>
    </row>
    <row r="794" spans="1:27" x14ac:dyDescent="0.2">
      <c r="A794" s="1" t="s">
        <v>2491</v>
      </c>
      <c r="B794" s="1" t="s">
        <v>112</v>
      </c>
      <c r="C794" s="1" t="s">
        <v>19</v>
      </c>
      <c r="D794" s="1" t="s">
        <v>17</v>
      </c>
      <c r="E794" s="1" t="s">
        <v>64</v>
      </c>
      <c r="F794" s="1" t="s">
        <v>212</v>
      </c>
      <c r="G794" s="1" t="s">
        <v>116</v>
      </c>
      <c r="H794" s="1" t="s">
        <v>40</v>
      </c>
      <c r="I794" s="1" t="s">
        <v>117</v>
      </c>
      <c r="J794" s="1" t="s">
        <v>81</v>
      </c>
      <c r="K794" s="1" t="s">
        <v>129</v>
      </c>
      <c r="L794" s="1" t="s">
        <v>2495</v>
      </c>
      <c r="M794" s="1" t="s">
        <v>7580</v>
      </c>
      <c r="N794" s="1" t="s">
        <v>7581</v>
      </c>
      <c r="O794" s="1" t="s">
        <v>122</v>
      </c>
      <c r="P794" s="1" t="s">
        <v>266</v>
      </c>
      <c r="Q794" s="1" t="s">
        <v>267</v>
      </c>
      <c r="R794" s="1" t="s">
        <v>7582</v>
      </c>
      <c r="S794" s="1" t="s">
        <v>7470</v>
      </c>
      <c r="T794" s="1" t="s">
        <v>7583</v>
      </c>
      <c r="U794" s="1" t="s">
        <v>7584</v>
      </c>
      <c r="V794" s="18">
        <v>8.6805555555555559E-3</v>
      </c>
      <c r="W794" s="18">
        <v>9.2708333333333341E-3</v>
      </c>
      <c r="X794" s="18">
        <v>5.9027777777777778E-4</v>
      </c>
      <c r="Y794" s="1" t="e">
        <f>VLOOKUP(A794,tickets!A:A,1,0)</f>
        <v>#N/A</v>
      </c>
      <c r="Z794" s="58">
        <v>45334</v>
      </c>
      <c r="AA794" s="79">
        <v>0.99305555555555547</v>
      </c>
    </row>
    <row r="795" spans="1:27" x14ac:dyDescent="0.2">
      <c r="A795" s="1" t="s">
        <v>2411</v>
      </c>
      <c r="B795" s="1" t="s">
        <v>167</v>
      </c>
      <c r="C795" s="1" t="s">
        <v>22</v>
      </c>
      <c r="D795" s="1" t="s">
        <v>22</v>
      </c>
      <c r="E795" s="1" t="s">
        <v>47</v>
      </c>
      <c r="F795" s="1" t="s">
        <v>205</v>
      </c>
      <c r="G795" s="1" t="s">
        <v>110</v>
      </c>
      <c r="H795" s="1" t="s">
        <v>50</v>
      </c>
      <c r="I795" s="1" t="s">
        <v>109</v>
      </c>
      <c r="J795" s="1" t="s">
        <v>81</v>
      </c>
      <c r="K795" s="1" t="s">
        <v>129</v>
      </c>
      <c r="L795" s="1" t="s">
        <v>2415</v>
      </c>
      <c r="M795" s="1" t="s">
        <v>7626</v>
      </c>
      <c r="N795" s="1" t="s">
        <v>7627</v>
      </c>
      <c r="O795" s="1" t="s">
        <v>122</v>
      </c>
      <c r="P795" s="1" t="s">
        <v>279</v>
      </c>
      <c r="Q795" s="1" t="s">
        <v>280</v>
      </c>
      <c r="R795" s="1" t="s">
        <v>7628</v>
      </c>
      <c r="S795" s="1" t="s">
        <v>7470</v>
      </c>
      <c r="T795" s="1" t="s">
        <v>7629</v>
      </c>
      <c r="U795" s="1" t="s">
        <v>7629</v>
      </c>
      <c r="V795" s="18">
        <v>0</v>
      </c>
      <c r="W795" s="18">
        <v>1.0879629629629629E-3</v>
      </c>
      <c r="X795" s="18">
        <v>1.0879629629629629E-3</v>
      </c>
      <c r="Y795" s="1" t="e">
        <f>VLOOKUP(A795,tickets!A:A,1,0)</f>
        <v>#N/A</v>
      </c>
      <c r="Z795" s="58">
        <v>45334</v>
      </c>
      <c r="AA795" s="79">
        <v>0.99305555555555547</v>
      </c>
    </row>
    <row r="796" spans="1:27" hidden="1" x14ac:dyDescent="0.2">
      <c r="A796" s="1" t="s">
        <v>2436</v>
      </c>
      <c r="B796" s="1" t="s">
        <v>152</v>
      </c>
      <c r="C796" s="1" t="s">
        <v>20</v>
      </c>
      <c r="D796" s="1" t="s">
        <v>242</v>
      </c>
      <c r="E796" s="1" t="s">
        <v>65</v>
      </c>
      <c r="F796" s="1" t="s">
        <v>198</v>
      </c>
      <c r="G796" s="1" t="s">
        <v>110</v>
      </c>
      <c r="H796" s="1" t="s">
        <v>50</v>
      </c>
      <c r="I796" s="1" t="s">
        <v>109</v>
      </c>
      <c r="J796" s="1" t="s">
        <v>80</v>
      </c>
      <c r="K796" s="1" t="s">
        <v>111</v>
      </c>
      <c r="L796" s="1" t="s">
        <v>2440</v>
      </c>
      <c r="M796" s="1" t="s">
        <v>7671</v>
      </c>
      <c r="N796" s="1" t="s">
        <v>7672</v>
      </c>
      <c r="O796" s="1" t="s">
        <v>122</v>
      </c>
      <c r="P796" s="1" t="s">
        <v>266</v>
      </c>
      <c r="Q796" s="1" t="s">
        <v>417</v>
      </c>
      <c r="R796" s="1" t="s">
        <v>7673</v>
      </c>
      <c r="S796" s="1" t="s">
        <v>7470</v>
      </c>
      <c r="T796" s="1" t="s">
        <v>2440</v>
      </c>
      <c r="U796" s="1" t="s">
        <v>7674</v>
      </c>
      <c r="V796" s="18">
        <v>2.1527546296296296</v>
      </c>
      <c r="W796" s="18">
        <v>2.4211574074074074</v>
      </c>
      <c r="X796" s="18">
        <v>0.26840277777777777</v>
      </c>
      <c r="Y796" s="1" t="e">
        <f>VLOOKUP(A796,tickets!A:A,1,0)</f>
        <v>#N/A</v>
      </c>
      <c r="Z796" s="58">
        <v>45334</v>
      </c>
      <c r="AA796" s="79">
        <v>0.99305555555555547</v>
      </c>
    </row>
    <row r="797" spans="1:27" x14ac:dyDescent="0.2">
      <c r="A797" s="1" t="s">
        <v>2496</v>
      </c>
      <c r="B797" s="1" t="s">
        <v>115</v>
      </c>
      <c r="C797" s="1" t="s">
        <v>20</v>
      </c>
      <c r="D797" s="1" t="s">
        <v>243</v>
      </c>
      <c r="E797" s="1" t="s">
        <v>66</v>
      </c>
      <c r="F797" s="1" t="s">
        <v>120</v>
      </c>
      <c r="G797" s="1" t="s">
        <v>116</v>
      </c>
      <c r="H797" s="1" t="s">
        <v>40</v>
      </c>
      <c r="I797" s="1" t="s">
        <v>117</v>
      </c>
      <c r="J797" s="1" t="s">
        <v>81</v>
      </c>
      <c r="K797" s="1" t="s">
        <v>111</v>
      </c>
      <c r="L797" s="1" t="s">
        <v>2500</v>
      </c>
      <c r="M797" s="1" t="s">
        <v>7675</v>
      </c>
      <c r="N797" s="1" t="s">
        <v>7676</v>
      </c>
      <c r="O797" s="1" t="s">
        <v>122</v>
      </c>
      <c r="P797" s="1" t="s">
        <v>246</v>
      </c>
      <c r="Q797" s="1" t="s">
        <v>247</v>
      </c>
      <c r="R797" s="1" t="s">
        <v>7677</v>
      </c>
      <c r="S797" s="1" t="s">
        <v>7470</v>
      </c>
      <c r="T797" s="1" t="s">
        <v>7678</v>
      </c>
      <c r="U797" s="1" t="s">
        <v>7679</v>
      </c>
      <c r="V797" s="18">
        <v>0</v>
      </c>
      <c r="W797" s="18">
        <v>4.0694444444444443E-2</v>
      </c>
      <c r="X797" s="18">
        <v>4.0694444444444443E-2</v>
      </c>
      <c r="Y797" s="1" t="e">
        <f>VLOOKUP(A797,tickets!A:A,1,0)</f>
        <v>#N/A</v>
      </c>
      <c r="Z797" s="58">
        <v>45334</v>
      </c>
      <c r="AA797" s="79">
        <v>0.99305555555555547</v>
      </c>
    </row>
    <row r="798" spans="1:27" x14ac:dyDescent="0.2">
      <c r="A798" s="1" t="s">
        <v>2451</v>
      </c>
      <c r="B798" s="1" t="s">
        <v>1292</v>
      </c>
      <c r="C798" s="1" t="s">
        <v>19</v>
      </c>
      <c r="D798" s="1" t="s">
        <v>344</v>
      </c>
      <c r="E798" s="1" t="s">
        <v>64</v>
      </c>
      <c r="F798" s="1" t="s">
        <v>143</v>
      </c>
      <c r="G798" s="1" t="s">
        <v>116</v>
      </c>
      <c r="H798" s="1" t="s">
        <v>40</v>
      </c>
      <c r="I798" s="1" t="s">
        <v>117</v>
      </c>
      <c r="J798" s="1" t="s">
        <v>81</v>
      </c>
      <c r="K798" s="1" t="s">
        <v>129</v>
      </c>
      <c r="L798" s="1" t="s">
        <v>2455</v>
      </c>
      <c r="M798" s="1" t="s">
        <v>7693</v>
      </c>
      <c r="N798" s="1" t="s">
        <v>7694</v>
      </c>
      <c r="O798" s="1" t="s">
        <v>122</v>
      </c>
      <c r="P798" s="1" t="s">
        <v>266</v>
      </c>
      <c r="Q798" s="1" t="s">
        <v>267</v>
      </c>
      <c r="R798" s="1" t="s">
        <v>7695</v>
      </c>
      <c r="S798" s="1" t="s">
        <v>7470</v>
      </c>
      <c r="T798" s="1" t="s">
        <v>7696</v>
      </c>
      <c r="U798" s="1" t="s">
        <v>7697</v>
      </c>
      <c r="V798" s="18">
        <v>0</v>
      </c>
      <c r="W798" s="18">
        <v>8.8726851851851848E-2</v>
      </c>
      <c r="X798" s="18">
        <v>8.8726851851851848E-2</v>
      </c>
      <c r="Y798" s="1" t="e">
        <f>VLOOKUP(A798,tickets!A:A,1,0)</f>
        <v>#N/A</v>
      </c>
      <c r="Z798" s="58">
        <v>45334</v>
      </c>
      <c r="AA798" s="79">
        <v>0.99305555555555547</v>
      </c>
    </row>
    <row r="799" spans="1:27" x14ac:dyDescent="0.2">
      <c r="A799" s="1" t="s">
        <v>2416</v>
      </c>
      <c r="B799" s="1" t="s">
        <v>115</v>
      </c>
      <c r="C799" s="1" t="s">
        <v>22</v>
      </c>
      <c r="D799" s="1" t="s">
        <v>243</v>
      </c>
      <c r="E799" s="1" t="s">
        <v>47</v>
      </c>
      <c r="F799" s="1" t="s">
        <v>141</v>
      </c>
      <c r="G799" s="1" t="s">
        <v>110</v>
      </c>
      <c r="H799" s="1" t="s">
        <v>50</v>
      </c>
      <c r="I799" s="1" t="s">
        <v>109</v>
      </c>
      <c r="J799" s="1" t="s">
        <v>81</v>
      </c>
      <c r="K799" s="1" t="s">
        <v>170</v>
      </c>
      <c r="L799" s="1" t="s">
        <v>2420</v>
      </c>
      <c r="M799" s="1" t="s">
        <v>7744</v>
      </c>
      <c r="N799" s="1" t="s">
        <v>7745</v>
      </c>
      <c r="O799" s="1" t="s">
        <v>122</v>
      </c>
      <c r="P799" s="1" t="s">
        <v>246</v>
      </c>
      <c r="Q799" s="1" t="s">
        <v>247</v>
      </c>
      <c r="R799" s="1" t="s">
        <v>7746</v>
      </c>
      <c r="S799" s="1" t="s">
        <v>7470</v>
      </c>
      <c r="T799" s="1" t="s">
        <v>5648</v>
      </c>
      <c r="U799" s="1" t="s">
        <v>7747</v>
      </c>
      <c r="V799" s="18">
        <v>0</v>
      </c>
      <c r="W799" s="18">
        <v>8.2719907407407409E-2</v>
      </c>
      <c r="X799" s="18">
        <v>8.2719907407407409E-2</v>
      </c>
      <c r="Y799" s="1" t="e">
        <f>VLOOKUP(A799,tickets!A:A,1,0)</f>
        <v>#N/A</v>
      </c>
      <c r="Z799" s="58">
        <v>45334</v>
      </c>
      <c r="AA799" s="79">
        <v>0.99305555555555547</v>
      </c>
    </row>
    <row r="800" spans="1:27" hidden="1" x14ac:dyDescent="0.2">
      <c r="A800" s="1" t="s">
        <v>7539</v>
      </c>
      <c r="B800" s="1" t="s">
        <v>132</v>
      </c>
      <c r="C800" s="1" t="s">
        <v>251</v>
      </c>
      <c r="D800" s="1" t="s">
        <v>257</v>
      </c>
      <c r="E800" s="1" t="s">
        <v>297</v>
      </c>
      <c r="F800" s="1" t="s">
        <v>325</v>
      </c>
      <c r="G800" s="1" t="s">
        <v>116</v>
      </c>
      <c r="H800" s="1" t="s">
        <v>40</v>
      </c>
      <c r="I800" s="1" t="s">
        <v>117</v>
      </c>
      <c r="J800" s="1" t="s">
        <v>81</v>
      </c>
      <c r="K800" s="1" t="s">
        <v>129</v>
      </c>
      <c r="L800" s="1" t="s">
        <v>329</v>
      </c>
      <c r="M800" s="1" t="s">
        <v>7540</v>
      </c>
      <c r="N800" s="1" t="s">
        <v>7541</v>
      </c>
      <c r="O800" s="1" t="s">
        <v>122</v>
      </c>
      <c r="P800" s="1" t="s">
        <v>246</v>
      </c>
      <c r="Q800" s="1" t="s">
        <v>247</v>
      </c>
      <c r="R800" s="1" t="s">
        <v>7542</v>
      </c>
      <c r="S800" s="1" t="s">
        <v>7537</v>
      </c>
      <c r="T800" s="1" t="s">
        <v>7543</v>
      </c>
      <c r="U800" s="1" t="s">
        <v>262</v>
      </c>
      <c r="V800" s="18">
        <v>1.1111111111111112E-2</v>
      </c>
      <c r="W800" s="18">
        <v>2.1388888888888888E-2</v>
      </c>
      <c r="X800" s="18">
        <v>1.0277777777777778E-2</v>
      </c>
      <c r="Y800" s="1" t="e">
        <f>VLOOKUP(A800,tickets!A:A,1,0)</f>
        <v>#N/A</v>
      </c>
      <c r="Z800" s="58">
        <v>45340</v>
      </c>
      <c r="AA800" s="79">
        <v>0.99305555555555547</v>
      </c>
    </row>
    <row r="801" spans="1:27" hidden="1" x14ac:dyDescent="0.2">
      <c r="A801" s="1" t="s">
        <v>7544</v>
      </c>
      <c r="B801" s="1" t="s">
        <v>132</v>
      </c>
      <c r="C801" s="1" t="s">
        <v>250</v>
      </c>
      <c r="D801" s="1" t="s">
        <v>251</v>
      </c>
      <c r="E801" s="1" t="s">
        <v>302</v>
      </c>
      <c r="F801" s="1" t="s">
        <v>303</v>
      </c>
      <c r="G801" s="1" t="s">
        <v>110</v>
      </c>
      <c r="H801" s="1" t="s">
        <v>50</v>
      </c>
      <c r="I801" s="1" t="s">
        <v>109</v>
      </c>
      <c r="J801" s="1" t="s">
        <v>4186</v>
      </c>
      <c r="K801" s="1" t="s">
        <v>129</v>
      </c>
      <c r="L801" s="1" t="s">
        <v>433</v>
      </c>
      <c r="M801" s="1" t="s">
        <v>7545</v>
      </c>
      <c r="N801" s="1" t="s">
        <v>7546</v>
      </c>
      <c r="O801" s="1" t="s">
        <v>122</v>
      </c>
      <c r="P801" s="1" t="s">
        <v>246</v>
      </c>
      <c r="Q801" s="1" t="s">
        <v>247</v>
      </c>
      <c r="R801" s="1" t="s">
        <v>7547</v>
      </c>
      <c r="S801" s="1" t="s">
        <v>7475</v>
      </c>
      <c r="T801" s="1" t="s">
        <v>7548</v>
      </c>
      <c r="U801" s="1" t="s">
        <v>361</v>
      </c>
      <c r="V801" s="18">
        <v>0</v>
      </c>
      <c r="W801" s="18">
        <v>0</v>
      </c>
      <c r="X801" s="18">
        <v>0</v>
      </c>
      <c r="Y801" s="1" t="e">
        <f>VLOOKUP(A801,tickets!A:A,1,0)</f>
        <v>#N/A</v>
      </c>
      <c r="Z801" s="58">
        <v>45335</v>
      </c>
      <c r="AA801" s="79">
        <v>0.99305555555555547</v>
      </c>
    </row>
    <row r="802" spans="1:27" x14ac:dyDescent="0.2">
      <c r="A802" s="1" t="s">
        <v>2606</v>
      </c>
      <c r="B802" s="1" t="s">
        <v>112</v>
      </c>
      <c r="C802" s="1" t="s">
        <v>18</v>
      </c>
      <c r="D802" s="1" t="s">
        <v>18</v>
      </c>
      <c r="E802" s="1" t="s">
        <v>60</v>
      </c>
      <c r="F802" s="1" t="s">
        <v>445</v>
      </c>
      <c r="G802" s="1" t="s">
        <v>110</v>
      </c>
      <c r="H802" s="1" t="s">
        <v>50</v>
      </c>
      <c r="I802" s="1" t="s">
        <v>109</v>
      </c>
      <c r="J802" s="1" t="s">
        <v>81</v>
      </c>
      <c r="K802" s="1" t="s">
        <v>111</v>
      </c>
      <c r="L802" s="1" t="s">
        <v>2610</v>
      </c>
      <c r="M802" s="1" t="s">
        <v>7778</v>
      </c>
      <c r="N802" s="1" t="s">
        <v>7779</v>
      </c>
      <c r="O802" s="1" t="s">
        <v>122</v>
      </c>
      <c r="P802" s="1" t="s">
        <v>266</v>
      </c>
      <c r="Q802" s="1" t="s">
        <v>267</v>
      </c>
      <c r="R802" s="1" t="s">
        <v>7780</v>
      </c>
      <c r="S802" s="1" t="s">
        <v>7470</v>
      </c>
      <c r="T802" s="1" t="s">
        <v>7781</v>
      </c>
      <c r="U802" s="1" t="s">
        <v>7782</v>
      </c>
      <c r="V802" s="18">
        <v>0</v>
      </c>
      <c r="W802" s="18">
        <v>2.6388888888888889E-2</v>
      </c>
      <c r="X802" s="18">
        <v>2.6388888888888889E-2</v>
      </c>
      <c r="Y802" s="1" t="e">
        <f>VLOOKUP(A802,tickets!A:A,1,0)</f>
        <v>#N/A</v>
      </c>
      <c r="Z802" s="58">
        <v>45334</v>
      </c>
      <c r="AA802" s="79">
        <v>0.99305555555555547</v>
      </c>
    </row>
    <row r="803" spans="1:27" hidden="1" x14ac:dyDescent="0.2">
      <c r="A803" s="1" t="s">
        <v>7552</v>
      </c>
      <c r="B803" s="1" t="s">
        <v>132</v>
      </c>
      <c r="C803" s="1" t="s">
        <v>309</v>
      </c>
      <c r="D803" s="1" t="s">
        <v>257</v>
      </c>
      <c r="E803" s="1" t="s">
        <v>281</v>
      </c>
      <c r="F803" s="1" t="s">
        <v>219</v>
      </c>
      <c r="G803" s="1" t="s">
        <v>116</v>
      </c>
      <c r="H803" s="1" t="s">
        <v>40</v>
      </c>
      <c r="I803" s="1" t="s">
        <v>117</v>
      </c>
      <c r="J803" s="1" t="s">
        <v>81</v>
      </c>
      <c r="K803" s="1" t="s">
        <v>146</v>
      </c>
      <c r="L803" s="1" t="s">
        <v>7553</v>
      </c>
      <c r="M803" s="1" t="s">
        <v>7554</v>
      </c>
      <c r="N803" s="1" t="s">
        <v>7555</v>
      </c>
      <c r="O803" s="1" t="s">
        <v>122</v>
      </c>
      <c r="P803" s="1" t="s">
        <v>266</v>
      </c>
      <c r="Q803" s="1" t="s">
        <v>274</v>
      </c>
      <c r="R803" s="1" t="s">
        <v>7556</v>
      </c>
      <c r="S803" s="1" t="s">
        <v>7483</v>
      </c>
      <c r="T803" s="1" t="s">
        <v>7557</v>
      </c>
      <c r="U803" s="1" t="s">
        <v>519</v>
      </c>
      <c r="V803" s="18">
        <v>3.605324074074074E-2</v>
      </c>
      <c r="W803" s="18">
        <v>3.8055555555555558E-2</v>
      </c>
      <c r="X803" s="18">
        <v>2.0023148148148148E-3</v>
      </c>
      <c r="Y803" s="1" t="e">
        <f>VLOOKUP(A803,tickets!A:A,1,0)</f>
        <v>#N/A</v>
      </c>
      <c r="Z803" s="58">
        <v>45338</v>
      </c>
      <c r="AA803" s="79">
        <v>0.99305555555555547</v>
      </c>
    </row>
    <row r="804" spans="1:27" x14ac:dyDescent="0.2">
      <c r="A804" s="1" t="s">
        <v>2486</v>
      </c>
      <c r="B804" s="1" t="s">
        <v>112</v>
      </c>
      <c r="C804" s="1" t="s">
        <v>18</v>
      </c>
      <c r="D804" s="1" t="s">
        <v>242</v>
      </c>
      <c r="E804" s="1" t="s">
        <v>61</v>
      </c>
      <c r="F804" s="1" t="s">
        <v>453</v>
      </c>
      <c r="G804" s="1" t="s">
        <v>110</v>
      </c>
      <c r="H804" s="1" t="s">
        <v>50</v>
      </c>
      <c r="I804" s="1" t="s">
        <v>109</v>
      </c>
      <c r="J804" s="1" t="s">
        <v>81</v>
      </c>
      <c r="K804" s="1" t="s">
        <v>111</v>
      </c>
      <c r="L804" s="1" t="s">
        <v>2490</v>
      </c>
      <c r="M804" s="1" t="s">
        <v>7849</v>
      </c>
      <c r="N804" s="1" t="s">
        <v>7850</v>
      </c>
      <c r="O804" s="1" t="s">
        <v>122</v>
      </c>
      <c r="P804" s="1" t="s">
        <v>266</v>
      </c>
      <c r="Q804" s="1" t="s">
        <v>267</v>
      </c>
      <c r="R804" s="1" t="s">
        <v>7851</v>
      </c>
      <c r="S804" s="1" t="s">
        <v>7470</v>
      </c>
      <c r="T804" s="1" t="s">
        <v>2490</v>
      </c>
      <c r="U804" s="1" t="s">
        <v>2490</v>
      </c>
      <c r="V804" s="18">
        <v>0</v>
      </c>
      <c r="W804" s="18">
        <v>3.7731481481481483E-3</v>
      </c>
      <c r="X804" s="18">
        <v>3.7731481481481483E-3</v>
      </c>
      <c r="Y804" s="1" t="e">
        <f>VLOOKUP(A804,tickets!A:A,1,0)</f>
        <v>#N/A</v>
      </c>
      <c r="Z804" s="58">
        <v>45334</v>
      </c>
      <c r="AA804" s="79">
        <v>0.99305555555555547</v>
      </c>
    </row>
    <row r="805" spans="1:27" x14ac:dyDescent="0.2">
      <c r="A805" s="1" t="s">
        <v>2531</v>
      </c>
      <c r="B805" s="1" t="s">
        <v>112</v>
      </c>
      <c r="C805" s="1" t="s">
        <v>18</v>
      </c>
      <c r="D805" s="1" t="s">
        <v>18</v>
      </c>
      <c r="E805" s="1" t="s">
        <v>499</v>
      </c>
      <c r="F805" s="1" t="s">
        <v>1770</v>
      </c>
      <c r="G805" s="1" t="s">
        <v>110</v>
      </c>
      <c r="H805" s="1" t="s">
        <v>50</v>
      </c>
      <c r="I805" s="1" t="s">
        <v>109</v>
      </c>
      <c r="J805" s="1" t="s">
        <v>81</v>
      </c>
      <c r="K805" s="1" t="s">
        <v>111</v>
      </c>
      <c r="L805" s="1" t="s">
        <v>2535</v>
      </c>
      <c r="M805" s="1" t="s">
        <v>7880</v>
      </c>
      <c r="N805" s="1" t="s">
        <v>7881</v>
      </c>
      <c r="O805" s="1" t="s">
        <v>122</v>
      </c>
      <c r="P805" s="1" t="s">
        <v>266</v>
      </c>
      <c r="Q805" s="1" t="s">
        <v>267</v>
      </c>
      <c r="R805" s="1" t="s">
        <v>7882</v>
      </c>
      <c r="S805" s="1" t="s">
        <v>7470</v>
      </c>
      <c r="T805" s="1" t="s">
        <v>6115</v>
      </c>
      <c r="U805" s="1" t="s">
        <v>6339</v>
      </c>
      <c r="V805" s="18">
        <v>0</v>
      </c>
      <c r="W805" s="18">
        <v>3.6342592592592594E-3</v>
      </c>
      <c r="X805" s="18">
        <v>3.6342592592592594E-3</v>
      </c>
      <c r="Y805" s="1" t="e">
        <f>VLOOKUP(A805,tickets!A:A,1,0)</f>
        <v>#N/A</v>
      </c>
      <c r="Z805" s="58">
        <v>45334</v>
      </c>
      <c r="AA805" s="79">
        <v>0.99305555555555547</v>
      </c>
    </row>
    <row r="806" spans="1:27" x14ac:dyDescent="0.2">
      <c r="A806" s="1" t="s">
        <v>2571</v>
      </c>
      <c r="B806" s="1" t="s">
        <v>112</v>
      </c>
      <c r="C806" s="1" t="s">
        <v>18</v>
      </c>
      <c r="D806" s="1" t="s">
        <v>18</v>
      </c>
      <c r="E806" s="1" t="s">
        <v>60</v>
      </c>
      <c r="F806" s="1" t="s">
        <v>445</v>
      </c>
      <c r="G806" s="1" t="s">
        <v>110</v>
      </c>
      <c r="H806" s="1" t="s">
        <v>50</v>
      </c>
      <c r="I806" s="1" t="s">
        <v>109</v>
      </c>
      <c r="J806" s="1" t="s">
        <v>81</v>
      </c>
      <c r="K806" s="1" t="s">
        <v>111</v>
      </c>
      <c r="L806" s="1" t="s">
        <v>2575</v>
      </c>
      <c r="M806" s="1" t="s">
        <v>7919</v>
      </c>
      <c r="N806" s="1" t="s">
        <v>7920</v>
      </c>
      <c r="O806" s="1" t="s">
        <v>122</v>
      </c>
      <c r="P806" s="1" t="s">
        <v>266</v>
      </c>
      <c r="Q806" s="1" t="s">
        <v>267</v>
      </c>
      <c r="R806" s="1" t="s">
        <v>7921</v>
      </c>
      <c r="S806" s="1" t="s">
        <v>7470</v>
      </c>
      <c r="T806" s="1" t="s">
        <v>2575</v>
      </c>
      <c r="U806" s="1" t="s">
        <v>7922</v>
      </c>
      <c r="V806" s="18">
        <v>0</v>
      </c>
      <c r="W806" s="18">
        <v>5.5092592592592589E-3</v>
      </c>
      <c r="X806" s="18">
        <v>5.5092592592592589E-3</v>
      </c>
      <c r="Y806" s="1" t="e">
        <f>VLOOKUP(A806,tickets!A:A,1,0)</f>
        <v>#N/A</v>
      </c>
      <c r="Z806" s="58">
        <v>45334</v>
      </c>
      <c r="AA806" s="79">
        <v>0.99305555555555547</v>
      </c>
    </row>
    <row r="807" spans="1:27" hidden="1" x14ac:dyDescent="0.2">
      <c r="A807" s="1" t="s">
        <v>7569</v>
      </c>
      <c r="B807" s="1" t="s">
        <v>132</v>
      </c>
      <c r="C807" s="1" t="s">
        <v>256</v>
      </c>
      <c r="D807" s="1" t="s">
        <v>257</v>
      </c>
      <c r="E807" s="1" t="s">
        <v>289</v>
      </c>
      <c r="F807" s="1" t="s">
        <v>471</v>
      </c>
      <c r="G807" s="1" t="s">
        <v>116</v>
      </c>
      <c r="H807" s="1" t="s">
        <v>40</v>
      </c>
      <c r="I807" s="1" t="s">
        <v>117</v>
      </c>
      <c r="J807" s="1" t="s">
        <v>81</v>
      </c>
      <c r="K807" s="1" t="s">
        <v>129</v>
      </c>
      <c r="L807" s="1" t="s">
        <v>314</v>
      </c>
      <c r="M807" s="1" t="s">
        <v>7570</v>
      </c>
      <c r="N807" s="1" t="s">
        <v>7571</v>
      </c>
      <c r="O807" s="1" t="s">
        <v>122</v>
      </c>
      <c r="P807" s="1" t="s">
        <v>199</v>
      </c>
      <c r="Q807" s="1" t="s">
        <v>115</v>
      </c>
      <c r="R807" s="1" t="s">
        <v>7572</v>
      </c>
      <c r="S807" s="1" t="s">
        <v>7537</v>
      </c>
      <c r="T807" s="1" t="s">
        <v>7573</v>
      </c>
      <c r="U807" s="1" t="s">
        <v>262</v>
      </c>
      <c r="V807" s="18">
        <v>6.2500000000000001E-4</v>
      </c>
      <c r="W807" s="18">
        <v>8.1712962962962963E-3</v>
      </c>
      <c r="X807" s="18">
        <v>7.5462962962962966E-3</v>
      </c>
      <c r="Y807" s="1" t="e">
        <f>VLOOKUP(A807,tickets!A:A,1,0)</f>
        <v>#N/A</v>
      </c>
      <c r="Z807" s="58">
        <v>45340</v>
      </c>
      <c r="AA807" s="79">
        <v>0.99305555555555547</v>
      </c>
    </row>
    <row r="808" spans="1:27" hidden="1" x14ac:dyDescent="0.2">
      <c r="A808" s="1" t="s">
        <v>7574</v>
      </c>
      <c r="B808" s="1" t="s">
        <v>132</v>
      </c>
      <c r="C808" s="1" t="s">
        <v>309</v>
      </c>
      <c r="D808" s="1" t="s">
        <v>257</v>
      </c>
      <c r="E808" s="1" t="s">
        <v>284</v>
      </c>
      <c r="F808" s="1" t="s">
        <v>174</v>
      </c>
      <c r="G808" s="1" t="s">
        <v>116</v>
      </c>
      <c r="H808" s="1" t="s">
        <v>40</v>
      </c>
      <c r="I808" s="1" t="s">
        <v>117</v>
      </c>
      <c r="J808" s="1" t="s">
        <v>81</v>
      </c>
      <c r="K808" s="1" t="s">
        <v>129</v>
      </c>
      <c r="L808" s="1" t="s">
        <v>7575</v>
      </c>
      <c r="M808" s="1" t="s">
        <v>7576</v>
      </c>
      <c r="N808" s="1" t="s">
        <v>7577</v>
      </c>
      <c r="O808" s="1" t="s">
        <v>122</v>
      </c>
      <c r="P808" s="1" t="s">
        <v>199</v>
      </c>
      <c r="Q808" s="1" t="s">
        <v>115</v>
      </c>
      <c r="R808" s="1" t="s">
        <v>7578</v>
      </c>
      <c r="S808" s="1" t="s">
        <v>7470</v>
      </c>
      <c r="T808" s="1" t="s">
        <v>7579</v>
      </c>
      <c r="V808" s="18">
        <v>2.5358796296296296E-2</v>
      </c>
      <c r="W808" s="18">
        <v>3.2731481481481479E-2</v>
      </c>
      <c r="X808" s="18">
        <v>7.3726851851851861E-3</v>
      </c>
      <c r="Y808" s="1" t="e">
        <f>VLOOKUP(A808,tickets!A:A,1,0)</f>
        <v>#N/A</v>
      </c>
      <c r="Z808" s="58">
        <v>45334</v>
      </c>
      <c r="AA808" s="79">
        <v>0.99305555555555547</v>
      </c>
    </row>
    <row r="809" spans="1:27" x14ac:dyDescent="0.2">
      <c r="A809" s="1" t="s">
        <v>2476</v>
      </c>
      <c r="B809" s="1" t="s">
        <v>112</v>
      </c>
      <c r="C809" s="1" t="s">
        <v>18</v>
      </c>
      <c r="D809" s="1" t="s">
        <v>242</v>
      </c>
      <c r="E809" s="1" t="s">
        <v>61</v>
      </c>
      <c r="F809" s="1" t="s">
        <v>453</v>
      </c>
      <c r="G809" s="1" t="s">
        <v>110</v>
      </c>
      <c r="H809" s="1" t="s">
        <v>50</v>
      </c>
      <c r="I809" s="1" t="s">
        <v>109</v>
      </c>
      <c r="J809" s="1" t="s">
        <v>81</v>
      </c>
      <c r="K809" s="1" t="s">
        <v>111</v>
      </c>
      <c r="L809" s="1" t="s">
        <v>2480</v>
      </c>
      <c r="M809" s="1" t="s">
        <v>7957</v>
      </c>
      <c r="N809" s="1" t="s">
        <v>7958</v>
      </c>
      <c r="O809" s="1" t="s">
        <v>122</v>
      </c>
      <c r="P809" s="1" t="s">
        <v>266</v>
      </c>
      <c r="Q809" s="1" t="s">
        <v>267</v>
      </c>
      <c r="R809" s="1" t="s">
        <v>7959</v>
      </c>
      <c r="S809" s="1" t="s">
        <v>7470</v>
      </c>
      <c r="T809" s="1" t="s">
        <v>2480</v>
      </c>
      <c r="U809" s="1" t="s">
        <v>2480</v>
      </c>
      <c r="V809" s="18">
        <v>0</v>
      </c>
      <c r="W809" s="18">
        <v>3.0439814814814821E-3</v>
      </c>
      <c r="X809" s="18">
        <v>3.0439814814814821E-3</v>
      </c>
      <c r="Y809" s="1" t="e">
        <f>VLOOKUP(A809,tickets!A:A,1,0)</f>
        <v>#N/A</v>
      </c>
      <c r="Z809" s="58">
        <v>45334</v>
      </c>
      <c r="AA809" s="79">
        <v>0.99305555555555547</v>
      </c>
    </row>
    <row r="810" spans="1:27" hidden="1" x14ac:dyDescent="0.2">
      <c r="A810" s="1" t="s">
        <v>7585</v>
      </c>
      <c r="B810" s="1" t="s">
        <v>132</v>
      </c>
      <c r="C810" s="1" t="s">
        <v>309</v>
      </c>
      <c r="D810" s="1" t="s">
        <v>257</v>
      </c>
      <c r="E810" s="1" t="s">
        <v>284</v>
      </c>
      <c r="F810" s="1" t="s">
        <v>174</v>
      </c>
      <c r="G810" s="1" t="s">
        <v>116</v>
      </c>
      <c r="H810" s="1" t="s">
        <v>40</v>
      </c>
      <c r="I810" s="1" t="s">
        <v>117</v>
      </c>
      <c r="J810" s="1" t="s">
        <v>81</v>
      </c>
      <c r="K810" s="1" t="s">
        <v>310</v>
      </c>
      <c r="L810" s="1" t="s">
        <v>380</v>
      </c>
      <c r="M810" s="1" t="s">
        <v>7586</v>
      </c>
      <c r="N810" s="1" t="s">
        <v>7587</v>
      </c>
      <c r="O810" s="1" t="s">
        <v>122</v>
      </c>
      <c r="P810" s="1" t="s">
        <v>199</v>
      </c>
      <c r="Q810" s="1" t="s">
        <v>115</v>
      </c>
      <c r="R810" s="1" t="s">
        <v>7588</v>
      </c>
      <c r="S810" s="1" t="s">
        <v>7475</v>
      </c>
      <c r="T810" s="1" t="s">
        <v>7589</v>
      </c>
      <c r="V810" s="18">
        <v>1.5972222222222221E-3</v>
      </c>
      <c r="W810" s="18">
        <v>6.7245370370370367E-3</v>
      </c>
      <c r="X810" s="18">
        <v>5.1273148148148146E-3</v>
      </c>
      <c r="Y810" s="1" t="e">
        <f>VLOOKUP(A810,tickets!A:A,1,0)</f>
        <v>#N/A</v>
      </c>
      <c r="Z810" s="58">
        <v>45335</v>
      </c>
      <c r="AA810" s="79">
        <v>0.99305555555555547</v>
      </c>
    </row>
    <row r="811" spans="1:27" x14ac:dyDescent="0.2">
      <c r="A811" s="1" t="s">
        <v>2546</v>
      </c>
      <c r="B811" s="1" t="s">
        <v>112</v>
      </c>
      <c r="C811" s="1" t="s">
        <v>18</v>
      </c>
      <c r="D811" s="1" t="s">
        <v>18</v>
      </c>
      <c r="E811" s="1" t="s">
        <v>60</v>
      </c>
      <c r="F811" s="1" t="s">
        <v>445</v>
      </c>
      <c r="G811" s="1" t="s">
        <v>110</v>
      </c>
      <c r="H811" s="1" t="s">
        <v>50</v>
      </c>
      <c r="I811" s="1" t="s">
        <v>109</v>
      </c>
      <c r="J811" s="1" t="s">
        <v>81</v>
      </c>
      <c r="K811" s="1" t="s">
        <v>111</v>
      </c>
      <c r="L811" s="1" t="s">
        <v>2550</v>
      </c>
      <c r="M811" s="1" t="s">
        <v>7963</v>
      </c>
      <c r="N811" s="1" t="s">
        <v>7964</v>
      </c>
      <c r="O811" s="1" t="s">
        <v>122</v>
      </c>
      <c r="P811" s="1" t="s">
        <v>266</v>
      </c>
      <c r="Q811" s="1" t="s">
        <v>267</v>
      </c>
      <c r="R811" s="1" t="s">
        <v>7965</v>
      </c>
      <c r="S811" s="1" t="s">
        <v>7470</v>
      </c>
      <c r="T811" s="1" t="s">
        <v>2550</v>
      </c>
      <c r="U811" s="1" t="s">
        <v>7966</v>
      </c>
      <c r="V811" s="18">
        <v>0</v>
      </c>
      <c r="W811" s="18">
        <v>1.0937500000000001E-2</v>
      </c>
      <c r="X811" s="18">
        <v>1.0937500000000001E-2</v>
      </c>
      <c r="Y811" s="1" t="e">
        <f>VLOOKUP(A811,tickets!A:A,1,0)</f>
        <v>#N/A</v>
      </c>
      <c r="Z811" s="58">
        <v>45334</v>
      </c>
      <c r="AA811" s="79">
        <v>0.99305555555555547</v>
      </c>
    </row>
    <row r="812" spans="1:27" x14ac:dyDescent="0.2">
      <c r="A812" s="1" t="s">
        <v>2566</v>
      </c>
      <c r="B812" s="1" t="s">
        <v>112</v>
      </c>
      <c r="C812" s="1" t="s">
        <v>18</v>
      </c>
      <c r="D812" s="1" t="s">
        <v>18</v>
      </c>
      <c r="E812" s="1" t="s">
        <v>60</v>
      </c>
      <c r="F812" s="1" t="s">
        <v>445</v>
      </c>
      <c r="G812" s="1" t="s">
        <v>110</v>
      </c>
      <c r="H812" s="1" t="s">
        <v>50</v>
      </c>
      <c r="I812" s="1" t="s">
        <v>109</v>
      </c>
      <c r="J812" s="1" t="s">
        <v>81</v>
      </c>
      <c r="K812" s="1" t="s">
        <v>111</v>
      </c>
      <c r="L812" s="1" t="s">
        <v>2570</v>
      </c>
      <c r="M812" s="1" t="s">
        <v>7967</v>
      </c>
      <c r="N812" s="1" t="s">
        <v>7968</v>
      </c>
      <c r="O812" s="1" t="s">
        <v>122</v>
      </c>
      <c r="P812" s="1" t="s">
        <v>266</v>
      </c>
      <c r="Q812" s="1" t="s">
        <v>267</v>
      </c>
      <c r="R812" s="1" t="s">
        <v>7969</v>
      </c>
      <c r="S812" s="1" t="s">
        <v>7470</v>
      </c>
      <c r="T812" s="1" t="s">
        <v>2570</v>
      </c>
      <c r="U812" s="1" t="s">
        <v>7970</v>
      </c>
      <c r="V812" s="18">
        <v>0</v>
      </c>
      <c r="W812" s="18">
        <v>6.9212962962962969E-3</v>
      </c>
      <c r="X812" s="18">
        <v>6.9212962962962969E-3</v>
      </c>
      <c r="Y812" s="1" t="e">
        <f>VLOOKUP(A812,tickets!A:A,1,0)</f>
        <v>#N/A</v>
      </c>
      <c r="Z812" s="58">
        <v>45334</v>
      </c>
      <c r="AA812" s="79">
        <v>0.99305555555555547</v>
      </c>
    </row>
    <row r="813" spans="1:27" x14ac:dyDescent="0.2">
      <c r="A813" s="1" t="s">
        <v>2431</v>
      </c>
      <c r="B813" s="1" t="s">
        <v>115</v>
      </c>
      <c r="C813" s="1" t="s">
        <v>18</v>
      </c>
      <c r="D813" s="1" t="s">
        <v>243</v>
      </c>
      <c r="E813" s="1" t="s">
        <v>60</v>
      </c>
      <c r="F813" s="1" t="s">
        <v>191</v>
      </c>
      <c r="G813" s="1" t="s">
        <v>116</v>
      </c>
      <c r="H813" s="1" t="s">
        <v>40</v>
      </c>
      <c r="I813" s="1" t="s">
        <v>117</v>
      </c>
      <c r="J813" s="1" t="s">
        <v>81</v>
      </c>
      <c r="K813" s="1" t="s">
        <v>111</v>
      </c>
      <c r="L813" s="1" t="s">
        <v>2435</v>
      </c>
      <c r="M813" s="1" t="s">
        <v>8143</v>
      </c>
      <c r="N813" s="1" t="s">
        <v>8144</v>
      </c>
      <c r="O813" s="1" t="s">
        <v>122</v>
      </c>
      <c r="P813" s="1" t="s">
        <v>246</v>
      </c>
      <c r="Q813" s="1" t="s">
        <v>247</v>
      </c>
      <c r="R813" s="1" t="s">
        <v>8145</v>
      </c>
      <c r="S813" s="1" t="s">
        <v>7470</v>
      </c>
      <c r="T813" s="1" t="s">
        <v>8146</v>
      </c>
      <c r="U813" s="1" t="s">
        <v>8147</v>
      </c>
      <c r="V813" s="18">
        <v>4.9465972222222225</v>
      </c>
      <c r="W813" s="18">
        <v>4.9620254629629628</v>
      </c>
      <c r="X813" s="18">
        <v>1.5428240740740741E-2</v>
      </c>
      <c r="Y813" s="1" t="e">
        <f>VLOOKUP(A813,tickets!A:A,1,0)</f>
        <v>#N/A</v>
      </c>
      <c r="Z813" s="58">
        <v>45334</v>
      </c>
      <c r="AA813" s="79">
        <v>0.99305555555555547</v>
      </c>
    </row>
    <row r="814" spans="1:27" x14ac:dyDescent="0.2">
      <c r="A814" s="1" t="s">
        <v>2541</v>
      </c>
      <c r="B814" s="1" t="s">
        <v>112</v>
      </c>
      <c r="C814" s="1" t="s">
        <v>18</v>
      </c>
      <c r="D814" s="1" t="s">
        <v>18</v>
      </c>
      <c r="E814" s="1" t="s">
        <v>60</v>
      </c>
      <c r="F814" s="1" t="s">
        <v>445</v>
      </c>
      <c r="G814" s="1" t="s">
        <v>110</v>
      </c>
      <c r="H814" s="1" t="s">
        <v>50</v>
      </c>
      <c r="I814" s="1" t="s">
        <v>109</v>
      </c>
      <c r="J814" s="1" t="s">
        <v>81</v>
      </c>
      <c r="K814" s="1" t="s">
        <v>111</v>
      </c>
      <c r="L814" s="1" t="s">
        <v>2545</v>
      </c>
      <c r="M814" s="1" t="s">
        <v>8152</v>
      </c>
      <c r="N814" s="1" t="s">
        <v>8153</v>
      </c>
      <c r="O814" s="1" t="s">
        <v>122</v>
      </c>
      <c r="P814" s="1" t="s">
        <v>266</v>
      </c>
      <c r="Q814" s="1" t="s">
        <v>267</v>
      </c>
      <c r="R814" s="1" t="s">
        <v>8154</v>
      </c>
      <c r="S814" s="1" t="s">
        <v>7470</v>
      </c>
      <c r="T814" s="1" t="s">
        <v>8155</v>
      </c>
      <c r="U814" s="1" t="s">
        <v>8156</v>
      </c>
      <c r="V814" s="18">
        <v>0</v>
      </c>
      <c r="W814" s="18">
        <v>1.2534722222222223E-2</v>
      </c>
      <c r="X814" s="18">
        <v>1.2534722222222223E-2</v>
      </c>
      <c r="Y814" s="1" t="e">
        <f>VLOOKUP(A814,tickets!A:A,1,0)</f>
        <v>#N/A</v>
      </c>
      <c r="Z814" s="58">
        <v>45334</v>
      </c>
      <c r="AA814" s="79">
        <v>0.99305555555555547</v>
      </c>
    </row>
    <row r="815" spans="1:27" hidden="1" x14ac:dyDescent="0.2">
      <c r="A815" s="1" t="s">
        <v>7608</v>
      </c>
      <c r="B815" s="1" t="s">
        <v>132</v>
      </c>
      <c r="C815" s="1" t="s">
        <v>256</v>
      </c>
      <c r="D815" s="1" t="s">
        <v>257</v>
      </c>
      <c r="E815" s="1" t="s">
        <v>258</v>
      </c>
      <c r="F815" s="1" t="s">
        <v>174</v>
      </c>
      <c r="G815" s="1" t="s">
        <v>116</v>
      </c>
      <c r="H815" s="1" t="s">
        <v>40</v>
      </c>
      <c r="I815" s="1" t="s">
        <v>117</v>
      </c>
      <c r="J815" s="1" t="s">
        <v>81</v>
      </c>
      <c r="K815" s="1" t="s">
        <v>129</v>
      </c>
      <c r="L815" s="1" t="s">
        <v>5462</v>
      </c>
      <c r="M815" s="1" t="s">
        <v>7609</v>
      </c>
      <c r="N815" s="1" t="s">
        <v>7610</v>
      </c>
      <c r="O815" s="1" t="s">
        <v>122</v>
      </c>
      <c r="P815" s="1" t="s">
        <v>199</v>
      </c>
      <c r="Q815" s="1" t="s">
        <v>115</v>
      </c>
      <c r="R815" s="1" t="s">
        <v>7611</v>
      </c>
      <c r="S815" s="1" t="s">
        <v>7515</v>
      </c>
      <c r="T815" s="1" t="s">
        <v>7612</v>
      </c>
      <c r="V815" s="18">
        <v>0.65137731481481487</v>
      </c>
      <c r="W815" s="18">
        <v>0.66027777777777774</v>
      </c>
      <c r="X815" s="18">
        <v>8.9004629629629625E-3</v>
      </c>
      <c r="Y815" s="1" t="e">
        <f>VLOOKUP(A815,tickets!A:A,1,0)</f>
        <v>#N/A</v>
      </c>
      <c r="Z815" s="58">
        <v>45337</v>
      </c>
      <c r="AA815" s="79">
        <v>0.99305555555555547</v>
      </c>
    </row>
    <row r="816" spans="1:27" hidden="1" x14ac:dyDescent="0.2">
      <c r="A816" s="1" t="s">
        <v>7613</v>
      </c>
      <c r="B816" s="1" t="s">
        <v>132</v>
      </c>
      <c r="C816" s="1" t="s">
        <v>250</v>
      </c>
      <c r="D816" s="1" t="s">
        <v>251</v>
      </c>
      <c r="E816" s="1" t="s">
        <v>263</v>
      </c>
      <c r="F816" s="1" t="s">
        <v>293</v>
      </c>
      <c r="G816" s="1" t="s">
        <v>116</v>
      </c>
      <c r="H816" s="1" t="s">
        <v>40</v>
      </c>
      <c r="I816" s="1" t="s">
        <v>117</v>
      </c>
      <c r="J816" s="1" t="s">
        <v>81</v>
      </c>
      <c r="K816" s="1" t="s">
        <v>129</v>
      </c>
      <c r="L816" s="1" t="s">
        <v>386</v>
      </c>
      <c r="M816" s="1" t="s">
        <v>7614</v>
      </c>
      <c r="N816" s="1" t="s">
        <v>7615</v>
      </c>
      <c r="O816" s="1" t="s">
        <v>122</v>
      </c>
      <c r="P816" s="1" t="s">
        <v>246</v>
      </c>
      <c r="Q816" s="1" t="s">
        <v>247</v>
      </c>
      <c r="R816" s="1" t="s">
        <v>7615</v>
      </c>
      <c r="S816" s="1" t="s">
        <v>7479</v>
      </c>
      <c r="T816" s="1" t="s">
        <v>386</v>
      </c>
      <c r="U816" s="1" t="s">
        <v>387</v>
      </c>
      <c r="V816" s="18">
        <v>0</v>
      </c>
      <c r="W816" s="18">
        <v>8.3333333333333339E-4</v>
      </c>
      <c r="X816" s="18">
        <v>8.3333333333333339E-4</v>
      </c>
      <c r="Y816" s="1" t="e">
        <f>VLOOKUP(A816,tickets!A:A,1,0)</f>
        <v>#N/A</v>
      </c>
      <c r="Z816" s="58">
        <v>45336</v>
      </c>
      <c r="AA816" s="79">
        <v>0.99305555555555547</v>
      </c>
    </row>
    <row r="817" spans="1:27" x14ac:dyDescent="0.2">
      <c r="A817" s="1" t="s">
        <v>2561</v>
      </c>
      <c r="B817" s="1" t="s">
        <v>112</v>
      </c>
      <c r="C817" s="1" t="s">
        <v>18</v>
      </c>
      <c r="D817" s="1" t="s">
        <v>18</v>
      </c>
      <c r="E817" s="1" t="s">
        <v>60</v>
      </c>
      <c r="F817" s="1" t="s">
        <v>445</v>
      </c>
      <c r="G817" s="1" t="s">
        <v>110</v>
      </c>
      <c r="H817" s="1" t="s">
        <v>50</v>
      </c>
      <c r="I817" s="1" t="s">
        <v>109</v>
      </c>
      <c r="J817" s="1" t="s">
        <v>81</v>
      </c>
      <c r="K817" s="1" t="s">
        <v>111</v>
      </c>
      <c r="L817" s="1" t="s">
        <v>2565</v>
      </c>
      <c r="M817" s="1" t="s">
        <v>8157</v>
      </c>
      <c r="N817" s="1" t="s">
        <v>8158</v>
      </c>
      <c r="O817" s="1" t="s">
        <v>122</v>
      </c>
      <c r="P817" s="1" t="s">
        <v>266</v>
      </c>
      <c r="Q817" s="1" t="s">
        <v>267</v>
      </c>
      <c r="R817" s="1" t="s">
        <v>8159</v>
      </c>
      <c r="S817" s="1" t="s">
        <v>7470</v>
      </c>
      <c r="T817" s="1" t="s">
        <v>2565</v>
      </c>
      <c r="U817" s="1" t="s">
        <v>8160</v>
      </c>
      <c r="V817" s="18">
        <v>0</v>
      </c>
      <c r="W817" s="18">
        <v>7.9398148148148145E-3</v>
      </c>
      <c r="X817" s="18">
        <v>7.9398148148148145E-3</v>
      </c>
      <c r="Y817" s="1" t="e">
        <f>VLOOKUP(A817,tickets!A:A,1,0)</f>
        <v>#N/A</v>
      </c>
      <c r="Z817" s="58">
        <v>45334</v>
      </c>
      <c r="AA817" s="79">
        <v>0.99305555555555547</v>
      </c>
    </row>
    <row r="818" spans="1:27" hidden="1" x14ac:dyDescent="0.2">
      <c r="A818" s="1" t="s">
        <v>7621</v>
      </c>
      <c r="B818" s="1" t="s">
        <v>132</v>
      </c>
      <c r="C818" s="1" t="s">
        <v>309</v>
      </c>
      <c r="D818" s="1" t="s">
        <v>257</v>
      </c>
      <c r="E818" s="1" t="s">
        <v>281</v>
      </c>
      <c r="F818" s="1" t="s">
        <v>471</v>
      </c>
      <c r="G818" s="1" t="s">
        <v>116</v>
      </c>
      <c r="H818" s="1" t="s">
        <v>40</v>
      </c>
      <c r="I818" s="1" t="s">
        <v>117</v>
      </c>
      <c r="J818" s="1" t="s">
        <v>81</v>
      </c>
      <c r="K818" s="1" t="s">
        <v>427</v>
      </c>
      <c r="L818" s="1" t="s">
        <v>472</v>
      </c>
      <c r="M818" s="1" t="s">
        <v>7622</v>
      </c>
      <c r="N818" s="1" t="s">
        <v>7623</v>
      </c>
      <c r="O818" s="1" t="s">
        <v>122</v>
      </c>
      <c r="P818" s="1" t="s">
        <v>363</v>
      </c>
      <c r="Q818" s="1" t="s">
        <v>423</v>
      </c>
      <c r="R818" s="1" t="s">
        <v>7624</v>
      </c>
      <c r="S818" s="1" t="s">
        <v>7537</v>
      </c>
      <c r="T818" s="1" t="s">
        <v>7625</v>
      </c>
      <c r="U818" s="1" t="s">
        <v>519</v>
      </c>
      <c r="V818" s="18">
        <v>7.1874999999999994E-3</v>
      </c>
      <c r="W818" s="18">
        <v>1.4456018518518519E-2</v>
      </c>
      <c r="X818" s="18">
        <v>7.2685185185185188E-3</v>
      </c>
      <c r="Y818" s="1" t="e">
        <f>VLOOKUP(A818,tickets!A:A,1,0)</f>
        <v>#N/A</v>
      </c>
      <c r="Z818" s="58">
        <v>45340</v>
      </c>
      <c r="AA818" s="79">
        <v>0.99305555555555547</v>
      </c>
    </row>
    <row r="819" spans="1:27" x14ac:dyDescent="0.2">
      <c r="A819" s="1" t="s">
        <v>2521</v>
      </c>
      <c r="B819" s="1" t="s">
        <v>115</v>
      </c>
      <c r="C819" s="1" t="s">
        <v>13</v>
      </c>
      <c r="D819" s="1" t="s">
        <v>374</v>
      </c>
      <c r="E819" s="1" t="s">
        <v>41</v>
      </c>
      <c r="F819" s="1" t="s">
        <v>149</v>
      </c>
      <c r="G819" s="1" t="s">
        <v>116</v>
      </c>
      <c r="H819" s="1" t="s">
        <v>40</v>
      </c>
      <c r="I819" s="1" t="s">
        <v>117</v>
      </c>
      <c r="J819" s="1" t="s">
        <v>81</v>
      </c>
      <c r="K819" s="1" t="s">
        <v>155</v>
      </c>
      <c r="L819" s="1" t="s">
        <v>2525</v>
      </c>
      <c r="M819" s="1" t="s">
        <v>8188</v>
      </c>
      <c r="N819" s="1" t="s">
        <v>8189</v>
      </c>
      <c r="O819" s="1" t="s">
        <v>122</v>
      </c>
      <c r="P819" s="1" t="s">
        <v>246</v>
      </c>
      <c r="Q819" s="1" t="s">
        <v>247</v>
      </c>
      <c r="R819" s="1" t="s">
        <v>8190</v>
      </c>
      <c r="S819" s="1" t="s">
        <v>7470</v>
      </c>
      <c r="T819" s="1" t="s">
        <v>8191</v>
      </c>
      <c r="U819" s="1" t="s">
        <v>8192</v>
      </c>
      <c r="V819" s="18">
        <v>9.5578703703703694E-2</v>
      </c>
      <c r="W819" s="18">
        <v>0.18118055555555557</v>
      </c>
      <c r="X819" s="18">
        <v>8.560185185185186E-2</v>
      </c>
      <c r="Y819" s="1" t="e">
        <f>VLOOKUP(A819,tickets!A:A,1,0)</f>
        <v>#N/A</v>
      </c>
      <c r="Z819" s="58">
        <v>45334</v>
      </c>
      <c r="AA819" s="79">
        <v>0.99305555555555547</v>
      </c>
    </row>
    <row r="820" spans="1:27" hidden="1" x14ac:dyDescent="0.2">
      <c r="A820" s="1" t="s">
        <v>7630</v>
      </c>
      <c r="B820" s="1" t="s">
        <v>132</v>
      </c>
      <c r="C820" s="1" t="s">
        <v>251</v>
      </c>
      <c r="D820" s="1" t="s">
        <v>257</v>
      </c>
      <c r="E820" s="1" t="s">
        <v>297</v>
      </c>
      <c r="F820" s="1" t="s">
        <v>461</v>
      </c>
      <c r="G820" s="1" t="s">
        <v>116</v>
      </c>
      <c r="H820" s="1" t="s">
        <v>40</v>
      </c>
      <c r="I820" s="1" t="s">
        <v>117</v>
      </c>
      <c r="J820" s="1" t="s">
        <v>81</v>
      </c>
      <c r="K820" s="1" t="s">
        <v>129</v>
      </c>
      <c r="L820" s="1" t="s">
        <v>264</v>
      </c>
      <c r="M820" s="1" t="s">
        <v>7631</v>
      </c>
      <c r="N820" s="1" t="s">
        <v>7632</v>
      </c>
      <c r="O820" s="1" t="s">
        <v>122</v>
      </c>
      <c r="P820" s="1" t="s">
        <v>246</v>
      </c>
      <c r="Q820" s="1" t="s">
        <v>247</v>
      </c>
      <c r="R820" s="1" t="s">
        <v>7633</v>
      </c>
      <c r="S820" s="1" t="s">
        <v>7470</v>
      </c>
      <c r="T820" s="1" t="s">
        <v>7634</v>
      </c>
      <c r="U820" s="1" t="s">
        <v>262</v>
      </c>
      <c r="V820" s="18">
        <v>1.7013888888888887E-2</v>
      </c>
      <c r="W820" s="18">
        <v>2.8437500000000001E-2</v>
      </c>
      <c r="X820" s="18">
        <v>1.1423611111111112E-2</v>
      </c>
      <c r="Y820" s="1" t="e">
        <f>VLOOKUP(A820,tickets!A:A,1,0)</f>
        <v>#N/A</v>
      </c>
      <c r="Z820" s="58">
        <v>45334</v>
      </c>
      <c r="AA820" s="79">
        <v>0.99305555555555547</v>
      </c>
    </row>
    <row r="821" spans="1:27" x14ac:dyDescent="0.2">
      <c r="A821" s="1" t="s">
        <v>2501</v>
      </c>
      <c r="B821" s="1" t="s">
        <v>173</v>
      </c>
      <c r="C821" s="1" t="s">
        <v>19</v>
      </c>
      <c r="D821" s="1" t="s">
        <v>373</v>
      </c>
      <c r="E821" s="1" t="s">
        <v>62</v>
      </c>
      <c r="F821" s="1" t="s">
        <v>134</v>
      </c>
      <c r="G821" s="1" t="s">
        <v>110</v>
      </c>
      <c r="H821" s="1" t="s">
        <v>50</v>
      </c>
      <c r="I821" s="1" t="s">
        <v>109</v>
      </c>
      <c r="J821" s="1" t="s">
        <v>81</v>
      </c>
      <c r="K821" s="1" t="s">
        <v>121</v>
      </c>
      <c r="L821" s="1" t="s">
        <v>2505</v>
      </c>
      <c r="M821" s="1" t="s">
        <v>8198</v>
      </c>
      <c r="N821" s="1" t="s">
        <v>8199</v>
      </c>
      <c r="O821" s="1" t="s">
        <v>122</v>
      </c>
      <c r="P821" s="1" t="s">
        <v>266</v>
      </c>
      <c r="Q821" s="1" t="s">
        <v>267</v>
      </c>
      <c r="R821" s="1" t="s">
        <v>8200</v>
      </c>
      <c r="S821" s="1" t="s">
        <v>7470</v>
      </c>
      <c r="T821" s="1" t="s">
        <v>504</v>
      </c>
      <c r="U821" s="1" t="s">
        <v>8201</v>
      </c>
      <c r="V821" s="18">
        <v>7.4456018518518519E-2</v>
      </c>
      <c r="W821" s="18">
        <v>0.23877314814814818</v>
      </c>
      <c r="X821" s="18">
        <v>0.16431712962962963</v>
      </c>
      <c r="Y821" s="1" t="e">
        <f>VLOOKUP(A821,tickets!A:A,1,0)</f>
        <v>#N/A</v>
      </c>
      <c r="Z821" s="58">
        <v>45334</v>
      </c>
      <c r="AA821" s="79">
        <v>0.99305555555555547</v>
      </c>
    </row>
    <row r="822" spans="1:27" x14ac:dyDescent="0.2">
      <c r="A822" s="1" t="s">
        <v>2516</v>
      </c>
      <c r="B822" s="1" t="s">
        <v>115</v>
      </c>
      <c r="C822" s="1" t="s">
        <v>19</v>
      </c>
      <c r="D822" s="1" t="s">
        <v>243</v>
      </c>
      <c r="E822" s="1" t="s">
        <v>62</v>
      </c>
      <c r="F822" s="1" t="s">
        <v>120</v>
      </c>
      <c r="G822" s="1" t="s">
        <v>116</v>
      </c>
      <c r="H822" s="1" t="s">
        <v>40</v>
      </c>
      <c r="I822" s="1" t="s">
        <v>117</v>
      </c>
      <c r="J822" s="1" t="s">
        <v>81</v>
      </c>
      <c r="K822" s="1" t="s">
        <v>121</v>
      </c>
      <c r="L822" s="1" t="s">
        <v>2520</v>
      </c>
      <c r="M822" s="1" t="s">
        <v>8208</v>
      </c>
      <c r="N822" s="1" t="s">
        <v>8209</v>
      </c>
      <c r="O822" s="1" t="s">
        <v>122</v>
      </c>
      <c r="P822" s="1" t="s">
        <v>266</v>
      </c>
      <c r="Q822" s="1" t="s">
        <v>267</v>
      </c>
      <c r="R822" s="1" t="s">
        <v>8210</v>
      </c>
      <c r="S822" s="1" t="s">
        <v>7470</v>
      </c>
      <c r="T822" s="1" t="s">
        <v>8211</v>
      </c>
      <c r="U822" s="1" t="s">
        <v>8212</v>
      </c>
      <c r="V822" s="18">
        <v>0.11513888888888889</v>
      </c>
      <c r="W822" s="18">
        <v>0.19348379629629631</v>
      </c>
      <c r="X822" s="18">
        <v>7.8344907407407405E-2</v>
      </c>
      <c r="Y822" s="1" t="e">
        <f>VLOOKUP(A822,tickets!A:A,1,0)</f>
        <v>#N/A</v>
      </c>
      <c r="Z822" s="58">
        <v>45334</v>
      </c>
      <c r="AA822" s="79">
        <v>0.99305555555555547</v>
      </c>
    </row>
    <row r="823" spans="1:27" x14ac:dyDescent="0.2">
      <c r="A823" s="1" t="s">
        <v>2506</v>
      </c>
      <c r="B823" s="1" t="s">
        <v>112</v>
      </c>
      <c r="C823" s="1" t="s">
        <v>18</v>
      </c>
      <c r="D823" s="1" t="s">
        <v>17</v>
      </c>
      <c r="E823" s="1" t="s">
        <v>57</v>
      </c>
      <c r="F823" s="1" t="s">
        <v>113</v>
      </c>
      <c r="G823" s="1" t="s">
        <v>110</v>
      </c>
      <c r="H823" s="1" t="s">
        <v>50</v>
      </c>
      <c r="I823" s="1" t="s">
        <v>109</v>
      </c>
      <c r="J823" s="1" t="s">
        <v>81</v>
      </c>
      <c r="K823" s="1" t="s">
        <v>111</v>
      </c>
      <c r="L823" s="1" t="s">
        <v>2510</v>
      </c>
      <c r="M823" s="1" t="s">
        <v>8258</v>
      </c>
      <c r="N823" s="1" t="s">
        <v>8259</v>
      </c>
      <c r="O823" s="1" t="s">
        <v>122</v>
      </c>
      <c r="P823" s="1" t="s">
        <v>266</v>
      </c>
      <c r="Q823" s="1" t="s">
        <v>267</v>
      </c>
      <c r="R823" s="1" t="s">
        <v>8260</v>
      </c>
      <c r="S823" s="1" t="s">
        <v>7470</v>
      </c>
      <c r="T823" s="1" t="s">
        <v>2510</v>
      </c>
      <c r="U823" s="1" t="s">
        <v>8261</v>
      </c>
      <c r="V823" s="18">
        <v>2.8462037037037038</v>
      </c>
      <c r="W823" s="18">
        <v>2.8480208333333334</v>
      </c>
      <c r="X823" s="18">
        <v>1.8171296296296297E-3</v>
      </c>
      <c r="Y823" s="1" t="e">
        <f>VLOOKUP(A823,tickets!A:A,1,0)</f>
        <v>#N/A</v>
      </c>
      <c r="Z823" s="58">
        <v>45334</v>
      </c>
      <c r="AA823" s="79">
        <v>0.99305555555555547</v>
      </c>
    </row>
    <row r="824" spans="1:27" x14ac:dyDescent="0.2">
      <c r="A824" s="1" t="s">
        <v>2446</v>
      </c>
      <c r="B824" s="1" t="s">
        <v>112</v>
      </c>
      <c r="C824" s="1" t="s">
        <v>16</v>
      </c>
      <c r="D824" s="1" t="s">
        <v>18</v>
      </c>
      <c r="E824" s="1" t="s">
        <v>499</v>
      </c>
      <c r="F824" s="1" t="s">
        <v>1770</v>
      </c>
      <c r="G824" s="1" t="s">
        <v>110</v>
      </c>
      <c r="H824" s="1" t="s">
        <v>50</v>
      </c>
      <c r="I824" s="1" t="s">
        <v>109</v>
      </c>
      <c r="J824" s="1" t="s">
        <v>81</v>
      </c>
      <c r="K824" s="1" t="s">
        <v>111</v>
      </c>
      <c r="L824" s="1" t="s">
        <v>2450</v>
      </c>
      <c r="M824" s="1" t="s">
        <v>8282</v>
      </c>
      <c r="N824" s="1" t="s">
        <v>8283</v>
      </c>
      <c r="O824" s="1" t="s">
        <v>122</v>
      </c>
      <c r="P824" s="1" t="s">
        <v>266</v>
      </c>
      <c r="Q824" s="1" t="s">
        <v>267</v>
      </c>
      <c r="R824" s="1" t="s">
        <v>8284</v>
      </c>
      <c r="S824" s="1" t="s">
        <v>7470</v>
      </c>
      <c r="T824" s="1" t="s">
        <v>6115</v>
      </c>
      <c r="U824" s="1" t="s">
        <v>6339</v>
      </c>
      <c r="V824" s="18">
        <v>0</v>
      </c>
      <c r="W824" s="18">
        <v>1.4467592592592594E-3</v>
      </c>
      <c r="X824" s="18">
        <v>1.4467592592592594E-3</v>
      </c>
      <c r="Y824" s="1" t="e">
        <f>VLOOKUP(A824,tickets!A:A,1,0)</f>
        <v>#N/A</v>
      </c>
      <c r="Z824" s="58">
        <v>45334</v>
      </c>
      <c r="AA824" s="79">
        <v>0.99305555555555547</v>
      </c>
    </row>
    <row r="825" spans="1:27" hidden="1" x14ac:dyDescent="0.2">
      <c r="A825" s="1" t="s">
        <v>7653</v>
      </c>
      <c r="B825" s="1" t="s">
        <v>173</v>
      </c>
      <c r="C825" s="1" t="s">
        <v>242</v>
      </c>
      <c r="D825" s="1" t="s">
        <v>251</v>
      </c>
      <c r="E825" s="1" t="s">
        <v>328</v>
      </c>
      <c r="F825" s="1" t="s">
        <v>389</v>
      </c>
      <c r="G825" s="1" t="s">
        <v>110</v>
      </c>
      <c r="H825" s="1" t="s">
        <v>50</v>
      </c>
      <c r="I825" s="1" t="s">
        <v>109</v>
      </c>
      <c r="J825" s="1" t="s">
        <v>4186</v>
      </c>
      <c r="K825" s="1" t="s">
        <v>114</v>
      </c>
      <c r="L825" s="1" t="s">
        <v>478</v>
      </c>
      <c r="M825" s="1" t="s">
        <v>7654</v>
      </c>
      <c r="N825" s="1" t="s">
        <v>7655</v>
      </c>
      <c r="O825" s="1" t="s">
        <v>122</v>
      </c>
      <c r="P825" s="1" t="s">
        <v>246</v>
      </c>
      <c r="Q825" s="1" t="s">
        <v>247</v>
      </c>
      <c r="R825" s="1" t="s">
        <v>7656</v>
      </c>
      <c r="S825" s="1" t="s">
        <v>7470</v>
      </c>
      <c r="T825" s="1" t="s">
        <v>7657</v>
      </c>
      <c r="U825" s="1" t="s">
        <v>7658</v>
      </c>
      <c r="V825" s="18">
        <v>0</v>
      </c>
      <c r="W825" s="18">
        <v>0</v>
      </c>
      <c r="X825" s="18">
        <v>0</v>
      </c>
      <c r="Y825" s="1" t="e">
        <f>VLOOKUP(A825,tickets!A:A,1,0)</f>
        <v>#N/A</v>
      </c>
      <c r="Z825" s="58">
        <v>45334</v>
      </c>
      <c r="AA825" s="79">
        <v>0.99305555555555547</v>
      </c>
    </row>
    <row r="826" spans="1:27" x14ac:dyDescent="0.2">
      <c r="A826" s="1" t="s">
        <v>2481</v>
      </c>
      <c r="B826" s="1" t="s">
        <v>112</v>
      </c>
      <c r="C826" s="1" t="s">
        <v>18</v>
      </c>
      <c r="D826" s="1" t="s">
        <v>242</v>
      </c>
      <c r="E826" s="1" t="s">
        <v>61</v>
      </c>
      <c r="F826" s="1" t="s">
        <v>453</v>
      </c>
      <c r="G826" s="1" t="s">
        <v>110</v>
      </c>
      <c r="H826" s="1" t="s">
        <v>50</v>
      </c>
      <c r="I826" s="1" t="s">
        <v>109</v>
      </c>
      <c r="J826" s="1" t="s">
        <v>81</v>
      </c>
      <c r="K826" s="1" t="s">
        <v>111</v>
      </c>
      <c r="L826" s="1" t="s">
        <v>2485</v>
      </c>
      <c r="M826" s="1" t="s">
        <v>8311</v>
      </c>
      <c r="N826" s="1" t="s">
        <v>8312</v>
      </c>
      <c r="O826" s="1" t="s">
        <v>122</v>
      </c>
      <c r="P826" s="1" t="s">
        <v>266</v>
      </c>
      <c r="Q826" s="1" t="s">
        <v>267</v>
      </c>
      <c r="R826" s="1" t="s">
        <v>8313</v>
      </c>
      <c r="S826" s="1" t="s">
        <v>7470</v>
      </c>
      <c r="T826" s="1" t="s">
        <v>8314</v>
      </c>
      <c r="U826" s="1" t="s">
        <v>8314</v>
      </c>
      <c r="V826" s="18">
        <v>0</v>
      </c>
      <c r="W826" s="18">
        <v>3.4490740740740745E-3</v>
      </c>
      <c r="X826" s="18">
        <v>3.4490740740740745E-3</v>
      </c>
      <c r="Y826" s="1" t="e">
        <f>VLOOKUP(A826,tickets!A:A,1,0)</f>
        <v>#N/A</v>
      </c>
      <c r="Z826" s="58">
        <v>45334</v>
      </c>
      <c r="AA826" s="79">
        <v>0.99305555555555547</v>
      </c>
    </row>
    <row r="827" spans="1:27" x14ac:dyDescent="0.2">
      <c r="A827" s="1" t="s">
        <v>2601</v>
      </c>
      <c r="B827" s="1" t="s">
        <v>115</v>
      </c>
      <c r="C827" s="1" t="s">
        <v>21</v>
      </c>
      <c r="D827" s="1" t="s">
        <v>243</v>
      </c>
      <c r="E827" s="1" t="s">
        <v>43</v>
      </c>
      <c r="F827" s="1" t="s">
        <v>144</v>
      </c>
      <c r="G827" s="1" t="s">
        <v>116</v>
      </c>
      <c r="H827" s="1" t="s">
        <v>40</v>
      </c>
      <c r="I827" s="1" t="s">
        <v>117</v>
      </c>
      <c r="J827" s="1" t="s">
        <v>81</v>
      </c>
      <c r="K827" s="1" t="s">
        <v>459</v>
      </c>
      <c r="L827" s="1" t="s">
        <v>2605</v>
      </c>
      <c r="M827" s="1" t="s">
        <v>8330</v>
      </c>
      <c r="N827" s="1" t="s">
        <v>8331</v>
      </c>
      <c r="O827" s="1" t="s">
        <v>122</v>
      </c>
      <c r="P827" s="1" t="s">
        <v>246</v>
      </c>
      <c r="Q827" s="1" t="s">
        <v>247</v>
      </c>
      <c r="R827" s="1" t="s">
        <v>8332</v>
      </c>
      <c r="S827" s="1" t="s">
        <v>7470</v>
      </c>
      <c r="T827" s="1" t="s">
        <v>7814</v>
      </c>
      <c r="U827" s="1" t="s">
        <v>8333</v>
      </c>
      <c r="V827" s="18">
        <v>3.1535416666666669</v>
      </c>
      <c r="W827" s="18">
        <v>3.3162847222222225</v>
      </c>
      <c r="X827" s="18">
        <v>0.16274305555555554</v>
      </c>
      <c r="Y827" s="1" t="e">
        <f>VLOOKUP(A827,tickets!A:A,1,0)</f>
        <v>#N/A</v>
      </c>
      <c r="Z827" s="58">
        <v>45334</v>
      </c>
      <c r="AA827" s="79">
        <v>0.99305555555555547</v>
      </c>
    </row>
    <row r="828" spans="1:27" hidden="1" x14ac:dyDescent="0.2">
      <c r="A828" s="1" t="s">
        <v>7666</v>
      </c>
      <c r="B828" s="1" t="s">
        <v>132</v>
      </c>
      <c r="C828" s="1" t="s">
        <v>256</v>
      </c>
      <c r="D828" s="1" t="s">
        <v>257</v>
      </c>
      <c r="E828" s="1" t="s">
        <v>258</v>
      </c>
      <c r="F828" s="1" t="s">
        <v>219</v>
      </c>
      <c r="G828" s="1" t="s">
        <v>116</v>
      </c>
      <c r="H828" s="1" t="s">
        <v>40</v>
      </c>
      <c r="I828" s="1" t="s">
        <v>117</v>
      </c>
      <c r="J828" s="1" t="s">
        <v>81</v>
      </c>
      <c r="K828" s="1" t="s">
        <v>259</v>
      </c>
      <c r="L828" s="1" t="s">
        <v>260</v>
      </c>
      <c r="M828" s="1" t="s">
        <v>7667</v>
      </c>
      <c r="N828" s="1" t="s">
        <v>7668</v>
      </c>
      <c r="O828" s="1" t="s">
        <v>122</v>
      </c>
      <c r="P828" s="1" t="s">
        <v>199</v>
      </c>
      <c r="Q828" s="1" t="s">
        <v>115</v>
      </c>
      <c r="R828" s="1" t="s">
        <v>7669</v>
      </c>
      <c r="S828" s="1" t="s">
        <v>7483</v>
      </c>
      <c r="T828" s="1" t="s">
        <v>7670</v>
      </c>
      <c r="V828" s="18">
        <v>0.16923611111111111</v>
      </c>
      <c r="W828" s="18">
        <v>0.18260416666666668</v>
      </c>
      <c r="X828" s="18">
        <v>1.3368055555555557E-2</v>
      </c>
      <c r="Y828" s="1" t="e">
        <f>VLOOKUP(A828,tickets!A:A,1,0)</f>
        <v>#N/A</v>
      </c>
      <c r="Z828" s="58">
        <v>45338</v>
      </c>
      <c r="AA828" s="79">
        <v>0.99305555555555547</v>
      </c>
    </row>
    <row r="829" spans="1:27" x14ac:dyDescent="0.2">
      <c r="A829" s="1" t="s">
        <v>2456</v>
      </c>
      <c r="B829" s="1" t="s">
        <v>167</v>
      </c>
      <c r="C829" s="1" t="s">
        <v>22</v>
      </c>
      <c r="D829" s="1" t="s">
        <v>243</v>
      </c>
      <c r="E829" s="1" t="s">
        <v>46</v>
      </c>
      <c r="F829" s="1" t="s">
        <v>191</v>
      </c>
      <c r="G829" s="1" t="s">
        <v>116</v>
      </c>
      <c r="H829" s="1" t="s">
        <v>40</v>
      </c>
      <c r="I829" s="1" t="s">
        <v>117</v>
      </c>
      <c r="J829" s="1" t="s">
        <v>81</v>
      </c>
      <c r="K829" s="1" t="s">
        <v>169</v>
      </c>
      <c r="L829" s="1" t="s">
        <v>2460</v>
      </c>
      <c r="M829" s="1" t="s">
        <v>8372</v>
      </c>
      <c r="N829" s="1" t="s">
        <v>8373</v>
      </c>
      <c r="O829" s="1" t="s">
        <v>122</v>
      </c>
      <c r="P829" s="1" t="s">
        <v>266</v>
      </c>
      <c r="Q829" s="1" t="s">
        <v>330</v>
      </c>
      <c r="R829" s="1" t="s">
        <v>8374</v>
      </c>
      <c r="S829" s="1" t="s">
        <v>8375</v>
      </c>
      <c r="T829" s="1" t="s">
        <v>8376</v>
      </c>
      <c r="U829" s="1" t="s">
        <v>6783</v>
      </c>
      <c r="V829" s="18">
        <v>0</v>
      </c>
      <c r="W829" s="18">
        <v>1.7569444444444447E-2</v>
      </c>
      <c r="X829" s="18">
        <v>1.7569444444444447E-2</v>
      </c>
      <c r="Y829" s="1" t="e">
        <f>VLOOKUP(A829,tickets!A:A,1,0)</f>
        <v>#N/A</v>
      </c>
      <c r="Z829" s="58">
        <v>45334</v>
      </c>
      <c r="AA829" s="79">
        <v>0.99305555555555547</v>
      </c>
    </row>
    <row r="830" spans="1:27" x14ac:dyDescent="0.2">
      <c r="A830" s="1" t="s">
        <v>2596</v>
      </c>
      <c r="B830" s="1" t="s">
        <v>115</v>
      </c>
      <c r="C830" s="1" t="s">
        <v>20</v>
      </c>
      <c r="D830" s="1" t="s">
        <v>243</v>
      </c>
      <c r="E830" s="1" t="s">
        <v>68</v>
      </c>
      <c r="F830" s="1" t="s">
        <v>156</v>
      </c>
      <c r="G830" s="1" t="s">
        <v>116</v>
      </c>
      <c r="H830" s="1" t="s">
        <v>40</v>
      </c>
      <c r="I830" s="1" t="s">
        <v>117</v>
      </c>
      <c r="J830" s="1" t="s">
        <v>81</v>
      </c>
      <c r="K830" s="1" t="s">
        <v>155</v>
      </c>
      <c r="L830" s="1" t="s">
        <v>2600</v>
      </c>
      <c r="M830" s="1" t="s">
        <v>8390</v>
      </c>
      <c r="N830" s="1" t="s">
        <v>8391</v>
      </c>
      <c r="O830" s="1" t="s">
        <v>122</v>
      </c>
      <c r="P830" s="1" t="s">
        <v>246</v>
      </c>
      <c r="Q830" s="1" t="s">
        <v>247</v>
      </c>
      <c r="R830" s="1" t="s">
        <v>8392</v>
      </c>
      <c r="S830" s="1" t="s">
        <v>7470</v>
      </c>
      <c r="T830" s="1" t="s">
        <v>8393</v>
      </c>
      <c r="U830" s="1" t="s">
        <v>8394</v>
      </c>
      <c r="V830" s="18">
        <v>0.5305671296296296</v>
      </c>
      <c r="W830" s="18">
        <v>1.0074421296296296</v>
      </c>
      <c r="X830" s="18">
        <v>0.47687499999999999</v>
      </c>
      <c r="Y830" s="1" t="e">
        <f>VLOOKUP(A830,tickets!A:A,1,0)</f>
        <v>#N/A</v>
      </c>
      <c r="Z830" s="58">
        <v>45334</v>
      </c>
      <c r="AA830" s="79">
        <v>0.99305555555555547</v>
      </c>
    </row>
    <row r="831" spans="1:27" hidden="1" x14ac:dyDescent="0.2">
      <c r="A831" s="1" t="s">
        <v>7680</v>
      </c>
      <c r="B831" s="1" t="s">
        <v>115</v>
      </c>
      <c r="C831" s="1" t="s">
        <v>295</v>
      </c>
      <c r="D831" s="1" t="s">
        <v>243</v>
      </c>
      <c r="E831" s="1" t="s">
        <v>261</v>
      </c>
      <c r="F831" s="1" t="s">
        <v>144</v>
      </c>
      <c r="G831" s="1" t="s">
        <v>116</v>
      </c>
      <c r="H831" s="1" t="s">
        <v>40</v>
      </c>
      <c r="I831" s="1" t="s">
        <v>117</v>
      </c>
      <c r="J831" s="1" t="s">
        <v>81</v>
      </c>
      <c r="K831" s="1" t="s">
        <v>111</v>
      </c>
      <c r="L831" s="1" t="s">
        <v>7681</v>
      </c>
      <c r="M831" s="1" t="s">
        <v>7682</v>
      </c>
      <c r="N831" s="1" t="s">
        <v>7683</v>
      </c>
      <c r="O831" s="1" t="s">
        <v>122</v>
      </c>
      <c r="P831" s="1" t="s">
        <v>246</v>
      </c>
      <c r="Q831" s="1" t="s">
        <v>247</v>
      </c>
      <c r="R831" s="1" t="s">
        <v>7684</v>
      </c>
      <c r="S831" s="1" t="s">
        <v>7479</v>
      </c>
      <c r="T831" s="1" t="s">
        <v>7685</v>
      </c>
      <c r="U831" s="1" t="s">
        <v>7686</v>
      </c>
      <c r="V831" s="18">
        <v>7.3067129629629635E-2</v>
      </c>
      <c r="W831" s="18">
        <v>0.10238425925925926</v>
      </c>
      <c r="X831" s="18">
        <v>2.9317129629629634E-2</v>
      </c>
      <c r="Y831" s="1" t="e">
        <f>VLOOKUP(A831,tickets!A:A,1,0)</f>
        <v>#N/A</v>
      </c>
      <c r="Z831" s="58">
        <v>45336</v>
      </c>
      <c r="AA831" s="79">
        <v>0.99305555555555547</v>
      </c>
    </row>
    <row r="832" spans="1:27" hidden="1" x14ac:dyDescent="0.2">
      <c r="A832" s="1" t="s">
        <v>7687</v>
      </c>
      <c r="B832" s="1" t="s">
        <v>132</v>
      </c>
      <c r="C832" s="1" t="s">
        <v>256</v>
      </c>
      <c r="D832" s="1" t="s">
        <v>257</v>
      </c>
      <c r="E832" s="1" t="s">
        <v>258</v>
      </c>
      <c r="F832" s="1" t="s">
        <v>219</v>
      </c>
      <c r="G832" s="1" t="s">
        <v>116</v>
      </c>
      <c r="H832" s="1" t="s">
        <v>40</v>
      </c>
      <c r="I832" s="1" t="s">
        <v>117</v>
      </c>
      <c r="J832" s="1" t="s">
        <v>81</v>
      </c>
      <c r="K832" s="1" t="s">
        <v>259</v>
      </c>
      <c r="L832" s="1" t="s">
        <v>260</v>
      </c>
      <c r="M832" s="1" t="s">
        <v>7688</v>
      </c>
      <c r="N832" s="1" t="s">
        <v>7689</v>
      </c>
      <c r="O832" s="1" t="s">
        <v>122</v>
      </c>
      <c r="P832" s="1" t="s">
        <v>199</v>
      </c>
      <c r="Q832" s="1" t="s">
        <v>115</v>
      </c>
      <c r="R832" s="1" t="s">
        <v>7690</v>
      </c>
      <c r="S832" s="1" t="s">
        <v>7483</v>
      </c>
      <c r="T832" s="1" t="s">
        <v>7670</v>
      </c>
      <c r="V832" s="18">
        <v>0.1690625</v>
      </c>
      <c r="W832" s="18">
        <v>0.18144675925925927</v>
      </c>
      <c r="X832" s="18">
        <v>1.238425925925926E-2</v>
      </c>
      <c r="Y832" s="1" t="e">
        <f>VLOOKUP(A832,tickets!A:A,1,0)</f>
        <v>#N/A</v>
      </c>
      <c r="Z832" s="58">
        <v>45338</v>
      </c>
      <c r="AA832" s="79">
        <v>0.99305555555555547</v>
      </c>
    </row>
    <row r="833" spans="1:27" x14ac:dyDescent="0.2">
      <c r="A833" s="1" t="s">
        <v>2576</v>
      </c>
      <c r="B833" s="1" t="s">
        <v>112</v>
      </c>
      <c r="C833" s="1" t="s">
        <v>18</v>
      </c>
      <c r="D833" s="1" t="s">
        <v>18</v>
      </c>
      <c r="E833" s="1" t="s">
        <v>60</v>
      </c>
      <c r="F833" s="1" t="s">
        <v>445</v>
      </c>
      <c r="G833" s="1" t="s">
        <v>110</v>
      </c>
      <c r="H833" s="1" t="s">
        <v>50</v>
      </c>
      <c r="I833" s="1" t="s">
        <v>109</v>
      </c>
      <c r="J833" s="1" t="s">
        <v>81</v>
      </c>
      <c r="K833" s="1" t="s">
        <v>111</v>
      </c>
      <c r="L833" s="1" t="s">
        <v>2580</v>
      </c>
      <c r="M833" s="1" t="s">
        <v>8495</v>
      </c>
      <c r="N833" s="1" t="s">
        <v>8496</v>
      </c>
      <c r="O833" s="1" t="s">
        <v>122</v>
      </c>
      <c r="P833" s="1" t="s">
        <v>266</v>
      </c>
      <c r="Q833" s="1" t="s">
        <v>267</v>
      </c>
      <c r="R833" s="1" t="s">
        <v>8497</v>
      </c>
      <c r="S833" s="1" t="s">
        <v>7470</v>
      </c>
      <c r="T833" s="1" t="s">
        <v>8498</v>
      </c>
      <c r="U833" s="1" t="s">
        <v>8499</v>
      </c>
      <c r="V833" s="18">
        <v>0</v>
      </c>
      <c r="W833" s="18">
        <v>4.8842592592592592E-3</v>
      </c>
      <c r="X833" s="18">
        <v>4.8842592592592592E-3</v>
      </c>
      <c r="Y833" s="1" t="e">
        <f>VLOOKUP(A833,tickets!A:A,1,0)</f>
        <v>#N/A</v>
      </c>
      <c r="Z833" s="58">
        <v>45334</v>
      </c>
      <c r="AA833" s="79">
        <v>0.99305555555555547</v>
      </c>
    </row>
    <row r="834" spans="1:27" x14ac:dyDescent="0.2">
      <c r="A834" s="1" t="s">
        <v>2441</v>
      </c>
      <c r="B834" s="1" t="s">
        <v>112</v>
      </c>
      <c r="C834" s="1" t="s">
        <v>18</v>
      </c>
      <c r="D834" s="1" t="s">
        <v>18</v>
      </c>
      <c r="E834" s="1" t="s">
        <v>499</v>
      </c>
      <c r="F834" s="1" t="s">
        <v>1770</v>
      </c>
      <c r="G834" s="1" t="s">
        <v>110</v>
      </c>
      <c r="H834" s="1" t="s">
        <v>50</v>
      </c>
      <c r="I834" s="1" t="s">
        <v>109</v>
      </c>
      <c r="J834" s="1" t="s">
        <v>81</v>
      </c>
      <c r="K834" s="1" t="s">
        <v>111</v>
      </c>
      <c r="L834" s="1" t="s">
        <v>2445</v>
      </c>
      <c r="M834" s="1" t="s">
        <v>8559</v>
      </c>
      <c r="N834" s="1" t="s">
        <v>8560</v>
      </c>
      <c r="O834" s="1" t="s">
        <v>122</v>
      </c>
      <c r="P834" s="1" t="s">
        <v>266</v>
      </c>
      <c r="Q834" s="1" t="s">
        <v>267</v>
      </c>
      <c r="R834" s="1" t="s">
        <v>8561</v>
      </c>
      <c r="S834" s="1" t="s">
        <v>7470</v>
      </c>
      <c r="T834" s="1" t="s">
        <v>6115</v>
      </c>
      <c r="U834" s="1" t="s">
        <v>6339</v>
      </c>
      <c r="V834" s="18">
        <v>2.7664467592592596</v>
      </c>
      <c r="W834" s="18">
        <v>2.9196643518518517</v>
      </c>
      <c r="X834" s="18">
        <v>0.1532175925925926</v>
      </c>
      <c r="Y834" s="1" t="e">
        <f>VLOOKUP(A834,tickets!A:A,1,0)</f>
        <v>#N/A</v>
      </c>
      <c r="Z834" s="58">
        <v>45334</v>
      </c>
      <c r="AA834" s="79">
        <v>0.99305555555555547</v>
      </c>
    </row>
    <row r="835" spans="1:27" x14ac:dyDescent="0.2">
      <c r="A835" s="1" t="s">
        <v>2461</v>
      </c>
      <c r="B835" s="1" t="s">
        <v>112</v>
      </c>
      <c r="C835" s="1" t="s">
        <v>18</v>
      </c>
      <c r="D835" s="1" t="s">
        <v>242</v>
      </c>
      <c r="E835" s="1" t="s">
        <v>61</v>
      </c>
      <c r="F835" s="1" t="s">
        <v>453</v>
      </c>
      <c r="G835" s="1" t="s">
        <v>110</v>
      </c>
      <c r="H835" s="1" t="s">
        <v>50</v>
      </c>
      <c r="I835" s="1" t="s">
        <v>109</v>
      </c>
      <c r="J835" s="1" t="s">
        <v>81</v>
      </c>
      <c r="K835" s="1" t="s">
        <v>121</v>
      </c>
      <c r="L835" s="1" t="s">
        <v>2465</v>
      </c>
      <c r="M835" s="1" t="s">
        <v>8613</v>
      </c>
      <c r="N835" s="1" t="s">
        <v>8614</v>
      </c>
      <c r="O835" s="1" t="s">
        <v>122</v>
      </c>
      <c r="P835" s="1" t="s">
        <v>266</v>
      </c>
      <c r="Q835" s="1" t="s">
        <v>267</v>
      </c>
      <c r="R835" s="1" t="s">
        <v>8615</v>
      </c>
      <c r="S835" s="1" t="s">
        <v>7470</v>
      </c>
      <c r="T835" s="1" t="s">
        <v>2465</v>
      </c>
      <c r="U835" s="1" t="s">
        <v>2465</v>
      </c>
      <c r="V835" s="18">
        <v>0</v>
      </c>
      <c r="W835" s="18">
        <v>1.8518518518518517E-3</v>
      </c>
      <c r="X835" s="18">
        <v>1.8518518518518517E-3</v>
      </c>
      <c r="Y835" s="1" t="e">
        <f>VLOOKUP(A835,tickets!A:A,1,0)</f>
        <v>#N/A</v>
      </c>
      <c r="Z835" s="58">
        <v>45334</v>
      </c>
      <c r="AA835" s="79">
        <v>0.99305555555555547</v>
      </c>
    </row>
    <row r="836" spans="1:27" hidden="1" x14ac:dyDescent="0.2">
      <c r="A836" s="1" t="s">
        <v>7703</v>
      </c>
      <c r="B836" s="1" t="s">
        <v>132</v>
      </c>
      <c r="C836" s="1" t="s">
        <v>250</v>
      </c>
      <c r="D836" s="1" t="s">
        <v>251</v>
      </c>
      <c r="E836" s="1" t="s">
        <v>252</v>
      </c>
      <c r="F836" s="1" t="s">
        <v>253</v>
      </c>
      <c r="G836" s="1" t="s">
        <v>159</v>
      </c>
      <c r="H836" s="1" t="s">
        <v>36</v>
      </c>
      <c r="I836" s="1" t="s">
        <v>84</v>
      </c>
      <c r="J836" s="1" t="s">
        <v>81</v>
      </c>
      <c r="K836" s="1" t="s">
        <v>129</v>
      </c>
      <c r="L836" s="1" t="s">
        <v>333</v>
      </c>
      <c r="M836" s="1" t="s">
        <v>7704</v>
      </c>
      <c r="N836" s="1" t="s">
        <v>7705</v>
      </c>
      <c r="O836" s="1" t="s">
        <v>122</v>
      </c>
      <c r="P836" s="1" t="s">
        <v>246</v>
      </c>
      <c r="Q836" s="1" t="s">
        <v>247</v>
      </c>
      <c r="R836" s="1" t="s">
        <v>7706</v>
      </c>
      <c r="S836" s="1" t="s">
        <v>7483</v>
      </c>
      <c r="T836" s="1" t="s">
        <v>333</v>
      </c>
      <c r="U836" s="1" t="s">
        <v>270</v>
      </c>
      <c r="V836" s="18">
        <v>1.1689814814814816E-3</v>
      </c>
      <c r="W836" s="18">
        <v>2.5347222222222221E-3</v>
      </c>
      <c r="X836" s="18">
        <v>1.3657407407407409E-3</v>
      </c>
      <c r="Y836" s="1" t="e">
        <f>VLOOKUP(A836,tickets!A:A,1,0)</f>
        <v>#N/A</v>
      </c>
      <c r="Z836" s="58">
        <v>45338</v>
      </c>
      <c r="AA836" s="79">
        <v>0.99305555555555547</v>
      </c>
    </row>
    <row r="837" spans="1:27" x14ac:dyDescent="0.2">
      <c r="A837" s="1" t="s">
        <v>2466</v>
      </c>
      <c r="B837" s="1" t="s">
        <v>112</v>
      </c>
      <c r="C837" s="1" t="s">
        <v>18</v>
      </c>
      <c r="D837" s="1" t="s">
        <v>242</v>
      </c>
      <c r="E837" s="1" t="s">
        <v>61</v>
      </c>
      <c r="F837" s="1" t="s">
        <v>453</v>
      </c>
      <c r="G837" s="1" t="s">
        <v>110</v>
      </c>
      <c r="H837" s="1" t="s">
        <v>50</v>
      </c>
      <c r="I837" s="1" t="s">
        <v>109</v>
      </c>
      <c r="J837" s="1" t="s">
        <v>81</v>
      </c>
      <c r="K837" s="1" t="s">
        <v>111</v>
      </c>
      <c r="L837" s="1" t="s">
        <v>2470</v>
      </c>
      <c r="M837" s="1" t="s">
        <v>8616</v>
      </c>
      <c r="N837" s="1" t="s">
        <v>8617</v>
      </c>
      <c r="O837" s="1" t="s">
        <v>122</v>
      </c>
      <c r="P837" s="1" t="s">
        <v>266</v>
      </c>
      <c r="Q837" s="1" t="s">
        <v>267</v>
      </c>
      <c r="R837" s="1" t="s">
        <v>8618</v>
      </c>
      <c r="S837" s="1" t="s">
        <v>7470</v>
      </c>
      <c r="T837" s="1" t="s">
        <v>2470</v>
      </c>
      <c r="U837" s="1" t="s">
        <v>2470</v>
      </c>
      <c r="V837" s="18">
        <v>0</v>
      </c>
      <c r="W837" s="18">
        <v>1.4004629629629629E-3</v>
      </c>
      <c r="X837" s="18">
        <v>1.4004629629629629E-3</v>
      </c>
      <c r="Y837" s="1" t="e">
        <f>VLOOKUP(A837,tickets!A:A,1,0)</f>
        <v>#N/A</v>
      </c>
      <c r="Z837" s="58">
        <v>45334</v>
      </c>
      <c r="AA837" s="79">
        <v>0.99305555555555547</v>
      </c>
    </row>
    <row r="838" spans="1:27" x14ac:dyDescent="0.2">
      <c r="A838" s="1" t="s">
        <v>2471</v>
      </c>
      <c r="B838" s="1" t="s">
        <v>112</v>
      </c>
      <c r="C838" s="1" t="s">
        <v>18</v>
      </c>
      <c r="D838" s="1" t="s">
        <v>242</v>
      </c>
      <c r="E838" s="1" t="s">
        <v>61</v>
      </c>
      <c r="F838" s="1" t="s">
        <v>453</v>
      </c>
      <c r="G838" s="1" t="s">
        <v>110</v>
      </c>
      <c r="H838" s="1" t="s">
        <v>50</v>
      </c>
      <c r="I838" s="1" t="s">
        <v>109</v>
      </c>
      <c r="J838" s="1" t="s">
        <v>81</v>
      </c>
      <c r="K838" s="1" t="s">
        <v>111</v>
      </c>
      <c r="L838" s="1" t="s">
        <v>2475</v>
      </c>
      <c r="M838" s="1" t="s">
        <v>8619</v>
      </c>
      <c r="N838" s="1" t="s">
        <v>8620</v>
      </c>
      <c r="O838" s="1" t="s">
        <v>122</v>
      </c>
      <c r="P838" s="1" t="s">
        <v>266</v>
      </c>
      <c r="Q838" s="1" t="s">
        <v>267</v>
      </c>
      <c r="R838" s="1" t="s">
        <v>8621</v>
      </c>
      <c r="S838" s="1" t="s">
        <v>7470</v>
      </c>
      <c r="T838" s="1" t="s">
        <v>2475</v>
      </c>
      <c r="U838" s="1" t="s">
        <v>2475</v>
      </c>
      <c r="V838" s="18">
        <v>0</v>
      </c>
      <c r="W838" s="18">
        <v>2.7199074074074074E-3</v>
      </c>
      <c r="X838" s="18">
        <v>2.7199074074074074E-3</v>
      </c>
      <c r="Y838" s="1" t="e">
        <f>VLOOKUP(A838,tickets!A:A,1,0)</f>
        <v>#N/A</v>
      </c>
      <c r="Z838" s="58">
        <v>45334</v>
      </c>
      <c r="AA838" s="79">
        <v>0.99305555555555547</v>
      </c>
    </row>
    <row r="839" spans="1:27" hidden="1" x14ac:dyDescent="0.2">
      <c r="A839" s="1" t="s">
        <v>7714</v>
      </c>
      <c r="B839" s="1" t="s">
        <v>173</v>
      </c>
      <c r="C839" s="1" t="s">
        <v>242</v>
      </c>
      <c r="D839" s="1" t="s">
        <v>251</v>
      </c>
      <c r="E839" s="1" t="s">
        <v>352</v>
      </c>
      <c r="F839" s="1" t="s">
        <v>389</v>
      </c>
      <c r="G839" s="1" t="s">
        <v>110</v>
      </c>
      <c r="H839" s="1" t="s">
        <v>50</v>
      </c>
      <c r="I839" s="1" t="s">
        <v>109</v>
      </c>
      <c r="J839" s="1" t="s">
        <v>4186</v>
      </c>
      <c r="K839" s="1" t="s">
        <v>114</v>
      </c>
      <c r="L839" s="1" t="s">
        <v>7715</v>
      </c>
      <c r="M839" s="1" t="s">
        <v>7716</v>
      </c>
      <c r="N839" s="1" t="s">
        <v>7717</v>
      </c>
      <c r="O839" s="1" t="s">
        <v>122</v>
      </c>
      <c r="P839" s="1" t="s">
        <v>246</v>
      </c>
      <c r="Q839" s="1" t="s">
        <v>247</v>
      </c>
      <c r="R839" s="1" t="s">
        <v>7718</v>
      </c>
      <c r="S839" s="1" t="s">
        <v>7475</v>
      </c>
      <c r="T839" s="1" t="s">
        <v>6640</v>
      </c>
      <c r="U839" s="1" t="s">
        <v>973</v>
      </c>
      <c r="V839" s="18">
        <v>0</v>
      </c>
      <c r="W839" s="18">
        <v>0</v>
      </c>
      <c r="X839" s="18">
        <v>0</v>
      </c>
      <c r="Y839" s="1" t="e">
        <f>VLOOKUP(A839,tickets!A:A,1,0)</f>
        <v>#N/A</v>
      </c>
      <c r="Z839" s="58">
        <v>45335</v>
      </c>
      <c r="AA839" s="79">
        <v>0.99305555555555547</v>
      </c>
    </row>
    <row r="840" spans="1:27" hidden="1" x14ac:dyDescent="0.2">
      <c r="A840" s="1" t="s">
        <v>7719</v>
      </c>
      <c r="B840" s="1" t="s">
        <v>115</v>
      </c>
      <c r="C840" s="1" t="s">
        <v>242</v>
      </c>
      <c r="D840" s="1" t="s">
        <v>243</v>
      </c>
      <c r="E840" s="1" t="s">
        <v>284</v>
      </c>
      <c r="F840" s="1" t="s">
        <v>134</v>
      </c>
      <c r="G840" s="1" t="s">
        <v>110</v>
      </c>
      <c r="H840" s="1" t="s">
        <v>50</v>
      </c>
      <c r="I840" s="1" t="s">
        <v>109</v>
      </c>
      <c r="J840" s="1" t="s">
        <v>81</v>
      </c>
      <c r="K840" s="1" t="s">
        <v>362</v>
      </c>
      <c r="L840" s="1" t="s">
        <v>7720</v>
      </c>
      <c r="M840" s="1" t="s">
        <v>7721</v>
      </c>
      <c r="N840" s="1" t="s">
        <v>7722</v>
      </c>
      <c r="O840" s="1" t="s">
        <v>122</v>
      </c>
      <c r="P840" s="1" t="s">
        <v>246</v>
      </c>
      <c r="Q840" s="1" t="s">
        <v>247</v>
      </c>
      <c r="R840" s="1" t="s">
        <v>7723</v>
      </c>
      <c r="S840" s="1" t="s">
        <v>7470</v>
      </c>
      <c r="T840" s="1" t="s">
        <v>7724</v>
      </c>
      <c r="V840" s="18">
        <v>3.8136574074074073E-2</v>
      </c>
      <c r="W840" s="18">
        <v>5.4398148148148147E-2</v>
      </c>
      <c r="X840" s="18">
        <v>1.6261574074074074E-2</v>
      </c>
      <c r="Y840" s="1" t="e">
        <f>VLOOKUP(A840,tickets!A:A,1,0)</f>
        <v>#N/A</v>
      </c>
      <c r="Z840" s="58">
        <v>45334</v>
      </c>
      <c r="AA840" s="79">
        <v>0.99305555555555547</v>
      </c>
    </row>
    <row r="841" spans="1:27" hidden="1" x14ac:dyDescent="0.2">
      <c r="A841" s="1" t="s">
        <v>7725</v>
      </c>
      <c r="B841" s="1" t="s">
        <v>132</v>
      </c>
      <c r="C841" s="1" t="s">
        <v>256</v>
      </c>
      <c r="D841" s="1" t="s">
        <v>374</v>
      </c>
      <c r="E841" s="1" t="s">
        <v>258</v>
      </c>
      <c r="F841" s="1" t="s">
        <v>442</v>
      </c>
      <c r="G841" s="1" t="s">
        <v>116</v>
      </c>
      <c r="H841" s="1" t="s">
        <v>40</v>
      </c>
      <c r="I841" s="1" t="s">
        <v>117</v>
      </c>
      <c r="J841" s="1" t="s">
        <v>81</v>
      </c>
      <c r="K841" s="1" t="s">
        <v>391</v>
      </c>
      <c r="L841" s="1" t="s">
        <v>485</v>
      </c>
      <c r="M841" s="1" t="s">
        <v>7726</v>
      </c>
      <c r="N841" s="1" t="s">
        <v>7727</v>
      </c>
      <c r="O841" s="1" t="s">
        <v>122</v>
      </c>
      <c r="P841" s="1" t="s">
        <v>199</v>
      </c>
      <c r="Q841" s="1" t="s">
        <v>115</v>
      </c>
      <c r="R841" s="1" t="s">
        <v>7728</v>
      </c>
      <c r="S841" s="1" t="s">
        <v>7515</v>
      </c>
      <c r="T841" s="1" t="s">
        <v>7729</v>
      </c>
      <c r="V841" s="18">
        <v>0.14854166666666666</v>
      </c>
      <c r="W841" s="18">
        <v>0.16938657407407409</v>
      </c>
      <c r="X841" s="18">
        <v>2.0844907407407406E-2</v>
      </c>
      <c r="Y841" s="1" t="e">
        <f>VLOOKUP(A841,tickets!A:A,1,0)</f>
        <v>#N/A</v>
      </c>
      <c r="Z841" s="58">
        <v>45337</v>
      </c>
      <c r="AA841" s="79">
        <v>0.99305555555555547</v>
      </c>
    </row>
    <row r="842" spans="1:27" hidden="1" x14ac:dyDescent="0.2">
      <c r="A842" s="1" t="s">
        <v>7730</v>
      </c>
      <c r="B842" s="1" t="s">
        <v>132</v>
      </c>
      <c r="C842" s="1" t="s">
        <v>250</v>
      </c>
      <c r="D842" s="1" t="s">
        <v>251</v>
      </c>
      <c r="E842" s="1" t="s">
        <v>289</v>
      </c>
      <c r="F842" s="1" t="s">
        <v>290</v>
      </c>
      <c r="G842" s="1" t="s">
        <v>110</v>
      </c>
      <c r="H842" s="1" t="s">
        <v>50</v>
      </c>
      <c r="I842" s="1" t="s">
        <v>109</v>
      </c>
      <c r="J842" s="1" t="s">
        <v>81</v>
      </c>
      <c r="K842" s="1" t="s">
        <v>129</v>
      </c>
      <c r="L842" s="1" t="s">
        <v>254</v>
      </c>
      <c r="M842" s="1" t="s">
        <v>7731</v>
      </c>
      <c r="N842" s="1" t="s">
        <v>7732</v>
      </c>
      <c r="O842" s="1" t="s">
        <v>122</v>
      </c>
      <c r="P842" s="1" t="s">
        <v>246</v>
      </c>
      <c r="Q842" s="1" t="s">
        <v>247</v>
      </c>
      <c r="R842" s="1" t="s">
        <v>7733</v>
      </c>
      <c r="S842" s="1" t="s">
        <v>7470</v>
      </c>
      <c r="T842" s="1" t="s">
        <v>254</v>
      </c>
      <c r="U842" s="1" t="s">
        <v>346</v>
      </c>
      <c r="V842" s="18">
        <v>7.5231481481481471E-4</v>
      </c>
      <c r="W842" s="18">
        <v>1.423611111111111E-3</v>
      </c>
      <c r="X842" s="18">
        <v>6.7129629629629625E-4</v>
      </c>
      <c r="Y842" s="1" t="e">
        <f>VLOOKUP(A842,tickets!A:A,1,0)</f>
        <v>#N/A</v>
      </c>
      <c r="Z842" s="58">
        <v>45334</v>
      </c>
      <c r="AA842" s="79">
        <v>0.99305555555555547</v>
      </c>
    </row>
    <row r="843" spans="1:27" x14ac:dyDescent="0.2">
      <c r="A843" s="1" t="s">
        <v>2586</v>
      </c>
      <c r="B843" s="1" t="s">
        <v>112</v>
      </c>
      <c r="C843" s="1" t="s">
        <v>18</v>
      </c>
      <c r="D843" s="1" t="s">
        <v>18</v>
      </c>
      <c r="E843" s="1" t="s">
        <v>60</v>
      </c>
      <c r="F843" s="1" t="s">
        <v>445</v>
      </c>
      <c r="G843" s="1" t="s">
        <v>110</v>
      </c>
      <c r="H843" s="1" t="s">
        <v>50</v>
      </c>
      <c r="I843" s="1" t="s">
        <v>109</v>
      </c>
      <c r="J843" s="1" t="s">
        <v>81</v>
      </c>
      <c r="K843" s="1" t="s">
        <v>111</v>
      </c>
      <c r="L843" s="1" t="s">
        <v>2590</v>
      </c>
      <c r="M843" s="1" t="s">
        <v>8651</v>
      </c>
      <c r="N843" s="1" t="s">
        <v>8652</v>
      </c>
      <c r="O843" s="1" t="s">
        <v>122</v>
      </c>
      <c r="P843" s="1" t="s">
        <v>266</v>
      </c>
      <c r="Q843" s="1" t="s">
        <v>267</v>
      </c>
      <c r="R843" s="1" t="s">
        <v>8653</v>
      </c>
      <c r="S843" s="1" t="s">
        <v>7470</v>
      </c>
      <c r="T843" s="1" t="s">
        <v>8654</v>
      </c>
      <c r="U843" s="1" t="s">
        <v>8655</v>
      </c>
      <c r="V843" s="18">
        <v>0</v>
      </c>
      <c r="W843" s="18">
        <v>3.2754629629629631E-3</v>
      </c>
      <c r="X843" s="18">
        <v>3.2754629629629631E-3</v>
      </c>
      <c r="Y843" s="1" t="e">
        <f>VLOOKUP(A843,tickets!A:A,1,0)</f>
        <v>#N/A</v>
      </c>
      <c r="Z843" s="58">
        <v>45334</v>
      </c>
      <c r="AA843" s="79">
        <v>0.99305555555555547</v>
      </c>
    </row>
    <row r="844" spans="1:27" x14ac:dyDescent="0.2">
      <c r="A844" s="1" t="s">
        <v>2511</v>
      </c>
      <c r="B844" s="1" t="s">
        <v>115</v>
      </c>
      <c r="C844" s="1" t="s">
        <v>22</v>
      </c>
      <c r="D844" s="1" t="s">
        <v>243</v>
      </c>
      <c r="E844" s="1" t="s">
        <v>47</v>
      </c>
      <c r="F844" s="1" t="s">
        <v>191</v>
      </c>
      <c r="G844" s="1" t="s">
        <v>116</v>
      </c>
      <c r="H844" s="1" t="s">
        <v>40</v>
      </c>
      <c r="I844" s="1" t="s">
        <v>117</v>
      </c>
      <c r="J844" s="1" t="s">
        <v>81</v>
      </c>
      <c r="K844" s="1" t="s">
        <v>138</v>
      </c>
      <c r="L844" s="1" t="s">
        <v>2515</v>
      </c>
      <c r="M844" s="1" t="s">
        <v>8688</v>
      </c>
      <c r="N844" s="1" t="s">
        <v>8689</v>
      </c>
      <c r="O844" s="1" t="s">
        <v>122</v>
      </c>
      <c r="P844" s="1" t="s">
        <v>246</v>
      </c>
      <c r="Q844" s="1" t="s">
        <v>247</v>
      </c>
      <c r="R844" s="1" t="s">
        <v>8690</v>
      </c>
      <c r="S844" s="1" t="s">
        <v>7470</v>
      </c>
      <c r="T844" s="1" t="s">
        <v>8691</v>
      </c>
      <c r="U844" s="1" t="s">
        <v>8692</v>
      </c>
      <c r="V844" s="18">
        <v>0</v>
      </c>
      <c r="W844" s="18">
        <v>9.4618055555555566E-2</v>
      </c>
      <c r="X844" s="18">
        <v>9.4618055555555566E-2</v>
      </c>
      <c r="Y844" s="1" t="e">
        <f>VLOOKUP(A844,tickets!A:A,1,0)</f>
        <v>#N/A</v>
      </c>
      <c r="Z844" s="58">
        <v>45334</v>
      </c>
      <c r="AA844" s="79">
        <v>0.99305555555555547</v>
      </c>
    </row>
    <row r="845" spans="1:27" x14ac:dyDescent="0.2">
      <c r="A845" s="1" t="s">
        <v>2536</v>
      </c>
      <c r="B845" s="1" t="s">
        <v>216</v>
      </c>
      <c r="C845" s="1" t="s">
        <v>17</v>
      </c>
      <c r="D845" s="1" t="s">
        <v>242</v>
      </c>
      <c r="E845" s="1" t="s">
        <v>448</v>
      </c>
      <c r="F845" s="1" t="s">
        <v>147</v>
      </c>
      <c r="G845" s="1" t="s">
        <v>110</v>
      </c>
      <c r="H845" s="1" t="s">
        <v>50</v>
      </c>
      <c r="I845" s="1" t="s">
        <v>109</v>
      </c>
      <c r="J845" s="1" t="s">
        <v>81</v>
      </c>
      <c r="K845" s="1" t="s">
        <v>111</v>
      </c>
      <c r="L845" s="1" t="s">
        <v>2540</v>
      </c>
      <c r="M845" s="1" t="s">
        <v>8709</v>
      </c>
      <c r="N845" s="1" t="s">
        <v>8710</v>
      </c>
      <c r="O845" s="1" t="s">
        <v>122</v>
      </c>
      <c r="P845" s="1" t="s">
        <v>266</v>
      </c>
      <c r="Q845" s="1" t="s">
        <v>267</v>
      </c>
      <c r="R845" s="1" t="s">
        <v>8711</v>
      </c>
      <c r="S845" s="1" t="s">
        <v>7470</v>
      </c>
      <c r="T845" s="1" t="s">
        <v>8712</v>
      </c>
      <c r="U845" s="1" t="s">
        <v>8713</v>
      </c>
      <c r="V845" s="18">
        <v>0</v>
      </c>
      <c r="W845" s="18">
        <v>0</v>
      </c>
      <c r="X845" s="18">
        <v>0</v>
      </c>
      <c r="Y845" s="1" t="e">
        <f>VLOOKUP(A845,tickets!A:A,1,0)</f>
        <v>#N/A</v>
      </c>
      <c r="Z845" s="58">
        <v>45334</v>
      </c>
      <c r="AA845" s="79">
        <v>0.99305555555555547</v>
      </c>
    </row>
    <row r="846" spans="1:27" x14ac:dyDescent="0.2">
      <c r="A846" s="1" t="s">
        <v>2551</v>
      </c>
      <c r="B846" s="1" t="s">
        <v>112</v>
      </c>
      <c r="C846" s="1" t="s">
        <v>18</v>
      </c>
      <c r="D846" s="1" t="s">
        <v>18</v>
      </c>
      <c r="E846" s="1" t="s">
        <v>60</v>
      </c>
      <c r="F846" s="1" t="s">
        <v>445</v>
      </c>
      <c r="G846" s="1" t="s">
        <v>110</v>
      </c>
      <c r="H846" s="1" t="s">
        <v>50</v>
      </c>
      <c r="I846" s="1" t="s">
        <v>109</v>
      </c>
      <c r="J846" s="1" t="s">
        <v>81</v>
      </c>
      <c r="K846" s="1" t="s">
        <v>111</v>
      </c>
      <c r="L846" s="1" t="s">
        <v>2555</v>
      </c>
      <c r="M846" s="1" t="s">
        <v>8719</v>
      </c>
      <c r="N846" s="1" t="s">
        <v>8720</v>
      </c>
      <c r="O846" s="1" t="s">
        <v>122</v>
      </c>
      <c r="P846" s="1" t="s">
        <v>266</v>
      </c>
      <c r="Q846" s="1" t="s">
        <v>267</v>
      </c>
      <c r="R846" s="1" t="s">
        <v>8721</v>
      </c>
      <c r="S846" s="1" t="s">
        <v>7470</v>
      </c>
      <c r="T846" s="1" t="s">
        <v>8722</v>
      </c>
      <c r="U846" s="1" t="s">
        <v>8722</v>
      </c>
      <c r="V846" s="18">
        <v>0</v>
      </c>
      <c r="W846" s="18">
        <v>1.005787037037037E-2</v>
      </c>
      <c r="X846" s="18">
        <v>1.005787037037037E-2</v>
      </c>
      <c r="Y846" s="1" t="e">
        <f>VLOOKUP(A846,tickets!A:A,1,0)</f>
        <v>#N/A</v>
      </c>
      <c r="Z846" s="58">
        <v>45334</v>
      </c>
      <c r="AA846" s="79">
        <v>0.99305555555555547</v>
      </c>
    </row>
    <row r="847" spans="1:27" hidden="1" x14ac:dyDescent="0.2">
      <c r="A847" s="1" t="s">
        <v>7751</v>
      </c>
      <c r="B847" s="1" t="s">
        <v>132</v>
      </c>
      <c r="C847" s="1" t="s">
        <v>309</v>
      </c>
      <c r="D847" s="1" t="s">
        <v>374</v>
      </c>
      <c r="E847" s="1" t="s">
        <v>281</v>
      </c>
      <c r="F847" s="1" t="s">
        <v>442</v>
      </c>
      <c r="G847" s="1" t="s">
        <v>116</v>
      </c>
      <c r="H847" s="1" t="s">
        <v>40</v>
      </c>
      <c r="I847" s="1" t="s">
        <v>117</v>
      </c>
      <c r="J847" s="1" t="s">
        <v>81</v>
      </c>
      <c r="K847" s="1" t="s">
        <v>420</v>
      </c>
      <c r="L847" s="1" t="s">
        <v>421</v>
      </c>
      <c r="M847" s="1" t="s">
        <v>7752</v>
      </c>
      <c r="N847" s="1" t="s">
        <v>7753</v>
      </c>
      <c r="O847" s="1" t="s">
        <v>122</v>
      </c>
      <c r="P847" s="1" t="s">
        <v>246</v>
      </c>
      <c r="Q847" s="1" t="s">
        <v>247</v>
      </c>
      <c r="R847" s="1" t="s">
        <v>7754</v>
      </c>
      <c r="S847" s="1" t="s">
        <v>7515</v>
      </c>
      <c r="T847" s="1" t="s">
        <v>7755</v>
      </c>
      <c r="U847" s="1" t="s">
        <v>7756</v>
      </c>
      <c r="V847" s="18">
        <v>5.185185185185185E-3</v>
      </c>
      <c r="W847" s="18">
        <v>1.0752314814814814E-2</v>
      </c>
      <c r="X847" s="18">
        <v>5.5671296296296302E-3</v>
      </c>
      <c r="Y847" s="1" t="e">
        <f>VLOOKUP(A847,tickets!A:A,1,0)</f>
        <v>#N/A</v>
      </c>
      <c r="Z847" s="58">
        <v>45337</v>
      </c>
      <c r="AA847" s="79">
        <v>0.99305555555555547</v>
      </c>
    </row>
    <row r="848" spans="1:27" hidden="1" x14ac:dyDescent="0.2">
      <c r="A848" s="1" t="s">
        <v>7757</v>
      </c>
      <c r="B848" s="1" t="s">
        <v>132</v>
      </c>
      <c r="C848" s="1" t="s">
        <v>250</v>
      </c>
      <c r="D848" s="1" t="s">
        <v>251</v>
      </c>
      <c r="E848" s="1" t="s">
        <v>302</v>
      </c>
      <c r="F848" s="1" t="s">
        <v>303</v>
      </c>
      <c r="G848" s="1" t="s">
        <v>110</v>
      </c>
      <c r="H848" s="1" t="s">
        <v>50</v>
      </c>
      <c r="I848" s="1" t="s">
        <v>109</v>
      </c>
      <c r="J848" s="1" t="s">
        <v>4186</v>
      </c>
      <c r="K848" s="1" t="s">
        <v>129</v>
      </c>
      <c r="L848" s="1" t="s">
        <v>306</v>
      </c>
      <c r="M848" s="1" t="s">
        <v>7758</v>
      </c>
      <c r="N848" s="1" t="s">
        <v>7759</v>
      </c>
      <c r="O848" s="1" t="s">
        <v>122</v>
      </c>
      <c r="P848" s="1" t="s">
        <v>246</v>
      </c>
      <c r="Q848" s="1" t="s">
        <v>247</v>
      </c>
      <c r="R848" s="1" t="s">
        <v>7760</v>
      </c>
      <c r="S848" s="1" t="s">
        <v>7470</v>
      </c>
      <c r="T848" s="1" t="s">
        <v>307</v>
      </c>
      <c r="U848" s="1" t="s">
        <v>276</v>
      </c>
      <c r="V848" s="18">
        <v>0</v>
      </c>
      <c r="W848" s="18">
        <v>0</v>
      </c>
      <c r="X848" s="18">
        <v>0</v>
      </c>
      <c r="Y848" s="1" t="e">
        <f>VLOOKUP(A848,tickets!A:A,1,0)</f>
        <v>#N/A</v>
      </c>
      <c r="Z848" s="58">
        <v>45334</v>
      </c>
      <c r="AA848" s="79">
        <v>0.99305555555555547</v>
      </c>
    </row>
    <row r="849" spans="1:27" hidden="1" x14ac:dyDescent="0.2">
      <c r="A849" s="1" t="s">
        <v>7761</v>
      </c>
      <c r="B849" s="1" t="s">
        <v>173</v>
      </c>
      <c r="C849" s="1" t="s">
        <v>242</v>
      </c>
      <c r="D849" s="1" t="s">
        <v>251</v>
      </c>
      <c r="E849" s="1" t="s">
        <v>407</v>
      </c>
      <c r="F849" s="1" t="s">
        <v>389</v>
      </c>
      <c r="G849" s="1" t="s">
        <v>110</v>
      </c>
      <c r="H849" s="1" t="s">
        <v>50</v>
      </c>
      <c r="I849" s="1" t="s">
        <v>109</v>
      </c>
      <c r="J849" s="1" t="s">
        <v>4186</v>
      </c>
      <c r="K849" s="1" t="s">
        <v>114</v>
      </c>
      <c r="L849" s="1" t="s">
        <v>7762</v>
      </c>
      <c r="M849" s="1" t="s">
        <v>7763</v>
      </c>
      <c r="N849" s="1" t="s">
        <v>7764</v>
      </c>
      <c r="O849" s="1" t="s">
        <v>122</v>
      </c>
      <c r="P849" s="1" t="s">
        <v>246</v>
      </c>
      <c r="Q849" s="1" t="s">
        <v>247</v>
      </c>
      <c r="R849" s="1" t="s">
        <v>7765</v>
      </c>
      <c r="S849" s="1" t="s">
        <v>7475</v>
      </c>
      <c r="U849" s="1" t="s">
        <v>7766</v>
      </c>
      <c r="V849" s="18">
        <v>0</v>
      </c>
      <c r="W849" s="18">
        <v>0</v>
      </c>
      <c r="X849" s="18">
        <v>0</v>
      </c>
      <c r="Y849" s="1" t="e">
        <f>VLOOKUP(A849,tickets!A:A,1,0)</f>
        <v>#N/A</v>
      </c>
      <c r="Z849" s="58">
        <v>45335</v>
      </c>
      <c r="AA849" s="79">
        <v>0.99305555555555547</v>
      </c>
    </row>
    <row r="850" spans="1:27" hidden="1" x14ac:dyDescent="0.2">
      <c r="A850" s="1" t="s">
        <v>7767</v>
      </c>
      <c r="B850" s="1" t="s">
        <v>164</v>
      </c>
      <c r="C850" s="1" t="s">
        <v>295</v>
      </c>
      <c r="D850" s="1" t="s">
        <v>296</v>
      </c>
      <c r="E850" s="1" t="s">
        <v>297</v>
      </c>
      <c r="F850" s="1" t="s">
        <v>298</v>
      </c>
      <c r="G850" s="1" t="s">
        <v>110</v>
      </c>
      <c r="H850" s="1" t="s">
        <v>50</v>
      </c>
      <c r="I850" s="1" t="s">
        <v>109</v>
      </c>
      <c r="J850" s="1" t="s">
        <v>4186</v>
      </c>
      <c r="K850" s="1" t="s">
        <v>129</v>
      </c>
      <c r="L850" s="1" t="s">
        <v>7768</v>
      </c>
      <c r="M850" s="1" t="s">
        <v>7769</v>
      </c>
      <c r="N850" s="1" t="s">
        <v>7770</v>
      </c>
      <c r="O850" s="1" t="s">
        <v>122</v>
      </c>
      <c r="P850" s="1" t="s">
        <v>246</v>
      </c>
      <c r="Q850" s="1" t="s">
        <v>247</v>
      </c>
      <c r="R850" s="1" t="s">
        <v>7771</v>
      </c>
      <c r="S850" s="1" t="s">
        <v>7470</v>
      </c>
      <c r="U850" s="1" t="s">
        <v>7772</v>
      </c>
      <c r="V850" s="18">
        <v>0</v>
      </c>
      <c r="W850" s="18">
        <v>0</v>
      </c>
      <c r="X850" s="18">
        <v>0</v>
      </c>
      <c r="Y850" s="1" t="e">
        <f>VLOOKUP(A850,tickets!A:A,1,0)</f>
        <v>#N/A</v>
      </c>
      <c r="Z850" s="58">
        <v>45334</v>
      </c>
      <c r="AA850" s="79">
        <v>0.99305555555555547</v>
      </c>
    </row>
    <row r="851" spans="1:27" hidden="1" x14ac:dyDescent="0.2">
      <c r="A851" s="1" t="s">
        <v>7773</v>
      </c>
      <c r="B851" s="1" t="s">
        <v>132</v>
      </c>
      <c r="C851" s="1" t="s">
        <v>256</v>
      </c>
      <c r="D851" s="1" t="s">
        <v>257</v>
      </c>
      <c r="E851" s="1" t="s">
        <v>289</v>
      </c>
      <c r="F851" s="1" t="s">
        <v>461</v>
      </c>
      <c r="G851" s="1" t="s">
        <v>116</v>
      </c>
      <c r="H851" s="1" t="s">
        <v>40</v>
      </c>
      <c r="I851" s="1" t="s">
        <v>117</v>
      </c>
      <c r="J851" s="1" t="s">
        <v>81</v>
      </c>
      <c r="K851" s="1" t="s">
        <v>521</v>
      </c>
      <c r="L851" s="1" t="s">
        <v>965</v>
      </c>
      <c r="M851" s="1" t="s">
        <v>7774</v>
      </c>
      <c r="N851" s="1" t="s">
        <v>7775</v>
      </c>
      <c r="O851" s="1" t="s">
        <v>122</v>
      </c>
      <c r="P851" s="1" t="s">
        <v>199</v>
      </c>
      <c r="Q851" s="1" t="s">
        <v>115</v>
      </c>
      <c r="R851" s="1" t="s">
        <v>7776</v>
      </c>
      <c r="S851" s="1" t="s">
        <v>7470</v>
      </c>
      <c r="T851" s="1" t="s">
        <v>7777</v>
      </c>
      <c r="U851" s="1" t="s">
        <v>262</v>
      </c>
      <c r="V851" s="18">
        <v>0.12574074074074074</v>
      </c>
      <c r="W851" s="18">
        <v>0.14994212962962963</v>
      </c>
      <c r="X851" s="18">
        <v>2.4201388888888887E-2</v>
      </c>
      <c r="Y851" s="1" t="e">
        <f>VLOOKUP(A851,tickets!A:A,1,0)</f>
        <v>#N/A</v>
      </c>
      <c r="Z851" s="58">
        <v>45334</v>
      </c>
      <c r="AA851" s="79">
        <v>0.99305555555555547</v>
      </c>
    </row>
    <row r="852" spans="1:27" x14ac:dyDescent="0.2">
      <c r="A852" s="1" t="s">
        <v>2556</v>
      </c>
      <c r="B852" s="1" t="s">
        <v>112</v>
      </c>
      <c r="C852" s="1" t="s">
        <v>18</v>
      </c>
      <c r="D852" s="1" t="s">
        <v>18</v>
      </c>
      <c r="E852" s="1" t="s">
        <v>60</v>
      </c>
      <c r="F852" s="1" t="s">
        <v>445</v>
      </c>
      <c r="G852" s="1" t="s">
        <v>110</v>
      </c>
      <c r="H852" s="1" t="s">
        <v>50</v>
      </c>
      <c r="I852" s="1" t="s">
        <v>109</v>
      </c>
      <c r="J852" s="1" t="s">
        <v>81</v>
      </c>
      <c r="K852" s="1" t="s">
        <v>111</v>
      </c>
      <c r="L852" s="1" t="s">
        <v>2560</v>
      </c>
      <c r="M852" s="1" t="s">
        <v>8723</v>
      </c>
      <c r="N852" s="1" t="s">
        <v>8724</v>
      </c>
      <c r="O852" s="1" t="s">
        <v>122</v>
      </c>
      <c r="P852" s="1" t="s">
        <v>266</v>
      </c>
      <c r="Q852" s="1" t="s">
        <v>267</v>
      </c>
      <c r="R852" s="1" t="s">
        <v>8725</v>
      </c>
      <c r="S852" s="1" t="s">
        <v>7470</v>
      </c>
      <c r="T852" s="1" t="s">
        <v>2560</v>
      </c>
      <c r="U852" s="1" t="s">
        <v>8726</v>
      </c>
      <c r="V852" s="18">
        <v>0</v>
      </c>
      <c r="W852" s="18">
        <v>8.7037037037037031E-3</v>
      </c>
      <c r="X852" s="18">
        <v>8.7037037037037031E-3</v>
      </c>
      <c r="Y852" s="1" t="e">
        <f>VLOOKUP(A852,tickets!A:A,1,0)</f>
        <v>#N/A</v>
      </c>
      <c r="Z852" s="58">
        <v>45334</v>
      </c>
      <c r="AA852" s="79">
        <v>0.99305555555555547</v>
      </c>
    </row>
    <row r="853" spans="1:27" hidden="1" x14ac:dyDescent="0.2">
      <c r="A853" s="1" t="s">
        <v>7783</v>
      </c>
      <c r="B853" s="1" t="s">
        <v>164</v>
      </c>
      <c r="C853" s="1" t="s">
        <v>295</v>
      </c>
      <c r="D853" s="1" t="s">
        <v>251</v>
      </c>
      <c r="E853" s="1" t="s">
        <v>286</v>
      </c>
      <c r="F853" s="1" t="s">
        <v>287</v>
      </c>
      <c r="G853" s="1" t="s">
        <v>110</v>
      </c>
      <c r="H853" s="1" t="s">
        <v>50</v>
      </c>
      <c r="I853" s="1" t="s">
        <v>109</v>
      </c>
      <c r="J853" s="1" t="s">
        <v>81</v>
      </c>
      <c r="K853" s="1" t="s">
        <v>114</v>
      </c>
      <c r="L853" s="1" t="s">
        <v>7784</v>
      </c>
      <c r="M853" s="1" t="s">
        <v>7785</v>
      </c>
      <c r="N853" s="1" t="s">
        <v>7786</v>
      </c>
      <c r="O853" s="1" t="s">
        <v>122</v>
      </c>
      <c r="P853" s="1" t="s">
        <v>246</v>
      </c>
      <c r="Q853" s="1" t="s">
        <v>247</v>
      </c>
      <c r="R853" s="1" t="s">
        <v>7787</v>
      </c>
      <c r="S853" s="1" t="s">
        <v>7470</v>
      </c>
      <c r="T853" s="1" t="s">
        <v>7784</v>
      </c>
      <c r="U853" s="1" t="s">
        <v>276</v>
      </c>
      <c r="V853" s="18">
        <v>0</v>
      </c>
      <c r="W853" s="18">
        <v>2.4201388888888887E-2</v>
      </c>
      <c r="X853" s="18">
        <v>2.4201388888888887E-2</v>
      </c>
      <c r="Y853" s="1" t="e">
        <f>VLOOKUP(A853,tickets!A:A,1,0)</f>
        <v>#N/A</v>
      </c>
      <c r="Z853" s="58">
        <v>45334</v>
      </c>
      <c r="AA853" s="79">
        <v>0.99305555555555547</v>
      </c>
    </row>
    <row r="854" spans="1:27" hidden="1" x14ac:dyDescent="0.2">
      <c r="A854" s="1" t="s">
        <v>7788</v>
      </c>
      <c r="B854" s="1" t="s">
        <v>132</v>
      </c>
      <c r="C854" s="1" t="s">
        <v>309</v>
      </c>
      <c r="D854" s="1" t="s">
        <v>257</v>
      </c>
      <c r="E854" s="1" t="s">
        <v>284</v>
      </c>
      <c r="F854" s="1" t="s">
        <v>219</v>
      </c>
      <c r="G854" s="1" t="s">
        <v>116</v>
      </c>
      <c r="H854" s="1" t="s">
        <v>40</v>
      </c>
      <c r="I854" s="1" t="s">
        <v>117</v>
      </c>
      <c r="J854" s="1" t="s">
        <v>81</v>
      </c>
      <c r="K854" s="1" t="s">
        <v>129</v>
      </c>
      <c r="L854" s="1" t="s">
        <v>314</v>
      </c>
      <c r="M854" s="1" t="s">
        <v>7789</v>
      </c>
      <c r="N854" s="1" t="s">
        <v>7790</v>
      </c>
      <c r="O854" s="1" t="s">
        <v>122</v>
      </c>
      <c r="P854" s="1" t="s">
        <v>199</v>
      </c>
      <c r="Q854" s="1" t="s">
        <v>115</v>
      </c>
      <c r="R854" s="1" t="s">
        <v>7791</v>
      </c>
      <c r="S854" s="1" t="s">
        <v>7470</v>
      </c>
      <c r="T854" s="1" t="s">
        <v>7792</v>
      </c>
      <c r="V854" s="18">
        <v>2.5925925925925925E-3</v>
      </c>
      <c r="W854" s="18">
        <v>6.875E-3</v>
      </c>
      <c r="X854" s="18">
        <v>4.2824074074074075E-3</v>
      </c>
      <c r="Y854" s="1" t="e">
        <f>VLOOKUP(A854,tickets!A:A,1,0)</f>
        <v>#N/A</v>
      </c>
      <c r="Z854" s="58">
        <v>45334</v>
      </c>
      <c r="AA854" s="79">
        <v>0.99305555555555547</v>
      </c>
    </row>
    <row r="855" spans="1:27" hidden="1" x14ac:dyDescent="0.2">
      <c r="A855" s="1" t="s">
        <v>7793</v>
      </c>
      <c r="B855" s="1" t="s">
        <v>115</v>
      </c>
      <c r="C855" s="1" t="s">
        <v>242</v>
      </c>
      <c r="D855" s="1" t="s">
        <v>243</v>
      </c>
      <c r="E855" s="1" t="s">
        <v>352</v>
      </c>
      <c r="F855" s="1" t="s">
        <v>120</v>
      </c>
      <c r="G855" s="1" t="s">
        <v>116</v>
      </c>
      <c r="H855" s="1" t="s">
        <v>40</v>
      </c>
      <c r="I855" s="1" t="s">
        <v>117</v>
      </c>
      <c r="J855" s="1" t="s">
        <v>81</v>
      </c>
      <c r="K855" s="1" t="s">
        <v>111</v>
      </c>
      <c r="L855" s="1" t="s">
        <v>7794</v>
      </c>
      <c r="M855" s="1" t="s">
        <v>7795</v>
      </c>
      <c r="N855" s="1" t="s">
        <v>7796</v>
      </c>
      <c r="O855" s="1" t="s">
        <v>122</v>
      </c>
      <c r="P855" s="1" t="s">
        <v>246</v>
      </c>
      <c r="Q855" s="1" t="s">
        <v>247</v>
      </c>
      <c r="R855" s="1" t="s">
        <v>7797</v>
      </c>
      <c r="S855" s="1" t="s">
        <v>7475</v>
      </c>
      <c r="T855" s="1" t="s">
        <v>7798</v>
      </c>
      <c r="U855" s="1" t="s">
        <v>7799</v>
      </c>
      <c r="V855" s="18">
        <v>1.375E-2</v>
      </c>
      <c r="W855" s="18">
        <v>2.0300925925925927E-2</v>
      </c>
      <c r="X855" s="18">
        <v>6.5509259259259262E-3</v>
      </c>
      <c r="Y855" s="1" t="e">
        <f>VLOOKUP(A855,tickets!A:A,1,0)</f>
        <v>#N/A</v>
      </c>
      <c r="Z855" s="58">
        <v>45335</v>
      </c>
      <c r="AA855" s="79">
        <v>0.99305555555555547</v>
      </c>
    </row>
    <row r="856" spans="1:27" hidden="1" x14ac:dyDescent="0.2">
      <c r="A856" s="1" t="s">
        <v>7800</v>
      </c>
      <c r="B856" s="1" t="s">
        <v>173</v>
      </c>
      <c r="C856" s="1" t="s">
        <v>242</v>
      </c>
      <c r="D856" s="1" t="s">
        <v>251</v>
      </c>
      <c r="E856" s="1" t="s">
        <v>352</v>
      </c>
      <c r="F856" s="1" t="s">
        <v>389</v>
      </c>
      <c r="G856" s="1" t="s">
        <v>110</v>
      </c>
      <c r="H856" s="1" t="s">
        <v>50</v>
      </c>
      <c r="I856" s="1" t="s">
        <v>109</v>
      </c>
      <c r="J856" s="1" t="s">
        <v>4186</v>
      </c>
      <c r="K856" s="1" t="s">
        <v>114</v>
      </c>
      <c r="L856" s="1" t="s">
        <v>7801</v>
      </c>
      <c r="M856" s="1" t="s">
        <v>7802</v>
      </c>
      <c r="N856" s="1" t="s">
        <v>7803</v>
      </c>
      <c r="O856" s="1" t="s">
        <v>122</v>
      </c>
      <c r="P856" s="1" t="s">
        <v>246</v>
      </c>
      <c r="Q856" s="1" t="s">
        <v>247</v>
      </c>
      <c r="R856" s="1" t="s">
        <v>7804</v>
      </c>
      <c r="S856" s="1" t="s">
        <v>7475</v>
      </c>
      <c r="T856" s="1" t="s">
        <v>7805</v>
      </c>
      <c r="U856" s="1" t="s">
        <v>4980</v>
      </c>
      <c r="V856" s="18">
        <v>0</v>
      </c>
      <c r="W856" s="18">
        <v>0</v>
      </c>
      <c r="X856" s="18">
        <v>0</v>
      </c>
      <c r="Y856" s="1" t="e">
        <f>VLOOKUP(A856,tickets!A:A,1,0)</f>
        <v>#N/A</v>
      </c>
      <c r="Z856" s="58">
        <v>45335</v>
      </c>
      <c r="AA856" s="79">
        <v>0.99305555555555547</v>
      </c>
    </row>
    <row r="857" spans="1:27" hidden="1" x14ac:dyDescent="0.2">
      <c r="A857" s="1" t="s">
        <v>7806</v>
      </c>
      <c r="B857" s="1" t="s">
        <v>132</v>
      </c>
      <c r="C857" s="1" t="s">
        <v>309</v>
      </c>
      <c r="D857" s="1" t="s">
        <v>257</v>
      </c>
      <c r="E857" s="1" t="s">
        <v>244</v>
      </c>
      <c r="F857" s="1" t="s">
        <v>219</v>
      </c>
      <c r="G857" s="1" t="s">
        <v>116</v>
      </c>
      <c r="H857" s="1" t="s">
        <v>40</v>
      </c>
      <c r="I857" s="1" t="s">
        <v>117</v>
      </c>
      <c r="J857" s="1" t="s">
        <v>81</v>
      </c>
      <c r="K857" s="1" t="s">
        <v>200</v>
      </c>
      <c r="L857" s="1" t="s">
        <v>7490</v>
      </c>
      <c r="M857" s="1" t="s">
        <v>7807</v>
      </c>
      <c r="N857" s="1" t="s">
        <v>7808</v>
      </c>
      <c r="O857" s="1" t="s">
        <v>122</v>
      </c>
      <c r="P857" s="1" t="s">
        <v>246</v>
      </c>
      <c r="Q857" s="1" t="s">
        <v>247</v>
      </c>
      <c r="R857" s="1" t="s">
        <v>7809</v>
      </c>
      <c r="S857" s="1" t="s">
        <v>7475</v>
      </c>
      <c r="T857" s="1" t="s">
        <v>7810</v>
      </c>
      <c r="U857" s="1" t="s">
        <v>262</v>
      </c>
      <c r="V857" s="18">
        <v>3.645833333333333E-3</v>
      </c>
      <c r="W857" s="18">
        <v>2.7986111111111111E-2</v>
      </c>
      <c r="X857" s="18">
        <v>2.4340277777777777E-2</v>
      </c>
      <c r="Y857" s="1" t="e">
        <f>VLOOKUP(A857,tickets!A:A,1,0)</f>
        <v>#N/A</v>
      </c>
      <c r="Z857" s="58">
        <v>45335</v>
      </c>
      <c r="AA857" s="79">
        <v>0.99305555555555547</v>
      </c>
    </row>
    <row r="858" spans="1:27" hidden="1" x14ac:dyDescent="0.2">
      <c r="A858" s="1" t="s">
        <v>2407</v>
      </c>
      <c r="B858" s="1" t="s">
        <v>124</v>
      </c>
      <c r="C858" s="1" t="s">
        <v>19</v>
      </c>
      <c r="D858" s="1" t="s">
        <v>6209</v>
      </c>
      <c r="E858" s="1" t="s">
        <v>62</v>
      </c>
      <c r="F858" s="1" t="s">
        <v>125</v>
      </c>
      <c r="G858" s="1" t="s">
        <v>123</v>
      </c>
      <c r="H858" s="1" t="s">
        <v>50</v>
      </c>
      <c r="I858" s="1" t="s">
        <v>109</v>
      </c>
      <c r="J858" s="1" t="s">
        <v>80</v>
      </c>
      <c r="K858" s="1" t="s">
        <v>114</v>
      </c>
      <c r="L858" s="1" t="s">
        <v>1443</v>
      </c>
      <c r="M858" s="1" t="s">
        <v>8835</v>
      </c>
      <c r="N858" s="1" t="s">
        <v>8835</v>
      </c>
      <c r="O858" s="1" t="s">
        <v>122</v>
      </c>
      <c r="P858" s="1" t="s">
        <v>266</v>
      </c>
      <c r="Q858" s="1" t="s">
        <v>267</v>
      </c>
      <c r="R858" s="1" t="s">
        <v>8836</v>
      </c>
      <c r="S858" s="1" t="s">
        <v>7470</v>
      </c>
      <c r="T858" s="1" t="s">
        <v>6212</v>
      </c>
      <c r="U858" s="1" t="s">
        <v>6949</v>
      </c>
      <c r="V858" s="18">
        <v>5.2569444444444446E-2</v>
      </c>
      <c r="W858" s="18">
        <v>7.3761574074074077E-2</v>
      </c>
      <c r="X858" s="18">
        <v>2.119212962962963E-2</v>
      </c>
      <c r="Y858" s="1" t="e">
        <f>VLOOKUP(A858,tickets!A:A,1,0)</f>
        <v>#N/A</v>
      </c>
      <c r="Z858" s="58">
        <v>45334</v>
      </c>
      <c r="AA858" s="79">
        <v>0.99305555555555547</v>
      </c>
    </row>
    <row r="859" spans="1:27" x14ac:dyDescent="0.2">
      <c r="A859" s="1" t="s">
        <v>2421</v>
      </c>
      <c r="B859" s="1" t="s">
        <v>112</v>
      </c>
      <c r="C859" s="1" t="s">
        <v>20</v>
      </c>
      <c r="D859" s="1" t="s">
        <v>243</v>
      </c>
      <c r="E859" s="1" t="s">
        <v>66</v>
      </c>
      <c r="F859" s="1" t="s">
        <v>133</v>
      </c>
      <c r="G859" s="1" t="s">
        <v>110</v>
      </c>
      <c r="H859" s="1" t="s">
        <v>50</v>
      </c>
      <c r="I859" s="1" t="s">
        <v>109</v>
      </c>
      <c r="J859" s="1" t="s">
        <v>81</v>
      </c>
      <c r="K859" s="1" t="s">
        <v>111</v>
      </c>
      <c r="L859" s="1" t="s">
        <v>2425</v>
      </c>
      <c r="M859" s="1" t="s">
        <v>8842</v>
      </c>
      <c r="N859" s="1" t="s">
        <v>8843</v>
      </c>
      <c r="O859" s="1" t="s">
        <v>122</v>
      </c>
      <c r="P859" s="1" t="s">
        <v>246</v>
      </c>
      <c r="Q859" s="1" t="s">
        <v>247</v>
      </c>
      <c r="R859" s="1" t="s">
        <v>8844</v>
      </c>
      <c r="S859" s="1" t="s">
        <v>7470</v>
      </c>
      <c r="T859" s="1" t="s">
        <v>8845</v>
      </c>
      <c r="U859" s="1" t="s">
        <v>8846</v>
      </c>
      <c r="V859" s="18">
        <v>3.5390509259259257</v>
      </c>
      <c r="W859" s="18">
        <v>3.544618055555556</v>
      </c>
      <c r="X859" s="18">
        <v>5.5671296296296302E-3</v>
      </c>
      <c r="Y859" s="1" t="e">
        <f>VLOOKUP(A859,tickets!A:A,1,0)</f>
        <v>#N/A</v>
      </c>
      <c r="Z859" s="58">
        <v>45334</v>
      </c>
      <c r="AA859" s="79">
        <v>0.99305555555555547</v>
      </c>
    </row>
    <row r="860" spans="1:27" x14ac:dyDescent="0.2">
      <c r="A860" s="1" t="s">
        <v>2687</v>
      </c>
      <c r="B860" s="1" t="s">
        <v>115</v>
      </c>
      <c r="C860" s="1" t="s">
        <v>14</v>
      </c>
      <c r="D860" s="1" t="s">
        <v>243</v>
      </c>
      <c r="E860" s="1" t="s">
        <v>49</v>
      </c>
      <c r="F860" s="1" t="s">
        <v>120</v>
      </c>
      <c r="G860" s="1" t="s">
        <v>116</v>
      </c>
      <c r="H860" s="1" t="s">
        <v>40</v>
      </c>
      <c r="I860" s="1" t="s">
        <v>117</v>
      </c>
      <c r="J860" s="1" t="s">
        <v>81</v>
      </c>
      <c r="K860" s="1" t="s">
        <v>204</v>
      </c>
      <c r="L860" s="1" t="s">
        <v>2691</v>
      </c>
      <c r="M860" s="1" t="s">
        <v>7495</v>
      </c>
      <c r="N860" s="1" t="s">
        <v>7496</v>
      </c>
      <c r="O860" s="1" t="s">
        <v>122</v>
      </c>
      <c r="P860" s="1" t="s">
        <v>246</v>
      </c>
      <c r="Q860" s="1" t="s">
        <v>247</v>
      </c>
      <c r="R860" s="1" t="s">
        <v>7497</v>
      </c>
      <c r="S860" s="1" t="s">
        <v>7475</v>
      </c>
      <c r="T860" s="1" t="s">
        <v>7498</v>
      </c>
      <c r="V860" s="18">
        <v>9.0821759259259269E-2</v>
      </c>
      <c r="W860" s="18">
        <v>0.26502314814814815</v>
      </c>
      <c r="X860" s="18">
        <v>0.17420138888888889</v>
      </c>
      <c r="Y860" s="1" t="e">
        <f>VLOOKUP(A860,tickets!A:A,1,0)</f>
        <v>#N/A</v>
      </c>
      <c r="Z860" s="58">
        <v>45335</v>
      </c>
      <c r="AA860" s="79">
        <v>0.99305555555555547</v>
      </c>
    </row>
    <row r="861" spans="1:27" hidden="1" x14ac:dyDescent="0.2">
      <c r="A861" s="1" t="s">
        <v>7824</v>
      </c>
      <c r="B861" s="1" t="s">
        <v>164</v>
      </c>
      <c r="C861" s="1" t="s">
        <v>242</v>
      </c>
      <c r="D861" s="1" t="s">
        <v>251</v>
      </c>
      <c r="E861" s="1" t="s">
        <v>286</v>
      </c>
      <c r="F861" s="1" t="s">
        <v>287</v>
      </c>
      <c r="G861" s="1" t="s">
        <v>110</v>
      </c>
      <c r="H861" s="1" t="s">
        <v>50</v>
      </c>
      <c r="I861" s="1" t="s">
        <v>109</v>
      </c>
      <c r="J861" s="1" t="s">
        <v>81</v>
      </c>
      <c r="K861" s="1" t="s">
        <v>114</v>
      </c>
      <c r="L861" s="1" t="s">
        <v>288</v>
      </c>
      <c r="M861" s="1" t="s">
        <v>7825</v>
      </c>
      <c r="N861" s="1" t="s">
        <v>7826</v>
      </c>
      <c r="O861" s="1" t="s">
        <v>122</v>
      </c>
      <c r="P861" s="1" t="s">
        <v>246</v>
      </c>
      <c r="Q861" s="1" t="s">
        <v>247</v>
      </c>
      <c r="R861" s="1" t="s">
        <v>7827</v>
      </c>
      <c r="S861" s="1" t="s">
        <v>7515</v>
      </c>
      <c r="T861" s="1" t="s">
        <v>288</v>
      </c>
      <c r="U861" s="1" t="s">
        <v>276</v>
      </c>
      <c r="V861" s="18">
        <v>0</v>
      </c>
      <c r="W861" s="18">
        <v>6.458333333333334E-2</v>
      </c>
      <c r="X861" s="18">
        <v>6.458333333333334E-2</v>
      </c>
      <c r="Y861" s="1" t="e">
        <f>VLOOKUP(A861,tickets!A:A,1,0)</f>
        <v>#N/A</v>
      </c>
      <c r="Z861" s="58">
        <v>45337</v>
      </c>
      <c r="AA861" s="79">
        <v>0.99305555555555547</v>
      </c>
    </row>
    <row r="862" spans="1:27" x14ac:dyDescent="0.2">
      <c r="A862" s="1" t="s">
        <v>2703</v>
      </c>
      <c r="B862" s="1" t="s">
        <v>115</v>
      </c>
      <c r="C862" s="1" t="s">
        <v>18</v>
      </c>
      <c r="D862" s="1" t="s">
        <v>243</v>
      </c>
      <c r="E862" s="1" t="s">
        <v>64</v>
      </c>
      <c r="F862" s="1" t="s">
        <v>191</v>
      </c>
      <c r="G862" s="1" t="s">
        <v>116</v>
      </c>
      <c r="H862" s="1" t="s">
        <v>40</v>
      </c>
      <c r="I862" s="1" t="s">
        <v>117</v>
      </c>
      <c r="J862" s="1" t="s">
        <v>81</v>
      </c>
      <c r="K862" s="1" t="s">
        <v>111</v>
      </c>
      <c r="L862" s="1" t="s">
        <v>2707</v>
      </c>
      <c r="M862" s="1" t="s">
        <v>7518</v>
      </c>
      <c r="N862" s="1" t="s">
        <v>7519</v>
      </c>
      <c r="O862" s="1" t="s">
        <v>122</v>
      </c>
      <c r="P862" s="1" t="s">
        <v>266</v>
      </c>
      <c r="Q862" s="1" t="s">
        <v>267</v>
      </c>
      <c r="R862" s="1" t="s">
        <v>7520</v>
      </c>
      <c r="S862" s="1" t="s">
        <v>7475</v>
      </c>
      <c r="T862" s="1" t="s">
        <v>7521</v>
      </c>
      <c r="U862" s="1" t="s">
        <v>7522</v>
      </c>
      <c r="V862" s="18">
        <v>0</v>
      </c>
      <c r="W862" s="18">
        <v>8.1631944444444438E-2</v>
      </c>
      <c r="X862" s="18">
        <v>8.1631944444444438E-2</v>
      </c>
      <c r="Y862" s="1" t="e">
        <f>VLOOKUP(A862,tickets!A:A,1,0)</f>
        <v>#N/A</v>
      </c>
      <c r="Z862" s="58">
        <v>45335</v>
      </c>
      <c r="AA862" s="79">
        <v>0.99305555555555547</v>
      </c>
    </row>
    <row r="863" spans="1:27" hidden="1" x14ac:dyDescent="0.2">
      <c r="A863" s="1" t="s">
        <v>7831</v>
      </c>
      <c r="B863" s="1" t="s">
        <v>132</v>
      </c>
      <c r="C863" s="1" t="s">
        <v>250</v>
      </c>
      <c r="D863" s="1" t="s">
        <v>251</v>
      </c>
      <c r="E863" s="1" t="s">
        <v>252</v>
      </c>
      <c r="F863" s="1" t="s">
        <v>253</v>
      </c>
      <c r="G863" s="1" t="s">
        <v>159</v>
      </c>
      <c r="H863" s="1" t="s">
        <v>36</v>
      </c>
      <c r="I863" s="1" t="s">
        <v>84</v>
      </c>
      <c r="J863" s="1" t="s">
        <v>81</v>
      </c>
      <c r="K863" s="1" t="s">
        <v>129</v>
      </c>
      <c r="L863" s="1" t="s">
        <v>333</v>
      </c>
      <c r="M863" s="1" t="s">
        <v>7832</v>
      </c>
      <c r="N863" s="1" t="s">
        <v>7833</v>
      </c>
      <c r="O863" s="1" t="s">
        <v>122</v>
      </c>
      <c r="P863" s="1" t="s">
        <v>246</v>
      </c>
      <c r="Q863" s="1" t="s">
        <v>247</v>
      </c>
      <c r="R863" s="1" t="s">
        <v>7834</v>
      </c>
      <c r="S863" s="1" t="s">
        <v>7835</v>
      </c>
      <c r="T863" s="1" t="s">
        <v>333</v>
      </c>
      <c r="U863" s="1" t="s">
        <v>270</v>
      </c>
      <c r="V863" s="18">
        <v>1.5162037037037036E-3</v>
      </c>
      <c r="W863" s="18">
        <v>2.6041666666666665E-3</v>
      </c>
      <c r="X863" s="18">
        <v>1.0879629629629629E-3</v>
      </c>
      <c r="Y863" s="1" t="e">
        <f>VLOOKUP(A863,tickets!A:A,1,0)</f>
        <v>#N/A</v>
      </c>
      <c r="Z863" s="58">
        <v>45339</v>
      </c>
      <c r="AA863" s="79">
        <v>0.99305555555555547</v>
      </c>
    </row>
    <row r="864" spans="1:27" x14ac:dyDescent="0.2">
      <c r="A864" s="1" t="s">
        <v>2742</v>
      </c>
      <c r="B864" s="1" t="s">
        <v>112</v>
      </c>
      <c r="C864" s="1" t="s">
        <v>18</v>
      </c>
      <c r="D864" s="1" t="s">
        <v>18</v>
      </c>
      <c r="E864" s="1" t="s">
        <v>499</v>
      </c>
      <c r="F864" s="1" t="s">
        <v>1770</v>
      </c>
      <c r="G864" s="1" t="s">
        <v>110</v>
      </c>
      <c r="H864" s="1" t="s">
        <v>50</v>
      </c>
      <c r="I864" s="1" t="s">
        <v>109</v>
      </c>
      <c r="J864" s="1" t="s">
        <v>81</v>
      </c>
      <c r="K864" s="1" t="s">
        <v>111</v>
      </c>
      <c r="L864" s="1" t="s">
        <v>2746</v>
      </c>
      <c r="M864" s="1" t="s">
        <v>7523</v>
      </c>
      <c r="N864" s="1" t="s">
        <v>7524</v>
      </c>
      <c r="O864" s="1" t="s">
        <v>122</v>
      </c>
      <c r="P864" s="1" t="s">
        <v>266</v>
      </c>
      <c r="Q864" s="1" t="s">
        <v>267</v>
      </c>
      <c r="R864" s="1" t="s">
        <v>7525</v>
      </c>
      <c r="S864" s="1" t="s">
        <v>7475</v>
      </c>
      <c r="T864" s="1" t="s">
        <v>6115</v>
      </c>
      <c r="U864" s="1" t="s">
        <v>6339</v>
      </c>
      <c r="V864" s="18">
        <v>0</v>
      </c>
      <c r="W864" s="18">
        <v>1.1435185185185185E-2</v>
      </c>
      <c r="X864" s="18">
        <v>1.1435185185185185E-2</v>
      </c>
      <c r="Y864" s="1" t="e">
        <f>VLOOKUP(A864,tickets!A:A,1,0)</f>
        <v>#N/A</v>
      </c>
      <c r="Z864" s="58">
        <v>45335</v>
      </c>
      <c r="AA864" s="79">
        <v>0.99305555555555547</v>
      </c>
    </row>
    <row r="865" spans="1:27" x14ac:dyDescent="0.2">
      <c r="A865" s="1" t="s">
        <v>2647</v>
      </c>
      <c r="B865" s="1" t="s">
        <v>112</v>
      </c>
      <c r="C865" s="1" t="s">
        <v>19</v>
      </c>
      <c r="D865" s="1" t="s">
        <v>373</v>
      </c>
      <c r="E865" s="1" t="s">
        <v>62</v>
      </c>
      <c r="F865" s="1" t="s">
        <v>209</v>
      </c>
      <c r="G865" s="1" t="s">
        <v>116</v>
      </c>
      <c r="H865" s="1" t="s">
        <v>50</v>
      </c>
      <c r="I865" s="1" t="s">
        <v>109</v>
      </c>
      <c r="J865" s="1" t="s">
        <v>81</v>
      </c>
      <c r="K865" s="1" t="s">
        <v>121</v>
      </c>
      <c r="L865" s="1" t="s">
        <v>2651</v>
      </c>
      <c r="M865" s="1" t="s">
        <v>7635</v>
      </c>
      <c r="N865" s="1" t="s">
        <v>7636</v>
      </c>
      <c r="O865" s="1" t="s">
        <v>122</v>
      </c>
      <c r="P865" s="1" t="s">
        <v>266</v>
      </c>
      <c r="Q865" s="1" t="s">
        <v>267</v>
      </c>
      <c r="R865" s="1" t="s">
        <v>7637</v>
      </c>
      <c r="S865" s="1" t="s">
        <v>7475</v>
      </c>
      <c r="T865" s="1" t="s">
        <v>7638</v>
      </c>
      <c r="U865" s="1" t="s">
        <v>7639</v>
      </c>
      <c r="V865" s="18">
        <v>5.0738657407407404</v>
      </c>
      <c r="W865" s="18">
        <v>5.1115046296296294</v>
      </c>
      <c r="X865" s="18">
        <v>3.7638888888888895E-2</v>
      </c>
      <c r="Y865" s="1" t="e">
        <f>VLOOKUP(A865,tickets!A:A,1,0)</f>
        <v>#N/A</v>
      </c>
      <c r="Z865" s="58">
        <v>45335</v>
      </c>
      <c r="AA865" s="79">
        <v>0.99305555555555547</v>
      </c>
    </row>
    <row r="866" spans="1:27" x14ac:dyDescent="0.2">
      <c r="A866" s="1" t="s">
        <v>2622</v>
      </c>
      <c r="B866" s="1" t="s">
        <v>115</v>
      </c>
      <c r="C866" s="1" t="s">
        <v>18</v>
      </c>
      <c r="D866" s="1" t="s">
        <v>243</v>
      </c>
      <c r="E866" s="1" t="s">
        <v>57</v>
      </c>
      <c r="F866" s="1" t="s">
        <v>141</v>
      </c>
      <c r="G866" s="1" t="s">
        <v>110</v>
      </c>
      <c r="H866" s="1" t="s">
        <v>50</v>
      </c>
      <c r="I866" s="1" t="s">
        <v>109</v>
      </c>
      <c r="J866" s="1" t="s">
        <v>81</v>
      </c>
      <c r="K866" s="1" t="s">
        <v>140</v>
      </c>
      <c r="L866" s="1" t="s">
        <v>2626</v>
      </c>
      <c r="M866" s="1" t="s">
        <v>7640</v>
      </c>
      <c r="N866" s="1" t="s">
        <v>7641</v>
      </c>
      <c r="O866" s="1" t="s">
        <v>122</v>
      </c>
      <c r="P866" s="1" t="s">
        <v>246</v>
      </c>
      <c r="Q866" s="1" t="s">
        <v>247</v>
      </c>
      <c r="R866" s="1" t="s">
        <v>7642</v>
      </c>
      <c r="S866" s="1" t="s">
        <v>7475</v>
      </c>
      <c r="T866" s="1" t="s">
        <v>7643</v>
      </c>
      <c r="U866" s="1" t="s">
        <v>7644</v>
      </c>
      <c r="V866" s="18">
        <v>6.7037037037037034E-2</v>
      </c>
      <c r="W866" s="18">
        <v>7.8645833333333331E-2</v>
      </c>
      <c r="X866" s="18">
        <v>1.1608796296296296E-2</v>
      </c>
      <c r="Y866" s="1" t="e">
        <f>VLOOKUP(A866,tickets!A:A,1,0)</f>
        <v>#N/A</v>
      </c>
      <c r="Z866" s="58">
        <v>45335</v>
      </c>
      <c r="AA866" s="79">
        <v>0.99305555555555547</v>
      </c>
    </row>
    <row r="867" spans="1:27" x14ac:dyDescent="0.2">
      <c r="A867" s="1" t="s">
        <v>2756</v>
      </c>
      <c r="B867" s="1" t="s">
        <v>115</v>
      </c>
      <c r="C867" s="1" t="s">
        <v>20</v>
      </c>
      <c r="D867" s="1" t="s">
        <v>243</v>
      </c>
      <c r="E867" s="1" t="s">
        <v>65</v>
      </c>
      <c r="F867" s="1" t="s">
        <v>191</v>
      </c>
      <c r="G867" s="1" t="s">
        <v>116</v>
      </c>
      <c r="H867" s="1" t="s">
        <v>40</v>
      </c>
      <c r="I867" s="1" t="s">
        <v>117</v>
      </c>
      <c r="J867" s="1" t="s">
        <v>81</v>
      </c>
      <c r="K867" s="1" t="s">
        <v>189</v>
      </c>
      <c r="L867" s="1" t="s">
        <v>2760</v>
      </c>
      <c r="M867" s="1" t="s">
        <v>7836</v>
      </c>
      <c r="N867" s="1" t="s">
        <v>7837</v>
      </c>
      <c r="O867" s="1" t="s">
        <v>122</v>
      </c>
      <c r="P867" s="1" t="s">
        <v>246</v>
      </c>
      <c r="Q867" s="1" t="s">
        <v>247</v>
      </c>
      <c r="R867" s="1" t="s">
        <v>7838</v>
      </c>
      <c r="S867" s="1" t="s">
        <v>7475</v>
      </c>
      <c r="T867" s="1" t="s">
        <v>7839</v>
      </c>
      <c r="U867" s="1" t="s">
        <v>7840</v>
      </c>
      <c r="V867" s="18">
        <v>0.90254629629629635</v>
      </c>
      <c r="W867" s="18">
        <v>1.099224537037037</v>
      </c>
      <c r="X867" s="18">
        <v>0.19667824074074072</v>
      </c>
      <c r="Y867" s="1" t="e">
        <f>VLOOKUP(A867,tickets!A:A,1,0)</f>
        <v>#N/A</v>
      </c>
      <c r="Z867" s="58">
        <v>45335</v>
      </c>
      <c r="AA867" s="79">
        <v>0.99305555555555547</v>
      </c>
    </row>
    <row r="868" spans="1:27" x14ac:dyDescent="0.2">
      <c r="A868" s="1" t="s">
        <v>2747</v>
      </c>
      <c r="B868" s="1" t="s">
        <v>112</v>
      </c>
      <c r="C868" s="1" t="s">
        <v>18</v>
      </c>
      <c r="D868" s="1" t="s">
        <v>18</v>
      </c>
      <c r="E868" s="1" t="s">
        <v>499</v>
      </c>
      <c r="F868" s="1" t="s">
        <v>1770</v>
      </c>
      <c r="G868" s="1" t="s">
        <v>110</v>
      </c>
      <c r="H868" s="1" t="s">
        <v>50</v>
      </c>
      <c r="I868" s="1" t="s">
        <v>109</v>
      </c>
      <c r="J868" s="1" t="s">
        <v>81</v>
      </c>
      <c r="K868" s="1" t="s">
        <v>111</v>
      </c>
      <c r="L868" s="1" t="s">
        <v>2751</v>
      </c>
      <c r="M868" s="1" t="s">
        <v>7841</v>
      </c>
      <c r="N868" s="1" t="s">
        <v>7842</v>
      </c>
      <c r="O868" s="1" t="s">
        <v>122</v>
      </c>
      <c r="P868" s="1" t="s">
        <v>266</v>
      </c>
      <c r="Q868" s="1" t="s">
        <v>267</v>
      </c>
      <c r="R868" s="1" t="s">
        <v>7843</v>
      </c>
      <c r="S868" s="1" t="s">
        <v>7475</v>
      </c>
      <c r="T868" s="1" t="s">
        <v>6115</v>
      </c>
      <c r="U868" s="1" t="s">
        <v>7844</v>
      </c>
      <c r="V868" s="18">
        <v>0</v>
      </c>
      <c r="W868" s="18">
        <v>7.9004629629629633E-2</v>
      </c>
      <c r="X868" s="18">
        <v>7.9004629629629633E-2</v>
      </c>
      <c r="Y868" s="1" t="e">
        <f>VLOOKUP(A868,tickets!A:A,1,0)</f>
        <v>#N/A</v>
      </c>
      <c r="Z868" s="58">
        <v>45335</v>
      </c>
      <c r="AA868" s="79">
        <v>0.99305555555555547</v>
      </c>
    </row>
    <row r="869" spans="1:27" x14ac:dyDescent="0.2">
      <c r="A869" s="1" t="s">
        <v>2732</v>
      </c>
      <c r="B869" s="1" t="s">
        <v>112</v>
      </c>
      <c r="C869" s="1" t="s">
        <v>18</v>
      </c>
      <c r="D869" s="1" t="s">
        <v>18</v>
      </c>
      <c r="E869" s="1" t="s">
        <v>499</v>
      </c>
      <c r="F869" s="1" t="s">
        <v>1770</v>
      </c>
      <c r="G869" s="1" t="s">
        <v>110</v>
      </c>
      <c r="H869" s="1" t="s">
        <v>50</v>
      </c>
      <c r="I869" s="1" t="s">
        <v>109</v>
      </c>
      <c r="J869" s="1" t="s">
        <v>81</v>
      </c>
      <c r="K869" s="1" t="s">
        <v>111</v>
      </c>
      <c r="L869" s="1" t="s">
        <v>2736</v>
      </c>
      <c r="M869" s="1" t="s">
        <v>7845</v>
      </c>
      <c r="N869" s="1" t="s">
        <v>7846</v>
      </c>
      <c r="O869" s="1" t="s">
        <v>122</v>
      </c>
      <c r="P869" s="1" t="s">
        <v>266</v>
      </c>
      <c r="Q869" s="1" t="s">
        <v>267</v>
      </c>
      <c r="R869" s="1" t="s">
        <v>7847</v>
      </c>
      <c r="S869" s="1" t="s">
        <v>7475</v>
      </c>
      <c r="T869" s="1" t="s">
        <v>6115</v>
      </c>
      <c r="U869" s="1" t="s">
        <v>7848</v>
      </c>
      <c r="V869" s="18">
        <v>0</v>
      </c>
      <c r="W869" s="18">
        <v>7.0208333333333331E-2</v>
      </c>
      <c r="X869" s="18">
        <v>7.0208333333333331E-2</v>
      </c>
      <c r="Y869" s="1" t="e">
        <f>VLOOKUP(A869,tickets!A:A,1,0)</f>
        <v>#N/A</v>
      </c>
      <c r="Z869" s="58">
        <v>45335</v>
      </c>
      <c r="AA869" s="79">
        <v>0.99305555555555547</v>
      </c>
    </row>
    <row r="870" spans="1:27" x14ac:dyDescent="0.2">
      <c r="A870" s="1" t="s">
        <v>2718</v>
      </c>
      <c r="B870" s="1" t="s">
        <v>112</v>
      </c>
      <c r="C870" s="1" t="s">
        <v>13</v>
      </c>
      <c r="D870" s="1" t="s">
        <v>311</v>
      </c>
      <c r="E870" s="1" t="s">
        <v>39</v>
      </c>
      <c r="F870" s="1" t="s">
        <v>145</v>
      </c>
      <c r="G870" s="1" t="s">
        <v>116</v>
      </c>
      <c r="H870" s="1" t="s">
        <v>50</v>
      </c>
      <c r="I870" s="1" t="s">
        <v>109</v>
      </c>
      <c r="J870" s="1" t="s">
        <v>81</v>
      </c>
      <c r="K870" s="1" t="s">
        <v>121</v>
      </c>
      <c r="L870" s="1" t="s">
        <v>2722</v>
      </c>
      <c r="M870" s="1" t="s">
        <v>7901</v>
      </c>
      <c r="N870" s="1" t="s">
        <v>7902</v>
      </c>
      <c r="O870" s="1" t="s">
        <v>122</v>
      </c>
      <c r="P870" s="1" t="s">
        <v>246</v>
      </c>
      <c r="Q870" s="1" t="s">
        <v>247</v>
      </c>
      <c r="R870" s="1" t="s">
        <v>7903</v>
      </c>
      <c r="S870" s="1" t="s">
        <v>7475</v>
      </c>
      <c r="T870" s="1" t="s">
        <v>312</v>
      </c>
      <c r="U870" s="1" t="s">
        <v>7904</v>
      </c>
      <c r="V870" s="18">
        <v>4.2381481481481478</v>
      </c>
      <c r="W870" s="18">
        <v>4.2701620370370366</v>
      </c>
      <c r="X870" s="18">
        <v>3.201388888888889E-2</v>
      </c>
      <c r="Y870" s="1" t="e">
        <f>VLOOKUP(A870,tickets!A:A,1,0)</f>
        <v>#N/A</v>
      </c>
      <c r="Z870" s="58">
        <v>45335</v>
      </c>
      <c r="AA870" s="79">
        <v>0.99305555555555547</v>
      </c>
    </row>
    <row r="871" spans="1:27" hidden="1" x14ac:dyDescent="0.2">
      <c r="A871" s="1" t="s">
        <v>7863</v>
      </c>
      <c r="B871" s="1" t="s">
        <v>132</v>
      </c>
      <c r="C871" s="1" t="s">
        <v>251</v>
      </c>
      <c r="D871" s="1" t="s">
        <v>257</v>
      </c>
      <c r="E871" s="1" t="s">
        <v>261</v>
      </c>
      <c r="F871" s="1" t="s">
        <v>219</v>
      </c>
      <c r="G871" s="1" t="s">
        <v>116</v>
      </c>
      <c r="H871" s="1" t="s">
        <v>40</v>
      </c>
      <c r="I871" s="1" t="s">
        <v>117</v>
      </c>
      <c r="J871" s="1" t="s">
        <v>81</v>
      </c>
      <c r="K871" s="1" t="s">
        <v>420</v>
      </c>
      <c r="L871" s="1" t="s">
        <v>1055</v>
      </c>
      <c r="M871" s="1" t="s">
        <v>7864</v>
      </c>
      <c r="N871" s="1" t="s">
        <v>7865</v>
      </c>
      <c r="O871" s="1" t="s">
        <v>122</v>
      </c>
      <c r="P871" s="1" t="s">
        <v>199</v>
      </c>
      <c r="Q871" s="1" t="s">
        <v>115</v>
      </c>
      <c r="R871" s="1" t="s">
        <v>7866</v>
      </c>
      <c r="S871" s="1" t="s">
        <v>7483</v>
      </c>
      <c r="T871" s="1" t="s">
        <v>7867</v>
      </c>
      <c r="U871" s="1" t="s">
        <v>7868</v>
      </c>
      <c r="V871" s="18">
        <v>6.7476851851851856E-3</v>
      </c>
      <c r="W871" s="18">
        <v>1.252314814814815E-2</v>
      </c>
      <c r="X871" s="18">
        <v>5.7754629629629623E-3</v>
      </c>
      <c r="Y871" s="1" t="e">
        <f>VLOOKUP(A871,tickets!A:A,1,0)</f>
        <v>#N/A</v>
      </c>
      <c r="Z871" s="58">
        <v>45338</v>
      </c>
      <c r="AA871" s="79">
        <v>0.99305555555555547</v>
      </c>
    </row>
    <row r="872" spans="1:27" hidden="1" x14ac:dyDescent="0.2">
      <c r="A872" s="1" t="s">
        <v>7869</v>
      </c>
      <c r="B872" s="1" t="s">
        <v>132</v>
      </c>
      <c r="C872" s="1" t="s">
        <v>250</v>
      </c>
      <c r="D872" s="1" t="s">
        <v>251</v>
      </c>
      <c r="E872" s="1" t="s">
        <v>263</v>
      </c>
      <c r="F872" s="1" t="s">
        <v>293</v>
      </c>
      <c r="G872" s="1" t="s">
        <v>116</v>
      </c>
      <c r="H872" s="1" t="s">
        <v>40</v>
      </c>
      <c r="I872" s="1" t="s">
        <v>117</v>
      </c>
      <c r="J872" s="1" t="s">
        <v>81</v>
      </c>
      <c r="K872" s="1" t="s">
        <v>129</v>
      </c>
      <c r="L872" s="1" t="s">
        <v>333</v>
      </c>
      <c r="M872" s="1" t="s">
        <v>7870</v>
      </c>
      <c r="N872" s="1" t="s">
        <v>7871</v>
      </c>
      <c r="O872" s="1" t="s">
        <v>122</v>
      </c>
      <c r="P872" s="1" t="s">
        <v>246</v>
      </c>
      <c r="Q872" s="1" t="s">
        <v>247</v>
      </c>
      <c r="R872" s="1" t="s">
        <v>7871</v>
      </c>
      <c r="S872" s="1" t="s">
        <v>7483</v>
      </c>
      <c r="T872" s="1" t="s">
        <v>333</v>
      </c>
      <c r="U872" s="1" t="s">
        <v>334</v>
      </c>
      <c r="V872" s="18">
        <v>0</v>
      </c>
      <c r="W872" s="18">
        <v>8.6805555555555551E-4</v>
      </c>
      <c r="X872" s="18">
        <v>8.6805555555555551E-4</v>
      </c>
      <c r="Y872" s="1" t="e">
        <f>VLOOKUP(A872,tickets!A:A,1,0)</f>
        <v>#N/A</v>
      </c>
      <c r="Z872" s="58">
        <v>45338</v>
      </c>
      <c r="AA872" s="79">
        <v>0.99305555555555547</v>
      </c>
    </row>
    <row r="873" spans="1:27" hidden="1" x14ac:dyDescent="0.2">
      <c r="A873" s="1" t="s">
        <v>7872</v>
      </c>
      <c r="B873" s="1" t="s">
        <v>132</v>
      </c>
      <c r="C873" s="1" t="s">
        <v>250</v>
      </c>
      <c r="D873" s="1" t="s">
        <v>251</v>
      </c>
      <c r="E873" s="1" t="s">
        <v>263</v>
      </c>
      <c r="F873" s="1" t="s">
        <v>293</v>
      </c>
      <c r="G873" s="1" t="s">
        <v>116</v>
      </c>
      <c r="H873" s="1" t="s">
        <v>40</v>
      </c>
      <c r="I873" s="1" t="s">
        <v>117</v>
      </c>
      <c r="J873" s="1" t="s">
        <v>81</v>
      </c>
      <c r="K873" s="1" t="s">
        <v>129</v>
      </c>
      <c r="L873" s="1" t="s">
        <v>386</v>
      </c>
      <c r="M873" s="1" t="s">
        <v>7873</v>
      </c>
      <c r="N873" s="1" t="s">
        <v>7874</v>
      </c>
      <c r="O873" s="1" t="s">
        <v>122</v>
      </c>
      <c r="P873" s="1" t="s">
        <v>246</v>
      </c>
      <c r="Q873" s="1" t="s">
        <v>247</v>
      </c>
      <c r="R873" s="1" t="s">
        <v>7874</v>
      </c>
      <c r="S873" s="1" t="s">
        <v>7483</v>
      </c>
      <c r="T873" s="1" t="s">
        <v>386</v>
      </c>
      <c r="U873" s="1" t="s">
        <v>387</v>
      </c>
      <c r="V873" s="18">
        <v>0</v>
      </c>
      <c r="W873" s="18">
        <v>9.8379629629629642E-4</v>
      </c>
      <c r="X873" s="18">
        <v>9.8379629629629642E-4</v>
      </c>
      <c r="Y873" s="1" t="e">
        <f>VLOOKUP(A873,tickets!A:A,1,0)</f>
        <v>#N/A</v>
      </c>
      <c r="Z873" s="58">
        <v>45338</v>
      </c>
      <c r="AA873" s="79">
        <v>0.99305555555555547</v>
      </c>
    </row>
    <row r="874" spans="1:27" hidden="1" x14ac:dyDescent="0.2">
      <c r="A874" s="1" t="s">
        <v>7875</v>
      </c>
      <c r="B874" s="1" t="s">
        <v>132</v>
      </c>
      <c r="C874" s="1" t="s">
        <v>250</v>
      </c>
      <c r="D874" s="1" t="s">
        <v>251</v>
      </c>
      <c r="E874" s="1" t="s">
        <v>302</v>
      </c>
      <c r="F874" s="1" t="s">
        <v>303</v>
      </c>
      <c r="G874" s="1" t="s">
        <v>110</v>
      </c>
      <c r="H874" s="1" t="s">
        <v>50</v>
      </c>
      <c r="I874" s="1" t="s">
        <v>109</v>
      </c>
      <c r="J874" s="1" t="s">
        <v>4186</v>
      </c>
      <c r="K874" s="1" t="s">
        <v>129</v>
      </c>
      <c r="L874" s="1" t="s">
        <v>7876</v>
      </c>
      <c r="M874" s="1" t="s">
        <v>7877</v>
      </c>
      <c r="N874" s="1" t="s">
        <v>7878</v>
      </c>
      <c r="O874" s="1" t="s">
        <v>122</v>
      </c>
      <c r="P874" s="1" t="s">
        <v>246</v>
      </c>
      <c r="Q874" s="1" t="s">
        <v>247</v>
      </c>
      <c r="R874" s="1" t="s">
        <v>7879</v>
      </c>
      <c r="S874" s="1" t="s">
        <v>7470</v>
      </c>
      <c r="T874" s="1" t="s">
        <v>437</v>
      </c>
      <c r="U874" s="1" t="s">
        <v>305</v>
      </c>
      <c r="V874" s="18">
        <v>0</v>
      </c>
      <c r="W874" s="18">
        <v>0</v>
      </c>
      <c r="X874" s="18">
        <v>0</v>
      </c>
      <c r="Y874" s="1" t="e">
        <f>VLOOKUP(A874,tickets!A:A,1,0)</f>
        <v>#N/A</v>
      </c>
      <c r="Z874" s="58">
        <v>45334</v>
      </c>
      <c r="AA874" s="79">
        <v>0.99305555555555547</v>
      </c>
    </row>
    <row r="875" spans="1:27" x14ac:dyDescent="0.2">
      <c r="A875" s="1" t="s">
        <v>2692</v>
      </c>
      <c r="B875" s="1" t="s">
        <v>112</v>
      </c>
      <c r="C875" s="1" t="s">
        <v>20</v>
      </c>
      <c r="D875" s="1" t="s">
        <v>243</v>
      </c>
      <c r="E875" s="1" t="s">
        <v>68</v>
      </c>
      <c r="F875" s="1" t="s">
        <v>144</v>
      </c>
      <c r="G875" s="1" t="s">
        <v>116</v>
      </c>
      <c r="H875" s="1" t="s">
        <v>40</v>
      </c>
      <c r="I875" s="1" t="s">
        <v>117</v>
      </c>
      <c r="J875" s="1" t="s">
        <v>81</v>
      </c>
      <c r="K875" s="1" t="s">
        <v>2693</v>
      </c>
      <c r="L875" s="1" t="s">
        <v>2697</v>
      </c>
      <c r="M875" s="1" t="s">
        <v>7914</v>
      </c>
      <c r="N875" s="1" t="s">
        <v>7915</v>
      </c>
      <c r="O875" s="1" t="s">
        <v>122</v>
      </c>
      <c r="P875" s="1" t="s">
        <v>266</v>
      </c>
      <c r="Q875" s="1" t="s">
        <v>417</v>
      </c>
      <c r="R875" s="1" t="s">
        <v>7916</v>
      </c>
      <c r="S875" s="1" t="s">
        <v>7475</v>
      </c>
      <c r="T875" s="1" t="s">
        <v>7917</v>
      </c>
      <c r="U875" s="1" t="s">
        <v>7918</v>
      </c>
      <c r="V875" s="18">
        <v>0.89103009259259258</v>
      </c>
      <c r="W875" s="18">
        <v>1.0431944444444443</v>
      </c>
      <c r="X875" s="18">
        <v>0.15216435185185184</v>
      </c>
      <c r="Y875" s="1" t="e">
        <f>VLOOKUP(A875,tickets!A:A,1,0)</f>
        <v>#N/A</v>
      </c>
      <c r="Z875" s="58">
        <v>45335</v>
      </c>
      <c r="AA875" s="79">
        <v>0.99305555555555547</v>
      </c>
    </row>
    <row r="876" spans="1:27" hidden="1" x14ac:dyDescent="0.2">
      <c r="A876" s="1" t="s">
        <v>7883</v>
      </c>
      <c r="B876" s="1" t="s">
        <v>132</v>
      </c>
      <c r="C876" s="1" t="s">
        <v>250</v>
      </c>
      <c r="D876" s="1" t="s">
        <v>251</v>
      </c>
      <c r="E876" s="1" t="s">
        <v>302</v>
      </c>
      <c r="F876" s="1" t="s">
        <v>303</v>
      </c>
      <c r="G876" s="1" t="s">
        <v>110</v>
      </c>
      <c r="H876" s="1" t="s">
        <v>50</v>
      </c>
      <c r="I876" s="1" t="s">
        <v>109</v>
      </c>
      <c r="J876" s="1" t="s">
        <v>81</v>
      </c>
      <c r="K876" s="1" t="s">
        <v>129</v>
      </c>
      <c r="L876" s="1" t="s">
        <v>306</v>
      </c>
      <c r="M876" s="1" t="s">
        <v>7884</v>
      </c>
      <c r="N876" s="1" t="s">
        <v>7885</v>
      </c>
      <c r="O876" s="1" t="s">
        <v>122</v>
      </c>
      <c r="P876" s="1" t="s">
        <v>246</v>
      </c>
      <c r="Q876" s="1" t="s">
        <v>247</v>
      </c>
      <c r="R876" s="1" t="s">
        <v>7886</v>
      </c>
      <c r="S876" s="1" t="s">
        <v>7475</v>
      </c>
      <c r="T876" s="1" t="s">
        <v>307</v>
      </c>
      <c r="U876" s="1" t="s">
        <v>276</v>
      </c>
      <c r="V876" s="18">
        <v>6.430555555555556E-2</v>
      </c>
      <c r="W876" s="18">
        <v>6.5312499999999996E-2</v>
      </c>
      <c r="X876" s="18">
        <v>1.0069444444444444E-3</v>
      </c>
      <c r="Y876" s="1" t="e">
        <f>VLOOKUP(A876,tickets!A:A,1,0)</f>
        <v>#N/A</v>
      </c>
      <c r="Z876" s="58">
        <v>45335</v>
      </c>
      <c r="AA876" s="79">
        <v>0.99305555555555547</v>
      </c>
    </row>
    <row r="877" spans="1:27" x14ac:dyDescent="0.2">
      <c r="A877" s="1" t="s">
        <v>2627</v>
      </c>
      <c r="B877" s="1" t="s">
        <v>112</v>
      </c>
      <c r="C877" s="1" t="s">
        <v>18</v>
      </c>
      <c r="D877" s="1" t="s">
        <v>18</v>
      </c>
      <c r="E877" s="1" t="s">
        <v>499</v>
      </c>
      <c r="F877" s="1" t="s">
        <v>1770</v>
      </c>
      <c r="G877" s="1" t="s">
        <v>110</v>
      </c>
      <c r="H877" s="1" t="s">
        <v>50</v>
      </c>
      <c r="I877" s="1" t="s">
        <v>109</v>
      </c>
      <c r="J877" s="1" t="s">
        <v>81</v>
      </c>
      <c r="K877" s="1" t="s">
        <v>111</v>
      </c>
      <c r="L877" s="1" t="s">
        <v>2631</v>
      </c>
      <c r="M877" s="1" t="s">
        <v>7929</v>
      </c>
      <c r="N877" s="1" t="s">
        <v>7930</v>
      </c>
      <c r="O877" s="1" t="s">
        <v>122</v>
      </c>
      <c r="P877" s="1" t="s">
        <v>266</v>
      </c>
      <c r="Q877" s="1" t="s">
        <v>267</v>
      </c>
      <c r="R877" s="1" t="s">
        <v>7931</v>
      </c>
      <c r="S877" s="1" t="s">
        <v>7475</v>
      </c>
      <c r="T877" s="1" t="s">
        <v>6115</v>
      </c>
      <c r="V877" s="18">
        <v>0</v>
      </c>
      <c r="W877" s="18">
        <v>0.68312499999999998</v>
      </c>
      <c r="X877" s="18">
        <v>0.68312499999999998</v>
      </c>
      <c r="Y877" s="1" t="e">
        <f>VLOOKUP(A877,tickets!A:A,1,0)</f>
        <v>#N/A</v>
      </c>
      <c r="Z877" s="58">
        <v>45335</v>
      </c>
      <c r="AA877" s="79">
        <v>0.99305555555555547</v>
      </c>
    </row>
    <row r="878" spans="1:27" hidden="1" x14ac:dyDescent="0.2">
      <c r="A878" s="1" t="s">
        <v>7891</v>
      </c>
      <c r="B878" s="1" t="s">
        <v>173</v>
      </c>
      <c r="C878" s="1" t="s">
        <v>242</v>
      </c>
      <c r="D878" s="1" t="s">
        <v>251</v>
      </c>
      <c r="E878" s="1" t="s">
        <v>328</v>
      </c>
      <c r="F878" s="1" t="s">
        <v>389</v>
      </c>
      <c r="G878" s="1" t="s">
        <v>110</v>
      </c>
      <c r="H878" s="1" t="s">
        <v>50</v>
      </c>
      <c r="I878" s="1" t="s">
        <v>109</v>
      </c>
      <c r="J878" s="1" t="s">
        <v>4186</v>
      </c>
      <c r="K878" s="1" t="s">
        <v>114</v>
      </c>
      <c r="L878" s="1" t="s">
        <v>7892</v>
      </c>
      <c r="M878" s="1" t="s">
        <v>7893</v>
      </c>
      <c r="N878" s="1" t="s">
        <v>7894</v>
      </c>
      <c r="O878" s="1" t="s">
        <v>122</v>
      </c>
      <c r="P878" s="1" t="s">
        <v>246</v>
      </c>
      <c r="Q878" s="1" t="s">
        <v>247</v>
      </c>
      <c r="R878" s="1" t="s">
        <v>7895</v>
      </c>
      <c r="S878" s="1" t="s">
        <v>7470</v>
      </c>
      <c r="T878" s="1" t="s">
        <v>7805</v>
      </c>
      <c r="U878" s="1" t="s">
        <v>7896</v>
      </c>
      <c r="V878" s="18">
        <v>0</v>
      </c>
      <c r="W878" s="18">
        <v>0</v>
      </c>
      <c r="X878" s="18">
        <v>0</v>
      </c>
      <c r="Y878" s="1" t="e">
        <f>VLOOKUP(A878,tickets!A:A,1,0)</f>
        <v>#N/A</v>
      </c>
      <c r="Z878" s="58">
        <v>45334</v>
      </c>
      <c r="AA878" s="79">
        <v>0.99305555555555547</v>
      </c>
    </row>
    <row r="879" spans="1:27" hidden="1" x14ac:dyDescent="0.2">
      <c r="A879" s="1" t="s">
        <v>7897</v>
      </c>
      <c r="B879" s="1" t="s">
        <v>164</v>
      </c>
      <c r="C879" s="1" t="s">
        <v>295</v>
      </c>
      <c r="D879" s="1" t="s">
        <v>251</v>
      </c>
      <c r="E879" s="1" t="s">
        <v>286</v>
      </c>
      <c r="F879" s="1" t="s">
        <v>287</v>
      </c>
      <c r="G879" s="1" t="s">
        <v>110</v>
      </c>
      <c r="H879" s="1" t="s">
        <v>50</v>
      </c>
      <c r="I879" s="1" t="s">
        <v>109</v>
      </c>
      <c r="J879" s="1" t="s">
        <v>81</v>
      </c>
      <c r="K879" s="1" t="s">
        <v>114</v>
      </c>
      <c r="L879" s="1" t="s">
        <v>398</v>
      </c>
      <c r="M879" s="1" t="s">
        <v>7898</v>
      </c>
      <c r="N879" s="1" t="s">
        <v>7899</v>
      </c>
      <c r="O879" s="1" t="s">
        <v>122</v>
      </c>
      <c r="P879" s="1" t="s">
        <v>246</v>
      </c>
      <c r="Q879" s="1" t="s">
        <v>247</v>
      </c>
      <c r="R879" s="1" t="s">
        <v>7900</v>
      </c>
      <c r="S879" s="1" t="s">
        <v>7470</v>
      </c>
      <c r="T879" s="1" t="s">
        <v>398</v>
      </c>
      <c r="U879" s="1" t="s">
        <v>276</v>
      </c>
      <c r="V879" s="18">
        <v>0</v>
      </c>
      <c r="W879" s="18">
        <v>2.3310185185185187E-2</v>
      </c>
      <c r="X879" s="18">
        <v>2.3310185185185187E-2</v>
      </c>
      <c r="Y879" s="1" t="e">
        <f>VLOOKUP(A879,tickets!A:A,1,0)</f>
        <v>#N/A</v>
      </c>
      <c r="Z879" s="58">
        <v>45334</v>
      </c>
      <c r="AA879" s="79">
        <v>0.99305555555555547</v>
      </c>
    </row>
    <row r="880" spans="1:27" x14ac:dyDescent="0.2">
      <c r="A880" s="1" t="s">
        <v>2611</v>
      </c>
      <c r="B880" s="1" t="s">
        <v>167</v>
      </c>
      <c r="C880" s="1" t="s">
        <v>22</v>
      </c>
      <c r="D880" s="1" t="s">
        <v>22</v>
      </c>
      <c r="E880" s="1" t="s">
        <v>47</v>
      </c>
      <c r="F880" s="1" t="s">
        <v>205</v>
      </c>
      <c r="G880" s="1" t="s">
        <v>110</v>
      </c>
      <c r="H880" s="1" t="s">
        <v>50</v>
      </c>
      <c r="I880" s="1" t="s">
        <v>109</v>
      </c>
      <c r="J880" s="1" t="s">
        <v>81</v>
      </c>
      <c r="K880" s="1" t="s">
        <v>129</v>
      </c>
      <c r="L880" s="1" t="s">
        <v>2616</v>
      </c>
      <c r="M880" s="1" t="s">
        <v>7949</v>
      </c>
      <c r="N880" s="1" t="s">
        <v>7950</v>
      </c>
      <c r="O880" s="1" t="s">
        <v>122</v>
      </c>
      <c r="P880" s="1" t="s">
        <v>279</v>
      </c>
      <c r="Q880" s="1" t="s">
        <v>280</v>
      </c>
      <c r="R880" s="1" t="s">
        <v>7951</v>
      </c>
      <c r="S880" s="1" t="s">
        <v>7475</v>
      </c>
      <c r="T880" s="1" t="s">
        <v>7629</v>
      </c>
      <c r="U880" s="1" t="s">
        <v>7629</v>
      </c>
      <c r="V880" s="18">
        <v>0</v>
      </c>
      <c r="W880" s="18">
        <v>2.0023148148148148E-3</v>
      </c>
      <c r="X880" s="18">
        <v>2.0023148148148148E-3</v>
      </c>
      <c r="Y880" s="1" t="e">
        <f>VLOOKUP(A880,tickets!A:A,1,0)</f>
        <v>#N/A</v>
      </c>
      <c r="Z880" s="58">
        <v>45335</v>
      </c>
      <c r="AA880" s="79">
        <v>0.99305555555555547</v>
      </c>
    </row>
    <row r="881" spans="1:27" hidden="1" x14ac:dyDescent="0.2">
      <c r="A881" s="1" t="s">
        <v>7905</v>
      </c>
      <c r="B881" s="1" t="s">
        <v>132</v>
      </c>
      <c r="C881" s="1" t="s">
        <v>251</v>
      </c>
      <c r="D881" s="1" t="s">
        <v>374</v>
      </c>
      <c r="E881" s="1" t="s">
        <v>297</v>
      </c>
      <c r="F881" s="1" t="s">
        <v>442</v>
      </c>
      <c r="G881" s="1" t="s">
        <v>116</v>
      </c>
      <c r="H881" s="1" t="s">
        <v>40</v>
      </c>
      <c r="I881" s="1" t="s">
        <v>117</v>
      </c>
      <c r="J881" s="1" t="s">
        <v>81</v>
      </c>
      <c r="K881" s="1" t="s">
        <v>129</v>
      </c>
      <c r="L881" s="1" t="s">
        <v>264</v>
      </c>
      <c r="M881" s="1" t="s">
        <v>7906</v>
      </c>
      <c r="N881" s="1" t="s">
        <v>7907</v>
      </c>
      <c r="O881" s="1" t="s">
        <v>122</v>
      </c>
      <c r="P881" s="1" t="s">
        <v>199</v>
      </c>
      <c r="Q881" s="1" t="s">
        <v>115</v>
      </c>
      <c r="R881" s="1" t="s">
        <v>7908</v>
      </c>
      <c r="S881" s="1" t="s">
        <v>7470</v>
      </c>
      <c r="T881" s="1" t="s">
        <v>7909</v>
      </c>
      <c r="V881" s="18">
        <v>1.0219907407407408E-2</v>
      </c>
      <c r="W881" s="18">
        <v>1.8657407407407407E-2</v>
      </c>
      <c r="X881" s="18">
        <v>8.4375000000000006E-3</v>
      </c>
      <c r="Y881" s="1" t="e">
        <f>VLOOKUP(A881,tickets!A:A,1,0)</f>
        <v>#N/A</v>
      </c>
      <c r="Z881" s="58">
        <v>45334</v>
      </c>
      <c r="AA881" s="79">
        <v>0.99305555555555547</v>
      </c>
    </row>
    <row r="882" spans="1:27" x14ac:dyDescent="0.2">
      <c r="A882" s="1" t="s">
        <v>2637</v>
      </c>
      <c r="B882" s="1" t="s">
        <v>112</v>
      </c>
      <c r="C882" s="1" t="s">
        <v>16</v>
      </c>
      <c r="D882" s="1" t="s">
        <v>311</v>
      </c>
      <c r="E882" s="1" t="s">
        <v>54</v>
      </c>
      <c r="F882" s="1" t="s">
        <v>134</v>
      </c>
      <c r="G882" s="1" t="s">
        <v>110</v>
      </c>
      <c r="H882" s="1" t="s">
        <v>50</v>
      </c>
      <c r="I882" s="1" t="s">
        <v>109</v>
      </c>
      <c r="J882" s="1" t="s">
        <v>81</v>
      </c>
      <c r="K882" s="1" t="s">
        <v>121</v>
      </c>
      <c r="L882" s="1" t="s">
        <v>2641</v>
      </c>
      <c r="M882" s="1" t="s">
        <v>7988</v>
      </c>
      <c r="N882" s="1" t="s">
        <v>7989</v>
      </c>
      <c r="O882" s="1" t="s">
        <v>122</v>
      </c>
      <c r="P882" s="1" t="s">
        <v>246</v>
      </c>
      <c r="Q882" s="1" t="s">
        <v>247</v>
      </c>
      <c r="R882" s="1" t="s">
        <v>7990</v>
      </c>
      <c r="S882" s="1" t="s">
        <v>7475</v>
      </c>
      <c r="T882" s="1" t="s">
        <v>504</v>
      </c>
      <c r="V882" s="18">
        <v>0.82309027777777777</v>
      </c>
      <c r="W882" s="18">
        <v>0.90715277777777781</v>
      </c>
      <c r="X882" s="18">
        <v>8.4062499999999998E-2</v>
      </c>
      <c r="Y882" s="1" t="e">
        <f>VLOOKUP(A882,tickets!A:A,1,0)</f>
        <v>#N/A</v>
      </c>
      <c r="Z882" s="58">
        <v>45335</v>
      </c>
      <c r="AA882" s="79">
        <v>0.99305555555555547</v>
      </c>
    </row>
    <row r="883" spans="1:27" x14ac:dyDescent="0.2">
      <c r="A883" s="1" t="s">
        <v>2708</v>
      </c>
      <c r="B883" s="1" t="s">
        <v>115</v>
      </c>
      <c r="C883" s="1" t="s">
        <v>19</v>
      </c>
      <c r="D883" s="1" t="s">
        <v>257</v>
      </c>
      <c r="E883" s="1" t="s">
        <v>64</v>
      </c>
      <c r="F883" s="1" t="s">
        <v>120</v>
      </c>
      <c r="G883" s="1" t="s">
        <v>116</v>
      </c>
      <c r="H883" s="1" t="s">
        <v>40</v>
      </c>
      <c r="I883" s="1" t="s">
        <v>117</v>
      </c>
      <c r="J883" s="1" t="s">
        <v>81</v>
      </c>
      <c r="K883" s="1" t="s">
        <v>1600</v>
      </c>
      <c r="L883" s="1" t="s">
        <v>2712</v>
      </c>
      <c r="M883" s="1" t="s">
        <v>8009</v>
      </c>
      <c r="N883" s="1" t="s">
        <v>8010</v>
      </c>
      <c r="O883" s="1" t="s">
        <v>122</v>
      </c>
      <c r="P883" s="1" t="s">
        <v>266</v>
      </c>
      <c r="Q883" s="1" t="s">
        <v>267</v>
      </c>
      <c r="R883" s="1" t="s">
        <v>8011</v>
      </c>
      <c r="S883" s="1" t="s">
        <v>7475</v>
      </c>
      <c r="T883" s="1" t="s">
        <v>8012</v>
      </c>
      <c r="U883" s="1" t="s">
        <v>8013</v>
      </c>
      <c r="V883" s="18">
        <v>0</v>
      </c>
      <c r="W883" s="18">
        <v>3.8055555555555558E-2</v>
      </c>
      <c r="X883" s="18">
        <v>3.8055555555555558E-2</v>
      </c>
      <c r="Y883" s="1" t="e">
        <f>VLOOKUP(A883,tickets!A:A,1,0)</f>
        <v>#N/A</v>
      </c>
      <c r="Z883" s="58">
        <v>45335</v>
      </c>
      <c r="AA883" s="79">
        <v>0.99305555555555547</v>
      </c>
    </row>
    <row r="884" spans="1:27" x14ac:dyDescent="0.2">
      <c r="A884" s="1" t="s">
        <v>2652</v>
      </c>
      <c r="B884" s="1" t="s">
        <v>115</v>
      </c>
      <c r="C884" s="1" t="s">
        <v>20</v>
      </c>
      <c r="D884" s="1" t="s">
        <v>243</v>
      </c>
      <c r="E884" s="1" t="s">
        <v>66</v>
      </c>
      <c r="F884" s="1" t="s">
        <v>120</v>
      </c>
      <c r="G884" s="1" t="s">
        <v>116</v>
      </c>
      <c r="H884" s="1" t="s">
        <v>40</v>
      </c>
      <c r="I884" s="1" t="s">
        <v>117</v>
      </c>
      <c r="J884" s="1" t="s">
        <v>81</v>
      </c>
      <c r="K884" s="1" t="s">
        <v>111</v>
      </c>
      <c r="L884" s="1" t="s">
        <v>2656</v>
      </c>
      <c r="M884" s="1" t="s">
        <v>8060</v>
      </c>
      <c r="N884" s="1" t="s">
        <v>8061</v>
      </c>
      <c r="O884" s="1" t="s">
        <v>122</v>
      </c>
      <c r="P884" s="1" t="s">
        <v>246</v>
      </c>
      <c r="Q884" s="1" t="s">
        <v>247</v>
      </c>
      <c r="R884" s="1" t="s">
        <v>8062</v>
      </c>
      <c r="S884" s="1" t="s">
        <v>7475</v>
      </c>
      <c r="T884" s="1" t="s">
        <v>8063</v>
      </c>
      <c r="U884" s="1" t="s">
        <v>8064</v>
      </c>
      <c r="V884" s="18">
        <v>5.7226273148148152</v>
      </c>
      <c r="W884" s="18">
        <v>5.7657638888888885</v>
      </c>
      <c r="X884" s="18">
        <v>4.313657407407407E-2</v>
      </c>
      <c r="Y884" s="1" t="e">
        <f>VLOOKUP(A884,tickets!A:A,1,0)</f>
        <v>#N/A</v>
      </c>
      <c r="Z884" s="58">
        <v>45335</v>
      </c>
      <c r="AA884" s="79">
        <v>0.99305555555555547</v>
      </c>
    </row>
    <row r="885" spans="1:27" hidden="1" x14ac:dyDescent="0.2">
      <c r="A885" s="1" t="s">
        <v>7923</v>
      </c>
      <c r="B885" s="1" t="s">
        <v>132</v>
      </c>
      <c r="C885" s="1" t="s">
        <v>251</v>
      </c>
      <c r="D885" s="1" t="s">
        <v>257</v>
      </c>
      <c r="E885" s="1" t="s">
        <v>297</v>
      </c>
      <c r="F885" s="1" t="s">
        <v>461</v>
      </c>
      <c r="G885" s="1" t="s">
        <v>116</v>
      </c>
      <c r="H885" s="1" t="s">
        <v>40</v>
      </c>
      <c r="I885" s="1" t="s">
        <v>117</v>
      </c>
      <c r="J885" s="1" t="s">
        <v>81</v>
      </c>
      <c r="K885" s="1" t="s">
        <v>129</v>
      </c>
      <c r="L885" s="1" t="s">
        <v>264</v>
      </c>
      <c r="M885" s="1" t="s">
        <v>7924</v>
      </c>
      <c r="N885" s="1" t="s">
        <v>7925</v>
      </c>
      <c r="O885" s="1" t="s">
        <v>122</v>
      </c>
      <c r="P885" s="1" t="s">
        <v>246</v>
      </c>
      <c r="Q885" s="1" t="s">
        <v>247</v>
      </c>
      <c r="R885" s="1" t="s">
        <v>7926</v>
      </c>
      <c r="S885" s="1" t="s">
        <v>7470</v>
      </c>
      <c r="T885" s="1" t="s">
        <v>7927</v>
      </c>
      <c r="U885" s="1" t="s">
        <v>7928</v>
      </c>
      <c r="V885" s="18">
        <v>1.9918981481481482E-2</v>
      </c>
      <c r="W885" s="18">
        <v>2.8703703703703703E-2</v>
      </c>
      <c r="X885" s="18">
        <v>8.7847222222222233E-3</v>
      </c>
      <c r="Y885" s="1" t="e">
        <f>VLOOKUP(A885,tickets!A:A,1,0)</f>
        <v>#N/A</v>
      </c>
      <c r="Z885" s="58">
        <v>45334</v>
      </c>
      <c r="AA885" s="79">
        <v>0.99305555555555547</v>
      </c>
    </row>
    <row r="886" spans="1:27" x14ac:dyDescent="0.2">
      <c r="A886" s="1" t="s">
        <v>2681</v>
      </c>
      <c r="B886" s="1" t="s">
        <v>115</v>
      </c>
      <c r="C886" s="1" t="s">
        <v>14</v>
      </c>
      <c r="D886" s="1" t="s">
        <v>257</v>
      </c>
      <c r="E886" s="1" t="s">
        <v>48</v>
      </c>
      <c r="F886" s="1" t="s">
        <v>461</v>
      </c>
      <c r="G886" s="1" t="s">
        <v>110</v>
      </c>
      <c r="H886" s="1" t="s">
        <v>50</v>
      </c>
      <c r="I886" s="1" t="s">
        <v>109</v>
      </c>
      <c r="J886" s="1" t="s">
        <v>81</v>
      </c>
      <c r="K886" s="1" t="s">
        <v>2682</v>
      </c>
      <c r="L886" s="1" t="s">
        <v>2686</v>
      </c>
      <c r="M886" s="1" t="s">
        <v>8104</v>
      </c>
      <c r="N886" s="1" t="s">
        <v>8105</v>
      </c>
      <c r="O886" s="1" t="s">
        <v>122</v>
      </c>
      <c r="P886" s="1" t="s">
        <v>246</v>
      </c>
      <c r="Q886" s="1" t="s">
        <v>247</v>
      </c>
      <c r="R886" s="1" t="s">
        <v>8106</v>
      </c>
      <c r="S886" s="1" t="s">
        <v>7475</v>
      </c>
      <c r="T886" s="1" t="s">
        <v>8107</v>
      </c>
      <c r="U886" s="1" t="s">
        <v>8108</v>
      </c>
      <c r="V886" s="18">
        <v>0.91344907407407405</v>
      </c>
      <c r="W886" s="18">
        <v>1.0781828703703704</v>
      </c>
      <c r="X886" s="18">
        <v>0.16473379629629628</v>
      </c>
      <c r="Y886" s="1" t="e">
        <f>VLOOKUP(A886,tickets!A:A,1,0)</f>
        <v>#N/A</v>
      </c>
      <c r="Z886" s="58">
        <v>45335</v>
      </c>
      <c r="AA886" s="79">
        <v>0.99305555555555547</v>
      </c>
    </row>
    <row r="887" spans="1:27" hidden="1" x14ac:dyDescent="0.2">
      <c r="A887" s="1" t="s">
        <v>2662</v>
      </c>
      <c r="B887" s="1" t="s">
        <v>124</v>
      </c>
      <c r="C887" s="1" t="s">
        <v>19</v>
      </c>
      <c r="D887" s="1" t="s">
        <v>277</v>
      </c>
      <c r="E887" s="1" t="s">
        <v>64</v>
      </c>
      <c r="F887" s="1" t="s">
        <v>125</v>
      </c>
      <c r="G887" s="1" t="s">
        <v>123</v>
      </c>
      <c r="H887" s="1" t="s">
        <v>50</v>
      </c>
      <c r="I887" s="1" t="s">
        <v>109</v>
      </c>
      <c r="J887" s="1" t="s">
        <v>80</v>
      </c>
      <c r="K887" s="1" t="s">
        <v>126</v>
      </c>
      <c r="L887" s="1" t="s">
        <v>2665</v>
      </c>
      <c r="M887" s="1" t="s">
        <v>8148</v>
      </c>
      <c r="N887" s="1" t="s">
        <v>8148</v>
      </c>
      <c r="O887" s="1" t="s">
        <v>122</v>
      </c>
      <c r="P887" s="1" t="s">
        <v>266</v>
      </c>
      <c r="Q887" s="1" t="s">
        <v>267</v>
      </c>
      <c r="R887" s="1" t="s">
        <v>8149</v>
      </c>
      <c r="S887" s="1" t="s">
        <v>7475</v>
      </c>
      <c r="T887" s="1" t="s">
        <v>8150</v>
      </c>
      <c r="U887" s="1" t="s">
        <v>8151</v>
      </c>
      <c r="V887" s="18">
        <v>2.4907407407407406E-2</v>
      </c>
      <c r="W887" s="18">
        <v>6.2407407407407411E-2</v>
      </c>
      <c r="X887" s="18">
        <v>3.7499999999999999E-2</v>
      </c>
      <c r="Y887" s="1" t="e">
        <f>VLOOKUP(A887,tickets!A:A,1,0)</f>
        <v>#N/A</v>
      </c>
      <c r="Z887" s="58">
        <v>45335</v>
      </c>
      <c r="AA887" s="79">
        <v>0.99305555555555547</v>
      </c>
    </row>
    <row r="888" spans="1:27" hidden="1" x14ac:dyDescent="0.2">
      <c r="A888" s="1" t="s">
        <v>7935</v>
      </c>
      <c r="B888" s="1" t="s">
        <v>132</v>
      </c>
      <c r="C888" s="1" t="s">
        <v>256</v>
      </c>
      <c r="D888" s="1" t="s">
        <v>257</v>
      </c>
      <c r="E888" s="1" t="s">
        <v>258</v>
      </c>
      <c r="F888" s="1" t="s">
        <v>174</v>
      </c>
      <c r="G888" s="1" t="s">
        <v>116</v>
      </c>
      <c r="H888" s="1" t="s">
        <v>40</v>
      </c>
      <c r="I888" s="1" t="s">
        <v>117</v>
      </c>
      <c r="J888" s="1" t="s">
        <v>81</v>
      </c>
      <c r="K888" s="1" t="s">
        <v>129</v>
      </c>
      <c r="L888" s="1" t="s">
        <v>7936</v>
      </c>
      <c r="M888" s="1" t="s">
        <v>7937</v>
      </c>
      <c r="N888" s="1" t="s">
        <v>7938</v>
      </c>
      <c r="O888" s="1" t="s">
        <v>122</v>
      </c>
      <c r="P888" s="1" t="s">
        <v>199</v>
      </c>
      <c r="Q888" s="1" t="s">
        <v>115</v>
      </c>
      <c r="R888" s="1" t="s">
        <v>7939</v>
      </c>
      <c r="S888" s="1" t="s">
        <v>7475</v>
      </c>
      <c r="T888" s="1" t="s">
        <v>7940</v>
      </c>
      <c r="V888" s="18">
        <v>0.13776620370370371</v>
      </c>
      <c r="W888" s="18">
        <v>0.1774537037037037</v>
      </c>
      <c r="X888" s="18">
        <v>3.9687500000000001E-2</v>
      </c>
      <c r="Y888" s="1" t="e">
        <f>VLOOKUP(A888,tickets!A:A,1,0)</f>
        <v>#N/A</v>
      </c>
      <c r="Z888" s="58">
        <v>45335</v>
      </c>
      <c r="AA888" s="79">
        <v>0.99305555555555547</v>
      </c>
    </row>
    <row r="889" spans="1:27" x14ac:dyDescent="0.2">
      <c r="A889" s="1" t="s">
        <v>2727</v>
      </c>
      <c r="B889" s="1" t="s">
        <v>112</v>
      </c>
      <c r="C889" s="1" t="s">
        <v>18</v>
      </c>
      <c r="D889" s="1" t="s">
        <v>18</v>
      </c>
      <c r="E889" s="1" t="s">
        <v>499</v>
      </c>
      <c r="F889" s="1" t="s">
        <v>1770</v>
      </c>
      <c r="G889" s="1" t="s">
        <v>110</v>
      </c>
      <c r="H889" s="1" t="s">
        <v>50</v>
      </c>
      <c r="I889" s="1" t="s">
        <v>109</v>
      </c>
      <c r="J889" s="1" t="s">
        <v>81</v>
      </c>
      <c r="K889" s="1" t="s">
        <v>111</v>
      </c>
      <c r="L889" s="1" t="s">
        <v>2731</v>
      </c>
      <c r="M889" s="1" t="s">
        <v>8172</v>
      </c>
      <c r="N889" s="1" t="s">
        <v>8173</v>
      </c>
      <c r="O889" s="1" t="s">
        <v>122</v>
      </c>
      <c r="P889" s="1" t="s">
        <v>266</v>
      </c>
      <c r="Q889" s="1" t="s">
        <v>267</v>
      </c>
      <c r="R889" s="1" t="s">
        <v>8174</v>
      </c>
      <c r="S889" s="1" t="s">
        <v>7475</v>
      </c>
      <c r="T889" s="1" t="s">
        <v>6115</v>
      </c>
      <c r="V889" s="18">
        <v>0</v>
      </c>
      <c r="W889" s="18">
        <v>6.9085648148148146E-2</v>
      </c>
      <c r="X889" s="18">
        <v>6.9085648148148146E-2</v>
      </c>
      <c r="Y889" s="1" t="e">
        <f>VLOOKUP(A889,tickets!A:A,1,0)</f>
        <v>#N/A</v>
      </c>
      <c r="Z889" s="58">
        <v>45335</v>
      </c>
      <c r="AA889" s="79">
        <v>0.99305555555555547</v>
      </c>
    </row>
    <row r="890" spans="1:27" hidden="1" x14ac:dyDescent="0.2">
      <c r="A890" s="1" t="s">
        <v>7944</v>
      </c>
      <c r="B890" s="1" t="s">
        <v>132</v>
      </c>
      <c r="C890" s="1" t="s">
        <v>256</v>
      </c>
      <c r="D890" s="1" t="s">
        <v>257</v>
      </c>
      <c r="E890" s="1" t="s">
        <v>258</v>
      </c>
      <c r="F890" s="1" t="s">
        <v>219</v>
      </c>
      <c r="G890" s="1" t="s">
        <v>116</v>
      </c>
      <c r="H890" s="1" t="s">
        <v>40</v>
      </c>
      <c r="I890" s="1" t="s">
        <v>117</v>
      </c>
      <c r="J890" s="1" t="s">
        <v>81</v>
      </c>
      <c r="K890" s="1" t="s">
        <v>129</v>
      </c>
      <c r="L890" s="1" t="s">
        <v>314</v>
      </c>
      <c r="M890" s="1" t="s">
        <v>7945</v>
      </c>
      <c r="N890" s="1" t="s">
        <v>7946</v>
      </c>
      <c r="O890" s="1" t="s">
        <v>122</v>
      </c>
      <c r="P890" s="1" t="s">
        <v>199</v>
      </c>
      <c r="Q890" s="1" t="s">
        <v>115</v>
      </c>
      <c r="R890" s="1" t="s">
        <v>7947</v>
      </c>
      <c r="S890" s="1" t="s">
        <v>7479</v>
      </c>
      <c r="T890" s="1" t="s">
        <v>7948</v>
      </c>
      <c r="V890" s="18">
        <v>0</v>
      </c>
      <c r="W890" s="18">
        <v>4.5000000000000005E-2</v>
      </c>
      <c r="X890" s="18">
        <v>4.5000000000000005E-2</v>
      </c>
      <c r="Y890" s="1" t="e">
        <f>VLOOKUP(A890,tickets!A:A,1,0)</f>
        <v>#N/A</v>
      </c>
      <c r="Z890" s="58">
        <v>45336</v>
      </c>
      <c r="AA890" s="79">
        <v>0.99305555555555547</v>
      </c>
    </row>
    <row r="891" spans="1:27" x14ac:dyDescent="0.2">
      <c r="A891" s="1" t="s">
        <v>2666</v>
      </c>
      <c r="B891" s="1" t="s">
        <v>112</v>
      </c>
      <c r="C891" s="1" t="s">
        <v>18</v>
      </c>
      <c r="D891" s="1" t="s">
        <v>18</v>
      </c>
      <c r="E891" s="1" t="s">
        <v>499</v>
      </c>
      <c r="F891" s="1" t="s">
        <v>1770</v>
      </c>
      <c r="G891" s="1" t="s">
        <v>110</v>
      </c>
      <c r="H891" s="1" t="s">
        <v>50</v>
      </c>
      <c r="I891" s="1" t="s">
        <v>109</v>
      </c>
      <c r="J891" s="1" t="s">
        <v>81</v>
      </c>
      <c r="K891" s="1" t="s">
        <v>111</v>
      </c>
      <c r="L891" s="1" t="s">
        <v>2670</v>
      </c>
      <c r="M891" s="1" t="s">
        <v>8273</v>
      </c>
      <c r="N891" s="1" t="s">
        <v>8274</v>
      </c>
      <c r="O891" s="1" t="s">
        <v>122</v>
      </c>
      <c r="P891" s="1" t="s">
        <v>266</v>
      </c>
      <c r="Q891" s="1" t="s">
        <v>267</v>
      </c>
      <c r="R891" s="1" t="s">
        <v>8275</v>
      </c>
      <c r="S891" s="1" t="s">
        <v>7475</v>
      </c>
      <c r="T891" s="1" t="s">
        <v>6115</v>
      </c>
      <c r="U891" s="1" t="s">
        <v>6339</v>
      </c>
      <c r="V891" s="18">
        <v>0</v>
      </c>
      <c r="W891" s="18">
        <v>1.3773148148148147E-3</v>
      </c>
      <c r="X891" s="18">
        <v>1.3773148148148147E-3</v>
      </c>
      <c r="Y891" s="1" t="e">
        <f>VLOOKUP(A891,tickets!A:A,1,0)</f>
        <v>#N/A</v>
      </c>
      <c r="Z891" s="58">
        <v>45335</v>
      </c>
      <c r="AA891" s="79">
        <v>0.99305555555555547</v>
      </c>
    </row>
    <row r="892" spans="1:27" hidden="1" x14ac:dyDescent="0.2">
      <c r="A892" s="1" t="s">
        <v>7952</v>
      </c>
      <c r="B892" s="1" t="s">
        <v>173</v>
      </c>
      <c r="C892" s="1" t="s">
        <v>242</v>
      </c>
      <c r="D892" s="1" t="s">
        <v>251</v>
      </c>
      <c r="E892" s="1" t="s">
        <v>352</v>
      </c>
      <c r="F892" s="1" t="s">
        <v>389</v>
      </c>
      <c r="G892" s="1" t="s">
        <v>110</v>
      </c>
      <c r="H892" s="1" t="s">
        <v>50</v>
      </c>
      <c r="I892" s="1" t="s">
        <v>109</v>
      </c>
      <c r="J892" s="1" t="s">
        <v>4186</v>
      </c>
      <c r="K892" s="1" t="s">
        <v>114</v>
      </c>
      <c r="L892" s="1" t="s">
        <v>7953</v>
      </c>
      <c r="M892" s="1" t="s">
        <v>7954</v>
      </c>
      <c r="N892" s="1" t="s">
        <v>7955</v>
      </c>
      <c r="O892" s="1" t="s">
        <v>122</v>
      </c>
      <c r="P892" s="1" t="s">
        <v>246</v>
      </c>
      <c r="Q892" s="1" t="s">
        <v>247</v>
      </c>
      <c r="R892" s="1" t="s">
        <v>7956</v>
      </c>
      <c r="S892" s="1" t="s">
        <v>7475</v>
      </c>
      <c r="T892" s="1" t="s">
        <v>6640</v>
      </c>
      <c r="U892" s="1" t="s">
        <v>973</v>
      </c>
      <c r="V892" s="18">
        <v>0</v>
      </c>
      <c r="W892" s="18">
        <v>0</v>
      </c>
      <c r="X892" s="18">
        <v>0</v>
      </c>
      <c r="Y892" s="1" t="e">
        <f>VLOOKUP(A892,tickets!A:A,1,0)</f>
        <v>#N/A</v>
      </c>
      <c r="Z892" s="58">
        <v>45335</v>
      </c>
      <c r="AA892" s="79">
        <v>0.99305555555555547</v>
      </c>
    </row>
    <row r="893" spans="1:27" x14ac:dyDescent="0.2">
      <c r="A893" s="1" t="s">
        <v>2713</v>
      </c>
      <c r="B893" s="1" t="s">
        <v>115</v>
      </c>
      <c r="C893" s="1" t="s">
        <v>20</v>
      </c>
      <c r="D893" s="1" t="s">
        <v>243</v>
      </c>
      <c r="E893" s="1" t="s">
        <v>66</v>
      </c>
      <c r="F893" s="1" t="s">
        <v>191</v>
      </c>
      <c r="G893" s="1" t="s">
        <v>116</v>
      </c>
      <c r="H893" s="1" t="s">
        <v>40</v>
      </c>
      <c r="I893" s="1" t="s">
        <v>117</v>
      </c>
      <c r="J893" s="1" t="s">
        <v>81</v>
      </c>
      <c r="K893" s="1" t="s">
        <v>203</v>
      </c>
      <c r="L893" s="1" t="s">
        <v>2717</v>
      </c>
      <c r="M893" s="1" t="s">
        <v>8359</v>
      </c>
      <c r="N893" s="1" t="s">
        <v>8360</v>
      </c>
      <c r="O893" s="1" t="s">
        <v>122</v>
      </c>
      <c r="P893" s="1" t="s">
        <v>246</v>
      </c>
      <c r="Q893" s="1" t="s">
        <v>247</v>
      </c>
      <c r="R893" s="1" t="s">
        <v>8361</v>
      </c>
      <c r="S893" s="1" t="s">
        <v>7475</v>
      </c>
      <c r="T893" s="1" t="s">
        <v>8362</v>
      </c>
      <c r="U893" s="1" t="s">
        <v>8363</v>
      </c>
      <c r="V893" s="18">
        <v>0</v>
      </c>
      <c r="W893" s="18">
        <v>8.4004629629629624E-2</v>
      </c>
      <c r="X893" s="18">
        <v>8.4004629629629624E-2</v>
      </c>
      <c r="Y893" s="1" t="e">
        <f>VLOOKUP(A893,tickets!A:A,1,0)</f>
        <v>#N/A</v>
      </c>
      <c r="Z893" s="58">
        <v>45335</v>
      </c>
      <c r="AA893" s="79">
        <v>0.99305555555555547</v>
      </c>
    </row>
    <row r="894" spans="1:27" x14ac:dyDescent="0.2">
      <c r="A894" s="1" t="s">
        <v>2676</v>
      </c>
      <c r="B894" s="1" t="s">
        <v>115</v>
      </c>
      <c r="C894" s="1" t="s">
        <v>20</v>
      </c>
      <c r="D894" s="1" t="s">
        <v>243</v>
      </c>
      <c r="E894" s="1" t="s">
        <v>59</v>
      </c>
      <c r="F894" s="1" t="s">
        <v>120</v>
      </c>
      <c r="G894" s="1" t="s">
        <v>116</v>
      </c>
      <c r="H894" s="1" t="s">
        <v>40</v>
      </c>
      <c r="I894" s="1" t="s">
        <v>117</v>
      </c>
      <c r="J894" s="1" t="s">
        <v>81</v>
      </c>
      <c r="K894" s="1" t="s">
        <v>397</v>
      </c>
      <c r="L894" s="1" t="s">
        <v>2680</v>
      </c>
      <c r="M894" s="1" t="s">
        <v>8364</v>
      </c>
      <c r="N894" s="1" t="s">
        <v>8365</v>
      </c>
      <c r="O894" s="1" t="s">
        <v>122</v>
      </c>
      <c r="P894" s="1" t="s">
        <v>266</v>
      </c>
      <c r="Q894" s="1" t="s">
        <v>267</v>
      </c>
      <c r="R894" s="1" t="s">
        <v>8366</v>
      </c>
      <c r="S894" s="1" t="s">
        <v>7475</v>
      </c>
      <c r="T894" s="1" t="s">
        <v>8367</v>
      </c>
      <c r="U894" s="1" t="s">
        <v>8368</v>
      </c>
      <c r="V894" s="18">
        <v>6.7256944444444453E-2</v>
      </c>
      <c r="W894" s="18">
        <v>0.12490740740740741</v>
      </c>
      <c r="X894" s="18">
        <v>1.5983796296296295E-2</v>
      </c>
      <c r="Y894" s="1" t="e">
        <f>VLOOKUP(A894,tickets!A:A,1,0)</f>
        <v>#N/A</v>
      </c>
      <c r="Z894" s="58">
        <v>45335</v>
      </c>
      <c r="AA894" s="79">
        <v>0.99305555555555547</v>
      </c>
    </row>
    <row r="895" spans="1:27" x14ac:dyDescent="0.2">
      <c r="A895" s="1" t="s">
        <v>2642</v>
      </c>
      <c r="B895" s="1" t="s">
        <v>175</v>
      </c>
      <c r="C895" s="1" t="s">
        <v>16</v>
      </c>
      <c r="D895" s="1" t="s">
        <v>16</v>
      </c>
      <c r="E895" s="1" t="s">
        <v>54</v>
      </c>
      <c r="F895" s="1" t="s">
        <v>183</v>
      </c>
      <c r="G895" s="1" t="s">
        <v>159</v>
      </c>
      <c r="H895" s="1" t="s">
        <v>36</v>
      </c>
      <c r="I895" s="1" t="s">
        <v>84</v>
      </c>
      <c r="J895" s="1" t="s">
        <v>81</v>
      </c>
      <c r="K895" s="1" t="s">
        <v>111</v>
      </c>
      <c r="L895" s="1" t="s">
        <v>2646</v>
      </c>
      <c r="M895" s="1" t="s">
        <v>8491</v>
      </c>
      <c r="N895" s="1" t="s">
        <v>8492</v>
      </c>
      <c r="O895" s="1" t="s">
        <v>122</v>
      </c>
      <c r="P895" s="1" t="s">
        <v>266</v>
      </c>
      <c r="Q895" s="1" t="s">
        <v>330</v>
      </c>
      <c r="R895" s="1" t="s">
        <v>8493</v>
      </c>
      <c r="S895" s="1" t="s">
        <v>7475</v>
      </c>
      <c r="T895" s="1" t="s">
        <v>8494</v>
      </c>
      <c r="V895" s="18">
        <v>2.3958333333333336E-3</v>
      </c>
      <c r="W895" s="18">
        <v>3.1134259259259257E-3</v>
      </c>
      <c r="X895" s="18">
        <v>7.175925925925927E-4</v>
      </c>
      <c r="Y895" s="1" t="e">
        <f>VLOOKUP(A895,tickets!A:A,1,0)</f>
        <v>#N/A</v>
      </c>
      <c r="Z895" s="58">
        <v>45335</v>
      </c>
      <c r="AA895" s="79">
        <v>0.99305555555555547</v>
      </c>
    </row>
    <row r="896" spans="1:27" x14ac:dyDescent="0.2">
      <c r="A896" s="1" t="s">
        <v>2671</v>
      </c>
      <c r="B896" s="1" t="s">
        <v>115</v>
      </c>
      <c r="C896" s="1" t="s">
        <v>18</v>
      </c>
      <c r="D896" s="1" t="s">
        <v>243</v>
      </c>
      <c r="E896" s="1" t="s">
        <v>61</v>
      </c>
      <c r="F896" s="1" t="s">
        <v>144</v>
      </c>
      <c r="G896" s="1" t="s">
        <v>116</v>
      </c>
      <c r="H896" s="1" t="s">
        <v>40</v>
      </c>
      <c r="I896" s="1" t="s">
        <v>117</v>
      </c>
      <c r="J896" s="1" t="s">
        <v>81</v>
      </c>
      <c r="K896" s="1" t="s">
        <v>111</v>
      </c>
      <c r="L896" s="1" t="s">
        <v>2675</v>
      </c>
      <c r="M896" s="1" t="s">
        <v>8529</v>
      </c>
      <c r="N896" s="1" t="s">
        <v>8530</v>
      </c>
      <c r="O896" s="1" t="s">
        <v>122</v>
      </c>
      <c r="P896" s="1" t="s">
        <v>246</v>
      </c>
      <c r="Q896" s="1" t="s">
        <v>247</v>
      </c>
      <c r="R896" s="1" t="s">
        <v>8531</v>
      </c>
      <c r="S896" s="1" t="s">
        <v>7475</v>
      </c>
      <c r="T896" s="1" t="s">
        <v>8532</v>
      </c>
      <c r="U896" s="1" t="s">
        <v>8533</v>
      </c>
      <c r="V896" s="18">
        <v>0</v>
      </c>
      <c r="W896" s="18">
        <v>6.2164351851851853E-2</v>
      </c>
      <c r="X896" s="18">
        <v>6.2164351851851853E-2</v>
      </c>
      <c r="Y896" s="1" t="e">
        <f>VLOOKUP(A896,tickets!A:A,1,0)</f>
        <v>#N/A</v>
      </c>
      <c r="Z896" s="58">
        <v>45335</v>
      </c>
      <c r="AA896" s="79">
        <v>0.99305555555555547</v>
      </c>
    </row>
    <row r="897" spans="1:27" hidden="1" x14ac:dyDescent="0.2">
      <c r="A897" s="1" t="s">
        <v>7971</v>
      </c>
      <c r="B897" s="1" t="s">
        <v>132</v>
      </c>
      <c r="C897" s="1" t="s">
        <v>250</v>
      </c>
      <c r="D897" s="1" t="s">
        <v>251</v>
      </c>
      <c r="E897" s="1" t="s">
        <v>263</v>
      </c>
      <c r="F897" s="1" t="s">
        <v>293</v>
      </c>
      <c r="G897" s="1" t="s">
        <v>116</v>
      </c>
      <c r="H897" s="1" t="s">
        <v>40</v>
      </c>
      <c r="I897" s="1" t="s">
        <v>117</v>
      </c>
      <c r="J897" s="1" t="s">
        <v>81</v>
      </c>
      <c r="K897" s="1" t="s">
        <v>129</v>
      </c>
      <c r="L897" s="1" t="s">
        <v>7972</v>
      </c>
      <c r="M897" s="1" t="s">
        <v>7973</v>
      </c>
      <c r="N897" s="1" t="s">
        <v>7974</v>
      </c>
      <c r="O897" s="1" t="s">
        <v>122</v>
      </c>
      <c r="P897" s="1" t="s">
        <v>246</v>
      </c>
      <c r="Q897" s="1" t="s">
        <v>247</v>
      </c>
      <c r="R897" s="1" t="s">
        <v>7974</v>
      </c>
      <c r="S897" s="1" t="s">
        <v>7515</v>
      </c>
      <c r="T897" s="1" t="s">
        <v>7972</v>
      </c>
      <c r="U897" s="1" t="s">
        <v>294</v>
      </c>
      <c r="V897" s="18">
        <v>0</v>
      </c>
      <c r="W897" s="18">
        <v>1.1458333333333333E-3</v>
      </c>
      <c r="X897" s="18">
        <v>1.1458333333333333E-3</v>
      </c>
      <c r="Y897" s="1" t="e">
        <f>VLOOKUP(A897,tickets!A:A,1,0)</f>
        <v>#N/A</v>
      </c>
      <c r="Z897" s="58">
        <v>45337</v>
      </c>
      <c r="AA897" s="79">
        <v>0.99305555555555547</v>
      </c>
    </row>
    <row r="898" spans="1:27" hidden="1" x14ac:dyDescent="0.2">
      <c r="A898" s="1" t="s">
        <v>7975</v>
      </c>
      <c r="B898" s="1" t="s">
        <v>115</v>
      </c>
      <c r="C898" s="1" t="s">
        <v>242</v>
      </c>
      <c r="D898" s="1" t="s">
        <v>243</v>
      </c>
      <c r="E898" s="1" t="s">
        <v>244</v>
      </c>
      <c r="F898" s="1" t="s">
        <v>190</v>
      </c>
      <c r="G898" s="1" t="s">
        <v>110</v>
      </c>
      <c r="H898" s="1" t="s">
        <v>50</v>
      </c>
      <c r="I898" s="1" t="s">
        <v>109</v>
      </c>
      <c r="J898" s="1" t="s">
        <v>81</v>
      </c>
      <c r="K898" s="1" t="s">
        <v>200</v>
      </c>
      <c r="L898" s="1" t="s">
        <v>7976</v>
      </c>
      <c r="M898" s="1" t="s">
        <v>7977</v>
      </c>
      <c r="N898" s="1" t="s">
        <v>7978</v>
      </c>
      <c r="O898" s="1" t="s">
        <v>122</v>
      </c>
      <c r="P898" s="1" t="s">
        <v>246</v>
      </c>
      <c r="Q898" s="1" t="s">
        <v>247</v>
      </c>
      <c r="R898" s="1" t="s">
        <v>7979</v>
      </c>
      <c r="S898" s="1" t="s">
        <v>7470</v>
      </c>
      <c r="T898" s="1" t="s">
        <v>7980</v>
      </c>
      <c r="U898" s="1" t="s">
        <v>248</v>
      </c>
      <c r="V898" s="18">
        <v>1.8541666666666668E-2</v>
      </c>
      <c r="W898" s="18">
        <v>4.8564814814814818E-2</v>
      </c>
      <c r="X898" s="18">
        <v>3.0023148148148149E-2</v>
      </c>
      <c r="Y898" s="1" t="e">
        <f>VLOOKUP(A898,tickets!A:A,1,0)</f>
        <v>#N/A</v>
      </c>
      <c r="Z898" s="58">
        <v>45334</v>
      </c>
      <c r="AA898" s="79">
        <v>0.99305555555555547</v>
      </c>
    </row>
    <row r="899" spans="1:27" x14ac:dyDescent="0.2">
      <c r="A899" s="1" t="s">
        <v>2752</v>
      </c>
      <c r="B899" s="1" t="s">
        <v>115</v>
      </c>
      <c r="C899" s="1" t="s">
        <v>20</v>
      </c>
      <c r="D899" s="1" t="s">
        <v>243</v>
      </c>
      <c r="E899" s="1" t="s">
        <v>65</v>
      </c>
      <c r="F899" s="1" t="s">
        <v>144</v>
      </c>
      <c r="G899" s="1" t="s">
        <v>116</v>
      </c>
      <c r="H899" s="1" t="s">
        <v>40</v>
      </c>
      <c r="I899" s="1" t="s">
        <v>117</v>
      </c>
      <c r="J899" s="1" t="s">
        <v>81</v>
      </c>
      <c r="K899" s="1" t="s">
        <v>155</v>
      </c>
      <c r="L899" s="1" t="s">
        <v>2600</v>
      </c>
      <c r="M899" s="1" t="s">
        <v>8539</v>
      </c>
      <c r="N899" s="1" t="s">
        <v>8540</v>
      </c>
      <c r="O899" s="1" t="s">
        <v>122</v>
      </c>
      <c r="P899" s="1" t="s">
        <v>246</v>
      </c>
      <c r="Q899" s="1" t="s">
        <v>247</v>
      </c>
      <c r="R899" s="1" t="s">
        <v>8541</v>
      </c>
      <c r="S899" s="1" t="s">
        <v>7475</v>
      </c>
      <c r="T899" s="1" t="s">
        <v>8542</v>
      </c>
      <c r="U899" s="1" t="s">
        <v>8543</v>
      </c>
      <c r="V899" s="18">
        <v>0</v>
      </c>
      <c r="W899" s="18">
        <v>0.31877314814814817</v>
      </c>
      <c r="X899" s="18">
        <v>0.31877314814814817</v>
      </c>
      <c r="Y899" s="1" t="e">
        <f>VLOOKUP(A899,tickets!A:A,1,0)</f>
        <v>#N/A</v>
      </c>
      <c r="Z899" s="58">
        <v>45335</v>
      </c>
      <c r="AA899" s="79">
        <v>0.99305555555555547</v>
      </c>
    </row>
    <row r="900" spans="1:27" hidden="1" x14ac:dyDescent="0.2">
      <c r="A900" s="1" t="s">
        <v>7983</v>
      </c>
      <c r="B900" s="1" t="s">
        <v>132</v>
      </c>
      <c r="C900" s="1" t="s">
        <v>309</v>
      </c>
      <c r="D900" s="1" t="s">
        <v>257</v>
      </c>
      <c r="E900" s="1" t="s">
        <v>284</v>
      </c>
      <c r="F900" s="1" t="s">
        <v>219</v>
      </c>
      <c r="G900" s="1" t="s">
        <v>116</v>
      </c>
      <c r="H900" s="1" t="s">
        <v>40</v>
      </c>
      <c r="I900" s="1" t="s">
        <v>117</v>
      </c>
      <c r="J900" s="1" t="s">
        <v>81</v>
      </c>
      <c r="K900" s="1" t="s">
        <v>420</v>
      </c>
      <c r="L900" s="1" t="s">
        <v>1055</v>
      </c>
      <c r="M900" s="1" t="s">
        <v>7984</v>
      </c>
      <c r="N900" s="1" t="s">
        <v>7985</v>
      </c>
      <c r="O900" s="1" t="s">
        <v>122</v>
      </c>
      <c r="P900" s="1" t="s">
        <v>246</v>
      </c>
      <c r="Q900" s="1" t="s">
        <v>247</v>
      </c>
      <c r="R900" s="1" t="s">
        <v>7986</v>
      </c>
      <c r="S900" s="1" t="s">
        <v>7479</v>
      </c>
      <c r="T900" s="1" t="s">
        <v>7987</v>
      </c>
      <c r="U900" s="1" t="s">
        <v>516</v>
      </c>
      <c r="V900" s="18">
        <v>5.0416666666666665E-2</v>
      </c>
      <c r="W900" s="18">
        <v>5.3379629629629631E-2</v>
      </c>
      <c r="X900" s="18">
        <v>2.9629629629629628E-3</v>
      </c>
      <c r="Y900" s="1" t="e">
        <f>VLOOKUP(A900,tickets!A:A,1,0)</f>
        <v>#N/A</v>
      </c>
      <c r="Z900" s="58">
        <v>45336</v>
      </c>
      <c r="AA900" s="79">
        <v>0.99305555555555547</v>
      </c>
    </row>
    <row r="901" spans="1:27" hidden="1" x14ac:dyDescent="0.2">
      <c r="A901" s="1" t="s">
        <v>2723</v>
      </c>
      <c r="B901" s="1" t="s">
        <v>112</v>
      </c>
      <c r="C901" s="1" t="s">
        <v>21</v>
      </c>
      <c r="D901" s="1" t="s">
        <v>17</v>
      </c>
      <c r="E901" s="1" t="s">
        <v>43</v>
      </c>
      <c r="F901" s="1" t="s">
        <v>161</v>
      </c>
      <c r="G901" s="1" t="s">
        <v>159</v>
      </c>
      <c r="H901" s="1" t="s">
        <v>40</v>
      </c>
      <c r="I901" s="1" t="s">
        <v>117</v>
      </c>
      <c r="J901" s="1" t="s">
        <v>80</v>
      </c>
      <c r="K901" s="1" t="s">
        <v>121</v>
      </c>
      <c r="L901" s="1" t="s">
        <v>162</v>
      </c>
      <c r="M901" s="1" t="s">
        <v>8549</v>
      </c>
      <c r="N901" s="1" t="s">
        <v>8550</v>
      </c>
      <c r="O901" s="1" t="s">
        <v>122</v>
      </c>
      <c r="P901" s="1" t="s">
        <v>342</v>
      </c>
      <c r="Q901" s="1" t="s">
        <v>343</v>
      </c>
      <c r="R901" s="1" t="s">
        <v>8551</v>
      </c>
      <c r="S901" s="1" t="s">
        <v>7475</v>
      </c>
      <c r="T901" s="1" t="s">
        <v>8552</v>
      </c>
      <c r="U901" s="1" t="s">
        <v>8553</v>
      </c>
      <c r="V901" s="18">
        <v>3.5879629629629629E-3</v>
      </c>
      <c r="W901" s="18">
        <v>3.5995370370370369E-3</v>
      </c>
      <c r="X901" s="18">
        <v>1.1574074074074073E-5</v>
      </c>
      <c r="Y901" s="1" t="e">
        <f>VLOOKUP(A901,tickets!A:A,1,0)</f>
        <v>#N/A</v>
      </c>
      <c r="Z901" s="58">
        <v>45335</v>
      </c>
      <c r="AA901" s="79">
        <v>0.99305555555555547</v>
      </c>
    </row>
    <row r="902" spans="1:27" hidden="1" x14ac:dyDescent="0.2">
      <c r="A902" s="1" t="s">
        <v>2657</v>
      </c>
      <c r="B902" s="1" t="s">
        <v>115</v>
      </c>
      <c r="C902" s="1" t="s">
        <v>20</v>
      </c>
      <c r="D902" s="1" t="s">
        <v>243</v>
      </c>
      <c r="E902" s="1" t="s">
        <v>66</v>
      </c>
      <c r="F902" s="1" t="s">
        <v>144</v>
      </c>
      <c r="G902" s="1" t="s">
        <v>110</v>
      </c>
      <c r="H902" s="1" t="s">
        <v>40</v>
      </c>
      <c r="I902" s="1" t="s">
        <v>117</v>
      </c>
      <c r="J902" s="1" t="s">
        <v>80</v>
      </c>
      <c r="K902" s="1" t="s">
        <v>111</v>
      </c>
      <c r="L902" s="1" t="s">
        <v>2661</v>
      </c>
      <c r="M902" s="1" t="s">
        <v>8554</v>
      </c>
      <c r="N902" s="1" t="s">
        <v>8555</v>
      </c>
      <c r="O902" s="1" t="s">
        <v>122</v>
      </c>
      <c r="P902" s="1" t="s">
        <v>246</v>
      </c>
      <c r="Q902" s="1" t="s">
        <v>247</v>
      </c>
      <c r="R902" s="1" t="s">
        <v>8556</v>
      </c>
      <c r="S902" s="1" t="s">
        <v>7475</v>
      </c>
      <c r="T902" s="1" t="s">
        <v>8557</v>
      </c>
      <c r="U902" s="1" t="s">
        <v>8558</v>
      </c>
      <c r="V902" s="18">
        <v>0</v>
      </c>
      <c r="W902" s="18">
        <v>2.1967592592592594E-2</v>
      </c>
      <c r="X902" s="18">
        <v>2.1967592592592594E-2</v>
      </c>
      <c r="Y902" s="1" t="e">
        <f>VLOOKUP(A902,tickets!A:A,1,0)</f>
        <v>#N/A</v>
      </c>
      <c r="Z902" s="58">
        <v>45335</v>
      </c>
      <c r="AA902" s="79">
        <v>0.99305555555555547</v>
      </c>
    </row>
    <row r="903" spans="1:27" hidden="1" x14ac:dyDescent="0.2">
      <c r="A903" s="1" t="s">
        <v>7995</v>
      </c>
      <c r="B903" s="1" t="s">
        <v>132</v>
      </c>
      <c r="C903" s="1" t="s">
        <v>250</v>
      </c>
      <c r="D903" s="1" t="s">
        <v>251</v>
      </c>
      <c r="E903" s="1" t="s">
        <v>289</v>
      </c>
      <c r="F903" s="1" t="s">
        <v>290</v>
      </c>
      <c r="G903" s="1" t="s">
        <v>110</v>
      </c>
      <c r="H903" s="1" t="s">
        <v>50</v>
      </c>
      <c r="I903" s="1" t="s">
        <v>109</v>
      </c>
      <c r="J903" s="1" t="s">
        <v>81</v>
      </c>
      <c r="K903" s="1" t="s">
        <v>129</v>
      </c>
      <c r="L903" s="1" t="s">
        <v>7996</v>
      </c>
      <c r="M903" s="1" t="s">
        <v>7997</v>
      </c>
      <c r="N903" s="1" t="s">
        <v>7998</v>
      </c>
      <c r="O903" s="1" t="s">
        <v>122</v>
      </c>
      <c r="P903" s="1" t="s">
        <v>246</v>
      </c>
      <c r="Q903" s="1" t="s">
        <v>247</v>
      </c>
      <c r="R903" s="1" t="s">
        <v>7999</v>
      </c>
      <c r="S903" s="1" t="s">
        <v>7479</v>
      </c>
      <c r="T903" s="1" t="s">
        <v>8000</v>
      </c>
      <c r="U903" s="1" t="s">
        <v>8001</v>
      </c>
      <c r="V903" s="18">
        <v>1.9097222222222222E-3</v>
      </c>
      <c r="W903" s="18">
        <v>2.9513888888888888E-3</v>
      </c>
      <c r="X903" s="18">
        <v>1.0416666666666667E-3</v>
      </c>
      <c r="Y903" s="1" t="e">
        <f>VLOOKUP(A903,tickets!A:A,1,0)</f>
        <v>#N/A</v>
      </c>
      <c r="Z903" s="58">
        <v>45336</v>
      </c>
      <c r="AA903" s="79">
        <v>0.99305555555555547</v>
      </c>
    </row>
    <row r="904" spans="1:27" hidden="1" x14ac:dyDescent="0.2">
      <c r="A904" s="1" t="s">
        <v>8002</v>
      </c>
      <c r="B904" s="1" t="s">
        <v>132</v>
      </c>
      <c r="C904" s="1" t="s">
        <v>309</v>
      </c>
      <c r="D904" s="1" t="s">
        <v>257</v>
      </c>
      <c r="E904" s="1" t="s">
        <v>284</v>
      </c>
      <c r="F904" s="1" t="s">
        <v>174</v>
      </c>
      <c r="G904" s="1" t="s">
        <v>116</v>
      </c>
      <c r="H904" s="1" t="s">
        <v>40</v>
      </c>
      <c r="I904" s="1" t="s">
        <v>117</v>
      </c>
      <c r="J904" s="1" t="s">
        <v>81</v>
      </c>
      <c r="K904" s="1" t="s">
        <v>8003</v>
      </c>
      <c r="L904" s="1" t="s">
        <v>8004</v>
      </c>
      <c r="M904" s="1" t="s">
        <v>8005</v>
      </c>
      <c r="N904" s="1" t="s">
        <v>8006</v>
      </c>
      <c r="O904" s="1" t="s">
        <v>122</v>
      </c>
      <c r="P904" s="1" t="s">
        <v>199</v>
      </c>
      <c r="Q904" s="1" t="s">
        <v>115</v>
      </c>
      <c r="R904" s="1" t="s">
        <v>8007</v>
      </c>
      <c r="S904" s="1" t="s">
        <v>7479</v>
      </c>
      <c r="T904" s="1" t="s">
        <v>8008</v>
      </c>
      <c r="V904" s="18">
        <v>3.3333333333333335E-3</v>
      </c>
      <c r="W904" s="18">
        <v>8.4143518518518517E-3</v>
      </c>
      <c r="X904" s="18">
        <v>5.0810185185185186E-3</v>
      </c>
      <c r="Y904" s="1" t="e">
        <f>VLOOKUP(A904,tickets!A:A,1,0)</f>
        <v>#N/A</v>
      </c>
      <c r="Z904" s="58">
        <v>45336</v>
      </c>
      <c r="AA904" s="79">
        <v>0.99305555555555547</v>
      </c>
    </row>
    <row r="905" spans="1:27" hidden="1" x14ac:dyDescent="0.2">
      <c r="A905" s="1" t="s">
        <v>2617</v>
      </c>
      <c r="B905" s="1" t="s">
        <v>112</v>
      </c>
      <c r="C905" s="1" t="s">
        <v>18</v>
      </c>
      <c r="D905" s="1" t="s">
        <v>277</v>
      </c>
      <c r="E905" s="1" t="s">
        <v>57</v>
      </c>
      <c r="F905" s="1" t="s">
        <v>209</v>
      </c>
      <c r="G905" s="1" t="s">
        <v>116</v>
      </c>
      <c r="H905" s="1" t="s">
        <v>40</v>
      </c>
      <c r="I905" s="1" t="s">
        <v>117</v>
      </c>
      <c r="J905" s="1" t="s">
        <v>80</v>
      </c>
      <c r="K905" s="1" t="s">
        <v>121</v>
      </c>
      <c r="L905" s="1" t="s">
        <v>2621</v>
      </c>
      <c r="M905" s="1" t="s">
        <v>8585</v>
      </c>
      <c r="N905" s="1" t="s">
        <v>8586</v>
      </c>
      <c r="O905" s="1" t="s">
        <v>122</v>
      </c>
      <c r="P905" s="1" t="s">
        <v>246</v>
      </c>
      <c r="Q905" s="1" t="s">
        <v>247</v>
      </c>
      <c r="R905" s="1" t="s">
        <v>8587</v>
      </c>
      <c r="S905" s="1" t="s">
        <v>7475</v>
      </c>
      <c r="T905" s="1" t="s">
        <v>8588</v>
      </c>
      <c r="U905" s="1" t="s">
        <v>8589</v>
      </c>
      <c r="V905" s="18">
        <v>0.26113425925925926</v>
      </c>
      <c r="W905" s="18">
        <v>0.28172453703703704</v>
      </c>
      <c r="X905" s="18">
        <v>2.0590277777777777E-2</v>
      </c>
      <c r="Y905" s="1" t="e">
        <f>VLOOKUP(A905,tickets!A:A,1,0)</f>
        <v>#N/A</v>
      </c>
      <c r="Z905" s="58">
        <v>45335</v>
      </c>
      <c r="AA905" s="79">
        <v>0.99305555555555547</v>
      </c>
    </row>
    <row r="906" spans="1:27" hidden="1" x14ac:dyDescent="0.2">
      <c r="A906" s="1" t="s">
        <v>8014</v>
      </c>
      <c r="B906" s="1" t="s">
        <v>132</v>
      </c>
      <c r="C906" s="1" t="s">
        <v>309</v>
      </c>
      <c r="D906" s="1" t="s">
        <v>257</v>
      </c>
      <c r="E906" s="1" t="s">
        <v>284</v>
      </c>
      <c r="F906" s="1" t="s">
        <v>174</v>
      </c>
      <c r="G906" s="1" t="s">
        <v>116</v>
      </c>
      <c r="H906" s="1" t="s">
        <v>40</v>
      </c>
      <c r="I906" s="1" t="s">
        <v>117</v>
      </c>
      <c r="J906" s="1" t="s">
        <v>81</v>
      </c>
      <c r="K906" s="1" t="s">
        <v>200</v>
      </c>
      <c r="L906" s="1" t="s">
        <v>8015</v>
      </c>
      <c r="M906" s="1" t="s">
        <v>8016</v>
      </c>
      <c r="N906" s="1" t="s">
        <v>8017</v>
      </c>
      <c r="O906" s="1" t="s">
        <v>122</v>
      </c>
      <c r="P906" s="1" t="s">
        <v>199</v>
      </c>
      <c r="Q906" s="1" t="s">
        <v>115</v>
      </c>
      <c r="R906" s="1" t="s">
        <v>8018</v>
      </c>
      <c r="S906" s="1" t="s">
        <v>7479</v>
      </c>
      <c r="T906" s="1" t="s">
        <v>8019</v>
      </c>
      <c r="V906" s="18">
        <v>3.4606481481481485E-3</v>
      </c>
      <c r="W906" s="18">
        <v>7.106481481481481E-3</v>
      </c>
      <c r="X906" s="18">
        <v>3.645833333333333E-3</v>
      </c>
      <c r="Y906" s="1" t="e">
        <f>VLOOKUP(A906,tickets!A:A,1,0)</f>
        <v>#N/A</v>
      </c>
      <c r="Z906" s="58">
        <v>45336</v>
      </c>
      <c r="AA906" s="79">
        <v>0.99305555555555547</v>
      </c>
    </row>
    <row r="907" spans="1:27" x14ac:dyDescent="0.2">
      <c r="A907" s="1" t="s">
        <v>2737</v>
      </c>
      <c r="B907" s="1" t="s">
        <v>115</v>
      </c>
      <c r="C907" s="1" t="s">
        <v>13</v>
      </c>
      <c r="D907" s="1" t="s">
        <v>374</v>
      </c>
      <c r="E907" s="1" t="s">
        <v>39</v>
      </c>
      <c r="F907" s="1" t="s">
        <v>136</v>
      </c>
      <c r="G907" s="1" t="s">
        <v>116</v>
      </c>
      <c r="H907" s="1" t="s">
        <v>40</v>
      </c>
      <c r="I907" s="1" t="s">
        <v>117</v>
      </c>
      <c r="J907" s="1" t="s">
        <v>81</v>
      </c>
      <c r="K907" s="1" t="s">
        <v>155</v>
      </c>
      <c r="L907" s="1" t="s">
        <v>2741</v>
      </c>
      <c r="M907" s="1" t="s">
        <v>8646</v>
      </c>
      <c r="N907" s="1" t="s">
        <v>8647</v>
      </c>
      <c r="O907" s="1" t="s">
        <v>122</v>
      </c>
      <c r="P907" s="1" t="s">
        <v>246</v>
      </c>
      <c r="Q907" s="1" t="s">
        <v>247</v>
      </c>
      <c r="R907" s="1" t="s">
        <v>8648</v>
      </c>
      <c r="S907" s="1" t="s">
        <v>7475</v>
      </c>
      <c r="T907" s="1" t="s">
        <v>8649</v>
      </c>
      <c r="U907" s="1" t="s">
        <v>8650</v>
      </c>
      <c r="V907" s="18">
        <v>4.2963773148148148</v>
      </c>
      <c r="W907" s="18">
        <v>4.3092129629629632</v>
      </c>
      <c r="X907" s="18">
        <v>1.283564814814815E-2</v>
      </c>
      <c r="Y907" s="1" t="e">
        <f>VLOOKUP(A907,tickets!A:A,1,0)</f>
        <v>#N/A</v>
      </c>
      <c r="Z907" s="58">
        <v>45335</v>
      </c>
      <c r="AA907" s="79">
        <v>0.99305555555555547</v>
      </c>
    </row>
    <row r="908" spans="1:27" hidden="1" x14ac:dyDescent="0.2">
      <c r="A908" s="1" t="s">
        <v>8025</v>
      </c>
      <c r="B908" s="1" t="s">
        <v>132</v>
      </c>
      <c r="C908" s="1" t="s">
        <v>250</v>
      </c>
      <c r="D908" s="1" t="s">
        <v>251</v>
      </c>
      <c r="E908" s="1" t="s">
        <v>289</v>
      </c>
      <c r="F908" s="1" t="s">
        <v>290</v>
      </c>
      <c r="G908" s="1" t="s">
        <v>110</v>
      </c>
      <c r="H908" s="1" t="s">
        <v>50</v>
      </c>
      <c r="I908" s="1" t="s">
        <v>109</v>
      </c>
      <c r="J908" s="1" t="s">
        <v>81</v>
      </c>
      <c r="K908" s="1" t="s">
        <v>129</v>
      </c>
      <c r="L908" s="1" t="s">
        <v>269</v>
      </c>
      <c r="M908" s="1" t="s">
        <v>8026</v>
      </c>
      <c r="N908" s="1" t="s">
        <v>8027</v>
      </c>
      <c r="O908" s="1" t="s">
        <v>122</v>
      </c>
      <c r="P908" s="1" t="s">
        <v>246</v>
      </c>
      <c r="Q908" s="1" t="s">
        <v>247</v>
      </c>
      <c r="R908" s="1" t="s">
        <v>8028</v>
      </c>
      <c r="S908" s="1" t="s">
        <v>7470</v>
      </c>
      <c r="T908" s="1" t="s">
        <v>269</v>
      </c>
      <c r="U908" s="1" t="s">
        <v>369</v>
      </c>
      <c r="V908" s="18">
        <v>8.9120370370370362E-4</v>
      </c>
      <c r="W908" s="18">
        <v>1.5277777777777779E-3</v>
      </c>
      <c r="X908" s="18">
        <v>6.3657407407407402E-4</v>
      </c>
      <c r="Y908" s="1" t="e">
        <f>VLOOKUP(A908,tickets!A:A,1,0)</f>
        <v>#N/A</v>
      </c>
      <c r="Z908" s="58">
        <v>45334</v>
      </c>
      <c r="AA908" s="79">
        <v>0.99305555555555547</v>
      </c>
    </row>
    <row r="909" spans="1:27" x14ac:dyDescent="0.2">
      <c r="A909" s="1" t="s">
        <v>2761</v>
      </c>
      <c r="B909" s="1" t="s">
        <v>115</v>
      </c>
      <c r="C909" s="1" t="s">
        <v>20</v>
      </c>
      <c r="D909" s="1" t="s">
        <v>243</v>
      </c>
      <c r="E909" s="1" t="s">
        <v>65</v>
      </c>
      <c r="F909" s="1" t="s">
        <v>144</v>
      </c>
      <c r="G909" s="1" t="s">
        <v>116</v>
      </c>
      <c r="H909" s="1" t="s">
        <v>40</v>
      </c>
      <c r="I909" s="1" t="s">
        <v>117</v>
      </c>
      <c r="J909" s="1" t="s">
        <v>81</v>
      </c>
      <c r="K909" s="1" t="s">
        <v>203</v>
      </c>
      <c r="L909" s="1" t="s">
        <v>2765</v>
      </c>
      <c r="M909" s="1" t="s">
        <v>8798</v>
      </c>
      <c r="N909" s="1" t="s">
        <v>8799</v>
      </c>
      <c r="O909" s="1" t="s">
        <v>122</v>
      </c>
      <c r="P909" s="1" t="s">
        <v>246</v>
      </c>
      <c r="Q909" s="1" t="s">
        <v>247</v>
      </c>
      <c r="R909" s="1" t="s">
        <v>8800</v>
      </c>
      <c r="S909" s="1" t="s">
        <v>7475</v>
      </c>
      <c r="T909" s="1" t="s">
        <v>8801</v>
      </c>
      <c r="U909" s="1" t="s">
        <v>8802</v>
      </c>
      <c r="V909" s="18">
        <v>4.1092824074074077</v>
      </c>
      <c r="W909" s="18">
        <v>4.3125578703703704</v>
      </c>
      <c r="X909" s="18">
        <v>0.20327546296296295</v>
      </c>
      <c r="Y909" s="1" t="e">
        <f>VLOOKUP(A909,tickets!A:A,1,0)</f>
        <v>#N/A</v>
      </c>
      <c r="Z909" s="58">
        <v>45335</v>
      </c>
      <c r="AA909" s="79">
        <v>0.99305555555555547</v>
      </c>
    </row>
    <row r="910" spans="1:27" hidden="1" x14ac:dyDescent="0.2">
      <c r="A910" s="1" t="s">
        <v>8032</v>
      </c>
      <c r="B910" s="1" t="s">
        <v>132</v>
      </c>
      <c r="C910" s="1" t="s">
        <v>251</v>
      </c>
      <c r="D910" s="1" t="s">
        <v>374</v>
      </c>
      <c r="E910" s="1" t="s">
        <v>261</v>
      </c>
      <c r="F910" s="1" t="s">
        <v>442</v>
      </c>
      <c r="G910" s="1" t="s">
        <v>116</v>
      </c>
      <c r="H910" s="1" t="s">
        <v>40</v>
      </c>
      <c r="I910" s="1" t="s">
        <v>117</v>
      </c>
      <c r="J910" s="1" t="s">
        <v>81</v>
      </c>
      <c r="K910" s="1" t="s">
        <v>505</v>
      </c>
      <c r="L910" s="1" t="s">
        <v>506</v>
      </c>
      <c r="M910" s="1" t="s">
        <v>8033</v>
      </c>
      <c r="N910" s="1" t="s">
        <v>8034</v>
      </c>
      <c r="O910" s="1" t="s">
        <v>122</v>
      </c>
      <c r="P910" s="1" t="s">
        <v>199</v>
      </c>
      <c r="Q910" s="1" t="s">
        <v>115</v>
      </c>
      <c r="R910" s="1" t="s">
        <v>8035</v>
      </c>
      <c r="S910" s="1" t="s">
        <v>7515</v>
      </c>
      <c r="T910" s="1" t="s">
        <v>8036</v>
      </c>
      <c r="U910" s="1" t="s">
        <v>7868</v>
      </c>
      <c r="V910" s="18">
        <v>1.3865740740740739E-2</v>
      </c>
      <c r="W910" s="18">
        <v>1.9537037037037037E-2</v>
      </c>
      <c r="X910" s="18">
        <v>5.6712962962962958E-3</v>
      </c>
      <c r="Y910" s="1" t="e">
        <f>VLOOKUP(A910,tickets!A:A,1,0)</f>
        <v>#N/A</v>
      </c>
      <c r="Z910" s="58">
        <v>45337</v>
      </c>
      <c r="AA910" s="79">
        <v>0.99305555555555547</v>
      </c>
    </row>
    <row r="911" spans="1:27" hidden="1" x14ac:dyDescent="0.2">
      <c r="A911" s="1" t="s">
        <v>8037</v>
      </c>
      <c r="B911" s="1" t="s">
        <v>132</v>
      </c>
      <c r="C911" s="1" t="s">
        <v>256</v>
      </c>
      <c r="D911" s="1" t="s">
        <v>257</v>
      </c>
      <c r="E911" s="1" t="s">
        <v>263</v>
      </c>
      <c r="F911" s="1" t="s">
        <v>219</v>
      </c>
      <c r="G911" s="1" t="s">
        <v>116</v>
      </c>
      <c r="H911" s="1" t="s">
        <v>40</v>
      </c>
      <c r="I911" s="1" t="s">
        <v>117</v>
      </c>
      <c r="J911" s="1" t="s">
        <v>81</v>
      </c>
      <c r="K911" s="1" t="s">
        <v>129</v>
      </c>
      <c r="L911" s="1" t="s">
        <v>314</v>
      </c>
      <c r="M911" s="1" t="s">
        <v>8038</v>
      </c>
      <c r="N911" s="1" t="s">
        <v>8039</v>
      </c>
      <c r="O911" s="1" t="s">
        <v>122</v>
      </c>
      <c r="P911" s="1" t="s">
        <v>199</v>
      </c>
      <c r="Q911" s="1" t="s">
        <v>115</v>
      </c>
      <c r="R911" s="1" t="s">
        <v>8040</v>
      </c>
      <c r="S911" s="1" t="s">
        <v>7515</v>
      </c>
      <c r="T911" s="1" t="s">
        <v>8041</v>
      </c>
      <c r="U911" s="1" t="s">
        <v>8042</v>
      </c>
      <c r="V911" s="18">
        <v>0.18983796296296296</v>
      </c>
      <c r="W911" s="18">
        <v>0.19267361111111111</v>
      </c>
      <c r="X911" s="18">
        <v>2.8356481481481479E-3</v>
      </c>
      <c r="Y911" s="1" t="e">
        <f>VLOOKUP(A911,tickets!A:A,1,0)</f>
        <v>#N/A</v>
      </c>
      <c r="Z911" s="58">
        <v>45337</v>
      </c>
      <c r="AA911" s="79">
        <v>0.99305555555555547</v>
      </c>
    </row>
    <row r="912" spans="1:27" hidden="1" x14ac:dyDescent="0.2">
      <c r="A912" s="1" t="s">
        <v>8043</v>
      </c>
      <c r="B912" s="1" t="s">
        <v>132</v>
      </c>
      <c r="C912" s="1" t="s">
        <v>250</v>
      </c>
      <c r="D912" s="1" t="s">
        <v>251</v>
      </c>
      <c r="E912" s="1" t="s">
        <v>252</v>
      </c>
      <c r="F912" s="1" t="s">
        <v>253</v>
      </c>
      <c r="G912" s="1" t="s">
        <v>159</v>
      </c>
      <c r="H912" s="1" t="s">
        <v>36</v>
      </c>
      <c r="I912" s="1" t="s">
        <v>84</v>
      </c>
      <c r="J912" s="1" t="s">
        <v>81</v>
      </c>
      <c r="K912" s="1" t="s">
        <v>129</v>
      </c>
      <c r="L912" s="1" t="s">
        <v>8044</v>
      </c>
      <c r="M912" s="1" t="s">
        <v>8045</v>
      </c>
      <c r="N912" s="1" t="s">
        <v>8046</v>
      </c>
      <c r="O912" s="1" t="s">
        <v>122</v>
      </c>
      <c r="P912" s="1" t="s">
        <v>246</v>
      </c>
      <c r="Q912" s="1" t="s">
        <v>247</v>
      </c>
      <c r="R912" s="1" t="s">
        <v>8047</v>
      </c>
      <c r="S912" s="1" t="s">
        <v>7515</v>
      </c>
      <c r="T912" s="1" t="s">
        <v>8048</v>
      </c>
      <c r="U912" s="1" t="s">
        <v>351</v>
      </c>
      <c r="V912" s="18">
        <v>1.8865740740740742E-3</v>
      </c>
      <c r="W912" s="18">
        <v>3.8888888888888883E-3</v>
      </c>
      <c r="X912" s="18">
        <v>2.0023148148148148E-3</v>
      </c>
      <c r="Y912" s="1" t="e">
        <f>VLOOKUP(A912,tickets!A:A,1,0)</f>
        <v>#N/A</v>
      </c>
      <c r="Z912" s="58">
        <v>45337</v>
      </c>
      <c r="AA912" s="79">
        <v>0.99305555555555547</v>
      </c>
    </row>
    <row r="913" spans="1:27" hidden="1" x14ac:dyDescent="0.2">
      <c r="A913" s="1" t="s">
        <v>8049</v>
      </c>
      <c r="B913" s="1" t="s">
        <v>132</v>
      </c>
      <c r="C913" s="1" t="s">
        <v>309</v>
      </c>
      <c r="D913" s="1" t="s">
        <v>257</v>
      </c>
      <c r="E913" s="1" t="s">
        <v>244</v>
      </c>
      <c r="F913" s="1" t="s">
        <v>219</v>
      </c>
      <c r="G913" s="1" t="s">
        <v>116</v>
      </c>
      <c r="H913" s="1" t="s">
        <v>40</v>
      </c>
      <c r="I913" s="1" t="s">
        <v>117</v>
      </c>
      <c r="J913" s="1" t="s">
        <v>81</v>
      </c>
      <c r="K913" s="1" t="s">
        <v>285</v>
      </c>
      <c r="L913" s="1" t="s">
        <v>8050</v>
      </c>
      <c r="M913" s="1" t="s">
        <v>8051</v>
      </c>
      <c r="N913" s="1" t="s">
        <v>8052</v>
      </c>
      <c r="O913" s="1" t="s">
        <v>122</v>
      </c>
      <c r="P913" s="1" t="s">
        <v>246</v>
      </c>
      <c r="Q913" s="1" t="s">
        <v>247</v>
      </c>
      <c r="R913" s="1" t="s">
        <v>8053</v>
      </c>
      <c r="S913" s="1" t="s">
        <v>7470</v>
      </c>
      <c r="T913" s="1" t="s">
        <v>8054</v>
      </c>
      <c r="U913" s="1" t="s">
        <v>262</v>
      </c>
      <c r="V913" s="18">
        <v>2.8819444444444444E-3</v>
      </c>
      <c r="W913" s="18">
        <v>6.2268518518518515E-3</v>
      </c>
      <c r="X913" s="18">
        <v>3.3449074074074071E-3</v>
      </c>
      <c r="Y913" s="1" t="e">
        <f>VLOOKUP(A913,tickets!A:A,1,0)</f>
        <v>#N/A</v>
      </c>
      <c r="Z913" s="58">
        <v>45334</v>
      </c>
      <c r="AA913" s="79">
        <v>0.99305555555555547</v>
      </c>
    </row>
    <row r="914" spans="1:27" hidden="1" x14ac:dyDescent="0.2">
      <c r="A914" s="1" t="s">
        <v>8055</v>
      </c>
      <c r="B914" s="1" t="s">
        <v>132</v>
      </c>
      <c r="C914" s="1" t="s">
        <v>462</v>
      </c>
      <c r="D914" s="1" t="s">
        <v>374</v>
      </c>
      <c r="E914" s="1" t="s">
        <v>258</v>
      </c>
      <c r="F914" s="1" t="s">
        <v>442</v>
      </c>
      <c r="G914" s="1" t="s">
        <v>116</v>
      </c>
      <c r="H914" s="1" t="s">
        <v>40</v>
      </c>
      <c r="I914" s="1" t="s">
        <v>117</v>
      </c>
      <c r="J914" s="1" t="s">
        <v>81</v>
      </c>
      <c r="K914" s="1" t="s">
        <v>129</v>
      </c>
      <c r="L914" s="1" t="s">
        <v>372</v>
      </c>
      <c r="M914" s="1" t="s">
        <v>8056</v>
      </c>
      <c r="N914" s="1" t="s">
        <v>8057</v>
      </c>
      <c r="O914" s="1" t="s">
        <v>122</v>
      </c>
      <c r="P914" s="1" t="s">
        <v>199</v>
      </c>
      <c r="Q914" s="1" t="s">
        <v>115</v>
      </c>
      <c r="R914" s="1" t="s">
        <v>8058</v>
      </c>
      <c r="S914" s="1" t="s">
        <v>7475</v>
      </c>
      <c r="T914" s="1" t="s">
        <v>8059</v>
      </c>
      <c r="V914" s="18">
        <v>0</v>
      </c>
      <c r="W914" s="18">
        <v>9.7106481481481471E-3</v>
      </c>
      <c r="X914" s="18">
        <v>9.7106481481481471E-3</v>
      </c>
      <c r="Y914" s="1" t="e">
        <f>VLOOKUP(A914,tickets!A:A,1,0)</f>
        <v>#N/A</v>
      </c>
      <c r="Z914" s="58">
        <v>45335</v>
      </c>
      <c r="AA914" s="79">
        <v>0.99305555555555547</v>
      </c>
    </row>
    <row r="915" spans="1:27" x14ac:dyDescent="0.2">
      <c r="A915" s="1" t="s">
        <v>2632</v>
      </c>
      <c r="B915" s="1" t="s">
        <v>115</v>
      </c>
      <c r="C915" s="1" t="s">
        <v>14</v>
      </c>
      <c r="D915" s="1" t="s">
        <v>243</v>
      </c>
      <c r="E915" s="1" t="s">
        <v>52</v>
      </c>
      <c r="F915" s="1" t="s">
        <v>144</v>
      </c>
      <c r="G915" s="1" t="s">
        <v>116</v>
      </c>
      <c r="H915" s="1" t="s">
        <v>40</v>
      </c>
      <c r="I915" s="1" t="s">
        <v>117</v>
      </c>
      <c r="J915" s="1" t="s">
        <v>81</v>
      </c>
      <c r="K915" s="1" t="s">
        <v>111</v>
      </c>
      <c r="L915" s="1" t="s">
        <v>2636</v>
      </c>
      <c r="M915" s="1" t="s">
        <v>8830</v>
      </c>
      <c r="N915" s="1" t="s">
        <v>8831</v>
      </c>
      <c r="O915" s="1" t="s">
        <v>122</v>
      </c>
      <c r="P915" s="1" t="s">
        <v>246</v>
      </c>
      <c r="Q915" s="1" t="s">
        <v>247</v>
      </c>
      <c r="R915" s="1" t="s">
        <v>8832</v>
      </c>
      <c r="S915" s="1" t="s">
        <v>7475</v>
      </c>
      <c r="T915" s="1" t="s">
        <v>8833</v>
      </c>
      <c r="U915" s="1" t="s">
        <v>8834</v>
      </c>
      <c r="V915" s="18">
        <v>0.71098379629629627</v>
      </c>
      <c r="W915" s="18">
        <v>0.73146990740740747</v>
      </c>
      <c r="X915" s="18">
        <v>2.0486111111111111E-2</v>
      </c>
      <c r="Y915" s="1" t="e">
        <f>VLOOKUP(A915,tickets!A:A,1,0)</f>
        <v>#N/A</v>
      </c>
      <c r="Z915" s="58">
        <v>45335</v>
      </c>
      <c r="AA915" s="79">
        <v>0.99305555555555547</v>
      </c>
    </row>
    <row r="916" spans="1:27" x14ac:dyDescent="0.2">
      <c r="A916" s="1" t="s">
        <v>2698</v>
      </c>
      <c r="B916" s="1" t="s">
        <v>132</v>
      </c>
      <c r="C916" s="1" t="s">
        <v>18</v>
      </c>
      <c r="D916" s="1" t="s">
        <v>311</v>
      </c>
      <c r="E916" s="1" t="s">
        <v>60</v>
      </c>
      <c r="F916" s="1" t="s">
        <v>134</v>
      </c>
      <c r="G916" s="1" t="s">
        <v>110</v>
      </c>
      <c r="H916" s="1" t="s">
        <v>50</v>
      </c>
      <c r="I916" s="1" t="s">
        <v>109</v>
      </c>
      <c r="J916" s="1" t="s">
        <v>81</v>
      </c>
      <c r="K916" s="1" t="s">
        <v>121</v>
      </c>
      <c r="L916" s="1" t="s">
        <v>2702</v>
      </c>
      <c r="M916" s="1" t="s">
        <v>8859</v>
      </c>
      <c r="N916" s="1" t="s">
        <v>8860</v>
      </c>
      <c r="O916" s="1" t="s">
        <v>122</v>
      </c>
      <c r="P916" s="1" t="s">
        <v>246</v>
      </c>
      <c r="Q916" s="1" t="s">
        <v>247</v>
      </c>
      <c r="R916" s="1" t="s">
        <v>8861</v>
      </c>
      <c r="S916" s="1" t="s">
        <v>7475</v>
      </c>
      <c r="T916" s="1" t="s">
        <v>8862</v>
      </c>
      <c r="U916" s="1" t="s">
        <v>8863</v>
      </c>
      <c r="V916" s="18">
        <v>1.0353009259259258</v>
      </c>
      <c r="W916" s="18">
        <v>1.0772569444444444</v>
      </c>
      <c r="X916" s="18">
        <v>4.1956018518518517E-2</v>
      </c>
      <c r="Y916" s="1" t="e">
        <f>VLOOKUP(A916,tickets!A:A,1,0)</f>
        <v>#N/A</v>
      </c>
      <c r="Z916" s="58">
        <v>45335</v>
      </c>
      <c r="AA916" s="79">
        <v>0.99305555555555547</v>
      </c>
    </row>
    <row r="917" spans="1:27" x14ac:dyDescent="0.2">
      <c r="A917" s="1" t="s">
        <v>2912</v>
      </c>
      <c r="B917" s="1" t="s">
        <v>112</v>
      </c>
      <c r="C917" s="1" t="s">
        <v>18</v>
      </c>
      <c r="D917" s="1" t="s">
        <v>18</v>
      </c>
      <c r="E917" s="1" t="s">
        <v>499</v>
      </c>
      <c r="F917" s="1" t="s">
        <v>1770</v>
      </c>
      <c r="G917" s="1" t="s">
        <v>110</v>
      </c>
      <c r="H917" s="1" t="s">
        <v>50</v>
      </c>
      <c r="I917" s="1" t="s">
        <v>109</v>
      </c>
      <c r="J917" s="1" t="s">
        <v>81</v>
      </c>
      <c r="K917" s="1" t="s">
        <v>111</v>
      </c>
      <c r="L917" s="1" t="s">
        <v>2916</v>
      </c>
      <c r="M917" s="1" t="s">
        <v>7476</v>
      </c>
      <c r="N917" s="1" t="s">
        <v>7477</v>
      </c>
      <c r="O917" s="1" t="s">
        <v>122</v>
      </c>
      <c r="P917" s="1" t="s">
        <v>266</v>
      </c>
      <c r="Q917" s="1" t="s">
        <v>267</v>
      </c>
      <c r="R917" s="1" t="s">
        <v>7478</v>
      </c>
      <c r="S917" s="1" t="s">
        <v>7479</v>
      </c>
      <c r="T917" s="1" t="s">
        <v>6115</v>
      </c>
      <c r="U917" s="1" t="s">
        <v>6891</v>
      </c>
      <c r="V917" s="18">
        <v>0</v>
      </c>
      <c r="W917" s="18">
        <v>1.0763888888888891E-2</v>
      </c>
      <c r="X917" s="18">
        <v>1.0763888888888891E-2</v>
      </c>
      <c r="Y917" s="1" t="e">
        <f>VLOOKUP(A917,tickets!A:A,1,0)</f>
        <v>#N/A</v>
      </c>
      <c r="Z917" s="58">
        <v>45336</v>
      </c>
      <c r="AA917" s="79">
        <v>0.99305555555555547</v>
      </c>
    </row>
    <row r="918" spans="1:27" x14ac:dyDescent="0.2">
      <c r="A918" s="1" t="s">
        <v>2938</v>
      </c>
      <c r="B918" s="1" t="s">
        <v>115</v>
      </c>
      <c r="C918" s="1" t="s">
        <v>13</v>
      </c>
      <c r="D918" s="1" t="s">
        <v>374</v>
      </c>
      <c r="E918" s="1" t="s">
        <v>39</v>
      </c>
      <c r="F918" s="1" t="s">
        <v>191</v>
      </c>
      <c r="G918" s="1" t="s">
        <v>116</v>
      </c>
      <c r="H918" s="1" t="s">
        <v>40</v>
      </c>
      <c r="I918" s="1" t="s">
        <v>117</v>
      </c>
      <c r="J918" s="1" t="s">
        <v>81</v>
      </c>
      <c r="K918" s="1" t="s">
        <v>155</v>
      </c>
      <c r="L918" s="1" t="s">
        <v>2942</v>
      </c>
      <c r="M918" s="1" t="s">
        <v>7564</v>
      </c>
      <c r="N918" s="1" t="s">
        <v>7565</v>
      </c>
      <c r="O918" s="1" t="s">
        <v>122</v>
      </c>
      <c r="P918" s="1" t="s">
        <v>246</v>
      </c>
      <c r="Q918" s="1" t="s">
        <v>247</v>
      </c>
      <c r="R918" s="1" t="s">
        <v>7566</v>
      </c>
      <c r="S918" s="1" t="s">
        <v>7479</v>
      </c>
      <c r="T918" s="1" t="s">
        <v>7567</v>
      </c>
      <c r="U918" s="1" t="s">
        <v>7568</v>
      </c>
      <c r="V918" s="18">
        <v>8.4345370370370372</v>
      </c>
      <c r="W918" s="18">
        <v>8.4451851851851849</v>
      </c>
      <c r="X918" s="18">
        <v>1.064814814814815E-2</v>
      </c>
      <c r="Y918" s="1" t="e">
        <f>VLOOKUP(A918,tickets!A:A,1,0)</f>
        <v>#N/A</v>
      </c>
      <c r="Z918" s="58">
        <v>45336</v>
      </c>
      <c r="AA918" s="79">
        <v>0.99305555555555547</v>
      </c>
    </row>
    <row r="919" spans="1:27" x14ac:dyDescent="0.2">
      <c r="A919" s="1" t="s">
        <v>2831</v>
      </c>
      <c r="B919" s="1" t="s">
        <v>115</v>
      </c>
      <c r="C919" s="1" t="s">
        <v>14</v>
      </c>
      <c r="D919" s="1" t="s">
        <v>243</v>
      </c>
      <c r="E919" s="1" t="s">
        <v>49</v>
      </c>
      <c r="F919" s="1" t="s">
        <v>120</v>
      </c>
      <c r="G919" s="1" t="s">
        <v>116</v>
      </c>
      <c r="H919" s="1" t="s">
        <v>40</v>
      </c>
      <c r="I919" s="1" t="s">
        <v>117</v>
      </c>
      <c r="J919" s="1" t="s">
        <v>81</v>
      </c>
      <c r="K919" s="1" t="s">
        <v>204</v>
      </c>
      <c r="L919" s="1" t="s">
        <v>2835</v>
      </c>
      <c r="M919" s="1" t="s">
        <v>7600</v>
      </c>
      <c r="N919" s="1" t="s">
        <v>7601</v>
      </c>
      <c r="O919" s="1" t="s">
        <v>122</v>
      </c>
      <c r="P919" s="1" t="s">
        <v>246</v>
      </c>
      <c r="Q919" s="1" t="s">
        <v>247</v>
      </c>
      <c r="R919" s="1" t="s">
        <v>7602</v>
      </c>
      <c r="S919" s="1" t="s">
        <v>7479</v>
      </c>
      <c r="T919" s="1" t="s">
        <v>7603</v>
      </c>
      <c r="V919" s="18">
        <v>0</v>
      </c>
      <c r="W919" s="18">
        <v>2.8043981481481479E-2</v>
      </c>
      <c r="X919" s="18">
        <v>2.8043981481481479E-2</v>
      </c>
      <c r="Y919" s="1" t="e">
        <f>VLOOKUP(A919,tickets!A:A,1,0)</f>
        <v>#N/A</v>
      </c>
      <c r="Z919" s="58">
        <v>45336</v>
      </c>
      <c r="AA919" s="79">
        <v>0.99305555555555547</v>
      </c>
    </row>
    <row r="920" spans="1:27" x14ac:dyDescent="0.2">
      <c r="A920" s="1" t="s">
        <v>2902</v>
      </c>
      <c r="B920" s="1" t="s">
        <v>112</v>
      </c>
      <c r="C920" s="1" t="s">
        <v>21</v>
      </c>
      <c r="D920" s="1" t="s">
        <v>311</v>
      </c>
      <c r="E920" s="1" t="s">
        <v>44</v>
      </c>
      <c r="F920" s="1" t="s">
        <v>134</v>
      </c>
      <c r="G920" s="1" t="s">
        <v>110</v>
      </c>
      <c r="H920" s="1" t="s">
        <v>50</v>
      </c>
      <c r="I920" s="1" t="s">
        <v>109</v>
      </c>
      <c r="J920" s="1" t="s">
        <v>81</v>
      </c>
      <c r="K920" s="1" t="s">
        <v>121</v>
      </c>
      <c r="L920" s="1" t="s">
        <v>2906</v>
      </c>
      <c r="M920" s="1" t="s">
        <v>7604</v>
      </c>
      <c r="N920" s="1" t="s">
        <v>7605</v>
      </c>
      <c r="O920" s="1" t="s">
        <v>122</v>
      </c>
      <c r="P920" s="1" t="s">
        <v>342</v>
      </c>
      <c r="Q920" s="1" t="s">
        <v>343</v>
      </c>
      <c r="R920" s="1" t="s">
        <v>7606</v>
      </c>
      <c r="S920" s="1" t="s">
        <v>7479</v>
      </c>
      <c r="T920" s="1" t="s">
        <v>7607</v>
      </c>
      <c r="V920" s="18">
        <v>1.5046296296296297E-4</v>
      </c>
      <c r="W920" s="18">
        <v>0.10405092592592592</v>
      </c>
      <c r="X920" s="18">
        <v>0.10390046296296296</v>
      </c>
      <c r="Y920" s="1" t="e">
        <f>VLOOKUP(A920,tickets!A:A,1,0)</f>
        <v>#N/A</v>
      </c>
      <c r="Z920" s="58">
        <v>45336</v>
      </c>
      <c r="AA920" s="79">
        <v>0.99305555555555547</v>
      </c>
    </row>
    <row r="921" spans="1:27" x14ac:dyDescent="0.2">
      <c r="A921" s="1" t="s">
        <v>2841</v>
      </c>
      <c r="B921" s="1" t="s">
        <v>115</v>
      </c>
      <c r="C921" s="1" t="s">
        <v>19</v>
      </c>
      <c r="D921" s="1" t="s">
        <v>243</v>
      </c>
      <c r="E921" s="1" t="s">
        <v>64</v>
      </c>
      <c r="F921" s="1" t="s">
        <v>144</v>
      </c>
      <c r="G921" s="1" t="s">
        <v>116</v>
      </c>
      <c r="H921" s="1" t="s">
        <v>40</v>
      </c>
      <c r="I921" s="1" t="s">
        <v>117</v>
      </c>
      <c r="J921" s="1" t="s">
        <v>81</v>
      </c>
      <c r="K921" s="1" t="s">
        <v>2842</v>
      </c>
      <c r="L921" s="1" t="s">
        <v>2846</v>
      </c>
      <c r="M921" s="1" t="s">
        <v>7645</v>
      </c>
      <c r="N921" s="1" t="s">
        <v>7646</v>
      </c>
      <c r="O921" s="1" t="s">
        <v>122</v>
      </c>
      <c r="P921" s="1" t="s">
        <v>266</v>
      </c>
      <c r="Q921" s="1" t="s">
        <v>267</v>
      </c>
      <c r="R921" s="1" t="s">
        <v>7647</v>
      </c>
      <c r="S921" s="1" t="s">
        <v>7479</v>
      </c>
      <c r="T921" s="1" t="s">
        <v>7648</v>
      </c>
      <c r="U921" s="1" t="s">
        <v>7649</v>
      </c>
      <c r="V921" s="18">
        <v>0</v>
      </c>
      <c r="W921" s="18">
        <v>2.4895833333333336E-2</v>
      </c>
      <c r="X921" s="18">
        <v>2.4895833333333336E-2</v>
      </c>
      <c r="Y921" s="1" t="e">
        <f>VLOOKUP(A921,tickets!A:A,1,0)</f>
        <v>#N/A</v>
      </c>
      <c r="Z921" s="58">
        <v>45336</v>
      </c>
      <c r="AA921" s="79">
        <v>0.99305555555555547</v>
      </c>
    </row>
    <row r="922" spans="1:27" hidden="1" x14ac:dyDescent="0.2">
      <c r="A922" s="1" t="s">
        <v>8089</v>
      </c>
      <c r="B922" s="1" t="s">
        <v>132</v>
      </c>
      <c r="C922" s="1" t="s">
        <v>242</v>
      </c>
      <c r="D922" s="1" t="s">
        <v>251</v>
      </c>
      <c r="E922" s="1" t="s">
        <v>281</v>
      </c>
      <c r="F922" s="1" t="s">
        <v>282</v>
      </c>
      <c r="G922" s="1" t="s">
        <v>110</v>
      </c>
      <c r="H922" s="1" t="s">
        <v>50</v>
      </c>
      <c r="I922" s="1" t="s">
        <v>109</v>
      </c>
      <c r="J922" s="1" t="s">
        <v>4186</v>
      </c>
      <c r="K922" s="1" t="s">
        <v>114</v>
      </c>
      <c r="L922" s="1" t="s">
        <v>404</v>
      </c>
      <c r="M922" s="1" t="s">
        <v>8090</v>
      </c>
      <c r="N922" s="1" t="s">
        <v>8091</v>
      </c>
      <c r="O922" s="1" t="s">
        <v>122</v>
      </c>
      <c r="P922" s="1" t="s">
        <v>266</v>
      </c>
      <c r="Q922" s="1" t="s">
        <v>274</v>
      </c>
      <c r="R922" s="1" t="s">
        <v>8092</v>
      </c>
      <c r="S922" s="1" t="s">
        <v>7537</v>
      </c>
      <c r="T922" s="1" t="s">
        <v>5765</v>
      </c>
      <c r="U922" s="1" t="s">
        <v>5766</v>
      </c>
      <c r="V922" s="18">
        <v>0</v>
      </c>
      <c r="W922" s="18">
        <v>0</v>
      </c>
      <c r="X922" s="18">
        <v>0</v>
      </c>
      <c r="Y922" s="1" t="e">
        <f>VLOOKUP(A922,tickets!A:A,1,0)</f>
        <v>#N/A</v>
      </c>
      <c r="Z922" s="58">
        <v>45340</v>
      </c>
      <c r="AA922" s="79">
        <v>0.99305555555555547</v>
      </c>
    </row>
    <row r="923" spans="1:27" x14ac:dyDescent="0.2">
      <c r="A923" s="1" t="s">
        <v>2872</v>
      </c>
      <c r="B923" s="1" t="s">
        <v>112</v>
      </c>
      <c r="C923" s="1" t="s">
        <v>18</v>
      </c>
      <c r="D923" s="1" t="s">
        <v>242</v>
      </c>
      <c r="E923" s="1" t="s">
        <v>61</v>
      </c>
      <c r="F923" s="1" t="s">
        <v>453</v>
      </c>
      <c r="G923" s="1" t="s">
        <v>110</v>
      </c>
      <c r="H923" s="1" t="s">
        <v>50</v>
      </c>
      <c r="I923" s="1" t="s">
        <v>109</v>
      </c>
      <c r="J923" s="1" t="s">
        <v>81</v>
      </c>
      <c r="K923" s="1" t="s">
        <v>111</v>
      </c>
      <c r="L923" s="1" t="s">
        <v>2876</v>
      </c>
      <c r="M923" s="1" t="s">
        <v>7663</v>
      </c>
      <c r="N923" s="1" t="s">
        <v>7664</v>
      </c>
      <c r="O923" s="1" t="s">
        <v>122</v>
      </c>
      <c r="P923" s="1" t="s">
        <v>266</v>
      </c>
      <c r="Q923" s="1" t="s">
        <v>267</v>
      </c>
      <c r="R923" s="1" t="s">
        <v>7665</v>
      </c>
      <c r="S923" s="1" t="s">
        <v>7479</v>
      </c>
      <c r="T923" s="1" t="s">
        <v>2876</v>
      </c>
      <c r="U923" s="1" t="s">
        <v>2876</v>
      </c>
      <c r="V923" s="18">
        <v>0</v>
      </c>
      <c r="W923" s="18">
        <v>2.4189814814814816E-3</v>
      </c>
      <c r="X923" s="18">
        <v>2.4189814814814816E-3</v>
      </c>
      <c r="Y923" s="1" t="e">
        <f>VLOOKUP(A923,tickets!A:A,1,0)</f>
        <v>#N/A</v>
      </c>
      <c r="Z923" s="58">
        <v>45336</v>
      </c>
      <c r="AA923" s="79">
        <v>0.99305555555555547</v>
      </c>
    </row>
    <row r="924" spans="1:27" x14ac:dyDescent="0.2">
      <c r="A924" s="1" t="s">
        <v>2777</v>
      </c>
      <c r="B924" s="1" t="s">
        <v>112</v>
      </c>
      <c r="C924" s="1" t="s">
        <v>16</v>
      </c>
      <c r="D924" s="1" t="s">
        <v>311</v>
      </c>
      <c r="E924" s="1" t="s">
        <v>54</v>
      </c>
      <c r="F924" s="1" t="s">
        <v>145</v>
      </c>
      <c r="G924" s="1" t="s">
        <v>116</v>
      </c>
      <c r="H924" s="1" t="s">
        <v>50</v>
      </c>
      <c r="I924" s="1" t="s">
        <v>109</v>
      </c>
      <c r="J924" s="1" t="s">
        <v>81</v>
      </c>
      <c r="K924" s="1" t="s">
        <v>121</v>
      </c>
      <c r="L924" s="1" t="s">
        <v>2781</v>
      </c>
      <c r="M924" s="1" t="s">
        <v>7711</v>
      </c>
      <c r="N924" s="1" t="s">
        <v>7712</v>
      </c>
      <c r="O924" s="1" t="s">
        <v>122</v>
      </c>
      <c r="P924" s="1" t="s">
        <v>246</v>
      </c>
      <c r="Q924" s="1" t="s">
        <v>247</v>
      </c>
      <c r="R924" s="1" t="s">
        <v>7713</v>
      </c>
      <c r="S924" s="1" t="s">
        <v>7479</v>
      </c>
      <c r="T924" s="1" t="s">
        <v>312</v>
      </c>
      <c r="V924" s="18">
        <v>0.76232638888888893</v>
      </c>
      <c r="W924" s="18">
        <v>0.85743055555555558</v>
      </c>
      <c r="X924" s="18">
        <v>9.5104166666666656E-2</v>
      </c>
      <c r="Y924" s="1" t="e">
        <f>VLOOKUP(A924,tickets!A:A,1,0)</f>
        <v>#N/A</v>
      </c>
      <c r="Z924" s="58">
        <v>45336</v>
      </c>
      <c r="AA924" s="79">
        <v>0.99305555555555547</v>
      </c>
    </row>
    <row r="925" spans="1:27" hidden="1" x14ac:dyDescent="0.2">
      <c r="A925" s="1" t="s">
        <v>8100</v>
      </c>
      <c r="B925" s="1" t="s">
        <v>164</v>
      </c>
      <c r="C925" s="1" t="s">
        <v>295</v>
      </c>
      <c r="D925" s="1" t="s">
        <v>251</v>
      </c>
      <c r="E925" s="1" t="s">
        <v>286</v>
      </c>
      <c r="F925" s="1" t="s">
        <v>287</v>
      </c>
      <c r="G925" s="1" t="s">
        <v>110</v>
      </c>
      <c r="H925" s="1" t="s">
        <v>50</v>
      </c>
      <c r="I925" s="1" t="s">
        <v>109</v>
      </c>
      <c r="J925" s="1" t="s">
        <v>81</v>
      </c>
      <c r="K925" s="1" t="s">
        <v>114</v>
      </c>
      <c r="L925" s="1" t="s">
        <v>400</v>
      </c>
      <c r="M925" s="1" t="s">
        <v>8101</v>
      </c>
      <c r="N925" s="1" t="s">
        <v>8102</v>
      </c>
      <c r="O925" s="1" t="s">
        <v>122</v>
      </c>
      <c r="P925" s="1" t="s">
        <v>246</v>
      </c>
      <c r="Q925" s="1" t="s">
        <v>247</v>
      </c>
      <c r="R925" s="1" t="s">
        <v>8103</v>
      </c>
      <c r="S925" s="1" t="s">
        <v>7470</v>
      </c>
      <c r="T925" s="1" t="s">
        <v>400</v>
      </c>
      <c r="U925" s="1" t="s">
        <v>276</v>
      </c>
      <c r="V925" s="18">
        <v>0</v>
      </c>
      <c r="W925" s="18">
        <v>2.146990740740741E-2</v>
      </c>
      <c r="X925" s="18">
        <v>2.146990740740741E-2</v>
      </c>
      <c r="Y925" s="1" t="e">
        <f>VLOOKUP(A925,tickets!A:A,1,0)</f>
        <v>#N/A</v>
      </c>
      <c r="Z925" s="58">
        <v>45334</v>
      </c>
      <c r="AA925" s="79">
        <v>0.99305555555555547</v>
      </c>
    </row>
    <row r="926" spans="1:27" x14ac:dyDescent="0.2">
      <c r="A926" s="1" t="s">
        <v>2772</v>
      </c>
      <c r="B926" s="1" t="s">
        <v>167</v>
      </c>
      <c r="C926" s="1" t="s">
        <v>22</v>
      </c>
      <c r="D926" s="1" t="s">
        <v>22</v>
      </c>
      <c r="E926" s="1" t="s">
        <v>47</v>
      </c>
      <c r="F926" s="1" t="s">
        <v>205</v>
      </c>
      <c r="G926" s="1" t="s">
        <v>110</v>
      </c>
      <c r="H926" s="1" t="s">
        <v>50</v>
      </c>
      <c r="I926" s="1" t="s">
        <v>109</v>
      </c>
      <c r="J926" s="1" t="s">
        <v>81</v>
      </c>
      <c r="K926" s="1" t="s">
        <v>129</v>
      </c>
      <c r="L926" s="1" t="s">
        <v>2776</v>
      </c>
      <c r="M926" s="1" t="s">
        <v>7857</v>
      </c>
      <c r="N926" s="1" t="s">
        <v>7858</v>
      </c>
      <c r="O926" s="1" t="s">
        <v>122</v>
      </c>
      <c r="P926" s="1" t="s">
        <v>279</v>
      </c>
      <c r="Q926" s="1" t="s">
        <v>280</v>
      </c>
      <c r="R926" s="1" t="s">
        <v>7859</v>
      </c>
      <c r="S926" s="1" t="s">
        <v>7479</v>
      </c>
      <c r="T926" s="1" t="s">
        <v>7629</v>
      </c>
      <c r="U926" s="1" t="s">
        <v>7629</v>
      </c>
      <c r="V926" s="18">
        <v>0</v>
      </c>
      <c r="W926" s="18">
        <v>1.3310185185185185E-3</v>
      </c>
      <c r="X926" s="18">
        <v>1.3310185185185185E-3</v>
      </c>
      <c r="Y926" s="1" t="e">
        <f>VLOOKUP(A926,tickets!A:A,1,0)</f>
        <v>#N/A</v>
      </c>
      <c r="Z926" s="58">
        <v>45336</v>
      </c>
      <c r="AA926" s="79">
        <v>0.99305555555555547</v>
      </c>
    </row>
    <row r="927" spans="1:27" hidden="1" x14ac:dyDescent="0.2">
      <c r="A927" s="1" t="s">
        <v>8109</v>
      </c>
      <c r="B927" s="1" t="s">
        <v>115</v>
      </c>
      <c r="C927" s="1" t="s">
        <v>242</v>
      </c>
      <c r="D927" s="1" t="s">
        <v>243</v>
      </c>
      <c r="E927" s="1" t="s">
        <v>284</v>
      </c>
      <c r="F927" s="1" t="s">
        <v>191</v>
      </c>
      <c r="G927" s="1" t="s">
        <v>116</v>
      </c>
      <c r="H927" s="1" t="s">
        <v>40</v>
      </c>
      <c r="I927" s="1" t="s">
        <v>117</v>
      </c>
      <c r="J927" s="1" t="s">
        <v>81</v>
      </c>
      <c r="K927" s="1" t="s">
        <v>118</v>
      </c>
      <c r="L927" s="1" t="s">
        <v>8110</v>
      </c>
      <c r="M927" s="1" t="s">
        <v>8111</v>
      </c>
      <c r="N927" s="1" t="s">
        <v>8112</v>
      </c>
      <c r="O927" s="1" t="s">
        <v>122</v>
      </c>
      <c r="P927" s="1" t="s">
        <v>246</v>
      </c>
      <c r="Q927" s="1" t="s">
        <v>247</v>
      </c>
      <c r="R927" s="1" t="s">
        <v>8113</v>
      </c>
      <c r="S927" s="1" t="s">
        <v>7479</v>
      </c>
      <c r="T927" s="1" t="s">
        <v>8114</v>
      </c>
      <c r="V927" s="18">
        <v>4.2106481481481488E-2</v>
      </c>
      <c r="W927" s="18">
        <v>5.0821759259259254E-2</v>
      </c>
      <c r="X927" s="18">
        <v>8.7152777777777784E-3</v>
      </c>
      <c r="Y927" s="1" t="e">
        <f>VLOOKUP(A927,tickets!A:A,1,0)</f>
        <v>#N/A</v>
      </c>
      <c r="Z927" s="58">
        <v>45336</v>
      </c>
      <c r="AA927" s="79">
        <v>0.99305555555555547</v>
      </c>
    </row>
    <row r="928" spans="1:27" hidden="1" x14ac:dyDescent="0.2">
      <c r="A928" s="1" t="s">
        <v>8115</v>
      </c>
      <c r="B928" s="1" t="s">
        <v>132</v>
      </c>
      <c r="C928" s="1" t="s">
        <v>309</v>
      </c>
      <c r="D928" s="1" t="s">
        <v>257</v>
      </c>
      <c r="E928" s="1" t="s">
        <v>284</v>
      </c>
      <c r="F928" s="1" t="s">
        <v>461</v>
      </c>
      <c r="G928" s="1" t="s">
        <v>116</v>
      </c>
      <c r="H928" s="1" t="s">
        <v>40</v>
      </c>
      <c r="I928" s="1" t="s">
        <v>117</v>
      </c>
      <c r="J928" s="1" t="s">
        <v>81</v>
      </c>
      <c r="K928" s="1" t="s">
        <v>129</v>
      </c>
      <c r="L928" s="1" t="s">
        <v>8116</v>
      </c>
      <c r="M928" s="1" t="s">
        <v>8117</v>
      </c>
      <c r="N928" s="1" t="s">
        <v>8118</v>
      </c>
      <c r="O928" s="1" t="s">
        <v>122</v>
      </c>
      <c r="P928" s="1" t="s">
        <v>199</v>
      </c>
      <c r="Q928" s="1" t="s">
        <v>115</v>
      </c>
      <c r="R928" s="1" t="s">
        <v>8119</v>
      </c>
      <c r="S928" s="1" t="s">
        <v>7470</v>
      </c>
      <c r="T928" s="1" t="s">
        <v>8120</v>
      </c>
      <c r="V928" s="18">
        <v>1.4027777777777778E-2</v>
      </c>
      <c r="W928" s="18">
        <v>3.0023148148148149E-2</v>
      </c>
      <c r="X928" s="18">
        <v>1.5995370370370372E-2</v>
      </c>
      <c r="Y928" s="1" t="e">
        <f>VLOOKUP(A928,tickets!A:A,1,0)</f>
        <v>#N/A</v>
      </c>
      <c r="Z928" s="58">
        <v>45334</v>
      </c>
      <c r="AA928" s="79">
        <v>0.99305555555555547</v>
      </c>
    </row>
    <row r="929" spans="1:27" x14ac:dyDescent="0.2">
      <c r="A929" s="1" t="s">
        <v>2787</v>
      </c>
      <c r="B929" s="1" t="s">
        <v>175</v>
      </c>
      <c r="C929" s="1" t="s">
        <v>16</v>
      </c>
      <c r="D929" s="1" t="s">
        <v>16</v>
      </c>
      <c r="E929" s="1" t="s">
        <v>54</v>
      </c>
      <c r="F929" s="1" t="s">
        <v>183</v>
      </c>
      <c r="G929" s="1" t="s">
        <v>110</v>
      </c>
      <c r="H929" s="1" t="s">
        <v>50</v>
      </c>
      <c r="I929" s="1" t="s">
        <v>109</v>
      </c>
      <c r="J929" s="1" t="s">
        <v>81</v>
      </c>
      <c r="K929" s="1" t="s">
        <v>111</v>
      </c>
      <c r="L929" s="1" t="s">
        <v>2791</v>
      </c>
      <c r="M929" s="1" t="s">
        <v>7910</v>
      </c>
      <c r="N929" s="1" t="s">
        <v>7911</v>
      </c>
      <c r="O929" s="1" t="s">
        <v>122</v>
      </c>
      <c r="P929" s="1" t="s">
        <v>266</v>
      </c>
      <c r="Q929" s="1" t="s">
        <v>330</v>
      </c>
      <c r="R929" s="1" t="s">
        <v>7912</v>
      </c>
      <c r="S929" s="1" t="s">
        <v>7479</v>
      </c>
      <c r="T929" s="1" t="s">
        <v>7913</v>
      </c>
      <c r="V929" s="18">
        <v>0.80497685185185175</v>
      </c>
      <c r="W929" s="18">
        <v>0.97567129629629623</v>
      </c>
      <c r="X929" s="18">
        <v>0.17069444444444445</v>
      </c>
      <c r="Y929" s="1" t="e">
        <f>VLOOKUP(A929,tickets!A:A,1,0)</f>
        <v>#N/A</v>
      </c>
      <c r="Z929" s="58">
        <v>45336</v>
      </c>
      <c r="AA929" s="79">
        <v>0.99305555555555547</v>
      </c>
    </row>
    <row r="930" spans="1:27" hidden="1" x14ac:dyDescent="0.2">
      <c r="A930" s="1" t="s">
        <v>8124</v>
      </c>
      <c r="B930" s="1" t="s">
        <v>132</v>
      </c>
      <c r="C930" s="1" t="s">
        <v>250</v>
      </c>
      <c r="D930" s="1" t="s">
        <v>251</v>
      </c>
      <c r="E930" s="1" t="s">
        <v>289</v>
      </c>
      <c r="F930" s="1" t="s">
        <v>290</v>
      </c>
      <c r="G930" s="1" t="s">
        <v>110</v>
      </c>
      <c r="H930" s="1" t="s">
        <v>50</v>
      </c>
      <c r="I930" s="1" t="s">
        <v>109</v>
      </c>
      <c r="J930" s="1" t="s">
        <v>81</v>
      </c>
      <c r="K930" s="1" t="s">
        <v>129</v>
      </c>
      <c r="L930" s="1" t="s">
        <v>269</v>
      </c>
      <c r="M930" s="1" t="s">
        <v>8125</v>
      </c>
      <c r="N930" s="1" t="s">
        <v>8126</v>
      </c>
      <c r="O930" s="1" t="s">
        <v>122</v>
      </c>
      <c r="P930" s="1" t="s">
        <v>246</v>
      </c>
      <c r="Q930" s="1" t="s">
        <v>247</v>
      </c>
      <c r="R930" s="1" t="s">
        <v>8127</v>
      </c>
      <c r="S930" s="1" t="s">
        <v>7475</v>
      </c>
      <c r="T930" s="1" t="s">
        <v>269</v>
      </c>
      <c r="U930" s="1" t="s">
        <v>369</v>
      </c>
      <c r="V930" s="18">
        <v>8.9120370370370362E-4</v>
      </c>
      <c r="W930" s="18">
        <v>1.4583333333333334E-3</v>
      </c>
      <c r="X930" s="18">
        <v>5.6712962962962956E-4</v>
      </c>
      <c r="Y930" s="1" t="e">
        <f>VLOOKUP(A930,tickets!A:A,1,0)</f>
        <v>#N/A</v>
      </c>
      <c r="Z930" s="58">
        <v>45335</v>
      </c>
      <c r="AA930" s="79">
        <v>0.99305555555555547</v>
      </c>
    </row>
    <row r="931" spans="1:27" hidden="1" x14ac:dyDescent="0.2">
      <c r="A931" s="1" t="s">
        <v>8128</v>
      </c>
      <c r="B931" s="1" t="s">
        <v>132</v>
      </c>
      <c r="C931" s="1" t="s">
        <v>250</v>
      </c>
      <c r="D931" s="1" t="s">
        <v>251</v>
      </c>
      <c r="E931" s="1" t="s">
        <v>263</v>
      </c>
      <c r="F931" s="1" t="s">
        <v>293</v>
      </c>
      <c r="G931" s="1" t="s">
        <v>116</v>
      </c>
      <c r="H931" s="1" t="s">
        <v>40</v>
      </c>
      <c r="I931" s="1" t="s">
        <v>117</v>
      </c>
      <c r="J931" s="1" t="s">
        <v>81</v>
      </c>
      <c r="K931" s="1" t="s">
        <v>129</v>
      </c>
      <c r="L931" s="1" t="s">
        <v>386</v>
      </c>
      <c r="M931" s="1" t="s">
        <v>8129</v>
      </c>
      <c r="N931" s="1" t="s">
        <v>8130</v>
      </c>
      <c r="O931" s="1" t="s">
        <v>122</v>
      </c>
      <c r="P931" s="1" t="s">
        <v>246</v>
      </c>
      <c r="Q931" s="1" t="s">
        <v>247</v>
      </c>
      <c r="R931" s="1" t="s">
        <v>8130</v>
      </c>
      <c r="S931" s="1" t="s">
        <v>7835</v>
      </c>
      <c r="T931" s="1" t="s">
        <v>386</v>
      </c>
      <c r="U931" s="1" t="s">
        <v>387</v>
      </c>
      <c r="V931" s="18">
        <v>0</v>
      </c>
      <c r="W931" s="18">
        <v>8.564814814814815E-4</v>
      </c>
      <c r="X931" s="18">
        <v>8.564814814814815E-4</v>
      </c>
      <c r="Y931" s="1" t="e">
        <f>VLOOKUP(A931,tickets!A:A,1,0)</f>
        <v>#N/A</v>
      </c>
      <c r="Z931" s="58">
        <v>45339</v>
      </c>
      <c r="AA931" s="79">
        <v>0.99305555555555547</v>
      </c>
    </row>
    <row r="932" spans="1:27" hidden="1" x14ac:dyDescent="0.2">
      <c r="A932" s="1" t="s">
        <v>8131</v>
      </c>
      <c r="B932" s="1" t="s">
        <v>132</v>
      </c>
      <c r="C932" s="1" t="s">
        <v>250</v>
      </c>
      <c r="D932" s="1" t="s">
        <v>251</v>
      </c>
      <c r="E932" s="1" t="s">
        <v>252</v>
      </c>
      <c r="F932" s="1" t="s">
        <v>253</v>
      </c>
      <c r="G932" s="1" t="s">
        <v>159</v>
      </c>
      <c r="H932" s="1" t="s">
        <v>36</v>
      </c>
      <c r="I932" s="1" t="s">
        <v>84</v>
      </c>
      <c r="J932" s="1" t="s">
        <v>81</v>
      </c>
      <c r="K932" s="1" t="s">
        <v>129</v>
      </c>
      <c r="L932" s="1" t="s">
        <v>386</v>
      </c>
      <c r="M932" s="1" t="s">
        <v>8132</v>
      </c>
      <c r="N932" s="1" t="s">
        <v>8133</v>
      </c>
      <c r="O932" s="1" t="s">
        <v>122</v>
      </c>
      <c r="P932" s="1" t="s">
        <v>246</v>
      </c>
      <c r="Q932" s="1" t="s">
        <v>247</v>
      </c>
      <c r="R932" s="1" t="s">
        <v>8134</v>
      </c>
      <c r="S932" s="1" t="s">
        <v>7537</v>
      </c>
      <c r="T932" s="1" t="s">
        <v>386</v>
      </c>
      <c r="U932" s="1" t="s">
        <v>255</v>
      </c>
      <c r="V932" s="18">
        <v>6.2500000000000001E-4</v>
      </c>
      <c r="W932" s="18">
        <v>1.736111111111111E-3</v>
      </c>
      <c r="X932" s="18">
        <v>1.1111111111111111E-3</v>
      </c>
      <c r="Y932" s="1" t="e">
        <f>VLOOKUP(A932,tickets!A:A,1,0)</f>
        <v>#N/A</v>
      </c>
      <c r="Z932" s="58">
        <v>45340</v>
      </c>
      <c r="AA932" s="79">
        <v>0.99305555555555547</v>
      </c>
    </row>
    <row r="933" spans="1:27" x14ac:dyDescent="0.2">
      <c r="A933" s="1" t="s">
        <v>2907</v>
      </c>
      <c r="B933" s="1" t="s">
        <v>112</v>
      </c>
      <c r="C933" s="1" t="s">
        <v>18</v>
      </c>
      <c r="D933" s="1" t="s">
        <v>18</v>
      </c>
      <c r="E933" s="1" t="s">
        <v>499</v>
      </c>
      <c r="F933" s="1" t="s">
        <v>1770</v>
      </c>
      <c r="G933" s="1" t="s">
        <v>110</v>
      </c>
      <c r="H933" s="1" t="s">
        <v>50</v>
      </c>
      <c r="I933" s="1" t="s">
        <v>109</v>
      </c>
      <c r="J933" s="1" t="s">
        <v>81</v>
      </c>
      <c r="K933" s="1" t="s">
        <v>111</v>
      </c>
      <c r="L933" s="1" t="s">
        <v>2911</v>
      </c>
      <c r="M933" s="1" t="s">
        <v>7960</v>
      </c>
      <c r="N933" s="1" t="s">
        <v>7961</v>
      </c>
      <c r="O933" s="1" t="s">
        <v>122</v>
      </c>
      <c r="P933" s="1" t="s">
        <v>266</v>
      </c>
      <c r="Q933" s="1" t="s">
        <v>267</v>
      </c>
      <c r="R933" s="1" t="s">
        <v>7962</v>
      </c>
      <c r="S933" s="1" t="s">
        <v>7479</v>
      </c>
      <c r="T933" s="1" t="s">
        <v>6115</v>
      </c>
      <c r="U933" s="1" t="s">
        <v>6891</v>
      </c>
      <c r="V933" s="18">
        <v>0</v>
      </c>
      <c r="W933" s="18">
        <v>2.488425925925926E-3</v>
      </c>
      <c r="X933" s="18">
        <v>2.488425925925926E-3</v>
      </c>
      <c r="Y933" s="1" t="e">
        <f>VLOOKUP(A933,tickets!A:A,1,0)</f>
        <v>#N/A</v>
      </c>
      <c r="Z933" s="58">
        <v>45336</v>
      </c>
      <c r="AA933" s="79">
        <v>0.99305555555555547</v>
      </c>
    </row>
    <row r="934" spans="1:27" hidden="1" x14ac:dyDescent="0.2">
      <c r="A934" s="1" t="s">
        <v>8138</v>
      </c>
      <c r="B934" s="1" t="s">
        <v>132</v>
      </c>
      <c r="C934" s="1" t="s">
        <v>357</v>
      </c>
      <c r="D934" s="1" t="s">
        <v>251</v>
      </c>
      <c r="E934" s="1" t="s">
        <v>358</v>
      </c>
      <c r="F934" s="1" t="s">
        <v>359</v>
      </c>
      <c r="G934" s="1" t="s">
        <v>110</v>
      </c>
      <c r="H934" s="1" t="s">
        <v>50</v>
      </c>
      <c r="I934" s="1" t="s">
        <v>109</v>
      </c>
      <c r="J934" s="1" t="s">
        <v>81</v>
      </c>
      <c r="K934" s="1" t="s">
        <v>114</v>
      </c>
      <c r="L934" s="1" t="s">
        <v>8139</v>
      </c>
      <c r="M934" s="1" t="s">
        <v>8140</v>
      </c>
      <c r="N934" s="1" t="s">
        <v>8141</v>
      </c>
      <c r="O934" s="1" t="s">
        <v>122</v>
      </c>
      <c r="P934" s="1" t="s">
        <v>246</v>
      </c>
      <c r="Q934" s="1" t="s">
        <v>247</v>
      </c>
      <c r="R934" s="1" t="s">
        <v>8142</v>
      </c>
      <c r="S934" s="1" t="s">
        <v>7479</v>
      </c>
      <c r="U934" s="1" t="s">
        <v>978</v>
      </c>
      <c r="V934" s="18">
        <v>0</v>
      </c>
      <c r="W934" s="18">
        <v>4.0601851851851854E-2</v>
      </c>
      <c r="X934" s="18">
        <v>4.0601851851851854E-2</v>
      </c>
      <c r="Y934" s="1" t="e">
        <f>VLOOKUP(A934,tickets!A:A,1,0)</f>
        <v>#N/A</v>
      </c>
      <c r="Z934" s="58">
        <v>45336</v>
      </c>
      <c r="AA934" s="79">
        <v>0.99305555555555547</v>
      </c>
    </row>
    <row r="935" spans="1:27" x14ac:dyDescent="0.2">
      <c r="A935" s="1" t="s">
        <v>2857</v>
      </c>
      <c r="B935" s="1" t="s">
        <v>112</v>
      </c>
      <c r="C935" s="1" t="s">
        <v>18</v>
      </c>
      <c r="D935" s="1" t="s">
        <v>242</v>
      </c>
      <c r="E935" s="1" t="s">
        <v>61</v>
      </c>
      <c r="F935" s="1" t="s">
        <v>453</v>
      </c>
      <c r="G935" s="1" t="s">
        <v>110</v>
      </c>
      <c r="H935" s="1" t="s">
        <v>50</v>
      </c>
      <c r="I935" s="1" t="s">
        <v>109</v>
      </c>
      <c r="J935" s="1" t="s">
        <v>81</v>
      </c>
      <c r="K935" s="1" t="s">
        <v>111</v>
      </c>
      <c r="L935" s="1" t="s">
        <v>2861</v>
      </c>
      <c r="M935" s="1" t="s">
        <v>8070</v>
      </c>
      <c r="N935" s="1" t="s">
        <v>8071</v>
      </c>
      <c r="O935" s="1" t="s">
        <v>122</v>
      </c>
      <c r="P935" s="1" t="s">
        <v>266</v>
      </c>
      <c r="Q935" s="1" t="s">
        <v>267</v>
      </c>
      <c r="R935" s="1" t="s">
        <v>8072</v>
      </c>
      <c r="S935" s="1" t="s">
        <v>7479</v>
      </c>
      <c r="T935" s="1" t="s">
        <v>2861</v>
      </c>
      <c r="U935" s="1" t="s">
        <v>2861</v>
      </c>
      <c r="V935" s="18">
        <v>0</v>
      </c>
      <c r="W935" s="18">
        <v>1.5740740740740741E-3</v>
      </c>
      <c r="X935" s="18">
        <v>1.5740740740740741E-3</v>
      </c>
      <c r="Y935" s="1" t="e">
        <f>VLOOKUP(A935,tickets!A:A,1,0)</f>
        <v>#N/A</v>
      </c>
      <c r="Z935" s="58">
        <v>45336</v>
      </c>
      <c r="AA935" s="79">
        <v>0.99305555555555547</v>
      </c>
    </row>
    <row r="936" spans="1:27" x14ac:dyDescent="0.2">
      <c r="A936" s="1" t="s">
        <v>2867</v>
      </c>
      <c r="B936" s="1" t="s">
        <v>112</v>
      </c>
      <c r="C936" s="1" t="s">
        <v>18</v>
      </c>
      <c r="D936" s="1" t="s">
        <v>242</v>
      </c>
      <c r="E936" s="1" t="s">
        <v>61</v>
      </c>
      <c r="F936" s="1" t="s">
        <v>453</v>
      </c>
      <c r="G936" s="1" t="s">
        <v>110</v>
      </c>
      <c r="H936" s="1" t="s">
        <v>50</v>
      </c>
      <c r="I936" s="1" t="s">
        <v>109</v>
      </c>
      <c r="J936" s="1" t="s">
        <v>81</v>
      </c>
      <c r="K936" s="1" t="s">
        <v>111</v>
      </c>
      <c r="L936" s="1" t="s">
        <v>2871</v>
      </c>
      <c r="M936" s="1" t="s">
        <v>8073</v>
      </c>
      <c r="N936" s="1" t="s">
        <v>8074</v>
      </c>
      <c r="O936" s="1" t="s">
        <v>122</v>
      </c>
      <c r="P936" s="1" t="s">
        <v>266</v>
      </c>
      <c r="Q936" s="1" t="s">
        <v>267</v>
      </c>
      <c r="R936" s="1" t="s">
        <v>8075</v>
      </c>
      <c r="S936" s="1" t="s">
        <v>7479</v>
      </c>
      <c r="T936" s="1" t="s">
        <v>2871</v>
      </c>
      <c r="U936" s="1" t="s">
        <v>2871</v>
      </c>
      <c r="V936" s="18">
        <v>0</v>
      </c>
      <c r="W936" s="18">
        <v>2.2916666666666667E-3</v>
      </c>
      <c r="X936" s="18">
        <v>2.2916666666666667E-3</v>
      </c>
      <c r="Y936" s="1" t="e">
        <f>VLOOKUP(A936,tickets!A:A,1,0)</f>
        <v>#N/A</v>
      </c>
      <c r="Z936" s="58">
        <v>45336</v>
      </c>
      <c r="AA936" s="79">
        <v>0.99305555555555547</v>
      </c>
    </row>
    <row r="937" spans="1:27" x14ac:dyDescent="0.2">
      <c r="A937" s="1" t="s">
        <v>2877</v>
      </c>
      <c r="B937" s="1" t="s">
        <v>112</v>
      </c>
      <c r="C937" s="1" t="s">
        <v>18</v>
      </c>
      <c r="D937" s="1" t="s">
        <v>242</v>
      </c>
      <c r="E937" s="1" t="s">
        <v>61</v>
      </c>
      <c r="F937" s="1" t="s">
        <v>453</v>
      </c>
      <c r="G937" s="1" t="s">
        <v>110</v>
      </c>
      <c r="H937" s="1" t="s">
        <v>50</v>
      </c>
      <c r="I937" s="1" t="s">
        <v>109</v>
      </c>
      <c r="J937" s="1" t="s">
        <v>81</v>
      </c>
      <c r="K937" s="1" t="s">
        <v>111</v>
      </c>
      <c r="L937" s="1" t="s">
        <v>2881</v>
      </c>
      <c r="M937" s="1" t="s">
        <v>8076</v>
      </c>
      <c r="N937" s="1" t="s">
        <v>8077</v>
      </c>
      <c r="O937" s="1" t="s">
        <v>122</v>
      </c>
      <c r="P937" s="1" t="s">
        <v>266</v>
      </c>
      <c r="Q937" s="1" t="s">
        <v>267</v>
      </c>
      <c r="R937" s="1" t="s">
        <v>8078</v>
      </c>
      <c r="S937" s="1" t="s">
        <v>7479</v>
      </c>
      <c r="T937" s="1" t="s">
        <v>2881</v>
      </c>
      <c r="U937" s="1" t="s">
        <v>2881</v>
      </c>
      <c r="V937" s="18">
        <v>0</v>
      </c>
      <c r="W937" s="18">
        <v>2.6620370370370374E-3</v>
      </c>
      <c r="X937" s="18">
        <v>2.6620370370370374E-3</v>
      </c>
      <c r="Y937" s="1" t="e">
        <f>VLOOKUP(A937,tickets!A:A,1,0)</f>
        <v>#N/A</v>
      </c>
      <c r="Z937" s="58">
        <v>45336</v>
      </c>
      <c r="AA937" s="79">
        <v>0.99305555555555547</v>
      </c>
    </row>
    <row r="938" spans="1:27" x14ac:dyDescent="0.2">
      <c r="A938" s="1" t="s">
        <v>2811</v>
      </c>
      <c r="B938" s="1" t="s">
        <v>112</v>
      </c>
      <c r="C938" s="1" t="s">
        <v>18</v>
      </c>
      <c r="D938" s="1" t="s">
        <v>18</v>
      </c>
      <c r="E938" s="1" t="s">
        <v>499</v>
      </c>
      <c r="F938" s="1" t="s">
        <v>1770</v>
      </c>
      <c r="G938" s="1" t="s">
        <v>110</v>
      </c>
      <c r="H938" s="1" t="s">
        <v>50</v>
      </c>
      <c r="I938" s="1" t="s">
        <v>109</v>
      </c>
      <c r="J938" s="1" t="s">
        <v>81</v>
      </c>
      <c r="K938" s="1" t="s">
        <v>111</v>
      </c>
      <c r="L938" s="1" t="s">
        <v>2815</v>
      </c>
      <c r="M938" s="1" t="s">
        <v>8121</v>
      </c>
      <c r="N938" s="1" t="s">
        <v>8122</v>
      </c>
      <c r="O938" s="1" t="s">
        <v>122</v>
      </c>
      <c r="P938" s="1" t="s">
        <v>266</v>
      </c>
      <c r="Q938" s="1" t="s">
        <v>267</v>
      </c>
      <c r="R938" s="1" t="s">
        <v>8123</v>
      </c>
      <c r="S938" s="1" t="s">
        <v>7479</v>
      </c>
      <c r="T938" s="1" t="s">
        <v>6115</v>
      </c>
      <c r="U938" s="1" t="s">
        <v>6339</v>
      </c>
      <c r="V938" s="18">
        <v>0</v>
      </c>
      <c r="W938" s="18">
        <v>3.5185185185185185E-3</v>
      </c>
      <c r="X938" s="18">
        <v>3.5185185185185185E-3</v>
      </c>
      <c r="Y938" s="1" t="e">
        <f>VLOOKUP(A938,tickets!A:A,1,0)</f>
        <v>#N/A</v>
      </c>
      <c r="Z938" s="58">
        <v>45336</v>
      </c>
      <c r="AA938" s="79">
        <v>0.99305555555555547</v>
      </c>
    </row>
    <row r="939" spans="1:27" x14ac:dyDescent="0.2">
      <c r="A939" s="1" t="s">
        <v>2892</v>
      </c>
      <c r="B939" s="1" t="s">
        <v>115</v>
      </c>
      <c r="C939" s="1" t="s">
        <v>22</v>
      </c>
      <c r="D939" s="1" t="s">
        <v>243</v>
      </c>
      <c r="E939" s="1" t="s">
        <v>47</v>
      </c>
      <c r="F939" s="1" t="s">
        <v>144</v>
      </c>
      <c r="G939" s="1" t="s">
        <v>116</v>
      </c>
      <c r="H939" s="1" t="s">
        <v>40</v>
      </c>
      <c r="I939" s="1" t="s">
        <v>117</v>
      </c>
      <c r="J939" s="1" t="s">
        <v>81</v>
      </c>
      <c r="K939" s="1" t="s">
        <v>138</v>
      </c>
      <c r="L939" s="1" t="s">
        <v>2896</v>
      </c>
      <c r="M939" s="1" t="s">
        <v>8161</v>
      </c>
      <c r="N939" s="1" t="s">
        <v>8162</v>
      </c>
      <c r="O939" s="1" t="s">
        <v>122</v>
      </c>
      <c r="P939" s="1" t="s">
        <v>246</v>
      </c>
      <c r="Q939" s="1" t="s">
        <v>247</v>
      </c>
      <c r="R939" s="1" t="s">
        <v>8163</v>
      </c>
      <c r="S939" s="1" t="s">
        <v>7479</v>
      </c>
      <c r="T939" s="1" t="s">
        <v>8164</v>
      </c>
      <c r="U939" s="1" t="s">
        <v>8165</v>
      </c>
      <c r="V939" s="18">
        <v>0</v>
      </c>
      <c r="W939" s="18">
        <v>5.9930555555555563E-2</v>
      </c>
      <c r="X939" s="18">
        <v>5.9930555555555563E-2</v>
      </c>
      <c r="Y939" s="1" t="e">
        <f>VLOOKUP(A939,tickets!A:A,1,0)</f>
        <v>#N/A</v>
      </c>
      <c r="Z939" s="58">
        <v>45336</v>
      </c>
      <c r="AA939" s="79">
        <v>0.99305555555555547</v>
      </c>
    </row>
    <row r="940" spans="1:27" hidden="1" x14ac:dyDescent="0.2">
      <c r="A940" s="1" t="s">
        <v>8166</v>
      </c>
      <c r="B940" s="1" t="s">
        <v>132</v>
      </c>
      <c r="C940" s="1" t="s">
        <v>309</v>
      </c>
      <c r="D940" s="1" t="s">
        <v>257</v>
      </c>
      <c r="E940" s="1" t="s">
        <v>244</v>
      </c>
      <c r="F940" s="1" t="s">
        <v>471</v>
      </c>
      <c r="G940" s="1" t="s">
        <v>116</v>
      </c>
      <c r="H940" s="1" t="s">
        <v>40</v>
      </c>
      <c r="I940" s="1" t="s">
        <v>117</v>
      </c>
      <c r="J940" s="1" t="s">
        <v>81</v>
      </c>
      <c r="K940" s="1" t="s">
        <v>410</v>
      </c>
      <c r="L940" s="1" t="s">
        <v>8167</v>
      </c>
      <c r="M940" s="1" t="s">
        <v>8168</v>
      </c>
      <c r="N940" s="1" t="s">
        <v>8169</v>
      </c>
      <c r="O940" s="1" t="s">
        <v>122</v>
      </c>
      <c r="P940" s="1" t="s">
        <v>246</v>
      </c>
      <c r="Q940" s="1" t="s">
        <v>247</v>
      </c>
      <c r="R940" s="1" t="s">
        <v>8170</v>
      </c>
      <c r="S940" s="1" t="s">
        <v>7475</v>
      </c>
      <c r="T940" s="1" t="s">
        <v>8171</v>
      </c>
      <c r="U940" s="1" t="s">
        <v>262</v>
      </c>
      <c r="V940" s="18">
        <v>8.2361111111111107E-2</v>
      </c>
      <c r="W940" s="18">
        <v>0.1373263888888889</v>
      </c>
      <c r="X940" s="18">
        <v>5.4965277777777773E-2</v>
      </c>
      <c r="Y940" s="1" t="e">
        <f>VLOOKUP(A940,tickets!A:A,1,0)</f>
        <v>#N/A</v>
      </c>
      <c r="Z940" s="58">
        <v>45335</v>
      </c>
      <c r="AA940" s="79">
        <v>0.99305555555555547</v>
      </c>
    </row>
    <row r="941" spans="1:27" x14ac:dyDescent="0.2">
      <c r="A941" s="1" t="s">
        <v>2792</v>
      </c>
      <c r="B941" s="1" t="s">
        <v>112</v>
      </c>
      <c r="C941" s="1" t="s">
        <v>16</v>
      </c>
      <c r="D941" s="1" t="s">
        <v>311</v>
      </c>
      <c r="E941" s="1" t="s">
        <v>54</v>
      </c>
      <c r="F941" s="1" t="s">
        <v>145</v>
      </c>
      <c r="G941" s="1" t="s">
        <v>116</v>
      </c>
      <c r="H941" s="1" t="s">
        <v>50</v>
      </c>
      <c r="I941" s="1" t="s">
        <v>109</v>
      </c>
      <c r="J941" s="1" t="s">
        <v>81</v>
      </c>
      <c r="K941" s="1" t="s">
        <v>121</v>
      </c>
      <c r="L941" s="1" t="s">
        <v>2796</v>
      </c>
      <c r="M941" s="1" t="s">
        <v>8219</v>
      </c>
      <c r="N941" s="1" t="s">
        <v>8220</v>
      </c>
      <c r="O941" s="1" t="s">
        <v>122</v>
      </c>
      <c r="P941" s="1" t="s">
        <v>246</v>
      </c>
      <c r="Q941" s="1" t="s">
        <v>247</v>
      </c>
      <c r="R941" s="1" t="s">
        <v>8221</v>
      </c>
      <c r="S941" s="1" t="s">
        <v>7479</v>
      </c>
      <c r="T941" s="1" t="s">
        <v>312</v>
      </c>
      <c r="V941" s="18">
        <v>4.9942476851851856</v>
      </c>
      <c r="W941" s="18">
        <v>5.016273148148148</v>
      </c>
      <c r="X941" s="18">
        <v>2.2025462962962958E-2</v>
      </c>
      <c r="Y941" s="1" t="e">
        <f>VLOOKUP(A941,tickets!A:A,1,0)</f>
        <v>#N/A</v>
      </c>
      <c r="Z941" s="58">
        <v>45336</v>
      </c>
      <c r="AA941" s="79">
        <v>0.99305555555555547</v>
      </c>
    </row>
    <row r="942" spans="1:27" hidden="1" x14ac:dyDescent="0.2">
      <c r="A942" s="1" t="s">
        <v>8175</v>
      </c>
      <c r="B942" s="1" t="s">
        <v>132</v>
      </c>
      <c r="C942" s="1" t="s">
        <v>251</v>
      </c>
      <c r="D942" s="1" t="s">
        <v>257</v>
      </c>
      <c r="E942" s="1" t="s">
        <v>261</v>
      </c>
      <c r="F942" s="1" t="s">
        <v>174</v>
      </c>
      <c r="G942" s="1" t="s">
        <v>116</v>
      </c>
      <c r="H942" s="1" t="s">
        <v>40</v>
      </c>
      <c r="I942" s="1" t="s">
        <v>117</v>
      </c>
      <c r="J942" s="1" t="s">
        <v>81</v>
      </c>
      <c r="K942" s="1" t="s">
        <v>129</v>
      </c>
      <c r="L942" s="1" t="s">
        <v>264</v>
      </c>
      <c r="M942" s="1" t="s">
        <v>8176</v>
      </c>
      <c r="N942" s="1" t="s">
        <v>8177</v>
      </c>
      <c r="O942" s="1" t="s">
        <v>122</v>
      </c>
      <c r="P942" s="1" t="s">
        <v>199</v>
      </c>
      <c r="Q942" s="1" t="s">
        <v>115</v>
      </c>
      <c r="R942" s="1" t="s">
        <v>8178</v>
      </c>
      <c r="S942" s="1" t="s">
        <v>7479</v>
      </c>
      <c r="T942" s="1" t="s">
        <v>8179</v>
      </c>
      <c r="U942" s="1" t="s">
        <v>7868</v>
      </c>
      <c r="V942" s="18">
        <v>5.37037037037037E-3</v>
      </c>
      <c r="W942" s="18">
        <v>1.0706018518518517E-2</v>
      </c>
      <c r="X942" s="18">
        <v>5.3356481481481484E-3</v>
      </c>
      <c r="Y942" s="1" t="e">
        <f>VLOOKUP(A942,tickets!A:A,1,0)</f>
        <v>#N/A</v>
      </c>
      <c r="Z942" s="58">
        <v>45336</v>
      </c>
      <c r="AA942" s="79">
        <v>0.99305555555555547</v>
      </c>
    </row>
    <row r="943" spans="1:27" x14ac:dyDescent="0.2">
      <c r="A943" s="1" t="s">
        <v>2917</v>
      </c>
      <c r="B943" s="1" t="s">
        <v>112</v>
      </c>
      <c r="C943" s="1" t="s">
        <v>19</v>
      </c>
      <c r="D943" s="1" t="s">
        <v>344</v>
      </c>
      <c r="E943" s="1" t="s">
        <v>64</v>
      </c>
      <c r="F943" s="1" t="s">
        <v>2922</v>
      </c>
      <c r="G943" s="1" t="s">
        <v>110</v>
      </c>
      <c r="H943" s="1" t="s">
        <v>50</v>
      </c>
      <c r="I943" s="1" t="s">
        <v>109</v>
      </c>
      <c r="J943" s="1" t="s">
        <v>81</v>
      </c>
      <c r="K943" s="1" t="s">
        <v>129</v>
      </c>
      <c r="L943" s="1" t="s">
        <v>2921</v>
      </c>
      <c r="M943" s="1" t="s">
        <v>8237</v>
      </c>
      <c r="N943" s="1" t="s">
        <v>8238</v>
      </c>
      <c r="O943" s="1" t="s">
        <v>122</v>
      </c>
      <c r="P943" s="1" t="s">
        <v>266</v>
      </c>
      <c r="Q943" s="1" t="s">
        <v>267</v>
      </c>
      <c r="R943" s="1" t="s">
        <v>8239</v>
      </c>
      <c r="S943" s="1" t="s">
        <v>7479</v>
      </c>
      <c r="T943" s="1" t="s">
        <v>8240</v>
      </c>
      <c r="U943" s="1" t="s">
        <v>8241</v>
      </c>
      <c r="V943" s="18">
        <v>0.26409722222222221</v>
      </c>
      <c r="W943" s="18">
        <v>0.31092592592592594</v>
      </c>
      <c r="X943" s="18">
        <v>4.6828703703703706E-2</v>
      </c>
      <c r="Y943" s="1" t="e">
        <f>VLOOKUP(A943,tickets!A:A,1,0)</f>
        <v>#N/A</v>
      </c>
      <c r="Z943" s="58">
        <v>45336</v>
      </c>
      <c r="AA943" s="79">
        <v>0.99305555555555547</v>
      </c>
    </row>
    <row r="944" spans="1:27" hidden="1" x14ac:dyDescent="0.2">
      <c r="A944" s="1" t="s">
        <v>8183</v>
      </c>
      <c r="B944" s="1" t="s">
        <v>132</v>
      </c>
      <c r="C944" s="1" t="s">
        <v>309</v>
      </c>
      <c r="D944" s="1" t="s">
        <v>257</v>
      </c>
      <c r="E944" s="1" t="s">
        <v>284</v>
      </c>
      <c r="F944" s="1" t="s">
        <v>219</v>
      </c>
      <c r="G944" s="1" t="s">
        <v>116</v>
      </c>
      <c r="H944" s="1" t="s">
        <v>40</v>
      </c>
      <c r="I944" s="1" t="s">
        <v>117</v>
      </c>
      <c r="J944" s="1" t="s">
        <v>81</v>
      </c>
      <c r="K944" s="1" t="s">
        <v>111</v>
      </c>
      <c r="L944" s="1" t="s">
        <v>379</v>
      </c>
      <c r="M944" s="1" t="s">
        <v>8184</v>
      </c>
      <c r="N944" s="1" t="s">
        <v>8185</v>
      </c>
      <c r="O944" s="1" t="s">
        <v>122</v>
      </c>
      <c r="P944" s="1" t="s">
        <v>199</v>
      </c>
      <c r="Q944" s="1" t="s">
        <v>115</v>
      </c>
      <c r="R944" s="1" t="s">
        <v>8186</v>
      </c>
      <c r="S944" s="1" t="s">
        <v>7470</v>
      </c>
      <c r="T944" s="1" t="s">
        <v>8187</v>
      </c>
      <c r="V944" s="18">
        <v>9.780092592592592E-3</v>
      </c>
      <c r="W944" s="18">
        <v>1.1122685185185185E-2</v>
      </c>
      <c r="X944" s="18">
        <v>1.3425925925925925E-3</v>
      </c>
      <c r="Y944" s="1" t="e">
        <f>VLOOKUP(A944,tickets!A:A,1,0)</f>
        <v>#N/A</v>
      </c>
      <c r="Z944" s="58">
        <v>45334</v>
      </c>
      <c r="AA944" s="79">
        <v>0.99305555555555547</v>
      </c>
    </row>
    <row r="945" spans="1:27" x14ac:dyDescent="0.2">
      <c r="A945" s="1" t="s">
        <v>2816</v>
      </c>
      <c r="B945" s="1" t="s">
        <v>112</v>
      </c>
      <c r="C945" s="1" t="s">
        <v>18</v>
      </c>
      <c r="D945" s="1" t="s">
        <v>18</v>
      </c>
      <c r="E945" s="1" t="s">
        <v>499</v>
      </c>
      <c r="F945" s="1" t="s">
        <v>1770</v>
      </c>
      <c r="G945" s="1" t="s">
        <v>110</v>
      </c>
      <c r="H945" s="1" t="s">
        <v>50</v>
      </c>
      <c r="I945" s="1" t="s">
        <v>109</v>
      </c>
      <c r="J945" s="1" t="s">
        <v>81</v>
      </c>
      <c r="K945" s="1" t="s">
        <v>111</v>
      </c>
      <c r="L945" s="1" t="s">
        <v>2820</v>
      </c>
      <c r="M945" s="1" t="s">
        <v>8242</v>
      </c>
      <c r="N945" s="1" t="s">
        <v>8243</v>
      </c>
      <c r="O945" s="1" t="s">
        <v>122</v>
      </c>
      <c r="P945" s="1" t="s">
        <v>266</v>
      </c>
      <c r="Q945" s="1" t="s">
        <v>267</v>
      </c>
      <c r="R945" s="1" t="s">
        <v>8244</v>
      </c>
      <c r="S945" s="1" t="s">
        <v>7479</v>
      </c>
      <c r="T945" s="1" t="s">
        <v>6115</v>
      </c>
      <c r="U945" s="1" t="s">
        <v>6339</v>
      </c>
      <c r="V945" s="18">
        <v>0</v>
      </c>
      <c r="W945" s="18">
        <v>2.615740740740741E-3</v>
      </c>
      <c r="X945" s="18">
        <v>2.615740740740741E-3</v>
      </c>
      <c r="Y945" s="1" t="e">
        <f>VLOOKUP(A945,tickets!A:A,1,0)</f>
        <v>#N/A</v>
      </c>
      <c r="Z945" s="58">
        <v>45336</v>
      </c>
      <c r="AA945" s="79">
        <v>0.99305555555555547</v>
      </c>
    </row>
    <row r="946" spans="1:27" hidden="1" x14ac:dyDescent="0.2">
      <c r="A946" s="1" t="s">
        <v>8193</v>
      </c>
      <c r="B946" s="1" t="s">
        <v>132</v>
      </c>
      <c r="C946" s="1" t="s">
        <v>309</v>
      </c>
      <c r="D946" s="1" t="s">
        <v>257</v>
      </c>
      <c r="E946" s="1" t="s">
        <v>284</v>
      </c>
      <c r="F946" s="1" t="s">
        <v>461</v>
      </c>
      <c r="G946" s="1" t="s">
        <v>116</v>
      </c>
      <c r="H946" s="1" t="s">
        <v>40</v>
      </c>
      <c r="I946" s="1" t="s">
        <v>117</v>
      </c>
      <c r="J946" s="1" t="s">
        <v>81</v>
      </c>
      <c r="K946" s="1" t="s">
        <v>129</v>
      </c>
      <c r="L946" s="1" t="s">
        <v>314</v>
      </c>
      <c r="M946" s="1" t="s">
        <v>8194</v>
      </c>
      <c r="N946" s="1" t="s">
        <v>8195</v>
      </c>
      <c r="O946" s="1" t="s">
        <v>122</v>
      </c>
      <c r="P946" s="1" t="s">
        <v>199</v>
      </c>
      <c r="Q946" s="1" t="s">
        <v>115</v>
      </c>
      <c r="R946" s="1" t="s">
        <v>8196</v>
      </c>
      <c r="S946" s="1" t="s">
        <v>7479</v>
      </c>
      <c r="T946" s="1" t="s">
        <v>8197</v>
      </c>
      <c r="V946" s="18">
        <v>5.5671296296296302E-3</v>
      </c>
      <c r="W946" s="18">
        <v>1.292824074074074E-2</v>
      </c>
      <c r="X946" s="18">
        <v>7.3611111111111108E-3</v>
      </c>
      <c r="Y946" s="1" t="e">
        <f>VLOOKUP(A946,tickets!A:A,1,0)</f>
        <v>#N/A</v>
      </c>
      <c r="Z946" s="58">
        <v>45336</v>
      </c>
      <c r="AA946" s="79">
        <v>0.99305555555555547</v>
      </c>
    </row>
    <row r="947" spans="1:27" x14ac:dyDescent="0.2">
      <c r="A947" s="1" t="s">
        <v>2806</v>
      </c>
      <c r="B947" s="1" t="s">
        <v>112</v>
      </c>
      <c r="C947" s="1" t="s">
        <v>18</v>
      </c>
      <c r="D947" s="1" t="s">
        <v>18</v>
      </c>
      <c r="E947" s="1" t="s">
        <v>499</v>
      </c>
      <c r="F947" s="1" t="s">
        <v>1770</v>
      </c>
      <c r="G947" s="1" t="s">
        <v>110</v>
      </c>
      <c r="H947" s="1" t="s">
        <v>50</v>
      </c>
      <c r="I947" s="1" t="s">
        <v>109</v>
      </c>
      <c r="J947" s="1" t="s">
        <v>81</v>
      </c>
      <c r="K947" s="1" t="s">
        <v>111</v>
      </c>
      <c r="L947" s="1" t="s">
        <v>2810</v>
      </c>
      <c r="M947" s="1" t="s">
        <v>8245</v>
      </c>
      <c r="N947" s="1" t="s">
        <v>8246</v>
      </c>
      <c r="O947" s="1" t="s">
        <v>122</v>
      </c>
      <c r="P947" s="1" t="s">
        <v>266</v>
      </c>
      <c r="Q947" s="1" t="s">
        <v>267</v>
      </c>
      <c r="R947" s="1" t="s">
        <v>8247</v>
      </c>
      <c r="S947" s="1" t="s">
        <v>7479</v>
      </c>
      <c r="T947" s="1" t="s">
        <v>6115</v>
      </c>
      <c r="U947" s="1" t="s">
        <v>6339</v>
      </c>
      <c r="V947" s="18">
        <v>0</v>
      </c>
      <c r="W947" s="18">
        <v>8.449074074074075E-4</v>
      </c>
      <c r="X947" s="18">
        <v>8.449074074074075E-4</v>
      </c>
      <c r="Y947" s="1" t="e">
        <f>VLOOKUP(A947,tickets!A:A,1,0)</f>
        <v>#N/A</v>
      </c>
      <c r="Z947" s="58">
        <v>45336</v>
      </c>
      <c r="AA947" s="79">
        <v>0.99305555555555547</v>
      </c>
    </row>
    <row r="948" spans="1:27" hidden="1" x14ac:dyDescent="0.2">
      <c r="A948" s="1" t="s">
        <v>8202</v>
      </c>
      <c r="B948" s="1" t="s">
        <v>173</v>
      </c>
      <c r="C948" s="1" t="s">
        <v>242</v>
      </c>
      <c r="D948" s="1" t="s">
        <v>251</v>
      </c>
      <c r="E948" s="1" t="s">
        <v>352</v>
      </c>
      <c r="F948" s="1" t="s">
        <v>389</v>
      </c>
      <c r="G948" s="1" t="s">
        <v>110</v>
      </c>
      <c r="H948" s="1" t="s">
        <v>50</v>
      </c>
      <c r="I948" s="1" t="s">
        <v>109</v>
      </c>
      <c r="J948" s="1" t="s">
        <v>4186</v>
      </c>
      <c r="K948" s="1" t="s">
        <v>114</v>
      </c>
      <c r="L948" s="1" t="s">
        <v>8203</v>
      </c>
      <c r="M948" s="1" t="s">
        <v>8204</v>
      </c>
      <c r="N948" s="1" t="s">
        <v>8205</v>
      </c>
      <c r="O948" s="1" t="s">
        <v>122</v>
      </c>
      <c r="P948" s="1" t="s">
        <v>246</v>
      </c>
      <c r="Q948" s="1" t="s">
        <v>247</v>
      </c>
      <c r="R948" s="1" t="s">
        <v>8206</v>
      </c>
      <c r="S948" s="1" t="s">
        <v>7475</v>
      </c>
      <c r="T948" s="1" t="s">
        <v>8207</v>
      </c>
      <c r="U948" s="1" t="s">
        <v>5419</v>
      </c>
      <c r="V948" s="18">
        <v>0</v>
      </c>
      <c r="W948" s="18">
        <v>0</v>
      </c>
      <c r="X948" s="18">
        <v>0</v>
      </c>
      <c r="Y948" s="1" t="e">
        <f>VLOOKUP(A948,tickets!A:A,1,0)</f>
        <v>#N/A</v>
      </c>
      <c r="Z948" s="58">
        <v>45335</v>
      </c>
      <c r="AA948" s="79">
        <v>0.99305555555555547</v>
      </c>
    </row>
    <row r="949" spans="1:27" x14ac:dyDescent="0.2">
      <c r="A949" s="1" t="s">
        <v>2923</v>
      </c>
      <c r="B949" s="1" t="s">
        <v>112</v>
      </c>
      <c r="C949" s="1" t="s">
        <v>21</v>
      </c>
      <c r="D949" s="1" t="s">
        <v>311</v>
      </c>
      <c r="E949" s="1" t="s">
        <v>44</v>
      </c>
      <c r="F949" s="1" t="s">
        <v>145</v>
      </c>
      <c r="G949" s="1" t="s">
        <v>116</v>
      </c>
      <c r="H949" s="1" t="s">
        <v>50</v>
      </c>
      <c r="I949" s="1" t="s">
        <v>109</v>
      </c>
      <c r="J949" s="1" t="s">
        <v>81</v>
      </c>
      <c r="K949" s="1" t="s">
        <v>121</v>
      </c>
      <c r="L949" s="1" t="s">
        <v>2927</v>
      </c>
      <c r="M949" s="1" t="s">
        <v>8248</v>
      </c>
      <c r="N949" s="1" t="s">
        <v>8249</v>
      </c>
      <c r="O949" s="1" t="s">
        <v>122</v>
      </c>
      <c r="P949" s="1" t="s">
        <v>342</v>
      </c>
      <c r="Q949" s="1" t="s">
        <v>343</v>
      </c>
      <c r="R949" s="1" t="s">
        <v>8250</v>
      </c>
      <c r="S949" s="1" t="s">
        <v>7479</v>
      </c>
      <c r="T949" s="1" t="s">
        <v>312</v>
      </c>
      <c r="U949" s="1" t="s">
        <v>8251</v>
      </c>
      <c r="V949" s="18">
        <v>0.10679398148148149</v>
      </c>
      <c r="W949" s="18">
        <v>1.2381249999999999</v>
      </c>
      <c r="X949" s="18">
        <v>1.1313310185185186</v>
      </c>
      <c r="Y949" s="1" t="e">
        <f>VLOOKUP(A949,tickets!A:A,1,0)</f>
        <v>#N/A</v>
      </c>
      <c r="Z949" s="58">
        <v>45336</v>
      </c>
      <c r="AA949" s="79">
        <v>0.99305555555555547</v>
      </c>
    </row>
    <row r="950" spans="1:27" hidden="1" x14ac:dyDescent="0.2">
      <c r="A950" s="1" t="s">
        <v>8213</v>
      </c>
      <c r="B950" s="1" t="s">
        <v>132</v>
      </c>
      <c r="C950" s="1" t="s">
        <v>251</v>
      </c>
      <c r="D950" s="1" t="s">
        <v>257</v>
      </c>
      <c r="E950" s="1" t="s">
        <v>297</v>
      </c>
      <c r="F950" s="1" t="s">
        <v>471</v>
      </c>
      <c r="G950" s="1" t="s">
        <v>116</v>
      </c>
      <c r="H950" s="1" t="s">
        <v>40</v>
      </c>
      <c r="I950" s="1" t="s">
        <v>117</v>
      </c>
      <c r="J950" s="1" t="s">
        <v>81</v>
      </c>
      <c r="K950" s="1" t="s">
        <v>118</v>
      </c>
      <c r="L950" s="1" t="s">
        <v>8214</v>
      </c>
      <c r="M950" s="1" t="s">
        <v>8215</v>
      </c>
      <c r="N950" s="1" t="s">
        <v>8216</v>
      </c>
      <c r="O950" s="1" t="s">
        <v>122</v>
      </c>
      <c r="P950" s="1" t="s">
        <v>246</v>
      </c>
      <c r="Q950" s="1" t="s">
        <v>247</v>
      </c>
      <c r="R950" s="1" t="s">
        <v>8217</v>
      </c>
      <c r="S950" s="1" t="s">
        <v>7470</v>
      </c>
      <c r="T950" s="1" t="s">
        <v>8218</v>
      </c>
      <c r="U950" s="1" t="s">
        <v>262</v>
      </c>
      <c r="V950" s="18">
        <v>1.2326388888888888E-2</v>
      </c>
      <c r="W950" s="18">
        <v>2.9837962962962965E-2</v>
      </c>
      <c r="X950" s="18">
        <v>1.7511574074074072E-2</v>
      </c>
      <c r="Y950" s="1" t="e">
        <f>VLOOKUP(A950,tickets!A:A,1,0)</f>
        <v>#N/A</v>
      </c>
      <c r="Z950" s="58">
        <v>45334</v>
      </c>
      <c r="AA950" s="79">
        <v>0.99305555555555547</v>
      </c>
    </row>
    <row r="951" spans="1:27" x14ac:dyDescent="0.2">
      <c r="A951" s="1" t="s">
        <v>2782</v>
      </c>
      <c r="B951" s="1" t="s">
        <v>175</v>
      </c>
      <c r="C951" s="1" t="s">
        <v>24</v>
      </c>
      <c r="D951" s="1" t="s">
        <v>24</v>
      </c>
      <c r="E951" s="1" t="s">
        <v>54</v>
      </c>
      <c r="F951" s="1" t="s">
        <v>183</v>
      </c>
      <c r="G951" s="1" t="s">
        <v>110</v>
      </c>
      <c r="H951" s="1" t="s">
        <v>50</v>
      </c>
      <c r="I951" s="1" t="s">
        <v>109</v>
      </c>
      <c r="J951" s="1" t="s">
        <v>81</v>
      </c>
      <c r="K951" s="1" t="s">
        <v>111</v>
      </c>
      <c r="L951" s="1" t="s">
        <v>2786</v>
      </c>
      <c r="M951" s="1" t="s">
        <v>8279</v>
      </c>
      <c r="N951" s="1" t="s">
        <v>8280</v>
      </c>
      <c r="O951" s="1" t="s">
        <v>122</v>
      </c>
      <c r="P951" s="1" t="s">
        <v>266</v>
      </c>
      <c r="Q951" s="1" t="s">
        <v>330</v>
      </c>
      <c r="R951" s="1" t="s">
        <v>8281</v>
      </c>
      <c r="S951" s="1" t="s">
        <v>7479</v>
      </c>
      <c r="V951" s="18">
        <v>0.88400462962962967</v>
      </c>
      <c r="W951" s="18">
        <v>0.88458333333333339</v>
      </c>
      <c r="X951" s="18">
        <v>5.7870370370370378E-4</v>
      </c>
      <c r="Y951" s="1" t="e">
        <f>VLOOKUP(A951,tickets!A:A,1,0)</f>
        <v>#N/A</v>
      </c>
      <c r="Z951" s="58">
        <v>45336</v>
      </c>
      <c r="AA951" s="79">
        <v>0.99305555555555547</v>
      </c>
    </row>
    <row r="952" spans="1:27" hidden="1" x14ac:dyDescent="0.2">
      <c r="A952" s="1" t="s">
        <v>8222</v>
      </c>
      <c r="B952" s="1" t="s">
        <v>132</v>
      </c>
      <c r="C952" s="1" t="s">
        <v>309</v>
      </c>
      <c r="D952" s="1" t="s">
        <v>257</v>
      </c>
      <c r="E952" s="1" t="s">
        <v>284</v>
      </c>
      <c r="F952" s="1" t="s">
        <v>219</v>
      </c>
      <c r="G952" s="1" t="s">
        <v>116</v>
      </c>
      <c r="H952" s="1" t="s">
        <v>40</v>
      </c>
      <c r="I952" s="1" t="s">
        <v>117</v>
      </c>
      <c r="J952" s="1" t="s">
        <v>81</v>
      </c>
      <c r="K952" s="1" t="s">
        <v>413</v>
      </c>
      <c r="L952" s="1" t="s">
        <v>425</v>
      </c>
      <c r="M952" s="1" t="s">
        <v>8223</v>
      </c>
      <c r="N952" s="1" t="s">
        <v>8224</v>
      </c>
      <c r="O952" s="1" t="s">
        <v>122</v>
      </c>
      <c r="P952" s="1" t="s">
        <v>199</v>
      </c>
      <c r="Q952" s="1" t="s">
        <v>115</v>
      </c>
      <c r="R952" s="1" t="s">
        <v>8225</v>
      </c>
      <c r="S952" s="1" t="s">
        <v>7479</v>
      </c>
      <c r="T952" s="1" t="s">
        <v>8226</v>
      </c>
      <c r="V952" s="18">
        <v>8.3935185185185182E-2</v>
      </c>
      <c r="W952" s="18">
        <v>8.7210648148148148E-2</v>
      </c>
      <c r="X952" s="18">
        <v>3.2754629629629631E-3</v>
      </c>
      <c r="Y952" s="1" t="e">
        <f>VLOOKUP(A952,tickets!A:A,1,0)</f>
        <v>#N/A</v>
      </c>
      <c r="Z952" s="58">
        <v>45336</v>
      </c>
      <c r="AA952" s="79">
        <v>0.99305555555555547</v>
      </c>
    </row>
    <row r="953" spans="1:27" hidden="1" x14ac:dyDescent="0.2">
      <c r="A953" s="1" t="s">
        <v>8227</v>
      </c>
      <c r="B953" s="1" t="s">
        <v>132</v>
      </c>
      <c r="C953" s="1" t="s">
        <v>256</v>
      </c>
      <c r="D953" s="1" t="s">
        <v>257</v>
      </c>
      <c r="E953" s="1" t="s">
        <v>289</v>
      </c>
      <c r="F953" s="1" t="s">
        <v>219</v>
      </c>
      <c r="G953" s="1" t="s">
        <v>116</v>
      </c>
      <c r="H953" s="1" t="s">
        <v>40</v>
      </c>
      <c r="I953" s="1" t="s">
        <v>117</v>
      </c>
      <c r="J953" s="1" t="s">
        <v>81</v>
      </c>
      <c r="K953" s="1" t="s">
        <v>388</v>
      </c>
      <c r="L953" s="1" t="s">
        <v>8228</v>
      </c>
      <c r="M953" s="1" t="s">
        <v>8229</v>
      </c>
      <c r="N953" s="1" t="s">
        <v>8230</v>
      </c>
      <c r="O953" s="1" t="s">
        <v>122</v>
      </c>
      <c r="P953" s="1" t="s">
        <v>199</v>
      </c>
      <c r="Q953" s="1" t="s">
        <v>115</v>
      </c>
      <c r="R953" s="1" t="s">
        <v>8231</v>
      </c>
      <c r="S953" s="1" t="s">
        <v>7475</v>
      </c>
      <c r="T953" s="1" t="s">
        <v>8232</v>
      </c>
      <c r="U953" s="1" t="s">
        <v>262</v>
      </c>
      <c r="V953" s="18">
        <v>0.15700231481481483</v>
      </c>
      <c r="W953" s="18">
        <v>0.17931712962962965</v>
      </c>
      <c r="X953" s="18">
        <v>2.2314814814814815E-2</v>
      </c>
      <c r="Y953" s="1" t="e">
        <f>VLOOKUP(A953,tickets!A:A,1,0)</f>
        <v>#N/A</v>
      </c>
      <c r="Z953" s="58">
        <v>45335</v>
      </c>
      <c r="AA953" s="79">
        <v>0.99305555555555547</v>
      </c>
    </row>
    <row r="954" spans="1:27" hidden="1" x14ac:dyDescent="0.2">
      <c r="A954" s="1" t="s">
        <v>8233</v>
      </c>
      <c r="B954" s="1" t="s">
        <v>164</v>
      </c>
      <c r="C954" s="1" t="s">
        <v>242</v>
      </c>
      <c r="D954" s="1" t="s">
        <v>251</v>
      </c>
      <c r="E954" s="1" t="s">
        <v>286</v>
      </c>
      <c r="F954" s="1" t="s">
        <v>287</v>
      </c>
      <c r="G954" s="1" t="s">
        <v>110</v>
      </c>
      <c r="H954" s="1" t="s">
        <v>50</v>
      </c>
      <c r="I954" s="1" t="s">
        <v>109</v>
      </c>
      <c r="J954" s="1" t="s">
        <v>81</v>
      </c>
      <c r="K954" s="1" t="s">
        <v>114</v>
      </c>
      <c r="L954" s="1" t="s">
        <v>400</v>
      </c>
      <c r="M954" s="1" t="s">
        <v>8234</v>
      </c>
      <c r="N954" s="1" t="s">
        <v>8235</v>
      </c>
      <c r="O954" s="1" t="s">
        <v>122</v>
      </c>
      <c r="P954" s="1" t="s">
        <v>246</v>
      </c>
      <c r="Q954" s="1" t="s">
        <v>247</v>
      </c>
      <c r="R954" s="1" t="s">
        <v>8236</v>
      </c>
      <c r="S954" s="1" t="s">
        <v>7483</v>
      </c>
      <c r="T954" s="1" t="s">
        <v>400</v>
      </c>
      <c r="U954" s="1" t="s">
        <v>276</v>
      </c>
      <c r="V954" s="18">
        <v>0</v>
      </c>
      <c r="W954" s="18">
        <v>6.0960648148148146E-2</v>
      </c>
      <c r="X954" s="18">
        <v>6.0960648148148146E-2</v>
      </c>
      <c r="Y954" s="1" t="e">
        <f>VLOOKUP(A954,tickets!A:A,1,0)</f>
        <v>#N/A</v>
      </c>
      <c r="Z954" s="58">
        <v>45338</v>
      </c>
      <c r="AA954" s="79">
        <v>0.99305555555555547</v>
      </c>
    </row>
    <row r="955" spans="1:27" x14ac:dyDescent="0.2">
      <c r="A955" s="1" t="s">
        <v>2797</v>
      </c>
      <c r="B955" s="1" t="s">
        <v>112</v>
      </c>
      <c r="C955" s="1" t="s">
        <v>18</v>
      </c>
      <c r="D955" s="1" t="s">
        <v>311</v>
      </c>
      <c r="E955" s="1" t="s">
        <v>57</v>
      </c>
      <c r="F955" s="1" t="s">
        <v>145</v>
      </c>
      <c r="G955" s="1" t="s">
        <v>116</v>
      </c>
      <c r="H955" s="1" t="s">
        <v>50</v>
      </c>
      <c r="I955" s="1" t="s">
        <v>109</v>
      </c>
      <c r="J955" s="1" t="s">
        <v>81</v>
      </c>
      <c r="K955" s="1" t="s">
        <v>121</v>
      </c>
      <c r="L955" s="1" t="s">
        <v>2801</v>
      </c>
      <c r="M955" s="1" t="s">
        <v>8307</v>
      </c>
      <c r="N955" s="1" t="s">
        <v>8308</v>
      </c>
      <c r="O955" s="1" t="s">
        <v>122</v>
      </c>
      <c r="P955" s="1" t="s">
        <v>246</v>
      </c>
      <c r="Q955" s="1" t="s">
        <v>247</v>
      </c>
      <c r="R955" s="1" t="s">
        <v>8309</v>
      </c>
      <c r="S955" s="1" t="s">
        <v>7479</v>
      </c>
      <c r="T955" s="1" t="s">
        <v>312</v>
      </c>
      <c r="U955" s="1" t="s">
        <v>8310</v>
      </c>
      <c r="V955" s="18">
        <v>0.38172453703703701</v>
      </c>
      <c r="W955" s="18">
        <v>0.77385416666666673</v>
      </c>
      <c r="X955" s="18">
        <v>0.39212962962962966</v>
      </c>
      <c r="Y955" s="1" t="e">
        <f>VLOOKUP(A955,tickets!A:A,1,0)</f>
        <v>#N/A</v>
      </c>
      <c r="Z955" s="58">
        <v>45336</v>
      </c>
      <c r="AA955" s="79">
        <v>0.99305555555555547</v>
      </c>
    </row>
    <row r="956" spans="1:27" x14ac:dyDescent="0.2">
      <c r="A956" s="1" t="s">
        <v>2836</v>
      </c>
      <c r="B956" s="1" t="s">
        <v>115</v>
      </c>
      <c r="C956" s="1" t="s">
        <v>22</v>
      </c>
      <c r="D956" s="1" t="s">
        <v>243</v>
      </c>
      <c r="E956" s="1" t="s">
        <v>47</v>
      </c>
      <c r="F956" s="1" t="s">
        <v>191</v>
      </c>
      <c r="G956" s="1" t="s">
        <v>116</v>
      </c>
      <c r="H956" s="1" t="s">
        <v>40</v>
      </c>
      <c r="I956" s="1" t="s">
        <v>117</v>
      </c>
      <c r="J956" s="1" t="s">
        <v>81</v>
      </c>
      <c r="K956" s="1" t="s">
        <v>138</v>
      </c>
      <c r="L956" s="1" t="s">
        <v>2840</v>
      </c>
      <c r="M956" s="1" t="s">
        <v>8315</v>
      </c>
      <c r="N956" s="1" t="s">
        <v>8316</v>
      </c>
      <c r="O956" s="1" t="s">
        <v>122</v>
      </c>
      <c r="P956" s="1" t="s">
        <v>246</v>
      </c>
      <c r="Q956" s="1" t="s">
        <v>247</v>
      </c>
      <c r="R956" s="1" t="s">
        <v>8317</v>
      </c>
      <c r="S956" s="1" t="s">
        <v>7479</v>
      </c>
      <c r="T956" s="1" t="s">
        <v>8318</v>
      </c>
      <c r="U956" s="1" t="s">
        <v>8319</v>
      </c>
      <c r="V956" s="18">
        <v>0.39407407407407408</v>
      </c>
      <c r="W956" s="18">
        <v>0.73393518518518519</v>
      </c>
      <c r="X956" s="18">
        <v>0.33986111111111111</v>
      </c>
      <c r="Y956" s="1" t="e">
        <f>VLOOKUP(A956,tickets!A:A,1,0)</f>
        <v>#N/A</v>
      </c>
      <c r="Z956" s="58">
        <v>45336</v>
      </c>
      <c r="AA956" s="79">
        <v>0.99305555555555547</v>
      </c>
    </row>
    <row r="957" spans="1:27" x14ac:dyDescent="0.2">
      <c r="A957" s="1" t="s">
        <v>2928</v>
      </c>
      <c r="B957" s="1" t="s">
        <v>115</v>
      </c>
      <c r="C957" s="1" t="s">
        <v>13</v>
      </c>
      <c r="D957" s="1" t="s">
        <v>243</v>
      </c>
      <c r="E957" s="1" t="s">
        <v>41</v>
      </c>
      <c r="F957" s="1" t="s">
        <v>120</v>
      </c>
      <c r="G957" s="1" t="s">
        <v>116</v>
      </c>
      <c r="H957" s="1" t="s">
        <v>40</v>
      </c>
      <c r="I957" s="1" t="s">
        <v>117</v>
      </c>
      <c r="J957" s="1" t="s">
        <v>81</v>
      </c>
      <c r="K957" s="1" t="s">
        <v>203</v>
      </c>
      <c r="L957" s="1" t="s">
        <v>2932</v>
      </c>
      <c r="M957" s="1" t="s">
        <v>8524</v>
      </c>
      <c r="N957" s="1" t="s">
        <v>8525</v>
      </c>
      <c r="O957" s="1" t="s">
        <v>122</v>
      </c>
      <c r="P957" s="1" t="s">
        <v>246</v>
      </c>
      <c r="Q957" s="1" t="s">
        <v>247</v>
      </c>
      <c r="R957" s="1" t="s">
        <v>8526</v>
      </c>
      <c r="S957" s="1" t="s">
        <v>7479</v>
      </c>
      <c r="T957" s="1" t="s">
        <v>8527</v>
      </c>
      <c r="U957" s="1" t="s">
        <v>8528</v>
      </c>
      <c r="V957" s="18">
        <v>0.71952546296296294</v>
      </c>
      <c r="W957" s="18">
        <v>1.1702199074074073</v>
      </c>
      <c r="X957" s="18">
        <v>0.45069444444444445</v>
      </c>
      <c r="Y957" s="1" t="e">
        <f>VLOOKUP(A957,tickets!A:A,1,0)</f>
        <v>#N/A</v>
      </c>
      <c r="Z957" s="58">
        <v>45336</v>
      </c>
      <c r="AA957" s="79">
        <v>0.99305555555555547</v>
      </c>
    </row>
    <row r="958" spans="1:27" x14ac:dyDescent="0.2">
      <c r="A958" s="1" t="s">
        <v>2847</v>
      </c>
      <c r="B958" s="1" t="s">
        <v>115</v>
      </c>
      <c r="C958" s="1" t="s">
        <v>22</v>
      </c>
      <c r="D958" s="1" t="s">
        <v>243</v>
      </c>
      <c r="E958" s="1" t="s">
        <v>47</v>
      </c>
      <c r="F958" s="1" t="s">
        <v>120</v>
      </c>
      <c r="G958" s="1" t="s">
        <v>116</v>
      </c>
      <c r="H958" s="1" t="s">
        <v>40</v>
      </c>
      <c r="I958" s="1" t="s">
        <v>117</v>
      </c>
      <c r="J958" s="1" t="s">
        <v>81</v>
      </c>
      <c r="K958" s="1" t="s">
        <v>170</v>
      </c>
      <c r="L958" s="1" t="s">
        <v>2851</v>
      </c>
      <c r="M958" s="1" t="s">
        <v>8534</v>
      </c>
      <c r="N958" s="1" t="s">
        <v>8535</v>
      </c>
      <c r="O958" s="1" t="s">
        <v>122</v>
      </c>
      <c r="P958" s="1" t="s">
        <v>246</v>
      </c>
      <c r="Q958" s="1" t="s">
        <v>247</v>
      </c>
      <c r="R958" s="1" t="s">
        <v>8536</v>
      </c>
      <c r="S958" s="1" t="s">
        <v>7479</v>
      </c>
      <c r="T958" s="1" t="s">
        <v>8537</v>
      </c>
      <c r="U958" s="1" t="s">
        <v>8538</v>
      </c>
      <c r="V958" s="18">
        <v>0</v>
      </c>
      <c r="W958" s="18">
        <v>2.5740740740740745E-2</v>
      </c>
      <c r="X958" s="18">
        <v>2.5740740740740745E-2</v>
      </c>
      <c r="Y958" s="1" t="e">
        <f>VLOOKUP(A958,tickets!A:A,1,0)</f>
        <v>#N/A</v>
      </c>
      <c r="Z958" s="58">
        <v>45336</v>
      </c>
      <c r="AA958" s="79">
        <v>0.99305555555555547</v>
      </c>
    </row>
    <row r="959" spans="1:27" x14ac:dyDescent="0.2">
      <c r="A959" s="1" t="s">
        <v>2887</v>
      </c>
      <c r="B959" s="1" t="s">
        <v>115</v>
      </c>
      <c r="C959" s="1" t="s">
        <v>20</v>
      </c>
      <c r="D959" s="1" t="s">
        <v>243</v>
      </c>
      <c r="E959" s="1" t="s">
        <v>68</v>
      </c>
      <c r="F959" s="1" t="s">
        <v>136</v>
      </c>
      <c r="G959" s="1" t="s">
        <v>116</v>
      </c>
      <c r="H959" s="1" t="s">
        <v>40</v>
      </c>
      <c r="I959" s="1" t="s">
        <v>117</v>
      </c>
      <c r="J959" s="1" t="s">
        <v>81</v>
      </c>
      <c r="K959" s="1" t="s">
        <v>154</v>
      </c>
      <c r="L959" s="1" t="s">
        <v>2891</v>
      </c>
      <c r="M959" s="1" t="s">
        <v>8604</v>
      </c>
      <c r="N959" s="1" t="s">
        <v>8605</v>
      </c>
      <c r="O959" s="1" t="s">
        <v>122</v>
      </c>
      <c r="P959" s="1" t="s">
        <v>246</v>
      </c>
      <c r="Q959" s="1" t="s">
        <v>247</v>
      </c>
      <c r="R959" s="1" t="s">
        <v>8606</v>
      </c>
      <c r="S959" s="1" t="s">
        <v>7479</v>
      </c>
      <c r="T959" s="1" t="s">
        <v>8607</v>
      </c>
      <c r="U959" s="1" t="s">
        <v>8608</v>
      </c>
      <c r="V959" s="18">
        <v>0.49391203703703707</v>
      </c>
      <c r="W959" s="18">
        <v>0.68459490740740747</v>
      </c>
      <c r="X959" s="18">
        <v>0.19068287037037038</v>
      </c>
      <c r="Y959" s="1" t="e">
        <f>VLOOKUP(A959,tickets!A:A,1,0)</f>
        <v>#N/A</v>
      </c>
      <c r="Z959" s="58">
        <v>45336</v>
      </c>
      <c r="AA959" s="79">
        <v>0.99305555555555547</v>
      </c>
    </row>
    <row r="960" spans="1:27" x14ac:dyDescent="0.2">
      <c r="A960" s="1" t="s">
        <v>2943</v>
      </c>
      <c r="B960" s="1" t="s">
        <v>115</v>
      </c>
      <c r="C960" s="1" t="s">
        <v>22</v>
      </c>
      <c r="D960" s="1" t="s">
        <v>243</v>
      </c>
      <c r="E960" s="1" t="s">
        <v>47</v>
      </c>
      <c r="F960" s="1" t="s">
        <v>144</v>
      </c>
      <c r="G960" s="1" t="s">
        <v>116</v>
      </c>
      <c r="H960" s="1" t="s">
        <v>40</v>
      </c>
      <c r="I960" s="1" t="s">
        <v>117</v>
      </c>
      <c r="J960" s="1" t="s">
        <v>81</v>
      </c>
      <c r="K960" s="1" t="s">
        <v>138</v>
      </c>
      <c r="L960" s="1" t="s">
        <v>2947</v>
      </c>
      <c r="M960" s="1" t="s">
        <v>8675</v>
      </c>
      <c r="N960" s="1" t="s">
        <v>8676</v>
      </c>
      <c r="O960" s="1" t="s">
        <v>122</v>
      </c>
      <c r="P960" s="1" t="s">
        <v>246</v>
      </c>
      <c r="Q960" s="1" t="s">
        <v>247</v>
      </c>
      <c r="R960" s="1" t="s">
        <v>8677</v>
      </c>
      <c r="S960" s="1" t="s">
        <v>7479</v>
      </c>
      <c r="T960" s="1" t="s">
        <v>8678</v>
      </c>
      <c r="U960" s="1" t="s">
        <v>8679</v>
      </c>
      <c r="V960" s="18">
        <v>0</v>
      </c>
      <c r="W960" s="18">
        <v>0.33832175925925928</v>
      </c>
      <c r="X960" s="18">
        <v>0.33832175925925928</v>
      </c>
      <c r="Y960" s="1" t="e">
        <f>VLOOKUP(A960,tickets!A:A,1,0)</f>
        <v>#N/A</v>
      </c>
      <c r="Z960" s="58">
        <v>45336</v>
      </c>
      <c r="AA960" s="79">
        <v>0.99305555555555547</v>
      </c>
    </row>
    <row r="961" spans="1:27" x14ac:dyDescent="0.2">
      <c r="A961" s="1" t="s">
        <v>2852</v>
      </c>
      <c r="B961" s="1" t="s">
        <v>112</v>
      </c>
      <c r="C961" s="1" t="s">
        <v>18</v>
      </c>
      <c r="D961" s="1" t="s">
        <v>18</v>
      </c>
      <c r="E961" s="1" t="s">
        <v>499</v>
      </c>
      <c r="F961" s="1" t="s">
        <v>1770</v>
      </c>
      <c r="G961" s="1" t="s">
        <v>110</v>
      </c>
      <c r="H961" s="1" t="s">
        <v>50</v>
      </c>
      <c r="I961" s="1" t="s">
        <v>109</v>
      </c>
      <c r="J961" s="1" t="s">
        <v>81</v>
      </c>
      <c r="K961" s="1" t="s">
        <v>111</v>
      </c>
      <c r="L961" s="1" t="s">
        <v>2856</v>
      </c>
      <c r="M961" s="1" t="s">
        <v>8706</v>
      </c>
      <c r="N961" s="1" t="s">
        <v>8707</v>
      </c>
      <c r="O961" s="1" t="s">
        <v>122</v>
      </c>
      <c r="P961" s="1" t="s">
        <v>266</v>
      </c>
      <c r="Q961" s="1" t="s">
        <v>267</v>
      </c>
      <c r="R961" s="1" t="s">
        <v>8708</v>
      </c>
      <c r="S961" s="1" t="s">
        <v>7479</v>
      </c>
      <c r="T961" s="1" t="s">
        <v>6115</v>
      </c>
      <c r="U961" s="1" t="s">
        <v>6339</v>
      </c>
      <c r="V961" s="18">
        <v>0</v>
      </c>
      <c r="W961" s="18">
        <v>6.9444444444444447E-4</v>
      </c>
      <c r="X961" s="18">
        <v>6.9444444444444447E-4</v>
      </c>
      <c r="Y961" s="1" t="e">
        <f>VLOOKUP(A961,tickets!A:A,1,0)</f>
        <v>#N/A</v>
      </c>
      <c r="Z961" s="58">
        <v>45336</v>
      </c>
      <c r="AA961" s="79">
        <v>0.99305555555555547</v>
      </c>
    </row>
    <row r="962" spans="1:27" x14ac:dyDescent="0.2">
      <c r="A962" s="1" t="s">
        <v>2897</v>
      </c>
      <c r="B962" s="1" t="s">
        <v>166</v>
      </c>
      <c r="C962" s="1" t="s">
        <v>20</v>
      </c>
      <c r="D962" s="1" t="s">
        <v>242</v>
      </c>
      <c r="E962" s="1" t="s">
        <v>68</v>
      </c>
      <c r="F962" s="1" t="s">
        <v>147</v>
      </c>
      <c r="G962" s="1" t="s">
        <v>110</v>
      </c>
      <c r="H962" s="1" t="s">
        <v>50</v>
      </c>
      <c r="I962" s="1" t="s">
        <v>109</v>
      </c>
      <c r="J962" s="1" t="s">
        <v>81</v>
      </c>
      <c r="K962" s="1" t="s">
        <v>488</v>
      </c>
      <c r="L962" s="1" t="s">
        <v>2901</v>
      </c>
      <c r="M962" s="1" t="s">
        <v>8714</v>
      </c>
      <c r="N962" s="1" t="s">
        <v>8715</v>
      </c>
      <c r="O962" s="1" t="s">
        <v>122</v>
      </c>
      <c r="P962" s="1" t="s">
        <v>266</v>
      </c>
      <c r="Q962" s="1" t="s">
        <v>417</v>
      </c>
      <c r="R962" s="1" t="s">
        <v>8716</v>
      </c>
      <c r="S962" s="1" t="s">
        <v>7479</v>
      </c>
      <c r="T962" s="1" t="s">
        <v>8717</v>
      </c>
      <c r="U962" s="1" t="s">
        <v>8718</v>
      </c>
      <c r="V962" s="18">
        <v>1.842974537037037</v>
      </c>
      <c r="W962" s="18">
        <v>1.8786805555555555</v>
      </c>
      <c r="X962" s="18">
        <v>3.5706018518518519E-2</v>
      </c>
      <c r="Y962" s="1" t="e">
        <f>VLOOKUP(A962,tickets!A:A,1,0)</f>
        <v>#N/A</v>
      </c>
      <c r="Z962" s="58">
        <v>45336</v>
      </c>
      <c r="AA962" s="79">
        <v>0.99305555555555547</v>
      </c>
    </row>
    <row r="963" spans="1:27" x14ac:dyDescent="0.2">
      <c r="A963" s="1" t="s">
        <v>2826</v>
      </c>
      <c r="B963" s="1" t="s">
        <v>115</v>
      </c>
      <c r="C963" s="1" t="s">
        <v>14</v>
      </c>
      <c r="D963" s="1" t="s">
        <v>243</v>
      </c>
      <c r="E963" s="1" t="s">
        <v>495</v>
      </c>
      <c r="F963" s="1" t="s">
        <v>144</v>
      </c>
      <c r="G963" s="1" t="s">
        <v>116</v>
      </c>
      <c r="H963" s="1" t="s">
        <v>40</v>
      </c>
      <c r="I963" s="1" t="s">
        <v>117</v>
      </c>
      <c r="J963" s="1" t="s">
        <v>81</v>
      </c>
      <c r="K963" s="1" t="s">
        <v>1616</v>
      </c>
      <c r="L963" s="1" t="s">
        <v>2830</v>
      </c>
      <c r="M963" s="1" t="s">
        <v>8762</v>
      </c>
      <c r="N963" s="1" t="s">
        <v>8763</v>
      </c>
      <c r="O963" s="1" t="s">
        <v>165</v>
      </c>
      <c r="P963" s="1" t="s">
        <v>199</v>
      </c>
      <c r="Q963" s="1" t="s">
        <v>115</v>
      </c>
      <c r="R963" s="1" t="s">
        <v>8764</v>
      </c>
      <c r="S963" s="1" t="s">
        <v>8764</v>
      </c>
      <c r="T963" s="1" t="s">
        <v>8765</v>
      </c>
      <c r="U963" s="1" t="s">
        <v>8766</v>
      </c>
      <c r="V963" s="18">
        <v>7.5896643518518516</v>
      </c>
      <c r="W963" s="18">
        <v>7.9656712962962963</v>
      </c>
      <c r="X963" s="18">
        <v>0.37600694444444444</v>
      </c>
      <c r="Y963" s="1" t="e">
        <f>VLOOKUP(A963,tickets!A:A,1,0)</f>
        <v>#N/A</v>
      </c>
      <c r="Z963" s="58">
        <v>45336</v>
      </c>
      <c r="AA963" s="79">
        <v>0.99305555555555547</v>
      </c>
    </row>
    <row r="964" spans="1:27" x14ac:dyDescent="0.2">
      <c r="A964" s="1" t="s">
        <v>2766</v>
      </c>
      <c r="B964" s="1" t="s">
        <v>115</v>
      </c>
      <c r="C964" s="1" t="s">
        <v>14</v>
      </c>
      <c r="D964" s="1" t="s">
        <v>243</v>
      </c>
      <c r="E964" s="1" t="s">
        <v>51</v>
      </c>
      <c r="F964" s="1" t="s">
        <v>135</v>
      </c>
      <c r="G964" s="1" t="s">
        <v>110</v>
      </c>
      <c r="H964" s="1" t="s">
        <v>50</v>
      </c>
      <c r="I964" s="1" t="s">
        <v>109</v>
      </c>
      <c r="J964" s="1" t="s">
        <v>81</v>
      </c>
      <c r="K964" s="1" t="s">
        <v>111</v>
      </c>
      <c r="L964" s="1" t="s">
        <v>2771</v>
      </c>
      <c r="M964" s="1" t="s">
        <v>8837</v>
      </c>
      <c r="N964" s="1" t="s">
        <v>8838</v>
      </c>
      <c r="O964" s="1" t="s">
        <v>122</v>
      </c>
      <c r="P964" s="1" t="s">
        <v>246</v>
      </c>
      <c r="Q964" s="1" t="s">
        <v>247</v>
      </c>
      <c r="R964" s="1" t="s">
        <v>8839</v>
      </c>
      <c r="S964" s="1" t="s">
        <v>7479</v>
      </c>
      <c r="T964" s="1" t="s">
        <v>8840</v>
      </c>
      <c r="U964" s="1" t="s">
        <v>8841</v>
      </c>
      <c r="V964" s="18">
        <v>3.9120370370370368E-3</v>
      </c>
      <c r="W964" s="18">
        <v>8.1712962962962963E-3</v>
      </c>
      <c r="X964" s="18">
        <v>4.2592592592592595E-3</v>
      </c>
      <c r="Y964" s="1" t="e">
        <f>VLOOKUP(A964,tickets!A:A,1,0)</f>
        <v>#N/A</v>
      </c>
      <c r="Z964" s="58">
        <v>45336</v>
      </c>
      <c r="AA964" s="79">
        <v>0.99305555555555547</v>
      </c>
    </row>
    <row r="965" spans="1:27" hidden="1" x14ac:dyDescent="0.2">
      <c r="A965" s="1" t="s">
        <v>2802</v>
      </c>
      <c r="B965" s="1" t="s">
        <v>124</v>
      </c>
      <c r="C965" s="1" t="s">
        <v>19</v>
      </c>
      <c r="D965" s="1" t="s">
        <v>277</v>
      </c>
      <c r="E965" s="1" t="s">
        <v>64</v>
      </c>
      <c r="F965" s="1" t="s">
        <v>125</v>
      </c>
      <c r="G965" s="1" t="s">
        <v>123</v>
      </c>
      <c r="H965" s="1" t="s">
        <v>50</v>
      </c>
      <c r="I965" s="1" t="s">
        <v>109</v>
      </c>
      <c r="J965" s="1" t="s">
        <v>80</v>
      </c>
      <c r="K965" s="1" t="s">
        <v>459</v>
      </c>
      <c r="L965" s="1" t="s">
        <v>2805</v>
      </c>
      <c r="M965" s="1" t="s">
        <v>8847</v>
      </c>
      <c r="N965" s="1" t="s">
        <v>8847</v>
      </c>
      <c r="O965" s="1" t="s">
        <v>122</v>
      </c>
      <c r="P965" s="1" t="s">
        <v>266</v>
      </c>
      <c r="Q965" s="1" t="s">
        <v>267</v>
      </c>
      <c r="R965" s="1" t="s">
        <v>8848</v>
      </c>
      <c r="S965" s="1" t="s">
        <v>7479</v>
      </c>
      <c r="T965" s="1" t="s">
        <v>8849</v>
      </c>
      <c r="U965" s="1" t="s">
        <v>8850</v>
      </c>
      <c r="V965" s="18">
        <v>2.2685185185185183E-2</v>
      </c>
      <c r="W965" s="18">
        <v>6.7696759259259262E-2</v>
      </c>
      <c r="X965" s="18">
        <v>4.5011574074074072E-2</v>
      </c>
      <c r="Y965" s="1" t="e">
        <f>VLOOKUP(A965,tickets!A:A,1,0)</f>
        <v>#N/A</v>
      </c>
      <c r="Z965" s="58">
        <v>45336</v>
      </c>
      <c r="AA965" s="79">
        <v>0.99305555555555547</v>
      </c>
    </row>
    <row r="966" spans="1:27" x14ac:dyDescent="0.2">
      <c r="A966" s="1" t="s">
        <v>2821</v>
      </c>
      <c r="B966" s="1" t="s">
        <v>112</v>
      </c>
      <c r="C966" s="1" t="s">
        <v>18</v>
      </c>
      <c r="D966" s="1" t="s">
        <v>311</v>
      </c>
      <c r="E966" s="1" t="s">
        <v>61</v>
      </c>
      <c r="F966" s="1" t="s">
        <v>145</v>
      </c>
      <c r="G966" s="1" t="s">
        <v>116</v>
      </c>
      <c r="H966" s="1" t="s">
        <v>50</v>
      </c>
      <c r="I966" s="1" t="s">
        <v>109</v>
      </c>
      <c r="J966" s="1" t="s">
        <v>81</v>
      </c>
      <c r="K966" s="1" t="s">
        <v>121</v>
      </c>
      <c r="L966" s="1" t="s">
        <v>2825</v>
      </c>
      <c r="M966" s="1" t="s">
        <v>8872</v>
      </c>
      <c r="N966" s="1" t="s">
        <v>8873</v>
      </c>
      <c r="O966" s="1" t="s">
        <v>122</v>
      </c>
      <c r="P966" s="1" t="s">
        <v>246</v>
      </c>
      <c r="Q966" s="1" t="s">
        <v>247</v>
      </c>
      <c r="R966" s="1" t="s">
        <v>8874</v>
      </c>
      <c r="S966" s="1" t="s">
        <v>7479</v>
      </c>
      <c r="T966" s="1" t="s">
        <v>312</v>
      </c>
      <c r="U966" s="1" t="s">
        <v>8875</v>
      </c>
      <c r="V966" s="18">
        <v>0.66932870370370379</v>
      </c>
      <c r="W966" s="18">
        <v>0.90387731481481481</v>
      </c>
      <c r="X966" s="18">
        <v>0.23454861111111111</v>
      </c>
      <c r="Y966" s="1" t="e">
        <f>VLOOKUP(A966,tickets!A:A,1,0)</f>
        <v>#N/A</v>
      </c>
      <c r="Z966" s="58">
        <v>45336</v>
      </c>
      <c r="AA966" s="79">
        <v>0.99305555555555547</v>
      </c>
    </row>
    <row r="967" spans="1:27" x14ac:dyDescent="0.2">
      <c r="A967" s="1" t="s">
        <v>2933</v>
      </c>
      <c r="B967" s="1" t="s">
        <v>152</v>
      </c>
      <c r="C967" s="1" t="s">
        <v>13</v>
      </c>
      <c r="D967" s="1" t="s">
        <v>242</v>
      </c>
      <c r="E967" s="1" t="s">
        <v>41</v>
      </c>
      <c r="F967" s="1" t="s">
        <v>147</v>
      </c>
      <c r="G967" s="1" t="s">
        <v>110</v>
      </c>
      <c r="H967" s="1" t="s">
        <v>50</v>
      </c>
      <c r="I967" s="1" t="s">
        <v>109</v>
      </c>
      <c r="J967" s="1" t="s">
        <v>81</v>
      </c>
      <c r="K967" s="1" t="s">
        <v>189</v>
      </c>
      <c r="L967" s="1" t="s">
        <v>2937</v>
      </c>
      <c r="M967" s="1" t="s">
        <v>8887</v>
      </c>
      <c r="N967" s="1" t="s">
        <v>8888</v>
      </c>
      <c r="O967" s="1" t="s">
        <v>122</v>
      </c>
      <c r="P967" s="1" t="s">
        <v>266</v>
      </c>
      <c r="Q967" s="1" t="s">
        <v>341</v>
      </c>
      <c r="R967" s="1" t="s">
        <v>8889</v>
      </c>
      <c r="S967" s="1" t="s">
        <v>7479</v>
      </c>
      <c r="T967" s="1" t="s">
        <v>8890</v>
      </c>
      <c r="U967" s="1" t="s">
        <v>8891</v>
      </c>
      <c r="V967" s="18">
        <v>1.8865740740740742E-2</v>
      </c>
      <c r="W967" s="18">
        <v>0.32126157407407407</v>
      </c>
      <c r="X967" s="18">
        <v>0.30239583333333336</v>
      </c>
      <c r="Y967" s="1" t="e">
        <f>VLOOKUP(A967,tickets!A:A,1,0)</f>
        <v>#N/A</v>
      </c>
      <c r="Z967" s="58">
        <v>45336</v>
      </c>
      <c r="AA967" s="79">
        <v>0.99305555555555547</v>
      </c>
    </row>
    <row r="968" spans="1:27" x14ac:dyDescent="0.2">
      <c r="A968" s="1" t="s">
        <v>2862</v>
      </c>
      <c r="B968" s="1" t="s">
        <v>112</v>
      </c>
      <c r="C968" s="1" t="s">
        <v>18</v>
      </c>
      <c r="D968" s="1" t="s">
        <v>242</v>
      </c>
      <c r="E968" s="1" t="s">
        <v>61</v>
      </c>
      <c r="F968" s="1" t="s">
        <v>453</v>
      </c>
      <c r="G968" s="1" t="s">
        <v>110</v>
      </c>
      <c r="H968" s="1" t="s">
        <v>50</v>
      </c>
      <c r="I968" s="1" t="s">
        <v>109</v>
      </c>
      <c r="J968" s="1" t="s">
        <v>81</v>
      </c>
      <c r="K968" s="1" t="s">
        <v>111</v>
      </c>
      <c r="L968" s="1" t="s">
        <v>2866</v>
      </c>
      <c r="M968" s="1" t="s">
        <v>8892</v>
      </c>
      <c r="N968" s="1" t="s">
        <v>8893</v>
      </c>
      <c r="O968" s="1" t="s">
        <v>122</v>
      </c>
      <c r="P968" s="1" t="s">
        <v>266</v>
      </c>
      <c r="Q968" s="1" t="s">
        <v>267</v>
      </c>
      <c r="R968" s="1" t="s">
        <v>8894</v>
      </c>
      <c r="S968" s="1" t="s">
        <v>7479</v>
      </c>
      <c r="T968" s="1" t="s">
        <v>2866</v>
      </c>
      <c r="U968" s="1" t="s">
        <v>2866</v>
      </c>
      <c r="V968" s="18">
        <v>0</v>
      </c>
      <c r="W968" s="18">
        <v>1.8634259259259261E-3</v>
      </c>
      <c r="X968" s="18">
        <v>1.8634259259259261E-3</v>
      </c>
      <c r="Y968" s="1" t="e">
        <f>VLOOKUP(A968,tickets!A:A,1,0)</f>
        <v>#N/A</v>
      </c>
      <c r="Z968" s="58">
        <v>45336</v>
      </c>
      <c r="AA968" s="79">
        <v>0.99305555555555547</v>
      </c>
    </row>
    <row r="969" spans="1:27" hidden="1" x14ac:dyDescent="0.2">
      <c r="A969" s="1" t="s">
        <v>8285</v>
      </c>
      <c r="B969" s="1" t="s">
        <v>132</v>
      </c>
      <c r="C969" s="1" t="s">
        <v>251</v>
      </c>
      <c r="D969" s="1" t="s">
        <v>257</v>
      </c>
      <c r="E969" s="1" t="s">
        <v>261</v>
      </c>
      <c r="F969" s="1" t="s">
        <v>219</v>
      </c>
      <c r="G969" s="1" t="s">
        <v>116</v>
      </c>
      <c r="H969" s="1" t="s">
        <v>40</v>
      </c>
      <c r="I969" s="1" t="s">
        <v>117</v>
      </c>
      <c r="J969" s="1" t="s">
        <v>81</v>
      </c>
      <c r="K969" s="1" t="s">
        <v>420</v>
      </c>
      <c r="L969" s="1" t="s">
        <v>1055</v>
      </c>
      <c r="M969" s="1" t="s">
        <v>8286</v>
      </c>
      <c r="N969" s="1" t="s">
        <v>8287</v>
      </c>
      <c r="O969" s="1" t="s">
        <v>122</v>
      </c>
      <c r="P969" s="1" t="s">
        <v>199</v>
      </c>
      <c r="Q969" s="1" t="s">
        <v>115</v>
      </c>
      <c r="R969" s="1" t="s">
        <v>8288</v>
      </c>
      <c r="S969" s="1" t="s">
        <v>7479</v>
      </c>
      <c r="T969" s="1" t="s">
        <v>8289</v>
      </c>
      <c r="U969" s="1" t="s">
        <v>7868</v>
      </c>
      <c r="V969" s="18">
        <v>2.6782407407407408E-2</v>
      </c>
      <c r="W969" s="18">
        <v>3.471064814814815E-2</v>
      </c>
      <c r="X969" s="18">
        <v>7.9282407407407409E-3</v>
      </c>
      <c r="Y969" s="1" t="e">
        <f>VLOOKUP(A969,tickets!A:A,1,0)</f>
        <v>#N/A</v>
      </c>
      <c r="Z969" s="58">
        <v>45336</v>
      </c>
      <c r="AA969" s="79">
        <v>0.99305555555555547</v>
      </c>
    </row>
    <row r="970" spans="1:27" hidden="1" x14ac:dyDescent="0.2">
      <c r="A970" s="1" t="s">
        <v>8290</v>
      </c>
      <c r="B970" s="1" t="s">
        <v>132</v>
      </c>
      <c r="C970" s="1" t="s">
        <v>309</v>
      </c>
      <c r="D970" s="1" t="s">
        <v>257</v>
      </c>
      <c r="E970" s="1" t="s">
        <v>284</v>
      </c>
      <c r="F970" s="1" t="s">
        <v>219</v>
      </c>
      <c r="G970" s="1" t="s">
        <v>116</v>
      </c>
      <c r="H970" s="1" t="s">
        <v>40</v>
      </c>
      <c r="I970" s="1" t="s">
        <v>117</v>
      </c>
      <c r="J970" s="1" t="s">
        <v>81</v>
      </c>
      <c r="K970" s="1" t="s">
        <v>413</v>
      </c>
      <c r="L970" s="1" t="s">
        <v>425</v>
      </c>
      <c r="M970" s="1" t="s">
        <v>8291</v>
      </c>
      <c r="N970" s="1" t="s">
        <v>8292</v>
      </c>
      <c r="O970" s="1" t="s">
        <v>122</v>
      </c>
      <c r="P970" s="1" t="s">
        <v>246</v>
      </c>
      <c r="Q970" s="1" t="s">
        <v>247</v>
      </c>
      <c r="R970" s="1" t="s">
        <v>8293</v>
      </c>
      <c r="S970" s="1" t="s">
        <v>7479</v>
      </c>
      <c r="T970" s="1" t="s">
        <v>8294</v>
      </c>
      <c r="U970" s="1" t="s">
        <v>262</v>
      </c>
      <c r="V970" s="18">
        <v>6.283564814814814E-2</v>
      </c>
      <c r="W970" s="18">
        <v>6.8599537037037042E-2</v>
      </c>
      <c r="X970" s="18">
        <v>5.7638888888888887E-3</v>
      </c>
      <c r="Y970" s="1" t="e">
        <f>VLOOKUP(A970,tickets!A:A,1,0)</f>
        <v>#N/A</v>
      </c>
      <c r="Z970" s="58">
        <v>45336</v>
      </c>
      <c r="AA970" s="79">
        <v>0.99305555555555547</v>
      </c>
    </row>
    <row r="971" spans="1:27" hidden="1" x14ac:dyDescent="0.2">
      <c r="A971" s="1" t="s">
        <v>8295</v>
      </c>
      <c r="B971" s="1" t="s">
        <v>173</v>
      </c>
      <c r="C971" s="1" t="s">
        <v>242</v>
      </c>
      <c r="D971" s="1" t="s">
        <v>251</v>
      </c>
      <c r="E971" s="1" t="s">
        <v>352</v>
      </c>
      <c r="F971" s="1" t="s">
        <v>389</v>
      </c>
      <c r="G971" s="1" t="s">
        <v>110</v>
      </c>
      <c r="H971" s="1" t="s">
        <v>50</v>
      </c>
      <c r="I971" s="1" t="s">
        <v>109</v>
      </c>
      <c r="J971" s="1" t="s">
        <v>4186</v>
      </c>
      <c r="K971" s="1" t="s">
        <v>114</v>
      </c>
      <c r="L971" s="1" t="s">
        <v>8296</v>
      </c>
      <c r="M971" s="1" t="s">
        <v>8297</v>
      </c>
      <c r="N971" s="1" t="s">
        <v>8298</v>
      </c>
      <c r="O971" s="1" t="s">
        <v>122</v>
      </c>
      <c r="P971" s="1" t="s">
        <v>246</v>
      </c>
      <c r="Q971" s="1" t="s">
        <v>247</v>
      </c>
      <c r="R971" s="1" t="s">
        <v>8299</v>
      </c>
      <c r="S971" s="1" t="s">
        <v>7470</v>
      </c>
      <c r="T971" s="1" t="s">
        <v>6640</v>
      </c>
      <c r="U971" s="1" t="s">
        <v>973</v>
      </c>
      <c r="V971" s="18">
        <v>0</v>
      </c>
      <c r="W971" s="18">
        <v>0</v>
      </c>
      <c r="X971" s="18">
        <v>0</v>
      </c>
      <c r="Y971" s="1" t="e">
        <f>VLOOKUP(A971,tickets!A:A,1,0)</f>
        <v>#N/A</v>
      </c>
      <c r="Z971" s="58">
        <v>45334</v>
      </c>
      <c r="AA971" s="79">
        <v>0.99305555555555547</v>
      </c>
    </row>
    <row r="972" spans="1:27" hidden="1" x14ac:dyDescent="0.2">
      <c r="A972" s="1" t="s">
        <v>8300</v>
      </c>
      <c r="B972" s="1" t="s">
        <v>173</v>
      </c>
      <c r="C972" s="1" t="s">
        <v>242</v>
      </c>
      <c r="D972" s="1" t="s">
        <v>251</v>
      </c>
      <c r="E972" s="1" t="s">
        <v>352</v>
      </c>
      <c r="F972" s="1" t="s">
        <v>389</v>
      </c>
      <c r="G972" s="1" t="s">
        <v>110</v>
      </c>
      <c r="H972" s="1" t="s">
        <v>50</v>
      </c>
      <c r="I972" s="1" t="s">
        <v>109</v>
      </c>
      <c r="J972" s="1" t="s">
        <v>4186</v>
      </c>
      <c r="K972" s="1" t="s">
        <v>114</v>
      </c>
      <c r="L972" s="1" t="s">
        <v>8301</v>
      </c>
      <c r="M972" s="1" t="s">
        <v>8302</v>
      </c>
      <c r="N972" s="1" t="s">
        <v>8303</v>
      </c>
      <c r="O972" s="1" t="s">
        <v>122</v>
      </c>
      <c r="P972" s="1" t="s">
        <v>246</v>
      </c>
      <c r="Q972" s="1" t="s">
        <v>247</v>
      </c>
      <c r="R972" s="1" t="s">
        <v>8304</v>
      </c>
      <c r="S972" s="1" t="s">
        <v>7475</v>
      </c>
      <c r="T972" s="1" t="s">
        <v>8305</v>
      </c>
      <c r="U972" s="1" t="s">
        <v>8306</v>
      </c>
      <c r="V972" s="18">
        <v>0</v>
      </c>
      <c r="W972" s="18">
        <v>0</v>
      </c>
      <c r="X972" s="18">
        <v>0</v>
      </c>
      <c r="Y972" s="1" t="e">
        <f>VLOOKUP(A972,tickets!A:A,1,0)</f>
        <v>#N/A</v>
      </c>
      <c r="Z972" s="58">
        <v>45335</v>
      </c>
      <c r="AA972" s="79">
        <v>0.99305555555555547</v>
      </c>
    </row>
    <row r="973" spans="1:27" x14ac:dyDescent="0.2">
      <c r="A973" s="1" t="s">
        <v>2882</v>
      </c>
      <c r="B973" s="1" t="s">
        <v>112</v>
      </c>
      <c r="C973" s="1" t="s">
        <v>18</v>
      </c>
      <c r="D973" s="1" t="s">
        <v>242</v>
      </c>
      <c r="E973" s="1" t="s">
        <v>61</v>
      </c>
      <c r="F973" s="1" t="s">
        <v>453</v>
      </c>
      <c r="G973" s="1" t="s">
        <v>110</v>
      </c>
      <c r="H973" s="1" t="s">
        <v>50</v>
      </c>
      <c r="I973" s="1" t="s">
        <v>109</v>
      </c>
      <c r="J973" s="1" t="s">
        <v>81</v>
      </c>
      <c r="K973" s="1" t="s">
        <v>111</v>
      </c>
      <c r="L973" s="1" t="s">
        <v>2886</v>
      </c>
      <c r="M973" s="1" t="s">
        <v>8911</v>
      </c>
      <c r="N973" s="1" t="s">
        <v>8912</v>
      </c>
      <c r="O973" s="1" t="s">
        <v>122</v>
      </c>
      <c r="P973" s="1" t="s">
        <v>266</v>
      </c>
      <c r="Q973" s="1" t="s">
        <v>267</v>
      </c>
      <c r="R973" s="1" t="s">
        <v>8913</v>
      </c>
      <c r="S973" s="1" t="s">
        <v>7479</v>
      </c>
      <c r="T973" s="1" t="s">
        <v>2886</v>
      </c>
      <c r="U973" s="1" t="s">
        <v>2886</v>
      </c>
      <c r="V973" s="18">
        <v>0</v>
      </c>
      <c r="W973" s="18">
        <v>2.9745370370370373E-3</v>
      </c>
      <c r="X973" s="18">
        <v>2.9745370370370373E-3</v>
      </c>
      <c r="Y973" s="1" t="e">
        <f>VLOOKUP(A973,tickets!A:A,1,0)</f>
        <v>#N/A</v>
      </c>
      <c r="Z973" s="58">
        <v>45336</v>
      </c>
      <c r="AA973" s="79">
        <v>0.99305555555555547</v>
      </c>
    </row>
    <row r="974" spans="1:27" x14ac:dyDescent="0.2">
      <c r="A974" s="1" t="s">
        <v>2967</v>
      </c>
      <c r="B974" s="1" t="s">
        <v>115</v>
      </c>
      <c r="C974" s="1" t="s">
        <v>20</v>
      </c>
      <c r="D974" s="1" t="s">
        <v>243</v>
      </c>
      <c r="E974" s="1" t="s">
        <v>59</v>
      </c>
      <c r="F974" s="1" t="s">
        <v>191</v>
      </c>
      <c r="G974" s="1" t="s">
        <v>116</v>
      </c>
      <c r="H974" s="1" t="s">
        <v>40</v>
      </c>
      <c r="I974" s="1" t="s">
        <v>117</v>
      </c>
      <c r="J974" s="1" t="s">
        <v>81</v>
      </c>
      <c r="K974" s="1" t="s">
        <v>2968</v>
      </c>
      <c r="L974" s="1" t="s">
        <v>2972</v>
      </c>
      <c r="M974" s="1" t="s">
        <v>7512</v>
      </c>
      <c r="N974" s="1" t="s">
        <v>7513</v>
      </c>
      <c r="O974" s="1" t="s">
        <v>122</v>
      </c>
      <c r="P974" s="1" t="s">
        <v>266</v>
      </c>
      <c r="Q974" s="1" t="s">
        <v>267</v>
      </c>
      <c r="R974" s="1" t="s">
        <v>7514</v>
      </c>
      <c r="S974" s="1" t="s">
        <v>7515</v>
      </c>
      <c r="T974" s="1" t="s">
        <v>7516</v>
      </c>
      <c r="U974" s="1" t="s">
        <v>7517</v>
      </c>
      <c r="V974" s="18">
        <v>1.3924768518518518</v>
      </c>
      <c r="W974" s="18">
        <v>1.8635185185185186</v>
      </c>
      <c r="X974" s="18">
        <v>0.47104166666666664</v>
      </c>
      <c r="Y974" s="1" t="e">
        <f>VLOOKUP(A974,tickets!A:A,1,0)</f>
        <v>#N/A</v>
      </c>
      <c r="Z974" s="58">
        <v>45337</v>
      </c>
      <c r="AA974" s="79">
        <v>0.99305555555555547</v>
      </c>
    </row>
    <row r="975" spans="1:27" x14ac:dyDescent="0.2">
      <c r="A975" s="1" t="s">
        <v>3040</v>
      </c>
      <c r="B975" s="1" t="s">
        <v>112</v>
      </c>
      <c r="C975" s="1" t="s">
        <v>18</v>
      </c>
      <c r="D975" s="1" t="s">
        <v>242</v>
      </c>
      <c r="E975" s="1" t="s">
        <v>61</v>
      </c>
      <c r="F975" s="1" t="s">
        <v>453</v>
      </c>
      <c r="G975" s="1" t="s">
        <v>110</v>
      </c>
      <c r="H975" s="1" t="s">
        <v>50</v>
      </c>
      <c r="I975" s="1" t="s">
        <v>109</v>
      </c>
      <c r="J975" s="1" t="s">
        <v>81</v>
      </c>
      <c r="K975" s="1" t="s">
        <v>111</v>
      </c>
      <c r="L975" s="1" t="s">
        <v>3044</v>
      </c>
      <c r="M975" s="1" t="s">
        <v>7561</v>
      </c>
      <c r="N975" s="1" t="s">
        <v>7562</v>
      </c>
      <c r="O975" s="1" t="s">
        <v>122</v>
      </c>
      <c r="P975" s="1" t="s">
        <v>266</v>
      </c>
      <c r="Q975" s="1" t="s">
        <v>267</v>
      </c>
      <c r="R975" s="1" t="s">
        <v>7563</v>
      </c>
      <c r="S975" s="1" t="s">
        <v>7515</v>
      </c>
      <c r="T975" s="1" t="s">
        <v>3044</v>
      </c>
      <c r="U975" s="1" t="s">
        <v>3044</v>
      </c>
      <c r="V975" s="18">
        <v>0</v>
      </c>
      <c r="W975" s="18">
        <v>0.18559027777777778</v>
      </c>
      <c r="X975" s="18">
        <v>0.18559027777777778</v>
      </c>
      <c r="Y975" s="1" t="e">
        <f>VLOOKUP(A975,tickets!A:A,1,0)</f>
        <v>#N/A</v>
      </c>
      <c r="Z975" s="58">
        <v>45337</v>
      </c>
      <c r="AA975" s="79">
        <v>0.99305555555555547</v>
      </c>
    </row>
    <row r="976" spans="1:27" hidden="1" x14ac:dyDescent="0.2">
      <c r="A976" s="1" t="s">
        <v>8320</v>
      </c>
      <c r="B976" s="1" t="s">
        <v>164</v>
      </c>
      <c r="C976" s="1" t="s">
        <v>242</v>
      </c>
      <c r="D976" s="1" t="s">
        <v>251</v>
      </c>
      <c r="E976" s="1" t="s">
        <v>286</v>
      </c>
      <c r="F976" s="1" t="s">
        <v>287</v>
      </c>
      <c r="G976" s="1" t="s">
        <v>110</v>
      </c>
      <c r="H976" s="1" t="s">
        <v>50</v>
      </c>
      <c r="I976" s="1" t="s">
        <v>109</v>
      </c>
      <c r="J976" s="1" t="s">
        <v>81</v>
      </c>
      <c r="K976" s="1" t="s">
        <v>114</v>
      </c>
      <c r="L976" s="1" t="s">
        <v>398</v>
      </c>
      <c r="M976" s="1" t="s">
        <v>8321</v>
      </c>
      <c r="N976" s="1" t="s">
        <v>8322</v>
      </c>
      <c r="O976" s="1" t="s">
        <v>122</v>
      </c>
      <c r="P976" s="1" t="s">
        <v>246</v>
      </c>
      <c r="Q976" s="1" t="s">
        <v>247</v>
      </c>
      <c r="R976" s="1" t="s">
        <v>8323</v>
      </c>
      <c r="S976" s="1" t="s">
        <v>7483</v>
      </c>
      <c r="T976" s="1" t="s">
        <v>398</v>
      </c>
      <c r="U976" s="1" t="s">
        <v>276</v>
      </c>
      <c r="V976" s="18">
        <v>0</v>
      </c>
      <c r="W976" s="18">
        <v>6.2974537037037037E-2</v>
      </c>
      <c r="X976" s="18">
        <v>6.2974537037037037E-2</v>
      </c>
      <c r="Y976" s="1" t="e">
        <f>VLOOKUP(A976,tickets!A:A,1,0)</f>
        <v>#N/A</v>
      </c>
      <c r="Z976" s="58">
        <v>45338</v>
      </c>
      <c r="AA976" s="79">
        <v>0.99305555555555547</v>
      </c>
    </row>
    <row r="977" spans="1:27" hidden="1" x14ac:dyDescent="0.2">
      <c r="A977" s="1" t="s">
        <v>8324</v>
      </c>
      <c r="B977" s="1" t="s">
        <v>132</v>
      </c>
      <c r="C977" s="1" t="s">
        <v>256</v>
      </c>
      <c r="D977" s="1" t="s">
        <v>374</v>
      </c>
      <c r="E977" s="1" t="s">
        <v>263</v>
      </c>
      <c r="F977" s="1" t="s">
        <v>442</v>
      </c>
      <c r="G977" s="1" t="s">
        <v>116</v>
      </c>
      <c r="H977" s="1" t="s">
        <v>40</v>
      </c>
      <c r="I977" s="1" t="s">
        <v>117</v>
      </c>
      <c r="J977" s="1" t="s">
        <v>81</v>
      </c>
      <c r="K977" s="1" t="s">
        <v>129</v>
      </c>
      <c r="L977" s="1" t="s">
        <v>8325</v>
      </c>
      <c r="M977" s="1" t="s">
        <v>8326</v>
      </c>
      <c r="N977" s="1" t="s">
        <v>8327</v>
      </c>
      <c r="O977" s="1" t="s">
        <v>122</v>
      </c>
      <c r="P977" s="1" t="s">
        <v>199</v>
      </c>
      <c r="Q977" s="1" t="s">
        <v>115</v>
      </c>
      <c r="R977" s="1" t="s">
        <v>8328</v>
      </c>
      <c r="S977" s="1" t="s">
        <v>7835</v>
      </c>
      <c r="T977" s="1" t="s">
        <v>8329</v>
      </c>
      <c r="U977" s="1" t="s">
        <v>265</v>
      </c>
      <c r="V977" s="18">
        <v>2.2025462962962958E-2</v>
      </c>
      <c r="W977" s="18">
        <v>2.642361111111111E-2</v>
      </c>
      <c r="X977" s="18">
        <v>4.3981481481481484E-3</v>
      </c>
      <c r="Y977" s="1" t="e">
        <f>VLOOKUP(A977,tickets!A:A,1,0)</f>
        <v>#N/A</v>
      </c>
      <c r="Z977" s="58">
        <v>45339</v>
      </c>
      <c r="AA977" s="79">
        <v>0.99305555555555547</v>
      </c>
    </row>
    <row r="978" spans="1:27" x14ac:dyDescent="0.2">
      <c r="A978" s="1" t="s">
        <v>2973</v>
      </c>
      <c r="B978" s="1" t="s">
        <v>176</v>
      </c>
      <c r="C978" s="1" t="s">
        <v>14</v>
      </c>
      <c r="D978" s="1" t="s">
        <v>7595</v>
      </c>
      <c r="E978" s="1" t="s">
        <v>48</v>
      </c>
      <c r="F978" s="1" t="s">
        <v>2978</v>
      </c>
      <c r="G978" s="1" t="s">
        <v>110</v>
      </c>
      <c r="H978" s="1" t="s">
        <v>50</v>
      </c>
      <c r="I978" s="1" t="s">
        <v>109</v>
      </c>
      <c r="J978" s="1" t="s">
        <v>81</v>
      </c>
      <c r="K978" s="1" t="s">
        <v>114</v>
      </c>
      <c r="L978" s="1" t="s">
        <v>2977</v>
      </c>
      <c r="M978" s="1" t="s">
        <v>7596</v>
      </c>
      <c r="N978" s="1" t="s">
        <v>7597</v>
      </c>
      <c r="O978" s="1" t="s">
        <v>122</v>
      </c>
      <c r="P978" s="1" t="s">
        <v>384</v>
      </c>
      <c r="Q978" s="1" t="s">
        <v>385</v>
      </c>
      <c r="R978" s="1" t="s">
        <v>7598</v>
      </c>
      <c r="S978" s="1" t="s">
        <v>7515</v>
      </c>
      <c r="U978" s="1" t="s">
        <v>7599</v>
      </c>
      <c r="V978" s="18">
        <v>1.549386574074074</v>
      </c>
      <c r="W978" s="18">
        <v>1.7821990740740741</v>
      </c>
      <c r="X978" s="18">
        <v>0.23281250000000001</v>
      </c>
      <c r="Y978" s="1" t="e">
        <f>VLOOKUP(A978,tickets!A:A,1,0)</f>
        <v>#N/A</v>
      </c>
      <c r="Z978" s="58">
        <v>45337</v>
      </c>
      <c r="AA978" s="79">
        <v>0.99305555555555547</v>
      </c>
    </row>
    <row r="979" spans="1:27" hidden="1" x14ac:dyDescent="0.2">
      <c r="A979" s="1" t="s">
        <v>8334</v>
      </c>
      <c r="B979" s="1" t="s">
        <v>164</v>
      </c>
      <c r="C979" s="1" t="s">
        <v>242</v>
      </c>
      <c r="D979" s="1" t="s">
        <v>251</v>
      </c>
      <c r="E979" s="1" t="s">
        <v>286</v>
      </c>
      <c r="F979" s="1" t="s">
        <v>287</v>
      </c>
      <c r="G979" s="1" t="s">
        <v>110</v>
      </c>
      <c r="H979" s="1" t="s">
        <v>50</v>
      </c>
      <c r="I979" s="1" t="s">
        <v>109</v>
      </c>
      <c r="J979" s="1" t="s">
        <v>81</v>
      </c>
      <c r="K979" s="1" t="s">
        <v>114</v>
      </c>
      <c r="L979" s="1" t="s">
        <v>400</v>
      </c>
      <c r="M979" s="1" t="s">
        <v>8335</v>
      </c>
      <c r="N979" s="1" t="s">
        <v>8336</v>
      </c>
      <c r="O979" s="1" t="s">
        <v>122</v>
      </c>
      <c r="P979" s="1" t="s">
        <v>246</v>
      </c>
      <c r="Q979" s="1" t="s">
        <v>247</v>
      </c>
      <c r="R979" s="1" t="s">
        <v>8337</v>
      </c>
      <c r="S979" s="1" t="s">
        <v>7515</v>
      </c>
      <c r="T979" s="1" t="s">
        <v>400</v>
      </c>
      <c r="U979" s="1" t="s">
        <v>276</v>
      </c>
      <c r="V979" s="18">
        <v>0</v>
      </c>
      <c r="W979" s="18">
        <v>6.3298611111111111E-2</v>
      </c>
      <c r="X979" s="18">
        <v>6.3298611111111111E-2</v>
      </c>
      <c r="Y979" s="1" t="e">
        <f>VLOOKUP(A979,tickets!A:A,1,0)</f>
        <v>#N/A</v>
      </c>
      <c r="Z979" s="58">
        <v>45337</v>
      </c>
      <c r="AA979" s="79">
        <v>0.99305555555555547</v>
      </c>
    </row>
    <row r="980" spans="1:27" hidden="1" x14ac:dyDescent="0.2">
      <c r="A980" s="1" t="s">
        <v>8338</v>
      </c>
      <c r="B980" s="1" t="s">
        <v>132</v>
      </c>
      <c r="C980" s="1" t="s">
        <v>256</v>
      </c>
      <c r="D980" s="1" t="s">
        <v>257</v>
      </c>
      <c r="E980" s="1" t="s">
        <v>301</v>
      </c>
      <c r="F980" s="1" t="s">
        <v>471</v>
      </c>
      <c r="G980" s="1" t="s">
        <v>116</v>
      </c>
      <c r="H980" s="1" t="s">
        <v>40</v>
      </c>
      <c r="I980" s="1" t="s">
        <v>117</v>
      </c>
      <c r="J980" s="1" t="s">
        <v>81</v>
      </c>
      <c r="K980" s="1" t="s">
        <v>259</v>
      </c>
      <c r="L980" s="1" t="s">
        <v>260</v>
      </c>
      <c r="M980" s="1" t="s">
        <v>8339</v>
      </c>
      <c r="N980" s="1" t="s">
        <v>8340</v>
      </c>
      <c r="O980" s="1" t="s">
        <v>122</v>
      </c>
      <c r="P980" s="1" t="s">
        <v>199</v>
      </c>
      <c r="Q980" s="1" t="s">
        <v>115</v>
      </c>
      <c r="R980" s="1" t="s">
        <v>8341</v>
      </c>
      <c r="S980" s="1" t="s">
        <v>7483</v>
      </c>
      <c r="T980" s="1" t="s">
        <v>8342</v>
      </c>
      <c r="V980" s="18">
        <v>4.5787037037037036E-2</v>
      </c>
      <c r="W980" s="18">
        <v>6.9849537037037043E-2</v>
      </c>
      <c r="X980" s="18">
        <v>2.4062500000000001E-2</v>
      </c>
      <c r="Y980" s="1" t="e">
        <f>VLOOKUP(A980,tickets!A:A,1,0)</f>
        <v>#N/A</v>
      </c>
      <c r="Z980" s="58">
        <v>45338</v>
      </c>
      <c r="AA980" s="79">
        <v>0.99305555555555547</v>
      </c>
    </row>
    <row r="981" spans="1:27" hidden="1" x14ac:dyDescent="0.2">
      <c r="A981" s="1" t="s">
        <v>8343</v>
      </c>
      <c r="B981" s="1" t="s">
        <v>132</v>
      </c>
      <c r="C981" s="1" t="s">
        <v>256</v>
      </c>
      <c r="D981" s="1" t="s">
        <v>374</v>
      </c>
      <c r="E981" s="1" t="s">
        <v>258</v>
      </c>
      <c r="F981" s="1" t="s">
        <v>442</v>
      </c>
      <c r="G981" s="1" t="s">
        <v>116</v>
      </c>
      <c r="H981" s="1" t="s">
        <v>40</v>
      </c>
      <c r="I981" s="1" t="s">
        <v>117</v>
      </c>
      <c r="J981" s="1" t="s">
        <v>81</v>
      </c>
      <c r="K981" s="1" t="s">
        <v>391</v>
      </c>
      <c r="L981" s="1" t="s">
        <v>485</v>
      </c>
      <c r="M981" s="1" t="s">
        <v>8344</v>
      </c>
      <c r="N981" s="1" t="s">
        <v>8345</v>
      </c>
      <c r="O981" s="1" t="s">
        <v>122</v>
      </c>
      <c r="P981" s="1" t="s">
        <v>199</v>
      </c>
      <c r="Q981" s="1" t="s">
        <v>115</v>
      </c>
      <c r="R981" s="1" t="s">
        <v>8346</v>
      </c>
      <c r="S981" s="1" t="s">
        <v>7483</v>
      </c>
      <c r="T981" s="1" t="s">
        <v>8347</v>
      </c>
      <c r="V981" s="18">
        <v>0.23932870370370371</v>
      </c>
      <c r="W981" s="18">
        <v>0.25313657407407408</v>
      </c>
      <c r="X981" s="18">
        <v>1.3807870370370371E-2</v>
      </c>
      <c r="Y981" s="1" t="e">
        <f>VLOOKUP(A981,tickets!A:A,1,0)</f>
        <v>#N/A</v>
      </c>
      <c r="Z981" s="58">
        <v>45338</v>
      </c>
      <c r="AA981" s="79">
        <v>0.99305555555555547</v>
      </c>
    </row>
    <row r="982" spans="1:27" hidden="1" x14ac:dyDescent="0.2">
      <c r="A982" s="1" t="s">
        <v>8348</v>
      </c>
      <c r="B982" s="1" t="s">
        <v>132</v>
      </c>
      <c r="C982" s="1" t="s">
        <v>309</v>
      </c>
      <c r="D982" s="1" t="s">
        <v>257</v>
      </c>
      <c r="E982" s="1" t="s">
        <v>284</v>
      </c>
      <c r="F982" s="1" t="s">
        <v>461</v>
      </c>
      <c r="G982" s="1" t="s">
        <v>116</v>
      </c>
      <c r="H982" s="1" t="s">
        <v>40</v>
      </c>
      <c r="I982" s="1" t="s">
        <v>117</v>
      </c>
      <c r="J982" s="1" t="s">
        <v>81</v>
      </c>
      <c r="K982" s="1" t="s">
        <v>129</v>
      </c>
      <c r="L982" s="1" t="s">
        <v>8349</v>
      </c>
      <c r="M982" s="1" t="s">
        <v>8350</v>
      </c>
      <c r="N982" s="1" t="s">
        <v>8351</v>
      </c>
      <c r="O982" s="1" t="s">
        <v>122</v>
      </c>
      <c r="P982" s="1" t="s">
        <v>199</v>
      </c>
      <c r="Q982" s="1" t="s">
        <v>115</v>
      </c>
      <c r="R982" s="1" t="s">
        <v>8352</v>
      </c>
      <c r="S982" s="1" t="s">
        <v>7475</v>
      </c>
      <c r="T982" s="1" t="s">
        <v>8353</v>
      </c>
      <c r="V982" s="18">
        <v>1.0891203703703703E-2</v>
      </c>
      <c r="W982" s="18">
        <v>1.3125E-2</v>
      </c>
      <c r="X982" s="18">
        <v>2.2337962962962967E-3</v>
      </c>
      <c r="Y982" s="1" t="e">
        <f>VLOOKUP(A982,tickets!A:A,1,0)</f>
        <v>#N/A</v>
      </c>
      <c r="Z982" s="58">
        <v>45335</v>
      </c>
      <c r="AA982" s="79">
        <v>0.99305555555555547</v>
      </c>
    </row>
    <row r="983" spans="1:27" x14ac:dyDescent="0.2">
      <c r="A983" s="1" t="s">
        <v>3035</v>
      </c>
      <c r="B983" s="1" t="s">
        <v>112</v>
      </c>
      <c r="C983" s="1" t="s">
        <v>18</v>
      </c>
      <c r="D983" s="1" t="s">
        <v>242</v>
      </c>
      <c r="E983" s="1" t="s">
        <v>61</v>
      </c>
      <c r="F983" s="1" t="s">
        <v>453</v>
      </c>
      <c r="G983" s="1" t="s">
        <v>110</v>
      </c>
      <c r="H983" s="1" t="s">
        <v>50</v>
      </c>
      <c r="I983" s="1" t="s">
        <v>109</v>
      </c>
      <c r="J983" s="1" t="s">
        <v>81</v>
      </c>
      <c r="K983" s="1" t="s">
        <v>111</v>
      </c>
      <c r="L983" s="1" t="s">
        <v>3039</v>
      </c>
      <c r="M983" s="1" t="s">
        <v>7650</v>
      </c>
      <c r="N983" s="1" t="s">
        <v>7651</v>
      </c>
      <c r="O983" s="1" t="s">
        <v>122</v>
      </c>
      <c r="P983" s="1" t="s">
        <v>266</v>
      </c>
      <c r="Q983" s="1" t="s">
        <v>267</v>
      </c>
      <c r="R983" s="1" t="s">
        <v>7652</v>
      </c>
      <c r="S983" s="1" t="s">
        <v>7515</v>
      </c>
      <c r="T983" s="1" t="s">
        <v>3039</v>
      </c>
      <c r="U983" s="1" t="s">
        <v>3039</v>
      </c>
      <c r="V983" s="18">
        <v>0</v>
      </c>
      <c r="W983" s="18">
        <v>0.1895486111111111</v>
      </c>
      <c r="X983" s="18">
        <v>0.1895486111111111</v>
      </c>
      <c r="Y983" s="1" t="e">
        <f>VLOOKUP(A983,tickets!A:A,1,0)</f>
        <v>#N/A</v>
      </c>
      <c r="Z983" s="58">
        <v>45337</v>
      </c>
      <c r="AA983" s="79">
        <v>0.99305555555555547</v>
      </c>
    </row>
    <row r="984" spans="1:27" hidden="1" x14ac:dyDescent="0.2">
      <c r="A984" s="1" t="s">
        <v>3003</v>
      </c>
      <c r="B984" s="1" t="s">
        <v>124</v>
      </c>
      <c r="C984" s="1" t="s">
        <v>18</v>
      </c>
      <c r="D984" s="1" t="s">
        <v>277</v>
      </c>
      <c r="E984" s="1" t="s">
        <v>61</v>
      </c>
      <c r="F984" s="1" t="s">
        <v>125</v>
      </c>
      <c r="G984" s="1" t="s">
        <v>123</v>
      </c>
      <c r="H984" s="1" t="s">
        <v>50</v>
      </c>
      <c r="I984" s="1" t="s">
        <v>109</v>
      </c>
      <c r="J984" s="1" t="s">
        <v>80</v>
      </c>
      <c r="K984" s="1" t="s">
        <v>455</v>
      </c>
      <c r="L984" s="1" t="s">
        <v>3006</v>
      </c>
      <c r="M984" s="1" t="s">
        <v>7659</v>
      </c>
      <c r="N984" s="1" t="s">
        <v>7659</v>
      </c>
      <c r="O984" s="1" t="s">
        <v>122</v>
      </c>
      <c r="P984" s="1" t="s">
        <v>278</v>
      </c>
      <c r="Q984" s="1" t="s">
        <v>278</v>
      </c>
      <c r="R984" s="1" t="s">
        <v>7660</v>
      </c>
      <c r="S984" s="1" t="s">
        <v>7515</v>
      </c>
      <c r="T984" s="1" t="s">
        <v>7661</v>
      </c>
      <c r="U984" s="1" t="s">
        <v>7662</v>
      </c>
      <c r="V984" s="18">
        <v>4.8009259259259258E-2</v>
      </c>
      <c r="W984" s="18">
        <v>0.10526620370370371</v>
      </c>
      <c r="X984" s="18">
        <v>5.7256944444444437E-2</v>
      </c>
      <c r="Y984" s="1" t="e">
        <f>VLOOKUP(A984,tickets!A:A,1,0)</f>
        <v>#N/A</v>
      </c>
      <c r="Z984" s="58">
        <v>45337</v>
      </c>
      <c r="AA984" s="79">
        <v>0.99305555555555547</v>
      </c>
    </row>
    <row r="985" spans="1:27" x14ac:dyDescent="0.2">
      <c r="A985" s="1" t="s">
        <v>3065</v>
      </c>
      <c r="B985" s="1" t="s">
        <v>115</v>
      </c>
      <c r="C985" s="1" t="s">
        <v>20</v>
      </c>
      <c r="D985" s="1" t="s">
        <v>374</v>
      </c>
      <c r="E985" s="1" t="s">
        <v>66</v>
      </c>
      <c r="F985" s="1" t="s">
        <v>149</v>
      </c>
      <c r="G985" s="1" t="s">
        <v>110</v>
      </c>
      <c r="H985" s="1" t="s">
        <v>50</v>
      </c>
      <c r="I985" s="1" t="s">
        <v>109</v>
      </c>
      <c r="J985" s="1" t="s">
        <v>81</v>
      </c>
      <c r="K985" s="1" t="s">
        <v>140</v>
      </c>
      <c r="L985" s="1" t="s">
        <v>3069</v>
      </c>
      <c r="M985" s="1" t="s">
        <v>7698</v>
      </c>
      <c r="N985" s="1" t="s">
        <v>7699</v>
      </c>
      <c r="O985" s="1" t="s">
        <v>122</v>
      </c>
      <c r="P985" s="1" t="s">
        <v>246</v>
      </c>
      <c r="Q985" s="1" t="s">
        <v>247</v>
      </c>
      <c r="R985" s="1" t="s">
        <v>7700</v>
      </c>
      <c r="S985" s="1" t="s">
        <v>7515</v>
      </c>
      <c r="T985" s="1" t="s">
        <v>7701</v>
      </c>
      <c r="U985" s="1" t="s">
        <v>7702</v>
      </c>
      <c r="V985" s="18">
        <v>6.4930555555555561E-2</v>
      </c>
      <c r="W985" s="18">
        <v>0.17899305555555556</v>
      </c>
      <c r="X985" s="18">
        <v>0.1140625</v>
      </c>
      <c r="Y985" s="1" t="e">
        <f>VLOOKUP(A985,tickets!A:A,1,0)</f>
        <v>#N/A</v>
      </c>
      <c r="Z985" s="58">
        <v>45337</v>
      </c>
      <c r="AA985" s="79">
        <v>0.99305555555555547</v>
      </c>
    </row>
    <row r="986" spans="1:27" x14ac:dyDescent="0.2">
      <c r="A986" s="1" t="s">
        <v>3060</v>
      </c>
      <c r="B986" s="1" t="s">
        <v>112</v>
      </c>
      <c r="C986" s="1" t="s">
        <v>21</v>
      </c>
      <c r="D986" s="1" t="s">
        <v>311</v>
      </c>
      <c r="E986" s="1" t="s">
        <v>43</v>
      </c>
      <c r="F986" s="1" t="s">
        <v>145</v>
      </c>
      <c r="G986" s="1" t="s">
        <v>116</v>
      </c>
      <c r="H986" s="1" t="s">
        <v>50</v>
      </c>
      <c r="I986" s="1" t="s">
        <v>109</v>
      </c>
      <c r="J986" s="1" t="s">
        <v>81</v>
      </c>
      <c r="K986" s="1" t="s">
        <v>121</v>
      </c>
      <c r="L986" s="1" t="s">
        <v>3064</v>
      </c>
      <c r="M986" s="1" t="s">
        <v>7707</v>
      </c>
      <c r="N986" s="1" t="s">
        <v>7708</v>
      </c>
      <c r="O986" s="1" t="s">
        <v>122</v>
      </c>
      <c r="P986" s="1" t="s">
        <v>342</v>
      </c>
      <c r="Q986" s="1" t="s">
        <v>343</v>
      </c>
      <c r="R986" s="1" t="s">
        <v>7709</v>
      </c>
      <c r="S986" s="1" t="s">
        <v>7515</v>
      </c>
      <c r="T986" s="1" t="s">
        <v>312</v>
      </c>
      <c r="U986" s="1" t="s">
        <v>7710</v>
      </c>
      <c r="V986" s="18">
        <v>2.213275462962963</v>
      </c>
      <c r="W986" s="18">
        <v>2.2526851851851855</v>
      </c>
      <c r="X986" s="18">
        <v>3.9409722222222221E-2</v>
      </c>
      <c r="Y986" s="1" t="e">
        <f>VLOOKUP(A986,tickets!A:A,1,0)</f>
        <v>#N/A</v>
      </c>
      <c r="Z986" s="58">
        <v>45337</v>
      </c>
      <c r="AA986" s="79">
        <v>0.99305555555555547</v>
      </c>
    </row>
    <row r="987" spans="1:27" hidden="1" x14ac:dyDescent="0.2">
      <c r="A987" s="1" t="s">
        <v>8369</v>
      </c>
      <c r="B987" s="1" t="s">
        <v>132</v>
      </c>
      <c r="C987" s="1" t="s">
        <v>250</v>
      </c>
      <c r="D987" s="1" t="s">
        <v>251</v>
      </c>
      <c r="E987" s="1" t="s">
        <v>263</v>
      </c>
      <c r="F987" s="1" t="s">
        <v>293</v>
      </c>
      <c r="G987" s="1" t="s">
        <v>116</v>
      </c>
      <c r="H987" s="1" t="s">
        <v>40</v>
      </c>
      <c r="I987" s="1" t="s">
        <v>117</v>
      </c>
      <c r="J987" s="1" t="s">
        <v>81</v>
      </c>
      <c r="K987" s="1" t="s">
        <v>129</v>
      </c>
      <c r="L987" s="1" t="s">
        <v>333</v>
      </c>
      <c r="M987" s="1" t="s">
        <v>8370</v>
      </c>
      <c r="N987" s="1" t="s">
        <v>8371</v>
      </c>
      <c r="O987" s="1" t="s">
        <v>122</v>
      </c>
      <c r="P987" s="1" t="s">
        <v>246</v>
      </c>
      <c r="Q987" s="1" t="s">
        <v>247</v>
      </c>
      <c r="R987" s="1" t="s">
        <v>8371</v>
      </c>
      <c r="S987" s="1" t="s">
        <v>7479</v>
      </c>
      <c r="T987" s="1" t="s">
        <v>333</v>
      </c>
      <c r="U987" s="1" t="s">
        <v>334</v>
      </c>
      <c r="V987" s="18">
        <v>0</v>
      </c>
      <c r="W987" s="18">
        <v>1.1226851851851851E-3</v>
      </c>
      <c r="X987" s="18">
        <v>1.1226851851851851E-3</v>
      </c>
      <c r="Y987" s="1" t="e">
        <f>VLOOKUP(A987,tickets!A:A,1,0)</f>
        <v>#N/A</v>
      </c>
      <c r="Z987" s="58">
        <v>45336</v>
      </c>
      <c r="AA987" s="79">
        <v>0.99305555555555547</v>
      </c>
    </row>
    <row r="988" spans="1:27" x14ac:dyDescent="0.2">
      <c r="A988" s="1" t="s">
        <v>2998</v>
      </c>
      <c r="B988" s="1" t="s">
        <v>115</v>
      </c>
      <c r="C988" s="1" t="s">
        <v>18</v>
      </c>
      <c r="D988" s="1" t="s">
        <v>243</v>
      </c>
      <c r="E988" s="1" t="s">
        <v>61</v>
      </c>
      <c r="F988" s="1" t="s">
        <v>144</v>
      </c>
      <c r="G988" s="1" t="s">
        <v>116</v>
      </c>
      <c r="H988" s="1" t="s">
        <v>40</v>
      </c>
      <c r="I988" s="1" t="s">
        <v>117</v>
      </c>
      <c r="J988" s="1" t="s">
        <v>81</v>
      </c>
      <c r="K988" s="1" t="s">
        <v>111</v>
      </c>
      <c r="L988" s="1" t="s">
        <v>3002</v>
      </c>
      <c r="M988" s="1" t="s">
        <v>7734</v>
      </c>
      <c r="N988" s="1" t="s">
        <v>7735</v>
      </c>
      <c r="O988" s="1" t="s">
        <v>122</v>
      </c>
      <c r="P988" s="1" t="s">
        <v>246</v>
      </c>
      <c r="Q988" s="1" t="s">
        <v>247</v>
      </c>
      <c r="R988" s="1" t="s">
        <v>7736</v>
      </c>
      <c r="S988" s="1" t="s">
        <v>7515</v>
      </c>
      <c r="T988" s="1" t="s">
        <v>7737</v>
      </c>
      <c r="U988" s="1" t="s">
        <v>7738</v>
      </c>
      <c r="V988" s="18">
        <v>0.76780092592592597</v>
      </c>
      <c r="W988" s="18">
        <v>0.79462962962962969</v>
      </c>
      <c r="X988" s="18">
        <v>2.6828703703703702E-2</v>
      </c>
      <c r="Y988" s="1" t="e">
        <f>VLOOKUP(A988,tickets!A:A,1,0)</f>
        <v>#N/A</v>
      </c>
      <c r="Z988" s="58">
        <v>45337</v>
      </c>
      <c r="AA988" s="79">
        <v>0.99306712962962962</v>
      </c>
    </row>
    <row r="989" spans="1:27" x14ac:dyDescent="0.2">
      <c r="A989" s="1" t="s">
        <v>2993</v>
      </c>
      <c r="B989" s="1" t="s">
        <v>115</v>
      </c>
      <c r="C989" s="1" t="s">
        <v>20</v>
      </c>
      <c r="D989" s="1" t="s">
        <v>257</v>
      </c>
      <c r="E989" s="1" t="s">
        <v>66</v>
      </c>
      <c r="F989" s="1" t="s">
        <v>151</v>
      </c>
      <c r="G989" s="1" t="s">
        <v>116</v>
      </c>
      <c r="H989" s="1" t="s">
        <v>40</v>
      </c>
      <c r="I989" s="1" t="s">
        <v>117</v>
      </c>
      <c r="J989" s="1" t="s">
        <v>81</v>
      </c>
      <c r="K989" s="1" t="s">
        <v>111</v>
      </c>
      <c r="L989" s="1" t="s">
        <v>2997</v>
      </c>
      <c r="M989" s="1" t="s">
        <v>7739</v>
      </c>
      <c r="N989" s="1" t="s">
        <v>7740</v>
      </c>
      <c r="O989" s="1" t="s">
        <v>122</v>
      </c>
      <c r="P989" s="1" t="s">
        <v>246</v>
      </c>
      <c r="Q989" s="1" t="s">
        <v>247</v>
      </c>
      <c r="R989" s="1" t="s">
        <v>7741</v>
      </c>
      <c r="S989" s="1" t="s">
        <v>7515</v>
      </c>
      <c r="T989" s="1" t="s">
        <v>7742</v>
      </c>
      <c r="U989" s="1" t="s">
        <v>7743</v>
      </c>
      <c r="V989" s="18">
        <v>0.23542824074074073</v>
      </c>
      <c r="W989" s="18">
        <v>0.62972222222222218</v>
      </c>
      <c r="X989" s="18">
        <v>0.39429398148148148</v>
      </c>
      <c r="Y989" s="1" t="e">
        <f>VLOOKUP(A989,tickets!A:A,1,0)</f>
        <v>#N/A</v>
      </c>
      <c r="Z989" s="58">
        <v>45337</v>
      </c>
      <c r="AA989" s="79">
        <v>0.99306712962962962</v>
      </c>
    </row>
    <row r="990" spans="1:27" hidden="1" x14ac:dyDescent="0.2">
      <c r="A990" s="1" t="s">
        <v>8380</v>
      </c>
      <c r="B990" s="1" t="s">
        <v>132</v>
      </c>
      <c r="C990" s="1" t="s">
        <v>309</v>
      </c>
      <c r="D990" s="1" t="s">
        <v>257</v>
      </c>
      <c r="E990" s="1" t="s">
        <v>284</v>
      </c>
      <c r="F990" s="1" t="s">
        <v>461</v>
      </c>
      <c r="G990" s="1" t="s">
        <v>116</v>
      </c>
      <c r="H990" s="1" t="s">
        <v>40</v>
      </c>
      <c r="I990" s="1" t="s">
        <v>117</v>
      </c>
      <c r="J990" s="1" t="s">
        <v>81</v>
      </c>
      <c r="K990" s="1" t="s">
        <v>129</v>
      </c>
      <c r="L990" s="1" t="s">
        <v>264</v>
      </c>
      <c r="M990" s="1" t="s">
        <v>8381</v>
      </c>
      <c r="N990" s="1" t="s">
        <v>8382</v>
      </c>
      <c r="O990" s="1" t="s">
        <v>122</v>
      </c>
      <c r="P990" s="1" t="s">
        <v>199</v>
      </c>
      <c r="Q990" s="1" t="s">
        <v>115</v>
      </c>
      <c r="R990" s="1" t="s">
        <v>8383</v>
      </c>
      <c r="S990" s="1" t="s">
        <v>7470</v>
      </c>
      <c r="T990" s="1" t="s">
        <v>8384</v>
      </c>
      <c r="V990" s="18">
        <v>2.5706018518518517E-2</v>
      </c>
      <c r="W990" s="18">
        <v>3.2951388888888891E-2</v>
      </c>
      <c r="X990" s="18">
        <v>7.2453703703703708E-3</v>
      </c>
      <c r="Y990" s="1" t="e">
        <f>VLOOKUP(A990,tickets!A:A,1,0)</f>
        <v>#N/A</v>
      </c>
      <c r="Z990" s="58">
        <v>45334</v>
      </c>
      <c r="AA990" s="79">
        <v>0.99305555555555547</v>
      </c>
    </row>
    <row r="991" spans="1:27" x14ac:dyDescent="0.2">
      <c r="A991" s="1" t="s">
        <v>3045</v>
      </c>
      <c r="B991" s="1" t="s">
        <v>112</v>
      </c>
      <c r="C991" s="1" t="s">
        <v>18</v>
      </c>
      <c r="D991" s="1" t="s">
        <v>242</v>
      </c>
      <c r="E991" s="1" t="s">
        <v>61</v>
      </c>
      <c r="F991" s="1" t="s">
        <v>453</v>
      </c>
      <c r="G991" s="1" t="s">
        <v>110</v>
      </c>
      <c r="H991" s="1" t="s">
        <v>50</v>
      </c>
      <c r="I991" s="1" t="s">
        <v>109</v>
      </c>
      <c r="J991" s="1" t="s">
        <v>81</v>
      </c>
      <c r="K991" s="1" t="s">
        <v>111</v>
      </c>
      <c r="L991" s="1" t="s">
        <v>3049</v>
      </c>
      <c r="M991" s="1" t="s">
        <v>7748</v>
      </c>
      <c r="N991" s="1" t="s">
        <v>7749</v>
      </c>
      <c r="O991" s="1" t="s">
        <v>122</v>
      </c>
      <c r="P991" s="1" t="s">
        <v>266</v>
      </c>
      <c r="Q991" s="1" t="s">
        <v>267</v>
      </c>
      <c r="R991" s="1" t="s">
        <v>7750</v>
      </c>
      <c r="S991" s="1" t="s">
        <v>7515</v>
      </c>
      <c r="T991" s="1" t="s">
        <v>3049</v>
      </c>
      <c r="U991" s="1" t="s">
        <v>3049</v>
      </c>
      <c r="V991" s="18">
        <v>0</v>
      </c>
      <c r="W991" s="18">
        <v>0.18622685185185184</v>
      </c>
      <c r="X991" s="18">
        <v>0.18622685185185184</v>
      </c>
      <c r="Y991" s="1" t="e">
        <f>VLOOKUP(A991,tickets!A:A,1,0)</f>
        <v>#N/A</v>
      </c>
      <c r="Z991" s="58">
        <v>45337</v>
      </c>
      <c r="AA991" s="79">
        <v>0.99305555555555547</v>
      </c>
    </row>
    <row r="992" spans="1:27" x14ac:dyDescent="0.2">
      <c r="A992" s="1" t="s">
        <v>3050</v>
      </c>
      <c r="B992" s="1" t="s">
        <v>115</v>
      </c>
      <c r="C992" s="1" t="s">
        <v>13</v>
      </c>
      <c r="D992" s="1" t="s">
        <v>243</v>
      </c>
      <c r="E992" s="1" t="s">
        <v>39</v>
      </c>
      <c r="F992" s="1" t="s">
        <v>144</v>
      </c>
      <c r="G992" s="1" t="s">
        <v>116</v>
      </c>
      <c r="H992" s="1" t="s">
        <v>40</v>
      </c>
      <c r="I992" s="1" t="s">
        <v>117</v>
      </c>
      <c r="J992" s="1" t="s">
        <v>81</v>
      </c>
      <c r="K992" s="1" t="s">
        <v>459</v>
      </c>
      <c r="L992" s="1" t="s">
        <v>3054</v>
      </c>
      <c r="M992" s="1" t="s">
        <v>7811</v>
      </c>
      <c r="N992" s="1" t="s">
        <v>7812</v>
      </c>
      <c r="O992" s="1" t="s">
        <v>122</v>
      </c>
      <c r="P992" s="1" t="s">
        <v>246</v>
      </c>
      <c r="Q992" s="1" t="s">
        <v>247</v>
      </c>
      <c r="R992" s="1" t="s">
        <v>7813</v>
      </c>
      <c r="S992" s="1" t="s">
        <v>7515</v>
      </c>
      <c r="T992" s="1" t="s">
        <v>7814</v>
      </c>
      <c r="U992" s="1" t="s">
        <v>7815</v>
      </c>
      <c r="V992" s="18">
        <v>6.0560648148148148</v>
      </c>
      <c r="W992" s="18">
        <v>6.247106481481481</v>
      </c>
      <c r="X992" s="18">
        <v>0.19104166666666667</v>
      </c>
      <c r="Y992" s="1" t="e">
        <f>VLOOKUP(A992,tickets!A:A,1,0)</f>
        <v>#N/A</v>
      </c>
      <c r="Z992" s="58">
        <v>45337</v>
      </c>
      <c r="AA992" s="79">
        <v>0.99305555555555547</v>
      </c>
    </row>
    <row r="993" spans="1:27" hidden="1" x14ac:dyDescent="0.2">
      <c r="A993" s="1" t="s">
        <v>8395</v>
      </c>
      <c r="B993" s="1" t="s">
        <v>132</v>
      </c>
      <c r="C993" s="1" t="s">
        <v>250</v>
      </c>
      <c r="D993" s="1" t="s">
        <v>251</v>
      </c>
      <c r="E993" s="1" t="s">
        <v>263</v>
      </c>
      <c r="F993" s="1" t="s">
        <v>293</v>
      </c>
      <c r="G993" s="1" t="s">
        <v>116</v>
      </c>
      <c r="H993" s="1" t="s">
        <v>40</v>
      </c>
      <c r="I993" s="1" t="s">
        <v>117</v>
      </c>
      <c r="J993" s="1" t="s">
        <v>81</v>
      </c>
      <c r="K993" s="1" t="s">
        <v>129</v>
      </c>
      <c r="L993" s="1" t="s">
        <v>333</v>
      </c>
      <c r="M993" s="1" t="s">
        <v>8396</v>
      </c>
      <c r="N993" s="1" t="s">
        <v>8397</v>
      </c>
      <c r="O993" s="1" t="s">
        <v>122</v>
      </c>
      <c r="P993" s="1" t="s">
        <v>246</v>
      </c>
      <c r="Q993" s="1" t="s">
        <v>247</v>
      </c>
      <c r="R993" s="1" t="s">
        <v>8397</v>
      </c>
      <c r="S993" s="1" t="s">
        <v>7835</v>
      </c>
      <c r="T993" s="1" t="s">
        <v>333</v>
      </c>
      <c r="U993" s="1" t="s">
        <v>334</v>
      </c>
      <c r="V993" s="18">
        <v>0</v>
      </c>
      <c r="W993" s="18">
        <v>1.1574074074074073E-3</v>
      </c>
      <c r="X993" s="18">
        <v>1.1574074074074073E-3</v>
      </c>
      <c r="Y993" s="1" t="e">
        <f>VLOOKUP(A993,tickets!A:A,1,0)</f>
        <v>#N/A</v>
      </c>
      <c r="Z993" s="58">
        <v>45339</v>
      </c>
      <c r="AA993" s="79">
        <v>0.99305555555555547</v>
      </c>
    </row>
    <row r="994" spans="1:27" hidden="1" x14ac:dyDescent="0.2">
      <c r="A994" s="1" t="s">
        <v>8398</v>
      </c>
      <c r="B994" s="1" t="s">
        <v>132</v>
      </c>
      <c r="C994" s="1" t="s">
        <v>256</v>
      </c>
      <c r="D994" s="1" t="s">
        <v>257</v>
      </c>
      <c r="E994" s="1" t="s">
        <v>258</v>
      </c>
      <c r="F994" s="1" t="s">
        <v>461</v>
      </c>
      <c r="G994" s="1" t="s">
        <v>116</v>
      </c>
      <c r="H994" s="1" t="s">
        <v>40</v>
      </c>
      <c r="I994" s="1" t="s">
        <v>117</v>
      </c>
      <c r="J994" s="1" t="s">
        <v>81</v>
      </c>
      <c r="K994" s="1" t="s">
        <v>129</v>
      </c>
      <c r="L994" s="1" t="s">
        <v>6133</v>
      </c>
      <c r="M994" s="1" t="s">
        <v>8399</v>
      </c>
      <c r="N994" s="1" t="s">
        <v>8400</v>
      </c>
      <c r="O994" s="1" t="s">
        <v>122</v>
      </c>
      <c r="P994" s="1" t="s">
        <v>199</v>
      </c>
      <c r="Q994" s="1" t="s">
        <v>115</v>
      </c>
      <c r="R994" s="1" t="s">
        <v>8401</v>
      </c>
      <c r="S994" s="1" t="s">
        <v>7515</v>
      </c>
      <c r="T994" s="1" t="s">
        <v>8402</v>
      </c>
      <c r="V994" s="18">
        <v>0.24690972222222221</v>
      </c>
      <c r="W994" s="18">
        <v>0.64907407407407403</v>
      </c>
      <c r="X994" s="18">
        <v>0.40216435185185184</v>
      </c>
      <c r="Y994" s="1" t="e">
        <f>VLOOKUP(A994,tickets!A:A,1,0)</f>
        <v>#N/A</v>
      </c>
      <c r="Z994" s="58">
        <v>45337</v>
      </c>
      <c r="AA994" s="79">
        <v>0.99305555555555547</v>
      </c>
    </row>
    <row r="995" spans="1:27" hidden="1" x14ac:dyDescent="0.2">
      <c r="A995" s="1" t="s">
        <v>8403</v>
      </c>
      <c r="B995" s="1" t="s">
        <v>132</v>
      </c>
      <c r="C995" s="1" t="s">
        <v>250</v>
      </c>
      <c r="D995" s="1" t="s">
        <v>251</v>
      </c>
      <c r="E995" s="1" t="s">
        <v>252</v>
      </c>
      <c r="F995" s="1" t="s">
        <v>253</v>
      </c>
      <c r="G995" s="1" t="s">
        <v>159</v>
      </c>
      <c r="H995" s="1" t="s">
        <v>36</v>
      </c>
      <c r="I995" s="1" t="s">
        <v>84</v>
      </c>
      <c r="J995" s="1" t="s">
        <v>81</v>
      </c>
      <c r="K995" s="1" t="s">
        <v>129</v>
      </c>
      <c r="L995" s="1" t="s">
        <v>333</v>
      </c>
      <c r="M995" s="1" t="s">
        <v>8404</v>
      </c>
      <c r="N995" s="1" t="s">
        <v>8405</v>
      </c>
      <c r="O995" s="1" t="s">
        <v>122</v>
      </c>
      <c r="P995" s="1" t="s">
        <v>246</v>
      </c>
      <c r="Q995" s="1" t="s">
        <v>247</v>
      </c>
      <c r="R995" s="1" t="s">
        <v>8406</v>
      </c>
      <c r="S995" s="1" t="s">
        <v>7537</v>
      </c>
      <c r="T995" s="1" t="s">
        <v>333</v>
      </c>
      <c r="U995" s="1" t="s">
        <v>270</v>
      </c>
      <c r="V995" s="18">
        <v>8.3333333333333339E-4</v>
      </c>
      <c r="W995" s="18">
        <v>2.1643518518518518E-3</v>
      </c>
      <c r="X995" s="18">
        <v>1.3310185185185185E-3</v>
      </c>
      <c r="Y995" s="1" t="e">
        <f>VLOOKUP(A995,tickets!A:A,1,0)</f>
        <v>#N/A</v>
      </c>
      <c r="Z995" s="58">
        <v>45340</v>
      </c>
      <c r="AA995" s="79">
        <v>0.99305555555555547</v>
      </c>
    </row>
    <row r="996" spans="1:27" x14ac:dyDescent="0.2">
      <c r="A996" s="1" t="s">
        <v>3030</v>
      </c>
      <c r="B996" s="1" t="s">
        <v>176</v>
      </c>
      <c r="C996" s="1" t="s">
        <v>18</v>
      </c>
      <c r="D996" s="1" t="s">
        <v>383</v>
      </c>
      <c r="E996" s="1" t="s">
        <v>61</v>
      </c>
      <c r="F996" s="1" t="s">
        <v>184</v>
      </c>
      <c r="G996" s="1" t="s">
        <v>159</v>
      </c>
      <c r="H996" s="1" t="s">
        <v>36</v>
      </c>
      <c r="I996" s="1" t="s">
        <v>84</v>
      </c>
      <c r="J996" s="1" t="s">
        <v>81</v>
      </c>
      <c r="K996" s="1" t="s">
        <v>114</v>
      </c>
      <c r="L996" s="1" t="s">
        <v>3034</v>
      </c>
      <c r="M996" s="1" t="s">
        <v>7819</v>
      </c>
      <c r="N996" s="1" t="s">
        <v>7820</v>
      </c>
      <c r="O996" s="1" t="s">
        <v>122</v>
      </c>
      <c r="P996" s="1" t="s">
        <v>384</v>
      </c>
      <c r="Q996" s="1" t="s">
        <v>385</v>
      </c>
      <c r="R996" s="1" t="s">
        <v>7821</v>
      </c>
      <c r="S996" s="1" t="s">
        <v>7515</v>
      </c>
      <c r="T996" s="1" t="s">
        <v>7822</v>
      </c>
      <c r="U996" s="1" t="s">
        <v>7823</v>
      </c>
      <c r="V996" s="18">
        <v>2.2037037037037036E-2</v>
      </c>
      <c r="W996" s="18">
        <v>0.11879629629629629</v>
      </c>
      <c r="X996" s="18">
        <v>9.6759259259259253E-2</v>
      </c>
      <c r="Y996" s="1" t="e">
        <f>VLOOKUP(A996,tickets!A:A,1,0)</f>
        <v>#N/A</v>
      </c>
      <c r="Z996" s="58">
        <v>45337</v>
      </c>
      <c r="AA996" s="79">
        <v>0.99305555555555547</v>
      </c>
    </row>
    <row r="997" spans="1:27" hidden="1" x14ac:dyDescent="0.2">
      <c r="A997" s="1" t="s">
        <v>8410</v>
      </c>
      <c r="B997" s="1" t="s">
        <v>132</v>
      </c>
      <c r="C997" s="1" t="s">
        <v>309</v>
      </c>
      <c r="D997" s="1" t="s">
        <v>374</v>
      </c>
      <c r="E997" s="1" t="s">
        <v>284</v>
      </c>
      <c r="F997" s="1" t="s">
        <v>442</v>
      </c>
      <c r="G997" s="1" t="s">
        <v>116</v>
      </c>
      <c r="H997" s="1" t="s">
        <v>40</v>
      </c>
      <c r="I997" s="1" t="s">
        <v>117</v>
      </c>
      <c r="J997" s="1" t="s">
        <v>81</v>
      </c>
      <c r="K997" s="1" t="s">
        <v>129</v>
      </c>
      <c r="L997" s="1" t="s">
        <v>264</v>
      </c>
      <c r="M997" s="1" t="s">
        <v>8411</v>
      </c>
      <c r="N997" s="1" t="s">
        <v>8412</v>
      </c>
      <c r="O997" s="1" t="s">
        <v>122</v>
      </c>
      <c r="P997" s="1" t="s">
        <v>199</v>
      </c>
      <c r="Q997" s="1" t="s">
        <v>115</v>
      </c>
      <c r="R997" s="1" t="s">
        <v>8413</v>
      </c>
      <c r="S997" s="1" t="s">
        <v>7475</v>
      </c>
      <c r="T997" s="1" t="s">
        <v>8414</v>
      </c>
      <c r="V997" s="18">
        <v>4.2592592592592595E-3</v>
      </c>
      <c r="W997" s="18">
        <v>8.0902777777777778E-3</v>
      </c>
      <c r="X997" s="18">
        <v>3.8310185185185183E-3</v>
      </c>
      <c r="Y997" s="1" t="e">
        <f>VLOOKUP(A997,tickets!A:A,1,0)</f>
        <v>#N/A</v>
      </c>
      <c r="Z997" s="58">
        <v>45335</v>
      </c>
      <c r="AA997" s="79">
        <v>0.99305555555555547</v>
      </c>
    </row>
    <row r="998" spans="1:27" hidden="1" x14ac:dyDescent="0.2">
      <c r="A998" s="1" t="s">
        <v>8415</v>
      </c>
      <c r="B998" s="1" t="s">
        <v>164</v>
      </c>
      <c r="C998" s="1" t="s">
        <v>295</v>
      </c>
      <c r="D998" s="1" t="s">
        <v>251</v>
      </c>
      <c r="E998" s="1" t="s">
        <v>481</v>
      </c>
      <c r="F998" s="1" t="s">
        <v>335</v>
      </c>
      <c r="G998" s="1" t="s">
        <v>116</v>
      </c>
      <c r="H998" s="1" t="s">
        <v>40</v>
      </c>
      <c r="I998" s="1" t="s">
        <v>117</v>
      </c>
      <c r="J998" s="1" t="s">
        <v>4186</v>
      </c>
      <c r="K998" s="1" t="s">
        <v>129</v>
      </c>
      <c r="L998" s="1" t="s">
        <v>8416</v>
      </c>
      <c r="M998" s="1" t="s">
        <v>8417</v>
      </c>
      <c r="N998" s="1" t="s">
        <v>8418</v>
      </c>
      <c r="O998" s="1" t="s">
        <v>122</v>
      </c>
      <c r="P998" s="1" t="s">
        <v>246</v>
      </c>
      <c r="Q998" s="1" t="s">
        <v>247</v>
      </c>
      <c r="R998" s="1" t="s">
        <v>8419</v>
      </c>
      <c r="S998" s="1" t="s">
        <v>7479</v>
      </c>
      <c r="T998" s="1" t="s">
        <v>8420</v>
      </c>
      <c r="U998" s="1" t="s">
        <v>8421</v>
      </c>
      <c r="V998" s="18">
        <v>0</v>
      </c>
      <c r="W998" s="18">
        <v>0</v>
      </c>
      <c r="X998" s="18">
        <v>0</v>
      </c>
      <c r="Y998" s="1" t="e">
        <f>VLOOKUP(A998,tickets!A:A,1,0)</f>
        <v>#N/A</v>
      </c>
      <c r="Z998" s="58">
        <v>45336</v>
      </c>
      <c r="AA998" s="79">
        <v>0.99305555555555547</v>
      </c>
    </row>
    <row r="999" spans="1:27" hidden="1" x14ac:dyDescent="0.2">
      <c r="A999" s="1" t="s">
        <v>8422</v>
      </c>
      <c r="B999" s="1" t="s">
        <v>132</v>
      </c>
      <c r="C999" s="1" t="s">
        <v>309</v>
      </c>
      <c r="D999" s="1" t="s">
        <v>257</v>
      </c>
      <c r="E999" s="1" t="s">
        <v>284</v>
      </c>
      <c r="F999" s="1" t="s">
        <v>174</v>
      </c>
      <c r="G999" s="1" t="s">
        <v>116</v>
      </c>
      <c r="H999" s="1" t="s">
        <v>40</v>
      </c>
      <c r="I999" s="1" t="s">
        <v>117</v>
      </c>
      <c r="J999" s="1" t="s">
        <v>81</v>
      </c>
      <c r="K999" s="1" t="s">
        <v>129</v>
      </c>
      <c r="L999" s="1" t="s">
        <v>264</v>
      </c>
      <c r="M999" s="1" t="s">
        <v>8423</v>
      </c>
      <c r="N999" s="1" t="s">
        <v>8424</v>
      </c>
      <c r="O999" s="1" t="s">
        <v>122</v>
      </c>
      <c r="P999" s="1" t="s">
        <v>199</v>
      </c>
      <c r="Q999" s="1" t="s">
        <v>115</v>
      </c>
      <c r="R999" s="1" t="s">
        <v>8425</v>
      </c>
      <c r="S999" s="1" t="s">
        <v>7479</v>
      </c>
      <c r="T999" s="1" t="s">
        <v>8426</v>
      </c>
      <c r="V999" s="18">
        <v>3.5416666666666665E-3</v>
      </c>
      <c r="W999" s="18">
        <v>7.3726851851851861E-3</v>
      </c>
      <c r="X999" s="18">
        <v>3.8310185185185183E-3</v>
      </c>
      <c r="Y999" s="1" t="e">
        <f>VLOOKUP(A999,tickets!A:A,1,0)</f>
        <v>#N/A</v>
      </c>
      <c r="Z999" s="58">
        <v>45336</v>
      </c>
      <c r="AA999" s="79">
        <v>0.99305555555555547</v>
      </c>
    </row>
    <row r="1000" spans="1:27" hidden="1" x14ac:dyDescent="0.2">
      <c r="A1000" s="1" t="s">
        <v>8427</v>
      </c>
      <c r="B1000" s="1" t="s">
        <v>164</v>
      </c>
      <c r="C1000" s="1" t="s">
        <v>295</v>
      </c>
      <c r="D1000" s="1" t="s">
        <v>296</v>
      </c>
      <c r="E1000" s="1" t="s">
        <v>297</v>
      </c>
      <c r="F1000" s="1" t="s">
        <v>298</v>
      </c>
      <c r="G1000" s="1" t="s">
        <v>110</v>
      </c>
      <c r="H1000" s="1" t="s">
        <v>50</v>
      </c>
      <c r="I1000" s="1" t="s">
        <v>109</v>
      </c>
      <c r="J1000" s="1" t="s">
        <v>4186</v>
      </c>
      <c r="K1000" s="1" t="s">
        <v>129</v>
      </c>
      <c r="L1000" s="1" t="s">
        <v>8428</v>
      </c>
      <c r="M1000" s="1" t="s">
        <v>8429</v>
      </c>
      <c r="N1000" s="1" t="s">
        <v>8430</v>
      </c>
      <c r="O1000" s="1" t="s">
        <v>122</v>
      </c>
      <c r="P1000" s="1" t="s">
        <v>266</v>
      </c>
      <c r="Q1000" s="1" t="s">
        <v>283</v>
      </c>
      <c r="R1000" s="1" t="s">
        <v>8431</v>
      </c>
      <c r="S1000" s="1" t="s">
        <v>7537</v>
      </c>
      <c r="U1000" s="1" t="s">
        <v>300</v>
      </c>
      <c r="V1000" s="18">
        <v>0</v>
      </c>
      <c r="W1000" s="18">
        <v>0</v>
      </c>
      <c r="X1000" s="18">
        <v>0</v>
      </c>
      <c r="Y1000" s="1" t="e">
        <f>VLOOKUP(A1000,tickets!A:A,1,0)</f>
        <v>#N/A</v>
      </c>
      <c r="Z1000" s="58">
        <v>45340</v>
      </c>
      <c r="AA1000" s="79">
        <v>0.99305555555555547</v>
      </c>
    </row>
    <row r="1001" spans="1:27" hidden="1" x14ac:dyDescent="0.2">
      <c r="A1001" s="1" t="s">
        <v>8432</v>
      </c>
      <c r="B1001" s="1" t="s">
        <v>132</v>
      </c>
      <c r="C1001" s="1" t="s">
        <v>250</v>
      </c>
      <c r="D1001" s="1" t="s">
        <v>251</v>
      </c>
      <c r="E1001" s="1" t="s">
        <v>289</v>
      </c>
      <c r="F1001" s="1" t="s">
        <v>290</v>
      </c>
      <c r="G1001" s="1" t="s">
        <v>110</v>
      </c>
      <c r="H1001" s="1" t="s">
        <v>50</v>
      </c>
      <c r="I1001" s="1" t="s">
        <v>109</v>
      </c>
      <c r="J1001" s="1" t="s">
        <v>81</v>
      </c>
      <c r="K1001" s="1" t="s">
        <v>129</v>
      </c>
      <c r="L1001" s="1" t="s">
        <v>269</v>
      </c>
      <c r="M1001" s="1" t="s">
        <v>8433</v>
      </c>
      <c r="N1001" s="1" t="s">
        <v>8434</v>
      </c>
      <c r="O1001" s="1" t="s">
        <v>122</v>
      </c>
      <c r="P1001" s="1" t="s">
        <v>246</v>
      </c>
      <c r="Q1001" s="1" t="s">
        <v>247</v>
      </c>
      <c r="R1001" s="1" t="s">
        <v>8435</v>
      </c>
      <c r="S1001" s="1" t="s">
        <v>7537</v>
      </c>
      <c r="T1001" s="1" t="s">
        <v>269</v>
      </c>
      <c r="U1001" s="1" t="s">
        <v>369</v>
      </c>
      <c r="V1001" s="18">
        <v>1.0648148148148147E-3</v>
      </c>
      <c r="W1001" s="18">
        <v>1.8055555555555557E-3</v>
      </c>
      <c r="X1001" s="18">
        <v>7.407407407407407E-4</v>
      </c>
      <c r="Y1001" s="1" t="e">
        <f>VLOOKUP(A1001,tickets!A:A,1,0)</f>
        <v>#N/A</v>
      </c>
      <c r="Z1001" s="58">
        <v>45340</v>
      </c>
      <c r="AA1001" s="79">
        <v>0.99305555555555547</v>
      </c>
    </row>
    <row r="1002" spans="1:27" hidden="1" x14ac:dyDescent="0.2">
      <c r="A1002" s="1" t="s">
        <v>8436</v>
      </c>
      <c r="B1002" s="1" t="s">
        <v>132</v>
      </c>
      <c r="C1002" s="1" t="s">
        <v>250</v>
      </c>
      <c r="D1002" s="1" t="s">
        <v>251</v>
      </c>
      <c r="E1002" s="1" t="s">
        <v>289</v>
      </c>
      <c r="F1002" s="1" t="s">
        <v>290</v>
      </c>
      <c r="G1002" s="1" t="s">
        <v>110</v>
      </c>
      <c r="H1002" s="1" t="s">
        <v>50</v>
      </c>
      <c r="I1002" s="1" t="s">
        <v>109</v>
      </c>
      <c r="J1002" s="1" t="s">
        <v>81</v>
      </c>
      <c r="K1002" s="1" t="s">
        <v>129</v>
      </c>
      <c r="L1002" s="1" t="s">
        <v>254</v>
      </c>
      <c r="M1002" s="1" t="s">
        <v>8437</v>
      </c>
      <c r="N1002" s="1" t="s">
        <v>8438</v>
      </c>
      <c r="O1002" s="1" t="s">
        <v>122</v>
      </c>
      <c r="P1002" s="1" t="s">
        <v>246</v>
      </c>
      <c r="Q1002" s="1" t="s">
        <v>247</v>
      </c>
      <c r="R1002" s="1" t="s">
        <v>8439</v>
      </c>
      <c r="S1002" s="1" t="s">
        <v>7475</v>
      </c>
      <c r="T1002" s="1" t="s">
        <v>254</v>
      </c>
      <c r="U1002" s="1" t="s">
        <v>346</v>
      </c>
      <c r="V1002" s="18">
        <v>5.9027777777777778E-4</v>
      </c>
      <c r="W1002" s="18">
        <v>1.1574074074074073E-3</v>
      </c>
      <c r="X1002" s="18">
        <v>5.6712962962962956E-4</v>
      </c>
      <c r="Y1002" s="1" t="e">
        <f>VLOOKUP(A1002,tickets!A:A,1,0)</f>
        <v>#N/A</v>
      </c>
      <c r="Z1002" s="58">
        <v>45335</v>
      </c>
      <c r="AA1002" s="79">
        <v>0.99305555555555547</v>
      </c>
    </row>
    <row r="1003" spans="1:27" hidden="1" x14ac:dyDescent="0.2">
      <c r="A1003" s="1" t="s">
        <v>8440</v>
      </c>
      <c r="B1003" s="1" t="s">
        <v>132</v>
      </c>
      <c r="C1003" s="1" t="s">
        <v>309</v>
      </c>
      <c r="D1003" s="1" t="s">
        <v>257</v>
      </c>
      <c r="E1003" s="1" t="s">
        <v>284</v>
      </c>
      <c r="F1003" s="1" t="s">
        <v>219</v>
      </c>
      <c r="G1003" s="1" t="s">
        <v>116</v>
      </c>
      <c r="H1003" s="1" t="s">
        <v>40</v>
      </c>
      <c r="I1003" s="1" t="s">
        <v>117</v>
      </c>
      <c r="J1003" s="1" t="s">
        <v>81</v>
      </c>
      <c r="K1003" s="1" t="s">
        <v>245</v>
      </c>
      <c r="L1003" s="1" t="s">
        <v>487</v>
      </c>
      <c r="M1003" s="1" t="s">
        <v>8441</v>
      </c>
      <c r="N1003" s="1" t="s">
        <v>8442</v>
      </c>
      <c r="O1003" s="1" t="s">
        <v>122</v>
      </c>
      <c r="P1003" s="1" t="s">
        <v>199</v>
      </c>
      <c r="Q1003" s="1" t="s">
        <v>115</v>
      </c>
      <c r="R1003" s="1" t="s">
        <v>8443</v>
      </c>
      <c r="S1003" s="1" t="s">
        <v>7470</v>
      </c>
      <c r="T1003" s="1" t="s">
        <v>8444</v>
      </c>
      <c r="V1003" s="18">
        <v>1.0486111111111111E-2</v>
      </c>
      <c r="W1003" s="18">
        <v>1.1805555555555555E-2</v>
      </c>
      <c r="X1003" s="18">
        <v>1.3194444444444443E-3</v>
      </c>
      <c r="Y1003" s="1" t="e">
        <f>VLOOKUP(A1003,tickets!A:A,1,0)</f>
        <v>#N/A</v>
      </c>
      <c r="Z1003" s="58">
        <v>45334</v>
      </c>
      <c r="AA1003" s="79">
        <v>0.99305555555555547</v>
      </c>
    </row>
    <row r="1004" spans="1:27" hidden="1" x14ac:dyDescent="0.2">
      <c r="A1004" s="1" t="s">
        <v>8445</v>
      </c>
      <c r="B1004" s="1" t="s">
        <v>132</v>
      </c>
      <c r="C1004" s="1" t="s">
        <v>250</v>
      </c>
      <c r="D1004" s="1" t="s">
        <v>251</v>
      </c>
      <c r="E1004" s="1" t="s">
        <v>289</v>
      </c>
      <c r="F1004" s="1" t="s">
        <v>290</v>
      </c>
      <c r="G1004" s="1" t="s">
        <v>110</v>
      </c>
      <c r="H1004" s="1" t="s">
        <v>50</v>
      </c>
      <c r="I1004" s="1" t="s">
        <v>109</v>
      </c>
      <c r="J1004" s="1" t="s">
        <v>81</v>
      </c>
      <c r="K1004" s="1" t="s">
        <v>129</v>
      </c>
      <c r="L1004" s="1" t="s">
        <v>254</v>
      </c>
      <c r="M1004" s="1" t="s">
        <v>8446</v>
      </c>
      <c r="N1004" s="1" t="s">
        <v>8447</v>
      </c>
      <c r="O1004" s="1" t="s">
        <v>122</v>
      </c>
      <c r="P1004" s="1" t="s">
        <v>246</v>
      </c>
      <c r="Q1004" s="1" t="s">
        <v>247</v>
      </c>
      <c r="R1004" s="1" t="s">
        <v>8448</v>
      </c>
      <c r="S1004" s="1" t="s">
        <v>7537</v>
      </c>
      <c r="T1004" s="1" t="s">
        <v>254</v>
      </c>
      <c r="U1004" s="1" t="s">
        <v>346</v>
      </c>
      <c r="V1004" s="18">
        <v>6.3657407407407402E-4</v>
      </c>
      <c r="W1004" s="18">
        <v>1.3773148148148147E-3</v>
      </c>
      <c r="X1004" s="18">
        <v>7.407407407407407E-4</v>
      </c>
      <c r="Y1004" s="1" t="e">
        <f>VLOOKUP(A1004,tickets!A:A,1,0)</f>
        <v>#N/A</v>
      </c>
      <c r="Z1004" s="58">
        <v>45340</v>
      </c>
      <c r="AA1004" s="79">
        <v>0.99305555555555547</v>
      </c>
    </row>
    <row r="1005" spans="1:27" hidden="1" x14ac:dyDescent="0.2">
      <c r="A1005" s="1" t="s">
        <v>8449</v>
      </c>
      <c r="B1005" s="1" t="s">
        <v>132</v>
      </c>
      <c r="C1005" s="1" t="s">
        <v>251</v>
      </c>
      <c r="D1005" s="1" t="s">
        <v>257</v>
      </c>
      <c r="E1005" s="1" t="s">
        <v>261</v>
      </c>
      <c r="F1005" s="1" t="s">
        <v>461</v>
      </c>
      <c r="G1005" s="1" t="s">
        <v>116</v>
      </c>
      <c r="H1005" s="1" t="s">
        <v>40</v>
      </c>
      <c r="I1005" s="1" t="s">
        <v>117</v>
      </c>
      <c r="J1005" s="1" t="s">
        <v>81</v>
      </c>
      <c r="K1005" s="1" t="s">
        <v>129</v>
      </c>
      <c r="L1005" s="1" t="s">
        <v>8450</v>
      </c>
      <c r="M1005" s="1" t="s">
        <v>8451</v>
      </c>
      <c r="N1005" s="1" t="s">
        <v>8452</v>
      </c>
      <c r="O1005" s="1" t="s">
        <v>122</v>
      </c>
      <c r="P1005" s="1" t="s">
        <v>199</v>
      </c>
      <c r="Q1005" s="1" t="s">
        <v>115</v>
      </c>
      <c r="R1005" s="1" t="s">
        <v>8453</v>
      </c>
      <c r="S1005" s="1" t="s">
        <v>7475</v>
      </c>
      <c r="T1005" s="1" t="s">
        <v>8454</v>
      </c>
      <c r="U1005" s="1" t="s">
        <v>7868</v>
      </c>
      <c r="V1005" s="18">
        <v>0.67935185185185187</v>
      </c>
      <c r="W1005" s="18">
        <v>0.70579861111111108</v>
      </c>
      <c r="X1005" s="18">
        <v>2.6446759259259264E-2</v>
      </c>
      <c r="Y1005" s="1" t="e">
        <f>VLOOKUP(A1005,tickets!A:A,1,0)</f>
        <v>#N/A</v>
      </c>
      <c r="Z1005" s="58">
        <v>45335</v>
      </c>
      <c r="AA1005" s="79">
        <v>0.99305555555555547</v>
      </c>
    </row>
    <row r="1006" spans="1:27" hidden="1" x14ac:dyDescent="0.2">
      <c r="A1006" s="1" t="s">
        <v>8455</v>
      </c>
      <c r="B1006" s="1" t="s">
        <v>164</v>
      </c>
      <c r="C1006" s="1" t="s">
        <v>242</v>
      </c>
      <c r="D1006" s="1" t="s">
        <v>251</v>
      </c>
      <c r="E1006" s="1" t="s">
        <v>286</v>
      </c>
      <c r="F1006" s="1" t="s">
        <v>287</v>
      </c>
      <c r="G1006" s="1" t="s">
        <v>110</v>
      </c>
      <c r="H1006" s="1" t="s">
        <v>50</v>
      </c>
      <c r="I1006" s="1" t="s">
        <v>109</v>
      </c>
      <c r="J1006" s="1" t="s">
        <v>81</v>
      </c>
      <c r="K1006" s="1" t="s">
        <v>114</v>
      </c>
      <c r="L1006" s="1" t="s">
        <v>398</v>
      </c>
      <c r="M1006" s="1" t="s">
        <v>8456</v>
      </c>
      <c r="N1006" s="1" t="s">
        <v>8457</v>
      </c>
      <c r="O1006" s="1" t="s">
        <v>122</v>
      </c>
      <c r="P1006" s="1" t="s">
        <v>246</v>
      </c>
      <c r="Q1006" s="1" t="s">
        <v>247</v>
      </c>
      <c r="R1006" s="1" t="s">
        <v>8458</v>
      </c>
      <c r="S1006" s="1" t="s">
        <v>7515</v>
      </c>
      <c r="T1006" s="1" t="s">
        <v>398</v>
      </c>
      <c r="U1006" s="1" t="s">
        <v>276</v>
      </c>
      <c r="V1006" s="18">
        <v>0</v>
      </c>
      <c r="W1006" s="18">
        <v>6.5636574074074069E-2</v>
      </c>
      <c r="X1006" s="18">
        <v>6.5636574074074069E-2</v>
      </c>
      <c r="Y1006" s="1" t="e">
        <f>VLOOKUP(A1006,tickets!A:A,1,0)</f>
        <v>#N/A</v>
      </c>
      <c r="Z1006" s="58">
        <v>45337</v>
      </c>
      <c r="AA1006" s="79">
        <v>0.99305555555555547</v>
      </c>
    </row>
    <row r="1007" spans="1:27" hidden="1" x14ac:dyDescent="0.2">
      <c r="A1007" s="1" t="s">
        <v>8459</v>
      </c>
      <c r="B1007" s="1" t="s">
        <v>132</v>
      </c>
      <c r="C1007" s="1" t="s">
        <v>309</v>
      </c>
      <c r="D1007" s="1" t="s">
        <v>257</v>
      </c>
      <c r="E1007" s="1" t="s">
        <v>286</v>
      </c>
      <c r="F1007" s="1" t="s">
        <v>461</v>
      </c>
      <c r="G1007" s="1" t="s">
        <v>116</v>
      </c>
      <c r="H1007" s="1" t="s">
        <v>40</v>
      </c>
      <c r="I1007" s="1" t="s">
        <v>117</v>
      </c>
      <c r="J1007" s="1" t="s">
        <v>81</v>
      </c>
      <c r="K1007" s="1" t="s">
        <v>8460</v>
      </c>
      <c r="L1007" s="1" t="s">
        <v>425</v>
      </c>
      <c r="M1007" s="1" t="s">
        <v>8461</v>
      </c>
      <c r="N1007" s="1" t="s">
        <v>8462</v>
      </c>
      <c r="O1007" s="1" t="s">
        <v>122</v>
      </c>
      <c r="P1007" s="1" t="s">
        <v>199</v>
      </c>
      <c r="Q1007" s="1" t="s">
        <v>115</v>
      </c>
      <c r="R1007" s="1" t="s">
        <v>8463</v>
      </c>
      <c r="S1007" s="1" t="s">
        <v>7515</v>
      </c>
      <c r="T1007" s="1" t="s">
        <v>8464</v>
      </c>
      <c r="U1007" s="1" t="s">
        <v>262</v>
      </c>
      <c r="V1007" s="18">
        <v>6.4583333333333333E-3</v>
      </c>
      <c r="W1007" s="18">
        <v>1.539351851851852E-2</v>
      </c>
      <c r="X1007" s="18">
        <v>8.9351851851851866E-3</v>
      </c>
      <c r="Y1007" s="1" t="e">
        <f>VLOOKUP(A1007,tickets!A:A,1,0)</f>
        <v>#N/A</v>
      </c>
      <c r="Z1007" s="58">
        <v>45337</v>
      </c>
      <c r="AA1007" s="79">
        <v>0.99305555555555547</v>
      </c>
    </row>
    <row r="1008" spans="1:27" hidden="1" x14ac:dyDescent="0.2">
      <c r="A1008" s="1" t="s">
        <v>8465</v>
      </c>
      <c r="B1008" s="1" t="s">
        <v>132</v>
      </c>
      <c r="C1008" s="1" t="s">
        <v>309</v>
      </c>
      <c r="D1008" s="1" t="s">
        <v>257</v>
      </c>
      <c r="E1008" s="1" t="s">
        <v>284</v>
      </c>
      <c r="F1008" s="1" t="s">
        <v>471</v>
      </c>
      <c r="G1008" s="1" t="s">
        <v>116</v>
      </c>
      <c r="H1008" s="1" t="s">
        <v>40</v>
      </c>
      <c r="I1008" s="1" t="s">
        <v>117</v>
      </c>
      <c r="J1008" s="1" t="s">
        <v>81</v>
      </c>
      <c r="K1008" s="1" t="s">
        <v>326</v>
      </c>
      <c r="L1008" s="1" t="s">
        <v>520</v>
      </c>
      <c r="M1008" s="1" t="s">
        <v>8466</v>
      </c>
      <c r="N1008" s="1" t="s">
        <v>8467</v>
      </c>
      <c r="O1008" s="1" t="s">
        <v>122</v>
      </c>
      <c r="P1008" s="1" t="s">
        <v>199</v>
      </c>
      <c r="Q1008" s="1" t="s">
        <v>115</v>
      </c>
      <c r="R1008" s="1" t="s">
        <v>8468</v>
      </c>
      <c r="S1008" s="1" t="s">
        <v>7475</v>
      </c>
      <c r="T1008" s="1" t="s">
        <v>8469</v>
      </c>
      <c r="V1008" s="18">
        <v>6.7453703703703696E-2</v>
      </c>
      <c r="W1008" s="18">
        <v>7.8506944444444449E-2</v>
      </c>
      <c r="X1008" s="18">
        <v>1.105324074074074E-2</v>
      </c>
      <c r="Y1008" s="1" t="e">
        <f>VLOOKUP(A1008,tickets!A:A,1,0)</f>
        <v>#N/A</v>
      </c>
      <c r="Z1008" s="58">
        <v>45335</v>
      </c>
      <c r="AA1008" s="79">
        <v>0.99305555555555547</v>
      </c>
    </row>
    <row r="1009" spans="1:27" x14ac:dyDescent="0.2">
      <c r="A1009" s="1" t="s">
        <v>3016</v>
      </c>
      <c r="B1009" s="1" t="s">
        <v>115</v>
      </c>
      <c r="C1009" s="1" t="s">
        <v>20</v>
      </c>
      <c r="D1009" s="1" t="s">
        <v>243</v>
      </c>
      <c r="E1009" s="1" t="s">
        <v>59</v>
      </c>
      <c r="F1009" s="1" t="s">
        <v>144</v>
      </c>
      <c r="G1009" s="1" t="s">
        <v>116</v>
      </c>
      <c r="H1009" s="1" t="s">
        <v>40</v>
      </c>
      <c r="I1009" s="1" t="s">
        <v>117</v>
      </c>
      <c r="J1009" s="1" t="s">
        <v>81</v>
      </c>
      <c r="K1009" s="1" t="s">
        <v>3017</v>
      </c>
      <c r="L1009" s="1" t="s">
        <v>3021</v>
      </c>
      <c r="M1009" s="1" t="s">
        <v>7852</v>
      </c>
      <c r="N1009" s="1" t="s">
        <v>7853</v>
      </c>
      <c r="O1009" s="1" t="s">
        <v>122</v>
      </c>
      <c r="P1009" s="1" t="s">
        <v>266</v>
      </c>
      <c r="Q1009" s="1" t="s">
        <v>267</v>
      </c>
      <c r="R1009" s="1" t="s">
        <v>7854</v>
      </c>
      <c r="S1009" s="1" t="s">
        <v>7515</v>
      </c>
      <c r="T1009" s="1" t="s">
        <v>7855</v>
      </c>
      <c r="U1009" s="1" t="s">
        <v>7856</v>
      </c>
      <c r="V1009" s="18">
        <v>0.21685185185185185</v>
      </c>
      <c r="W1009" s="18">
        <v>0.24322916666666669</v>
      </c>
      <c r="X1009" s="18">
        <v>2.6377314814814815E-2</v>
      </c>
      <c r="Y1009" s="1" t="e">
        <f>VLOOKUP(A1009,tickets!A:A,1,0)</f>
        <v>#N/A</v>
      </c>
      <c r="Z1009" s="58">
        <v>45337</v>
      </c>
      <c r="AA1009" s="79">
        <v>0.99305555555555547</v>
      </c>
    </row>
    <row r="1010" spans="1:27" hidden="1" x14ac:dyDescent="0.2">
      <c r="A1010" s="1" t="s">
        <v>8475</v>
      </c>
      <c r="B1010" s="1" t="s">
        <v>132</v>
      </c>
      <c r="C1010" s="1" t="s">
        <v>309</v>
      </c>
      <c r="D1010" s="1" t="s">
        <v>257</v>
      </c>
      <c r="E1010" s="1" t="s">
        <v>281</v>
      </c>
      <c r="F1010" s="1" t="s">
        <v>471</v>
      </c>
      <c r="G1010" s="1" t="s">
        <v>116</v>
      </c>
      <c r="H1010" s="1" t="s">
        <v>40</v>
      </c>
      <c r="I1010" s="1" t="s">
        <v>117</v>
      </c>
      <c r="J1010" s="1" t="s">
        <v>81</v>
      </c>
      <c r="K1010" s="1" t="s">
        <v>524</v>
      </c>
      <c r="L1010" s="1" t="s">
        <v>525</v>
      </c>
      <c r="M1010" s="1" t="s">
        <v>8476</v>
      </c>
      <c r="N1010" s="1" t="s">
        <v>8477</v>
      </c>
      <c r="O1010" s="1" t="s">
        <v>122</v>
      </c>
      <c r="P1010" s="1" t="s">
        <v>199</v>
      </c>
      <c r="Q1010" s="1" t="s">
        <v>480</v>
      </c>
      <c r="R1010" s="1" t="s">
        <v>8478</v>
      </c>
      <c r="S1010" s="1" t="s">
        <v>7515</v>
      </c>
      <c r="T1010" s="1" t="s">
        <v>8479</v>
      </c>
      <c r="U1010" s="1" t="s">
        <v>519</v>
      </c>
      <c r="V1010" s="18">
        <v>6.6550925925925935E-3</v>
      </c>
      <c r="W1010" s="18">
        <v>1.1701388888888891E-2</v>
      </c>
      <c r="X1010" s="18">
        <v>5.0462962962962961E-3</v>
      </c>
      <c r="Y1010" s="1" t="e">
        <f>VLOOKUP(A1010,tickets!A:A,1,0)</f>
        <v>#N/A</v>
      </c>
      <c r="Z1010" s="58">
        <v>45337</v>
      </c>
      <c r="AA1010" s="79">
        <v>0.99305555555555547</v>
      </c>
    </row>
    <row r="1011" spans="1:27" hidden="1" x14ac:dyDescent="0.2">
      <c r="A1011" s="1" t="s">
        <v>8480</v>
      </c>
      <c r="B1011" s="1" t="s">
        <v>132</v>
      </c>
      <c r="C1011" s="1" t="s">
        <v>256</v>
      </c>
      <c r="D1011" s="1" t="s">
        <v>257</v>
      </c>
      <c r="E1011" s="1" t="s">
        <v>258</v>
      </c>
      <c r="F1011" s="1" t="s">
        <v>219</v>
      </c>
      <c r="G1011" s="1" t="s">
        <v>116</v>
      </c>
      <c r="H1011" s="1" t="s">
        <v>40</v>
      </c>
      <c r="I1011" s="1" t="s">
        <v>117</v>
      </c>
      <c r="J1011" s="1" t="s">
        <v>81</v>
      </c>
      <c r="K1011" s="1" t="s">
        <v>259</v>
      </c>
      <c r="L1011" s="1" t="s">
        <v>260</v>
      </c>
      <c r="M1011" s="1" t="s">
        <v>8481</v>
      </c>
      <c r="N1011" s="1" t="s">
        <v>8482</v>
      </c>
      <c r="O1011" s="1" t="s">
        <v>122</v>
      </c>
      <c r="P1011" s="1" t="s">
        <v>199</v>
      </c>
      <c r="Q1011" s="1" t="s">
        <v>115</v>
      </c>
      <c r="R1011" s="1" t="s">
        <v>8483</v>
      </c>
      <c r="S1011" s="1" t="s">
        <v>7483</v>
      </c>
      <c r="T1011" s="1" t="s">
        <v>7670</v>
      </c>
      <c r="V1011" s="18">
        <v>0.16870370370370369</v>
      </c>
      <c r="W1011" s="18">
        <v>0.18026620370370372</v>
      </c>
      <c r="X1011" s="18">
        <v>1.1562499999999998E-2</v>
      </c>
      <c r="Y1011" s="1" t="e">
        <f>VLOOKUP(A1011,tickets!A:A,1,0)</f>
        <v>#N/A</v>
      </c>
      <c r="Z1011" s="58">
        <v>45338</v>
      </c>
      <c r="AA1011" s="79">
        <v>0.99305555555555547</v>
      </c>
    </row>
    <row r="1012" spans="1:27" hidden="1" x14ac:dyDescent="0.2">
      <c r="A1012" s="1" t="s">
        <v>8484</v>
      </c>
      <c r="B1012" s="1" t="s">
        <v>132</v>
      </c>
      <c r="C1012" s="1" t="s">
        <v>250</v>
      </c>
      <c r="D1012" s="1" t="s">
        <v>251</v>
      </c>
      <c r="E1012" s="1" t="s">
        <v>252</v>
      </c>
      <c r="F1012" s="1" t="s">
        <v>253</v>
      </c>
      <c r="G1012" s="1" t="s">
        <v>159</v>
      </c>
      <c r="H1012" s="1" t="s">
        <v>36</v>
      </c>
      <c r="I1012" s="1" t="s">
        <v>84</v>
      </c>
      <c r="J1012" s="1" t="s">
        <v>81</v>
      </c>
      <c r="K1012" s="1" t="s">
        <v>129</v>
      </c>
      <c r="L1012" s="1" t="s">
        <v>386</v>
      </c>
      <c r="M1012" s="1" t="s">
        <v>8485</v>
      </c>
      <c r="N1012" s="1" t="s">
        <v>8486</v>
      </c>
      <c r="O1012" s="1" t="s">
        <v>122</v>
      </c>
      <c r="P1012" s="1" t="s">
        <v>246</v>
      </c>
      <c r="Q1012" s="1" t="s">
        <v>247</v>
      </c>
      <c r="R1012" s="1" t="s">
        <v>8487</v>
      </c>
      <c r="S1012" s="1" t="s">
        <v>7483</v>
      </c>
      <c r="T1012" s="1" t="s">
        <v>386</v>
      </c>
      <c r="U1012" s="1" t="s">
        <v>255</v>
      </c>
      <c r="V1012" s="18">
        <v>8.1018518518518516E-4</v>
      </c>
      <c r="W1012" s="18">
        <v>1.9907407407407408E-3</v>
      </c>
      <c r="X1012" s="18">
        <v>1.1805555555555556E-3</v>
      </c>
      <c r="Y1012" s="1" t="e">
        <f>VLOOKUP(A1012,tickets!A:A,1,0)</f>
        <v>#N/A</v>
      </c>
      <c r="Z1012" s="58">
        <v>45338</v>
      </c>
      <c r="AA1012" s="79">
        <v>0.99305555555555547</v>
      </c>
    </row>
    <row r="1013" spans="1:27" x14ac:dyDescent="0.2">
      <c r="A1013" s="1" t="s">
        <v>3082</v>
      </c>
      <c r="B1013" s="1" t="s">
        <v>152</v>
      </c>
      <c r="C1013" s="1" t="s">
        <v>17</v>
      </c>
      <c r="D1013" s="1" t="s">
        <v>243</v>
      </c>
      <c r="E1013" s="1" t="s">
        <v>197</v>
      </c>
      <c r="F1013" s="1" t="s">
        <v>120</v>
      </c>
      <c r="G1013" s="1" t="s">
        <v>116</v>
      </c>
      <c r="H1013" s="1" t="s">
        <v>40</v>
      </c>
      <c r="I1013" s="1" t="s">
        <v>117</v>
      </c>
      <c r="J1013" s="1" t="s">
        <v>81</v>
      </c>
      <c r="K1013" s="1" t="s">
        <v>200</v>
      </c>
      <c r="L1013" s="1" t="s">
        <v>3086</v>
      </c>
      <c r="M1013" s="1" t="s">
        <v>7887</v>
      </c>
      <c r="N1013" s="1" t="s">
        <v>7888</v>
      </c>
      <c r="O1013" s="1" t="s">
        <v>122</v>
      </c>
      <c r="P1013" s="1" t="s">
        <v>266</v>
      </c>
      <c r="Q1013" s="1" t="s">
        <v>341</v>
      </c>
      <c r="R1013" s="1" t="s">
        <v>7889</v>
      </c>
      <c r="S1013" s="1" t="s">
        <v>7515</v>
      </c>
      <c r="T1013" s="1" t="s">
        <v>7890</v>
      </c>
      <c r="V1013" s="18">
        <v>3.3180902777777779</v>
      </c>
      <c r="W1013" s="18">
        <v>3.3800347222222222</v>
      </c>
      <c r="X1013" s="18">
        <v>6.1944444444444441E-2</v>
      </c>
      <c r="Y1013" s="1" t="e">
        <f>VLOOKUP(A1013,tickets!A:A,1,0)</f>
        <v>#N/A</v>
      </c>
      <c r="Z1013" s="58">
        <v>45337</v>
      </c>
      <c r="AA1013" s="79">
        <v>0.99305555555555547</v>
      </c>
    </row>
    <row r="1014" spans="1:27" x14ac:dyDescent="0.2">
      <c r="A1014" s="1" t="s">
        <v>3007</v>
      </c>
      <c r="B1014" s="1" t="s">
        <v>112</v>
      </c>
      <c r="C1014" s="1" t="s">
        <v>18</v>
      </c>
      <c r="D1014" s="1" t="s">
        <v>18</v>
      </c>
      <c r="E1014" s="1" t="s">
        <v>499</v>
      </c>
      <c r="F1014" s="1" t="s">
        <v>1770</v>
      </c>
      <c r="G1014" s="1" t="s">
        <v>110</v>
      </c>
      <c r="H1014" s="1" t="s">
        <v>50</v>
      </c>
      <c r="I1014" s="1" t="s">
        <v>109</v>
      </c>
      <c r="J1014" s="1" t="s">
        <v>81</v>
      </c>
      <c r="K1014" s="1" t="s">
        <v>111</v>
      </c>
      <c r="L1014" s="1" t="s">
        <v>3010</v>
      </c>
      <c r="M1014" s="1" t="s">
        <v>7981</v>
      </c>
      <c r="N1014" s="1" t="s">
        <v>7982</v>
      </c>
      <c r="O1014" s="1" t="s">
        <v>122</v>
      </c>
      <c r="P1014" s="1" t="s">
        <v>266</v>
      </c>
      <c r="Q1014" s="1" t="s">
        <v>267</v>
      </c>
      <c r="R1014" s="1" t="s">
        <v>7982</v>
      </c>
      <c r="S1014" s="1" t="s">
        <v>7515</v>
      </c>
      <c r="T1014" s="1" t="s">
        <v>6115</v>
      </c>
      <c r="U1014" s="1" t="s">
        <v>6339</v>
      </c>
      <c r="V1014" s="18">
        <v>0</v>
      </c>
      <c r="W1014" s="18">
        <v>3.9351851851851852E-4</v>
      </c>
      <c r="X1014" s="18">
        <v>3.9351851851851852E-4</v>
      </c>
      <c r="Y1014" s="1" t="e">
        <f>VLOOKUP(A1014,tickets!A:A,1,0)</f>
        <v>#N/A</v>
      </c>
      <c r="Z1014" s="58">
        <v>45337</v>
      </c>
      <c r="AA1014" s="79">
        <v>0.99305555555555547</v>
      </c>
    </row>
    <row r="1015" spans="1:27" x14ac:dyDescent="0.2">
      <c r="A1015" s="1" t="s">
        <v>3011</v>
      </c>
      <c r="B1015" s="1" t="s">
        <v>115</v>
      </c>
      <c r="C1015" s="1" t="s">
        <v>20</v>
      </c>
      <c r="D1015" s="1" t="s">
        <v>243</v>
      </c>
      <c r="E1015" s="1" t="s">
        <v>59</v>
      </c>
      <c r="F1015" s="1" t="s">
        <v>144</v>
      </c>
      <c r="G1015" s="1" t="s">
        <v>116</v>
      </c>
      <c r="H1015" s="1" t="s">
        <v>40</v>
      </c>
      <c r="I1015" s="1" t="s">
        <v>117</v>
      </c>
      <c r="J1015" s="1" t="s">
        <v>81</v>
      </c>
      <c r="K1015" s="1" t="s">
        <v>200</v>
      </c>
      <c r="L1015" s="1" t="s">
        <v>3015</v>
      </c>
      <c r="M1015" s="1" t="s">
        <v>7991</v>
      </c>
      <c r="N1015" s="1" t="s">
        <v>7992</v>
      </c>
      <c r="O1015" s="1" t="s">
        <v>122</v>
      </c>
      <c r="P1015" s="1" t="s">
        <v>266</v>
      </c>
      <c r="Q1015" s="1" t="s">
        <v>267</v>
      </c>
      <c r="R1015" s="1" t="s">
        <v>7993</v>
      </c>
      <c r="S1015" s="1" t="s">
        <v>7515</v>
      </c>
      <c r="T1015" s="1" t="s">
        <v>7994</v>
      </c>
      <c r="U1015" s="1" t="s">
        <v>7856</v>
      </c>
      <c r="V1015" s="18">
        <v>0.21631944444444443</v>
      </c>
      <c r="W1015" s="18">
        <v>0.23329861111111114</v>
      </c>
      <c r="X1015" s="18">
        <v>1.6979166666666667E-2</v>
      </c>
      <c r="Y1015" s="1" t="e">
        <f>VLOOKUP(A1015,tickets!A:A,1,0)</f>
        <v>#N/A</v>
      </c>
      <c r="Z1015" s="58">
        <v>45337</v>
      </c>
      <c r="AA1015" s="79">
        <v>0.99305555555555547</v>
      </c>
    </row>
    <row r="1016" spans="1:27" hidden="1" x14ac:dyDescent="0.2">
      <c r="A1016" s="1" t="s">
        <v>2954</v>
      </c>
      <c r="B1016" s="1" t="s">
        <v>124</v>
      </c>
      <c r="C1016" s="1" t="s">
        <v>18</v>
      </c>
      <c r="D1016" s="1" t="s">
        <v>277</v>
      </c>
      <c r="E1016" s="1" t="s">
        <v>57</v>
      </c>
      <c r="F1016" s="1" t="s">
        <v>125</v>
      </c>
      <c r="G1016" s="1" t="s">
        <v>123</v>
      </c>
      <c r="H1016" s="1" t="s">
        <v>50</v>
      </c>
      <c r="I1016" s="1" t="s">
        <v>109</v>
      </c>
      <c r="J1016" s="1" t="s">
        <v>80</v>
      </c>
      <c r="K1016" s="1" t="s">
        <v>121</v>
      </c>
      <c r="L1016" s="1" t="s">
        <v>137</v>
      </c>
      <c r="M1016" s="1" t="s">
        <v>8029</v>
      </c>
      <c r="N1016" s="1" t="s">
        <v>8029</v>
      </c>
      <c r="O1016" s="1" t="s">
        <v>122</v>
      </c>
      <c r="P1016" s="1" t="s">
        <v>278</v>
      </c>
      <c r="Q1016" s="1" t="s">
        <v>278</v>
      </c>
      <c r="R1016" s="1" t="s">
        <v>8030</v>
      </c>
      <c r="S1016" s="1" t="s">
        <v>7515</v>
      </c>
      <c r="T1016" s="1" t="s">
        <v>510</v>
      </c>
      <c r="U1016" s="1" t="s">
        <v>8031</v>
      </c>
      <c r="V1016" s="18">
        <v>8.2997685185185188E-2</v>
      </c>
      <c r="W1016" s="18">
        <v>8.4606481481481477E-2</v>
      </c>
      <c r="X1016" s="18">
        <v>1.6087962962962963E-3</v>
      </c>
      <c r="Y1016" s="1" t="e">
        <f>VLOOKUP(A1016,tickets!A:A,1,0)</f>
        <v>#N/A</v>
      </c>
      <c r="Z1016" s="58">
        <v>45337</v>
      </c>
      <c r="AA1016" s="79">
        <v>0.99305555555555547</v>
      </c>
    </row>
    <row r="1017" spans="1:27" hidden="1" x14ac:dyDescent="0.2">
      <c r="A1017" s="1" t="s">
        <v>8505</v>
      </c>
      <c r="B1017" s="1" t="s">
        <v>164</v>
      </c>
      <c r="C1017" s="1" t="s">
        <v>295</v>
      </c>
      <c r="D1017" s="1" t="s">
        <v>251</v>
      </c>
      <c r="E1017" s="1" t="s">
        <v>261</v>
      </c>
      <c r="F1017" s="1" t="s">
        <v>335</v>
      </c>
      <c r="G1017" s="1" t="s">
        <v>110</v>
      </c>
      <c r="H1017" s="1" t="s">
        <v>50</v>
      </c>
      <c r="I1017" s="1" t="s">
        <v>109</v>
      </c>
      <c r="J1017" s="1" t="s">
        <v>4186</v>
      </c>
      <c r="K1017" s="1" t="s">
        <v>129</v>
      </c>
      <c r="L1017" s="1" t="s">
        <v>336</v>
      </c>
      <c r="M1017" s="1" t="s">
        <v>8506</v>
      </c>
      <c r="N1017" s="1" t="s">
        <v>8507</v>
      </c>
      <c r="O1017" s="1" t="s">
        <v>122</v>
      </c>
      <c r="P1017" s="1" t="s">
        <v>246</v>
      </c>
      <c r="Q1017" s="1" t="s">
        <v>247</v>
      </c>
      <c r="R1017" s="1" t="s">
        <v>8508</v>
      </c>
      <c r="S1017" s="1" t="s">
        <v>7475</v>
      </c>
      <c r="U1017" s="1" t="s">
        <v>6657</v>
      </c>
      <c r="V1017" s="18">
        <v>0</v>
      </c>
      <c r="W1017" s="18">
        <v>0</v>
      </c>
      <c r="X1017" s="18">
        <v>0</v>
      </c>
      <c r="Y1017" s="1" t="e">
        <f>VLOOKUP(A1017,tickets!A:A,1,0)</f>
        <v>#N/A</v>
      </c>
      <c r="Z1017" s="58">
        <v>45335</v>
      </c>
      <c r="AA1017" s="79">
        <v>0.99305555555555547</v>
      </c>
    </row>
    <row r="1018" spans="1:27" hidden="1" x14ac:dyDescent="0.2">
      <c r="A1018" s="1" t="s">
        <v>8509</v>
      </c>
      <c r="B1018" s="1" t="s">
        <v>132</v>
      </c>
      <c r="C1018" s="1" t="s">
        <v>309</v>
      </c>
      <c r="D1018" s="1" t="s">
        <v>257</v>
      </c>
      <c r="E1018" s="1" t="s">
        <v>244</v>
      </c>
      <c r="F1018" s="1" t="s">
        <v>219</v>
      </c>
      <c r="G1018" s="1" t="s">
        <v>116</v>
      </c>
      <c r="H1018" s="1" t="s">
        <v>40</v>
      </c>
      <c r="I1018" s="1" t="s">
        <v>117</v>
      </c>
      <c r="J1018" s="1" t="s">
        <v>81</v>
      </c>
      <c r="K1018" s="1" t="s">
        <v>420</v>
      </c>
      <c r="L1018" s="1" t="s">
        <v>1055</v>
      </c>
      <c r="M1018" s="1" t="s">
        <v>8510</v>
      </c>
      <c r="N1018" s="1" t="s">
        <v>8511</v>
      </c>
      <c r="O1018" s="1" t="s">
        <v>122</v>
      </c>
      <c r="P1018" s="1" t="s">
        <v>246</v>
      </c>
      <c r="Q1018" s="1" t="s">
        <v>247</v>
      </c>
      <c r="R1018" s="1" t="s">
        <v>8512</v>
      </c>
      <c r="S1018" s="1" t="s">
        <v>7479</v>
      </c>
      <c r="T1018" s="1" t="s">
        <v>8513</v>
      </c>
      <c r="U1018" s="1" t="s">
        <v>262</v>
      </c>
      <c r="V1018" s="18">
        <v>3.4166666666666672E-2</v>
      </c>
      <c r="W1018" s="18">
        <v>4.1284722222222223E-2</v>
      </c>
      <c r="X1018" s="18">
        <v>7.1180555555555554E-3</v>
      </c>
      <c r="Y1018" s="1" t="e">
        <f>VLOOKUP(A1018,tickets!A:A,1,0)</f>
        <v>#N/A</v>
      </c>
      <c r="Z1018" s="58">
        <v>45336</v>
      </c>
      <c r="AA1018" s="79">
        <v>0.99305555555555547</v>
      </c>
    </row>
    <row r="1019" spans="1:27" hidden="1" x14ac:dyDescent="0.2">
      <c r="A1019" s="1" t="s">
        <v>8514</v>
      </c>
      <c r="B1019" s="1" t="s">
        <v>132</v>
      </c>
      <c r="C1019" s="1" t="s">
        <v>250</v>
      </c>
      <c r="D1019" s="1" t="s">
        <v>251</v>
      </c>
      <c r="E1019" s="1" t="s">
        <v>263</v>
      </c>
      <c r="F1019" s="1" t="s">
        <v>293</v>
      </c>
      <c r="G1019" s="1" t="s">
        <v>116</v>
      </c>
      <c r="H1019" s="1" t="s">
        <v>40</v>
      </c>
      <c r="I1019" s="1" t="s">
        <v>117</v>
      </c>
      <c r="J1019" s="1" t="s">
        <v>81</v>
      </c>
      <c r="K1019" s="1" t="s">
        <v>129</v>
      </c>
      <c r="L1019" s="1" t="s">
        <v>386</v>
      </c>
      <c r="M1019" s="1" t="s">
        <v>8515</v>
      </c>
      <c r="N1019" s="1" t="s">
        <v>8516</v>
      </c>
      <c r="O1019" s="1" t="s">
        <v>122</v>
      </c>
      <c r="P1019" s="1" t="s">
        <v>246</v>
      </c>
      <c r="Q1019" s="1" t="s">
        <v>247</v>
      </c>
      <c r="R1019" s="1" t="s">
        <v>8516</v>
      </c>
      <c r="S1019" s="1" t="s">
        <v>7515</v>
      </c>
      <c r="T1019" s="1" t="s">
        <v>386</v>
      </c>
      <c r="U1019" s="1" t="s">
        <v>387</v>
      </c>
      <c r="V1019" s="18">
        <v>0</v>
      </c>
      <c r="W1019" s="18">
        <v>5.9027777777777778E-4</v>
      </c>
      <c r="X1019" s="18">
        <v>5.9027777777777778E-4</v>
      </c>
      <c r="Y1019" s="1" t="e">
        <f>VLOOKUP(A1019,tickets!A:A,1,0)</f>
        <v>#N/A</v>
      </c>
      <c r="Z1019" s="58">
        <v>45337</v>
      </c>
      <c r="AA1019" s="79">
        <v>0.99305555555555547</v>
      </c>
    </row>
    <row r="1020" spans="1:27" hidden="1" x14ac:dyDescent="0.2">
      <c r="A1020" s="1" t="s">
        <v>8517</v>
      </c>
      <c r="B1020" s="1" t="s">
        <v>132</v>
      </c>
      <c r="C1020" s="1" t="s">
        <v>250</v>
      </c>
      <c r="D1020" s="1" t="s">
        <v>251</v>
      </c>
      <c r="E1020" s="1" t="s">
        <v>263</v>
      </c>
      <c r="F1020" s="1" t="s">
        <v>293</v>
      </c>
      <c r="G1020" s="1" t="s">
        <v>116</v>
      </c>
      <c r="H1020" s="1" t="s">
        <v>40</v>
      </c>
      <c r="I1020" s="1" t="s">
        <v>117</v>
      </c>
      <c r="J1020" s="1" t="s">
        <v>81</v>
      </c>
      <c r="K1020" s="1" t="s">
        <v>129</v>
      </c>
      <c r="L1020" s="1" t="s">
        <v>8518</v>
      </c>
      <c r="M1020" s="1" t="s">
        <v>8519</v>
      </c>
      <c r="N1020" s="1" t="s">
        <v>8520</v>
      </c>
      <c r="O1020" s="1" t="s">
        <v>122</v>
      </c>
      <c r="P1020" s="1" t="s">
        <v>246</v>
      </c>
      <c r="Q1020" s="1" t="s">
        <v>247</v>
      </c>
      <c r="R1020" s="1" t="s">
        <v>8520</v>
      </c>
      <c r="S1020" s="1" t="s">
        <v>7515</v>
      </c>
      <c r="T1020" s="1" t="s">
        <v>8518</v>
      </c>
      <c r="U1020" s="1" t="s">
        <v>294</v>
      </c>
      <c r="V1020" s="18">
        <v>0</v>
      </c>
      <c r="W1020" s="18">
        <v>9.8379629629629642E-4</v>
      </c>
      <c r="X1020" s="18">
        <v>9.8379629629629642E-4</v>
      </c>
      <c r="Y1020" s="1" t="e">
        <f>VLOOKUP(A1020,tickets!A:A,1,0)</f>
        <v>#N/A</v>
      </c>
      <c r="Z1020" s="58">
        <v>45337</v>
      </c>
      <c r="AA1020" s="79">
        <v>0.99305555555555547</v>
      </c>
    </row>
    <row r="1021" spans="1:27" hidden="1" x14ac:dyDescent="0.2">
      <c r="A1021" s="1" t="s">
        <v>8521</v>
      </c>
      <c r="B1021" s="1" t="s">
        <v>132</v>
      </c>
      <c r="C1021" s="1" t="s">
        <v>250</v>
      </c>
      <c r="D1021" s="1" t="s">
        <v>251</v>
      </c>
      <c r="E1021" s="1" t="s">
        <v>263</v>
      </c>
      <c r="F1021" s="1" t="s">
        <v>293</v>
      </c>
      <c r="G1021" s="1" t="s">
        <v>116</v>
      </c>
      <c r="H1021" s="1" t="s">
        <v>40</v>
      </c>
      <c r="I1021" s="1" t="s">
        <v>117</v>
      </c>
      <c r="J1021" s="1" t="s">
        <v>81</v>
      </c>
      <c r="K1021" s="1" t="s">
        <v>129</v>
      </c>
      <c r="L1021" s="1" t="s">
        <v>333</v>
      </c>
      <c r="M1021" s="1" t="s">
        <v>8522</v>
      </c>
      <c r="N1021" s="1" t="s">
        <v>8523</v>
      </c>
      <c r="O1021" s="1" t="s">
        <v>122</v>
      </c>
      <c r="P1021" s="1" t="s">
        <v>246</v>
      </c>
      <c r="Q1021" s="1" t="s">
        <v>247</v>
      </c>
      <c r="R1021" s="1" t="s">
        <v>8523</v>
      </c>
      <c r="S1021" s="1" t="s">
        <v>7515</v>
      </c>
      <c r="T1021" s="1" t="s">
        <v>333</v>
      </c>
      <c r="U1021" s="1" t="s">
        <v>334</v>
      </c>
      <c r="V1021" s="18">
        <v>0</v>
      </c>
      <c r="W1021" s="18">
        <v>1.5509259259259261E-3</v>
      </c>
      <c r="X1021" s="18">
        <v>1.5509259259259261E-3</v>
      </c>
      <c r="Y1021" s="1" t="e">
        <f>VLOOKUP(A1021,tickets!A:A,1,0)</f>
        <v>#N/A</v>
      </c>
      <c r="Z1021" s="58">
        <v>45337</v>
      </c>
      <c r="AA1021" s="79">
        <v>0.99305555555555547</v>
      </c>
    </row>
    <row r="1022" spans="1:27" x14ac:dyDescent="0.2">
      <c r="A1022" s="1" t="s">
        <v>2983</v>
      </c>
      <c r="B1022" s="1" t="s">
        <v>112</v>
      </c>
      <c r="C1022" s="1" t="s">
        <v>18</v>
      </c>
      <c r="D1022" s="1" t="s">
        <v>18</v>
      </c>
      <c r="E1022" s="1" t="s">
        <v>499</v>
      </c>
      <c r="F1022" s="1" t="s">
        <v>1770</v>
      </c>
      <c r="G1022" s="1" t="s">
        <v>110</v>
      </c>
      <c r="H1022" s="1" t="s">
        <v>50</v>
      </c>
      <c r="I1022" s="1" t="s">
        <v>109</v>
      </c>
      <c r="J1022" s="1" t="s">
        <v>81</v>
      </c>
      <c r="K1022" s="1" t="s">
        <v>111</v>
      </c>
      <c r="L1022" s="1" t="s">
        <v>2987</v>
      </c>
      <c r="M1022" s="1" t="s">
        <v>8180</v>
      </c>
      <c r="N1022" s="1" t="s">
        <v>8181</v>
      </c>
      <c r="O1022" s="1" t="s">
        <v>122</v>
      </c>
      <c r="P1022" s="1" t="s">
        <v>266</v>
      </c>
      <c r="Q1022" s="1" t="s">
        <v>267</v>
      </c>
      <c r="R1022" s="1" t="s">
        <v>8182</v>
      </c>
      <c r="S1022" s="1" t="s">
        <v>7515</v>
      </c>
      <c r="T1022" s="1" t="s">
        <v>6115</v>
      </c>
      <c r="U1022" s="1" t="s">
        <v>6339</v>
      </c>
      <c r="V1022" s="18">
        <v>0</v>
      </c>
      <c r="W1022" s="18">
        <v>1.1921296296296296E-3</v>
      </c>
      <c r="X1022" s="18">
        <v>1.1921296296296296E-3</v>
      </c>
      <c r="Y1022" s="1" t="e">
        <f>VLOOKUP(A1022,tickets!A:A,1,0)</f>
        <v>#N/A</v>
      </c>
      <c r="Z1022" s="58">
        <v>45337</v>
      </c>
      <c r="AA1022" s="79">
        <v>0.99305555555555547</v>
      </c>
    </row>
    <row r="1023" spans="1:27" x14ac:dyDescent="0.2">
      <c r="A1023" s="1" t="s">
        <v>3055</v>
      </c>
      <c r="B1023" s="1" t="s">
        <v>112</v>
      </c>
      <c r="C1023" s="1" t="s">
        <v>21</v>
      </c>
      <c r="D1023" s="1" t="s">
        <v>311</v>
      </c>
      <c r="E1023" s="1" t="s">
        <v>498</v>
      </c>
      <c r="F1023" s="1" t="s">
        <v>145</v>
      </c>
      <c r="G1023" s="1" t="s">
        <v>116</v>
      </c>
      <c r="H1023" s="1" t="s">
        <v>50</v>
      </c>
      <c r="I1023" s="1" t="s">
        <v>109</v>
      </c>
      <c r="J1023" s="1" t="s">
        <v>81</v>
      </c>
      <c r="K1023" s="1" t="s">
        <v>121</v>
      </c>
      <c r="L1023" s="1" t="s">
        <v>3059</v>
      </c>
      <c r="M1023" s="1" t="s">
        <v>8265</v>
      </c>
      <c r="N1023" s="1" t="s">
        <v>8266</v>
      </c>
      <c r="O1023" s="1" t="s">
        <v>122</v>
      </c>
      <c r="P1023" s="1" t="s">
        <v>266</v>
      </c>
      <c r="Q1023" s="1" t="s">
        <v>343</v>
      </c>
      <c r="R1023" s="1" t="s">
        <v>8267</v>
      </c>
      <c r="S1023" s="1" t="s">
        <v>7515</v>
      </c>
      <c r="T1023" s="1" t="s">
        <v>312</v>
      </c>
      <c r="U1023" s="1" t="s">
        <v>8268</v>
      </c>
      <c r="V1023" s="18">
        <v>9.2152777777777764E-2</v>
      </c>
      <c r="W1023" s="18">
        <v>0.10618055555555556</v>
      </c>
      <c r="X1023" s="18">
        <v>1.4027777777777778E-2</v>
      </c>
      <c r="Y1023" s="1" t="e">
        <f>VLOOKUP(A1023,tickets!A:A,1,0)</f>
        <v>#N/A</v>
      </c>
      <c r="Z1023" s="58">
        <v>45337</v>
      </c>
      <c r="AA1023" s="79">
        <v>0.99305555555555547</v>
      </c>
    </row>
    <row r="1024" spans="1:27" x14ac:dyDescent="0.2">
      <c r="A1024" s="1" t="s">
        <v>2979</v>
      </c>
      <c r="B1024" s="1" t="s">
        <v>115</v>
      </c>
      <c r="C1024" s="1" t="s">
        <v>14</v>
      </c>
      <c r="D1024" s="1" t="s">
        <v>257</v>
      </c>
      <c r="E1024" s="1" t="s">
        <v>49</v>
      </c>
      <c r="F1024" s="1" t="s">
        <v>156</v>
      </c>
      <c r="G1024" s="1" t="s">
        <v>116</v>
      </c>
      <c r="H1024" s="1" t="s">
        <v>40</v>
      </c>
      <c r="I1024" s="1" t="s">
        <v>117</v>
      </c>
      <c r="J1024" s="1" t="s">
        <v>81</v>
      </c>
      <c r="K1024" s="1" t="s">
        <v>155</v>
      </c>
      <c r="L1024" s="1" t="s">
        <v>2982</v>
      </c>
      <c r="M1024" s="1" t="s">
        <v>8276</v>
      </c>
      <c r="N1024" s="1" t="s">
        <v>7962</v>
      </c>
      <c r="O1024" s="1" t="s">
        <v>122</v>
      </c>
      <c r="P1024" s="1" t="s">
        <v>246</v>
      </c>
      <c r="Q1024" s="1" t="s">
        <v>247</v>
      </c>
      <c r="R1024" s="1" t="s">
        <v>8277</v>
      </c>
      <c r="S1024" s="1" t="s">
        <v>7515</v>
      </c>
      <c r="T1024" s="1" t="s">
        <v>8278</v>
      </c>
      <c r="V1024" s="18">
        <v>0.2479861111111111</v>
      </c>
      <c r="W1024" s="18">
        <v>0.75444444444444436</v>
      </c>
      <c r="X1024" s="18">
        <v>0.50645833333333334</v>
      </c>
      <c r="Y1024" s="1" t="e">
        <f>VLOOKUP(A1024,tickets!A:A,1,0)</f>
        <v>#N/A</v>
      </c>
      <c r="Z1024" s="58">
        <v>45337</v>
      </c>
      <c r="AA1024" s="79">
        <v>0.99305555555555547</v>
      </c>
    </row>
    <row r="1025" spans="1:27" hidden="1" x14ac:dyDescent="0.2">
      <c r="A1025" s="1" t="s">
        <v>3079</v>
      </c>
      <c r="B1025" s="1" t="s">
        <v>124</v>
      </c>
      <c r="C1025" s="1" t="s">
        <v>17</v>
      </c>
      <c r="D1025" s="1" t="s">
        <v>277</v>
      </c>
      <c r="E1025" s="1" t="s">
        <v>197</v>
      </c>
      <c r="F1025" s="1" t="s">
        <v>125</v>
      </c>
      <c r="G1025" s="1" t="s">
        <v>123</v>
      </c>
      <c r="H1025" s="1" t="s">
        <v>50</v>
      </c>
      <c r="I1025" s="1" t="s">
        <v>109</v>
      </c>
      <c r="J1025" s="1" t="s">
        <v>80</v>
      </c>
      <c r="K1025" s="1" t="s">
        <v>121</v>
      </c>
      <c r="L1025" s="1" t="s">
        <v>137</v>
      </c>
      <c r="M1025" s="1" t="s">
        <v>8354</v>
      </c>
      <c r="N1025" s="1" t="s">
        <v>8354</v>
      </c>
      <c r="O1025" s="1" t="s">
        <v>122</v>
      </c>
      <c r="P1025" s="1" t="s">
        <v>266</v>
      </c>
      <c r="Q1025" s="1" t="s">
        <v>267</v>
      </c>
      <c r="R1025" s="1" t="s">
        <v>8355</v>
      </c>
      <c r="S1025" s="1" t="s">
        <v>7515</v>
      </c>
      <c r="T1025" s="1" t="s">
        <v>510</v>
      </c>
      <c r="V1025" s="18">
        <v>0.2545486111111111</v>
      </c>
      <c r="W1025" s="18">
        <v>0.28520833333333334</v>
      </c>
      <c r="X1025" s="18">
        <v>3.0659722222222224E-2</v>
      </c>
      <c r="Y1025" s="1" t="e">
        <f>VLOOKUP(A1025,tickets!A:A,1,0)</f>
        <v>#N/A</v>
      </c>
      <c r="Z1025" s="58">
        <v>45337</v>
      </c>
      <c r="AA1025" s="79">
        <v>0.99305555555555547</v>
      </c>
    </row>
    <row r="1026" spans="1:27" x14ac:dyDescent="0.2">
      <c r="A1026" s="1" t="s">
        <v>3074</v>
      </c>
      <c r="B1026" s="1" t="s">
        <v>115</v>
      </c>
      <c r="C1026" s="1" t="s">
        <v>23</v>
      </c>
      <c r="D1026" s="1" t="s">
        <v>374</v>
      </c>
      <c r="E1026" s="1" t="s">
        <v>68</v>
      </c>
      <c r="F1026" s="1" t="s">
        <v>149</v>
      </c>
      <c r="G1026" s="1" t="s">
        <v>116</v>
      </c>
      <c r="H1026" s="1" t="s">
        <v>40</v>
      </c>
      <c r="I1026" s="1" t="s">
        <v>117</v>
      </c>
      <c r="J1026" s="1" t="s">
        <v>81</v>
      </c>
      <c r="K1026" s="1" t="s">
        <v>155</v>
      </c>
      <c r="L1026" s="1" t="s">
        <v>3078</v>
      </c>
      <c r="M1026" s="1" t="s">
        <v>8470</v>
      </c>
      <c r="N1026" s="1" t="s">
        <v>8471</v>
      </c>
      <c r="O1026" s="1" t="s">
        <v>122</v>
      </c>
      <c r="P1026" s="1" t="s">
        <v>246</v>
      </c>
      <c r="Q1026" s="1" t="s">
        <v>247</v>
      </c>
      <c r="R1026" s="1" t="s">
        <v>8472</v>
      </c>
      <c r="S1026" s="1" t="s">
        <v>7515</v>
      </c>
      <c r="T1026" s="1" t="s">
        <v>8473</v>
      </c>
      <c r="U1026" s="1" t="s">
        <v>8474</v>
      </c>
      <c r="V1026" s="18">
        <v>7.8252314814814816E-2</v>
      </c>
      <c r="W1026" s="18">
        <v>0.35539351851851847</v>
      </c>
      <c r="X1026" s="18">
        <v>0.27714120370370371</v>
      </c>
      <c r="Y1026" s="1" t="e">
        <f>VLOOKUP(A1026,tickets!A:A,1,0)</f>
        <v>#N/A</v>
      </c>
      <c r="Z1026" s="58">
        <v>45337</v>
      </c>
      <c r="AA1026" s="79">
        <v>0.99305555555555547</v>
      </c>
    </row>
    <row r="1027" spans="1:27" x14ac:dyDescent="0.2">
      <c r="A1027" s="1" t="s">
        <v>2988</v>
      </c>
      <c r="B1027" s="1" t="s">
        <v>112</v>
      </c>
      <c r="C1027" s="1" t="s">
        <v>18</v>
      </c>
      <c r="D1027" s="1" t="s">
        <v>18</v>
      </c>
      <c r="E1027" s="1" t="s">
        <v>499</v>
      </c>
      <c r="F1027" s="1" t="s">
        <v>1770</v>
      </c>
      <c r="G1027" s="1" t="s">
        <v>110</v>
      </c>
      <c r="H1027" s="1" t="s">
        <v>50</v>
      </c>
      <c r="I1027" s="1" t="s">
        <v>109</v>
      </c>
      <c r="J1027" s="1" t="s">
        <v>81</v>
      </c>
      <c r="K1027" s="1" t="s">
        <v>111</v>
      </c>
      <c r="L1027" s="1" t="s">
        <v>2992</v>
      </c>
      <c r="M1027" s="1" t="s">
        <v>8488</v>
      </c>
      <c r="N1027" s="1" t="s">
        <v>8489</v>
      </c>
      <c r="O1027" s="1" t="s">
        <v>122</v>
      </c>
      <c r="P1027" s="1" t="s">
        <v>266</v>
      </c>
      <c r="Q1027" s="1" t="s">
        <v>267</v>
      </c>
      <c r="R1027" s="1" t="s">
        <v>8490</v>
      </c>
      <c r="S1027" s="1" t="s">
        <v>7515</v>
      </c>
      <c r="T1027" s="1" t="s">
        <v>6115</v>
      </c>
      <c r="U1027" s="1" t="s">
        <v>6339</v>
      </c>
      <c r="V1027" s="18">
        <v>0</v>
      </c>
      <c r="W1027" s="18">
        <v>1.6967592592592593E-2</v>
      </c>
      <c r="X1027" s="18">
        <v>1.6967592592592593E-2</v>
      </c>
      <c r="Y1027" s="1" t="e">
        <f>VLOOKUP(A1027,tickets!A:A,1,0)</f>
        <v>#N/A</v>
      </c>
      <c r="Z1027" s="58">
        <v>45337</v>
      </c>
      <c r="AA1027" s="79">
        <v>0.99305555555555547</v>
      </c>
    </row>
    <row r="1028" spans="1:27" x14ac:dyDescent="0.2">
      <c r="A1028" s="1" t="s">
        <v>2957</v>
      </c>
      <c r="B1028" s="1" t="s">
        <v>115</v>
      </c>
      <c r="C1028" s="1" t="s">
        <v>22</v>
      </c>
      <c r="D1028" s="1" t="s">
        <v>243</v>
      </c>
      <c r="E1028" s="1" t="s">
        <v>47</v>
      </c>
      <c r="F1028" s="1" t="s">
        <v>141</v>
      </c>
      <c r="G1028" s="1" t="s">
        <v>110</v>
      </c>
      <c r="H1028" s="1" t="s">
        <v>50</v>
      </c>
      <c r="I1028" s="1" t="s">
        <v>109</v>
      </c>
      <c r="J1028" s="1" t="s">
        <v>81</v>
      </c>
      <c r="K1028" s="1" t="s">
        <v>170</v>
      </c>
      <c r="L1028" s="1" t="s">
        <v>2961</v>
      </c>
      <c r="M1028" s="1" t="s">
        <v>8631</v>
      </c>
      <c r="N1028" s="1" t="s">
        <v>8632</v>
      </c>
      <c r="O1028" s="1" t="s">
        <v>122</v>
      </c>
      <c r="P1028" s="1" t="s">
        <v>246</v>
      </c>
      <c r="Q1028" s="1" t="s">
        <v>247</v>
      </c>
      <c r="R1028" s="1" t="s">
        <v>8633</v>
      </c>
      <c r="S1028" s="1" t="s">
        <v>7515</v>
      </c>
      <c r="T1028" s="1" t="s">
        <v>8634</v>
      </c>
      <c r="U1028" s="1" t="s">
        <v>8635</v>
      </c>
      <c r="V1028" s="18">
        <v>0.10820601851851852</v>
      </c>
      <c r="W1028" s="18">
        <v>0.3548263888888889</v>
      </c>
      <c r="X1028" s="18">
        <v>0.24662037037037035</v>
      </c>
      <c r="Y1028" s="1" t="e">
        <f>VLOOKUP(A1028,tickets!A:A,1,0)</f>
        <v>#N/A</v>
      </c>
      <c r="Z1028" s="58">
        <v>45337</v>
      </c>
      <c r="AA1028" s="79">
        <v>0.99305555555555547</v>
      </c>
    </row>
    <row r="1029" spans="1:27" x14ac:dyDescent="0.2">
      <c r="A1029" s="1" t="s">
        <v>3022</v>
      </c>
      <c r="B1029" s="1" t="s">
        <v>112</v>
      </c>
      <c r="C1029" s="1" t="s">
        <v>18</v>
      </c>
      <c r="D1029" s="1" t="s">
        <v>18</v>
      </c>
      <c r="E1029" s="1" t="s">
        <v>499</v>
      </c>
      <c r="F1029" s="1" t="s">
        <v>1770</v>
      </c>
      <c r="G1029" s="1" t="s">
        <v>110</v>
      </c>
      <c r="H1029" s="1" t="s">
        <v>50</v>
      </c>
      <c r="I1029" s="1" t="s">
        <v>109</v>
      </c>
      <c r="J1029" s="1" t="s">
        <v>81</v>
      </c>
      <c r="K1029" s="1" t="s">
        <v>111</v>
      </c>
      <c r="L1029" s="1" t="s">
        <v>3025</v>
      </c>
      <c r="M1029" s="1" t="s">
        <v>8669</v>
      </c>
      <c r="N1029" s="1" t="s">
        <v>8670</v>
      </c>
      <c r="O1029" s="1" t="s">
        <v>122</v>
      </c>
      <c r="P1029" s="1" t="s">
        <v>266</v>
      </c>
      <c r="Q1029" s="1" t="s">
        <v>267</v>
      </c>
      <c r="R1029" s="1" t="s">
        <v>8670</v>
      </c>
      <c r="S1029" s="1" t="s">
        <v>7515</v>
      </c>
      <c r="T1029" s="1" t="s">
        <v>6115</v>
      </c>
      <c r="U1029" s="1" t="s">
        <v>6339</v>
      </c>
      <c r="V1029" s="18">
        <v>0</v>
      </c>
      <c r="W1029" s="18">
        <v>7.0601851851851847E-4</v>
      </c>
      <c r="X1029" s="18">
        <v>7.0601851851851847E-4</v>
      </c>
      <c r="Y1029" s="1" t="e">
        <f>VLOOKUP(A1029,tickets!A:A,1,0)</f>
        <v>#N/A</v>
      </c>
      <c r="Z1029" s="58">
        <v>45337</v>
      </c>
      <c r="AA1029" s="79">
        <v>0.99305555555555547</v>
      </c>
    </row>
    <row r="1030" spans="1:27" hidden="1" x14ac:dyDescent="0.2">
      <c r="A1030" s="1" t="s">
        <v>8562</v>
      </c>
      <c r="B1030" s="1" t="s">
        <v>132</v>
      </c>
      <c r="C1030" s="1" t="s">
        <v>251</v>
      </c>
      <c r="D1030" s="1" t="s">
        <v>374</v>
      </c>
      <c r="E1030" s="1" t="s">
        <v>261</v>
      </c>
      <c r="F1030" s="1" t="s">
        <v>442</v>
      </c>
      <c r="G1030" s="1" t="s">
        <v>116</v>
      </c>
      <c r="H1030" s="1" t="s">
        <v>40</v>
      </c>
      <c r="I1030" s="1" t="s">
        <v>117</v>
      </c>
      <c r="J1030" s="1" t="s">
        <v>81</v>
      </c>
      <c r="K1030" s="1" t="s">
        <v>420</v>
      </c>
      <c r="L1030" s="1" t="s">
        <v>421</v>
      </c>
      <c r="M1030" s="1" t="s">
        <v>8563</v>
      </c>
      <c r="N1030" s="1" t="s">
        <v>8564</v>
      </c>
      <c r="O1030" s="1" t="s">
        <v>122</v>
      </c>
      <c r="P1030" s="1" t="s">
        <v>199</v>
      </c>
      <c r="Q1030" s="1" t="s">
        <v>115</v>
      </c>
      <c r="R1030" s="1" t="s">
        <v>8565</v>
      </c>
      <c r="S1030" s="1" t="s">
        <v>7515</v>
      </c>
      <c r="T1030" s="1" t="s">
        <v>8566</v>
      </c>
      <c r="U1030" s="1" t="s">
        <v>7868</v>
      </c>
      <c r="V1030" s="18">
        <v>3.4027777777777784E-3</v>
      </c>
      <c r="W1030" s="18">
        <v>8.3333333333333332E-3</v>
      </c>
      <c r="X1030" s="18">
        <v>4.9305555555555552E-3</v>
      </c>
      <c r="Y1030" s="1" t="e">
        <f>VLOOKUP(A1030,tickets!A:A,1,0)</f>
        <v>#N/A</v>
      </c>
      <c r="Z1030" s="58">
        <v>45337</v>
      </c>
      <c r="AA1030" s="79">
        <v>0.99305555555555547</v>
      </c>
    </row>
    <row r="1031" spans="1:27" hidden="1" x14ac:dyDescent="0.2">
      <c r="A1031" s="1" t="s">
        <v>8567</v>
      </c>
      <c r="B1031" s="1" t="s">
        <v>115</v>
      </c>
      <c r="C1031" s="1" t="s">
        <v>295</v>
      </c>
      <c r="D1031" s="1" t="s">
        <v>243</v>
      </c>
      <c r="E1031" s="1" t="s">
        <v>261</v>
      </c>
      <c r="F1031" s="1" t="s">
        <v>144</v>
      </c>
      <c r="G1031" s="1" t="s">
        <v>116</v>
      </c>
      <c r="H1031" s="1" t="s">
        <v>40</v>
      </c>
      <c r="I1031" s="1" t="s">
        <v>117</v>
      </c>
      <c r="J1031" s="1" t="s">
        <v>81</v>
      </c>
      <c r="K1031" s="1" t="s">
        <v>111</v>
      </c>
      <c r="L1031" s="1" t="s">
        <v>8568</v>
      </c>
      <c r="M1031" s="1" t="s">
        <v>8569</v>
      </c>
      <c r="N1031" s="1" t="s">
        <v>8570</v>
      </c>
      <c r="O1031" s="1" t="s">
        <v>122</v>
      </c>
      <c r="P1031" s="1" t="s">
        <v>246</v>
      </c>
      <c r="Q1031" s="1" t="s">
        <v>247</v>
      </c>
      <c r="R1031" s="1" t="s">
        <v>8571</v>
      </c>
      <c r="S1031" s="1" t="s">
        <v>7479</v>
      </c>
      <c r="T1031" s="1" t="s">
        <v>8572</v>
      </c>
      <c r="U1031" s="1" t="s">
        <v>8573</v>
      </c>
      <c r="V1031" s="18">
        <v>0.18627314814814813</v>
      </c>
      <c r="W1031" s="18">
        <v>0.19114583333333335</v>
      </c>
      <c r="X1031" s="18">
        <v>4.8726851851851856E-3</v>
      </c>
      <c r="Y1031" s="1" t="e">
        <f>VLOOKUP(A1031,tickets!A:A,1,0)</f>
        <v>#N/A</v>
      </c>
      <c r="Z1031" s="58">
        <v>45336</v>
      </c>
      <c r="AA1031" s="79">
        <v>0.99305555555555547</v>
      </c>
    </row>
    <row r="1032" spans="1:27" hidden="1" x14ac:dyDescent="0.2">
      <c r="A1032" s="1" t="s">
        <v>8574</v>
      </c>
      <c r="B1032" s="1" t="s">
        <v>132</v>
      </c>
      <c r="C1032" s="1" t="s">
        <v>256</v>
      </c>
      <c r="D1032" s="1" t="s">
        <v>257</v>
      </c>
      <c r="E1032" s="1" t="s">
        <v>258</v>
      </c>
      <c r="F1032" s="1" t="s">
        <v>471</v>
      </c>
      <c r="G1032" s="1" t="s">
        <v>116</v>
      </c>
      <c r="H1032" s="1" t="s">
        <v>40</v>
      </c>
      <c r="I1032" s="1" t="s">
        <v>117</v>
      </c>
      <c r="J1032" s="1" t="s">
        <v>81</v>
      </c>
      <c r="K1032" s="1" t="s">
        <v>259</v>
      </c>
      <c r="L1032" s="1" t="s">
        <v>260</v>
      </c>
      <c r="M1032" s="1" t="s">
        <v>8575</v>
      </c>
      <c r="N1032" s="1" t="s">
        <v>8576</v>
      </c>
      <c r="O1032" s="1" t="s">
        <v>122</v>
      </c>
      <c r="P1032" s="1" t="s">
        <v>199</v>
      </c>
      <c r="Q1032" s="1" t="s">
        <v>115</v>
      </c>
      <c r="R1032" s="1" t="s">
        <v>8577</v>
      </c>
      <c r="S1032" s="1" t="s">
        <v>7483</v>
      </c>
      <c r="T1032" s="1" t="s">
        <v>8342</v>
      </c>
      <c r="V1032" s="18">
        <v>4.4594907407407409E-2</v>
      </c>
      <c r="W1032" s="18">
        <v>6.6030092592592585E-2</v>
      </c>
      <c r="X1032" s="18">
        <v>2.1435185185185186E-2</v>
      </c>
      <c r="Y1032" s="1" t="e">
        <f>VLOOKUP(A1032,tickets!A:A,1,0)</f>
        <v>#N/A</v>
      </c>
      <c r="Z1032" s="58">
        <v>45338</v>
      </c>
      <c r="AA1032" s="79">
        <v>0.99305555555555547</v>
      </c>
    </row>
    <row r="1033" spans="1:27" hidden="1" x14ac:dyDescent="0.2">
      <c r="A1033" s="1" t="s">
        <v>8578</v>
      </c>
      <c r="B1033" s="1" t="s">
        <v>173</v>
      </c>
      <c r="C1033" s="1" t="s">
        <v>242</v>
      </c>
      <c r="D1033" s="1" t="s">
        <v>251</v>
      </c>
      <c r="E1033" s="1" t="s">
        <v>407</v>
      </c>
      <c r="F1033" s="1" t="s">
        <v>282</v>
      </c>
      <c r="G1033" s="1" t="s">
        <v>110</v>
      </c>
      <c r="H1033" s="1" t="s">
        <v>50</v>
      </c>
      <c r="I1033" s="1" t="s">
        <v>109</v>
      </c>
      <c r="J1033" s="1" t="s">
        <v>4186</v>
      </c>
      <c r="K1033" s="1" t="s">
        <v>114</v>
      </c>
      <c r="L1033" s="1" t="s">
        <v>8579</v>
      </c>
      <c r="M1033" s="1" t="s">
        <v>8580</v>
      </c>
      <c r="N1033" s="1" t="s">
        <v>8581</v>
      </c>
      <c r="O1033" s="1" t="s">
        <v>122</v>
      </c>
      <c r="P1033" s="1" t="s">
        <v>246</v>
      </c>
      <c r="Q1033" s="1" t="s">
        <v>247</v>
      </c>
      <c r="R1033" s="1" t="s">
        <v>8582</v>
      </c>
      <c r="S1033" s="1" t="s">
        <v>7483</v>
      </c>
      <c r="T1033" s="1" t="s">
        <v>8583</v>
      </c>
      <c r="U1033" s="1" t="s">
        <v>8584</v>
      </c>
      <c r="V1033" s="18">
        <v>0</v>
      </c>
      <c r="W1033" s="18">
        <v>0</v>
      </c>
      <c r="X1033" s="18">
        <v>0</v>
      </c>
      <c r="Y1033" s="1" t="e">
        <f>VLOOKUP(A1033,tickets!A:A,1,0)</f>
        <v>#N/A</v>
      </c>
      <c r="Z1033" s="58">
        <v>45338</v>
      </c>
      <c r="AA1033" s="79">
        <v>0.99305555555555547</v>
      </c>
    </row>
    <row r="1034" spans="1:27" x14ac:dyDescent="0.2">
      <c r="A1034" s="1" t="s">
        <v>2962</v>
      </c>
      <c r="B1034" s="1" t="s">
        <v>167</v>
      </c>
      <c r="C1034" s="1" t="s">
        <v>22</v>
      </c>
      <c r="D1034" s="1" t="s">
        <v>22</v>
      </c>
      <c r="E1034" s="1" t="s">
        <v>47</v>
      </c>
      <c r="F1034" s="1" t="s">
        <v>205</v>
      </c>
      <c r="G1034" s="1" t="s">
        <v>110</v>
      </c>
      <c r="H1034" s="1" t="s">
        <v>50</v>
      </c>
      <c r="I1034" s="1" t="s">
        <v>109</v>
      </c>
      <c r="J1034" s="1" t="s">
        <v>81</v>
      </c>
      <c r="K1034" s="1" t="s">
        <v>129</v>
      </c>
      <c r="L1034" s="1" t="s">
        <v>2966</v>
      </c>
      <c r="M1034" s="1" t="s">
        <v>8680</v>
      </c>
      <c r="N1034" s="1" t="s">
        <v>8681</v>
      </c>
      <c r="O1034" s="1" t="s">
        <v>122</v>
      </c>
      <c r="P1034" s="1" t="s">
        <v>279</v>
      </c>
      <c r="Q1034" s="1" t="s">
        <v>280</v>
      </c>
      <c r="R1034" s="1" t="s">
        <v>8682</v>
      </c>
      <c r="S1034" s="1" t="s">
        <v>7515</v>
      </c>
      <c r="T1034" s="1" t="s">
        <v>7629</v>
      </c>
      <c r="U1034" s="1" t="s">
        <v>7629</v>
      </c>
      <c r="V1034" s="18">
        <v>0</v>
      </c>
      <c r="W1034" s="18">
        <v>1.5162037037037036E-3</v>
      </c>
      <c r="X1034" s="18">
        <v>1.5162037037037036E-3</v>
      </c>
      <c r="Y1034" s="1" t="e">
        <f>VLOOKUP(A1034,tickets!A:A,1,0)</f>
        <v>#N/A</v>
      </c>
      <c r="Z1034" s="58">
        <v>45337</v>
      </c>
      <c r="AA1034" s="79">
        <v>0.99305555555555547</v>
      </c>
    </row>
    <row r="1035" spans="1:27" hidden="1" x14ac:dyDescent="0.2">
      <c r="A1035" s="1" t="s">
        <v>8590</v>
      </c>
      <c r="B1035" s="1" t="s">
        <v>132</v>
      </c>
      <c r="C1035" s="1" t="s">
        <v>250</v>
      </c>
      <c r="D1035" s="1" t="s">
        <v>251</v>
      </c>
      <c r="E1035" s="1" t="s">
        <v>289</v>
      </c>
      <c r="F1035" s="1" t="s">
        <v>290</v>
      </c>
      <c r="G1035" s="1" t="s">
        <v>110</v>
      </c>
      <c r="H1035" s="1" t="s">
        <v>50</v>
      </c>
      <c r="I1035" s="1" t="s">
        <v>109</v>
      </c>
      <c r="J1035" s="1" t="s">
        <v>81</v>
      </c>
      <c r="K1035" s="1" t="s">
        <v>129</v>
      </c>
      <c r="L1035" s="1" t="s">
        <v>8591</v>
      </c>
      <c r="M1035" s="1" t="s">
        <v>8592</v>
      </c>
      <c r="N1035" s="1" t="s">
        <v>8593</v>
      </c>
      <c r="O1035" s="1" t="s">
        <v>122</v>
      </c>
      <c r="P1035" s="1" t="s">
        <v>246</v>
      </c>
      <c r="Q1035" s="1" t="s">
        <v>247</v>
      </c>
      <c r="R1035" s="1" t="s">
        <v>8594</v>
      </c>
      <c r="S1035" s="1" t="s">
        <v>7470</v>
      </c>
      <c r="T1035" s="1" t="s">
        <v>8595</v>
      </c>
      <c r="U1035" s="1" t="s">
        <v>340</v>
      </c>
      <c r="V1035" s="18">
        <v>6.9444444444444447E-4</v>
      </c>
      <c r="W1035" s="18">
        <v>1.4004629629629629E-3</v>
      </c>
      <c r="X1035" s="18">
        <v>7.0601851851851847E-4</v>
      </c>
      <c r="Y1035" s="1" t="e">
        <f>VLOOKUP(A1035,tickets!A:A,1,0)</f>
        <v>#N/A</v>
      </c>
      <c r="Z1035" s="58">
        <v>45334</v>
      </c>
      <c r="AA1035" s="79">
        <v>0.99305555555555547</v>
      </c>
    </row>
    <row r="1036" spans="1:27" hidden="1" x14ac:dyDescent="0.2">
      <c r="A1036" s="1" t="s">
        <v>8596</v>
      </c>
      <c r="B1036" s="1" t="s">
        <v>132</v>
      </c>
      <c r="C1036" s="1" t="s">
        <v>251</v>
      </c>
      <c r="D1036" s="1" t="s">
        <v>257</v>
      </c>
      <c r="E1036" s="1" t="s">
        <v>297</v>
      </c>
      <c r="F1036" s="1" t="s">
        <v>461</v>
      </c>
      <c r="G1036" s="1" t="s">
        <v>116</v>
      </c>
      <c r="H1036" s="1" t="s">
        <v>40</v>
      </c>
      <c r="I1036" s="1" t="s">
        <v>117</v>
      </c>
      <c r="J1036" s="1" t="s">
        <v>81</v>
      </c>
      <c r="K1036" s="1" t="s">
        <v>521</v>
      </c>
      <c r="L1036" s="1" t="s">
        <v>965</v>
      </c>
      <c r="M1036" s="1" t="s">
        <v>8597</v>
      </c>
      <c r="N1036" s="1" t="s">
        <v>8598</v>
      </c>
      <c r="O1036" s="1" t="s">
        <v>122</v>
      </c>
      <c r="P1036" s="1" t="s">
        <v>246</v>
      </c>
      <c r="Q1036" s="1" t="s">
        <v>247</v>
      </c>
      <c r="R1036" s="1" t="s">
        <v>8599</v>
      </c>
      <c r="S1036" s="1" t="s">
        <v>7470</v>
      </c>
      <c r="T1036" s="1" t="s">
        <v>8600</v>
      </c>
      <c r="U1036" s="1" t="s">
        <v>262</v>
      </c>
      <c r="V1036" s="18">
        <v>1.1064814814814814E-2</v>
      </c>
      <c r="W1036" s="18">
        <v>1.954861111111111E-2</v>
      </c>
      <c r="X1036" s="18">
        <v>8.4837962962962966E-3</v>
      </c>
      <c r="Y1036" s="1" t="e">
        <f>VLOOKUP(A1036,tickets!A:A,1,0)</f>
        <v>#N/A</v>
      </c>
      <c r="Z1036" s="58">
        <v>45334</v>
      </c>
      <c r="AA1036" s="79">
        <v>0.99305555555555547</v>
      </c>
    </row>
    <row r="1037" spans="1:27" x14ac:dyDescent="0.2">
      <c r="A1037" s="1" t="s">
        <v>3070</v>
      </c>
      <c r="B1037" s="1" t="s">
        <v>115</v>
      </c>
      <c r="C1037" s="1" t="s">
        <v>23</v>
      </c>
      <c r="D1037" s="1" t="s">
        <v>243</v>
      </c>
      <c r="E1037" s="1" t="s">
        <v>68</v>
      </c>
      <c r="F1037" s="1" t="s">
        <v>120</v>
      </c>
      <c r="G1037" s="1" t="s">
        <v>116</v>
      </c>
      <c r="H1037" s="1" t="s">
        <v>40</v>
      </c>
      <c r="I1037" s="1" t="s">
        <v>117</v>
      </c>
      <c r="J1037" s="1" t="s">
        <v>81</v>
      </c>
      <c r="K1037" s="1" t="s">
        <v>121</v>
      </c>
      <c r="L1037" s="1" t="s">
        <v>188</v>
      </c>
      <c r="M1037" s="1" t="s">
        <v>8779</v>
      </c>
      <c r="N1037" s="1" t="s">
        <v>8780</v>
      </c>
      <c r="O1037" s="1" t="s">
        <v>122</v>
      </c>
      <c r="P1037" s="1" t="s">
        <v>246</v>
      </c>
      <c r="Q1037" s="1" t="s">
        <v>247</v>
      </c>
      <c r="R1037" s="1" t="s">
        <v>8781</v>
      </c>
      <c r="S1037" s="1" t="s">
        <v>7515</v>
      </c>
      <c r="T1037" s="1" t="s">
        <v>8782</v>
      </c>
      <c r="U1037" s="1" t="s">
        <v>8783</v>
      </c>
      <c r="V1037" s="18">
        <v>1.2135416666666667</v>
      </c>
      <c r="W1037" s="18">
        <v>1.3077314814814816</v>
      </c>
      <c r="X1037" s="18">
        <v>9.418981481481481E-2</v>
      </c>
      <c r="Y1037" s="1" t="e">
        <f>VLOOKUP(A1037,tickets!A:A,1,0)</f>
        <v>#N/A</v>
      </c>
      <c r="Z1037" s="58">
        <v>45337</v>
      </c>
      <c r="AA1037" s="79">
        <v>0.99305555555555547</v>
      </c>
    </row>
    <row r="1038" spans="1:27" x14ac:dyDescent="0.2">
      <c r="A1038" s="1" t="s">
        <v>2948</v>
      </c>
      <c r="B1038" s="1" t="s">
        <v>112</v>
      </c>
      <c r="C1038" s="1" t="s">
        <v>18</v>
      </c>
      <c r="D1038" s="1" t="s">
        <v>311</v>
      </c>
      <c r="E1038" s="1" t="s">
        <v>57</v>
      </c>
      <c r="F1038" s="1" t="s">
        <v>134</v>
      </c>
      <c r="G1038" s="1" t="s">
        <v>110</v>
      </c>
      <c r="H1038" s="1" t="s">
        <v>50</v>
      </c>
      <c r="I1038" s="1" t="s">
        <v>109</v>
      </c>
      <c r="J1038" s="1" t="s">
        <v>81</v>
      </c>
      <c r="K1038" s="1" t="s">
        <v>121</v>
      </c>
      <c r="L1038" s="1" t="s">
        <v>2953</v>
      </c>
      <c r="M1038" s="1" t="s">
        <v>8807</v>
      </c>
      <c r="N1038" s="1" t="s">
        <v>8808</v>
      </c>
      <c r="O1038" s="1" t="s">
        <v>122</v>
      </c>
      <c r="P1038" s="1" t="s">
        <v>246</v>
      </c>
      <c r="Q1038" s="1" t="s">
        <v>247</v>
      </c>
      <c r="R1038" s="1" t="s">
        <v>8809</v>
      </c>
      <c r="S1038" s="1" t="s">
        <v>7515</v>
      </c>
      <c r="T1038" s="1" t="s">
        <v>504</v>
      </c>
      <c r="U1038" s="1" t="s">
        <v>8810</v>
      </c>
      <c r="V1038" s="18">
        <v>0.22666666666666668</v>
      </c>
      <c r="W1038" s="18">
        <v>0.5823032407407408</v>
      </c>
      <c r="X1038" s="18">
        <v>0.35563657407407406</v>
      </c>
      <c r="Y1038" s="1" t="e">
        <f>VLOOKUP(A1038,tickets!A:A,1,0)</f>
        <v>#N/A</v>
      </c>
      <c r="Z1038" s="58">
        <v>45337</v>
      </c>
      <c r="AA1038" s="79">
        <v>0.99305555555555547</v>
      </c>
    </row>
    <row r="1039" spans="1:27" hidden="1" x14ac:dyDescent="0.2">
      <c r="A1039" s="1" t="s">
        <v>8609</v>
      </c>
      <c r="B1039" s="1" t="s">
        <v>132</v>
      </c>
      <c r="C1039" s="1" t="s">
        <v>251</v>
      </c>
      <c r="D1039" s="1" t="s">
        <v>257</v>
      </c>
      <c r="E1039" s="1" t="s">
        <v>297</v>
      </c>
      <c r="F1039" s="1" t="s">
        <v>461</v>
      </c>
      <c r="G1039" s="1" t="s">
        <v>116</v>
      </c>
      <c r="H1039" s="1" t="s">
        <v>40</v>
      </c>
      <c r="I1039" s="1" t="s">
        <v>117</v>
      </c>
      <c r="J1039" s="1" t="s">
        <v>81</v>
      </c>
      <c r="K1039" s="1" t="s">
        <v>129</v>
      </c>
      <c r="L1039" s="1" t="s">
        <v>264</v>
      </c>
      <c r="M1039" s="1" t="s">
        <v>8610</v>
      </c>
      <c r="N1039" s="1" t="s">
        <v>8611</v>
      </c>
      <c r="O1039" s="1" t="s">
        <v>122</v>
      </c>
      <c r="P1039" s="1" t="s">
        <v>246</v>
      </c>
      <c r="Q1039" s="1" t="s">
        <v>247</v>
      </c>
      <c r="R1039" s="1" t="s">
        <v>8612</v>
      </c>
      <c r="S1039" s="1" t="s">
        <v>7470</v>
      </c>
      <c r="T1039" s="1" t="s">
        <v>7927</v>
      </c>
      <c r="U1039" s="1" t="s">
        <v>262</v>
      </c>
      <c r="V1039" s="18">
        <v>1.4293981481481482E-2</v>
      </c>
      <c r="W1039" s="18">
        <v>2.7465277777777772E-2</v>
      </c>
      <c r="X1039" s="18">
        <v>1.3171296296296294E-2</v>
      </c>
      <c r="Y1039" s="1" t="e">
        <f>VLOOKUP(A1039,tickets!A:A,1,0)</f>
        <v>#N/A</v>
      </c>
      <c r="Z1039" s="58">
        <v>45334</v>
      </c>
      <c r="AA1039" s="79">
        <v>0.99305555555555547</v>
      </c>
    </row>
    <row r="1040" spans="1:27" hidden="1" x14ac:dyDescent="0.2">
      <c r="A1040" s="1" t="s">
        <v>3026</v>
      </c>
      <c r="B1040" s="1" t="s">
        <v>124</v>
      </c>
      <c r="C1040" s="1" t="s">
        <v>19</v>
      </c>
      <c r="D1040" s="1" t="s">
        <v>311</v>
      </c>
      <c r="E1040" s="1" t="s">
        <v>62</v>
      </c>
      <c r="F1040" s="1" t="s">
        <v>125</v>
      </c>
      <c r="G1040" s="1" t="s">
        <v>123</v>
      </c>
      <c r="H1040" s="1" t="s">
        <v>50</v>
      </c>
      <c r="I1040" s="1" t="s">
        <v>109</v>
      </c>
      <c r="J1040" s="1" t="s">
        <v>80</v>
      </c>
      <c r="K1040" s="1" t="s">
        <v>121</v>
      </c>
      <c r="L1040" s="1" t="s">
        <v>3029</v>
      </c>
      <c r="M1040" s="1" t="s">
        <v>8811</v>
      </c>
      <c r="N1040" s="1" t="s">
        <v>8811</v>
      </c>
      <c r="O1040" s="1" t="s">
        <v>122</v>
      </c>
      <c r="P1040" s="1" t="s">
        <v>266</v>
      </c>
      <c r="Q1040" s="1" t="s">
        <v>267</v>
      </c>
      <c r="R1040" s="1" t="s">
        <v>8812</v>
      </c>
      <c r="S1040" s="1" t="s">
        <v>7515</v>
      </c>
      <c r="T1040" s="1" t="s">
        <v>8813</v>
      </c>
      <c r="U1040" s="1" t="s">
        <v>8814</v>
      </c>
      <c r="V1040" s="18">
        <v>8.9004629629629625E-3</v>
      </c>
      <c r="W1040" s="18">
        <v>2.3136574074074077E-2</v>
      </c>
      <c r="X1040" s="18">
        <v>1.4236111111111111E-2</v>
      </c>
      <c r="Y1040" s="1" t="e">
        <f>VLOOKUP(A1040,tickets!A:A,1,0)</f>
        <v>#N/A</v>
      </c>
      <c r="Z1040" s="58">
        <v>45337</v>
      </c>
      <c r="AA1040" s="79">
        <v>0.99305555555555547</v>
      </c>
    </row>
    <row r="1041" spans="1:27" x14ac:dyDescent="0.2">
      <c r="A1041" s="1" t="s">
        <v>3096</v>
      </c>
      <c r="B1041" s="1" t="s">
        <v>115</v>
      </c>
      <c r="C1041" s="1" t="s">
        <v>22</v>
      </c>
      <c r="D1041" s="1" t="s">
        <v>243</v>
      </c>
      <c r="E1041" s="1" t="s">
        <v>45</v>
      </c>
      <c r="F1041" s="1" t="s">
        <v>144</v>
      </c>
      <c r="G1041" s="1" t="s">
        <v>116</v>
      </c>
      <c r="H1041" s="1" t="s">
        <v>40</v>
      </c>
      <c r="I1041" s="1" t="s">
        <v>117</v>
      </c>
      <c r="J1041" s="1" t="s">
        <v>81</v>
      </c>
      <c r="K1041" s="1" t="s">
        <v>111</v>
      </c>
      <c r="L1041" s="1" t="s">
        <v>3100</v>
      </c>
      <c r="M1041" s="1" t="s">
        <v>7480</v>
      </c>
      <c r="N1041" s="1" t="s">
        <v>7481</v>
      </c>
      <c r="O1041" s="1" t="s">
        <v>122</v>
      </c>
      <c r="P1041" s="1" t="s">
        <v>279</v>
      </c>
      <c r="Q1041" s="1" t="s">
        <v>280</v>
      </c>
      <c r="R1041" s="1" t="s">
        <v>7482</v>
      </c>
      <c r="S1041" s="1" t="s">
        <v>7483</v>
      </c>
      <c r="T1041" s="1" t="s">
        <v>7484</v>
      </c>
      <c r="U1041" s="1" t="s">
        <v>319</v>
      </c>
      <c r="V1041" s="18">
        <v>0.44917824074074075</v>
      </c>
      <c r="W1041" s="18">
        <v>0.61619212962962966</v>
      </c>
      <c r="X1041" s="18">
        <v>0.16701388888888891</v>
      </c>
      <c r="Y1041" s="1" t="e">
        <f>VLOOKUP(A1041,tickets!A:A,1,0)</f>
        <v>#N/A</v>
      </c>
      <c r="Z1041" s="58">
        <v>45338</v>
      </c>
      <c r="AA1041" s="79">
        <v>0.99305555555555547</v>
      </c>
    </row>
    <row r="1042" spans="1:27" x14ac:dyDescent="0.2">
      <c r="A1042" s="1" t="s">
        <v>3156</v>
      </c>
      <c r="B1042" s="1" t="s">
        <v>115</v>
      </c>
      <c r="C1042" s="1" t="s">
        <v>14</v>
      </c>
      <c r="D1042" s="1" t="s">
        <v>243</v>
      </c>
      <c r="E1042" s="1" t="s">
        <v>52</v>
      </c>
      <c r="F1042" s="1" t="s">
        <v>120</v>
      </c>
      <c r="G1042" s="1" t="s">
        <v>116</v>
      </c>
      <c r="H1042" s="1" t="s">
        <v>40</v>
      </c>
      <c r="I1042" s="1" t="s">
        <v>117</v>
      </c>
      <c r="J1042" s="1" t="s">
        <v>81</v>
      </c>
      <c r="K1042" s="1" t="s">
        <v>111</v>
      </c>
      <c r="L1042" s="1" t="s">
        <v>3160</v>
      </c>
      <c r="M1042" s="1" t="s">
        <v>7590</v>
      </c>
      <c r="N1042" s="1" t="s">
        <v>7591</v>
      </c>
      <c r="O1042" s="1" t="s">
        <v>122</v>
      </c>
      <c r="P1042" s="1" t="s">
        <v>246</v>
      </c>
      <c r="Q1042" s="1" t="s">
        <v>247</v>
      </c>
      <c r="R1042" s="1" t="s">
        <v>7592</v>
      </c>
      <c r="S1042" s="1" t="s">
        <v>7483</v>
      </c>
      <c r="T1042" s="1" t="s">
        <v>7593</v>
      </c>
      <c r="U1042" s="1" t="s">
        <v>7594</v>
      </c>
      <c r="V1042" s="18">
        <v>1.9652893518518519</v>
      </c>
      <c r="W1042" s="18">
        <v>2.1485185185185185</v>
      </c>
      <c r="X1042" s="18">
        <v>0.18322916666666667</v>
      </c>
      <c r="Y1042" s="1" t="e">
        <f>VLOOKUP(A1042,tickets!A:A,1,0)</f>
        <v>#N/A</v>
      </c>
      <c r="Z1042" s="58">
        <v>45338</v>
      </c>
      <c r="AA1042" s="79">
        <v>0.99305555555555547</v>
      </c>
    </row>
    <row r="1043" spans="1:27" hidden="1" x14ac:dyDescent="0.2">
      <c r="A1043" s="1" t="s">
        <v>8622</v>
      </c>
      <c r="B1043" s="1" t="s">
        <v>132</v>
      </c>
      <c r="C1043" s="1" t="s">
        <v>256</v>
      </c>
      <c r="D1043" s="1" t="s">
        <v>257</v>
      </c>
      <c r="E1043" s="1" t="s">
        <v>263</v>
      </c>
      <c r="F1043" s="1" t="s">
        <v>219</v>
      </c>
      <c r="G1043" s="1" t="s">
        <v>116</v>
      </c>
      <c r="H1043" s="1" t="s">
        <v>40</v>
      </c>
      <c r="I1043" s="1" t="s">
        <v>117</v>
      </c>
      <c r="J1043" s="1" t="s">
        <v>81</v>
      </c>
      <c r="K1043" s="1" t="s">
        <v>129</v>
      </c>
      <c r="L1043" s="1" t="s">
        <v>314</v>
      </c>
      <c r="M1043" s="1" t="s">
        <v>8623</v>
      </c>
      <c r="N1043" s="1" t="s">
        <v>8624</v>
      </c>
      <c r="O1043" s="1" t="s">
        <v>122</v>
      </c>
      <c r="P1043" s="1" t="s">
        <v>199</v>
      </c>
      <c r="Q1043" s="1" t="s">
        <v>115</v>
      </c>
      <c r="R1043" s="1" t="s">
        <v>8625</v>
      </c>
      <c r="S1043" s="1" t="s">
        <v>7479</v>
      </c>
      <c r="T1043" s="1" t="s">
        <v>8626</v>
      </c>
      <c r="U1043" s="1" t="s">
        <v>265</v>
      </c>
      <c r="V1043" s="18">
        <v>0</v>
      </c>
      <c r="W1043" s="18">
        <v>6.4814814814814813E-3</v>
      </c>
      <c r="X1043" s="18">
        <v>6.4814814814814813E-3</v>
      </c>
      <c r="Y1043" s="1" t="e">
        <f>VLOOKUP(A1043,tickets!A:A,1,0)</f>
        <v>#N/A</v>
      </c>
      <c r="Z1043" s="58">
        <v>45336</v>
      </c>
      <c r="AA1043" s="79">
        <v>0.99305555555555547</v>
      </c>
    </row>
    <row r="1044" spans="1:27" hidden="1" x14ac:dyDescent="0.2">
      <c r="A1044" s="1" t="s">
        <v>8627</v>
      </c>
      <c r="B1044" s="1" t="s">
        <v>132</v>
      </c>
      <c r="C1044" s="1" t="s">
        <v>250</v>
      </c>
      <c r="D1044" s="1" t="s">
        <v>251</v>
      </c>
      <c r="E1044" s="1" t="s">
        <v>252</v>
      </c>
      <c r="F1044" s="1" t="s">
        <v>253</v>
      </c>
      <c r="G1044" s="1" t="s">
        <v>159</v>
      </c>
      <c r="H1044" s="1" t="s">
        <v>36</v>
      </c>
      <c r="I1044" s="1" t="s">
        <v>84</v>
      </c>
      <c r="J1044" s="1" t="s">
        <v>81</v>
      </c>
      <c r="K1044" s="1" t="s">
        <v>129</v>
      </c>
      <c r="L1044" s="1" t="s">
        <v>333</v>
      </c>
      <c r="M1044" s="1" t="s">
        <v>8628</v>
      </c>
      <c r="N1044" s="1" t="s">
        <v>8629</v>
      </c>
      <c r="O1044" s="1" t="s">
        <v>122</v>
      </c>
      <c r="P1044" s="1" t="s">
        <v>246</v>
      </c>
      <c r="Q1044" s="1" t="s">
        <v>247</v>
      </c>
      <c r="R1044" s="1" t="s">
        <v>8630</v>
      </c>
      <c r="S1044" s="1" t="s">
        <v>7515</v>
      </c>
      <c r="T1044" s="1" t="s">
        <v>333</v>
      </c>
      <c r="U1044" s="1" t="s">
        <v>351</v>
      </c>
      <c r="V1044" s="18">
        <v>1.0648148148148147E-3</v>
      </c>
      <c r="W1044" s="18">
        <v>3.5879629629629629E-3</v>
      </c>
      <c r="X1044" s="18">
        <v>2.5231481481481481E-3</v>
      </c>
      <c r="Y1044" s="1" t="e">
        <f>VLOOKUP(A1044,tickets!A:A,1,0)</f>
        <v>#N/A</v>
      </c>
      <c r="Z1044" s="58">
        <v>45337</v>
      </c>
      <c r="AA1044" s="79">
        <v>0.99305555555555547</v>
      </c>
    </row>
    <row r="1045" spans="1:27" x14ac:dyDescent="0.2">
      <c r="A1045" s="1" t="s">
        <v>3111</v>
      </c>
      <c r="B1045" s="1" t="s">
        <v>115</v>
      </c>
      <c r="C1045" s="1" t="s">
        <v>20</v>
      </c>
      <c r="D1045" s="1" t="s">
        <v>243</v>
      </c>
      <c r="E1045" s="1" t="s">
        <v>65</v>
      </c>
      <c r="F1045" s="1" t="s">
        <v>144</v>
      </c>
      <c r="G1045" s="1" t="s">
        <v>116</v>
      </c>
      <c r="H1045" s="1" t="s">
        <v>40</v>
      </c>
      <c r="I1045" s="1" t="s">
        <v>117</v>
      </c>
      <c r="J1045" s="1" t="s">
        <v>81</v>
      </c>
      <c r="K1045" s="1" t="s">
        <v>155</v>
      </c>
      <c r="L1045" s="1" t="s">
        <v>3115</v>
      </c>
      <c r="M1045" s="1" t="s">
        <v>7616</v>
      </c>
      <c r="N1045" s="1" t="s">
        <v>7617</v>
      </c>
      <c r="O1045" s="1" t="s">
        <v>122</v>
      </c>
      <c r="P1045" s="1" t="s">
        <v>246</v>
      </c>
      <c r="Q1045" s="1" t="s">
        <v>247</v>
      </c>
      <c r="R1045" s="1" t="s">
        <v>7618</v>
      </c>
      <c r="S1045" s="1" t="s">
        <v>7483</v>
      </c>
      <c r="T1045" s="1" t="s">
        <v>7619</v>
      </c>
      <c r="U1045" s="1" t="s">
        <v>7620</v>
      </c>
      <c r="V1045" s="18">
        <v>0.86273148148148149</v>
      </c>
      <c r="W1045" s="18">
        <v>0.98454861111111114</v>
      </c>
      <c r="X1045" s="18">
        <v>0.12181712962962964</v>
      </c>
      <c r="Y1045" s="1" t="e">
        <f>VLOOKUP(A1045,tickets!A:A,1,0)</f>
        <v>#N/A</v>
      </c>
      <c r="Z1045" s="58">
        <v>45338</v>
      </c>
      <c r="AA1045" s="79">
        <v>0.99305555555555547</v>
      </c>
    </row>
    <row r="1046" spans="1:27" hidden="1" x14ac:dyDescent="0.2">
      <c r="A1046" s="1" t="s">
        <v>8636</v>
      </c>
      <c r="B1046" s="1" t="s">
        <v>132</v>
      </c>
      <c r="C1046" s="1" t="s">
        <v>309</v>
      </c>
      <c r="D1046" s="1" t="s">
        <v>374</v>
      </c>
      <c r="E1046" s="1" t="s">
        <v>284</v>
      </c>
      <c r="F1046" s="1" t="s">
        <v>442</v>
      </c>
      <c r="G1046" s="1" t="s">
        <v>116</v>
      </c>
      <c r="H1046" s="1" t="s">
        <v>40</v>
      </c>
      <c r="I1046" s="1" t="s">
        <v>117</v>
      </c>
      <c r="J1046" s="1" t="s">
        <v>81</v>
      </c>
      <c r="K1046" s="1" t="s">
        <v>129</v>
      </c>
      <c r="L1046" s="1" t="s">
        <v>7575</v>
      </c>
      <c r="M1046" s="1" t="s">
        <v>8637</v>
      </c>
      <c r="N1046" s="1" t="s">
        <v>8638</v>
      </c>
      <c r="O1046" s="1" t="s">
        <v>122</v>
      </c>
      <c r="P1046" s="1" t="s">
        <v>199</v>
      </c>
      <c r="Q1046" s="1" t="s">
        <v>115</v>
      </c>
      <c r="R1046" s="1" t="s">
        <v>8639</v>
      </c>
      <c r="S1046" s="1" t="s">
        <v>7470</v>
      </c>
      <c r="T1046" s="1" t="s">
        <v>8640</v>
      </c>
      <c r="V1046" s="18">
        <v>1.9097222222222222E-3</v>
      </c>
      <c r="W1046" s="18">
        <v>7.3726851851851861E-3</v>
      </c>
      <c r="X1046" s="18">
        <v>5.4629629629629637E-3</v>
      </c>
      <c r="Y1046" s="1" t="e">
        <f>VLOOKUP(A1046,tickets!A:A,1,0)</f>
        <v>#N/A</v>
      </c>
      <c r="Z1046" s="58">
        <v>45334</v>
      </c>
      <c r="AA1046" s="79">
        <v>0.99305555555555547</v>
      </c>
    </row>
    <row r="1047" spans="1:27" hidden="1" x14ac:dyDescent="0.2">
      <c r="A1047" s="1" t="s">
        <v>8641</v>
      </c>
      <c r="B1047" s="1" t="s">
        <v>132</v>
      </c>
      <c r="C1047" s="1" t="s">
        <v>250</v>
      </c>
      <c r="D1047" s="1" t="s">
        <v>251</v>
      </c>
      <c r="E1047" s="1" t="s">
        <v>252</v>
      </c>
      <c r="F1047" s="1" t="s">
        <v>253</v>
      </c>
      <c r="G1047" s="1" t="s">
        <v>159</v>
      </c>
      <c r="H1047" s="1" t="s">
        <v>36</v>
      </c>
      <c r="I1047" s="1" t="s">
        <v>84</v>
      </c>
      <c r="J1047" s="1" t="s">
        <v>81</v>
      </c>
      <c r="K1047" s="1" t="s">
        <v>129</v>
      </c>
      <c r="L1047" s="1" t="s">
        <v>8642</v>
      </c>
      <c r="M1047" s="1" t="s">
        <v>8643</v>
      </c>
      <c r="N1047" s="1" t="s">
        <v>8644</v>
      </c>
      <c r="O1047" s="1" t="s">
        <v>122</v>
      </c>
      <c r="P1047" s="1" t="s">
        <v>246</v>
      </c>
      <c r="Q1047" s="1" t="s">
        <v>247</v>
      </c>
      <c r="R1047" s="1" t="s">
        <v>8645</v>
      </c>
      <c r="S1047" s="1" t="s">
        <v>7515</v>
      </c>
      <c r="T1047" s="1" t="s">
        <v>8642</v>
      </c>
      <c r="U1047" s="1" t="s">
        <v>351</v>
      </c>
      <c r="V1047" s="18">
        <v>7.7546296296296304E-4</v>
      </c>
      <c r="W1047" s="18">
        <v>2.0254629629629629E-3</v>
      </c>
      <c r="X1047" s="18">
        <v>1.25E-3</v>
      </c>
      <c r="Y1047" s="1" t="e">
        <f>VLOOKUP(A1047,tickets!A:A,1,0)</f>
        <v>#N/A</v>
      </c>
      <c r="Z1047" s="58">
        <v>45337</v>
      </c>
      <c r="AA1047" s="79">
        <v>0.99305555555555547</v>
      </c>
    </row>
    <row r="1048" spans="1:27" x14ac:dyDescent="0.2">
      <c r="A1048" s="1" t="s">
        <v>3087</v>
      </c>
      <c r="B1048" s="1" t="s">
        <v>167</v>
      </c>
      <c r="C1048" s="1" t="s">
        <v>22</v>
      </c>
      <c r="D1048" s="1" t="s">
        <v>22</v>
      </c>
      <c r="E1048" s="1" t="s">
        <v>47</v>
      </c>
      <c r="F1048" s="1" t="s">
        <v>205</v>
      </c>
      <c r="G1048" s="1" t="s">
        <v>110</v>
      </c>
      <c r="H1048" s="1" t="s">
        <v>50</v>
      </c>
      <c r="I1048" s="1" t="s">
        <v>109</v>
      </c>
      <c r="J1048" s="1" t="s">
        <v>81</v>
      </c>
      <c r="K1048" s="1" t="s">
        <v>129</v>
      </c>
      <c r="L1048" s="1" t="s">
        <v>3092</v>
      </c>
      <c r="M1048" s="1" t="s">
        <v>7828</v>
      </c>
      <c r="N1048" s="1" t="s">
        <v>7829</v>
      </c>
      <c r="O1048" s="1" t="s">
        <v>122</v>
      </c>
      <c r="P1048" s="1" t="s">
        <v>279</v>
      </c>
      <c r="Q1048" s="1" t="s">
        <v>280</v>
      </c>
      <c r="R1048" s="1" t="s">
        <v>7830</v>
      </c>
      <c r="S1048" s="1" t="s">
        <v>7483</v>
      </c>
      <c r="T1048" s="1" t="s">
        <v>7629</v>
      </c>
      <c r="U1048" s="1" t="s">
        <v>7629</v>
      </c>
      <c r="V1048" s="18">
        <v>0</v>
      </c>
      <c r="W1048" s="18">
        <v>1.0300925925925926E-3</v>
      </c>
      <c r="X1048" s="18">
        <v>1.0300925925925926E-3</v>
      </c>
      <c r="Y1048" s="1" t="e">
        <f>VLOOKUP(A1048,tickets!A:A,1,0)</f>
        <v>#N/A</v>
      </c>
      <c r="Z1048" s="58">
        <v>45338</v>
      </c>
      <c r="AA1048" s="79">
        <v>0.99305555555555547</v>
      </c>
    </row>
    <row r="1049" spans="1:27" x14ac:dyDescent="0.2">
      <c r="A1049" s="1" t="s">
        <v>3121</v>
      </c>
      <c r="B1049" s="1" t="s">
        <v>167</v>
      </c>
      <c r="C1049" s="1" t="s">
        <v>22</v>
      </c>
      <c r="D1049" s="1" t="s">
        <v>22</v>
      </c>
      <c r="E1049" s="1" t="s">
        <v>45</v>
      </c>
      <c r="F1049" s="1" t="s">
        <v>168</v>
      </c>
      <c r="G1049" s="1" t="s">
        <v>110</v>
      </c>
      <c r="H1049" s="1" t="s">
        <v>50</v>
      </c>
      <c r="I1049" s="1" t="s">
        <v>109</v>
      </c>
      <c r="J1049" s="1" t="s">
        <v>81</v>
      </c>
      <c r="K1049" s="1" t="s">
        <v>111</v>
      </c>
      <c r="L1049" s="1" t="s">
        <v>3125</v>
      </c>
      <c r="M1049" s="1" t="s">
        <v>7860</v>
      </c>
      <c r="N1049" s="1" t="s">
        <v>7861</v>
      </c>
      <c r="O1049" s="1" t="s">
        <v>122</v>
      </c>
      <c r="P1049" s="1" t="s">
        <v>279</v>
      </c>
      <c r="Q1049" s="1" t="s">
        <v>280</v>
      </c>
      <c r="R1049" s="1" t="s">
        <v>7862</v>
      </c>
      <c r="S1049" s="1" t="s">
        <v>7483</v>
      </c>
      <c r="T1049" s="1" t="s">
        <v>4316</v>
      </c>
      <c r="U1049" s="1" t="s">
        <v>4316</v>
      </c>
      <c r="V1049" s="18">
        <v>0</v>
      </c>
      <c r="W1049" s="18">
        <v>4.1782407407407402E-3</v>
      </c>
      <c r="X1049" s="18">
        <v>4.1782407407407402E-3</v>
      </c>
      <c r="Y1049" s="1" t="e">
        <f>VLOOKUP(A1049,tickets!A:A,1,0)</f>
        <v>#N/A</v>
      </c>
      <c r="Z1049" s="58">
        <v>45338</v>
      </c>
      <c r="AA1049" s="79">
        <v>0.99305555555555547</v>
      </c>
    </row>
    <row r="1050" spans="1:27" hidden="1" x14ac:dyDescent="0.2">
      <c r="A1050" s="1" t="s">
        <v>8656</v>
      </c>
      <c r="B1050" s="1" t="s">
        <v>132</v>
      </c>
      <c r="C1050" s="1" t="s">
        <v>309</v>
      </c>
      <c r="D1050" s="1" t="s">
        <v>257</v>
      </c>
      <c r="E1050" s="1" t="s">
        <v>284</v>
      </c>
      <c r="F1050" s="1" t="s">
        <v>461</v>
      </c>
      <c r="G1050" s="1" t="s">
        <v>116</v>
      </c>
      <c r="H1050" s="1" t="s">
        <v>40</v>
      </c>
      <c r="I1050" s="1" t="s">
        <v>117</v>
      </c>
      <c r="J1050" s="1" t="s">
        <v>81</v>
      </c>
      <c r="K1050" s="1" t="s">
        <v>524</v>
      </c>
      <c r="L1050" s="1" t="s">
        <v>525</v>
      </c>
      <c r="M1050" s="1" t="s">
        <v>8657</v>
      </c>
      <c r="N1050" s="1" t="s">
        <v>8658</v>
      </c>
      <c r="O1050" s="1" t="s">
        <v>122</v>
      </c>
      <c r="P1050" s="1" t="s">
        <v>199</v>
      </c>
      <c r="Q1050" s="1" t="s">
        <v>115</v>
      </c>
      <c r="R1050" s="1" t="s">
        <v>8659</v>
      </c>
      <c r="S1050" s="1" t="s">
        <v>7475</v>
      </c>
      <c r="T1050" s="1" t="s">
        <v>8660</v>
      </c>
      <c r="V1050" s="18">
        <v>0.20755787037037035</v>
      </c>
      <c r="W1050" s="18">
        <v>0.2089699074074074</v>
      </c>
      <c r="X1050" s="18">
        <v>1.4120370370370369E-3</v>
      </c>
      <c r="Y1050" s="1" t="e">
        <f>VLOOKUP(A1050,tickets!A:A,1,0)</f>
        <v>#N/A</v>
      </c>
      <c r="Z1050" s="58">
        <v>45335</v>
      </c>
      <c r="AA1050" s="79">
        <v>0.99305555555555547</v>
      </c>
    </row>
    <row r="1051" spans="1:27" hidden="1" x14ac:dyDescent="0.2">
      <c r="A1051" s="1" t="s">
        <v>8661</v>
      </c>
      <c r="B1051" s="1" t="s">
        <v>132</v>
      </c>
      <c r="C1051" s="1" t="s">
        <v>309</v>
      </c>
      <c r="D1051" s="1" t="s">
        <v>257</v>
      </c>
      <c r="E1051" s="1" t="s">
        <v>244</v>
      </c>
      <c r="F1051" s="1" t="s">
        <v>461</v>
      </c>
      <c r="G1051" s="1" t="s">
        <v>116</v>
      </c>
      <c r="H1051" s="1" t="s">
        <v>40</v>
      </c>
      <c r="I1051" s="1" t="s">
        <v>117</v>
      </c>
      <c r="J1051" s="1" t="s">
        <v>81</v>
      </c>
      <c r="K1051" s="1" t="s">
        <v>326</v>
      </c>
      <c r="L1051" s="1" t="s">
        <v>520</v>
      </c>
      <c r="M1051" s="1" t="s">
        <v>8662</v>
      </c>
      <c r="N1051" s="1" t="s">
        <v>8663</v>
      </c>
      <c r="O1051" s="1" t="s">
        <v>122</v>
      </c>
      <c r="P1051" s="1" t="s">
        <v>246</v>
      </c>
      <c r="Q1051" s="1" t="s">
        <v>247</v>
      </c>
      <c r="R1051" s="1" t="s">
        <v>8664</v>
      </c>
      <c r="S1051" s="1" t="s">
        <v>7475</v>
      </c>
      <c r="T1051" s="1" t="s">
        <v>8665</v>
      </c>
      <c r="U1051" s="1" t="s">
        <v>262</v>
      </c>
      <c r="V1051" s="18">
        <v>6.8634259259259256E-3</v>
      </c>
      <c r="W1051" s="18">
        <v>3.5289351851851856E-2</v>
      </c>
      <c r="X1051" s="18">
        <v>2.8425925925925924E-2</v>
      </c>
      <c r="Y1051" s="1" t="e">
        <f>VLOOKUP(A1051,tickets!A:A,1,0)</f>
        <v>#N/A</v>
      </c>
      <c r="Z1051" s="58">
        <v>45335</v>
      </c>
      <c r="AA1051" s="79">
        <v>0.99305555555555547</v>
      </c>
    </row>
    <row r="1052" spans="1:27" hidden="1" x14ac:dyDescent="0.2">
      <c r="A1052" s="1" t="s">
        <v>3161</v>
      </c>
      <c r="B1052" s="1" t="s">
        <v>124</v>
      </c>
      <c r="C1052" s="1" t="s">
        <v>19</v>
      </c>
      <c r="D1052" s="1" t="s">
        <v>311</v>
      </c>
      <c r="E1052" s="1" t="s">
        <v>62</v>
      </c>
      <c r="F1052" s="1" t="s">
        <v>125</v>
      </c>
      <c r="G1052" s="1" t="s">
        <v>123</v>
      </c>
      <c r="H1052" s="1" t="s">
        <v>50</v>
      </c>
      <c r="I1052" s="1" t="s">
        <v>109</v>
      </c>
      <c r="J1052" s="1" t="s">
        <v>80</v>
      </c>
      <c r="K1052" s="1" t="s">
        <v>121</v>
      </c>
      <c r="L1052" s="1" t="s">
        <v>450</v>
      </c>
      <c r="M1052" s="1" t="s">
        <v>7941</v>
      </c>
      <c r="N1052" s="1" t="s">
        <v>7941</v>
      </c>
      <c r="O1052" s="1" t="s">
        <v>122</v>
      </c>
      <c r="P1052" s="1" t="s">
        <v>266</v>
      </c>
      <c r="Q1052" s="1" t="s">
        <v>267</v>
      </c>
      <c r="R1052" s="1" t="s">
        <v>7942</v>
      </c>
      <c r="S1052" s="1" t="s">
        <v>7483</v>
      </c>
      <c r="T1052" s="1" t="s">
        <v>479</v>
      </c>
      <c r="U1052" s="1" t="s">
        <v>7943</v>
      </c>
      <c r="V1052" s="18">
        <v>0.12416666666666666</v>
      </c>
      <c r="W1052" s="18">
        <v>0.16133101851851853</v>
      </c>
      <c r="X1052" s="18">
        <v>3.7164351851851851E-2</v>
      </c>
      <c r="Y1052" s="1" t="e">
        <f>VLOOKUP(A1052,tickets!A:A,1,0)</f>
        <v>#N/A</v>
      </c>
      <c r="Z1052" s="58">
        <v>45338</v>
      </c>
      <c r="AA1052" s="79">
        <v>0.99305555555555547</v>
      </c>
    </row>
    <row r="1053" spans="1:27" x14ac:dyDescent="0.2">
      <c r="A1053" s="1" t="s">
        <v>3146</v>
      </c>
      <c r="B1053" s="1" t="s">
        <v>115</v>
      </c>
      <c r="C1053" s="1" t="s">
        <v>20</v>
      </c>
      <c r="D1053" s="1" t="s">
        <v>243</v>
      </c>
      <c r="E1053" s="1" t="s">
        <v>66</v>
      </c>
      <c r="F1053" s="1" t="s">
        <v>144</v>
      </c>
      <c r="G1053" s="1" t="s">
        <v>116</v>
      </c>
      <c r="H1053" s="1" t="s">
        <v>40</v>
      </c>
      <c r="I1053" s="1" t="s">
        <v>117</v>
      </c>
      <c r="J1053" s="1" t="s">
        <v>81</v>
      </c>
      <c r="K1053" s="1" t="s">
        <v>111</v>
      </c>
      <c r="L1053" s="1" t="s">
        <v>3150</v>
      </c>
      <c r="M1053" s="1" t="s">
        <v>8065</v>
      </c>
      <c r="N1053" s="1" t="s">
        <v>8066</v>
      </c>
      <c r="O1053" s="1" t="s">
        <v>122</v>
      </c>
      <c r="P1053" s="1" t="s">
        <v>246</v>
      </c>
      <c r="Q1053" s="1" t="s">
        <v>247</v>
      </c>
      <c r="R1053" s="1" t="s">
        <v>8067</v>
      </c>
      <c r="S1053" s="1" t="s">
        <v>7483</v>
      </c>
      <c r="T1053" s="1" t="s">
        <v>8068</v>
      </c>
      <c r="U1053" s="1" t="s">
        <v>8069</v>
      </c>
      <c r="V1053" s="18">
        <v>1.3128240740740742</v>
      </c>
      <c r="W1053" s="18">
        <v>2.0631944444444446</v>
      </c>
      <c r="X1053" s="18">
        <v>0.75037037037037047</v>
      </c>
      <c r="Y1053" s="1" t="e">
        <f>VLOOKUP(A1053,tickets!A:A,1,0)</f>
        <v>#N/A</v>
      </c>
      <c r="Z1053" s="58">
        <v>45338</v>
      </c>
      <c r="AA1053" s="79">
        <v>0.99305555555555547</v>
      </c>
    </row>
    <row r="1054" spans="1:27" hidden="1" x14ac:dyDescent="0.2">
      <c r="A1054" s="1" t="s">
        <v>8671</v>
      </c>
      <c r="B1054" s="1" t="s">
        <v>132</v>
      </c>
      <c r="C1054" s="1" t="s">
        <v>256</v>
      </c>
      <c r="D1054" s="1" t="s">
        <v>257</v>
      </c>
      <c r="E1054" s="1" t="s">
        <v>258</v>
      </c>
      <c r="F1054" s="1" t="s">
        <v>219</v>
      </c>
      <c r="G1054" s="1" t="s">
        <v>116</v>
      </c>
      <c r="H1054" s="1" t="s">
        <v>40</v>
      </c>
      <c r="I1054" s="1" t="s">
        <v>117</v>
      </c>
      <c r="J1054" s="1" t="s">
        <v>81</v>
      </c>
      <c r="K1054" s="1" t="s">
        <v>259</v>
      </c>
      <c r="L1054" s="1" t="s">
        <v>260</v>
      </c>
      <c r="M1054" s="1" t="s">
        <v>8672</v>
      </c>
      <c r="N1054" s="1" t="s">
        <v>8673</v>
      </c>
      <c r="O1054" s="1" t="s">
        <v>122</v>
      </c>
      <c r="P1054" s="1" t="s">
        <v>199</v>
      </c>
      <c r="Q1054" s="1" t="s">
        <v>115</v>
      </c>
      <c r="R1054" s="1" t="s">
        <v>8674</v>
      </c>
      <c r="S1054" s="1" t="s">
        <v>7483</v>
      </c>
      <c r="T1054" s="1" t="s">
        <v>7670</v>
      </c>
      <c r="V1054" s="18">
        <v>0.16871527777777776</v>
      </c>
      <c r="W1054" s="18">
        <v>0.17906250000000001</v>
      </c>
      <c r="X1054" s="18">
        <v>1.0347222222222223E-2</v>
      </c>
      <c r="Y1054" s="1" t="e">
        <f>VLOOKUP(A1054,tickets!A:A,1,0)</f>
        <v>#N/A</v>
      </c>
      <c r="Z1054" s="58">
        <v>45338</v>
      </c>
      <c r="AA1054" s="79">
        <v>0.99305555555555547</v>
      </c>
    </row>
    <row r="1055" spans="1:27" x14ac:dyDescent="0.2">
      <c r="A1055" s="1" t="s">
        <v>3151</v>
      </c>
      <c r="B1055" s="1" t="s">
        <v>115</v>
      </c>
      <c r="C1055" s="1" t="s">
        <v>19</v>
      </c>
      <c r="D1055" s="1" t="s">
        <v>243</v>
      </c>
      <c r="E1055" s="1" t="s">
        <v>64</v>
      </c>
      <c r="F1055" s="1" t="s">
        <v>135</v>
      </c>
      <c r="G1055" s="1" t="s">
        <v>110</v>
      </c>
      <c r="H1055" s="1" t="s">
        <v>50</v>
      </c>
      <c r="I1055" s="1" t="s">
        <v>109</v>
      </c>
      <c r="J1055" s="1" t="s">
        <v>81</v>
      </c>
      <c r="K1055" s="1" t="s">
        <v>449</v>
      </c>
      <c r="L1055" s="1" t="s">
        <v>3155</v>
      </c>
      <c r="M1055" s="1" t="s">
        <v>8079</v>
      </c>
      <c r="N1055" s="1" t="s">
        <v>8080</v>
      </c>
      <c r="O1055" s="1" t="s">
        <v>122</v>
      </c>
      <c r="P1055" s="1" t="s">
        <v>266</v>
      </c>
      <c r="Q1055" s="1" t="s">
        <v>267</v>
      </c>
      <c r="R1055" s="1" t="s">
        <v>8081</v>
      </c>
      <c r="S1055" s="1" t="s">
        <v>7483</v>
      </c>
      <c r="T1055" s="1" t="s">
        <v>8082</v>
      </c>
      <c r="U1055" s="1" t="s">
        <v>8083</v>
      </c>
      <c r="V1055" s="18">
        <v>0</v>
      </c>
      <c r="W1055" s="18">
        <v>0.19659722222222223</v>
      </c>
      <c r="X1055" s="18">
        <v>0.19659722222222223</v>
      </c>
      <c r="Y1055" s="1" t="e">
        <f>VLOOKUP(A1055,tickets!A:A,1,0)</f>
        <v>#N/A</v>
      </c>
      <c r="Z1055" s="58">
        <v>45338</v>
      </c>
      <c r="AA1055" s="79">
        <v>0.99305555555555547</v>
      </c>
    </row>
    <row r="1056" spans="1:27" x14ac:dyDescent="0.2">
      <c r="A1056" s="1" t="s">
        <v>3126</v>
      </c>
      <c r="B1056" s="1" t="s">
        <v>167</v>
      </c>
      <c r="C1056" s="1" t="s">
        <v>22</v>
      </c>
      <c r="D1056" s="1" t="s">
        <v>22</v>
      </c>
      <c r="E1056" s="1" t="s">
        <v>45</v>
      </c>
      <c r="F1056" s="1" t="s">
        <v>168</v>
      </c>
      <c r="G1056" s="1" t="s">
        <v>110</v>
      </c>
      <c r="H1056" s="1" t="s">
        <v>50</v>
      </c>
      <c r="I1056" s="1" t="s">
        <v>109</v>
      </c>
      <c r="J1056" s="1" t="s">
        <v>81</v>
      </c>
      <c r="K1056" s="1" t="s">
        <v>111</v>
      </c>
      <c r="L1056" s="1" t="s">
        <v>3130</v>
      </c>
      <c r="M1056" s="1" t="s">
        <v>8093</v>
      </c>
      <c r="N1056" s="1" t="s">
        <v>8094</v>
      </c>
      <c r="O1056" s="1" t="s">
        <v>122</v>
      </c>
      <c r="P1056" s="1" t="s">
        <v>279</v>
      </c>
      <c r="Q1056" s="1" t="s">
        <v>280</v>
      </c>
      <c r="R1056" s="1" t="s">
        <v>8095</v>
      </c>
      <c r="S1056" s="1" t="s">
        <v>7483</v>
      </c>
      <c r="T1056" s="1" t="s">
        <v>4316</v>
      </c>
      <c r="U1056" s="1" t="s">
        <v>4316</v>
      </c>
      <c r="V1056" s="18">
        <v>0</v>
      </c>
      <c r="W1056" s="18">
        <v>2.7199074074074074E-3</v>
      </c>
      <c r="X1056" s="18">
        <v>2.7199074074074074E-3</v>
      </c>
      <c r="Y1056" s="1" t="e">
        <f>VLOOKUP(A1056,tickets!A:A,1,0)</f>
        <v>#N/A</v>
      </c>
      <c r="Z1056" s="58">
        <v>45338</v>
      </c>
      <c r="AA1056" s="79">
        <v>0.99305555555555547</v>
      </c>
    </row>
    <row r="1057" spans="1:27" hidden="1" x14ac:dyDescent="0.2">
      <c r="A1057" s="1" t="s">
        <v>8683</v>
      </c>
      <c r="B1057" s="1" t="s">
        <v>132</v>
      </c>
      <c r="C1057" s="1" t="s">
        <v>251</v>
      </c>
      <c r="D1057" s="1" t="s">
        <v>257</v>
      </c>
      <c r="E1057" s="1" t="s">
        <v>261</v>
      </c>
      <c r="F1057" s="1" t="s">
        <v>174</v>
      </c>
      <c r="G1057" s="1" t="s">
        <v>116</v>
      </c>
      <c r="H1057" s="1" t="s">
        <v>40</v>
      </c>
      <c r="I1057" s="1" t="s">
        <v>117</v>
      </c>
      <c r="J1057" s="1" t="s">
        <v>81</v>
      </c>
      <c r="K1057" s="1" t="s">
        <v>148</v>
      </c>
      <c r="L1057" s="1" t="s">
        <v>366</v>
      </c>
      <c r="M1057" s="1" t="s">
        <v>8684</v>
      </c>
      <c r="N1057" s="1" t="s">
        <v>8685</v>
      </c>
      <c r="O1057" s="1" t="s">
        <v>122</v>
      </c>
      <c r="P1057" s="1" t="s">
        <v>199</v>
      </c>
      <c r="Q1057" s="1" t="s">
        <v>115</v>
      </c>
      <c r="R1057" s="1" t="s">
        <v>8686</v>
      </c>
      <c r="S1057" s="1" t="s">
        <v>7479</v>
      </c>
      <c r="T1057" s="1" t="s">
        <v>8687</v>
      </c>
      <c r="U1057" s="1" t="s">
        <v>7868</v>
      </c>
      <c r="V1057" s="18">
        <v>0.14260416666666667</v>
      </c>
      <c r="W1057" s="18">
        <v>0.15050925925925926</v>
      </c>
      <c r="X1057" s="18">
        <v>7.905092592592592E-3</v>
      </c>
      <c r="Y1057" s="1" t="e">
        <f>VLOOKUP(A1057,tickets!A:A,1,0)</f>
        <v>#N/A</v>
      </c>
      <c r="Z1057" s="58">
        <v>45336</v>
      </c>
      <c r="AA1057" s="79">
        <v>0.99305555555555547</v>
      </c>
    </row>
    <row r="1058" spans="1:27" x14ac:dyDescent="0.2">
      <c r="A1058" s="1" t="s">
        <v>3164</v>
      </c>
      <c r="B1058" s="1" t="s">
        <v>132</v>
      </c>
      <c r="C1058" s="1" t="s">
        <v>21</v>
      </c>
      <c r="D1058" s="1" t="s">
        <v>311</v>
      </c>
      <c r="E1058" s="1" t="s">
        <v>43</v>
      </c>
      <c r="F1058" s="1" t="s">
        <v>145</v>
      </c>
      <c r="G1058" s="1" t="s">
        <v>116</v>
      </c>
      <c r="H1058" s="1" t="s">
        <v>50</v>
      </c>
      <c r="I1058" s="1" t="s">
        <v>109</v>
      </c>
      <c r="J1058" s="1" t="s">
        <v>81</v>
      </c>
      <c r="K1058" s="1" t="s">
        <v>121</v>
      </c>
      <c r="L1058" s="1" t="s">
        <v>3168</v>
      </c>
      <c r="M1058" s="1" t="s">
        <v>8096</v>
      </c>
      <c r="N1058" s="1" t="s">
        <v>8097</v>
      </c>
      <c r="O1058" s="1" t="s">
        <v>122</v>
      </c>
      <c r="P1058" s="1" t="s">
        <v>246</v>
      </c>
      <c r="Q1058" s="1" t="s">
        <v>247</v>
      </c>
      <c r="R1058" s="1" t="s">
        <v>8098</v>
      </c>
      <c r="S1058" s="1" t="s">
        <v>7483</v>
      </c>
      <c r="T1058" s="1" t="s">
        <v>312</v>
      </c>
      <c r="U1058" s="1" t="s">
        <v>8099</v>
      </c>
      <c r="V1058" s="18">
        <v>1.0444791666666666</v>
      </c>
      <c r="W1058" s="18">
        <v>1.074849537037037</v>
      </c>
      <c r="X1058" s="18">
        <v>3.037037037037037E-2</v>
      </c>
      <c r="Y1058" s="1" t="e">
        <f>VLOOKUP(A1058,tickets!A:A,1,0)</f>
        <v>#N/A</v>
      </c>
      <c r="Z1058" s="58">
        <v>45338</v>
      </c>
      <c r="AA1058" s="79">
        <v>0.99305555555555547</v>
      </c>
    </row>
    <row r="1059" spans="1:27" hidden="1" x14ac:dyDescent="0.2">
      <c r="A1059" s="1" t="s">
        <v>8693</v>
      </c>
      <c r="B1059" s="1" t="s">
        <v>132</v>
      </c>
      <c r="C1059" s="1" t="s">
        <v>251</v>
      </c>
      <c r="D1059" s="1" t="s">
        <v>257</v>
      </c>
      <c r="E1059" s="1" t="s">
        <v>328</v>
      </c>
      <c r="F1059" s="1" t="s">
        <v>219</v>
      </c>
      <c r="G1059" s="1" t="s">
        <v>116</v>
      </c>
      <c r="H1059" s="1" t="s">
        <v>40</v>
      </c>
      <c r="I1059" s="1" t="s">
        <v>117</v>
      </c>
      <c r="J1059" s="1" t="s">
        <v>81</v>
      </c>
      <c r="K1059" s="1" t="s">
        <v>148</v>
      </c>
      <c r="L1059" s="1" t="s">
        <v>381</v>
      </c>
      <c r="M1059" s="1" t="s">
        <v>8694</v>
      </c>
      <c r="N1059" s="1" t="s">
        <v>8695</v>
      </c>
      <c r="O1059" s="1" t="s">
        <v>122</v>
      </c>
      <c r="P1059" s="1" t="s">
        <v>199</v>
      </c>
      <c r="Q1059" s="1" t="s">
        <v>115</v>
      </c>
      <c r="R1059" s="1" t="s">
        <v>8696</v>
      </c>
      <c r="S1059" s="1" t="s">
        <v>7483</v>
      </c>
      <c r="T1059" s="1" t="s">
        <v>8697</v>
      </c>
      <c r="U1059" s="1" t="s">
        <v>375</v>
      </c>
      <c r="V1059" s="18">
        <v>0</v>
      </c>
      <c r="W1059" s="18">
        <v>5.7407407407407407E-2</v>
      </c>
      <c r="X1059" s="18">
        <v>5.7407407407407407E-2</v>
      </c>
      <c r="Y1059" s="1" t="e">
        <f>VLOOKUP(A1059,tickets!A:A,1,0)</f>
        <v>#N/A</v>
      </c>
      <c r="Z1059" s="58">
        <v>45338</v>
      </c>
      <c r="AA1059" s="79">
        <v>0.99305555555555547</v>
      </c>
    </row>
    <row r="1060" spans="1:27" hidden="1" x14ac:dyDescent="0.2">
      <c r="A1060" s="1" t="s">
        <v>8698</v>
      </c>
      <c r="B1060" s="1" t="s">
        <v>164</v>
      </c>
      <c r="C1060" s="1" t="s">
        <v>242</v>
      </c>
      <c r="D1060" s="1" t="s">
        <v>251</v>
      </c>
      <c r="E1060" s="1" t="s">
        <v>286</v>
      </c>
      <c r="F1060" s="1" t="s">
        <v>287</v>
      </c>
      <c r="G1060" s="1" t="s">
        <v>110</v>
      </c>
      <c r="H1060" s="1" t="s">
        <v>50</v>
      </c>
      <c r="I1060" s="1" t="s">
        <v>109</v>
      </c>
      <c r="J1060" s="1" t="s">
        <v>81</v>
      </c>
      <c r="K1060" s="1" t="s">
        <v>114</v>
      </c>
      <c r="L1060" s="1" t="s">
        <v>7058</v>
      </c>
      <c r="M1060" s="1" t="s">
        <v>8699</v>
      </c>
      <c r="N1060" s="1" t="s">
        <v>8700</v>
      </c>
      <c r="O1060" s="1" t="s">
        <v>122</v>
      </c>
      <c r="P1060" s="1" t="s">
        <v>246</v>
      </c>
      <c r="Q1060" s="1" t="s">
        <v>247</v>
      </c>
      <c r="R1060" s="1" t="s">
        <v>8701</v>
      </c>
      <c r="S1060" s="1" t="s">
        <v>7483</v>
      </c>
      <c r="T1060" s="1" t="s">
        <v>7058</v>
      </c>
      <c r="U1060" s="1" t="s">
        <v>276</v>
      </c>
      <c r="V1060" s="18">
        <v>0</v>
      </c>
      <c r="W1060" s="18">
        <v>6.3703703703703707E-2</v>
      </c>
      <c r="X1060" s="18">
        <v>6.3703703703703707E-2</v>
      </c>
      <c r="Y1060" s="1" t="e">
        <f>VLOOKUP(A1060,tickets!A:A,1,0)</f>
        <v>#N/A</v>
      </c>
      <c r="Z1060" s="58">
        <v>45338</v>
      </c>
      <c r="AA1060" s="79">
        <v>0.99305555555555547</v>
      </c>
    </row>
    <row r="1061" spans="1:27" hidden="1" x14ac:dyDescent="0.2">
      <c r="A1061" s="1" t="s">
        <v>8702</v>
      </c>
      <c r="B1061" s="1" t="s">
        <v>164</v>
      </c>
      <c r="C1061" s="1" t="s">
        <v>242</v>
      </c>
      <c r="D1061" s="1" t="s">
        <v>251</v>
      </c>
      <c r="E1061" s="1" t="s">
        <v>286</v>
      </c>
      <c r="F1061" s="1" t="s">
        <v>287</v>
      </c>
      <c r="G1061" s="1" t="s">
        <v>110</v>
      </c>
      <c r="H1061" s="1" t="s">
        <v>50</v>
      </c>
      <c r="I1061" s="1" t="s">
        <v>109</v>
      </c>
      <c r="J1061" s="1" t="s">
        <v>81</v>
      </c>
      <c r="K1061" s="1" t="s">
        <v>114</v>
      </c>
      <c r="L1061" s="1" t="s">
        <v>288</v>
      </c>
      <c r="M1061" s="1" t="s">
        <v>8703</v>
      </c>
      <c r="N1061" s="1" t="s">
        <v>8704</v>
      </c>
      <c r="O1061" s="1" t="s">
        <v>122</v>
      </c>
      <c r="P1061" s="1" t="s">
        <v>246</v>
      </c>
      <c r="Q1061" s="1" t="s">
        <v>247</v>
      </c>
      <c r="R1061" s="1" t="s">
        <v>8705</v>
      </c>
      <c r="S1061" s="1" t="s">
        <v>7483</v>
      </c>
      <c r="T1061" s="1" t="s">
        <v>288</v>
      </c>
      <c r="U1061" s="1" t="s">
        <v>276</v>
      </c>
      <c r="V1061" s="18">
        <v>0</v>
      </c>
      <c r="W1061" s="18">
        <v>6.1643518518518514E-2</v>
      </c>
      <c r="X1061" s="18">
        <v>6.1643518518518514E-2</v>
      </c>
      <c r="Y1061" s="1" t="e">
        <f>VLOOKUP(A1061,tickets!A:A,1,0)</f>
        <v>#N/A</v>
      </c>
      <c r="Z1061" s="58">
        <v>45338</v>
      </c>
      <c r="AA1061" s="79">
        <v>0.99305555555555547</v>
      </c>
    </row>
    <row r="1062" spans="1:27" x14ac:dyDescent="0.2">
      <c r="A1062" s="1" t="s">
        <v>3141</v>
      </c>
      <c r="B1062" s="1" t="s">
        <v>175</v>
      </c>
      <c r="C1062" s="1" t="s">
        <v>16</v>
      </c>
      <c r="D1062" s="1" t="s">
        <v>16</v>
      </c>
      <c r="E1062" s="1" t="s">
        <v>54</v>
      </c>
      <c r="F1062" s="1" t="s">
        <v>183</v>
      </c>
      <c r="G1062" s="1" t="s">
        <v>110</v>
      </c>
      <c r="H1062" s="1" t="s">
        <v>50</v>
      </c>
      <c r="I1062" s="1" t="s">
        <v>109</v>
      </c>
      <c r="J1062" s="1" t="s">
        <v>81</v>
      </c>
      <c r="K1062" s="1" t="s">
        <v>111</v>
      </c>
      <c r="L1062" s="1" t="s">
        <v>3145</v>
      </c>
      <c r="M1062" s="1" t="s">
        <v>8135</v>
      </c>
      <c r="N1062" s="1" t="s">
        <v>8136</v>
      </c>
      <c r="O1062" s="1" t="s">
        <v>122</v>
      </c>
      <c r="P1062" s="1" t="s">
        <v>266</v>
      </c>
      <c r="Q1062" s="1" t="s">
        <v>330</v>
      </c>
      <c r="R1062" s="1" t="s">
        <v>8137</v>
      </c>
      <c r="S1062" s="1" t="s">
        <v>7483</v>
      </c>
      <c r="V1062" s="18">
        <v>2.0396759259259261</v>
      </c>
      <c r="W1062" s="18">
        <v>2.040428240740741</v>
      </c>
      <c r="X1062" s="18">
        <v>7.5231481481481471E-4</v>
      </c>
      <c r="Y1062" s="1" t="e">
        <f>VLOOKUP(A1062,tickets!A:A,1,0)</f>
        <v>#N/A</v>
      </c>
      <c r="Z1062" s="58">
        <v>45338</v>
      </c>
      <c r="AA1062" s="79">
        <v>0.99305555555555547</v>
      </c>
    </row>
    <row r="1063" spans="1:27" x14ac:dyDescent="0.2">
      <c r="A1063" s="1" t="s">
        <v>3169</v>
      </c>
      <c r="B1063" s="1" t="s">
        <v>112</v>
      </c>
      <c r="C1063" s="1" t="s">
        <v>18</v>
      </c>
      <c r="D1063" s="1" t="s">
        <v>242</v>
      </c>
      <c r="E1063" s="1" t="s">
        <v>61</v>
      </c>
      <c r="F1063" s="1" t="s">
        <v>453</v>
      </c>
      <c r="G1063" s="1" t="s">
        <v>110</v>
      </c>
      <c r="H1063" s="1" t="s">
        <v>50</v>
      </c>
      <c r="I1063" s="1" t="s">
        <v>109</v>
      </c>
      <c r="J1063" s="1" t="s">
        <v>81</v>
      </c>
      <c r="K1063" s="1" t="s">
        <v>111</v>
      </c>
      <c r="L1063" s="1" t="s">
        <v>3173</v>
      </c>
      <c r="M1063" s="1" t="s">
        <v>8252</v>
      </c>
      <c r="N1063" s="1" t="s">
        <v>8253</v>
      </c>
      <c r="O1063" s="1" t="s">
        <v>122</v>
      </c>
      <c r="P1063" s="1" t="s">
        <v>266</v>
      </c>
      <c r="Q1063" s="1" t="s">
        <v>267</v>
      </c>
      <c r="R1063" s="1" t="s">
        <v>8254</v>
      </c>
      <c r="S1063" s="1" t="s">
        <v>7483</v>
      </c>
      <c r="T1063" s="1" t="s">
        <v>3173</v>
      </c>
      <c r="U1063" s="1" t="s">
        <v>3173</v>
      </c>
      <c r="V1063" s="18">
        <v>0</v>
      </c>
      <c r="W1063" s="18">
        <v>1.4004629629629629E-3</v>
      </c>
      <c r="X1063" s="18">
        <v>1.4004629629629629E-3</v>
      </c>
      <c r="Y1063" s="1" t="e">
        <f>VLOOKUP(A1063,tickets!A:A,1,0)</f>
        <v>#N/A</v>
      </c>
      <c r="Z1063" s="58">
        <v>45338</v>
      </c>
      <c r="AA1063" s="79">
        <v>0.99305555555555547</v>
      </c>
    </row>
    <row r="1064" spans="1:27" x14ac:dyDescent="0.2">
      <c r="A1064" s="1" t="s">
        <v>3174</v>
      </c>
      <c r="B1064" s="1" t="s">
        <v>112</v>
      </c>
      <c r="C1064" s="1" t="s">
        <v>18</v>
      </c>
      <c r="D1064" s="1" t="s">
        <v>242</v>
      </c>
      <c r="E1064" s="1" t="s">
        <v>61</v>
      </c>
      <c r="F1064" s="1" t="s">
        <v>453</v>
      </c>
      <c r="G1064" s="1" t="s">
        <v>110</v>
      </c>
      <c r="H1064" s="1" t="s">
        <v>50</v>
      </c>
      <c r="I1064" s="1" t="s">
        <v>109</v>
      </c>
      <c r="J1064" s="1" t="s">
        <v>81</v>
      </c>
      <c r="K1064" s="1" t="s">
        <v>111</v>
      </c>
      <c r="L1064" s="1" t="s">
        <v>3178</v>
      </c>
      <c r="M1064" s="1" t="s">
        <v>8255</v>
      </c>
      <c r="N1064" s="1" t="s">
        <v>8256</v>
      </c>
      <c r="O1064" s="1" t="s">
        <v>122</v>
      </c>
      <c r="P1064" s="1" t="s">
        <v>266</v>
      </c>
      <c r="Q1064" s="1" t="s">
        <v>267</v>
      </c>
      <c r="R1064" s="1" t="s">
        <v>8257</v>
      </c>
      <c r="S1064" s="1" t="s">
        <v>7483</v>
      </c>
      <c r="T1064" s="1" t="s">
        <v>3178</v>
      </c>
      <c r="U1064" s="1" t="s">
        <v>3178</v>
      </c>
      <c r="V1064" s="18">
        <v>0</v>
      </c>
      <c r="W1064" s="18">
        <v>1.1759259259259259E-2</v>
      </c>
      <c r="X1064" s="18">
        <v>1.1759259259259259E-2</v>
      </c>
      <c r="Y1064" s="1" t="e">
        <f>VLOOKUP(A1064,tickets!A:A,1,0)</f>
        <v>#N/A</v>
      </c>
      <c r="Z1064" s="58">
        <v>45338</v>
      </c>
      <c r="AA1064" s="79">
        <v>0.99305555555555547</v>
      </c>
    </row>
    <row r="1065" spans="1:27" x14ac:dyDescent="0.2">
      <c r="A1065" s="1" t="s">
        <v>3179</v>
      </c>
      <c r="B1065" s="1" t="s">
        <v>112</v>
      </c>
      <c r="C1065" s="1" t="s">
        <v>18</v>
      </c>
      <c r="D1065" s="1" t="s">
        <v>242</v>
      </c>
      <c r="E1065" s="1" t="s">
        <v>61</v>
      </c>
      <c r="F1065" s="1" t="s">
        <v>453</v>
      </c>
      <c r="G1065" s="1" t="s">
        <v>110</v>
      </c>
      <c r="H1065" s="1" t="s">
        <v>50</v>
      </c>
      <c r="I1065" s="1" t="s">
        <v>109</v>
      </c>
      <c r="J1065" s="1" t="s">
        <v>81</v>
      </c>
      <c r="K1065" s="1" t="s">
        <v>111</v>
      </c>
      <c r="L1065" s="1" t="s">
        <v>3183</v>
      </c>
      <c r="M1065" s="1" t="s">
        <v>8262</v>
      </c>
      <c r="N1065" s="1" t="s">
        <v>8263</v>
      </c>
      <c r="O1065" s="1" t="s">
        <v>122</v>
      </c>
      <c r="P1065" s="1" t="s">
        <v>266</v>
      </c>
      <c r="Q1065" s="1" t="s">
        <v>267</v>
      </c>
      <c r="R1065" s="1" t="s">
        <v>8264</v>
      </c>
      <c r="S1065" s="1" t="s">
        <v>7483</v>
      </c>
      <c r="T1065" s="1" t="s">
        <v>3183</v>
      </c>
      <c r="U1065" s="1" t="s">
        <v>3183</v>
      </c>
      <c r="V1065" s="18">
        <v>0</v>
      </c>
      <c r="W1065" s="18">
        <v>1.1990740740740739E-2</v>
      </c>
      <c r="X1065" s="18">
        <v>1.1990740740740739E-2</v>
      </c>
      <c r="Y1065" s="1" t="e">
        <f>VLOOKUP(A1065,tickets!A:A,1,0)</f>
        <v>#N/A</v>
      </c>
      <c r="Z1065" s="58">
        <v>45338</v>
      </c>
      <c r="AA1065" s="79">
        <v>0.99305555555555547</v>
      </c>
    </row>
    <row r="1066" spans="1:27" x14ac:dyDescent="0.2">
      <c r="A1066" s="1" t="s">
        <v>3101</v>
      </c>
      <c r="B1066" s="1" t="s">
        <v>112</v>
      </c>
      <c r="C1066" s="1" t="s">
        <v>21</v>
      </c>
      <c r="D1066" s="1" t="s">
        <v>311</v>
      </c>
      <c r="E1066" s="1" t="s">
        <v>43</v>
      </c>
      <c r="F1066" s="1" t="s">
        <v>145</v>
      </c>
      <c r="G1066" s="1" t="s">
        <v>116</v>
      </c>
      <c r="H1066" s="1" t="s">
        <v>50</v>
      </c>
      <c r="I1066" s="1" t="s">
        <v>109</v>
      </c>
      <c r="J1066" s="1" t="s">
        <v>81</v>
      </c>
      <c r="K1066" s="1" t="s">
        <v>121</v>
      </c>
      <c r="L1066" s="1" t="s">
        <v>3105</v>
      </c>
      <c r="M1066" s="1" t="s">
        <v>8269</v>
      </c>
      <c r="N1066" s="1" t="s">
        <v>8270</v>
      </c>
      <c r="O1066" s="1" t="s">
        <v>122</v>
      </c>
      <c r="P1066" s="1" t="s">
        <v>246</v>
      </c>
      <c r="Q1066" s="1" t="s">
        <v>247</v>
      </c>
      <c r="R1066" s="1" t="s">
        <v>8271</v>
      </c>
      <c r="S1066" s="1" t="s">
        <v>7483</v>
      </c>
      <c r="T1066" s="1" t="s">
        <v>312</v>
      </c>
      <c r="U1066" s="1" t="s">
        <v>8272</v>
      </c>
      <c r="V1066" s="18">
        <v>2.6514004629629628</v>
      </c>
      <c r="W1066" s="18">
        <v>2.7429861111111111</v>
      </c>
      <c r="X1066" s="18">
        <v>9.1585648148148138E-2</v>
      </c>
      <c r="Y1066" s="1" t="e">
        <f>VLOOKUP(A1066,tickets!A:A,1,0)</f>
        <v>#N/A</v>
      </c>
      <c r="Z1066" s="58">
        <v>45338</v>
      </c>
      <c r="AA1066" s="79">
        <v>0.99305555555555547</v>
      </c>
    </row>
    <row r="1067" spans="1:27" hidden="1" x14ac:dyDescent="0.2">
      <c r="A1067" s="1" t="s">
        <v>8727</v>
      </c>
      <c r="B1067" s="1" t="s">
        <v>132</v>
      </c>
      <c r="C1067" s="1" t="s">
        <v>250</v>
      </c>
      <c r="D1067" s="1" t="s">
        <v>251</v>
      </c>
      <c r="E1067" s="1" t="s">
        <v>252</v>
      </c>
      <c r="F1067" s="1" t="s">
        <v>253</v>
      </c>
      <c r="G1067" s="1" t="s">
        <v>159</v>
      </c>
      <c r="H1067" s="1" t="s">
        <v>36</v>
      </c>
      <c r="I1067" s="1" t="s">
        <v>84</v>
      </c>
      <c r="J1067" s="1" t="s">
        <v>81</v>
      </c>
      <c r="K1067" s="1" t="s">
        <v>129</v>
      </c>
      <c r="L1067" s="1" t="s">
        <v>8728</v>
      </c>
      <c r="M1067" s="1" t="s">
        <v>8729</v>
      </c>
      <c r="N1067" s="1" t="s">
        <v>8730</v>
      </c>
      <c r="O1067" s="1" t="s">
        <v>122</v>
      </c>
      <c r="P1067" s="1" t="s">
        <v>246</v>
      </c>
      <c r="Q1067" s="1" t="s">
        <v>247</v>
      </c>
      <c r="R1067" s="1" t="s">
        <v>8731</v>
      </c>
      <c r="S1067" s="1" t="s">
        <v>7515</v>
      </c>
      <c r="T1067" s="1" t="s">
        <v>8728</v>
      </c>
      <c r="U1067" s="1" t="s">
        <v>351</v>
      </c>
      <c r="V1067" s="18">
        <v>1.5046296296296294E-3</v>
      </c>
      <c r="W1067" s="18">
        <v>3.2754629629629631E-3</v>
      </c>
      <c r="X1067" s="18">
        <v>1.7708333333333332E-3</v>
      </c>
      <c r="Y1067" s="1" t="e">
        <f>VLOOKUP(A1067,tickets!A:A,1,0)</f>
        <v>#N/A</v>
      </c>
      <c r="Z1067" s="58">
        <v>45337</v>
      </c>
      <c r="AA1067" s="79">
        <v>0.99305555555555547</v>
      </c>
    </row>
    <row r="1068" spans="1:27" hidden="1" x14ac:dyDescent="0.2">
      <c r="A1068" s="1" t="s">
        <v>8732</v>
      </c>
      <c r="B1068" s="1" t="s">
        <v>132</v>
      </c>
      <c r="C1068" s="1" t="s">
        <v>250</v>
      </c>
      <c r="D1068" s="1" t="s">
        <v>251</v>
      </c>
      <c r="E1068" s="1" t="s">
        <v>252</v>
      </c>
      <c r="F1068" s="1" t="s">
        <v>253</v>
      </c>
      <c r="G1068" s="1" t="s">
        <v>159</v>
      </c>
      <c r="H1068" s="1" t="s">
        <v>36</v>
      </c>
      <c r="I1068" s="1" t="s">
        <v>84</v>
      </c>
      <c r="J1068" s="1" t="s">
        <v>81</v>
      </c>
      <c r="K1068" s="1" t="s">
        <v>129</v>
      </c>
      <c r="L1068" s="1" t="s">
        <v>386</v>
      </c>
      <c r="M1068" s="1" t="s">
        <v>8733</v>
      </c>
      <c r="N1068" s="1" t="s">
        <v>8734</v>
      </c>
      <c r="O1068" s="1" t="s">
        <v>122</v>
      </c>
      <c r="P1068" s="1" t="s">
        <v>246</v>
      </c>
      <c r="Q1068" s="1" t="s">
        <v>247</v>
      </c>
      <c r="R1068" s="1" t="s">
        <v>8735</v>
      </c>
      <c r="S1068" s="1" t="s">
        <v>7515</v>
      </c>
      <c r="T1068" s="1" t="s">
        <v>386</v>
      </c>
      <c r="U1068" s="1" t="s">
        <v>351</v>
      </c>
      <c r="V1068" s="18">
        <v>9.2592592592592585E-4</v>
      </c>
      <c r="W1068" s="18">
        <v>2.627314814814815E-3</v>
      </c>
      <c r="X1068" s="18">
        <v>1.7013888888888892E-3</v>
      </c>
      <c r="Y1068" s="1" t="e">
        <f>VLOOKUP(A1068,tickets!A:A,1,0)</f>
        <v>#N/A</v>
      </c>
      <c r="Z1068" s="58">
        <v>45337</v>
      </c>
      <c r="AA1068" s="79">
        <v>0.99305555555555547</v>
      </c>
    </row>
    <row r="1069" spans="1:27" hidden="1" x14ac:dyDescent="0.2">
      <c r="A1069" s="1" t="s">
        <v>8736</v>
      </c>
      <c r="B1069" s="1" t="s">
        <v>132</v>
      </c>
      <c r="C1069" s="1" t="s">
        <v>309</v>
      </c>
      <c r="D1069" s="1" t="s">
        <v>374</v>
      </c>
      <c r="E1069" s="1" t="s">
        <v>281</v>
      </c>
      <c r="F1069" s="1" t="s">
        <v>442</v>
      </c>
      <c r="G1069" s="1" t="s">
        <v>116</v>
      </c>
      <c r="H1069" s="1" t="s">
        <v>40</v>
      </c>
      <c r="I1069" s="1" t="s">
        <v>117</v>
      </c>
      <c r="J1069" s="1" t="s">
        <v>81</v>
      </c>
      <c r="K1069" s="1" t="s">
        <v>129</v>
      </c>
      <c r="L1069" s="1" t="s">
        <v>264</v>
      </c>
      <c r="M1069" s="1" t="s">
        <v>8737</v>
      </c>
      <c r="N1069" s="1" t="s">
        <v>8738</v>
      </c>
      <c r="O1069" s="1" t="s">
        <v>122</v>
      </c>
      <c r="P1069" s="1" t="s">
        <v>8739</v>
      </c>
      <c r="Q1069" s="1" t="s">
        <v>8740</v>
      </c>
      <c r="R1069" s="1" t="s">
        <v>8741</v>
      </c>
      <c r="S1069" s="1" t="s">
        <v>7515</v>
      </c>
      <c r="T1069" s="1" t="s">
        <v>8742</v>
      </c>
      <c r="U1069" s="1" t="s">
        <v>519</v>
      </c>
      <c r="V1069" s="18">
        <v>4.1203703703703708E-2</v>
      </c>
      <c r="W1069" s="18">
        <v>4.5000000000000005E-2</v>
      </c>
      <c r="X1069" s="18">
        <v>3.7962962962962963E-3</v>
      </c>
      <c r="Y1069" s="1" t="e">
        <f>VLOOKUP(A1069,tickets!A:A,1,0)</f>
        <v>#N/A</v>
      </c>
      <c r="Z1069" s="58">
        <v>45337</v>
      </c>
      <c r="AA1069" s="79">
        <v>0.99305555555555547</v>
      </c>
    </row>
    <row r="1070" spans="1:27" hidden="1" x14ac:dyDescent="0.2">
      <c r="A1070" s="1" t="s">
        <v>3093</v>
      </c>
      <c r="B1070" s="1" t="s">
        <v>124</v>
      </c>
      <c r="C1070" s="1" t="s">
        <v>18</v>
      </c>
      <c r="D1070" s="1" t="s">
        <v>277</v>
      </c>
      <c r="E1070" s="1" t="s">
        <v>57</v>
      </c>
      <c r="F1070" s="1" t="s">
        <v>125</v>
      </c>
      <c r="G1070" s="1" t="s">
        <v>123</v>
      </c>
      <c r="H1070" s="1" t="s">
        <v>50</v>
      </c>
      <c r="I1070" s="1" t="s">
        <v>109</v>
      </c>
      <c r="J1070" s="1" t="s">
        <v>80</v>
      </c>
      <c r="K1070" s="1" t="s">
        <v>121</v>
      </c>
      <c r="L1070" s="1" t="s">
        <v>137</v>
      </c>
      <c r="M1070" s="1" t="s">
        <v>8356</v>
      </c>
      <c r="N1070" s="1" t="s">
        <v>8356</v>
      </c>
      <c r="O1070" s="1" t="s">
        <v>122</v>
      </c>
      <c r="P1070" s="1" t="s">
        <v>278</v>
      </c>
      <c r="Q1070" s="1" t="s">
        <v>278</v>
      </c>
      <c r="R1070" s="1" t="s">
        <v>8357</v>
      </c>
      <c r="S1070" s="1" t="s">
        <v>7483</v>
      </c>
      <c r="T1070" s="1" t="s">
        <v>510</v>
      </c>
      <c r="U1070" s="1" t="s">
        <v>8358</v>
      </c>
      <c r="V1070" s="18">
        <v>5.258101851851852E-2</v>
      </c>
      <c r="W1070" s="18">
        <v>5.3449074074074072E-2</v>
      </c>
      <c r="X1070" s="18">
        <v>8.6805555555555551E-4</v>
      </c>
      <c r="Y1070" s="1" t="e">
        <f>VLOOKUP(A1070,tickets!A:A,1,0)</f>
        <v>#N/A</v>
      </c>
      <c r="Z1070" s="58">
        <v>45338</v>
      </c>
      <c r="AA1070" s="79">
        <v>0.99305555555555547</v>
      </c>
    </row>
    <row r="1071" spans="1:27" hidden="1" x14ac:dyDescent="0.2">
      <c r="A1071" s="1" t="s">
        <v>8746</v>
      </c>
      <c r="B1071" s="1" t="s">
        <v>115</v>
      </c>
      <c r="C1071" s="1" t="s">
        <v>242</v>
      </c>
      <c r="D1071" s="1" t="s">
        <v>243</v>
      </c>
      <c r="E1071" s="1" t="s">
        <v>286</v>
      </c>
      <c r="F1071" s="1" t="s">
        <v>405</v>
      </c>
      <c r="G1071" s="1" t="s">
        <v>110</v>
      </c>
      <c r="H1071" s="1" t="s">
        <v>50</v>
      </c>
      <c r="I1071" s="1" t="s">
        <v>109</v>
      </c>
      <c r="J1071" s="1" t="s">
        <v>81</v>
      </c>
      <c r="K1071" s="1" t="s">
        <v>402</v>
      </c>
      <c r="L1071" s="1" t="s">
        <v>403</v>
      </c>
      <c r="M1071" s="1" t="s">
        <v>8747</v>
      </c>
      <c r="N1071" s="1" t="s">
        <v>8748</v>
      </c>
      <c r="O1071" s="1" t="s">
        <v>122</v>
      </c>
      <c r="P1071" s="1" t="s">
        <v>246</v>
      </c>
      <c r="Q1071" s="1" t="s">
        <v>247</v>
      </c>
      <c r="R1071" s="1" t="s">
        <v>8749</v>
      </c>
      <c r="S1071" s="1" t="s">
        <v>7483</v>
      </c>
      <c r="T1071" s="1" t="s">
        <v>8750</v>
      </c>
      <c r="U1071" s="1" t="s">
        <v>5873</v>
      </c>
      <c r="V1071" s="18">
        <v>0.18407407407407406</v>
      </c>
      <c r="W1071" s="18">
        <v>0.2065740740740741</v>
      </c>
      <c r="X1071" s="18">
        <v>2.2499999999999996E-2</v>
      </c>
      <c r="Y1071" s="1" t="e">
        <f>VLOOKUP(A1071,tickets!A:A,1,0)</f>
        <v>#N/A</v>
      </c>
      <c r="Z1071" s="58">
        <v>45338</v>
      </c>
      <c r="AA1071" s="79">
        <v>0.99305555555555547</v>
      </c>
    </row>
    <row r="1072" spans="1:27" hidden="1" x14ac:dyDescent="0.2">
      <c r="A1072" s="1" t="s">
        <v>8751</v>
      </c>
      <c r="B1072" s="1" t="s">
        <v>132</v>
      </c>
      <c r="C1072" s="1" t="s">
        <v>256</v>
      </c>
      <c r="D1072" s="1" t="s">
        <v>257</v>
      </c>
      <c r="E1072" s="1" t="s">
        <v>258</v>
      </c>
      <c r="F1072" s="1" t="s">
        <v>219</v>
      </c>
      <c r="G1072" s="1" t="s">
        <v>116</v>
      </c>
      <c r="H1072" s="1" t="s">
        <v>40</v>
      </c>
      <c r="I1072" s="1" t="s">
        <v>117</v>
      </c>
      <c r="J1072" s="1" t="s">
        <v>81</v>
      </c>
      <c r="K1072" s="1" t="s">
        <v>259</v>
      </c>
      <c r="L1072" s="1" t="s">
        <v>260</v>
      </c>
      <c r="M1072" s="1" t="s">
        <v>8752</v>
      </c>
      <c r="N1072" s="1" t="s">
        <v>8753</v>
      </c>
      <c r="O1072" s="1" t="s">
        <v>122</v>
      </c>
      <c r="P1072" s="1" t="s">
        <v>199</v>
      </c>
      <c r="Q1072" s="1" t="s">
        <v>115</v>
      </c>
      <c r="R1072" s="1" t="s">
        <v>8754</v>
      </c>
      <c r="S1072" s="1" t="s">
        <v>7483</v>
      </c>
      <c r="T1072" s="1" t="s">
        <v>7670</v>
      </c>
      <c r="V1072" s="18">
        <v>0.16951388888888888</v>
      </c>
      <c r="W1072" s="18">
        <v>0.18552083333333333</v>
      </c>
      <c r="X1072" s="18">
        <v>1.6006944444444445E-2</v>
      </c>
      <c r="Y1072" s="1" t="e">
        <f>VLOOKUP(A1072,tickets!A:A,1,0)</f>
        <v>#N/A</v>
      </c>
      <c r="Z1072" s="58">
        <v>45338</v>
      </c>
      <c r="AA1072" s="79">
        <v>0.99305555555555547</v>
      </c>
    </row>
    <row r="1073" spans="1:27" x14ac:dyDescent="0.2">
      <c r="A1073" s="1" t="s">
        <v>3184</v>
      </c>
      <c r="B1073" s="1" t="s">
        <v>115</v>
      </c>
      <c r="C1073" s="1" t="s">
        <v>13</v>
      </c>
      <c r="D1073" s="1" t="s">
        <v>374</v>
      </c>
      <c r="E1073" s="1" t="s">
        <v>41</v>
      </c>
      <c r="F1073" s="1" t="s">
        <v>149</v>
      </c>
      <c r="G1073" s="1" t="s">
        <v>116</v>
      </c>
      <c r="H1073" s="1" t="s">
        <v>40</v>
      </c>
      <c r="I1073" s="1" t="s">
        <v>117</v>
      </c>
      <c r="J1073" s="1" t="s">
        <v>81</v>
      </c>
      <c r="K1073" s="1" t="s">
        <v>155</v>
      </c>
      <c r="L1073" s="1" t="s">
        <v>3188</v>
      </c>
      <c r="M1073" s="1" t="s">
        <v>8385</v>
      </c>
      <c r="N1073" s="1" t="s">
        <v>8386</v>
      </c>
      <c r="O1073" s="1" t="s">
        <v>122</v>
      </c>
      <c r="P1073" s="1" t="s">
        <v>246</v>
      </c>
      <c r="Q1073" s="1" t="s">
        <v>247</v>
      </c>
      <c r="R1073" s="1" t="s">
        <v>8387</v>
      </c>
      <c r="S1073" s="1" t="s">
        <v>7483</v>
      </c>
      <c r="T1073" s="1" t="s">
        <v>8388</v>
      </c>
      <c r="U1073" s="1" t="s">
        <v>8389</v>
      </c>
      <c r="V1073" s="18">
        <v>0.90920138888888891</v>
      </c>
      <c r="W1073" s="18">
        <v>1.106087962962963</v>
      </c>
      <c r="X1073" s="18">
        <v>0.19688657407407406</v>
      </c>
      <c r="Y1073" s="1" t="e">
        <f>VLOOKUP(A1073,tickets!A:A,1,0)</f>
        <v>#N/A</v>
      </c>
      <c r="Z1073" s="58">
        <v>45338</v>
      </c>
      <c r="AA1073" s="79">
        <v>0.99305555555555547</v>
      </c>
    </row>
    <row r="1074" spans="1:27" hidden="1" x14ac:dyDescent="0.2">
      <c r="A1074" s="1" t="s">
        <v>8758</v>
      </c>
      <c r="B1074" s="1" t="s">
        <v>132</v>
      </c>
      <c r="C1074" s="1" t="s">
        <v>250</v>
      </c>
      <c r="D1074" s="1" t="s">
        <v>251</v>
      </c>
      <c r="E1074" s="1" t="s">
        <v>268</v>
      </c>
      <c r="F1074" s="1" t="s">
        <v>367</v>
      </c>
      <c r="G1074" s="1" t="s">
        <v>159</v>
      </c>
      <c r="H1074" s="1" t="s">
        <v>36</v>
      </c>
      <c r="I1074" s="1" t="s">
        <v>84</v>
      </c>
      <c r="J1074" s="1" t="s">
        <v>81</v>
      </c>
      <c r="K1074" s="1" t="s">
        <v>129</v>
      </c>
      <c r="L1074" s="1" t="s">
        <v>416</v>
      </c>
      <c r="M1074" s="1" t="s">
        <v>8759</v>
      </c>
      <c r="N1074" s="1" t="s">
        <v>8760</v>
      </c>
      <c r="O1074" s="1" t="s">
        <v>122</v>
      </c>
      <c r="P1074" s="1" t="s">
        <v>246</v>
      </c>
      <c r="Q1074" s="1" t="s">
        <v>247</v>
      </c>
      <c r="R1074" s="1" t="s">
        <v>8761</v>
      </c>
      <c r="S1074" s="1" t="s">
        <v>7470</v>
      </c>
      <c r="T1074" s="1" t="s">
        <v>416</v>
      </c>
      <c r="U1074" s="1" t="s">
        <v>291</v>
      </c>
      <c r="V1074" s="18">
        <v>9.8379629629629642E-4</v>
      </c>
      <c r="W1074" s="18">
        <v>2.1412037037037038E-3</v>
      </c>
      <c r="X1074" s="18">
        <v>1.1574074074074073E-3</v>
      </c>
      <c r="Y1074" s="1" t="e">
        <f>VLOOKUP(A1074,tickets!A:A,1,0)</f>
        <v>#N/A</v>
      </c>
      <c r="Z1074" s="58">
        <v>45334</v>
      </c>
      <c r="AA1074" s="79">
        <v>0.99305555555555547</v>
      </c>
    </row>
    <row r="1075" spans="1:27" x14ac:dyDescent="0.2">
      <c r="A1075" s="1" t="s">
        <v>3116</v>
      </c>
      <c r="B1075" s="1" t="s">
        <v>167</v>
      </c>
      <c r="C1075" s="1" t="s">
        <v>22</v>
      </c>
      <c r="D1075" s="1" t="s">
        <v>22</v>
      </c>
      <c r="E1075" s="1" t="s">
        <v>45</v>
      </c>
      <c r="F1075" s="1" t="s">
        <v>168</v>
      </c>
      <c r="G1075" s="1" t="s">
        <v>110</v>
      </c>
      <c r="H1075" s="1" t="s">
        <v>50</v>
      </c>
      <c r="I1075" s="1" t="s">
        <v>109</v>
      </c>
      <c r="J1075" s="1" t="s">
        <v>81</v>
      </c>
      <c r="K1075" s="1" t="s">
        <v>111</v>
      </c>
      <c r="L1075" s="1" t="s">
        <v>3120</v>
      </c>
      <c r="M1075" s="1" t="s">
        <v>8666</v>
      </c>
      <c r="N1075" s="1" t="s">
        <v>8667</v>
      </c>
      <c r="O1075" s="1" t="s">
        <v>122</v>
      </c>
      <c r="P1075" s="1" t="s">
        <v>279</v>
      </c>
      <c r="Q1075" s="1" t="s">
        <v>280</v>
      </c>
      <c r="R1075" s="1" t="s">
        <v>8668</v>
      </c>
      <c r="S1075" s="1" t="s">
        <v>7483</v>
      </c>
      <c r="T1075" s="1" t="s">
        <v>4316</v>
      </c>
      <c r="U1075" s="1" t="s">
        <v>4316</v>
      </c>
      <c r="V1075" s="18">
        <v>0</v>
      </c>
      <c r="W1075" s="18">
        <v>4.2986111111111114E-2</v>
      </c>
      <c r="X1075" s="18">
        <v>4.2986111111111114E-2</v>
      </c>
      <c r="Y1075" s="1" t="e">
        <f>VLOOKUP(A1075,tickets!A:A,1,0)</f>
        <v>#N/A</v>
      </c>
      <c r="Z1075" s="58">
        <v>45338</v>
      </c>
      <c r="AA1075" s="79">
        <v>0.48151620370370374</v>
      </c>
    </row>
    <row r="1076" spans="1:27" hidden="1" x14ac:dyDescent="0.2">
      <c r="A1076" s="1" t="s">
        <v>3189</v>
      </c>
      <c r="B1076" s="1" t="s">
        <v>124</v>
      </c>
      <c r="C1076" s="1" t="s">
        <v>18</v>
      </c>
      <c r="D1076" s="1" t="s">
        <v>277</v>
      </c>
      <c r="E1076" s="1" t="s">
        <v>57</v>
      </c>
      <c r="F1076" s="1" t="s">
        <v>125</v>
      </c>
      <c r="G1076" s="1" t="s">
        <v>123</v>
      </c>
      <c r="H1076" s="1" t="s">
        <v>50</v>
      </c>
      <c r="I1076" s="1" t="s">
        <v>109</v>
      </c>
      <c r="J1076" s="1" t="s">
        <v>80</v>
      </c>
      <c r="K1076" s="1" t="s">
        <v>121</v>
      </c>
      <c r="L1076" s="1" t="s">
        <v>3192</v>
      </c>
      <c r="M1076" s="1" t="s">
        <v>8743</v>
      </c>
      <c r="N1076" s="1" t="s">
        <v>8743</v>
      </c>
      <c r="O1076" s="1" t="s">
        <v>122</v>
      </c>
      <c r="P1076" s="1" t="s">
        <v>278</v>
      </c>
      <c r="Q1076" s="1" t="s">
        <v>278</v>
      </c>
      <c r="R1076" s="1" t="s">
        <v>8744</v>
      </c>
      <c r="S1076" s="1" t="s">
        <v>7483</v>
      </c>
      <c r="T1076" s="1" t="s">
        <v>8745</v>
      </c>
      <c r="U1076" s="1" t="s">
        <v>469</v>
      </c>
      <c r="V1076" s="18">
        <v>1.0877430555555556</v>
      </c>
      <c r="W1076" s="18">
        <v>1.0910995370370371</v>
      </c>
      <c r="X1076" s="18">
        <v>3.3564814814814811E-3</v>
      </c>
      <c r="Y1076" s="1" t="e">
        <f>VLOOKUP(A1076,tickets!A:A,1,0)</f>
        <v>#N/A</v>
      </c>
      <c r="Z1076" s="58">
        <v>45338</v>
      </c>
      <c r="AA1076" s="79">
        <v>0.99305555555555547</v>
      </c>
    </row>
    <row r="1077" spans="1:27" x14ac:dyDescent="0.2">
      <c r="A1077" s="1" t="s">
        <v>3106</v>
      </c>
      <c r="B1077" s="1" t="s">
        <v>167</v>
      </c>
      <c r="C1077" s="1" t="s">
        <v>22</v>
      </c>
      <c r="D1077" s="1" t="s">
        <v>22</v>
      </c>
      <c r="E1077" s="1" t="s">
        <v>45</v>
      </c>
      <c r="F1077" s="1" t="s">
        <v>168</v>
      </c>
      <c r="G1077" s="1" t="s">
        <v>110</v>
      </c>
      <c r="H1077" s="1" t="s">
        <v>50</v>
      </c>
      <c r="I1077" s="1" t="s">
        <v>109</v>
      </c>
      <c r="J1077" s="1" t="s">
        <v>81</v>
      </c>
      <c r="K1077" s="1" t="s">
        <v>111</v>
      </c>
      <c r="L1077" s="1" t="s">
        <v>3110</v>
      </c>
      <c r="M1077" s="1" t="s">
        <v>8755</v>
      </c>
      <c r="N1077" s="1" t="s">
        <v>8756</v>
      </c>
      <c r="O1077" s="1" t="s">
        <v>122</v>
      </c>
      <c r="P1077" s="1" t="s">
        <v>279</v>
      </c>
      <c r="Q1077" s="1" t="s">
        <v>280</v>
      </c>
      <c r="R1077" s="1" t="s">
        <v>8757</v>
      </c>
      <c r="S1077" s="1" t="s">
        <v>7483</v>
      </c>
      <c r="T1077" s="1" t="s">
        <v>4316</v>
      </c>
      <c r="U1077" s="1" t="s">
        <v>4316</v>
      </c>
      <c r="V1077" s="18">
        <v>0</v>
      </c>
      <c r="W1077" s="18">
        <v>1.4652777777777778E-2</v>
      </c>
      <c r="X1077" s="18">
        <v>1.4652777777777778E-2</v>
      </c>
      <c r="Y1077" s="1" t="e">
        <f>VLOOKUP(A1077,tickets!A:A,1,0)</f>
        <v>#N/A</v>
      </c>
      <c r="Z1077" s="58">
        <v>45338</v>
      </c>
      <c r="AA1077" s="79">
        <v>0.99305555555555547</v>
      </c>
    </row>
    <row r="1078" spans="1:27" x14ac:dyDescent="0.2">
      <c r="A1078" s="1" t="s">
        <v>3136</v>
      </c>
      <c r="B1078" s="1" t="s">
        <v>115</v>
      </c>
      <c r="C1078" s="1" t="s">
        <v>22</v>
      </c>
      <c r="D1078" s="1" t="s">
        <v>243</v>
      </c>
      <c r="E1078" s="1" t="s">
        <v>47</v>
      </c>
      <c r="F1078" s="1" t="s">
        <v>191</v>
      </c>
      <c r="G1078" s="1" t="s">
        <v>116</v>
      </c>
      <c r="H1078" s="1" t="s">
        <v>40</v>
      </c>
      <c r="I1078" s="1" t="s">
        <v>117</v>
      </c>
      <c r="J1078" s="1" t="s">
        <v>81</v>
      </c>
      <c r="K1078" s="1" t="s">
        <v>170</v>
      </c>
      <c r="L1078" s="1" t="s">
        <v>3140</v>
      </c>
      <c r="M1078" s="1" t="s">
        <v>8769</v>
      </c>
      <c r="N1078" s="1" t="s">
        <v>8770</v>
      </c>
      <c r="O1078" s="1" t="s">
        <v>122</v>
      </c>
      <c r="P1078" s="1" t="s">
        <v>246</v>
      </c>
      <c r="Q1078" s="1" t="s">
        <v>247</v>
      </c>
      <c r="R1078" s="1" t="s">
        <v>8771</v>
      </c>
      <c r="S1078" s="1" t="s">
        <v>7483</v>
      </c>
      <c r="T1078" s="1" t="s">
        <v>8772</v>
      </c>
      <c r="U1078" s="1" t="s">
        <v>8773</v>
      </c>
      <c r="V1078" s="18">
        <v>0</v>
      </c>
      <c r="W1078" s="18">
        <v>1.5416666666666667E-2</v>
      </c>
      <c r="X1078" s="18">
        <v>1.5416666666666667E-2</v>
      </c>
      <c r="Y1078" s="1" t="e">
        <f>VLOOKUP(A1078,tickets!A:A,1,0)</f>
        <v>#N/A</v>
      </c>
      <c r="Z1078" s="58">
        <v>45338</v>
      </c>
      <c r="AA1078" s="79">
        <v>0.99305555555555547</v>
      </c>
    </row>
    <row r="1079" spans="1:27" x14ac:dyDescent="0.2">
      <c r="A1079" s="1" t="s">
        <v>3131</v>
      </c>
      <c r="B1079" s="1" t="s">
        <v>115</v>
      </c>
      <c r="C1079" s="1" t="s">
        <v>14</v>
      </c>
      <c r="D1079" s="1" t="s">
        <v>243</v>
      </c>
      <c r="E1079" s="1" t="s">
        <v>48</v>
      </c>
      <c r="F1079" s="1" t="s">
        <v>120</v>
      </c>
      <c r="G1079" s="1" t="s">
        <v>116</v>
      </c>
      <c r="H1079" s="1" t="s">
        <v>40</v>
      </c>
      <c r="I1079" s="1" t="s">
        <v>117</v>
      </c>
      <c r="J1079" s="1" t="s">
        <v>81</v>
      </c>
      <c r="K1079" s="1" t="s">
        <v>155</v>
      </c>
      <c r="L1079" s="1" t="s">
        <v>3135</v>
      </c>
      <c r="M1079" s="1" t="s">
        <v>8815</v>
      </c>
      <c r="N1079" s="1" t="s">
        <v>8816</v>
      </c>
      <c r="O1079" s="1" t="s">
        <v>122</v>
      </c>
      <c r="P1079" s="1" t="s">
        <v>246</v>
      </c>
      <c r="Q1079" s="1" t="s">
        <v>247</v>
      </c>
      <c r="R1079" s="1" t="s">
        <v>8817</v>
      </c>
      <c r="S1079" s="1" t="s">
        <v>7483</v>
      </c>
      <c r="T1079" s="1" t="s">
        <v>8818</v>
      </c>
      <c r="U1079" s="1" t="s">
        <v>8819</v>
      </c>
      <c r="V1079" s="18">
        <v>0</v>
      </c>
      <c r="W1079" s="18">
        <v>5.3240740740740734E-2</v>
      </c>
      <c r="X1079" s="18">
        <v>5.3240740740740734E-2</v>
      </c>
      <c r="Y1079" s="1" t="e">
        <f>VLOOKUP(A1079,tickets!A:A,1,0)</f>
        <v>#N/A</v>
      </c>
      <c r="Z1079" s="58">
        <v>45338</v>
      </c>
      <c r="AA1079" s="79">
        <v>0.99305555555555547</v>
      </c>
    </row>
    <row r="1080" spans="1:27" hidden="1" x14ac:dyDescent="0.2">
      <c r="A1080" s="1" t="s">
        <v>8784</v>
      </c>
      <c r="B1080" s="1" t="s">
        <v>132</v>
      </c>
      <c r="C1080" s="1" t="s">
        <v>256</v>
      </c>
      <c r="D1080" s="1" t="s">
        <v>257</v>
      </c>
      <c r="E1080" s="1" t="s">
        <v>301</v>
      </c>
      <c r="F1080" s="1" t="s">
        <v>471</v>
      </c>
      <c r="G1080" s="1" t="s">
        <v>116</v>
      </c>
      <c r="H1080" s="1" t="s">
        <v>40</v>
      </c>
      <c r="I1080" s="1" t="s">
        <v>117</v>
      </c>
      <c r="J1080" s="1" t="s">
        <v>81</v>
      </c>
      <c r="K1080" s="1" t="s">
        <v>259</v>
      </c>
      <c r="L1080" s="1" t="s">
        <v>260</v>
      </c>
      <c r="M1080" s="1" t="s">
        <v>8785</v>
      </c>
      <c r="N1080" s="1" t="s">
        <v>8786</v>
      </c>
      <c r="O1080" s="1" t="s">
        <v>122</v>
      </c>
      <c r="P1080" s="1" t="s">
        <v>199</v>
      </c>
      <c r="Q1080" s="1" t="s">
        <v>115</v>
      </c>
      <c r="R1080" s="1" t="s">
        <v>8787</v>
      </c>
      <c r="S1080" s="1" t="s">
        <v>7483</v>
      </c>
      <c r="T1080" s="1" t="s">
        <v>8342</v>
      </c>
      <c r="V1080" s="18">
        <v>4.701388888888889E-2</v>
      </c>
      <c r="W1080" s="18">
        <v>6.9756944444444455E-2</v>
      </c>
      <c r="X1080" s="18">
        <v>2.2743055555555555E-2</v>
      </c>
      <c r="Y1080" s="1" t="e">
        <f>VLOOKUP(A1080,tickets!A:A,1,0)</f>
        <v>#N/A</v>
      </c>
      <c r="Z1080" s="58">
        <v>45338</v>
      </c>
      <c r="AA1080" s="79">
        <v>0.99305555555555547</v>
      </c>
    </row>
    <row r="1081" spans="1:27" x14ac:dyDescent="0.2">
      <c r="A1081" s="1" t="s">
        <v>3209</v>
      </c>
      <c r="B1081" s="1" t="s">
        <v>115</v>
      </c>
      <c r="C1081" s="1" t="s">
        <v>13</v>
      </c>
      <c r="D1081" s="1" t="s">
        <v>243</v>
      </c>
      <c r="E1081" s="1" t="s">
        <v>39</v>
      </c>
      <c r="F1081" s="1" t="s">
        <v>120</v>
      </c>
      <c r="G1081" s="1" t="s">
        <v>116</v>
      </c>
      <c r="H1081" s="1" t="s">
        <v>40</v>
      </c>
      <c r="I1081" s="1" t="s">
        <v>117</v>
      </c>
      <c r="J1081" s="1" t="s">
        <v>81</v>
      </c>
      <c r="K1081" s="1" t="s">
        <v>200</v>
      </c>
      <c r="L1081" s="1" t="s">
        <v>3213</v>
      </c>
      <c r="M1081" s="1" t="s">
        <v>8020</v>
      </c>
      <c r="N1081" s="1" t="s">
        <v>8021</v>
      </c>
      <c r="O1081" s="1" t="s">
        <v>122</v>
      </c>
      <c r="P1081" s="1" t="s">
        <v>246</v>
      </c>
      <c r="Q1081" s="1" t="s">
        <v>247</v>
      </c>
      <c r="R1081" s="1" t="s">
        <v>8022</v>
      </c>
      <c r="S1081" s="1" t="s">
        <v>7835</v>
      </c>
      <c r="T1081" s="1" t="s">
        <v>8023</v>
      </c>
      <c r="U1081" s="1" t="s">
        <v>8024</v>
      </c>
      <c r="V1081" s="18">
        <v>1.0897916666666667</v>
      </c>
      <c r="W1081" s="18">
        <v>1.1090740740740741</v>
      </c>
      <c r="X1081" s="18">
        <v>1.9282407407407408E-2</v>
      </c>
      <c r="Y1081" s="1" t="e">
        <f>VLOOKUP(A1081,tickets!A:A,1,0)</f>
        <v>#N/A</v>
      </c>
      <c r="Z1081" s="58">
        <v>45339</v>
      </c>
      <c r="AA1081" s="79">
        <v>0.99305555555555547</v>
      </c>
    </row>
    <row r="1082" spans="1:27" hidden="1" x14ac:dyDescent="0.2">
      <c r="A1082" s="1" t="s">
        <v>8790</v>
      </c>
      <c r="B1082" s="1" t="s">
        <v>132</v>
      </c>
      <c r="C1082" s="1" t="s">
        <v>256</v>
      </c>
      <c r="D1082" s="1" t="s">
        <v>257</v>
      </c>
      <c r="E1082" s="1" t="s">
        <v>301</v>
      </c>
      <c r="F1082" s="1" t="s">
        <v>471</v>
      </c>
      <c r="G1082" s="1" t="s">
        <v>116</v>
      </c>
      <c r="H1082" s="1" t="s">
        <v>40</v>
      </c>
      <c r="I1082" s="1" t="s">
        <v>117</v>
      </c>
      <c r="J1082" s="1" t="s">
        <v>81</v>
      </c>
      <c r="K1082" s="1" t="s">
        <v>259</v>
      </c>
      <c r="L1082" s="1" t="s">
        <v>260</v>
      </c>
      <c r="M1082" s="1" t="s">
        <v>8791</v>
      </c>
      <c r="N1082" s="1" t="s">
        <v>8792</v>
      </c>
      <c r="O1082" s="1" t="s">
        <v>122</v>
      </c>
      <c r="P1082" s="1" t="s">
        <v>199</v>
      </c>
      <c r="Q1082" s="1" t="s">
        <v>115</v>
      </c>
      <c r="R1082" s="1" t="s">
        <v>8793</v>
      </c>
      <c r="S1082" s="1" t="s">
        <v>7483</v>
      </c>
      <c r="T1082" s="1" t="s">
        <v>8342</v>
      </c>
      <c r="V1082" s="18">
        <v>4.6666666666666669E-2</v>
      </c>
      <c r="W1082" s="18">
        <v>6.9756944444444455E-2</v>
      </c>
      <c r="X1082" s="18">
        <v>2.3090277777777779E-2</v>
      </c>
      <c r="Y1082" s="1" t="e">
        <f>VLOOKUP(A1082,tickets!A:A,1,0)</f>
        <v>#N/A</v>
      </c>
      <c r="Z1082" s="58">
        <v>45338</v>
      </c>
      <c r="AA1082" s="79">
        <v>0.99305555555555547</v>
      </c>
    </row>
    <row r="1083" spans="1:27" hidden="1" x14ac:dyDescent="0.2">
      <c r="A1083" s="1" t="s">
        <v>8794</v>
      </c>
      <c r="B1083" s="1" t="s">
        <v>132</v>
      </c>
      <c r="C1083" s="1" t="s">
        <v>256</v>
      </c>
      <c r="D1083" s="1" t="s">
        <v>257</v>
      </c>
      <c r="E1083" s="1" t="s">
        <v>258</v>
      </c>
      <c r="F1083" s="1" t="s">
        <v>471</v>
      </c>
      <c r="G1083" s="1" t="s">
        <v>116</v>
      </c>
      <c r="H1083" s="1" t="s">
        <v>40</v>
      </c>
      <c r="I1083" s="1" t="s">
        <v>117</v>
      </c>
      <c r="J1083" s="1" t="s">
        <v>81</v>
      </c>
      <c r="K1083" s="1" t="s">
        <v>259</v>
      </c>
      <c r="L1083" s="1" t="s">
        <v>260</v>
      </c>
      <c r="M1083" s="1" t="s">
        <v>8795</v>
      </c>
      <c r="N1083" s="1" t="s">
        <v>8796</v>
      </c>
      <c r="O1083" s="1" t="s">
        <v>122</v>
      </c>
      <c r="P1083" s="1" t="s">
        <v>199</v>
      </c>
      <c r="Q1083" s="1" t="s">
        <v>115</v>
      </c>
      <c r="R1083" s="1" t="s">
        <v>8797</v>
      </c>
      <c r="S1083" s="1" t="s">
        <v>7483</v>
      </c>
      <c r="T1083" s="1" t="s">
        <v>8342</v>
      </c>
      <c r="V1083" s="18">
        <v>4.4861111111111109E-2</v>
      </c>
      <c r="W1083" s="18">
        <v>6.6238425925925923E-2</v>
      </c>
      <c r="X1083" s="18">
        <v>2.1377314814814818E-2</v>
      </c>
      <c r="Y1083" s="1" t="e">
        <f>VLOOKUP(A1083,tickets!A:A,1,0)</f>
        <v>#N/A</v>
      </c>
      <c r="Z1083" s="58">
        <v>45338</v>
      </c>
      <c r="AA1083" s="79">
        <v>0.99305555555555547</v>
      </c>
    </row>
    <row r="1084" spans="1:27" x14ac:dyDescent="0.2">
      <c r="A1084" s="1" t="s">
        <v>3214</v>
      </c>
      <c r="B1084" s="1" t="s">
        <v>115</v>
      </c>
      <c r="C1084" s="1" t="s">
        <v>21</v>
      </c>
      <c r="D1084" s="1" t="s">
        <v>243</v>
      </c>
      <c r="E1084" s="1" t="s">
        <v>498</v>
      </c>
      <c r="F1084" s="1" t="s">
        <v>120</v>
      </c>
      <c r="G1084" s="1" t="s">
        <v>116</v>
      </c>
      <c r="H1084" s="1" t="s">
        <v>40</v>
      </c>
      <c r="I1084" s="1" t="s">
        <v>117</v>
      </c>
      <c r="J1084" s="1" t="s">
        <v>81</v>
      </c>
      <c r="K1084" s="1" t="s">
        <v>121</v>
      </c>
      <c r="L1084" s="1" t="s">
        <v>3218</v>
      </c>
      <c r="M1084" s="1" t="s">
        <v>8084</v>
      </c>
      <c r="N1084" s="1" t="s">
        <v>8085</v>
      </c>
      <c r="O1084" s="1" t="s">
        <v>122</v>
      </c>
      <c r="P1084" s="1" t="s">
        <v>266</v>
      </c>
      <c r="Q1084" s="1" t="s">
        <v>343</v>
      </c>
      <c r="R1084" s="1" t="s">
        <v>8086</v>
      </c>
      <c r="S1084" s="1" t="s">
        <v>7835</v>
      </c>
      <c r="T1084" s="1" t="s">
        <v>8087</v>
      </c>
      <c r="U1084" s="1" t="s">
        <v>8088</v>
      </c>
      <c r="V1084" s="18">
        <v>8.6805555555555551E-4</v>
      </c>
      <c r="W1084" s="18">
        <v>0.1648263888888889</v>
      </c>
      <c r="X1084" s="18">
        <v>0.16395833333333334</v>
      </c>
      <c r="Y1084" s="1" t="e">
        <f>VLOOKUP(A1084,tickets!A:A,1,0)</f>
        <v>#N/A</v>
      </c>
      <c r="Z1084" s="58">
        <v>45339</v>
      </c>
      <c r="AA1084" s="79">
        <v>0.99305555555555547</v>
      </c>
    </row>
    <row r="1085" spans="1:27" hidden="1" x14ac:dyDescent="0.2">
      <c r="A1085" s="1" t="s">
        <v>8803</v>
      </c>
      <c r="B1085" s="1" t="s">
        <v>132</v>
      </c>
      <c r="C1085" s="1" t="s">
        <v>250</v>
      </c>
      <c r="D1085" s="1" t="s">
        <v>251</v>
      </c>
      <c r="E1085" s="1" t="s">
        <v>252</v>
      </c>
      <c r="F1085" s="1" t="s">
        <v>253</v>
      </c>
      <c r="G1085" s="1" t="s">
        <v>159</v>
      </c>
      <c r="H1085" s="1" t="s">
        <v>36</v>
      </c>
      <c r="I1085" s="1" t="s">
        <v>84</v>
      </c>
      <c r="J1085" s="1" t="s">
        <v>81</v>
      </c>
      <c r="K1085" s="1" t="s">
        <v>129</v>
      </c>
      <c r="L1085" s="1" t="s">
        <v>386</v>
      </c>
      <c r="M1085" s="1" t="s">
        <v>8804</v>
      </c>
      <c r="N1085" s="1" t="s">
        <v>8805</v>
      </c>
      <c r="O1085" s="1" t="s">
        <v>122</v>
      </c>
      <c r="P1085" s="1" t="s">
        <v>246</v>
      </c>
      <c r="Q1085" s="1" t="s">
        <v>247</v>
      </c>
      <c r="R1085" s="1" t="s">
        <v>8806</v>
      </c>
      <c r="S1085" s="1" t="s">
        <v>7835</v>
      </c>
      <c r="T1085" s="1" t="s">
        <v>386</v>
      </c>
      <c r="U1085" s="1" t="s">
        <v>255</v>
      </c>
      <c r="V1085" s="18">
        <v>1.1111111111111111E-3</v>
      </c>
      <c r="W1085" s="18">
        <v>2.1759259259259258E-3</v>
      </c>
      <c r="X1085" s="18">
        <v>1.0648148148148147E-3</v>
      </c>
      <c r="Y1085" s="1" t="e">
        <f>VLOOKUP(A1085,tickets!A:A,1,0)</f>
        <v>#N/A</v>
      </c>
      <c r="Z1085" s="58">
        <v>45339</v>
      </c>
      <c r="AA1085" s="79">
        <v>0.99305555555555547</v>
      </c>
    </row>
    <row r="1086" spans="1:27" x14ac:dyDescent="0.2">
      <c r="A1086" s="1" t="s">
        <v>3199</v>
      </c>
      <c r="B1086" s="1" t="s">
        <v>152</v>
      </c>
      <c r="C1086" s="1" t="s">
        <v>13</v>
      </c>
      <c r="D1086" s="1" t="s">
        <v>242</v>
      </c>
      <c r="E1086" s="1" t="s">
        <v>39</v>
      </c>
      <c r="F1086" s="1" t="s">
        <v>147</v>
      </c>
      <c r="G1086" s="1" t="s">
        <v>110</v>
      </c>
      <c r="H1086" s="1" t="s">
        <v>50</v>
      </c>
      <c r="I1086" s="1" t="s">
        <v>109</v>
      </c>
      <c r="J1086" s="1" t="s">
        <v>81</v>
      </c>
      <c r="K1086" s="1" t="s">
        <v>1475</v>
      </c>
      <c r="L1086" s="1" t="s">
        <v>3203</v>
      </c>
      <c r="M1086" s="1" t="s">
        <v>8500</v>
      </c>
      <c r="N1086" s="1" t="s">
        <v>8501</v>
      </c>
      <c r="O1086" s="1" t="s">
        <v>122</v>
      </c>
      <c r="P1086" s="1" t="s">
        <v>266</v>
      </c>
      <c r="Q1086" s="1" t="s">
        <v>417</v>
      </c>
      <c r="R1086" s="1" t="s">
        <v>8502</v>
      </c>
      <c r="S1086" s="1" t="s">
        <v>7835</v>
      </c>
      <c r="T1086" s="1" t="s">
        <v>8503</v>
      </c>
      <c r="U1086" s="1" t="s">
        <v>8504</v>
      </c>
      <c r="V1086" s="18">
        <v>1.0375578703703703</v>
      </c>
      <c r="W1086" s="18">
        <v>1.0631944444444443</v>
      </c>
      <c r="X1086" s="18">
        <v>2.5636574074074072E-2</v>
      </c>
      <c r="Y1086" s="1" t="e">
        <f>VLOOKUP(A1086,tickets!A:A,1,0)</f>
        <v>#N/A</v>
      </c>
      <c r="Z1086" s="58">
        <v>45339</v>
      </c>
      <c r="AA1086" s="79">
        <v>0.99305555555555547</v>
      </c>
    </row>
    <row r="1087" spans="1:27" x14ac:dyDescent="0.2">
      <c r="A1087" s="1" t="s">
        <v>3204</v>
      </c>
      <c r="B1087" s="1" t="s">
        <v>115</v>
      </c>
      <c r="C1087" s="1" t="s">
        <v>13</v>
      </c>
      <c r="D1087" s="1" t="s">
        <v>243</v>
      </c>
      <c r="E1087" s="1" t="s">
        <v>39</v>
      </c>
      <c r="F1087" s="1" t="s">
        <v>144</v>
      </c>
      <c r="G1087" s="1" t="s">
        <v>116</v>
      </c>
      <c r="H1087" s="1" t="s">
        <v>40</v>
      </c>
      <c r="I1087" s="1" t="s">
        <v>117</v>
      </c>
      <c r="J1087" s="1" t="s">
        <v>81</v>
      </c>
      <c r="K1087" s="1" t="s">
        <v>119</v>
      </c>
      <c r="L1087" s="1" t="s">
        <v>3208</v>
      </c>
      <c r="M1087" s="1" t="s">
        <v>8544</v>
      </c>
      <c r="N1087" s="1" t="s">
        <v>8545</v>
      </c>
      <c r="O1087" s="1" t="s">
        <v>122</v>
      </c>
      <c r="P1087" s="1" t="s">
        <v>246</v>
      </c>
      <c r="Q1087" s="1" t="s">
        <v>247</v>
      </c>
      <c r="R1087" s="1" t="s">
        <v>8546</v>
      </c>
      <c r="S1087" s="1" t="s">
        <v>7835</v>
      </c>
      <c r="T1087" s="1" t="s">
        <v>8547</v>
      </c>
      <c r="U1087" s="1" t="s">
        <v>8548</v>
      </c>
      <c r="V1087" s="18">
        <v>1.9129513888888889</v>
      </c>
      <c r="W1087" s="18">
        <v>1.9522569444444444</v>
      </c>
      <c r="X1087" s="18">
        <v>3.9305555555555559E-2</v>
      </c>
      <c r="Y1087" s="1" t="e">
        <f>VLOOKUP(A1087,tickets!A:A,1,0)</f>
        <v>#N/A</v>
      </c>
      <c r="Z1087" s="58">
        <v>45339</v>
      </c>
      <c r="AA1087" s="79">
        <v>0.99305555555555547</v>
      </c>
    </row>
    <row r="1088" spans="1:27" x14ac:dyDescent="0.2">
      <c r="A1088" s="1" t="s">
        <v>3193</v>
      </c>
      <c r="B1088" s="1" t="s">
        <v>115</v>
      </c>
      <c r="C1088" s="1" t="s">
        <v>13</v>
      </c>
      <c r="D1088" s="1" t="s">
        <v>243</v>
      </c>
      <c r="E1088" s="1" t="s">
        <v>39</v>
      </c>
      <c r="F1088" s="1" t="s">
        <v>144</v>
      </c>
      <c r="G1088" s="1" t="s">
        <v>116</v>
      </c>
      <c r="H1088" s="1" t="s">
        <v>40</v>
      </c>
      <c r="I1088" s="1" t="s">
        <v>117</v>
      </c>
      <c r="J1088" s="1" t="s">
        <v>81</v>
      </c>
      <c r="K1088" s="1" t="s">
        <v>203</v>
      </c>
      <c r="L1088" s="1" t="s">
        <v>3198</v>
      </c>
      <c r="M1088" s="1" t="s">
        <v>8774</v>
      </c>
      <c r="N1088" s="1" t="s">
        <v>8775</v>
      </c>
      <c r="O1088" s="1" t="s">
        <v>122</v>
      </c>
      <c r="P1088" s="1" t="s">
        <v>246</v>
      </c>
      <c r="Q1088" s="1" t="s">
        <v>247</v>
      </c>
      <c r="R1088" s="1" t="s">
        <v>8776</v>
      </c>
      <c r="S1088" s="1" t="s">
        <v>7835</v>
      </c>
      <c r="T1088" s="1" t="s">
        <v>8777</v>
      </c>
      <c r="U1088" s="1" t="s">
        <v>8778</v>
      </c>
      <c r="V1088" s="18">
        <v>3.1204745370370368</v>
      </c>
      <c r="W1088" s="18">
        <v>3.1302546296296296</v>
      </c>
      <c r="X1088" s="18">
        <v>9.780092592592592E-3</v>
      </c>
      <c r="Y1088" s="1" t="e">
        <f>VLOOKUP(A1088,tickets!A:A,1,0)</f>
        <v>#N/A</v>
      </c>
      <c r="Z1088" s="58">
        <v>45339</v>
      </c>
      <c r="AA1088" s="79">
        <v>0.99305555555555547</v>
      </c>
    </row>
    <row r="1089" spans="1:27" hidden="1" x14ac:dyDescent="0.2">
      <c r="A1089" s="1" t="s">
        <v>8820</v>
      </c>
      <c r="B1089" s="1" t="s">
        <v>132</v>
      </c>
      <c r="C1089" s="1" t="s">
        <v>251</v>
      </c>
      <c r="D1089" s="1" t="s">
        <v>257</v>
      </c>
      <c r="E1089" s="1" t="s">
        <v>297</v>
      </c>
      <c r="F1089" s="1" t="s">
        <v>219</v>
      </c>
      <c r="G1089" s="1" t="s">
        <v>116</v>
      </c>
      <c r="H1089" s="1" t="s">
        <v>40</v>
      </c>
      <c r="I1089" s="1" t="s">
        <v>117</v>
      </c>
      <c r="J1089" s="1" t="s">
        <v>81</v>
      </c>
      <c r="K1089" s="1" t="s">
        <v>348</v>
      </c>
      <c r="L1089" s="1" t="s">
        <v>349</v>
      </c>
      <c r="M1089" s="1" t="s">
        <v>8821</v>
      </c>
      <c r="N1089" s="1" t="s">
        <v>8822</v>
      </c>
      <c r="O1089" s="1" t="s">
        <v>122</v>
      </c>
      <c r="P1089" s="1" t="s">
        <v>246</v>
      </c>
      <c r="Q1089" s="1" t="s">
        <v>247</v>
      </c>
      <c r="R1089" s="1" t="s">
        <v>8823</v>
      </c>
      <c r="S1089" s="1" t="s">
        <v>7470</v>
      </c>
      <c r="T1089" s="1" t="s">
        <v>8824</v>
      </c>
      <c r="U1089" s="1" t="s">
        <v>262</v>
      </c>
      <c r="V1089" s="18">
        <v>6.3078703703703708E-3</v>
      </c>
      <c r="W1089" s="18">
        <v>8.0092592592592594E-3</v>
      </c>
      <c r="X1089" s="18">
        <v>1.7013888888888892E-3</v>
      </c>
      <c r="Y1089" s="1" t="e">
        <f>VLOOKUP(A1089,tickets!A:A,1,0)</f>
        <v>#N/A</v>
      </c>
      <c r="Z1089" s="58">
        <v>45334</v>
      </c>
      <c r="AA1089" s="79">
        <v>0.99305555555555547</v>
      </c>
    </row>
    <row r="1090" spans="1:27" hidden="1" x14ac:dyDescent="0.2">
      <c r="A1090" s="1" t="s">
        <v>8825</v>
      </c>
      <c r="B1090" s="1" t="s">
        <v>132</v>
      </c>
      <c r="C1090" s="1" t="s">
        <v>251</v>
      </c>
      <c r="D1090" s="1" t="s">
        <v>374</v>
      </c>
      <c r="E1090" s="1" t="s">
        <v>297</v>
      </c>
      <c r="F1090" s="1" t="s">
        <v>442</v>
      </c>
      <c r="G1090" s="1" t="s">
        <v>116</v>
      </c>
      <c r="H1090" s="1" t="s">
        <v>40</v>
      </c>
      <c r="I1090" s="1" t="s">
        <v>117</v>
      </c>
      <c r="J1090" s="1" t="s">
        <v>81</v>
      </c>
      <c r="K1090" s="1" t="s">
        <v>337</v>
      </c>
      <c r="L1090" s="1" t="s">
        <v>466</v>
      </c>
      <c r="M1090" s="1" t="s">
        <v>8826</v>
      </c>
      <c r="N1090" s="1" t="s">
        <v>8827</v>
      </c>
      <c r="O1090" s="1" t="s">
        <v>122</v>
      </c>
      <c r="P1090" s="1" t="s">
        <v>246</v>
      </c>
      <c r="Q1090" s="1" t="s">
        <v>247</v>
      </c>
      <c r="R1090" s="1" t="s">
        <v>8828</v>
      </c>
      <c r="S1090" s="1" t="s">
        <v>7470</v>
      </c>
      <c r="T1090" s="1" t="s">
        <v>8829</v>
      </c>
      <c r="U1090" s="1" t="s">
        <v>262</v>
      </c>
      <c r="V1090" s="18">
        <v>5.932870370370371E-2</v>
      </c>
      <c r="W1090" s="18">
        <v>6.6354166666666659E-2</v>
      </c>
      <c r="X1090" s="18">
        <v>7.0254629629629634E-3</v>
      </c>
      <c r="Y1090" s="1" t="e">
        <f>VLOOKUP(A1090,tickets!A:A,1,0)</f>
        <v>#N/A</v>
      </c>
      <c r="Z1090" s="58">
        <v>45334</v>
      </c>
      <c r="AA1090" s="79">
        <v>0.99305555555555547</v>
      </c>
    </row>
    <row r="1091" spans="1:27" hidden="1" x14ac:dyDescent="0.2">
      <c r="A1091" s="1" t="s">
        <v>3219</v>
      </c>
      <c r="B1091" s="1" t="s">
        <v>124</v>
      </c>
      <c r="C1091" s="1" t="s">
        <v>18</v>
      </c>
      <c r="D1091" s="1" t="s">
        <v>277</v>
      </c>
      <c r="E1091" s="1" t="s">
        <v>61</v>
      </c>
      <c r="F1091" s="1" t="s">
        <v>125</v>
      </c>
      <c r="G1091" s="1" t="s">
        <v>123</v>
      </c>
      <c r="H1091" s="1" t="s">
        <v>50</v>
      </c>
      <c r="I1091" s="1" t="s">
        <v>109</v>
      </c>
      <c r="J1091" s="1" t="s">
        <v>80</v>
      </c>
      <c r="K1091" s="1" t="s">
        <v>121</v>
      </c>
      <c r="L1091" s="1" t="s">
        <v>3223</v>
      </c>
      <c r="M1091" s="1" t="s">
        <v>7535</v>
      </c>
      <c r="N1091" s="1" t="s">
        <v>7535</v>
      </c>
      <c r="O1091" s="1" t="s">
        <v>122</v>
      </c>
      <c r="P1091" s="1" t="s">
        <v>278</v>
      </c>
      <c r="Q1091" s="1" t="s">
        <v>278</v>
      </c>
      <c r="R1091" s="1" t="s">
        <v>7536</v>
      </c>
      <c r="S1091" s="1" t="s">
        <v>7537</v>
      </c>
      <c r="T1091" s="1" t="s">
        <v>7538</v>
      </c>
      <c r="U1091" s="1" t="s">
        <v>477</v>
      </c>
      <c r="V1091" s="18">
        <v>0.25035879629629626</v>
      </c>
      <c r="W1091" s="18">
        <v>0.2558333333333333</v>
      </c>
      <c r="X1091" s="18">
        <v>5.4745370370370373E-3</v>
      </c>
      <c r="Y1091" s="1" t="e">
        <f>VLOOKUP(A1091,tickets!A:A,1,0)</f>
        <v>#N/A</v>
      </c>
      <c r="Z1091" s="58">
        <v>45340</v>
      </c>
      <c r="AA1091" s="79">
        <v>0.99305555555555547</v>
      </c>
    </row>
    <row r="1092" spans="1:27" hidden="1" x14ac:dyDescent="0.2">
      <c r="A1092" s="1" t="s">
        <v>3251</v>
      </c>
      <c r="B1092" s="1" t="s">
        <v>124</v>
      </c>
      <c r="C1092" s="1" t="s">
        <v>18</v>
      </c>
      <c r="D1092" s="1" t="s">
        <v>277</v>
      </c>
      <c r="E1092" s="1" t="s">
        <v>498</v>
      </c>
      <c r="F1092" s="1" t="s">
        <v>125</v>
      </c>
      <c r="G1092" s="1" t="s">
        <v>123</v>
      </c>
      <c r="H1092" s="1" t="s">
        <v>50</v>
      </c>
      <c r="I1092" s="1" t="s">
        <v>109</v>
      </c>
      <c r="J1092" s="1" t="s">
        <v>80</v>
      </c>
      <c r="K1092" s="1" t="s">
        <v>455</v>
      </c>
      <c r="L1092" s="1" t="s">
        <v>1433</v>
      </c>
      <c r="M1092" s="1" t="s">
        <v>7558</v>
      </c>
      <c r="N1092" s="1" t="s">
        <v>7558</v>
      </c>
      <c r="O1092" s="1" t="s">
        <v>122</v>
      </c>
      <c r="P1092" s="1" t="s">
        <v>278</v>
      </c>
      <c r="Q1092" s="1" t="s">
        <v>278</v>
      </c>
      <c r="R1092" s="1" t="s">
        <v>7559</v>
      </c>
      <c r="S1092" s="1" t="s">
        <v>7537</v>
      </c>
      <c r="T1092" s="1" t="s">
        <v>5004</v>
      </c>
      <c r="U1092" s="1" t="s">
        <v>7560</v>
      </c>
      <c r="V1092" s="18">
        <v>0.16072916666666667</v>
      </c>
      <c r="W1092" s="18">
        <v>0.16149305555555557</v>
      </c>
      <c r="X1092" s="18">
        <v>7.6388888888888893E-4</v>
      </c>
      <c r="Y1092" s="1" t="e">
        <f>VLOOKUP(A1092,tickets!A:A,1,0)</f>
        <v>#N/A</v>
      </c>
      <c r="Z1092" s="58">
        <v>45340</v>
      </c>
      <c r="AA1092" s="79">
        <v>0.99305555555555547</v>
      </c>
    </row>
    <row r="1093" spans="1:27" hidden="1" x14ac:dyDescent="0.2">
      <c r="A1093" s="1" t="s">
        <v>3234</v>
      </c>
      <c r="B1093" s="1" t="s">
        <v>124</v>
      </c>
      <c r="C1093" s="1" t="s">
        <v>18</v>
      </c>
      <c r="D1093" s="1" t="s">
        <v>277</v>
      </c>
      <c r="E1093" s="1" t="s">
        <v>61</v>
      </c>
      <c r="F1093" s="1" t="s">
        <v>125</v>
      </c>
      <c r="G1093" s="1" t="s">
        <v>123</v>
      </c>
      <c r="H1093" s="1" t="s">
        <v>50</v>
      </c>
      <c r="I1093" s="1" t="s">
        <v>109</v>
      </c>
      <c r="J1093" s="1" t="s">
        <v>80</v>
      </c>
      <c r="K1093" s="1" t="s">
        <v>138</v>
      </c>
      <c r="L1093" s="1" t="s">
        <v>139</v>
      </c>
      <c r="M1093" s="1" t="s">
        <v>7691</v>
      </c>
      <c r="N1093" s="1" t="s">
        <v>7691</v>
      </c>
      <c r="O1093" s="1" t="s">
        <v>122</v>
      </c>
      <c r="P1093" s="1" t="s">
        <v>278</v>
      </c>
      <c r="Q1093" s="1" t="s">
        <v>278</v>
      </c>
      <c r="R1093" s="1" t="s">
        <v>7692</v>
      </c>
      <c r="S1093" s="1" t="s">
        <v>7537</v>
      </c>
      <c r="T1093" s="1" t="s">
        <v>511</v>
      </c>
      <c r="U1093" s="1" t="s">
        <v>469</v>
      </c>
      <c r="V1093" s="18">
        <v>1.7351388888888888</v>
      </c>
      <c r="W1093" s="18">
        <v>1.7358796296296297</v>
      </c>
      <c r="X1093" s="18">
        <v>7.407407407407407E-4</v>
      </c>
      <c r="Y1093" s="1" t="e">
        <f>VLOOKUP(A1093,tickets!A:A,1,0)</f>
        <v>#N/A</v>
      </c>
      <c r="Z1093" s="58">
        <v>45340</v>
      </c>
      <c r="AA1093" s="79">
        <v>0.99305555555555547</v>
      </c>
    </row>
    <row r="1094" spans="1:27" hidden="1" x14ac:dyDescent="0.2">
      <c r="A1094" s="1" t="s">
        <v>3240</v>
      </c>
      <c r="B1094" s="1" t="s">
        <v>124</v>
      </c>
      <c r="C1094" s="1" t="s">
        <v>18</v>
      </c>
      <c r="D1094" s="1" t="s">
        <v>277</v>
      </c>
      <c r="E1094" s="1" t="s">
        <v>61</v>
      </c>
      <c r="F1094" s="1" t="s">
        <v>125</v>
      </c>
      <c r="G1094" s="1" t="s">
        <v>123</v>
      </c>
      <c r="H1094" s="1" t="s">
        <v>50</v>
      </c>
      <c r="I1094" s="1" t="s">
        <v>109</v>
      </c>
      <c r="J1094" s="1" t="s">
        <v>80</v>
      </c>
      <c r="K1094" s="1" t="s">
        <v>121</v>
      </c>
      <c r="L1094" s="1" t="s">
        <v>3243</v>
      </c>
      <c r="M1094" s="1" t="s">
        <v>7816</v>
      </c>
      <c r="N1094" s="1" t="s">
        <v>7816</v>
      </c>
      <c r="O1094" s="1" t="s">
        <v>122</v>
      </c>
      <c r="P1094" s="1" t="s">
        <v>278</v>
      </c>
      <c r="Q1094" s="1" t="s">
        <v>278</v>
      </c>
      <c r="R1094" s="1" t="s">
        <v>7817</v>
      </c>
      <c r="S1094" s="1" t="s">
        <v>7537</v>
      </c>
      <c r="T1094" s="1" t="s">
        <v>7818</v>
      </c>
      <c r="U1094" s="1" t="s">
        <v>469</v>
      </c>
      <c r="V1094" s="18">
        <v>0.66100694444444441</v>
      </c>
      <c r="W1094" s="18">
        <v>0.6635416666666667</v>
      </c>
      <c r="X1094" s="18">
        <v>2.5347222222222221E-3</v>
      </c>
      <c r="Y1094" s="1" t="e">
        <f>VLOOKUP(A1094,tickets!A:A,1,0)</f>
        <v>#N/A</v>
      </c>
      <c r="Z1094" s="58">
        <v>45340</v>
      </c>
      <c r="AA1094" s="79">
        <v>0.99305555555555547</v>
      </c>
    </row>
    <row r="1095" spans="1:27" hidden="1" x14ac:dyDescent="0.2">
      <c r="A1095" s="1" t="s">
        <v>3224</v>
      </c>
      <c r="B1095" s="1" t="s">
        <v>124</v>
      </c>
      <c r="C1095" s="1" t="s">
        <v>18</v>
      </c>
      <c r="D1095" s="1" t="s">
        <v>277</v>
      </c>
      <c r="E1095" s="1" t="s">
        <v>61</v>
      </c>
      <c r="F1095" s="1" t="s">
        <v>125</v>
      </c>
      <c r="G1095" s="1" t="s">
        <v>123</v>
      </c>
      <c r="H1095" s="1" t="s">
        <v>50</v>
      </c>
      <c r="I1095" s="1" t="s">
        <v>109</v>
      </c>
      <c r="J1095" s="1" t="s">
        <v>80</v>
      </c>
      <c r="K1095" s="1" t="s">
        <v>121</v>
      </c>
      <c r="L1095" s="1" t="s">
        <v>3227</v>
      </c>
      <c r="M1095" s="1" t="s">
        <v>7932</v>
      </c>
      <c r="N1095" s="1" t="s">
        <v>7932</v>
      </c>
      <c r="O1095" s="1" t="s">
        <v>122</v>
      </c>
      <c r="P1095" s="1" t="s">
        <v>278</v>
      </c>
      <c r="Q1095" s="1" t="s">
        <v>278</v>
      </c>
      <c r="R1095" s="1" t="s">
        <v>7933</v>
      </c>
      <c r="S1095" s="1" t="s">
        <v>7537</v>
      </c>
      <c r="T1095" s="1" t="s">
        <v>7934</v>
      </c>
      <c r="U1095" s="1" t="s">
        <v>477</v>
      </c>
      <c r="V1095" s="18">
        <v>0.25063657407407408</v>
      </c>
      <c r="W1095" s="18">
        <v>0.25616898148148148</v>
      </c>
      <c r="X1095" s="18">
        <v>5.5324074074074069E-3</v>
      </c>
      <c r="Y1095" s="1" t="e">
        <f>VLOOKUP(A1095,tickets!A:A,1,0)</f>
        <v>#N/A</v>
      </c>
      <c r="Z1095" s="58">
        <v>45340</v>
      </c>
      <c r="AA1095" s="79">
        <v>0.99305555555555547</v>
      </c>
    </row>
    <row r="1096" spans="1:27" hidden="1" x14ac:dyDescent="0.2">
      <c r="A1096" s="1" t="s">
        <v>8851</v>
      </c>
      <c r="B1096" s="1" t="s">
        <v>164</v>
      </c>
      <c r="C1096" s="1" t="s">
        <v>242</v>
      </c>
      <c r="D1096" s="1" t="s">
        <v>251</v>
      </c>
      <c r="E1096" s="1" t="s">
        <v>286</v>
      </c>
      <c r="F1096" s="1" t="s">
        <v>287</v>
      </c>
      <c r="G1096" s="1" t="s">
        <v>110</v>
      </c>
      <c r="H1096" s="1" t="s">
        <v>50</v>
      </c>
      <c r="I1096" s="1" t="s">
        <v>109</v>
      </c>
      <c r="J1096" s="1" t="s">
        <v>81</v>
      </c>
      <c r="K1096" s="1" t="s">
        <v>114</v>
      </c>
      <c r="L1096" s="1" t="s">
        <v>7058</v>
      </c>
      <c r="M1096" s="1" t="s">
        <v>8852</v>
      </c>
      <c r="N1096" s="1" t="s">
        <v>8853</v>
      </c>
      <c r="O1096" s="1" t="s">
        <v>122</v>
      </c>
      <c r="P1096" s="1" t="s">
        <v>246</v>
      </c>
      <c r="Q1096" s="1" t="s">
        <v>247</v>
      </c>
      <c r="R1096" s="1" t="s">
        <v>8854</v>
      </c>
      <c r="S1096" s="1" t="s">
        <v>7515</v>
      </c>
      <c r="T1096" s="1" t="s">
        <v>7058</v>
      </c>
      <c r="U1096" s="1" t="s">
        <v>276</v>
      </c>
      <c r="V1096" s="18">
        <v>0</v>
      </c>
      <c r="W1096" s="18">
        <v>6.6377314814814806E-2</v>
      </c>
      <c r="X1096" s="18">
        <v>6.6377314814814806E-2</v>
      </c>
      <c r="Y1096" s="1" t="e">
        <f>VLOOKUP(A1096,tickets!A:A,1,0)</f>
        <v>#N/A</v>
      </c>
      <c r="Z1096" s="58">
        <v>45337</v>
      </c>
      <c r="AA1096" s="79">
        <v>0.99305555555555547</v>
      </c>
    </row>
    <row r="1097" spans="1:27" hidden="1" x14ac:dyDescent="0.2">
      <c r="A1097" s="1" t="s">
        <v>8855</v>
      </c>
      <c r="B1097" s="1" t="s">
        <v>132</v>
      </c>
      <c r="C1097" s="1" t="s">
        <v>250</v>
      </c>
      <c r="D1097" s="1" t="s">
        <v>251</v>
      </c>
      <c r="E1097" s="1" t="s">
        <v>289</v>
      </c>
      <c r="F1097" s="1" t="s">
        <v>290</v>
      </c>
      <c r="G1097" s="1" t="s">
        <v>110</v>
      </c>
      <c r="H1097" s="1" t="s">
        <v>50</v>
      </c>
      <c r="I1097" s="1" t="s">
        <v>109</v>
      </c>
      <c r="J1097" s="1" t="s">
        <v>81</v>
      </c>
      <c r="K1097" s="1" t="s">
        <v>129</v>
      </c>
      <c r="L1097" s="1" t="s">
        <v>269</v>
      </c>
      <c r="M1097" s="1" t="s">
        <v>8856</v>
      </c>
      <c r="N1097" s="1" t="s">
        <v>8857</v>
      </c>
      <c r="O1097" s="1" t="s">
        <v>122</v>
      </c>
      <c r="P1097" s="1" t="s">
        <v>246</v>
      </c>
      <c r="Q1097" s="1" t="s">
        <v>247</v>
      </c>
      <c r="R1097" s="1" t="s">
        <v>8858</v>
      </c>
      <c r="S1097" s="1" t="s">
        <v>7479</v>
      </c>
      <c r="T1097" s="1" t="s">
        <v>269</v>
      </c>
      <c r="U1097" s="1" t="s">
        <v>369</v>
      </c>
      <c r="V1097" s="18">
        <v>7.7546296296296304E-4</v>
      </c>
      <c r="W1097" s="18">
        <v>1.4699074074074074E-3</v>
      </c>
      <c r="X1097" s="18">
        <v>6.9444444444444447E-4</v>
      </c>
      <c r="Y1097" s="1" t="e">
        <f>VLOOKUP(A1097,tickets!A:A,1,0)</f>
        <v>#N/A</v>
      </c>
      <c r="Z1097" s="58">
        <v>45336</v>
      </c>
      <c r="AA1097" s="79">
        <v>0.99305555555555547</v>
      </c>
    </row>
    <row r="1098" spans="1:27" hidden="1" x14ac:dyDescent="0.2">
      <c r="A1098" s="1" t="s">
        <v>3231</v>
      </c>
      <c r="B1098" s="1" t="s">
        <v>124</v>
      </c>
      <c r="C1098" s="1" t="s">
        <v>18</v>
      </c>
      <c r="D1098" s="1" t="s">
        <v>277</v>
      </c>
      <c r="E1098" s="1" t="s">
        <v>61</v>
      </c>
      <c r="F1098" s="1" t="s">
        <v>125</v>
      </c>
      <c r="G1098" s="1" t="s">
        <v>123</v>
      </c>
      <c r="H1098" s="1" t="s">
        <v>50</v>
      </c>
      <c r="I1098" s="1" t="s">
        <v>109</v>
      </c>
      <c r="J1098" s="1" t="s">
        <v>80</v>
      </c>
      <c r="K1098" s="1" t="s">
        <v>121</v>
      </c>
      <c r="L1098" s="1" t="s">
        <v>3233</v>
      </c>
      <c r="M1098" s="1" t="s">
        <v>7535</v>
      </c>
      <c r="N1098" s="1" t="s">
        <v>7535</v>
      </c>
      <c r="O1098" s="1" t="s">
        <v>122</v>
      </c>
      <c r="P1098" s="1" t="s">
        <v>278</v>
      </c>
      <c r="Q1098" s="1" t="s">
        <v>278</v>
      </c>
      <c r="R1098" s="1" t="s">
        <v>8377</v>
      </c>
      <c r="S1098" s="1" t="s">
        <v>8378</v>
      </c>
      <c r="T1098" s="1" t="s">
        <v>8379</v>
      </c>
      <c r="U1098" s="1" t="s">
        <v>477</v>
      </c>
      <c r="V1098" s="18">
        <v>0.25366898148148148</v>
      </c>
      <c r="W1098" s="18">
        <v>0.25689814814814815</v>
      </c>
      <c r="X1098" s="18">
        <v>3.2291666666666666E-3</v>
      </c>
      <c r="Y1098" s="1" t="e">
        <f>VLOOKUP(A1098,tickets!A:A,1,0)</f>
        <v>#N/A</v>
      </c>
      <c r="Z1098" s="58">
        <v>45340</v>
      </c>
      <c r="AA1098" s="79">
        <v>0.99305555555555547</v>
      </c>
    </row>
    <row r="1099" spans="1:27" hidden="1" x14ac:dyDescent="0.2">
      <c r="A1099" s="1" t="s">
        <v>8864</v>
      </c>
      <c r="B1099" s="1" t="s">
        <v>164</v>
      </c>
      <c r="C1099" s="1" t="s">
        <v>295</v>
      </c>
      <c r="D1099" s="1" t="s">
        <v>251</v>
      </c>
      <c r="E1099" s="1" t="s">
        <v>261</v>
      </c>
      <c r="F1099" s="1" t="s">
        <v>335</v>
      </c>
      <c r="G1099" s="1" t="s">
        <v>110</v>
      </c>
      <c r="H1099" s="1" t="s">
        <v>50</v>
      </c>
      <c r="I1099" s="1" t="s">
        <v>109</v>
      </c>
      <c r="J1099" s="1" t="s">
        <v>4186</v>
      </c>
      <c r="K1099" s="1" t="s">
        <v>129</v>
      </c>
      <c r="L1099" s="1" t="s">
        <v>336</v>
      </c>
      <c r="M1099" s="1" t="s">
        <v>8865</v>
      </c>
      <c r="N1099" s="1" t="s">
        <v>8866</v>
      </c>
      <c r="O1099" s="1" t="s">
        <v>122</v>
      </c>
      <c r="P1099" s="1" t="s">
        <v>246</v>
      </c>
      <c r="Q1099" s="1" t="s">
        <v>247</v>
      </c>
      <c r="R1099" s="1" t="s">
        <v>8867</v>
      </c>
      <c r="S1099" s="1" t="s">
        <v>7475</v>
      </c>
      <c r="U1099" s="1" t="s">
        <v>6657</v>
      </c>
      <c r="V1099" s="18">
        <v>0</v>
      </c>
      <c r="W1099" s="18">
        <v>0</v>
      </c>
      <c r="X1099" s="18">
        <v>0</v>
      </c>
      <c r="Y1099" s="1" t="e">
        <f>VLOOKUP(A1099,tickets!A:A,1,0)</f>
        <v>#N/A</v>
      </c>
      <c r="Z1099" s="58">
        <v>45335</v>
      </c>
      <c r="AA1099" s="79">
        <v>0.99305555555555547</v>
      </c>
    </row>
    <row r="1100" spans="1:27" hidden="1" x14ac:dyDescent="0.2">
      <c r="A1100" s="1" t="s">
        <v>8868</v>
      </c>
      <c r="B1100" s="1" t="s">
        <v>132</v>
      </c>
      <c r="C1100" s="1" t="s">
        <v>250</v>
      </c>
      <c r="D1100" s="1" t="s">
        <v>251</v>
      </c>
      <c r="E1100" s="1" t="s">
        <v>289</v>
      </c>
      <c r="F1100" s="1" t="s">
        <v>290</v>
      </c>
      <c r="G1100" s="1" t="s">
        <v>110</v>
      </c>
      <c r="H1100" s="1" t="s">
        <v>50</v>
      </c>
      <c r="I1100" s="1" t="s">
        <v>109</v>
      </c>
      <c r="J1100" s="1" t="s">
        <v>81</v>
      </c>
      <c r="K1100" s="1" t="s">
        <v>129</v>
      </c>
      <c r="L1100" s="1" t="s">
        <v>254</v>
      </c>
      <c r="M1100" s="1" t="s">
        <v>8869</v>
      </c>
      <c r="N1100" s="1" t="s">
        <v>8870</v>
      </c>
      <c r="O1100" s="1" t="s">
        <v>122</v>
      </c>
      <c r="P1100" s="1" t="s">
        <v>246</v>
      </c>
      <c r="Q1100" s="1" t="s">
        <v>247</v>
      </c>
      <c r="R1100" s="1" t="s">
        <v>8871</v>
      </c>
      <c r="S1100" s="1" t="s">
        <v>7479</v>
      </c>
      <c r="T1100" s="1" t="s">
        <v>254</v>
      </c>
      <c r="U1100" s="1" t="s">
        <v>346</v>
      </c>
      <c r="V1100" s="18">
        <v>6.5972222222222213E-4</v>
      </c>
      <c r="W1100" s="18">
        <v>1.2962962962962963E-3</v>
      </c>
      <c r="X1100" s="18">
        <v>6.3657407407407402E-4</v>
      </c>
      <c r="Y1100" s="1" t="e">
        <f>VLOOKUP(A1100,tickets!A:A,1,0)</f>
        <v>#N/A</v>
      </c>
      <c r="Z1100" s="58">
        <v>45336</v>
      </c>
      <c r="AA1100" s="79">
        <v>0.99305555555555547</v>
      </c>
    </row>
    <row r="1101" spans="1:27" hidden="1" x14ac:dyDescent="0.2">
      <c r="A1101" s="1" t="s">
        <v>3248</v>
      </c>
      <c r="B1101" s="1" t="s">
        <v>124</v>
      </c>
      <c r="C1101" s="1" t="s">
        <v>18</v>
      </c>
      <c r="D1101" s="1" t="s">
        <v>277</v>
      </c>
      <c r="E1101" s="1" t="s">
        <v>498</v>
      </c>
      <c r="F1101" s="1" t="s">
        <v>125</v>
      </c>
      <c r="G1101" s="1" t="s">
        <v>123</v>
      </c>
      <c r="H1101" s="1" t="s">
        <v>50</v>
      </c>
      <c r="I1101" s="1" t="s">
        <v>109</v>
      </c>
      <c r="J1101" s="1" t="s">
        <v>80</v>
      </c>
      <c r="K1101" s="1" t="s">
        <v>455</v>
      </c>
      <c r="L1101" s="1" t="s">
        <v>1433</v>
      </c>
      <c r="M1101" s="1" t="s">
        <v>8407</v>
      </c>
      <c r="N1101" s="1" t="s">
        <v>8407</v>
      </c>
      <c r="O1101" s="1" t="s">
        <v>122</v>
      </c>
      <c r="P1101" s="1" t="s">
        <v>278</v>
      </c>
      <c r="Q1101" s="1" t="s">
        <v>278</v>
      </c>
      <c r="R1101" s="1" t="s">
        <v>8408</v>
      </c>
      <c r="S1101" s="1" t="s">
        <v>7537</v>
      </c>
      <c r="T1101" s="1" t="s">
        <v>5004</v>
      </c>
      <c r="U1101" s="1" t="s">
        <v>8409</v>
      </c>
      <c r="V1101" s="18">
        <v>0.12391203703703703</v>
      </c>
      <c r="W1101" s="18">
        <v>0.12690972222222222</v>
      </c>
      <c r="X1101" s="18">
        <v>2.9976851851851848E-3</v>
      </c>
      <c r="Y1101" s="1" t="e">
        <f>VLOOKUP(A1101,tickets!A:A,1,0)</f>
        <v>#N/A</v>
      </c>
      <c r="Z1101" s="58">
        <v>45340</v>
      </c>
      <c r="AA1101" s="79">
        <v>0.99305555555555547</v>
      </c>
    </row>
    <row r="1102" spans="1:27" hidden="1" x14ac:dyDescent="0.2">
      <c r="A1102" s="1" t="s">
        <v>8876</v>
      </c>
      <c r="B1102" s="1" t="s">
        <v>132</v>
      </c>
      <c r="C1102" s="1" t="s">
        <v>251</v>
      </c>
      <c r="D1102" s="1" t="s">
        <v>257</v>
      </c>
      <c r="E1102" s="1" t="s">
        <v>261</v>
      </c>
      <c r="F1102" s="1" t="s">
        <v>461</v>
      </c>
      <c r="G1102" s="1" t="s">
        <v>116</v>
      </c>
      <c r="H1102" s="1" t="s">
        <v>40</v>
      </c>
      <c r="I1102" s="1" t="s">
        <v>117</v>
      </c>
      <c r="J1102" s="1" t="s">
        <v>81</v>
      </c>
      <c r="K1102" s="1" t="s">
        <v>493</v>
      </c>
      <c r="L1102" s="1" t="s">
        <v>8877</v>
      </c>
      <c r="M1102" s="1" t="s">
        <v>8878</v>
      </c>
      <c r="N1102" s="1" t="s">
        <v>8879</v>
      </c>
      <c r="O1102" s="1" t="s">
        <v>122</v>
      </c>
      <c r="P1102" s="1" t="s">
        <v>199</v>
      </c>
      <c r="Q1102" s="1" t="s">
        <v>115</v>
      </c>
      <c r="R1102" s="1" t="s">
        <v>8880</v>
      </c>
      <c r="S1102" s="1" t="s">
        <v>7475</v>
      </c>
      <c r="T1102" s="1" t="s">
        <v>8881</v>
      </c>
      <c r="U1102" s="1" t="s">
        <v>5659</v>
      </c>
      <c r="V1102" s="18">
        <v>3.2025462962962964E-2</v>
      </c>
      <c r="W1102" s="18">
        <v>4.0173611111111111E-2</v>
      </c>
      <c r="X1102" s="18">
        <v>8.1481481481481474E-3</v>
      </c>
      <c r="Y1102" s="1" t="e">
        <f>VLOOKUP(A1102,tickets!A:A,1,0)</f>
        <v>#N/A</v>
      </c>
      <c r="Z1102" s="58">
        <v>45335</v>
      </c>
      <c r="AA1102" s="79">
        <v>0.99305555555555547</v>
      </c>
    </row>
    <row r="1103" spans="1:27" hidden="1" x14ac:dyDescent="0.2">
      <c r="A1103" s="1" t="s">
        <v>8882</v>
      </c>
      <c r="B1103" s="1" t="s">
        <v>132</v>
      </c>
      <c r="C1103" s="1" t="s">
        <v>251</v>
      </c>
      <c r="D1103" s="1" t="s">
        <v>257</v>
      </c>
      <c r="E1103" s="1" t="s">
        <v>261</v>
      </c>
      <c r="F1103" s="1" t="s">
        <v>174</v>
      </c>
      <c r="G1103" s="1" t="s">
        <v>116</v>
      </c>
      <c r="H1103" s="1" t="s">
        <v>40</v>
      </c>
      <c r="I1103" s="1" t="s">
        <v>117</v>
      </c>
      <c r="J1103" s="1" t="s">
        <v>81</v>
      </c>
      <c r="K1103" s="1" t="s">
        <v>114</v>
      </c>
      <c r="L1103" s="1" t="s">
        <v>514</v>
      </c>
      <c r="M1103" s="1" t="s">
        <v>8883</v>
      </c>
      <c r="N1103" s="1" t="s">
        <v>8884</v>
      </c>
      <c r="O1103" s="1" t="s">
        <v>122</v>
      </c>
      <c r="P1103" s="1" t="s">
        <v>199</v>
      </c>
      <c r="Q1103" s="1" t="s">
        <v>115</v>
      </c>
      <c r="R1103" s="1" t="s">
        <v>8885</v>
      </c>
      <c r="S1103" s="1" t="s">
        <v>7479</v>
      </c>
      <c r="T1103" s="1" t="s">
        <v>8886</v>
      </c>
      <c r="U1103" s="1" t="s">
        <v>7868</v>
      </c>
      <c r="V1103" s="18">
        <v>7.0196759259259264E-2</v>
      </c>
      <c r="W1103" s="18">
        <v>7.9131944444444449E-2</v>
      </c>
      <c r="X1103" s="18">
        <v>8.9351851851851866E-3</v>
      </c>
      <c r="Y1103" s="1" t="e">
        <f>VLOOKUP(A1103,tickets!A:A,1,0)</f>
        <v>#N/A</v>
      </c>
      <c r="Z1103" s="58">
        <v>45336</v>
      </c>
      <c r="AA1103" s="79">
        <v>0.99305555555555547</v>
      </c>
    </row>
    <row r="1104" spans="1:27" hidden="1" x14ac:dyDescent="0.2">
      <c r="A1104" s="1" t="s">
        <v>3244</v>
      </c>
      <c r="B1104" s="1" t="s">
        <v>124</v>
      </c>
      <c r="C1104" s="1" t="s">
        <v>18</v>
      </c>
      <c r="D1104" s="1" t="s">
        <v>277</v>
      </c>
      <c r="E1104" s="1" t="s">
        <v>61</v>
      </c>
      <c r="F1104" s="1" t="s">
        <v>125</v>
      </c>
      <c r="G1104" s="1" t="s">
        <v>123</v>
      </c>
      <c r="H1104" s="1" t="s">
        <v>50</v>
      </c>
      <c r="I1104" s="1" t="s">
        <v>109</v>
      </c>
      <c r="J1104" s="1" t="s">
        <v>80</v>
      </c>
      <c r="K1104" s="1" t="s">
        <v>1435</v>
      </c>
      <c r="L1104" s="1" t="s">
        <v>3247</v>
      </c>
      <c r="M1104" s="1" t="s">
        <v>8601</v>
      </c>
      <c r="N1104" s="1" t="s">
        <v>8601</v>
      </c>
      <c r="O1104" s="1" t="s">
        <v>122</v>
      </c>
      <c r="P1104" s="1" t="s">
        <v>278</v>
      </c>
      <c r="Q1104" s="1" t="s">
        <v>278</v>
      </c>
      <c r="R1104" s="1" t="s">
        <v>8602</v>
      </c>
      <c r="S1104" s="1" t="s">
        <v>7537</v>
      </c>
      <c r="T1104" s="1" t="s">
        <v>8603</v>
      </c>
      <c r="U1104" s="1" t="s">
        <v>469</v>
      </c>
      <c r="V1104" s="18">
        <v>7.5081018518518519E-2</v>
      </c>
      <c r="W1104" s="18">
        <v>7.5671296296296306E-2</v>
      </c>
      <c r="X1104" s="18">
        <v>5.9027777777777778E-4</v>
      </c>
      <c r="Y1104" s="1" t="e">
        <f>VLOOKUP(A1104,tickets!A:A,1,0)</f>
        <v>#N/A</v>
      </c>
      <c r="Z1104" s="58">
        <v>45340</v>
      </c>
      <c r="AA1104" s="79">
        <v>0.99305555555555547</v>
      </c>
    </row>
    <row r="1105" spans="1:27" hidden="1" x14ac:dyDescent="0.2">
      <c r="A1105" s="1" t="s">
        <v>3237</v>
      </c>
      <c r="B1105" s="1" t="s">
        <v>124</v>
      </c>
      <c r="C1105" s="1" t="s">
        <v>18</v>
      </c>
      <c r="D1105" s="1" t="s">
        <v>277</v>
      </c>
      <c r="E1105" s="1" t="s">
        <v>61</v>
      </c>
      <c r="F1105" s="1" t="s">
        <v>125</v>
      </c>
      <c r="G1105" s="1" t="s">
        <v>123</v>
      </c>
      <c r="H1105" s="1" t="s">
        <v>50</v>
      </c>
      <c r="I1105" s="1" t="s">
        <v>109</v>
      </c>
      <c r="J1105" s="1" t="s">
        <v>80</v>
      </c>
      <c r="K1105" s="1" t="s">
        <v>121</v>
      </c>
      <c r="L1105" s="1" t="s">
        <v>137</v>
      </c>
      <c r="M1105" s="1" t="s">
        <v>8767</v>
      </c>
      <c r="N1105" s="1" t="s">
        <v>8767</v>
      </c>
      <c r="O1105" s="1" t="s">
        <v>122</v>
      </c>
      <c r="P1105" s="1" t="s">
        <v>278</v>
      </c>
      <c r="Q1105" s="1" t="s">
        <v>278</v>
      </c>
      <c r="R1105" s="1" t="s">
        <v>8768</v>
      </c>
      <c r="S1105" s="1" t="s">
        <v>7537</v>
      </c>
      <c r="T1105" s="1" t="s">
        <v>510</v>
      </c>
      <c r="U1105" s="1" t="s">
        <v>469</v>
      </c>
      <c r="V1105" s="18">
        <v>1.9139930555555555</v>
      </c>
      <c r="W1105" s="18">
        <v>1.9154282407407408</v>
      </c>
      <c r="X1105" s="18">
        <v>1.4351851851851854E-3</v>
      </c>
      <c r="Y1105" s="1" t="e">
        <f>VLOOKUP(A1105,tickets!A:A,1,0)</f>
        <v>#N/A</v>
      </c>
      <c r="Z1105" s="58">
        <v>45340</v>
      </c>
      <c r="AA1105" s="79">
        <v>0.99305555555555547</v>
      </c>
    </row>
    <row r="1106" spans="1:27" hidden="1" x14ac:dyDescent="0.2">
      <c r="A1106" s="1" t="s">
        <v>8895</v>
      </c>
      <c r="B1106" s="1" t="s">
        <v>132</v>
      </c>
      <c r="C1106" s="1" t="s">
        <v>251</v>
      </c>
      <c r="D1106" s="1" t="s">
        <v>257</v>
      </c>
      <c r="E1106" s="1" t="s">
        <v>261</v>
      </c>
      <c r="F1106" s="1" t="s">
        <v>461</v>
      </c>
      <c r="G1106" s="1" t="s">
        <v>116</v>
      </c>
      <c r="H1106" s="1" t="s">
        <v>40</v>
      </c>
      <c r="I1106" s="1" t="s">
        <v>117</v>
      </c>
      <c r="J1106" s="1" t="s">
        <v>81</v>
      </c>
      <c r="K1106" s="1" t="s">
        <v>129</v>
      </c>
      <c r="L1106" s="1" t="s">
        <v>314</v>
      </c>
      <c r="M1106" s="1" t="s">
        <v>8896</v>
      </c>
      <c r="N1106" s="1" t="s">
        <v>8897</v>
      </c>
      <c r="O1106" s="1" t="s">
        <v>122</v>
      </c>
      <c r="P1106" s="1" t="s">
        <v>199</v>
      </c>
      <c r="Q1106" s="1" t="s">
        <v>115</v>
      </c>
      <c r="R1106" s="1" t="s">
        <v>8898</v>
      </c>
      <c r="S1106" s="1" t="s">
        <v>7479</v>
      </c>
      <c r="T1106" s="1" t="s">
        <v>7927</v>
      </c>
      <c r="U1106" s="1" t="s">
        <v>7868</v>
      </c>
      <c r="V1106" s="18">
        <v>1.238425925925926E-2</v>
      </c>
      <c r="W1106" s="18">
        <v>1.6631944444444446E-2</v>
      </c>
      <c r="X1106" s="18">
        <v>4.2476851851851851E-3</v>
      </c>
      <c r="Y1106" s="1" t="e">
        <f>VLOOKUP(A1106,tickets!A:A,1,0)</f>
        <v>#N/A</v>
      </c>
      <c r="Z1106" s="58">
        <v>45336</v>
      </c>
      <c r="AA1106" s="79">
        <v>0.99305555555555547</v>
      </c>
    </row>
    <row r="1107" spans="1:27" hidden="1" x14ac:dyDescent="0.2">
      <c r="A1107" s="1" t="s">
        <v>8899</v>
      </c>
      <c r="B1107" s="1" t="s">
        <v>132</v>
      </c>
      <c r="C1107" s="1" t="s">
        <v>256</v>
      </c>
      <c r="D1107" s="1" t="s">
        <v>257</v>
      </c>
      <c r="E1107" s="1" t="s">
        <v>263</v>
      </c>
      <c r="F1107" s="1" t="s">
        <v>461</v>
      </c>
      <c r="G1107" s="1" t="s">
        <v>116</v>
      </c>
      <c r="H1107" s="1" t="s">
        <v>40</v>
      </c>
      <c r="I1107" s="1" t="s">
        <v>117</v>
      </c>
      <c r="J1107" s="1" t="s">
        <v>81</v>
      </c>
      <c r="K1107" s="1" t="s">
        <v>129</v>
      </c>
      <c r="L1107" s="1" t="s">
        <v>314</v>
      </c>
      <c r="M1107" s="1" t="s">
        <v>8900</v>
      </c>
      <c r="N1107" s="1" t="s">
        <v>8901</v>
      </c>
      <c r="O1107" s="1" t="s">
        <v>122</v>
      </c>
      <c r="P1107" s="1" t="s">
        <v>199</v>
      </c>
      <c r="Q1107" s="1" t="s">
        <v>115</v>
      </c>
      <c r="R1107" s="1" t="s">
        <v>8902</v>
      </c>
      <c r="S1107" s="1" t="s">
        <v>7515</v>
      </c>
      <c r="T1107" s="1" t="s">
        <v>8903</v>
      </c>
      <c r="U1107" s="1" t="s">
        <v>8904</v>
      </c>
      <c r="V1107" s="18">
        <v>0.23959490740740741</v>
      </c>
      <c r="W1107" s="18">
        <v>0.24474537037037036</v>
      </c>
      <c r="X1107" s="18">
        <v>5.1504629629629635E-3</v>
      </c>
      <c r="Y1107" s="1" t="e">
        <f>VLOOKUP(A1107,tickets!A:A,1,0)</f>
        <v>#N/A</v>
      </c>
      <c r="Z1107" s="58">
        <v>45337</v>
      </c>
      <c r="AA1107" s="79">
        <v>0.99305555555555547</v>
      </c>
    </row>
    <row r="1108" spans="1:27" hidden="1" x14ac:dyDescent="0.2">
      <c r="A1108" s="1" t="s">
        <v>8905</v>
      </c>
      <c r="B1108" s="1" t="s">
        <v>132</v>
      </c>
      <c r="C1108" s="1" t="s">
        <v>251</v>
      </c>
      <c r="D1108" s="1" t="s">
        <v>374</v>
      </c>
      <c r="E1108" s="1" t="s">
        <v>297</v>
      </c>
      <c r="F1108" s="1" t="s">
        <v>442</v>
      </c>
      <c r="G1108" s="1" t="s">
        <v>116</v>
      </c>
      <c r="H1108" s="1" t="s">
        <v>40</v>
      </c>
      <c r="I1108" s="1" t="s">
        <v>117</v>
      </c>
      <c r="J1108" s="1" t="s">
        <v>81</v>
      </c>
      <c r="K1108" s="1" t="s">
        <v>337</v>
      </c>
      <c r="L1108" s="1" t="s">
        <v>8906</v>
      </c>
      <c r="M1108" s="1" t="s">
        <v>8907</v>
      </c>
      <c r="N1108" s="1" t="s">
        <v>8908</v>
      </c>
      <c r="O1108" s="1" t="s">
        <v>122</v>
      </c>
      <c r="P1108" s="1" t="s">
        <v>246</v>
      </c>
      <c r="Q1108" s="1" t="s">
        <v>247</v>
      </c>
      <c r="R1108" s="1" t="s">
        <v>8909</v>
      </c>
      <c r="S1108" s="1" t="s">
        <v>7470</v>
      </c>
      <c r="T1108" s="1" t="s">
        <v>8910</v>
      </c>
      <c r="U1108" s="1" t="s">
        <v>262</v>
      </c>
      <c r="V1108" s="18">
        <v>9.5486111111111101E-3</v>
      </c>
      <c r="W1108" s="18">
        <v>1.8101851851851852E-2</v>
      </c>
      <c r="X1108" s="18">
        <v>8.5532407407407415E-3</v>
      </c>
      <c r="Y1108" s="1" t="e">
        <f>VLOOKUP(A1108,tickets!A:A,1,0)</f>
        <v>#N/A</v>
      </c>
      <c r="Z1108" s="58">
        <v>45334</v>
      </c>
      <c r="AA1108" s="79">
        <v>0.99305555555555547</v>
      </c>
    </row>
    <row r="1109" spans="1:27" hidden="1" x14ac:dyDescent="0.2">
      <c r="A1109" s="1" t="s">
        <v>3228</v>
      </c>
      <c r="B1109" s="1" t="s">
        <v>124</v>
      </c>
      <c r="C1109" s="1" t="s">
        <v>18</v>
      </c>
      <c r="D1109" s="1" t="s">
        <v>277</v>
      </c>
      <c r="E1109" s="1" t="s">
        <v>61</v>
      </c>
      <c r="F1109" s="1" t="s">
        <v>125</v>
      </c>
      <c r="G1109" s="1" t="s">
        <v>123</v>
      </c>
      <c r="H1109" s="1" t="s">
        <v>50</v>
      </c>
      <c r="I1109" s="1" t="s">
        <v>109</v>
      </c>
      <c r="J1109" s="1" t="s">
        <v>80</v>
      </c>
      <c r="K1109" s="1" t="s">
        <v>121</v>
      </c>
      <c r="L1109" s="1" t="s">
        <v>3230</v>
      </c>
      <c r="M1109" s="1" t="s">
        <v>7932</v>
      </c>
      <c r="N1109" s="1" t="s">
        <v>7932</v>
      </c>
      <c r="O1109" s="1" t="s">
        <v>122</v>
      </c>
      <c r="P1109" s="1" t="s">
        <v>278</v>
      </c>
      <c r="Q1109" s="1" t="s">
        <v>278</v>
      </c>
      <c r="R1109" s="1" t="s">
        <v>8788</v>
      </c>
      <c r="S1109" s="1" t="s">
        <v>7537</v>
      </c>
      <c r="T1109" s="1" t="s">
        <v>8789</v>
      </c>
      <c r="U1109" s="1" t="s">
        <v>477</v>
      </c>
      <c r="V1109" s="18">
        <v>0.2507638888888889</v>
      </c>
      <c r="W1109" s="18">
        <v>0.25646990740740744</v>
      </c>
      <c r="X1109" s="18">
        <v>5.7060185185185191E-3</v>
      </c>
      <c r="Y1109" s="1" t="e">
        <f>VLOOKUP(A1109,tickets!A:A,1,0)</f>
        <v>#N/A</v>
      </c>
      <c r="Z1109" s="58">
        <v>45340</v>
      </c>
      <c r="AA1109" s="79">
        <v>0.99305555555555547</v>
      </c>
    </row>
    <row r="1110" spans="1:27" hidden="1" x14ac:dyDescent="0.2">
      <c r="A1110" s="1" t="s">
        <v>3496</v>
      </c>
      <c r="B1110" s="1" t="s">
        <v>124</v>
      </c>
      <c r="C1110" s="1" t="s">
        <v>17</v>
      </c>
      <c r="D1110" s="1" t="s">
        <v>277</v>
      </c>
      <c r="E1110" s="1" t="s">
        <v>197</v>
      </c>
      <c r="F1110" s="1" t="s">
        <v>125</v>
      </c>
      <c r="G1110" s="1" t="s">
        <v>123</v>
      </c>
      <c r="H1110" s="1" t="s">
        <v>50</v>
      </c>
      <c r="I1110" s="1" t="s">
        <v>109</v>
      </c>
      <c r="J1110" s="1" t="s">
        <v>80</v>
      </c>
      <c r="K1110" s="1" t="s">
        <v>121</v>
      </c>
      <c r="L1110" s="1" t="s">
        <v>3499</v>
      </c>
      <c r="M1110" s="1" t="s">
        <v>9404</v>
      </c>
      <c r="N1110" s="1" t="s">
        <v>9404</v>
      </c>
      <c r="O1110" s="1" t="s">
        <v>122</v>
      </c>
      <c r="P1110" s="1" t="s">
        <v>266</v>
      </c>
      <c r="Q1110" s="1" t="s">
        <v>267</v>
      </c>
      <c r="R1110" s="1" t="s">
        <v>9405</v>
      </c>
      <c r="S1110" s="1" t="s">
        <v>9406</v>
      </c>
      <c r="T1110" s="1" t="s">
        <v>8914</v>
      </c>
      <c r="V1110" s="18">
        <v>0.12881944444444446</v>
      </c>
      <c r="W1110" s="18">
        <v>0.13416666666666668</v>
      </c>
      <c r="X1110" s="18">
        <v>5.347222222222222E-3</v>
      </c>
      <c r="Y1110" s="1" t="e">
        <f>VLOOKUP(A1110,tickets!A:A,1,0)</f>
        <v>#N/A</v>
      </c>
      <c r="Z1110" s="58">
        <v>45341</v>
      </c>
      <c r="AA1110" s="79">
        <v>0.99305555555555547</v>
      </c>
    </row>
    <row r="1111" spans="1:27" hidden="1" x14ac:dyDescent="0.2">
      <c r="A1111" s="1" t="s">
        <v>8915</v>
      </c>
      <c r="B1111" s="1" t="s">
        <v>132</v>
      </c>
      <c r="C1111" s="1" t="s">
        <v>256</v>
      </c>
      <c r="D1111" s="1" t="s">
        <v>257</v>
      </c>
      <c r="E1111" s="1" t="s">
        <v>258</v>
      </c>
      <c r="F1111" s="1" t="s">
        <v>219</v>
      </c>
      <c r="G1111" s="1" t="s">
        <v>116</v>
      </c>
      <c r="H1111" s="1" t="s">
        <v>40</v>
      </c>
      <c r="I1111" s="1" t="s">
        <v>117</v>
      </c>
      <c r="J1111" s="1" t="s">
        <v>81</v>
      </c>
      <c r="K1111" s="1" t="s">
        <v>391</v>
      </c>
      <c r="L1111" s="1" t="s">
        <v>392</v>
      </c>
      <c r="M1111" s="1" t="s">
        <v>9407</v>
      </c>
      <c r="N1111" s="1" t="s">
        <v>9408</v>
      </c>
      <c r="O1111" s="1" t="s">
        <v>122</v>
      </c>
      <c r="P1111" s="1" t="s">
        <v>199</v>
      </c>
      <c r="Q1111" s="1" t="s">
        <v>115</v>
      </c>
      <c r="R1111" s="1" t="s">
        <v>9409</v>
      </c>
      <c r="S1111" s="1" t="s">
        <v>9410</v>
      </c>
      <c r="T1111" s="1" t="s">
        <v>8916</v>
      </c>
      <c r="V1111" s="18">
        <v>3.0173611111111113E-2</v>
      </c>
      <c r="W1111" s="18">
        <v>4.8518518518518516E-2</v>
      </c>
      <c r="X1111" s="18">
        <v>1.834490740740741E-2</v>
      </c>
      <c r="Y1111" s="1" t="e">
        <f>VLOOKUP(A1111,tickets!A:A,1,0)</f>
        <v>#N/A</v>
      </c>
      <c r="Z1111" s="58">
        <v>45344</v>
      </c>
      <c r="AA1111" s="79">
        <v>0.99305555555555547</v>
      </c>
    </row>
    <row r="1112" spans="1:27" x14ac:dyDescent="0.2">
      <c r="A1112" s="1" t="s">
        <v>3418</v>
      </c>
      <c r="B1112" s="1" t="s">
        <v>112</v>
      </c>
      <c r="C1112" s="1" t="s">
        <v>18</v>
      </c>
      <c r="D1112" s="1" t="s">
        <v>18</v>
      </c>
      <c r="E1112" s="1" t="s">
        <v>60</v>
      </c>
      <c r="F1112" s="1" t="s">
        <v>445</v>
      </c>
      <c r="G1112" s="1" t="s">
        <v>110</v>
      </c>
      <c r="H1112" s="1" t="s">
        <v>50</v>
      </c>
      <c r="I1112" s="1" t="s">
        <v>109</v>
      </c>
      <c r="J1112" s="1" t="s">
        <v>81</v>
      </c>
      <c r="K1112" s="1" t="s">
        <v>111</v>
      </c>
      <c r="L1112" s="1" t="s">
        <v>3422</v>
      </c>
      <c r="M1112" s="1" t="s">
        <v>9411</v>
      </c>
      <c r="N1112" s="1" t="s">
        <v>9412</v>
      </c>
      <c r="O1112" s="1" t="s">
        <v>122</v>
      </c>
      <c r="P1112" s="1" t="s">
        <v>266</v>
      </c>
      <c r="Q1112" s="1" t="s">
        <v>267</v>
      </c>
      <c r="R1112" s="1" t="s">
        <v>9413</v>
      </c>
      <c r="S1112" s="1" t="s">
        <v>9406</v>
      </c>
      <c r="T1112" s="1" t="s">
        <v>9414</v>
      </c>
      <c r="U1112" s="1" t="s">
        <v>8917</v>
      </c>
      <c r="V1112" s="18">
        <v>0</v>
      </c>
      <c r="W1112" s="18">
        <v>6.215277777777777E-3</v>
      </c>
      <c r="X1112" s="18">
        <v>6.215277777777777E-3</v>
      </c>
      <c r="Y1112" s="1" t="e">
        <f>VLOOKUP(A1112,tickets!A:A,1,0)</f>
        <v>#N/A</v>
      </c>
      <c r="Z1112" s="58">
        <v>45341</v>
      </c>
      <c r="AA1112" s="79">
        <v>0.99305555555555547</v>
      </c>
    </row>
    <row r="1113" spans="1:27" x14ac:dyDescent="0.2">
      <c r="A1113" s="1" t="s">
        <v>3423</v>
      </c>
      <c r="B1113" s="1" t="s">
        <v>112</v>
      </c>
      <c r="C1113" s="1" t="s">
        <v>18</v>
      </c>
      <c r="D1113" s="1" t="s">
        <v>18</v>
      </c>
      <c r="E1113" s="1" t="s">
        <v>60</v>
      </c>
      <c r="F1113" s="1" t="s">
        <v>445</v>
      </c>
      <c r="G1113" s="1" t="s">
        <v>110</v>
      </c>
      <c r="H1113" s="1" t="s">
        <v>50</v>
      </c>
      <c r="I1113" s="1" t="s">
        <v>109</v>
      </c>
      <c r="J1113" s="1" t="s">
        <v>81</v>
      </c>
      <c r="K1113" s="1" t="s">
        <v>111</v>
      </c>
      <c r="L1113" s="1" t="s">
        <v>3427</v>
      </c>
      <c r="M1113" s="1" t="s">
        <v>9415</v>
      </c>
      <c r="N1113" s="1" t="s">
        <v>9416</v>
      </c>
      <c r="O1113" s="1" t="s">
        <v>122</v>
      </c>
      <c r="P1113" s="1" t="s">
        <v>266</v>
      </c>
      <c r="Q1113" s="1" t="s">
        <v>267</v>
      </c>
      <c r="R1113" s="1" t="s">
        <v>9417</v>
      </c>
      <c r="S1113" s="1" t="s">
        <v>9406</v>
      </c>
      <c r="T1113" s="1" t="s">
        <v>9418</v>
      </c>
      <c r="U1113" s="1" t="s">
        <v>8917</v>
      </c>
      <c r="V1113" s="18">
        <v>0</v>
      </c>
      <c r="W1113" s="18">
        <v>5.8333333333333336E-3</v>
      </c>
      <c r="X1113" s="18">
        <v>5.8333333333333336E-3</v>
      </c>
      <c r="Y1113" s="1" t="e">
        <f>VLOOKUP(A1113,tickets!A:A,1,0)</f>
        <v>#N/A</v>
      </c>
      <c r="Z1113" s="58">
        <v>45341</v>
      </c>
      <c r="AA1113" s="79">
        <v>0.99305555555555547</v>
      </c>
    </row>
    <row r="1114" spans="1:27" x14ac:dyDescent="0.2">
      <c r="A1114" s="1" t="s">
        <v>3345</v>
      </c>
      <c r="B1114" s="1" t="s">
        <v>115</v>
      </c>
      <c r="C1114" s="1" t="s">
        <v>14</v>
      </c>
      <c r="D1114" s="1" t="s">
        <v>243</v>
      </c>
      <c r="E1114" s="1" t="s">
        <v>48</v>
      </c>
      <c r="F1114" s="1" t="s">
        <v>144</v>
      </c>
      <c r="G1114" s="1" t="s">
        <v>116</v>
      </c>
      <c r="H1114" s="1" t="s">
        <v>40</v>
      </c>
      <c r="I1114" s="1" t="s">
        <v>117</v>
      </c>
      <c r="J1114" s="1" t="s">
        <v>81</v>
      </c>
      <c r="K1114" s="1" t="s">
        <v>204</v>
      </c>
      <c r="L1114" s="1" t="s">
        <v>3349</v>
      </c>
      <c r="M1114" s="1" t="s">
        <v>9426</v>
      </c>
      <c r="N1114" s="1" t="s">
        <v>9427</v>
      </c>
      <c r="O1114" s="1" t="s">
        <v>122</v>
      </c>
      <c r="P1114" s="1" t="s">
        <v>246</v>
      </c>
      <c r="Q1114" s="1" t="s">
        <v>247</v>
      </c>
      <c r="R1114" s="1" t="s">
        <v>9428</v>
      </c>
      <c r="S1114" s="1" t="s">
        <v>9406</v>
      </c>
      <c r="T1114" s="1" t="s">
        <v>8921</v>
      </c>
      <c r="U1114" s="1" t="s">
        <v>8922</v>
      </c>
      <c r="V1114" s="18">
        <v>0</v>
      </c>
      <c r="W1114" s="18">
        <v>4.3206018518518519E-2</v>
      </c>
      <c r="X1114" s="18">
        <v>4.3206018518518519E-2</v>
      </c>
      <c r="Y1114" s="1" t="e">
        <f>VLOOKUP(A1114,tickets!A:A,1,0)</f>
        <v>#N/A</v>
      </c>
      <c r="Z1114" s="58">
        <v>45341</v>
      </c>
      <c r="AA1114" s="79">
        <v>0.99305555555555547</v>
      </c>
    </row>
    <row r="1115" spans="1:27" x14ac:dyDescent="0.2">
      <c r="A1115" s="1" t="s">
        <v>3283</v>
      </c>
      <c r="B1115" s="1" t="s">
        <v>112</v>
      </c>
      <c r="C1115" s="1" t="s">
        <v>18</v>
      </c>
      <c r="D1115" s="1" t="s">
        <v>18</v>
      </c>
      <c r="E1115" s="1" t="s">
        <v>499</v>
      </c>
      <c r="F1115" s="1" t="s">
        <v>1770</v>
      </c>
      <c r="G1115" s="1" t="s">
        <v>110</v>
      </c>
      <c r="H1115" s="1" t="s">
        <v>50</v>
      </c>
      <c r="I1115" s="1" t="s">
        <v>109</v>
      </c>
      <c r="J1115" s="1" t="s">
        <v>81</v>
      </c>
      <c r="K1115" s="1" t="s">
        <v>111</v>
      </c>
      <c r="L1115" s="1" t="s">
        <v>3287</v>
      </c>
      <c r="M1115" s="1" t="s">
        <v>9436</v>
      </c>
      <c r="N1115" s="1" t="s">
        <v>9437</v>
      </c>
      <c r="O1115" s="1" t="s">
        <v>122</v>
      </c>
      <c r="P1115" s="1" t="s">
        <v>266</v>
      </c>
      <c r="Q1115" s="1" t="s">
        <v>267</v>
      </c>
      <c r="R1115" s="1" t="s">
        <v>9438</v>
      </c>
      <c r="S1115" s="1" t="s">
        <v>9406</v>
      </c>
      <c r="T1115" s="1" t="s">
        <v>1987</v>
      </c>
      <c r="U1115" s="1" t="s">
        <v>6891</v>
      </c>
      <c r="V1115" s="18">
        <v>0</v>
      </c>
      <c r="W1115" s="18">
        <v>8.9351851851851866E-3</v>
      </c>
      <c r="X1115" s="18">
        <v>8.9351851851851866E-3</v>
      </c>
      <c r="Y1115" s="1" t="e">
        <f>VLOOKUP(A1115,tickets!A:A,1,0)</f>
        <v>#N/A</v>
      </c>
      <c r="Z1115" s="58">
        <v>45341</v>
      </c>
      <c r="AA1115" s="79">
        <v>0.99305555555555547</v>
      </c>
    </row>
    <row r="1116" spans="1:27" x14ac:dyDescent="0.2">
      <c r="A1116" s="1" t="s">
        <v>3269</v>
      </c>
      <c r="B1116" s="1" t="s">
        <v>167</v>
      </c>
      <c r="C1116" s="1" t="s">
        <v>22</v>
      </c>
      <c r="D1116" s="1" t="s">
        <v>22</v>
      </c>
      <c r="E1116" s="1" t="s">
        <v>47</v>
      </c>
      <c r="F1116" s="1" t="s">
        <v>205</v>
      </c>
      <c r="G1116" s="1" t="s">
        <v>110</v>
      </c>
      <c r="H1116" s="1" t="s">
        <v>50</v>
      </c>
      <c r="I1116" s="1" t="s">
        <v>109</v>
      </c>
      <c r="J1116" s="1" t="s">
        <v>81</v>
      </c>
      <c r="K1116" s="1" t="s">
        <v>129</v>
      </c>
      <c r="L1116" s="1" t="s">
        <v>3273</v>
      </c>
      <c r="M1116" s="1" t="s">
        <v>9439</v>
      </c>
      <c r="N1116" s="1" t="s">
        <v>9440</v>
      </c>
      <c r="O1116" s="1" t="s">
        <v>122</v>
      </c>
      <c r="P1116" s="1" t="s">
        <v>279</v>
      </c>
      <c r="Q1116" s="1" t="s">
        <v>280</v>
      </c>
      <c r="R1116" s="1" t="s">
        <v>9441</v>
      </c>
      <c r="S1116" s="1" t="s">
        <v>9406</v>
      </c>
      <c r="T1116" s="1" t="s">
        <v>470</v>
      </c>
      <c r="U1116" s="1" t="s">
        <v>470</v>
      </c>
      <c r="V1116" s="18">
        <v>0</v>
      </c>
      <c r="W1116" s="18">
        <v>1.0069444444444444E-3</v>
      </c>
      <c r="X1116" s="18">
        <v>1.0069444444444444E-3</v>
      </c>
      <c r="Y1116" s="1" t="e">
        <f>VLOOKUP(A1116,tickets!A:A,1,0)</f>
        <v>#N/A</v>
      </c>
      <c r="Z1116" s="58">
        <v>45341</v>
      </c>
      <c r="AA1116" s="79">
        <v>0.99305555555555547</v>
      </c>
    </row>
    <row r="1117" spans="1:27" hidden="1" x14ac:dyDescent="0.2">
      <c r="A1117" s="1" t="s">
        <v>8923</v>
      </c>
      <c r="B1117" s="1" t="s">
        <v>132</v>
      </c>
      <c r="C1117" s="1" t="s">
        <v>309</v>
      </c>
      <c r="D1117" s="1" t="s">
        <v>257</v>
      </c>
      <c r="E1117" s="1" t="s">
        <v>281</v>
      </c>
      <c r="F1117" s="1" t="s">
        <v>471</v>
      </c>
      <c r="G1117" s="1" t="s">
        <v>116</v>
      </c>
      <c r="H1117" s="1" t="s">
        <v>40</v>
      </c>
      <c r="I1117" s="1" t="s">
        <v>117</v>
      </c>
      <c r="J1117" s="1" t="s">
        <v>81</v>
      </c>
      <c r="K1117" s="1" t="s">
        <v>8924</v>
      </c>
      <c r="L1117" s="1" t="s">
        <v>8925</v>
      </c>
      <c r="M1117" s="1" t="s">
        <v>9429</v>
      </c>
      <c r="N1117" s="1" t="s">
        <v>9430</v>
      </c>
      <c r="O1117" s="1" t="s">
        <v>122</v>
      </c>
      <c r="P1117" s="1" t="s">
        <v>266</v>
      </c>
      <c r="Q1117" s="1" t="s">
        <v>274</v>
      </c>
      <c r="R1117" s="1" t="s">
        <v>9431</v>
      </c>
      <c r="S1117" s="1" t="s">
        <v>9422</v>
      </c>
      <c r="T1117" s="1" t="s">
        <v>8926</v>
      </c>
      <c r="U1117" s="1" t="s">
        <v>519</v>
      </c>
      <c r="V1117" s="18">
        <v>4.4560185185185189E-3</v>
      </c>
      <c r="W1117" s="18">
        <v>9.2361111111111116E-3</v>
      </c>
      <c r="X1117" s="18">
        <v>4.7800925925925919E-3</v>
      </c>
      <c r="Y1117" s="1" t="e">
        <f>VLOOKUP(A1117,tickets!A:A,1,0)</f>
        <v>#N/A</v>
      </c>
      <c r="Z1117" s="58">
        <v>45342</v>
      </c>
      <c r="AA1117" s="79">
        <v>0.99305555555555547</v>
      </c>
    </row>
    <row r="1118" spans="1:27" x14ac:dyDescent="0.2">
      <c r="A1118" s="1" t="s">
        <v>3293</v>
      </c>
      <c r="B1118" s="1" t="s">
        <v>112</v>
      </c>
      <c r="C1118" s="1" t="s">
        <v>18</v>
      </c>
      <c r="D1118" s="1" t="s">
        <v>18</v>
      </c>
      <c r="E1118" s="1" t="s">
        <v>499</v>
      </c>
      <c r="F1118" s="1" t="s">
        <v>1770</v>
      </c>
      <c r="G1118" s="1" t="s">
        <v>110</v>
      </c>
      <c r="H1118" s="1" t="s">
        <v>50</v>
      </c>
      <c r="I1118" s="1" t="s">
        <v>109</v>
      </c>
      <c r="J1118" s="1" t="s">
        <v>81</v>
      </c>
      <c r="K1118" s="1" t="s">
        <v>111</v>
      </c>
      <c r="L1118" s="1" t="s">
        <v>3297</v>
      </c>
      <c r="M1118" s="1" t="s">
        <v>9442</v>
      </c>
      <c r="N1118" s="1" t="s">
        <v>9443</v>
      </c>
      <c r="O1118" s="1" t="s">
        <v>122</v>
      </c>
      <c r="P1118" s="1" t="s">
        <v>266</v>
      </c>
      <c r="Q1118" s="1" t="s">
        <v>267</v>
      </c>
      <c r="R1118" s="1" t="s">
        <v>9444</v>
      </c>
      <c r="S1118" s="1" t="s">
        <v>9406</v>
      </c>
      <c r="T1118" s="1" t="s">
        <v>1987</v>
      </c>
      <c r="U1118" s="1" t="s">
        <v>6891</v>
      </c>
      <c r="V1118" s="18">
        <v>0</v>
      </c>
      <c r="W1118" s="18">
        <v>7.789351851851852E-3</v>
      </c>
      <c r="X1118" s="18">
        <v>7.789351851851852E-3</v>
      </c>
      <c r="Y1118" s="1" t="e">
        <f>VLOOKUP(A1118,tickets!A:A,1,0)</f>
        <v>#N/A</v>
      </c>
      <c r="Z1118" s="58">
        <v>45341</v>
      </c>
      <c r="AA1118" s="79">
        <v>0.99305555555555547</v>
      </c>
    </row>
    <row r="1119" spans="1:27" hidden="1" x14ac:dyDescent="0.2">
      <c r="A1119" s="1" t="s">
        <v>8927</v>
      </c>
      <c r="B1119" s="1" t="s">
        <v>132</v>
      </c>
      <c r="C1119" s="1" t="s">
        <v>250</v>
      </c>
      <c r="D1119" s="1" t="s">
        <v>251</v>
      </c>
      <c r="E1119" s="1" t="s">
        <v>263</v>
      </c>
      <c r="F1119" s="1" t="s">
        <v>293</v>
      </c>
      <c r="G1119" s="1" t="s">
        <v>116</v>
      </c>
      <c r="H1119" s="1" t="s">
        <v>40</v>
      </c>
      <c r="I1119" s="1" t="s">
        <v>117</v>
      </c>
      <c r="J1119" s="1" t="s">
        <v>81</v>
      </c>
      <c r="K1119" s="1" t="s">
        <v>129</v>
      </c>
      <c r="L1119" s="1" t="s">
        <v>8928</v>
      </c>
      <c r="M1119" s="1" t="s">
        <v>9434</v>
      </c>
      <c r="N1119" s="1" t="s">
        <v>9435</v>
      </c>
      <c r="O1119" s="1" t="s">
        <v>122</v>
      </c>
      <c r="P1119" s="1" t="s">
        <v>246</v>
      </c>
      <c r="Q1119" s="1" t="s">
        <v>247</v>
      </c>
      <c r="R1119" s="1" t="s">
        <v>9435</v>
      </c>
      <c r="S1119" s="1" t="s">
        <v>9406</v>
      </c>
      <c r="T1119" s="1" t="s">
        <v>8928</v>
      </c>
      <c r="U1119" s="1" t="s">
        <v>294</v>
      </c>
      <c r="V1119" s="18">
        <v>0</v>
      </c>
      <c r="W1119" s="18">
        <v>1.3842592592592594E-2</v>
      </c>
      <c r="X1119" s="18">
        <v>1.3842592592592594E-2</v>
      </c>
      <c r="Y1119" s="1" t="e">
        <f>VLOOKUP(A1119,tickets!A:A,1,0)</f>
        <v>#N/A</v>
      </c>
      <c r="Z1119" s="58">
        <v>45341</v>
      </c>
      <c r="AA1119" s="79">
        <v>0.99305555555555547</v>
      </c>
    </row>
    <row r="1120" spans="1:27" x14ac:dyDescent="0.2">
      <c r="A1120" s="1" t="s">
        <v>3298</v>
      </c>
      <c r="B1120" s="1" t="s">
        <v>112</v>
      </c>
      <c r="C1120" s="1" t="s">
        <v>21</v>
      </c>
      <c r="D1120" s="1" t="s">
        <v>17</v>
      </c>
      <c r="E1120" s="1" t="s">
        <v>43</v>
      </c>
      <c r="F1120" s="1" t="s">
        <v>161</v>
      </c>
      <c r="G1120" s="1" t="s">
        <v>159</v>
      </c>
      <c r="H1120" s="1" t="s">
        <v>40</v>
      </c>
      <c r="I1120" s="1" t="s">
        <v>117</v>
      </c>
      <c r="J1120" s="1" t="s">
        <v>81</v>
      </c>
      <c r="K1120" s="1" t="s">
        <v>121</v>
      </c>
      <c r="L1120" s="1" t="s">
        <v>160</v>
      </c>
      <c r="M1120" s="1" t="s">
        <v>9464</v>
      </c>
      <c r="N1120" s="1" t="s">
        <v>9465</v>
      </c>
      <c r="O1120" s="1" t="s">
        <v>122</v>
      </c>
      <c r="P1120" s="1" t="s">
        <v>342</v>
      </c>
      <c r="Q1120" s="1" t="s">
        <v>343</v>
      </c>
      <c r="R1120" s="1" t="s">
        <v>9466</v>
      </c>
      <c r="S1120" s="1" t="s">
        <v>9406</v>
      </c>
      <c r="T1120" s="1" t="s">
        <v>8942</v>
      </c>
      <c r="U1120" s="1" t="s">
        <v>8943</v>
      </c>
      <c r="V1120" s="18">
        <v>5.0925925925925921E-4</v>
      </c>
      <c r="W1120" s="18">
        <v>3.3333333333333335E-3</v>
      </c>
      <c r="X1120" s="18">
        <v>2.8240740740740739E-3</v>
      </c>
      <c r="Y1120" s="1" t="e">
        <f>VLOOKUP(A1120,tickets!A:A,1,0)</f>
        <v>#N/A</v>
      </c>
      <c r="Z1120" s="58">
        <v>45341</v>
      </c>
      <c r="AA1120" s="79">
        <v>0.99305555555555547</v>
      </c>
    </row>
    <row r="1121" spans="1:27" x14ac:dyDescent="0.2">
      <c r="A1121" s="1" t="s">
        <v>3473</v>
      </c>
      <c r="B1121" s="1" t="s">
        <v>115</v>
      </c>
      <c r="C1121" s="1" t="s">
        <v>14</v>
      </c>
      <c r="D1121" s="1" t="s">
        <v>243</v>
      </c>
      <c r="E1121" s="1" t="s">
        <v>52</v>
      </c>
      <c r="F1121" s="1" t="s">
        <v>191</v>
      </c>
      <c r="G1121" s="1" t="s">
        <v>116</v>
      </c>
      <c r="H1121" s="1" t="s">
        <v>40</v>
      </c>
      <c r="I1121" s="1" t="s">
        <v>117</v>
      </c>
      <c r="J1121" s="1" t="s">
        <v>81</v>
      </c>
      <c r="K1121" s="1" t="s">
        <v>111</v>
      </c>
      <c r="L1121" s="1" t="s">
        <v>3477</v>
      </c>
      <c r="M1121" s="1" t="s">
        <v>9519</v>
      </c>
      <c r="N1121" s="1" t="s">
        <v>9520</v>
      </c>
      <c r="O1121" s="1" t="s">
        <v>122</v>
      </c>
      <c r="P1121" s="1" t="s">
        <v>246</v>
      </c>
      <c r="Q1121" s="1" t="s">
        <v>247</v>
      </c>
      <c r="R1121" s="1" t="s">
        <v>9521</v>
      </c>
      <c r="S1121" s="1" t="s">
        <v>9406</v>
      </c>
      <c r="T1121" s="1" t="s">
        <v>8981</v>
      </c>
      <c r="U1121" s="1" t="s">
        <v>8982</v>
      </c>
      <c r="V1121" s="18">
        <v>5.0972222222222224E-2</v>
      </c>
      <c r="W1121" s="18">
        <v>0.22506944444444443</v>
      </c>
      <c r="X1121" s="18">
        <v>0.17409722222222224</v>
      </c>
      <c r="Y1121" s="1" t="e">
        <f>VLOOKUP(A1121,tickets!A:A,1,0)</f>
        <v>#N/A</v>
      </c>
      <c r="Z1121" s="58">
        <v>45341</v>
      </c>
      <c r="AA1121" s="79">
        <v>0.99305555555555547</v>
      </c>
    </row>
    <row r="1122" spans="1:27" hidden="1" x14ac:dyDescent="0.2">
      <c r="A1122" s="1" t="s">
        <v>3254</v>
      </c>
      <c r="B1122" s="1" t="s">
        <v>124</v>
      </c>
      <c r="C1122" s="1" t="s">
        <v>19</v>
      </c>
      <c r="D1122" s="1" t="s">
        <v>277</v>
      </c>
      <c r="E1122" s="1" t="s">
        <v>64</v>
      </c>
      <c r="F1122" s="1" t="s">
        <v>125</v>
      </c>
      <c r="G1122" s="1" t="s">
        <v>123</v>
      </c>
      <c r="H1122" s="1" t="s">
        <v>50</v>
      </c>
      <c r="I1122" s="1" t="s">
        <v>109</v>
      </c>
      <c r="J1122" s="1" t="s">
        <v>80</v>
      </c>
      <c r="K1122" s="1" t="s">
        <v>129</v>
      </c>
      <c r="L1122" s="1" t="s">
        <v>3258</v>
      </c>
      <c r="M1122" s="1" t="s">
        <v>9522</v>
      </c>
      <c r="N1122" s="1" t="s">
        <v>9522</v>
      </c>
      <c r="O1122" s="1" t="s">
        <v>122</v>
      </c>
      <c r="P1122" s="1" t="s">
        <v>266</v>
      </c>
      <c r="Q1122" s="1" t="s">
        <v>267</v>
      </c>
      <c r="R1122" s="1" t="s">
        <v>9523</v>
      </c>
      <c r="S1122" s="1" t="s">
        <v>9406</v>
      </c>
      <c r="T1122" s="1" t="s">
        <v>8983</v>
      </c>
      <c r="U1122" s="1" t="s">
        <v>8984</v>
      </c>
      <c r="V1122" s="18">
        <v>5.858796296296296E-2</v>
      </c>
      <c r="W1122" s="18">
        <v>6.1076388888888888E-2</v>
      </c>
      <c r="X1122" s="18">
        <v>2.488425925925926E-3</v>
      </c>
      <c r="Y1122" s="1" t="e">
        <f>VLOOKUP(A1122,tickets!A:A,1,0)</f>
        <v>#N/A</v>
      </c>
      <c r="Z1122" s="58">
        <v>45341</v>
      </c>
      <c r="AA1122" s="79">
        <v>0.99305555555555547</v>
      </c>
    </row>
    <row r="1123" spans="1:27" hidden="1" x14ac:dyDescent="0.2">
      <c r="A1123" s="1" t="s">
        <v>8929</v>
      </c>
      <c r="B1123" s="1" t="s">
        <v>132</v>
      </c>
      <c r="C1123" s="1" t="s">
        <v>309</v>
      </c>
      <c r="D1123" s="1" t="s">
        <v>257</v>
      </c>
      <c r="E1123" s="1" t="s">
        <v>281</v>
      </c>
      <c r="F1123" s="1" t="s">
        <v>219</v>
      </c>
      <c r="G1123" s="1" t="s">
        <v>116</v>
      </c>
      <c r="H1123" s="1" t="s">
        <v>40</v>
      </c>
      <c r="I1123" s="1" t="s">
        <v>117</v>
      </c>
      <c r="J1123" s="1" t="s">
        <v>81</v>
      </c>
      <c r="K1123" s="1" t="s">
        <v>285</v>
      </c>
      <c r="L1123" s="1" t="s">
        <v>8050</v>
      </c>
      <c r="M1123" s="1" t="s">
        <v>9445</v>
      </c>
      <c r="N1123" s="1" t="s">
        <v>9446</v>
      </c>
      <c r="O1123" s="1" t="s">
        <v>122</v>
      </c>
      <c r="P1123" s="1" t="s">
        <v>266</v>
      </c>
      <c r="Q1123" s="1" t="s">
        <v>274</v>
      </c>
      <c r="R1123" s="1" t="s">
        <v>9447</v>
      </c>
      <c r="S1123" s="1" t="s">
        <v>9410</v>
      </c>
      <c r="T1123" s="1" t="s">
        <v>8930</v>
      </c>
      <c r="U1123" s="1" t="s">
        <v>519</v>
      </c>
      <c r="V1123" s="18">
        <v>2.1701388888888892E-2</v>
      </c>
      <c r="W1123" s="18">
        <v>2.4409722222222222E-2</v>
      </c>
      <c r="X1123" s="18">
        <v>2.7083333333333334E-3</v>
      </c>
      <c r="Y1123" s="1" t="e">
        <f>VLOOKUP(A1123,tickets!A:A,1,0)</f>
        <v>#N/A</v>
      </c>
      <c r="Z1123" s="58">
        <v>45344</v>
      </c>
      <c r="AA1123" s="79">
        <v>0.99305555555555547</v>
      </c>
    </row>
    <row r="1124" spans="1:27" hidden="1" x14ac:dyDescent="0.2">
      <c r="A1124" s="1" t="s">
        <v>8931</v>
      </c>
      <c r="B1124" s="1" t="s">
        <v>132</v>
      </c>
      <c r="C1124" s="1" t="s">
        <v>309</v>
      </c>
      <c r="D1124" s="1" t="s">
        <v>257</v>
      </c>
      <c r="E1124" s="1" t="s">
        <v>281</v>
      </c>
      <c r="F1124" s="1" t="s">
        <v>471</v>
      </c>
      <c r="G1124" s="1" t="s">
        <v>116</v>
      </c>
      <c r="H1124" s="1" t="s">
        <v>40</v>
      </c>
      <c r="I1124" s="1" t="s">
        <v>117</v>
      </c>
      <c r="J1124" s="1" t="s">
        <v>81</v>
      </c>
      <c r="K1124" s="1" t="s">
        <v>524</v>
      </c>
      <c r="L1124" s="1" t="s">
        <v>525</v>
      </c>
      <c r="M1124" s="1" t="s">
        <v>9448</v>
      </c>
      <c r="N1124" s="1" t="s">
        <v>9449</v>
      </c>
      <c r="O1124" s="1" t="s">
        <v>122</v>
      </c>
      <c r="P1124" s="1" t="s">
        <v>199</v>
      </c>
      <c r="Q1124" s="1" t="s">
        <v>480</v>
      </c>
      <c r="R1124" s="1" t="s">
        <v>9450</v>
      </c>
      <c r="S1124" s="1" t="s">
        <v>9422</v>
      </c>
      <c r="T1124" s="1" t="s">
        <v>8932</v>
      </c>
      <c r="U1124" s="1" t="s">
        <v>519</v>
      </c>
      <c r="V1124" s="18">
        <v>2.0625000000000001E-2</v>
      </c>
      <c r="W1124" s="18">
        <v>2.9259259259259259E-2</v>
      </c>
      <c r="X1124" s="18">
        <v>8.6342592592592599E-3</v>
      </c>
      <c r="Y1124" s="1" t="e">
        <f>VLOOKUP(A1124,tickets!A:A,1,0)</f>
        <v>#N/A</v>
      </c>
      <c r="Z1124" s="58">
        <v>45342</v>
      </c>
      <c r="AA1124" s="79">
        <v>0.99305555555555547</v>
      </c>
    </row>
    <row r="1125" spans="1:27" x14ac:dyDescent="0.2">
      <c r="A1125" s="1" t="s">
        <v>3279</v>
      </c>
      <c r="B1125" s="1" t="s">
        <v>112</v>
      </c>
      <c r="C1125" s="1" t="s">
        <v>18</v>
      </c>
      <c r="D1125" s="1" t="s">
        <v>18</v>
      </c>
      <c r="E1125" s="1" t="s">
        <v>499</v>
      </c>
      <c r="F1125" s="1" t="s">
        <v>1770</v>
      </c>
      <c r="G1125" s="1" t="s">
        <v>110</v>
      </c>
      <c r="H1125" s="1" t="s">
        <v>50</v>
      </c>
      <c r="I1125" s="1" t="s">
        <v>109</v>
      </c>
      <c r="J1125" s="1" t="s">
        <v>81</v>
      </c>
      <c r="K1125" s="1" t="s">
        <v>111</v>
      </c>
      <c r="L1125" s="1" t="s">
        <v>1775</v>
      </c>
      <c r="M1125" s="1" t="s">
        <v>9559</v>
      </c>
      <c r="N1125" s="1" t="s">
        <v>9560</v>
      </c>
      <c r="O1125" s="1" t="s">
        <v>122</v>
      </c>
      <c r="P1125" s="1" t="s">
        <v>266</v>
      </c>
      <c r="Q1125" s="1" t="s">
        <v>267</v>
      </c>
      <c r="R1125" s="1" t="s">
        <v>9561</v>
      </c>
      <c r="S1125" s="1" t="s">
        <v>9406</v>
      </c>
      <c r="T1125" s="1" t="s">
        <v>1987</v>
      </c>
      <c r="U1125" s="1" t="s">
        <v>6891</v>
      </c>
      <c r="V1125" s="18">
        <v>0</v>
      </c>
      <c r="W1125" s="18">
        <v>9.7569444444444448E-3</v>
      </c>
      <c r="X1125" s="18">
        <v>9.7569444444444448E-3</v>
      </c>
      <c r="Y1125" s="1" t="e">
        <f>VLOOKUP(A1125,tickets!A:A,1,0)</f>
        <v>#N/A</v>
      </c>
      <c r="Z1125" s="58">
        <v>45341</v>
      </c>
      <c r="AA1125" s="79">
        <v>0.99305555555555547</v>
      </c>
    </row>
    <row r="1126" spans="1:27" hidden="1" x14ac:dyDescent="0.2">
      <c r="A1126" s="1" t="s">
        <v>8935</v>
      </c>
      <c r="B1126" s="1" t="s">
        <v>132</v>
      </c>
      <c r="C1126" s="1" t="s">
        <v>309</v>
      </c>
      <c r="D1126" s="1" t="s">
        <v>257</v>
      </c>
      <c r="E1126" s="1" t="s">
        <v>281</v>
      </c>
      <c r="F1126" s="1" t="s">
        <v>471</v>
      </c>
      <c r="G1126" s="1" t="s">
        <v>116</v>
      </c>
      <c r="H1126" s="1" t="s">
        <v>40</v>
      </c>
      <c r="I1126" s="1" t="s">
        <v>117</v>
      </c>
      <c r="J1126" s="1" t="s">
        <v>81</v>
      </c>
      <c r="K1126" s="1" t="s">
        <v>158</v>
      </c>
      <c r="L1126" s="1" t="s">
        <v>8936</v>
      </c>
      <c r="M1126" s="1" t="s">
        <v>9454</v>
      </c>
      <c r="N1126" s="1" t="s">
        <v>9455</v>
      </c>
      <c r="O1126" s="1" t="s">
        <v>122</v>
      </c>
      <c r="P1126" s="1" t="s">
        <v>363</v>
      </c>
      <c r="Q1126" s="1" t="s">
        <v>423</v>
      </c>
      <c r="R1126" s="1" t="s">
        <v>9456</v>
      </c>
      <c r="S1126" s="1" t="s">
        <v>9457</v>
      </c>
      <c r="T1126" s="1" t="s">
        <v>8937</v>
      </c>
      <c r="U1126" s="1" t="s">
        <v>519</v>
      </c>
      <c r="V1126" s="18">
        <v>3.8078703703703707E-3</v>
      </c>
      <c r="W1126" s="18">
        <v>9.7453703703703713E-3</v>
      </c>
      <c r="X1126" s="18">
        <v>5.9375000000000009E-3</v>
      </c>
      <c r="Y1126" s="1" t="e">
        <f>VLOOKUP(A1126,tickets!A:A,1,0)</f>
        <v>#N/A</v>
      </c>
      <c r="Z1126" s="58">
        <v>45343</v>
      </c>
      <c r="AA1126" s="79">
        <v>0.99305555555555547</v>
      </c>
    </row>
    <row r="1127" spans="1:27" x14ac:dyDescent="0.2">
      <c r="A1127" s="1" t="s">
        <v>3398</v>
      </c>
      <c r="B1127" s="1" t="s">
        <v>115</v>
      </c>
      <c r="C1127" s="1" t="s">
        <v>22</v>
      </c>
      <c r="D1127" s="1" t="s">
        <v>243</v>
      </c>
      <c r="E1127" s="1" t="s">
        <v>47</v>
      </c>
      <c r="F1127" s="1" t="s">
        <v>120</v>
      </c>
      <c r="G1127" s="1" t="s">
        <v>116</v>
      </c>
      <c r="H1127" s="1" t="s">
        <v>40</v>
      </c>
      <c r="I1127" s="1" t="s">
        <v>117</v>
      </c>
      <c r="J1127" s="1" t="s">
        <v>81</v>
      </c>
      <c r="K1127" s="1" t="s">
        <v>138</v>
      </c>
      <c r="L1127" s="1" t="s">
        <v>3402</v>
      </c>
      <c r="M1127" s="1" t="s">
        <v>9568</v>
      </c>
      <c r="N1127" s="1" t="s">
        <v>9569</v>
      </c>
      <c r="O1127" s="1" t="s">
        <v>122</v>
      </c>
      <c r="P1127" s="1" t="s">
        <v>246</v>
      </c>
      <c r="Q1127" s="1" t="s">
        <v>247</v>
      </c>
      <c r="R1127" s="1" t="s">
        <v>9570</v>
      </c>
      <c r="S1127" s="1" t="s">
        <v>9406</v>
      </c>
      <c r="T1127" s="1" t="s">
        <v>9006</v>
      </c>
      <c r="U1127" s="1" t="s">
        <v>9007</v>
      </c>
      <c r="V1127" s="18">
        <v>0</v>
      </c>
      <c r="W1127" s="18">
        <v>0.13620370370370369</v>
      </c>
      <c r="X1127" s="18">
        <v>0.13620370370370369</v>
      </c>
      <c r="Y1127" s="1" t="e">
        <f>VLOOKUP(A1127,tickets!A:A,1,0)</f>
        <v>#N/A</v>
      </c>
      <c r="Z1127" s="58">
        <v>45341</v>
      </c>
      <c r="AA1127" s="79">
        <v>0.99305555555555547</v>
      </c>
    </row>
    <row r="1128" spans="1:27" x14ac:dyDescent="0.2">
      <c r="A1128" s="1" t="s">
        <v>3487</v>
      </c>
      <c r="B1128" s="1" t="s">
        <v>216</v>
      </c>
      <c r="C1128" s="1" t="s">
        <v>17</v>
      </c>
      <c r="D1128" s="1" t="s">
        <v>242</v>
      </c>
      <c r="E1128" s="1" t="s">
        <v>197</v>
      </c>
      <c r="F1128" s="1" t="s">
        <v>147</v>
      </c>
      <c r="G1128" s="1" t="s">
        <v>110</v>
      </c>
      <c r="H1128" s="1" t="s">
        <v>50</v>
      </c>
      <c r="I1128" s="1" t="s">
        <v>109</v>
      </c>
      <c r="J1128" s="1" t="s">
        <v>81</v>
      </c>
      <c r="K1128" s="1" t="s">
        <v>111</v>
      </c>
      <c r="L1128" s="1" t="s">
        <v>3491</v>
      </c>
      <c r="M1128" s="1" t="s">
        <v>9580</v>
      </c>
      <c r="N1128" s="1" t="s">
        <v>9581</v>
      </c>
      <c r="O1128" s="1" t="s">
        <v>122</v>
      </c>
      <c r="P1128" s="1" t="s">
        <v>266</v>
      </c>
      <c r="Q1128" s="1" t="s">
        <v>267</v>
      </c>
      <c r="R1128" s="1" t="s">
        <v>9582</v>
      </c>
      <c r="S1128" s="1" t="s">
        <v>9406</v>
      </c>
      <c r="T1128" s="1" t="s">
        <v>9583</v>
      </c>
      <c r="V1128" s="18">
        <v>0</v>
      </c>
      <c r="W1128" s="18">
        <v>0</v>
      </c>
      <c r="X1128" s="18">
        <v>0</v>
      </c>
      <c r="Y1128" s="1" t="e">
        <f>VLOOKUP(A1128,tickets!A:A,1,0)</f>
        <v>#N/A</v>
      </c>
      <c r="Z1128" s="58">
        <v>45341</v>
      </c>
      <c r="AA1128" s="79">
        <v>0.99305555555555547</v>
      </c>
    </row>
    <row r="1129" spans="1:27" x14ac:dyDescent="0.2">
      <c r="A1129" s="1" t="s">
        <v>3355</v>
      </c>
      <c r="B1129" s="1" t="s">
        <v>115</v>
      </c>
      <c r="C1129" s="1" t="s">
        <v>14</v>
      </c>
      <c r="D1129" s="1" t="s">
        <v>339</v>
      </c>
      <c r="E1129" s="1" t="s">
        <v>51</v>
      </c>
      <c r="F1129" s="1" t="s">
        <v>181</v>
      </c>
      <c r="G1129" s="1" t="s">
        <v>110</v>
      </c>
      <c r="H1129" s="1" t="s">
        <v>50</v>
      </c>
      <c r="I1129" s="1" t="s">
        <v>109</v>
      </c>
      <c r="J1129" s="1" t="s">
        <v>81</v>
      </c>
      <c r="K1129" s="1" t="s">
        <v>158</v>
      </c>
      <c r="L1129" s="1" t="s">
        <v>3359</v>
      </c>
      <c r="M1129" s="1" t="s">
        <v>9584</v>
      </c>
      <c r="N1129" s="1" t="s">
        <v>9585</v>
      </c>
      <c r="O1129" s="1" t="s">
        <v>122</v>
      </c>
      <c r="P1129" s="1" t="s">
        <v>199</v>
      </c>
      <c r="Q1129" s="1" t="s">
        <v>408</v>
      </c>
      <c r="R1129" s="1" t="s">
        <v>9586</v>
      </c>
      <c r="S1129" s="1" t="s">
        <v>9406</v>
      </c>
      <c r="T1129" s="1" t="s">
        <v>9012</v>
      </c>
      <c r="U1129" s="1" t="s">
        <v>9013</v>
      </c>
      <c r="V1129" s="18">
        <v>2.4826388888888887E-2</v>
      </c>
      <c r="W1129" s="18">
        <v>0.1732060185185185</v>
      </c>
      <c r="X1129" s="18">
        <v>0.14837962962962961</v>
      </c>
      <c r="Y1129" s="1" t="e">
        <f>VLOOKUP(A1129,tickets!A:A,1,0)</f>
        <v>#N/A</v>
      </c>
      <c r="Z1129" s="58">
        <v>45341</v>
      </c>
      <c r="AA1129" s="79">
        <v>0.99305555555555547</v>
      </c>
    </row>
    <row r="1130" spans="1:27" hidden="1" x14ac:dyDescent="0.2">
      <c r="A1130" s="1" t="s">
        <v>8944</v>
      </c>
      <c r="B1130" s="1" t="s">
        <v>132</v>
      </c>
      <c r="C1130" s="1" t="s">
        <v>250</v>
      </c>
      <c r="D1130" s="1" t="s">
        <v>251</v>
      </c>
      <c r="E1130" s="1" t="s">
        <v>289</v>
      </c>
      <c r="F1130" s="1" t="s">
        <v>290</v>
      </c>
      <c r="G1130" s="1" t="s">
        <v>110</v>
      </c>
      <c r="H1130" s="1" t="s">
        <v>50</v>
      </c>
      <c r="I1130" s="1" t="s">
        <v>109</v>
      </c>
      <c r="J1130" s="1" t="s">
        <v>81</v>
      </c>
      <c r="K1130" s="1" t="s">
        <v>129</v>
      </c>
      <c r="L1130" s="1" t="s">
        <v>254</v>
      </c>
      <c r="M1130" s="1" t="s">
        <v>9467</v>
      </c>
      <c r="N1130" s="1" t="s">
        <v>9468</v>
      </c>
      <c r="O1130" s="1" t="s">
        <v>122</v>
      </c>
      <c r="P1130" s="1" t="s">
        <v>246</v>
      </c>
      <c r="Q1130" s="1" t="s">
        <v>247</v>
      </c>
      <c r="R1130" s="1" t="s">
        <v>9469</v>
      </c>
      <c r="S1130" s="1" t="s">
        <v>9457</v>
      </c>
      <c r="T1130" s="1" t="s">
        <v>254</v>
      </c>
      <c r="U1130" s="1" t="s">
        <v>346</v>
      </c>
      <c r="V1130" s="18">
        <v>8.7962962962962962E-4</v>
      </c>
      <c r="W1130" s="18">
        <v>2.0023148148148148E-3</v>
      </c>
      <c r="X1130" s="18">
        <v>1.1226851851851851E-3</v>
      </c>
      <c r="Y1130" s="1" t="e">
        <f>VLOOKUP(A1130,tickets!A:A,1,0)</f>
        <v>#N/A</v>
      </c>
      <c r="Z1130" s="58">
        <v>45343</v>
      </c>
      <c r="AA1130" s="79">
        <v>0.99305555555555547</v>
      </c>
    </row>
    <row r="1131" spans="1:27" hidden="1" x14ac:dyDescent="0.2">
      <c r="A1131" s="1" t="s">
        <v>8945</v>
      </c>
      <c r="B1131" s="1" t="s">
        <v>132</v>
      </c>
      <c r="C1131" s="1" t="s">
        <v>256</v>
      </c>
      <c r="D1131" s="1" t="s">
        <v>257</v>
      </c>
      <c r="E1131" s="1" t="s">
        <v>289</v>
      </c>
      <c r="F1131" s="1" t="s">
        <v>219</v>
      </c>
      <c r="G1131" s="1" t="s">
        <v>116</v>
      </c>
      <c r="H1131" s="1" t="s">
        <v>40</v>
      </c>
      <c r="I1131" s="1" t="s">
        <v>117</v>
      </c>
      <c r="J1131" s="1" t="s">
        <v>81</v>
      </c>
      <c r="K1131" s="1" t="s">
        <v>129</v>
      </c>
      <c r="L1131" s="1" t="s">
        <v>314</v>
      </c>
      <c r="M1131" s="1" t="s">
        <v>9470</v>
      </c>
      <c r="N1131" s="1" t="s">
        <v>9471</v>
      </c>
      <c r="O1131" s="1" t="s">
        <v>122</v>
      </c>
      <c r="P1131" s="1" t="s">
        <v>199</v>
      </c>
      <c r="Q1131" s="1" t="s">
        <v>115</v>
      </c>
      <c r="R1131" s="1" t="s">
        <v>9472</v>
      </c>
      <c r="S1131" s="1" t="s">
        <v>9422</v>
      </c>
      <c r="T1131" s="1" t="s">
        <v>8946</v>
      </c>
      <c r="U1131" s="1" t="s">
        <v>262</v>
      </c>
      <c r="V1131" s="18">
        <v>6.6770833333333335E-2</v>
      </c>
      <c r="W1131" s="18">
        <v>7.104166666666667E-2</v>
      </c>
      <c r="X1131" s="18">
        <v>4.2708333333333339E-3</v>
      </c>
      <c r="Y1131" s="1" t="e">
        <f>VLOOKUP(A1131,tickets!A:A,1,0)</f>
        <v>#N/A</v>
      </c>
      <c r="Z1131" s="58">
        <v>45342</v>
      </c>
      <c r="AA1131" s="79">
        <v>0.99305555555555547</v>
      </c>
    </row>
    <row r="1132" spans="1:27" hidden="1" x14ac:dyDescent="0.2">
      <c r="A1132" s="1" t="s">
        <v>8947</v>
      </c>
      <c r="B1132" s="1" t="s">
        <v>132</v>
      </c>
      <c r="C1132" s="1" t="s">
        <v>250</v>
      </c>
      <c r="D1132" s="1" t="s">
        <v>251</v>
      </c>
      <c r="E1132" s="1" t="s">
        <v>289</v>
      </c>
      <c r="F1132" s="1" t="s">
        <v>290</v>
      </c>
      <c r="G1132" s="1" t="s">
        <v>110</v>
      </c>
      <c r="H1132" s="1" t="s">
        <v>50</v>
      </c>
      <c r="I1132" s="1" t="s">
        <v>109</v>
      </c>
      <c r="J1132" s="1" t="s">
        <v>81</v>
      </c>
      <c r="K1132" s="1" t="s">
        <v>129</v>
      </c>
      <c r="L1132" s="1" t="s">
        <v>8948</v>
      </c>
      <c r="M1132" s="1" t="s">
        <v>9473</v>
      </c>
      <c r="N1132" s="1" t="s">
        <v>9474</v>
      </c>
      <c r="O1132" s="1" t="s">
        <v>122</v>
      </c>
      <c r="P1132" s="1" t="s">
        <v>246</v>
      </c>
      <c r="Q1132" s="1" t="s">
        <v>247</v>
      </c>
      <c r="R1132" s="1" t="s">
        <v>9475</v>
      </c>
      <c r="S1132" s="1" t="s">
        <v>9422</v>
      </c>
      <c r="T1132" s="1" t="s">
        <v>8948</v>
      </c>
      <c r="U1132" s="1" t="s">
        <v>369</v>
      </c>
      <c r="V1132" s="18">
        <v>1.9212962962962962E-3</v>
      </c>
      <c r="W1132" s="18">
        <v>3.2291666666666666E-3</v>
      </c>
      <c r="X1132" s="18">
        <v>1.3078703703703705E-3</v>
      </c>
      <c r="Y1132" s="1" t="e">
        <f>VLOOKUP(A1132,tickets!A:A,1,0)</f>
        <v>#N/A</v>
      </c>
      <c r="Z1132" s="58">
        <v>45342</v>
      </c>
      <c r="AA1132" s="79">
        <v>0.99305555555555547</v>
      </c>
    </row>
    <row r="1133" spans="1:27" x14ac:dyDescent="0.2">
      <c r="A1133" s="1" t="s">
        <v>3312</v>
      </c>
      <c r="B1133" s="1" t="s">
        <v>115</v>
      </c>
      <c r="C1133" s="1" t="s">
        <v>14</v>
      </c>
      <c r="D1133" s="1" t="s">
        <v>243</v>
      </c>
      <c r="E1133" s="1" t="s">
        <v>49</v>
      </c>
      <c r="F1133" s="1" t="s">
        <v>120</v>
      </c>
      <c r="G1133" s="1" t="s">
        <v>116</v>
      </c>
      <c r="H1133" s="1" t="s">
        <v>40</v>
      </c>
      <c r="I1133" s="1" t="s">
        <v>117</v>
      </c>
      <c r="J1133" s="1" t="s">
        <v>81</v>
      </c>
      <c r="K1133" s="1" t="s">
        <v>204</v>
      </c>
      <c r="L1133" s="1" t="s">
        <v>3316</v>
      </c>
      <c r="M1133" s="1" t="s">
        <v>9595</v>
      </c>
      <c r="N1133" s="1" t="s">
        <v>9596</v>
      </c>
      <c r="O1133" s="1" t="s">
        <v>122</v>
      </c>
      <c r="P1133" s="1" t="s">
        <v>246</v>
      </c>
      <c r="Q1133" s="1" t="s">
        <v>247</v>
      </c>
      <c r="R1133" s="1" t="s">
        <v>9597</v>
      </c>
      <c r="S1133" s="1" t="s">
        <v>9406</v>
      </c>
      <c r="T1133" s="1" t="s">
        <v>9018</v>
      </c>
      <c r="V1133" s="18">
        <v>1.7843171296296296</v>
      </c>
      <c r="W1133" s="18">
        <v>2.0187268518518517</v>
      </c>
      <c r="X1133" s="18">
        <v>0.23440972222222223</v>
      </c>
      <c r="Y1133" s="1" t="e">
        <f>VLOOKUP(A1133,tickets!A:A,1,0)</f>
        <v>#N/A</v>
      </c>
      <c r="Z1133" s="58">
        <v>45341</v>
      </c>
      <c r="AA1133" s="79">
        <v>0.99305555555555547</v>
      </c>
    </row>
    <row r="1134" spans="1:27" hidden="1" x14ac:dyDescent="0.2">
      <c r="A1134" s="1" t="s">
        <v>8951</v>
      </c>
      <c r="B1134" s="1" t="s">
        <v>132</v>
      </c>
      <c r="C1134" s="1" t="s">
        <v>250</v>
      </c>
      <c r="D1134" s="1" t="s">
        <v>251</v>
      </c>
      <c r="E1134" s="1" t="s">
        <v>289</v>
      </c>
      <c r="F1134" s="1" t="s">
        <v>290</v>
      </c>
      <c r="G1134" s="1" t="s">
        <v>110</v>
      </c>
      <c r="H1134" s="1" t="s">
        <v>50</v>
      </c>
      <c r="I1134" s="1" t="s">
        <v>109</v>
      </c>
      <c r="J1134" s="1" t="s">
        <v>81</v>
      </c>
      <c r="K1134" s="1" t="s">
        <v>129</v>
      </c>
      <c r="L1134" s="1" t="s">
        <v>8952</v>
      </c>
      <c r="M1134" s="1" t="s">
        <v>9479</v>
      </c>
      <c r="N1134" s="1" t="s">
        <v>9480</v>
      </c>
      <c r="O1134" s="1" t="s">
        <v>122</v>
      </c>
      <c r="P1134" s="1" t="s">
        <v>246</v>
      </c>
      <c r="Q1134" s="1" t="s">
        <v>247</v>
      </c>
      <c r="R1134" s="1" t="s">
        <v>9481</v>
      </c>
      <c r="S1134" s="1" t="s">
        <v>9482</v>
      </c>
      <c r="T1134" s="1" t="s">
        <v>8953</v>
      </c>
      <c r="U1134" s="1" t="s">
        <v>292</v>
      </c>
      <c r="V1134" s="18">
        <v>2.2453703703703702E-3</v>
      </c>
      <c r="W1134" s="18">
        <v>3.4375E-3</v>
      </c>
      <c r="X1134" s="18">
        <v>1.1921296296296296E-3</v>
      </c>
      <c r="Y1134" s="1" t="e">
        <f>VLOOKUP(A1134,tickets!A:A,1,0)</f>
        <v>#N/A</v>
      </c>
      <c r="Z1134" s="58">
        <v>45345</v>
      </c>
      <c r="AA1134" s="79">
        <v>0.99305555555555547</v>
      </c>
    </row>
    <row r="1135" spans="1:27" hidden="1" x14ac:dyDescent="0.2">
      <c r="A1135" s="1" t="s">
        <v>3342</v>
      </c>
      <c r="B1135" s="1" t="s">
        <v>124</v>
      </c>
      <c r="C1135" s="1" t="s">
        <v>18</v>
      </c>
      <c r="D1135" s="1" t="s">
        <v>277</v>
      </c>
      <c r="E1135" s="1" t="s">
        <v>61</v>
      </c>
      <c r="F1135" s="1" t="s">
        <v>125</v>
      </c>
      <c r="G1135" s="1" t="s">
        <v>123</v>
      </c>
      <c r="H1135" s="1" t="s">
        <v>50</v>
      </c>
      <c r="I1135" s="1" t="s">
        <v>109</v>
      </c>
      <c r="J1135" s="1" t="s">
        <v>80</v>
      </c>
      <c r="K1135" s="1" t="s">
        <v>138</v>
      </c>
      <c r="L1135" s="1" t="s">
        <v>139</v>
      </c>
      <c r="M1135" s="1" t="s">
        <v>9598</v>
      </c>
      <c r="N1135" s="1" t="s">
        <v>9598</v>
      </c>
      <c r="O1135" s="1" t="s">
        <v>122</v>
      </c>
      <c r="P1135" s="1" t="s">
        <v>278</v>
      </c>
      <c r="Q1135" s="1" t="s">
        <v>278</v>
      </c>
      <c r="R1135" s="1" t="s">
        <v>9599</v>
      </c>
      <c r="S1135" s="1" t="s">
        <v>9406</v>
      </c>
      <c r="T1135" s="1" t="s">
        <v>511</v>
      </c>
      <c r="U1135" s="1" t="s">
        <v>469</v>
      </c>
      <c r="V1135" s="18">
        <v>0.63178240740740743</v>
      </c>
      <c r="W1135" s="18">
        <v>0.63593749999999993</v>
      </c>
      <c r="X1135" s="18">
        <v>4.155092592592593E-3</v>
      </c>
      <c r="Y1135" s="1" t="e">
        <f>VLOOKUP(A1135,tickets!A:A,1,0)</f>
        <v>#N/A</v>
      </c>
      <c r="Z1135" s="58">
        <v>45341</v>
      </c>
      <c r="AA1135" s="79">
        <v>0.99305555555555547</v>
      </c>
    </row>
    <row r="1136" spans="1:27" x14ac:dyDescent="0.2">
      <c r="A1136" s="1" t="s">
        <v>3370</v>
      </c>
      <c r="B1136" s="1" t="s">
        <v>115</v>
      </c>
      <c r="C1136" s="1" t="s">
        <v>18</v>
      </c>
      <c r="D1136" s="1" t="s">
        <v>243</v>
      </c>
      <c r="E1136" s="1" t="s">
        <v>60</v>
      </c>
      <c r="F1136" s="1" t="s">
        <v>191</v>
      </c>
      <c r="G1136" s="1" t="s">
        <v>116</v>
      </c>
      <c r="H1136" s="1" t="s">
        <v>40</v>
      </c>
      <c r="I1136" s="1" t="s">
        <v>117</v>
      </c>
      <c r="J1136" s="1" t="s">
        <v>81</v>
      </c>
      <c r="K1136" s="1" t="s">
        <v>111</v>
      </c>
      <c r="L1136" s="1" t="s">
        <v>3374</v>
      </c>
      <c r="M1136" s="1" t="s">
        <v>9652</v>
      </c>
      <c r="N1136" s="1" t="s">
        <v>9653</v>
      </c>
      <c r="O1136" s="1" t="s">
        <v>122</v>
      </c>
      <c r="P1136" s="1" t="s">
        <v>246</v>
      </c>
      <c r="Q1136" s="1" t="s">
        <v>247</v>
      </c>
      <c r="R1136" s="1" t="s">
        <v>9654</v>
      </c>
      <c r="S1136" s="1" t="s">
        <v>9406</v>
      </c>
      <c r="T1136" s="1" t="s">
        <v>9047</v>
      </c>
      <c r="U1136" s="1" t="s">
        <v>9048</v>
      </c>
      <c r="V1136" s="18">
        <v>6.9606481481481478E-2</v>
      </c>
      <c r="W1136" s="18">
        <v>9.2986111111111103E-2</v>
      </c>
      <c r="X1136" s="18">
        <v>2.3379629629629629E-2</v>
      </c>
      <c r="Y1136" s="1" t="e">
        <f>VLOOKUP(A1136,tickets!A:A,1,0)</f>
        <v>#N/A</v>
      </c>
      <c r="Z1136" s="58">
        <v>45341</v>
      </c>
      <c r="AA1136" s="79">
        <v>0.99305555555555547</v>
      </c>
    </row>
    <row r="1137" spans="1:27" hidden="1" x14ac:dyDescent="0.2">
      <c r="A1137" s="1" t="s">
        <v>3500</v>
      </c>
      <c r="B1137" s="1" t="s">
        <v>124</v>
      </c>
      <c r="C1137" s="1" t="s">
        <v>18</v>
      </c>
      <c r="D1137" s="1" t="s">
        <v>277</v>
      </c>
      <c r="E1137" s="1" t="s">
        <v>61</v>
      </c>
      <c r="F1137" s="1" t="s">
        <v>125</v>
      </c>
      <c r="G1137" s="1" t="s">
        <v>123</v>
      </c>
      <c r="H1137" s="1" t="s">
        <v>50</v>
      </c>
      <c r="I1137" s="1" t="s">
        <v>109</v>
      </c>
      <c r="J1137" s="1" t="s">
        <v>80</v>
      </c>
      <c r="K1137" s="1" t="s">
        <v>121</v>
      </c>
      <c r="L1137" s="1" t="s">
        <v>3192</v>
      </c>
      <c r="M1137" s="1" t="s">
        <v>9655</v>
      </c>
      <c r="N1137" s="1" t="s">
        <v>9655</v>
      </c>
      <c r="O1137" s="1" t="s">
        <v>122</v>
      </c>
      <c r="P1137" s="1" t="s">
        <v>278</v>
      </c>
      <c r="Q1137" s="1" t="s">
        <v>278</v>
      </c>
      <c r="R1137" s="1" t="s">
        <v>9656</v>
      </c>
      <c r="S1137" s="1" t="s">
        <v>9406</v>
      </c>
      <c r="T1137" s="1" t="s">
        <v>9049</v>
      </c>
      <c r="U1137" s="1" t="s">
        <v>9050</v>
      </c>
      <c r="V1137" s="18">
        <v>9.6157407407407414E-2</v>
      </c>
      <c r="W1137" s="18">
        <v>0.17277777777777778</v>
      </c>
      <c r="X1137" s="18">
        <v>7.662037037037038E-2</v>
      </c>
      <c r="Y1137" s="1" t="e">
        <f>VLOOKUP(A1137,tickets!A:A,1,0)</f>
        <v>#N/A</v>
      </c>
      <c r="Z1137" s="58">
        <v>45341</v>
      </c>
      <c r="AA1137" s="79">
        <v>0.99305555555555547</v>
      </c>
    </row>
    <row r="1138" spans="1:27" hidden="1" x14ac:dyDescent="0.2">
      <c r="A1138" s="1" t="s">
        <v>8960</v>
      </c>
      <c r="B1138" s="1" t="s">
        <v>132</v>
      </c>
      <c r="C1138" s="1" t="s">
        <v>256</v>
      </c>
      <c r="D1138" s="1" t="s">
        <v>257</v>
      </c>
      <c r="E1138" s="1" t="s">
        <v>289</v>
      </c>
      <c r="F1138" s="1" t="s">
        <v>219</v>
      </c>
      <c r="G1138" s="1" t="s">
        <v>116</v>
      </c>
      <c r="H1138" s="1" t="s">
        <v>40</v>
      </c>
      <c r="I1138" s="1" t="s">
        <v>117</v>
      </c>
      <c r="J1138" s="1" t="s">
        <v>81</v>
      </c>
      <c r="K1138" s="1" t="s">
        <v>129</v>
      </c>
      <c r="L1138" s="1" t="s">
        <v>314</v>
      </c>
      <c r="M1138" s="1" t="s">
        <v>9491</v>
      </c>
      <c r="N1138" s="1" t="s">
        <v>9492</v>
      </c>
      <c r="O1138" s="1" t="s">
        <v>122</v>
      </c>
      <c r="P1138" s="1" t="s">
        <v>199</v>
      </c>
      <c r="Q1138" s="1" t="s">
        <v>115</v>
      </c>
      <c r="R1138" s="1" t="s">
        <v>9493</v>
      </c>
      <c r="S1138" s="1" t="s">
        <v>9482</v>
      </c>
      <c r="T1138" s="1" t="s">
        <v>8961</v>
      </c>
      <c r="U1138" s="1" t="s">
        <v>262</v>
      </c>
      <c r="V1138" s="18">
        <v>7.7905092592592595E-2</v>
      </c>
      <c r="W1138" s="18">
        <v>8.1990740740740739E-2</v>
      </c>
      <c r="X1138" s="18">
        <v>4.0856481481481481E-3</v>
      </c>
      <c r="Y1138" s="1" t="e">
        <f>VLOOKUP(A1138,tickets!A:A,1,0)</f>
        <v>#N/A</v>
      </c>
      <c r="Z1138" s="58">
        <v>45345</v>
      </c>
      <c r="AA1138" s="79">
        <v>0.99305555555555547</v>
      </c>
    </row>
    <row r="1139" spans="1:27" hidden="1" x14ac:dyDescent="0.2">
      <c r="A1139" s="1" t="s">
        <v>8962</v>
      </c>
      <c r="B1139" s="1" t="s">
        <v>132</v>
      </c>
      <c r="C1139" s="1" t="s">
        <v>309</v>
      </c>
      <c r="D1139" s="1" t="s">
        <v>257</v>
      </c>
      <c r="E1139" s="1" t="s">
        <v>281</v>
      </c>
      <c r="F1139" s="1" t="s">
        <v>174</v>
      </c>
      <c r="G1139" s="1" t="s">
        <v>116</v>
      </c>
      <c r="H1139" s="1" t="s">
        <v>40</v>
      </c>
      <c r="I1139" s="1" t="s">
        <v>117</v>
      </c>
      <c r="J1139" s="1" t="s">
        <v>81</v>
      </c>
      <c r="K1139" s="1" t="s">
        <v>111</v>
      </c>
      <c r="L1139" s="1" t="s">
        <v>8963</v>
      </c>
      <c r="M1139" s="1" t="s">
        <v>9494</v>
      </c>
      <c r="N1139" s="1" t="s">
        <v>9495</v>
      </c>
      <c r="O1139" s="1" t="s">
        <v>122</v>
      </c>
      <c r="P1139" s="1" t="s">
        <v>246</v>
      </c>
      <c r="Q1139" s="1" t="s">
        <v>247</v>
      </c>
      <c r="R1139" s="1" t="s">
        <v>9496</v>
      </c>
      <c r="S1139" s="1" t="s">
        <v>9457</v>
      </c>
      <c r="T1139" s="1" t="s">
        <v>8964</v>
      </c>
      <c r="U1139" s="1" t="s">
        <v>8965</v>
      </c>
      <c r="V1139" s="18">
        <v>1.3368055555555557E-2</v>
      </c>
      <c r="W1139" s="18">
        <v>1.90625E-2</v>
      </c>
      <c r="X1139" s="18">
        <v>5.6944444444444438E-3</v>
      </c>
      <c r="Y1139" s="1" t="e">
        <f>VLOOKUP(A1139,tickets!A:A,1,0)</f>
        <v>#N/A</v>
      </c>
      <c r="Z1139" s="58">
        <v>45343</v>
      </c>
      <c r="AA1139" s="79">
        <v>0.99305555555555547</v>
      </c>
    </row>
    <row r="1140" spans="1:27" hidden="1" x14ac:dyDescent="0.2">
      <c r="A1140" s="1" t="s">
        <v>8966</v>
      </c>
      <c r="B1140" s="1" t="s">
        <v>132</v>
      </c>
      <c r="C1140" s="1" t="s">
        <v>250</v>
      </c>
      <c r="D1140" s="1" t="s">
        <v>251</v>
      </c>
      <c r="E1140" s="1" t="s">
        <v>263</v>
      </c>
      <c r="F1140" s="1" t="s">
        <v>293</v>
      </c>
      <c r="G1140" s="1" t="s">
        <v>116</v>
      </c>
      <c r="H1140" s="1" t="s">
        <v>40</v>
      </c>
      <c r="I1140" s="1" t="s">
        <v>117</v>
      </c>
      <c r="J1140" s="1" t="s">
        <v>81</v>
      </c>
      <c r="K1140" s="1" t="s">
        <v>129</v>
      </c>
      <c r="L1140" s="1" t="s">
        <v>386</v>
      </c>
      <c r="M1140" s="1" t="s">
        <v>9497</v>
      </c>
      <c r="N1140" s="1" t="s">
        <v>9498</v>
      </c>
      <c r="O1140" s="1" t="s">
        <v>122</v>
      </c>
      <c r="P1140" s="1" t="s">
        <v>246</v>
      </c>
      <c r="Q1140" s="1" t="s">
        <v>247</v>
      </c>
      <c r="R1140" s="1" t="s">
        <v>9498</v>
      </c>
      <c r="S1140" s="1" t="s">
        <v>9410</v>
      </c>
      <c r="T1140" s="1" t="s">
        <v>386</v>
      </c>
      <c r="U1140" s="1" t="s">
        <v>387</v>
      </c>
      <c r="V1140" s="18">
        <v>0</v>
      </c>
      <c r="W1140" s="18">
        <v>2.1527777777777778E-3</v>
      </c>
      <c r="X1140" s="18">
        <v>2.1527777777777778E-3</v>
      </c>
      <c r="Y1140" s="1" t="e">
        <f>VLOOKUP(A1140,tickets!A:A,1,0)</f>
        <v>#N/A</v>
      </c>
      <c r="Z1140" s="58">
        <v>45344</v>
      </c>
      <c r="AA1140" s="79">
        <v>0.99305555555555547</v>
      </c>
    </row>
    <row r="1141" spans="1:27" hidden="1" x14ac:dyDescent="0.2">
      <c r="A1141" s="1" t="s">
        <v>8967</v>
      </c>
      <c r="B1141" s="1" t="s">
        <v>132</v>
      </c>
      <c r="C1141" s="1" t="s">
        <v>250</v>
      </c>
      <c r="D1141" s="1" t="s">
        <v>251</v>
      </c>
      <c r="E1141" s="1" t="s">
        <v>289</v>
      </c>
      <c r="F1141" s="1" t="s">
        <v>290</v>
      </c>
      <c r="G1141" s="1" t="s">
        <v>110</v>
      </c>
      <c r="H1141" s="1" t="s">
        <v>50</v>
      </c>
      <c r="I1141" s="1" t="s">
        <v>109</v>
      </c>
      <c r="J1141" s="1" t="s">
        <v>81</v>
      </c>
      <c r="K1141" s="1" t="s">
        <v>129</v>
      </c>
      <c r="L1141" s="1" t="s">
        <v>8968</v>
      </c>
      <c r="M1141" s="1" t="s">
        <v>9499</v>
      </c>
      <c r="N1141" s="1" t="s">
        <v>9500</v>
      </c>
      <c r="O1141" s="1" t="s">
        <v>122</v>
      </c>
      <c r="P1141" s="1" t="s">
        <v>246</v>
      </c>
      <c r="Q1141" s="1" t="s">
        <v>247</v>
      </c>
      <c r="R1141" s="1" t="s">
        <v>9501</v>
      </c>
      <c r="S1141" s="1" t="s">
        <v>9410</v>
      </c>
      <c r="T1141" s="1" t="s">
        <v>8968</v>
      </c>
      <c r="U1141" s="1" t="s">
        <v>369</v>
      </c>
      <c r="V1141" s="18">
        <v>6.7129629629629625E-4</v>
      </c>
      <c r="W1141" s="18">
        <v>1.3310185185185185E-3</v>
      </c>
      <c r="X1141" s="18">
        <v>6.5972222222222213E-4</v>
      </c>
      <c r="Y1141" s="1" t="e">
        <f>VLOOKUP(A1141,tickets!A:A,1,0)</f>
        <v>#N/A</v>
      </c>
      <c r="Z1141" s="58">
        <v>45344</v>
      </c>
      <c r="AA1141" s="79">
        <v>0.99305555555555547</v>
      </c>
    </row>
    <row r="1142" spans="1:27" hidden="1" x14ac:dyDescent="0.2">
      <c r="A1142" s="1" t="s">
        <v>8969</v>
      </c>
      <c r="B1142" s="1" t="s">
        <v>115</v>
      </c>
      <c r="C1142" s="1" t="s">
        <v>242</v>
      </c>
      <c r="D1142" s="1" t="s">
        <v>243</v>
      </c>
      <c r="E1142" s="1" t="s">
        <v>244</v>
      </c>
      <c r="F1142" s="1" t="s">
        <v>191</v>
      </c>
      <c r="G1142" s="1" t="s">
        <v>116</v>
      </c>
      <c r="H1142" s="1" t="s">
        <v>40</v>
      </c>
      <c r="I1142" s="1" t="s">
        <v>117</v>
      </c>
      <c r="J1142" s="1" t="s">
        <v>81</v>
      </c>
      <c r="K1142" s="1" t="s">
        <v>8970</v>
      </c>
      <c r="L1142" s="1" t="s">
        <v>8971</v>
      </c>
      <c r="M1142" s="1" t="s">
        <v>9502</v>
      </c>
      <c r="N1142" s="1" t="s">
        <v>9503</v>
      </c>
      <c r="O1142" s="1" t="s">
        <v>122</v>
      </c>
      <c r="P1142" s="1" t="s">
        <v>246</v>
      </c>
      <c r="Q1142" s="1" t="s">
        <v>247</v>
      </c>
      <c r="R1142" s="1" t="s">
        <v>9504</v>
      </c>
      <c r="S1142" s="1" t="s">
        <v>9482</v>
      </c>
      <c r="T1142" s="1" t="s">
        <v>8972</v>
      </c>
      <c r="U1142" s="1" t="s">
        <v>8973</v>
      </c>
      <c r="V1142" s="18">
        <v>1.2141203703703704E-2</v>
      </c>
      <c r="W1142" s="18">
        <v>3.7685185185185183E-2</v>
      </c>
      <c r="X1142" s="18">
        <v>2.5543981481481483E-2</v>
      </c>
      <c r="Y1142" s="1" t="e">
        <f>VLOOKUP(A1142,tickets!A:A,1,0)</f>
        <v>#N/A</v>
      </c>
      <c r="Z1142" s="58">
        <v>45345</v>
      </c>
      <c r="AA1142" s="79">
        <v>0.99305555555555547</v>
      </c>
    </row>
    <row r="1143" spans="1:27" hidden="1" x14ac:dyDescent="0.2">
      <c r="A1143" s="1" t="s">
        <v>3492</v>
      </c>
      <c r="B1143" s="1" t="s">
        <v>124</v>
      </c>
      <c r="C1143" s="1" t="s">
        <v>17</v>
      </c>
      <c r="D1143" s="1" t="s">
        <v>277</v>
      </c>
      <c r="E1143" s="1" t="s">
        <v>197</v>
      </c>
      <c r="F1143" s="1" t="s">
        <v>125</v>
      </c>
      <c r="G1143" s="1" t="s">
        <v>123</v>
      </c>
      <c r="H1143" s="1" t="s">
        <v>50</v>
      </c>
      <c r="I1143" s="1" t="s">
        <v>109</v>
      </c>
      <c r="J1143" s="1" t="s">
        <v>80</v>
      </c>
      <c r="K1143" s="1" t="s">
        <v>459</v>
      </c>
      <c r="L1143" s="1" t="s">
        <v>3495</v>
      </c>
      <c r="M1143" s="1" t="s">
        <v>9660</v>
      </c>
      <c r="N1143" s="1" t="s">
        <v>9660</v>
      </c>
      <c r="O1143" s="1" t="s">
        <v>122</v>
      </c>
      <c r="P1143" s="1" t="s">
        <v>266</v>
      </c>
      <c r="Q1143" s="1" t="s">
        <v>267</v>
      </c>
      <c r="R1143" s="1" t="s">
        <v>9661</v>
      </c>
      <c r="S1143" s="1" t="s">
        <v>9406</v>
      </c>
      <c r="T1143" s="1" t="s">
        <v>9052</v>
      </c>
      <c r="V1143" s="18">
        <v>0.14603009259259259</v>
      </c>
      <c r="W1143" s="18">
        <v>0.16256944444444446</v>
      </c>
      <c r="X1143" s="18">
        <v>1.653935185185185E-2</v>
      </c>
      <c r="Y1143" s="1" t="e">
        <f>VLOOKUP(A1143,tickets!A:A,1,0)</f>
        <v>#N/A</v>
      </c>
      <c r="Z1143" s="58">
        <v>45341</v>
      </c>
      <c r="AA1143" s="79">
        <v>0.99305555555555547</v>
      </c>
    </row>
    <row r="1144" spans="1:27" hidden="1" x14ac:dyDescent="0.2">
      <c r="A1144" s="1" t="s">
        <v>8974</v>
      </c>
      <c r="B1144" s="1" t="s">
        <v>132</v>
      </c>
      <c r="C1144" s="1" t="s">
        <v>250</v>
      </c>
      <c r="D1144" s="1" t="s">
        <v>251</v>
      </c>
      <c r="E1144" s="1" t="s">
        <v>289</v>
      </c>
      <c r="F1144" s="1" t="s">
        <v>290</v>
      </c>
      <c r="G1144" s="1" t="s">
        <v>110</v>
      </c>
      <c r="H1144" s="1" t="s">
        <v>50</v>
      </c>
      <c r="I1144" s="1" t="s">
        <v>109</v>
      </c>
      <c r="J1144" s="1" t="s">
        <v>81</v>
      </c>
      <c r="K1144" s="1" t="s">
        <v>129</v>
      </c>
      <c r="L1144" s="1" t="s">
        <v>8975</v>
      </c>
      <c r="M1144" s="1" t="s">
        <v>9508</v>
      </c>
      <c r="N1144" s="1" t="s">
        <v>9509</v>
      </c>
      <c r="O1144" s="1" t="s">
        <v>122</v>
      </c>
      <c r="P1144" s="1" t="s">
        <v>246</v>
      </c>
      <c r="Q1144" s="1" t="s">
        <v>247</v>
      </c>
      <c r="R1144" s="1" t="s">
        <v>9510</v>
      </c>
      <c r="S1144" s="1" t="s">
        <v>9410</v>
      </c>
      <c r="T1144" s="1" t="s">
        <v>269</v>
      </c>
      <c r="U1144" s="1" t="s">
        <v>369</v>
      </c>
      <c r="V1144" s="18">
        <v>5.7870370370370378E-4</v>
      </c>
      <c r="W1144" s="18">
        <v>1.3888888888888889E-3</v>
      </c>
      <c r="X1144" s="18">
        <v>8.1018518518518516E-4</v>
      </c>
      <c r="Y1144" s="1" t="e">
        <f>VLOOKUP(A1144,tickets!A:A,1,0)</f>
        <v>#N/A</v>
      </c>
      <c r="Z1144" s="58">
        <v>45344</v>
      </c>
      <c r="AA1144" s="79">
        <v>0.99305555555555547</v>
      </c>
    </row>
    <row r="1145" spans="1:27" x14ac:dyDescent="0.2">
      <c r="A1145" s="1" t="s">
        <v>3360</v>
      </c>
      <c r="B1145" s="1" t="s">
        <v>112</v>
      </c>
      <c r="C1145" s="1" t="s">
        <v>18</v>
      </c>
      <c r="D1145" s="1" t="s">
        <v>242</v>
      </c>
      <c r="E1145" s="1" t="s">
        <v>61</v>
      </c>
      <c r="F1145" s="1" t="s">
        <v>453</v>
      </c>
      <c r="G1145" s="1" t="s">
        <v>110</v>
      </c>
      <c r="H1145" s="1" t="s">
        <v>50</v>
      </c>
      <c r="I1145" s="1" t="s">
        <v>109</v>
      </c>
      <c r="J1145" s="1" t="s">
        <v>81</v>
      </c>
      <c r="K1145" s="1" t="s">
        <v>111</v>
      </c>
      <c r="L1145" s="1" t="s">
        <v>3364</v>
      </c>
      <c r="M1145" s="1" t="s">
        <v>9670</v>
      </c>
      <c r="N1145" s="1" t="s">
        <v>9671</v>
      </c>
      <c r="O1145" s="1" t="s">
        <v>122</v>
      </c>
      <c r="P1145" s="1" t="s">
        <v>266</v>
      </c>
      <c r="Q1145" s="1" t="s">
        <v>267</v>
      </c>
      <c r="R1145" s="1" t="s">
        <v>9672</v>
      </c>
      <c r="S1145" s="1" t="s">
        <v>9406</v>
      </c>
      <c r="T1145" s="1" t="s">
        <v>3364</v>
      </c>
      <c r="U1145" s="1" t="s">
        <v>3364</v>
      </c>
      <c r="V1145" s="18">
        <v>0</v>
      </c>
      <c r="W1145" s="18">
        <v>1.712962962962963E-3</v>
      </c>
      <c r="X1145" s="18">
        <v>1.712962962962963E-3</v>
      </c>
      <c r="Y1145" s="1" t="e">
        <f>VLOOKUP(A1145,tickets!A:A,1,0)</f>
        <v>#N/A</v>
      </c>
      <c r="Z1145" s="58">
        <v>45341</v>
      </c>
      <c r="AA1145" s="79">
        <v>0.99305555555555547</v>
      </c>
    </row>
    <row r="1146" spans="1:27" x14ac:dyDescent="0.2">
      <c r="A1146" s="1" t="s">
        <v>3365</v>
      </c>
      <c r="B1146" s="1" t="s">
        <v>112</v>
      </c>
      <c r="C1146" s="1" t="s">
        <v>18</v>
      </c>
      <c r="D1146" s="1" t="s">
        <v>242</v>
      </c>
      <c r="E1146" s="1" t="s">
        <v>61</v>
      </c>
      <c r="F1146" s="1" t="s">
        <v>453</v>
      </c>
      <c r="G1146" s="1" t="s">
        <v>110</v>
      </c>
      <c r="H1146" s="1" t="s">
        <v>50</v>
      </c>
      <c r="I1146" s="1" t="s">
        <v>109</v>
      </c>
      <c r="J1146" s="1" t="s">
        <v>81</v>
      </c>
      <c r="K1146" s="1" t="s">
        <v>111</v>
      </c>
      <c r="L1146" s="1" t="s">
        <v>3369</v>
      </c>
      <c r="M1146" s="1" t="s">
        <v>9689</v>
      </c>
      <c r="N1146" s="1" t="s">
        <v>9690</v>
      </c>
      <c r="O1146" s="1" t="s">
        <v>122</v>
      </c>
      <c r="P1146" s="1" t="s">
        <v>266</v>
      </c>
      <c r="Q1146" s="1" t="s">
        <v>267</v>
      </c>
      <c r="R1146" s="1" t="s">
        <v>9691</v>
      </c>
      <c r="S1146" s="1" t="s">
        <v>9406</v>
      </c>
      <c r="T1146" s="1" t="s">
        <v>3369</v>
      </c>
      <c r="U1146" s="1" t="s">
        <v>3369</v>
      </c>
      <c r="V1146" s="18">
        <v>0</v>
      </c>
      <c r="W1146" s="18">
        <v>2.3148148148148151E-3</v>
      </c>
      <c r="X1146" s="18">
        <v>2.3148148148148151E-3</v>
      </c>
      <c r="Y1146" s="1" t="e">
        <f>VLOOKUP(A1146,tickets!A:A,1,0)</f>
        <v>#N/A</v>
      </c>
      <c r="Z1146" s="58">
        <v>45341</v>
      </c>
      <c r="AA1146" s="79">
        <v>0.99305555555555547</v>
      </c>
    </row>
    <row r="1147" spans="1:27" hidden="1" x14ac:dyDescent="0.2">
      <c r="A1147" s="1" t="s">
        <v>8980</v>
      </c>
      <c r="B1147" s="1" t="s">
        <v>132</v>
      </c>
      <c r="C1147" s="1" t="s">
        <v>250</v>
      </c>
      <c r="D1147" s="1" t="s">
        <v>251</v>
      </c>
      <c r="E1147" s="1" t="s">
        <v>289</v>
      </c>
      <c r="F1147" s="1" t="s">
        <v>290</v>
      </c>
      <c r="G1147" s="1" t="s">
        <v>110</v>
      </c>
      <c r="H1147" s="1" t="s">
        <v>50</v>
      </c>
      <c r="I1147" s="1" t="s">
        <v>109</v>
      </c>
      <c r="J1147" s="1" t="s">
        <v>81</v>
      </c>
      <c r="K1147" s="1" t="s">
        <v>129</v>
      </c>
      <c r="L1147" s="1" t="s">
        <v>254</v>
      </c>
      <c r="M1147" s="1" t="s">
        <v>9516</v>
      </c>
      <c r="N1147" s="1" t="s">
        <v>9517</v>
      </c>
      <c r="O1147" s="1" t="s">
        <v>122</v>
      </c>
      <c r="P1147" s="1" t="s">
        <v>246</v>
      </c>
      <c r="Q1147" s="1" t="s">
        <v>247</v>
      </c>
      <c r="R1147" s="1" t="s">
        <v>9518</v>
      </c>
      <c r="S1147" s="1" t="s">
        <v>9482</v>
      </c>
      <c r="T1147" s="1" t="s">
        <v>254</v>
      </c>
      <c r="U1147" s="1" t="s">
        <v>346</v>
      </c>
      <c r="V1147" s="18">
        <v>9.8379629629629642E-4</v>
      </c>
      <c r="W1147" s="18">
        <v>1.8981481481481482E-3</v>
      </c>
      <c r="X1147" s="18">
        <v>9.1435185185185185E-4</v>
      </c>
      <c r="Y1147" s="1" t="e">
        <f>VLOOKUP(A1147,tickets!A:A,1,0)</f>
        <v>#N/A</v>
      </c>
      <c r="Z1147" s="58">
        <v>45345</v>
      </c>
      <c r="AA1147" s="79">
        <v>0.99305555555555547</v>
      </c>
    </row>
    <row r="1148" spans="1:27" x14ac:dyDescent="0.2">
      <c r="A1148" s="1" t="s">
        <v>3393</v>
      </c>
      <c r="B1148" s="1" t="s">
        <v>115</v>
      </c>
      <c r="C1148" s="1" t="s">
        <v>22</v>
      </c>
      <c r="D1148" s="1" t="s">
        <v>243</v>
      </c>
      <c r="E1148" s="1" t="s">
        <v>47</v>
      </c>
      <c r="F1148" s="1" t="s">
        <v>191</v>
      </c>
      <c r="G1148" s="1" t="s">
        <v>116</v>
      </c>
      <c r="H1148" s="1" t="s">
        <v>40</v>
      </c>
      <c r="I1148" s="1" t="s">
        <v>117</v>
      </c>
      <c r="J1148" s="1" t="s">
        <v>81</v>
      </c>
      <c r="K1148" s="1" t="s">
        <v>138</v>
      </c>
      <c r="L1148" s="1" t="s">
        <v>3397</v>
      </c>
      <c r="M1148" s="1" t="s">
        <v>9701</v>
      </c>
      <c r="N1148" s="1" t="s">
        <v>9702</v>
      </c>
      <c r="O1148" s="1" t="s">
        <v>122</v>
      </c>
      <c r="P1148" s="1" t="s">
        <v>246</v>
      </c>
      <c r="Q1148" s="1" t="s">
        <v>247</v>
      </c>
      <c r="R1148" s="1" t="s">
        <v>9703</v>
      </c>
      <c r="S1148" s="1" t="s">
        <v>9406</v>
      </c>
      <c r="T1148" s="1" t="s">
        <v>9073</v>
      </c>
      <c r="U1148" s="1" t="s">
        <v>9074</v>
      </c>
      <c r="V1148" s="18">
        <v>0</v>
      </c>
      <c r="W1148" s="18">
        <v>0.13567129629629629</v>
      </c>
      <c r="X1148" s="18">
        <v>0.13567129629629629</v>
      </c>
      <c r="Y1148" s="1" t="e">
        <f>VLOOKUP(A1148,tickets!A:A,1,0)</f>
        <v>#N/A</v>
      </c>
      <c r="Z1148" s="58">
        <v>45341</v>
      </c>
      <c r="AA1148" s="79">
        <v>0.99305555555555547</v>
      </c>
    </row>
    <row r="1149" spans="1:27" x14ac:dyDescent="0.2">
      <c r="A1149" s="1" t="s">
        <v>3438</v>
      </c>
      <c r="B1149" s="1" t="s">
        <v>112</v>
      </c>
      <c r="C1149" s="1" t="s">
        <v>18</v>
      </c>
      <c r="D1149" s="1" t="s">
        <v>18</v>
      </c>
      <c r="E1149" s="1" t="s">
        <v>60</v>
      </c>
      <c r="F1149" s="1" t="s">
        <v>445</v>
      </c>
      <c r="G1149" s="1" t="s">
        <v>110</v>
      </c>
      <c r="H1149" s="1" t="s">
        <v>50</v>
      </c>
      <c r="I1149" s="1" t="s">
        <v>109</v>
      </c>
      <c r="J1149" s="1" t="s">
        <v>81</v>
      </c>
      <c r="K1149" s="1" t="s">
        <v>111</v>
      </c>
      <c r="L1149" s="1" t="s">
        <v>3442</v>
      </c>
      <c r="M1149" s="1" t="s">
        <v>9710</v>
      </c>
      <c r="N1149" s="1" t="s">
        <v>9711</v>
      </c>
      <c r="O1149" s="1" t="s">
        <v>122</v>
      </c>
      <c r="P1149" s="1" t="s">
        <v>266</v>
      </c>
      <c r="Q1149" s="1" t="s">
        <v>267</v>
      </c>
      <c r="R1149" s="1" t="s">
        <v>9712</v>
      </c>
      <c r="S1149" s="1" t="s">
        <v>9406</v>
      </c>
      <c r="T1149" s="1" t="s">
        <v>3442</v>
      </c>
      <c r="U1149" s="1" t="s">
        <v>9079</v>
      </c>
      <c r="V1149" s="18">
        <v>0</v>
      </c>
      <c r="W1149" s="18">
        <v>9.571759259259259E-3</v>
      </c>
      <c r="X1149" s="18">
        <v>9.571759259259259E-3</v>
      </c>
      <c r="Y1149" s="1" t="e">
        <f>VLOOKUP(A1149,tickets!A:A,1,0)</f>
        <v>#N/A</v>
      </c>
      <c r="Z1149" s="58">
        <v>45341</v>
      </c>
      <c r="AA1149" s="79">
        <v>0.99305555555555547</v>
      </c>
    </row>
    <row r="1150" spans="1:27" hidden="1" x14ac:dyDescent="0.2">
      <c r="A1150" s="1" t="s">
        <v>8985</v>
      </c>
      <c r="B1150" s="1" t="s">
        <v>132</v>
      </c>
      <c r="C1150" s="1" t="s">
        <v>256</v>
      </c>
      <c r="D1150" s="1" t="s">
        <v>257</v>
      </c>
      <c r="E1150" s="1" t="s">
        <v>258</v>
      </c>
      <c r="F1150" s="1" t="s">
        <v>174</v>
      </c>
      <c r="G1150" s="1" t="s">
        <v>116</v>
      </c>
      <c r="H1150" s="1" t="s">
        <v>40</v>
      </c>
      <c r="I1150" s="1" t="s">
        <v>117</v>
      </c>
      <c r="J1150" s="1" t="s">
        <v>81</v>
      </c>
      <c r="K1150" s="1" t="s">
        <v>391</v>
      </c>
      <c r="L1150" s="1" t="s">
        <v>485</v>
      </c>
      <c r="M1150" s="1" t="s">
        <v>9524</v>
      </c>
      <c r="N1150" s="1" t="s">
        <v>9525</v>
      </c>
      <c r="O1150" s="1" t="s">
        <v>122</v>
      </c>
      <c r="P1150" s="1" t="s">
        <v>199</v>
      </c>
      <c r="Q1150" s="1" t="s">
        <v>115</v>
      </c>
      <c r="R1150" s="1" t="s">
        <v>9526</v>
      </c>
      <c r="S1150" s="1" t="s">
        <v>9457</v>
      </c>
      <c r="T1150" s="1" t="s">
        <v>8986</v>
      </c>
      <c r="V1150" s="18">
        <v>0.28391203703703705</v>
      </c>
      <c r="W1150" s="18">
        <v>0.2956597222222222</v>
      </c>
      <c r="X1150" s="18">
        <v>1.1747685185185186E-2</v>
      </c>
      <c r="Y1150" s="1" t="e">
        <f>VLOOKUP(A1150,tickets!A:A,1,0)</f>
        <v>#N/A</v>
      </c>
      <c r="Z1150" s="58">
        <v>45343</v>
      </c>
      <c r="AA1150" s="79">
        <v>0.99305555555555547</v>
      </c>
    </row>
    <row r="1151" spans="1:27" hidden="1" x14ac:dyDescent="0.2">
      <c r="A1151" s="1" t="s">
        <v>8987</v>
      </c>
      <c r="B1151" s="1" t="s">
        <v>132</v>
      </c>
      <c r="C1151" s="1" t="s">
        <v>309</v>
      </c>
      <c r="D1151" s="1" t="s">
        <v>257</v>
      </c>
      <c r="E1151" s="1" t="s">
        <v>244</v>
      </c>
      <c r="F1151" s="1" t="s">
        <v>219</v>
      </c>
      <c r="G1151" s="1" t="s">
        <v>116</v>
      </c>
      <c r="H1151" s="1" t="s">
        <v>40</v>
      </c>
      <c r="I1151" s="1" t="s">
        <v>117</v>
      </c>
      <c r="J1151" s="1" t="s">
        <v>81</v>
      </c>
      <c r="K1151" s="1" t="s">
        <v>129</v>
      </c>
      <c r="L1151" s="1" t="s">
        <v>314</v>
      </c>
      <c r="M1151" s="1" t="s">
        <v>9527</v>
      </c>
      <c r="N1151" s="1" t="s">
        <v>9528</v>
      </c>
      <c r="O1151" s="1" t="s">
        <v>122</v>
      </c>
      <c r="P1151" s="1" t="s">
        <v>246</v>
      </c>
      <c r="Q1151" s="1" t="s">
        <v>247</v>
      </c>
      <c r="R1151" s="1" t="s">
        <v>9529</v>
      </c>
      <c r="S1151" s="1" t="s">
        <v>9482</v>
      </c>
      <c r="T1151" s="1" t="s">
        <v>8988</v>
      </c>
      <c r="U1151" s="1" t="s">
        <v>375</v>
      </c>
      <c r="V1151" s="18">
        <v>1.8750000000000001E-3</v>
      </c>
      <c r="W1151" s="18">
        <v>7.2453703703703708E-3</v>
      </c>
      <c r="X1151" s="18">
        <v>5.37037037037037E-3</v>
      </c>
      <c r="Y1151" s="1" t="e">
        <f>VLOOKUP(A1151,tickets!A:A,1,0)</f>
        <v>#N/A</v>
      </c>
      <c r="Z1151" s="58">
        <v>45345</v>
      </c>
      <c r="AA1151" s="79">
        <v>0.99305555555555547</v>
      </c>
    </row>
    <row r="1152" spans="1:27" x14ac:dyDescent="0.2">
      <c r="A1152" s="1" t="s">
        <v>3302</v>
      </c>
      <c r="B1152" s="1" t="s">
        <v>115</v>
      </c>
      <c r="C1152" s="1" t="s">
        <v>14</v>
      </c>
      <c r="D1152" s="1" t="s">
        <v>243</v>
      </c>
      <c r="E1152" s="1" t="s">
        <v>49</v>
      </c>
      <c r="F1152" s="1" t="s">
        <v>191</v>
      </c>
      <c r="G1152" s="1" t="s">
        <v>116</v>
      </c>
      <c r="H1152" s="1" t="s">
        <v>40</v>
      </c>
      <c r="I1152" s="1" t="s">
        <v>117</v>
      </c>
      <c r="J1152" s="1" t="s">
        <v>81</v>
      </c>
      <c r="K1152" s="1" t="s">
        <v>204</v>
      </c>
      <c r="L1152" s="1" t="s">
        <v>3306</v>
      </c>
      <c r="M1152" s="1" t="s">
        <v>9734</v>
      </c>
      <c r="N1152" s="1" t="s">
        <v>9735</v>
      </c>
      <c r="O1152" s="1" t="s">
        <v>122</v>
      </c>
      <c r="P1152" s="1" t="s">
        <v>246</v>
      </c>
      <c r="Q1152" s="1" t="s">
        <v>247</v>
      </c>
      <c r="R1152" s="1" t="s">
        <v>9736</v>
      </c>
      <c r="S1152" s="1" t="s">
        <v>9406</v>
      </c>
      <c r="T1152" s="1" t="s">
        <v>9094</v>
      </c>
      <c r="V1152" s="18">
        <v>0</v>
      </c>
      <c r="W1152" s="18">
        <v>4.8946759259259259E-2</v>
      </c>
      <c r="X1152" s="18">
        <v>4.8946759259259259E-2</v>
      </c>
      <c r="Y1152" s="1" t="e">
        <f>VLOOKUP(A1152,tickets!A:A,1,0)</f>
        <v>#N/A</v>
      </c>
      <c r="Z1152" s="58">
        <v>45341</v>
      </c>
      <c r="AA1152" s="79">
        <v>0.99305555555555547</v>
      </c>
    </row>
    <row r="1153" spans="1:27" x14ac:dyDescent="0.2">
      <c r="A1153" s="1" t="s">
        <v>3428</v>
      </c>
      <c r="B1153" s="1" t="s">
        <v>112</v>
      </c>
      <c r="C1153" s="1" t="s">
        <v>18</v>
      </c>
      <c r="D1153" s="1" t="s">
        <v>18</v>
      </c>
      <c r="E1153" s="1" t="s">
        <v>60</v>
      </c>
      <c r="F1153" s="1" t="s">
        <v>445</v>
      </c>
      <c r="G1153" s="1" t="s">
        <v>110</v>
      </c>
      <c r="H1153" s="1" t="s">
        <v>50</v>
      </c>
      <c r="I1153" s="1" t="s">
        <v>109</v>
      </c>
      <c r="J1153" s="1" t="s">
        <v>81</v>
      </c>
      <c r="K1153" s="1" t="s">
        <v>111</v>
      </c>
      <c r="L1153" s="1" t="s">
        <v>3432</v>
      </c>
      <c r="M1153" s="1" t="s">
        <v>9741</v>
      </c>
      <c r="N1153" s="1" t="s">
        <v>9742</v>
      </c>
      <c r="O1153" s="1" t="s">
        <v>122</v>
      </c>
      <c r="P1153" s="1" t="s">
        <v>266</v>
      </c>
      <c r="Q1153" s="1" t="s">
        <v>267</v>
      </c>
      <c r="R1153" s="1" t="s">
        <v>9743</v>
      </c>
      <c r="S1153" s="1" t="s">
        <v>9406</v>
      </c>
      <c r="T1153" s="1" t="s">
        <v>9096</v>
      </c>
      <c r="U1153" s="1" t="s">
        <v>9096</v>
      </c>
      <c r="V1153" s="18">
        <v>0</v>
      </c>
      <c r="W1153" s="18">
        <v>9.0509259259259258E-3</v>
      </c>
      <c r="X1153" s="18">
        <v>9.0509259259259258E-3</v>
      </c>
      <c r="Y1153" s="1" t="e">
        <f>VLOOKUP(A1153,tickets!A:A,1,0)</f>
        <v>#N/A</v>
      </c>
      <c r="Z1153" s="58">
        <v>45341</v>
      </c>
      <c r="AA1153" s="79">
        <v>0.99305555555555547</v>
      </c>
    </row>
    <row r="1154" spans="1:27" x14ac:dyDescent="0.2">
      <c r="A1154" s="1" t="s">
        <v>3458</v>
      </c>
      <c r="B1154" s="1" t="s">
        <v>112</v>
      </c>
      <c r="C1154" s="1" t="s">
        <v>18</v>
      </c>
      <c r="D1154" s="1" t="s">
        <v>18</v>
      </c>
      <c r="E1154" s="1" t="s">
        <v>60</v>
      </c>
      <c r="F1154" s="1" t="s">
        <v>445</v>
      </c>
      <c r="G1154" s="1" t="s">
        <v>110</v>
      </c>
      <c r="H1154" s="1" t="s">
        <v>50</v>
      </c>
      <c r="I1154" s="1" t="s">
        <v>109</v>
      </c>
      <c r="J1154" s="1" t="s">
        <v>81</v>
      </c>
      <c r="K1154" s="1" t="s">
        <v>111</v>
      </c>
      <c r="L1154" s="1" t="s">
        <v>3462</v>
      </c>
      <c r="M1154" s="1" t="s">
        <v>9744</v>
      </c>
      <c r="N1154" s="1" t="s">
        <v>9745</v>
      </c>
      <c r="O1154" s="1" t="s">
        <v>122</v>
      </c>
      <c r="P1154" s="1" t="s">
        <v>266</v>
      </c>
      <c r="Q1154" s="1" t="s">
        <v>267</v>
      </c>
      <c r="R1154" s="1" t="s">
        <v>9746</v>
      </c>
      <c r="S1154" s="1" t="s">
        <v>9406</v>
      </c>
      <c r="T1154" s="1" t="s">
        <v>3462</v>
      </c>
      <c r="U1154" s="1" t="s">
        <v>9097</v>
      </c>
      <c r="V1154" s="18">
        <v>0</v>
      </c>
      <c r="W1154" s="18">
        <v>5.6018518518518518E-3</v>
      </c>
      <c r="X1154" s="18">
        <v>5.6018518518518518E-3</v>
      </c>
      <c r="Y1154" s="1" t="e">
        <f>VLOOKUP(A1154,tickets!A:A,1,0)</f>
        <v>#N/A</v>
      </c>
      <c r="Z1154" s="58">
        <v>45341</v>
      </c>
      <c r="AA1154" s="79">
        <v>0.99305555555555547</v>
      </c>
    </row>
    <row r="1155" spans="1:27" hidden="1" x14ac:dyDescent="0.2">
      <c r="A1155" s="1" t="s">
        <v>8993</v>
      </c>
      <c r="B1155" s="1" t="s">
        <v>132</v>
      </c>
      <c r="C1155" s="1" t="s">
        <v>250</v>
      </c>
      <c r="D1155" s="1" t="s">
        <v>251</v>
      </c>
      <c r="E1155" s="1" t="s">
        <v>252</v>
      </c>
      <c r="F1155" s="1" t="s">
        <v>253</v>
      </c>
      <c r="G1155" s="1" t="s">
        <v>159</v>
      </c>
      <c r="H1155" s="1" t="s">
        <v>36</v>
      </c>
      <c r="I1155" s="1" t="s">
        <v>84</v>
      </c>
      <c r="J1155" s="1" t="s">
        <v>81</v>
      </c>
      <c r="K1155" s="1" t="s">
        <v>129</v>
      </c>
      <c r="L1155" s="1" t="s">
        <v>333</v>
      </c>
      <c r="M1155" s="1" t="s">
        <v>9539</v>
      </c>
      <c r="N1155" s="1" t="s">
        <v>9540</v>
      </c>
      <c r="O1155" s="1" t="s">
        <v>122</v>
      </c>
      <c r="P1155" s="1" t="s">
        <v>246</v>
      </c>
      <c r="Q1155" s="1" t="s">
        <v>247</v>
      </c>
      <c r="R1155" s="1" t="s">
        <v>9541</v>
      </c>
      <c r="S1155" s="1" t="s">
        <v>9482</v>
      </c>
      <c r="T1155" s="1" t="s">
        <v>333</v>
      </c>
      <c r="U1155" s="1" t="s">
        <v>270</v>
      </c>
      <c r="V1155" s="18">
        <v>1.0879629629629629E-3</v>
      </c>
      <c r="W1155" s="18">
        <v>3.2986111111111111E-3</v>
      </c>
      <c r="X1155" s="18">
        <v>2.2106481481481478E-3</v>
      </c>
      <c r="Y1155" s="1" t="e">
        <f>VLOOKUP(A1155,tickets!A:A,1,0)</f>
        <v>#N/A</v>
      </c>
      <c r="Z1155" s="58">
        <v>45345</v>
      </c>
      <c r="AA1155" s="79">
        <v>0.99305555555555547</v>
      </c>
    </row>
    <row r="1156" spans="1:27" hidden="1" x14ac:dyDescent="0.2">
      <c r="A1156" s="1" t="s">
        <v>8994</v>
      </c>
      <c r="B1156" s="1" t="s">
        <v>132</v>
      </c>
      <c r="C1156" s="1" t="s">
        <v>250</v>
      </c>
      <c r="D1156" s="1" t="s">
        <v>251</v>
      </c>
      <c r="E1156" s="1" t="s">
        <v>252</v>
      </c>
      <c r="F1156" s="1" t="s">
        <v>253</v>
      </c>
      <c r="G1156" s="1" t="s">
        <v>159</v>
      </c>
      <c r="H1156" s="1" t="s">
        <v>36</v>
      </c>
      <c r="I1156" s="1" t="s">
        <v>84</v>
      </c>
      <c r="J1156" s="1" t="s">
        <v>81</v>
      </c>
      <c r="K1156" s="1" t="s">
        <v>129</v>
      </c>
      <c r="L1156" s="1" t="s">
        <v>386</v>
      </c>
      <c r="M1156" s="1" t="s">
        <v>9542</v>
      </c>
      <c r="N1156" s="1" t="s">
        <v>9543</v>
      </c>
      <c r="O1156" s="1" t="s">
        <v>122</v>
      </c>
      <c r="P1156" s="1" t="s">
        <v>246</v>
      </c>
      <c r="Q1156" s="1" t="s">
        <v>247</v>
      </c>
      <c r="R1156" s="1" t="s">
        <v>9544</v>
      </c>
      <c r="S1156" s="1" t="s">
        <v>9482</v>
      </c>
      <c r="T1156" s="1" t="s">
        <v>386</v>
      </c>
      <c r="U1156" s="1" t="s">
        <v>255</v>
      </c>
      <c r="V1156" s="18">
        <v>6.4814814814814813E-4</v>
      </c>
      <c r="W1156" s="18">
        <v>1.689814814814815E-3</v>
      </c>
      <c r="X1156" s="18">
        <v>1.0416666666666667E-3</v>
      </c>
      <c r="Y1156" s="1" t="e">
        <f>VLOOKUP(A1156,tickets!A:A,1,0)</f>
        <v>#N/A</v>
      </c>
      <c r="Z1156" s="58">
        <v>45345</v>
      </c>
      <c r="AA1156" s="79">
        <v>0.99305555555555547</v>
      </c>
    </row>
    <row r="1157" spans="1:27" hidden="1" x14ac:dyDescent="0.2">
      <c r="A1157" s="1" t="s">
        <v>8995</v>
      </c>
      <c r="B1157" s="1" t="s">
        <v>132</v>
      </c>
      <c r="C1157" s="1" t="s">
        <v>251</v>
      </c>
      <c r="D1157" s="1" t="s">
        <v>374</v>
      </c>
      <c r="E1157" s="1" t="s">
        <v>320</v>
      </c>
      <c r="F1157" s="1" t="s">
        <v>442</v>
      </c>
      <c r="G1157" s="1" t="s">
        <v>116</v>
      </c>
      <c r="H1157" s="1" t="s">
        <v>40</v>
      </c>
      <c r="I1157" s="1" t="s">
        <v>117</v>
      </c>
      <c r="J1157" s="1" t="s">
        <v>81</v>
      </c>
      <c r="K1157" s="1" t="s">
        <v>150</v>
      </c>
      <c r="L1157" s="1" t="s">
        <v>8996</v>
      </c>
      <c r="M1157" s="1" t="s">
        <v>9545</v>
      </c>
      <c r="N1157" s="1" t="s">
        <v>9546</v>
      </c>
      <c r="O1157" s="1" t="s">
        <v>122</v>
      </c>
      <c r="P1157" s="1" t="s">
        <v>199</v>
      </c>
      <c r="Q1157" s="1" t="s">
        <v>115</v>
      </c>
      <c r="R1157" s="1" t="s">
        <v>9547</v>
      </c>
      <c r="S1157" s="1" t="s">
        <v>9422</v>
      </c>
      <c r="T1157" s="1" t="s">
        <v>8997</v>
      </c>
      <c r="U1157" s="1" t="s">
        <v>262</v>
      </c>
      <c r="V1157" s="18">
        <v>7.9398148148148145E-3</v>
      </c>
      <c r="W1157" s="18">
        <v>1.4837962962962963E-2</v>
      </c>
      <c r="X1157" s="18">
        <v>6.8981481481481489E-3</v>
      </c>
      <c r="Y1157" s="1" t="e">
        <f>VLOOKUP(A1157,tickets!A:A,1,0)</f>
        <v>#N/A</v>
      </c>
      <c r="Z1157" s="58">
        <v>45342</v>
      </c>
      <c r="AA1157" s="79">
        <v>0.99305555555555547</v>
      </c>
    </row>
    <row r="1158" spans="1:27" x14ac:dyDescent="0.2">
      <c r="A1158" s="1" t="s">
        <v>3433</v>
      </c>
      <c r="B1158" s="1" t="s">
        <v>112</v>
      </c>
      <c r="C1158" s="1" t="s">
        <v>18</v>
      </c>
      <c r="D1158" s="1" t="s">
        <v>18</v>
      </c>
      <c r="E1158" s="1" t="s">
        <v>60</v>
      </c>
      <c r="F1158" s="1" t="s">
        <v>445</v>
      </c>
      <c r="G1158" s="1" t="s">
        <v>110</v>
      </c>
      <c r="H1158" s="1" t="s">
        <v>50</v>
      </c>
      <c r="I1158" s="1" t="s">
        <v>109</v>
      </c>
      <c r="J1158" s="1" t="s">
        <v>81</v>
      </c>
      <c r="K1158" s="1" t="s">
        <v>111</v>
      </c>
      <c r="L1158" s="1" t="s">
        <v>3437</v>
      </c>
      <c r="M1158" s="1" t="s">
        <v>9747</v>
      </c>
      <c r="N1158" s="1" t="s">
        <v>9748</v>
      </c>
      <c r="O1158" s="1" t="s">
        <v>122</v>
      </c>
      <c r="P1158" s="1" t="s">
        <v>266</v>
      </c>
      <c r="Q1158" s="1" t="s">
        <v>267</v>
      </c>
      <c r="R1158" s="1" t="s">
        <v>9749</v>
      </c>
      <c r="S1158" s="1" t="s">
        <v>9406</v>
      </c>
      <c r="T1158" s="1" t="s">
        <v>3437</v>
      </c>
      <c r="U1158" s="1" t="s">
        <v>9098</v>
      </c>
      <c r="V1158" s="18">
        <v>0</v>
      </c>
      <c r="W1158" s="18">
        <v>3.0671296296296297E-3</v>
      </c>
      <c r="X1158" s="18">
        <v>3.0671296296296297E-3</v>
      </c>
      <c r="Y1158" s="1" t="e">
        <f>VLOOKUP(A1158,tickets!A:A,1,0)</f>
        <v>#N/A</v>
      </c>
      <c r="Z1158" s="58">
        <v>45341</v>
      </c>
      <c r="AA1158" s="79">
        <v>0.99305555555555547</v>
      </c>
    </row>
    <row r="1159" spans="1:27" x14ac:dyDescent="0.2">
      <c r="A1159" s="1" t="s">
        <v>3482</v>
      </c>
      <c r="B1159" s="1" t="s">
        <v>112</v>
      </c>
      <c r="C1159" s="1" t="s">
        <v>18</v>
      </c>
      <c r="D1159" s="1" t="s">
        <v>18</v>
      </c>
      <c r="E1159" s="1" t="s">
        <v>60</v>
      </c>
      <c r="F1159" s="1" t="s">
        <v>445</v>
      </c>
      <c r="G1159" s="1" t="s">
        <v>110</v>
      </c>
      <c r="H1159" s="1" t="s">
        <v>50</v>
      </c>
      <c r="I1159" s="1" t="s">
        <v>109</v>
      </c>
      <c r="J1159" s="1" t="s">
        <v>81</v>
      </c>
      <c r="K1159" s="1" t="s">
        <v>111</v>
      </c>
      <c r="L1159" s="1" t="s">
        <v>3486</v>
      </c>
      <c r="M1159" s="1" t="s">
        <v>9750</v>
      </c>
      <c r="N1159" s="1" t="s">
        <v>9751</v>
      </c>
      <c r="O1159" s="1" t="s">
        <v>122</v>
      </c>
      <c r="P1159" s="1" t="s">
        <v>266</v>
      </c>
      <c r="Q1159" s="1" t="s">
        <v>267</v>
      </c>
      <c r="R1159" s="1" t="s">
        <v>9752</v>
      </c>
      <c r="S1159" s="1" t="s">
        <v>9406</v>
      </c>
      <c r="T1159" s="1" t="s">
        <v>9099</v>
      </c>
      <c r="U1159" s="1" t="s">
        <v>9099</v>
      </c>
      <c r="V1159" s="18">
        <v>0</v>
      </c>
      <c r="W1159" s="18">
        <v>9.1435185185185185E-4</v>
      </c>
      <c r="X1159" s="18">
        <v>9.1435185185185185E-4</v>
      </c>
      <c r="Y1159" s="1" t="e">
        <f>VLOOKUP(A1159,tickets!A:A,1,0)</f>
        <v>#N/A</v>
      </c>
      <c r="Z1159" s="58">
        <v>45341</v>
      </c>
      <c r="AA1159" s="79">
        <v>0.99305555555555547</v>
      </c>
    </row>
    <row r="1160" spans="1:27" x14ac:dyDescent="0.2">
      <c r="A1160" s="1" t="s">
        <v>3274</v>
      </c>
      <c r="B1160" s="1" t="s">
        <v>115</v>
      </c>
      <c r="C1160" s="1" t="s">
        <v>22</v>
      </c>
      <c r="D1160" s="1" t="s">
        <v>243</v>
      </c>
      <c r="E1160" s="1" t="s">
        <v>45</v>
      </c>
      <c r="F1160" s="1" t="s">
        <v>141</v>
      </c>
      <c r="G1160" s="1" t="s">
        <v>110</v>
      </c>
      <c r="H1160" s="1" t="s">
        <v>50</v>
      </c>
      <c r="I1160" s="1" t="s">
        <v>109</v>
      </c>
      <c r="J1160" s="1" t="s">
        <v>81</v>
      </c>
      <c r="K1160" s="1" t="s">
        <v>170</v>
      </c>
      <c r="L1160" s="1" t="s">
        <v>3278</v>
      </c>
      <c r="M1160" s="1" t="s">
        <v>9781</v>
      </c>
      <c r="N1160" s="1" t="s">
        <v>9782</v>
      </c>
      <c r="O1160" s="1" t="s">
        <v>122</v>
      </c>
      <c r="P1160" s="1" t="s">
        <v>279</v>
      </c>
      <c r="Q1160" s="1" t="s">
        <v>280</v>
      </c>
      <c r="R1160" s="1" t="s">
        <v>9783</v>
      </c>
      <c r="S1160" s="1" t="s">
        <v>9406</v>
      </c>
      <c r="T1160" s="1" t="s">
        <v>9112</v>
      </c>
      <c r="U1160" s="1" t="s">
        <v>319</v>
      </c>
      <c r="V1160" s="18">
        <v>0.11384259259259259</v>
      </c>
      <c r="W1160" s="18">
        <v>0.11905092592592592</v>
      </c>
      <c r="X1160" s="18">
        <v>5.208333333333333E-3</v>
      </c>
      <c r="Y1160" s="1" t="e">
        <f>VLOOKUP(A1160,tickets!A:A,1,0)</f>
        <v>#N/A</v>
      </c>
      <c r="Z1160" s="58">
        <v>45341</v>
      </c>
      <c r="AA1160" s="79">
        <v>0.99305555555555547</v>
      </c>
    </row>
    <row r="1161" spans="1:27" hidden="1" x14ac:dyDescent="0.2">
      <c r="A1161" s="1" t="s">
        <v>9002</v>
      </c>
      <c r="B1161" s="1" t="s">
        <v>132</v>
      </c>
      <c r="C1161" s="1" t="s">
        <v>250</v>
      </c>
      <c r="D1161" s="1" t="s">
        <v>251</v>
      </c>
      <c r="E1161" s="1" t="s">
        <v>289</v>
      </c>
      <c r="F1161" s="1" t="s">
        <v>290</v>
      </c>
      <c r="G1161" s="1" t="s">
        <v>110</v>
      </c>
      <c r="H1161" s="1" t="s">
        <v>50</v>
      </c>
      <c r="I1161" s="1" t="s">
        <v>109</v>
      </c>
      <c r="J1161" s="1" t="s">
        <v>81</v>
      </c>
      <c r="K1161" s="1" t="s">
        <v>129</v>
      </c>
      <c r="L1161" s="1" t="s">
        <v>269</v>
      </c>
      <c r="M1161" s="1" t="s">
        <v>9556</v>
      </c>
      <c r="N1161" s="1" t="s">
        <v>9557</v>
      </c>
      <c r="O1161" s="1" t="s">
        <v>122</v>
      </c>
      <c r="P1161" s="1" t="s">
        <v>246</v>
      </c>
      <c r="Q1161" s="1" t="s">
        <v>247</v>
      </c>
      <c r="R1161" s="1" t="s">
        <v>9558</v>
      </c>
      <c r="S1161" s="1" t="s">
        <v>9406</v>
      </c>
      <c r="T1161" s="1" t="s">
        <v>269</v>
      </c>
      <c r="U1161" s="1" t="s">
        <v>369</v>
      </c>
      <c r="V1161" s="18">
        <v>9.4907407407407408E-4</v>
      </c>
      <c r="W1161" s="18">
        <v>1.5856481481481479E-3</v>
      </c>
      <c r="X1161" s="18">
        <v>6.3657407407407402E-4</v>
      </c>
      <c r="Y1161" s="1" t="e">
        <f>VLOOKUP(A1161,tickets!A:A,1,0)</f>
        <v>#N/A</v>
      </c>
      <c r="Z1161" s="58">
        <v>45341</v>
      </c>
      <c r="AA1161" s="79">
        <v>0.99305555555555547</v>
      </c>
    </row>
    <row r="1162" spans="1:27" x14ac:dyDescent="0.2">
      <c r="A1162" s="1" t="s">
        <v>3288</v>
      </c>
      <c r="B1162" s="1" t="s">
        <v>112</v>
      </c>
      <c r="C1162" s="1" t="s">
        <v>18</v>
      </c>
      <c r="D1162" s="1" t="s">
        <v>18</v>
      </c>
      <c r="E1162" s="1" t="s">
        <v>499</v>
      </c>
      <c r="F1162" s="1" t="s">
        <v>1770</v>
      </c>
      <c r="G1162" s="1" t="s">
        <v>110</v>
      </c>
      <c r="H1162" s="1" t="s">
        <v>50</v>
      </c>
      <c r="I1162" s="1" t="s">
        <v>109</v>
      </c>
      <c r="J1162" s="1" t="s">
        <v>81</v>
      </c>
      <c r="K1162" s="1" t="s">
        <v>111</v>
      </c>
      <c r="L1162" s="1" t="s">
        <v>3292</v>
      </c>
      <c r="M1162" s="1" t="s">
        <v>9802</v>
      </c>
      <c r="N1162" s="1" t="s">
        <v>9803</v>
      </c>
      <c r="O1162" s="1" t="s">
        <v>122</v>
      </c>
      <c r="P1162" s="1" t="s">
        <v>266</v>
      </c>
      <c r="Q1162" s="1" t="s">
        <v>267</v>
      </c>
      <c r="R1162" s="1" t="s">
        <v>9804</v>
      </c>
      <c r="S1162" s="1" t="s">
        <v>9406</v>
      </c>
      <c r="T1162" s="1" t="s">
        <v>1987</v>
      </c>
      <c r="U1162" s="1" t="s">
        <v>6891</v>
      </c>
      <c r="V1162" s="18">
        <v>0</v>
      </c>
      <c r="W1162" s="18">
        <v>8.6574074074074071E-3</v>
      </c>
      <c r="X1162" s="18">
        <v>8.6574074074074071E-3</v>
      </c>
      <c r="Y1162" s="1" t="e">
        <f>VLOOKUP(A1162,tickets!A:A,1,0)</f>
        <v>#N/A</v>
      </c>
      <c r="Z1162" s="58">
        <v>45341</v>
      </c>
      <c r="AA1162" s="79">
        <v>0.99305555555555547</v>
      </c>
    </row>
    <row r="1163" spans="1:27" hidden="1" x14ac:dyDescent="0.2">
      <c r="A1163" s="1" t="s">
        <v>9003</v>
      </c>
      <c r="B1163" s="1" t="s">
        <v>132</v>
      </c>
      <c r="C1163" s="1" t="s">
        <v>250</v>
      </c>
      <c r="D1163" s="1" t="s">
        <v>251</v>
      </c>
      <c r="E1163" s="1" t="s">
        <v>263</v>
      </c>
      <c r="F1163" s="1" t="s">
        <v>293</v>
      </c>
      <c r="G1163" s="1" t="s">
        <v>116</v>
      </c>
      <c r="H1163" s="1" t="s">
        <v>40</v>
      </c>
      <c r="I1163" s="1" t="s">
        <v>117</v>
      </c>
      <c r="J1163" s="1" t="s">
        <v>81</v>
      </c>
      <c r="K1163" s="1" t="s">
        <v>129</v>
      </c>
      <c r="L1163" s="1" t="s">
        <v>9004</v>
      </c>
      <c r="M1163" s="1" t="s">
        <v>9562</v>
      </c>
      <c r="N1163" s="1" t="s">
        <v>9563</v>
      </c>
      <c r="O1163" s="1" t="s">
        <v>122</v>
      </c>
      <c r="P1163" s="1" t="s">
        <v>246</v>
      </c>
      <c r="Q1163" s="1" t="s">
        <v>247</v>
      </c>
      <c r="R1163" s="1" t="s">
        <v>9563</v>
      </c>
      <c r="S1163" s="1" t="s">
        <v>9457</v>
      </c>
      <c r="T1163" s="1" t="s">
        <v>9004</v>
      </c>
      <c r="U1163" s="1" t="s">
        <v>294</v>
      </c>
      <c r="V1163" s="18">
        <v>0</v>
      </c>
      <c r="W1163" s="18">
        <v>2.6620370370370374E-3</v>
      </c>
      <c r="X1163" s="18">
        <v>2.6620370370370374E-3</v>
      </c>
      <c r="Y1163" s="1" t="e">
        <f>VLOOKUP(A1163,tickets!A:A,1,0)</f>
        <v>#N/A</v>
      </c>
      <c r="Z1163" s="58">
        <v>45343</v>
      </c>
      <c r="AA1163" s="79">
        <v>0.99305555555555547</v>
      </c>
    </row>
    <row r="1164" spans="1:27" hidden="1" x14ac:dyDescent="0.2">
      <c r="A1164" s="1" t="s">
        <v>9005</v>
      </c>
      <c r="B1164" s="1" t="s">
        <v>132</v>
      </c>
      <c r="C1164" s="1" t="s">
        <v>250</v>
      </c>
      <c r="D1164" s="1" t="s">
        <v>251</v>
      </c>
      <c r="E1164" s="1" t="s">
        <v>289</v>
      </c>
      <c r="F1164" s="1" t="s">
        <v>290</v>
      </c>
      <c r="G1164" s="1" t="s">
        <v>110</v>
      </c>
      <c r="H1164" s="1" t="s">
        <v>50</v>
      </c>
      <c r="I1164" s="1" t="s">
        <v>109</v>
      </c>
      <c r="J1164" s="1" t="s">
        <v>81</v>
      </c>
      <c r="K1164" s="1" t="s">
        <v>129</v>
      </c>
      <c r="L1164" s="1" t="s">
        <v>8975</v>
      </c>
      <c r="M1164" s="1" t="s">
        <v>9564</v>
      </c>
      <c r="N1164" s="1" t="s">
        <v>9565</v>
      </c>
      <c r="O1164" s="1" t="s">
        <v>122</v>
      </c>
      <c r="P1164" s="1" t="s">
        <v>246</v>
      </c>
      <c r="Q1164" s="1" t="s">
        <v>247</v>
      </c>
      <c r="R1164" s="1" t="s">
        <v>9566</v>
      </c>
      <c r="S1164" s="1" t="s">
        <v>9567</v>
      </c>
      <c r="T1164" s="1" t="s">
        <v>8975</v>
      </c>
      <c r="U1164" s="1" t="s">
        <v>369</v>
      </c>
      <c r="V1164" s="18">
        <v>6.9444444444444447E-4</v>
      </c>
      <c r="W1164" s="18">
        <v>1.6435185185185183E-3</v>
      </c>
      <c r="X1164" s="18">
        <v>9.4907407407407408E-4</v>
      </c>
      <c r="Y1164" s="1" t="e">
        <f>VLOOKUP(A1164,tickets!A:A,1,0)</f>
        <v>#N/A</v>
      </c>
      <c r="Z1164" s="58">
        <v>45347</v>
      </c>
      <c r="AA1164" s="79">
        <v>0.99305555555555547</v>
      </c>
    </row>
    <row r="1165" spans="1:27" hidden="1" x14ac:dyDescent="0.2">
      <c r="A1165" s="1" t="s">
        <v>3507</v>
      </c>
      <c r="B1165" s="1" t="s">
        <v>152</v>
      </c>
      <c r="C1165" s="1" t="s">
        <v>18</v>
      </c>
      <c r="D1165" s="1" t="s">
        <v>242</v>
      </c>
      <c r="E1165" s="1" t="s">
        <v>61</v>
      </c>
      <c r="F1165" s="1" t="s">
        <v>198</v>
      </c>
      <c r="G1165" s="1" t="s">
        <v>110</v>
      </c>
      <c r="H1165" s="1" t="s">
        <v>50</v>
      </c>
      <c r="I1165" s="1" t="s">
        <v>109</v>
      </c>
      <c r="J1165" s="1" t="s">
        <v>80</v>
      </c>
      <c r="K1165" s="1" t="s">
        <v>111</v>
      </c>
      <c r="L1165" s="1" t="s">
        <v>3511</v>
      </c>
      <c r="M1165" s="1" t="s">
        <v>9811</v>
      </c>
      <c r="N1165" s="1" t="s">
        <v>9812</v>
      </c>
      <c r="O1165" s="1" t="s">
        <v>122</v>
      </c>
      <c r="P1165" s="1" t="s">
        <v>266</v>
      </c>
      <c r="Q1165" s="1" t="s">
        <v>267</v>
      </c>
      <c r="R1165" s="1" t="s">
        <v>9813</v>
      </c>
      <c r="S1165" s="1" t="s">
        <v>9406</v>
      </c>
      <c r="T1165" s="1" t="s">
        <v>3511</v>
      </c>
      <c r="U1165" s="1" t="s">
        <v>9129</v>
      </c>
      <c r="V1165" s="18">
        <v>0</v>
      </c>
      <c r="W1165" s="18">
        <v>2.809027777777778E-2</v>
      </c>
      <c r="X1165" s="18">
        <v>2.809027777777778E-2</v>
      </c>
      <c r="Y1165" s="1" t="e">
        <f>VLOOKUP(A1165,tickets!A:A,1,0)</f>
        <v>#N/A</v>
      </c>
      <c r="Z1165" s="58">
        <v>45341</v>
      </c>
      <c r="AA1165" s="79">
        <v>0.99305555555555547</v>
      </c>
    </row>
    <row r="1166" spans="1:27" x14ac:dyDescent="0.2">
      <c r="A1166" s="1" t="s">
        <v>3264</v>
      </c>
      <c r="B1166" s="1" t="s">
        <v>115</v>
      </c>
      <c r="C1166" s="1" t="s">
        <v>14</v>
      </c>
      <c r="D1166" s="1" t="s">
        <v>243</v>
      </c>
      <c r="E1166" s="1" t="s">
        <v>52</v>
      </c>
      <c r="F1166" s="1" t="s">
        <v>120</v>
      </c>
      <c r="G1166" s="1" t="s">
        <v>116</v>
      </c>
      <c r="H1166" s="1" t="s">
        <v>40</v>
      </c>
      <c r="I1166" s="1" t="s">
        <v>117</v>
      </c>
      <c r="J1166" s="1" t="s">
        <v>81</v>
      </c>
      <c r="K1166" s="1" t="s">
        <v>204</v>
      </c>
      <c r="L1166" s="1" t="s">
        <v>3268</v>
      </c>
      <c r="M1166" s="1" t="s">
        <v>9817</v>
      </c>
      <c r="N1166" s="1" t="s">
        <v>9818</v>
      </c>
      <c r="O1166" s="1" t="s">
        <v>122</v>
      </c>
      <c r="P1166" s="1" t="s">
        <v>246</v>
      </c>
      <c r="Q1166" s="1" t="s">
        <v>247</v>
      </c>
      <c r="R1166" s="1" t="s">
        <v>9819</v>
      </c>
      <c r="S1166" s="1" t="s">
        <v>9406</v>
      </c>
      <c r="T1166" s="1" t="s">
        <v>9132</v>
      </c>
      <c r="U1166" s="1" t="s">
        <v>9133</v>
      </c>
      <c r="V1166" s="18">
        <v>2.7046874999999999</v>
      </c>
      <c r="W1166" s="18">
        <v>2.8954513888888886</v>
      </c>
      <c r="X1166" s="18">
        <v>0.19076388888888887</v>
      </c>
      <c r="Y1166" s="1" t="e">
        <f>VLOOKUP(A1166,tickets!A:A,1,0)</f>
        <v>#N/A</v>
      </c>
      <c r="Z1166" s="58">
        <v>45341</v>
      </c>
      <c r="AA1166" s="79">
        <v>0.99305555555555547</v>
      </c>
    </row>
    <row r="1167" spans="1:27" hidden="1" x14ac:dyDescent="0.2">
      <c r="A1167" s="1" t="s">
        <v>9010</v>
      </c>
      <c r="B1167" s="1" t="s">
        <v>132</v>
      </c>
      <c r="C1167" s="1" t="s">
        <v>256</v>
      </c>
      <c r="D1167" s="1" t="s">
        <v>257</v>
      </c>
      <c r="E1167" s="1" t="s">
        <v>289</v>
      </c>
      <c r="F1167" s="1" t="s">
        <v>219</v>
      </c>
      <c r="G1167" s="1" t="s">
        <v>116</v>
      </c>
      <c r="H1167" s="1" t="s">
        <v>40</v>
      </c>
      <c r="I1167" s="1" t="s">
        <v>117</v>
      </c>
      <c r="J1167" s="1" t="s">
        <v>81</v>
      </c>
      <c r="K1167" s="1" t="s">
        <v>259</v>
      </c>
      <c r="L1167" s="1" t="s">
        <v>260</v>
      </c>
      <c r="M1167" s="1" t="s">
        <v>9574</v>
      </c>
      <c r="N1167" s="1" t="s">
        <v>9575</v>
      </c>
      <c r="O1167" s="1" t="s">
        <v>122</v>
      </c>
      <c r="P1167" s="1" t="s">
        <v>199</v>
      </c>
      <c r="Q1167" s="1" t="s">
        <v>115</v>
      </c>
      <c r="R1167" s="1" t="s">
        <v>9576</v>
      </c>
      <c r="S1167" s="1" t="s">
        <v>9482</v>
      </c>
      <c r="T1167" s="1" t="s">
        <v>426</v>
      </c>
      <c r="U1167" s="1" t="s">
        <v>262</v>
      </c>
      <c r="V1167" s="18">
        <v>7.5763888888888895E-2</v>
      </c>
      <c r="W1167" s="18">
        <v>9.4722222222222222E-2</v>
      </c>
      <c r="X1167" s="18">
        <v>1.8958333333333334E-2</v>
      </c>
      <c r="Y1167" s="1" t="e">
        <f>VLOOKUP(A1167,tickets!A:A,1,0)</f>
        <v>#N/A</v>
      </c>
      <c r="Z1167" s="58">
        <v>45345</v>
      </c>
      <c r="AA1167" s="79">
        <v>0.99305555555555547</v>
      </c>
    </row>
    <row r="1168" spans="1:27" hidden="1" x14ac:dyDescent="0.2">
      <c r="A1168" s="1" t="s">
        <v>9011</v>
      </c>
      <c r="B1168" s="1" t="s">
        <v>132</v>
      </c>
      <c r="C1168" s="1" t="s">
        <v>256</v>
      </c>
      <c r="D1168" s="1" t="s">
        <v>257</v>
      </c>
      <c r="E1168" s="1" t="s">
        <v>289</v>
      </c>
      <c r="F1168" s="1" t="s">
        <v>219</v>
      </c>
      <c r="G1168" s="1" t="s">
        <v>116</v>
      </c>
      <c r="H1168" s="1" t="s">
        <v>40</v>
      </c>
      <c r="I1168" s="1" t="s">
        <v>117</v>
      </c>
      <c r="J1168" s="1" t="s">
        <v>81</v>
      </c>
      <c r="K1168" s="1" t="s">
        <v>259</v>
      </c>
      <c r="L1168" s="1" t="s">
        <v>260</v>
      </c>
      <c r="M1168" s="1" t="s">
        <v>9577</v>
      </c>
      <c r="N1168" s="1" t="s">
        <v>9578</v>
      </c>
      <c r="O1168" s="1" t="s">
        <v>122</v>
      </c>
      <c r="P1168" s="1" t="s">
        <v>199</v>
      </c>
      <c r="Q1168" s="1" t="s">
        <v>115</v>
      </c>
      <c r="R1168" s="1" t="s">
        <v>9579</v>
      </c>
      <c r="S1168" s="1" t="s">
        <v>9482</v>
      </c>
      <c r="T1168" s="1" t="s">
        <v>426</v>
      </c>
      <c r="U1168" s="1" t="s">
        <v>262</v>
      </c>
      <c r="V1168" s="18">
        <v>7.7581018518518521E-2</v>
      </c>
      <c r="W1168" s="18">
        <v>9.3553240740740742E-2</v>
      </c>
      <c r="X1168" s="18">
        <v>1.5972222222222224E-2</v>
      </c>
      <c r="Y1168" s="1" t="e">
        <f>VLOOKUP(A1168,tickets!A:A,1,0)</f>
        <v>#N/A</v>
      </c>
      <c r="Z1168" s="58">
        <v>45345</v>
      </c>
      <c r="AA1168" s="79">
        <v>0.99305555555555547</v>
      </c>
    </row>
    <row r="1169" spans="1:27" x14ac:dyDescent="0.2">
      <c r="A1169" s="1" t="s">
        <v>3327</v>
      </c>
      <c r="B1169" s="1" t="s">
        <v>152</v>
      </c>
      <c r="C1169" s="1" t="s">
        <v>13</v>
      </c>
      <c r="D1169" s="1" t="s">
        <v>13</v>
      </c>
      <c r="E1169" s="1" t="s">
        <v>39</v>
      </c>
      <c r="F1169" s="1" t="s">
        <v>210</v>
      </c>
      <c r="G1169" s="1" t="s">
        <v>110</v>
      </c>
      <c r="H1169" s="1" t="s">
        <v>50</v>
      </c>
      <c r="I1169" s="1" t="s">
        <v>109</v>
      </c>
      <c r="J1169" s="1" t="s">
        <v>81</v>
      </c>
      <c r="K1169" s="1" t="s">
        <v>111</v>
      </c>
      <c r="L1169" s="1" t="s">
        <v>2406</v>
      </c>
      <c r="M1169" s="1" t="s">
        <v>9833</v>
      </c>
      <c r="N1169" s="1" t="s">
        <v>9834</v>
      </c>
      <c r="O1169" s="1" t="s">
        <v>122</v>
      </c>
      <c r="P1169" s="1" t="s">
        <v>246</v>
      </c>
      <c r="Q1169" s="1" t="s">
        <v>247</v>
      </c>
      <c r="R1169" s="1" t="s">
        <v>9835</v>
      </c>
      <c r="S1169" s="1" t="s">
        <v>9406</v>
      </c>
      <c r="T1169" s="1" t="s">
        <v>9143</v>
      </c>
      <c r="U1169" s="1" t="s">
        <v>9144</v>
      </c>
      <c r="V1169" s="18">
        <v>2.1771296296296296</v>
      </c>
      <c r="W1169" s="18">
        <v>2.1783101851851852</v>
      </c>
      <c r="X1169" s="18">
        <v>1.1805555555555556E-3</v>
      </c>
      <c r="Y1169" s="1" t="e">
        <f>VLOOKUP(A1169,tickets!A:A,1,0)</f>
        <v>#N/A</v>
      </c>
      <c r="Z1169" s="58">
        <v>45341</v>
      </c>
      <c r="AA1169" s="79">
        <v>0.99305555555555547</v>
      </c>
    </row>
    <row r="1170" spans="1:27" x14ac:dyDescent="0.2">
      <c r="A1170" s="1" t="s">
        <v>3307</v>
      </c>
      <c r="B1170" s="1" t="s">
        <v>115</v>
      </c>
      <c r="C1170" s="1" t="s">
        <v>18</v>
      </c>
      <c r="D1170" s="1" t="s">
        <v>243</v>
      </c>
      <c r="E1170" s="1" t="s">
        <v>57</v>
      </c>
      <c r="F1170" s="1" t="s">
        <v>191</v>
      </c>
      <c r="G1170" s="1" t="s">
        <v>116</v>
      </c>
      <c r="H1170" s="1" t="s">
        <v>40</v>
      </c>
      <c r="I1170" s="1" t="s">
        <v>117</v>
      </c>
      <c r="J1170" s="1" t="s">
        <v>81</v>
      </c>
      <c r="K1170" s="1" t="s">
        <v>118</v>
      </c>
      <c r="L1170" s="1" t="s">
        <v>3311</v>
      </c>
      <c r="M1170" s="1" t="s">
        <v>9869</v>
      </c>
      <c r="N1170" s="1" t="s">
        <v>9870</v>
      </c>
      <c r="O1170" s="1" t="s">
        <v>122</v>
      </c>
      <c r="P1170" s="1" t="s">
        <v>246</v>
      </c>
      <c r="Q1170" s="1" t="s">
        <v>247</v>
      </c>
      <c r="R1170" s="1" t="s">
        <v>9871</v>
      </c>
      <c r="S1170" s="1" t="s">
        <v>9406</v>
      </c>
      <c r="T1170" s="1" t="s">
        <v>9163</v>
      </c>
      <c r="U1170" s="1" t="s">
        <v>9164</v>
      </c>
      <c r="V1170" s="18">
        <v>4.4442245370370372</v>
      </c>
      <c r="W1170" s="18">
        <v>4.9323263888888889</v>
      </c>
      <c r="X1170" s="18">
        <v>0.48810185185185184</v>
      </c>
      <c r="Y1170" s="1" t="e">
        <f>VLOOKUP(A1170,tickets!A:A,1,0)</f>
        <v>#N/A</v>
      </c>
      <c r="Z1170" s="58">
        <v>45341</v>
      </c>
      <c r="AA1170" s="79">
        <v>0.99305555555555547</v>
      </c>
    </row>
    <row r="1171" spans="1:27" hidden="1" x14ac:dyDescent="0.2">
      <c r="A1171" s="1" t="s">
        <v>9014</v>
      </c>
      <c r="B1171" s="1" t="s">
        <v>132</v>
      </c>
      <c r="C1171" s="1" t="s">
        <v>250</v>
      </c>
      <c r="D1171" s="1" t="s">
        <v>251</v>
      </c>
      <c r="E1171" s="1" t="s">
        <v>289</v>
      </c>
      <c r="F1171" s="1" t="s">
        <v>290</v>
      </c>
      <c r="G1171" s="1" t="s">
        <v>110</v>
      </c>
      <c r="H1171" s="1" t="s">
        <v>50</v>
      </c>
      <c r="I1171" s="1" t="s">
        <v>109</v>
      </c>
      <c r="J1171" s="1" t="s">
        <v>81</v>
      </c>
      <c r="K1171" s="1" t="s">
        <v>129</v>
      </c>
      <c r="L1171" s="1" t="s">
        <v>269</v>
      </c>
      <c r="M1171" s="1" t="s">
        <v>9587</v>
      </c>
      <c r="N1171" s="1" t="s">
        <v>9588</v>
      </c>
      <c r="O1171" s="1" t="s">
        <v>122</v>
      </c>
      <c r="P1171" s="1" t="s">
        <v>246</v>
      </c>
      <c r="Q1171" s="1" t="s">
        <v>247</v>
      </c>
      <c r="R1171" s="1" t="s">
        <v>9589</v>
      </c>
      <c r="S1171" s="1" t="s">
        <v>9422</v>
      </c>
      <c r="T1171" s="1" t="s">
        <v>269</v>
      </c>
      <c r="U1171" s="1" t="s">
        <v>369</v>
      </c>
      <c r="V1171" s="18">
        <v>6.3657407407407402E-4</v>
      </c>
      <c r="W1171" s="18">
        <v>1.2384259259259258E-3</v>
      </c>
      <c r="X1171" s="18">
        <v>6.018518518518519E-4</v>
      </c>
      <c r="Y1171" s="1" t="e">
        <f>VLOOKUP(A1171,tickets!A:A,1,0)</f>
        <v>#N/A</v>
      </c>
      <c r="Z1171" s="58">
        <v>45342</v>
      </c>
      <c r="AA1171" s="79">
        <v>0.99305555555555547</v>
      </c>
    </row>
    <row r="1172" spans="1:27" hidden="1" x14ac:dyDescent="0.2">
      <c r="A1172" s="1" t="s">
        <v>9015</v>
      </c>
      <c r="B1172" s="1" t="s">
        <v>132</v>
      </c>
      <c r="C1172" s="1" t="s">
        <v>250</v>
      </c>
      <c r="D1172" s="1" t="s">
        <v>251</v>
      </c>
      <c r="E1172" s="1" t="s">
        <v>263</v>
      </c>
      <c r="F1172" s="1" t="s">
        <v>293</v>
      </c>
      <c r="G1172" s="1" t="s">
        <v>116</v>
      </c>
      <c r="H1172" s="1" t="s">
        <v>40</v>
      </c>
      <c r="I1172" s="1" t="s">
        <v>117</v>
      </c>
      <c r="J1172" s="1" t="s">
        <v>81</v>
      </c>
      <c r="K1172" s="1" t="s">
        <v>129</v>
      </c>
      <c r="L1172" s="1" t="s">
        <v>386</v>
      </c>
      <c r="M1172" s="1" t="s">
        <v>9590</v>
      </c>
      <c r="N1172" s="1" t="s">
        <v>9591</v>
      </c>
      <c r="O1172" s="1" t="s">
        <v>122</v>
      </c>
      <c r="P1172" s="1" t="s">
        <v>246</v>
      </c>
      <c r="Q1172" s="1" t="s">
        <v>247</v>
      </c>
      <c r="R1172" s="1" t="s">
        <v>9591</v>
      </c>
      <c r="S1172" s="1" t="s">
        <v>9406</v>
      </c>
      <c r="T1172" s="1" t="s">
        <v>386</v>
      </c>
      <c r="U1172" s="1" t="s">
        <v>387</v>
      </c>
      <c r="V1172" s="18">
        <v>0</v>
      </c>
      <c r="W1172" s="18">
        <v>7.8703703703703705E-4</v>
      </c>
      <c r="X1172" s="18">
        <v>7.8703703703703705E-4</v>
      </c>
      <c r="Y1172" s="1" t="e">
        <f>VLOOKUP(A1172,tickets!A:A,1,0)</f>
        <v>#N/A</v>
      </c>
      <c r="Z1172" s="58">
        <v>45341</v>
      </c>
      <c r="AA1172" s="79">
        <v>0.99305555555555547</v>
      </c>
    </row>
    <row r="1173" spans="1:27" x14ac:dyDescent="0.2">
      <c r="A1173" s="1" t="s">
        <v>3322</v>
      </c>
      <c r="B1173" s="1" t="s">
        <v>115</v>
      </c>
      <c r="C1173" s="1" t="s">
        <v>15</v>
      </c>
      <c r="D1173" s="1" t="s">
        <v>243</v>
      </c>
      <c r="E1173" s="1" t="s">
        <v>53</v>
      </c>
      <c r="F1173" s="1" t="s">
        <v>120</v>
      </c>
      <c r="G1173" s="1" t="s">
        <v>116</v>
      </c>
      <c r="H1173" s="1" t="s">
        <v>40</v>
      </c>
      <c r="I1173" s="1" t="s">
        <v>117</v>
      </c>
      <c r="J1173" s="1" t="s">
        <v>81</v>
      </c>
      <c r="K1173" s="1" t="s">
        <v>111</v>
      </c>
      <c r="L1173" s="1" t="s">
        <v>3326</v>
      </c>
      <c r="M1173" s="1" t="s">
        <v>9912</v>
      </c>
      <c r="N1173" s="1" t="s">
        <v>9913</v>
      </c>
      <c r="O1173" s="1" t="s">
        <v>165</v>
      </c>
      <c r="P1173" s="1" t="s">
        <v>246</v>
      </c>
      <c r="Q1173" s="1" t="s">
        <v>247</v>
      </c>
      <c r="R1173" s="1" t="s">
        <v>9914</v>
      </c>
      <c r="S1173" s="1" t="s">
        <v>9914</v>
      </c>
      <c r="T1173" s="1" t="s">
        <v>9185</v>
      </c>
      <c r="U1173" s="1" t="s">
        <v>9186</v>
      </c>
      <c r="V1173" s="18">
        <v>0</v>
      </c>
      <c r="W1173" s="18">
        <v>1.3078703703703703E-2</v>
      </c>
      <c r="X1173" s="18">
        <v>1.3078703703703703E-2</v>
      </c>
      <c r="Y1173" s="1" t="e">
        <f>VLOOKUP(A1173,tickets!A:A,1,0)</f>
        <v>#N/A</v>
      </c>
      <c r="Z1173" s="58">
        <v>45341</v>
      </c>
      <c r="AA1173" s="79">
        <v>0.99305555555555547</v>
      </c>
    </row>
    <row r="1174" spans="1:27" x14ac:dyDescent="0.2">
      <c r="A1174" s="1" t="s">
        <v>3403</v>
      </c>
      <c r="B1174" s="1" t="s">
        <v>112</v>
      </c>
      <c r="C1174" s="1" t="s">
        <v>18</v>
      </c>
      <c r="D1174" s="1" t="s">
        <v>18</v>
      </c>
      <c r="E1174" s="1" t="s">
        <v>499</v>
      </c>
      <c r="F1174" s="1" t="s">
        <v>1770</v>
      </c>
      <c r="G1174" s="1" t="s">
        <v>110</v>
      </c>
      <c r="H1174" s="1" t="s">
        <v>50</v>
      </c>
      <c r="I1174" s="1" t="s">
        <v>109</v>
      </c>
      <c r="J1174" s="1" t="s">
        <v>81</v>
      </c>
      <c r="K1174" s="1" t="s">
        <v>111</v>
      </c>
      <c r="L1174" s="1" t="s">
        <v>3407</v>
      </c>
      <c r="M1174" s="1" t="s">
        <v>9918</v>
      </c>
      <c r="N1174" s="1" t="s">
        <v>9919</v>
      </c>
      <c r="O1174" s="1" t="s">
        <v>122</v>
      </c>
      <c r="P1174" s="1" t="s">
        <v>266</v>
      </c>
      <c r="Q1174" s="1" t="s">
        <v>267</v>
      </c>
      <c r="R1174" s="1" t="s">
        <v>9920</v>
      </c>
      <c r="S1174" s="1" t="s">
        <v>9406</v>
      </c>
      <c r="T1174" s="1" t="s">
        <v>9189</v>
      </c>
      <c r="U1174" s="1" t="s">
        <v>6339</v>
      </c>
      <c r="V1174" s="18">
        <v>0</v>
      </c>
      <c r="W1174" s="18">
        <v>1.1111111111111111E-3</v>
      </c>
      <c r="X1174" s="18">
        <v>1.1111111111111111E-3</v>
      </c>
      <c r="Y1174" s="1" t="e">
        <f>VLOOKUP(A1174,tickets!A:A,1,0)</f>
        <v>#N/A</v>
      </c>
      <c r="Z1174" s="58">
        <v>45341</v>
      </c>
      <c r="AA1174" s="79">
        <v>0.99305555555555547</v>
      </c>
    </row>
    <row r="1175" spans="1:27" x14ac:dyDescent="0.2">
      <c r="A1175" s="1" t="s">
        <v>3453</v>
      </c>
      <c r="B1175" s="1" t="s">
        <v>112</v>
      </c>
      <c r="C1175" s="1" t="s">
        <v>18</v>
      </c>
      <c r="D1175" s="1" t="s">
        <v>18</v>
      </c>
      <c r="E1175" s="1" t="s">
        <v>60</v>
      </c>
      <c r="F1175" s="1" t="s">
        <v>445</v>
      </c>
      <c r="G1175" s="1" t="s">
        <v>110</v>
      </c>
      <c r="H1175" s="1" t="s">
        <v>50</v>
      </c>
      <c r="I1175" s="1" t="s">
        <v>109</v>
      </c>
      <c r="J1175" s="1" t="s">
        <v>81</v>
      </c>
      <c r="K1175" s="1" t="s">
        <v>111</v>
      </c>
      <c r="L1175" s="1" t="s">
        <v>3457</v>
      </c>
      <c r="M1175" s="1" t="s">
        <v>9941</v>
      </c>
      <c r="N1175" s="1" t="s">
        <v>9942</v>
      </c>
      <c r="O1175" s="1" t="s">
        <v>122</v>
      </c>
      <c r="P1175" s="1" t="s">
        <v>266</v>
      </c>
      <c r="Q1175" s="1" t="s">
        <v>267</v>
      </c>
      <c r="R1175" s="1" t="s">
        <v>9943</v>
      </c>
      <c r="S1175" s="1" t="s">
        <v>9406</v>
      </c>
      <c r="T1175" s="1" t="s">
        <v>3457</v>
      </c>
      <c r="U1175" s="1" t="s">
        <v>9097</v>
      </c>
      <c r="V1175" s="18">
        <v>0</v>
      </c>
      <c r="W1175" s="18">
        <v>6.0069444444444441E-3</v>
      </c>
      <c r="X1175" s="18">
        <v>6.0069444444444441E-3</v>
      </c>
      <c r="Y1175" s="1" t="e">
        <f>VLOOKUP(A1175,tickets!A:A,1,0)</f>
        <v>#N/A</v>
      </c>
      <c r="Z1175" s="58">
        <v>45341</v>
      </c>
      <c r="AA1175" s="79">
        <v>0.99305555555555547</v>
      </c>
    </row>
    <row r="1176" spans="1:27" x14ac:dyDescent="0.2">
      <c r="A1176" s="1" t="s">
        <v>3468</v>
      </c>
      <c r="B1176" s="1" t="s">
        <v>112</v>
      </c>
      <c r="C1176" s="1" t="s">
        <v>18</v>
      </c>
      <c r="D1176" s="1" t="s">
        <v>18</v>
      </c>
      <c r="E1176" s="1" t="s">
        <v>60</v>
      </c>
      <c r="F1176" s="1" t="s">
        <v>445</v>
      </c>
      <c r="G1176" s="1" t="s">
        <v>110</v>
      </c>
      <c r="H1176" s="1" t="s">
        <v>50</v>
      </c>
      <c r="I1176" s="1" t="s">
        <v>109</v>
      </c>
      <c r="J1176" s="1" t="s">
        <v>81</v>
      </c>
      <c r="K1176" s="1" t="s">
        <v>111</v>
      </c>
      <c r="L1176" s="1" t="s">
        <v>3472</v>
      </c>
      <c r="M1176" s="1" t="s">
        <v>9956</v>
      </c>
      <c r="N1176" s="1" t="s">
        <v>9957</v>
      </c>
      <c r="O1176" s="1" t="s">
        <v>122</v>
      </c>
      <c r="P1176" s="1" t="s">
        <v>266</v>
      </c>
      <c r="Q1176" s="1" t="s">
        <v>267</v>
      </c>
      <c r="R1176" s="1" t="s">
        <v>9958</v>
      </c>
      <c r="S1176" s="1" t="s">
        <v>9406</v>
      </c>
      <c r="T1176" s="1" t="s">
        <v>9207</v>
      </c>
      <c r="U1176" s="1" t="s">
        <v>9208</v>
      </c>
      <c r="V1176" s="18">
        <v>0</v>
      </c>
      <c r="W1176" s="18">
        <v>8.564814814814815E-4</v>
      </c>
      <c r="X1176" s="18">
        <v>8.564814814814815E-4</v>
      </c>
      <c r="Y1176" s="1" t="e">
        <f>VLOOKUP(A1176,tickets!A:A,1,0)</f>
        <v>#N/A</v>
      </c>
      <c r="Z1176" s="58">
        <v>45341</v>
      </c>
      <c r="AA1176" s="79">
        <v>0.99305555555555547</v>
      </c>
    </row>
    <row r="1177" spans="1:27" x14ac:dyDescent="0.2">
      <c r="A1177" s="1" t="s">
        <v>3380</v>
      </c>
      <c r="B1177" s="1" t="s">
        <v>112</v>
      </c>
      <c r="C1177" s="1" t="s">
        <v>18</v>
      </c>
      <c r="D1177" s="1" t="s">
        <v>242</v>
      </c>
      <c r="E1177" s="1" t="s">
        <v>61</v>
      </c>
      <c r="F1177" s="1" t="s">
        <v>453</v>
      </c>
      <c r="G1177" s="1" t="s">
        <v>110</v>
      </c>
      <c r="H1177" s="1" t="s">
        <v>50</v>
      </c>
      <c r="I1177" s="1" t="s">
        <v>109</v>
      </c>
      <c r="J1177" s="1" t="s">
        <v>81</v>
      </c>
      <c r="K1177" s="1" t="s">
        <v>111</v>
      </c>
      <c r="L1177" s="1" t="s">
        <v>540</v>
      </c>
      <c r="M1177" s="1" t="s">
        <v>9962</v>
      </c>
      <c r="N1177" s="1" t="s">
        <v>9963</v>
      </c>
      <c r="O1177" s="1" t="s">
        <v>122</v>
      </c>
      <c r="P1177" s="1" t="s">
        <v>266</v>
      </c>
      <c r="Q1177" s="1" t="s">
        <v>267</v>
      </c>
      <c r="R1177" s="1" t="s">
        <v>9964</v>
      </c>
      <c r="S1177" s="1" t="s">
        <v>9406</v>
      </c>
      <c r="T1177" s="1" t="s">
        <v>540</v>
      </c>
      <c r="U1177" s="1" t="s">
        <v>540</v>
      </c>
      <c r="V1177" s="18">
        <v>0</v>
      </c>
      <c r="W1177" s="18">
        <v>1.8287037037037037E-3</v>
      </c>
      <c r="X1177" s="18">
        <v>1.8287037037037037E-3</v>
      </c>
      <c r="Y1177" s="1" t="e">
        <f>VLOOKUP(A1177,tickets!A:A,1,0)</f>
        <v>#N/A</v>
      </c>
      <c r="Z1177" s="58">
        <v>45341</v>
      </c>
      <c r="AA1177" s="79">
        <v>0.99305555555555547</v>
      </c>
    </row>
    <row r="1178" spans="1:27" x14ac:dyDescent="0.2">
      <c r="A1178" s="1" t="s">
        <v>3384</v>
      </c>
      <c r="B1178" s="1" t="s">
        <v>112</v>
      </c>
      <c r="C1178" s="1" t="s">
        <v>18</v>
      </c>
      <c r="D1178" s="1" t="s">
        <v>242</v>
      </c>
      <c r="E1178" s="1" t="s">
        <v>61</v>
      </c>
      <c r="F1178" s="1" t="s">
        <v>453</v>
      </c>
      <c r="G1178" s="1" t="s">
        <v>110</v>
      </c>
      <c r="H1178" s="1" t="s">
        <v>50</v>
      </c>
      <c r="I1178" s="1" t="s">
        <v>109</v>
      </c>
      <c r="J1178" s="1" t="s">
        <v>81</v>
      </c>
      <c r="K1178" s="1" t="s">
        <v>111</v>
      </c>
      <c r="L1178" s="1" t="s">
        <v>542</v>
      </c>
      <c r="M1178" s="1" t="s">
        <v>9965</v>
      </c>
      <c r="N1178" s="1" t="s">
        <v>9966</v>
      </c>
      <c r="O1178" s="1" t="s">
        <v>122</v>
      </c>
      <c r="P1178" s="1" t="s">
        <v>266</v>
      </c>
      <c r="Q1178" s="1" t="s">
        <v>267</v>
      </c>
      <c r="R1178" s="1" t="s">
        <v>9967</v>
      </c>
      <c r="S1178" s="1" t="s">
        <v>9406</v>
      </c>
      <c r="T1178" s="1" t="s">
        <v>542</v>
      </c>
      <c r="U1178" s="1" t="s">
        <v>542</v>
      </c>
      <c r="V1178" s="18">
        <v>0</v>
      </c>
      <c r="W1178" s="18">
        <v>2.4768518518518516E-3</v>
      </c>
      <c r="X1178" s="18">
        <v>2.4768518518518516E-3</v>
      </c>
      <c r="Y1178" s="1" t="e">
        <f>VLOOKUP(A1178,tickets!A:A,1,0)</f>
        <v>#N/A</v>
      </c>
      <c r="Z1178" s="58">
        <v>45341</v>
      </c>
      <c r="AA1178" s="79">
        <v>0.99305555555555547</v>
      </c>
    </row>
    <row r="1179" spans="1:27" x14ac:dyDescent="0.2">
      <c r="A1179" s="1" t="s">
        <v>3317</v>
      </c>
      <c r="B1179" s="1" t="s">
        <v>112</v>
      </c>
      <c r="C1179" s="1" t="s">
        <v>19</v>
      </c>
      <c r="D1179" s="1" t="s">
        <v>311</v>
      </c>
      <c r="E1179" s="1" t="s">
        <v>62</v>
      </c>
      <c r="F1179" s="1" t="s">
        <v>134</v>
      </c>
      <c r="G1179" s="1" t="s">
        <v>110</v>
      </c>
      <c r="H1179" s="1" t="s">
        <v>50</v>
      </c>
      <c r="I1179" s="1" t="s">
        <v>109</v>
      </c>
      <c r="J1179" s="1" t="s">
        <v>81</v>
      </c>
      <c r="K1179" s="1" t="s">
        <v>121</v>
      </c>
      <c r="L1179" s="1" t="s">
        <v>3321</v>
      </c>
      <c r="M1179" s="1" t="s">
        <v>9992</v>
      </c>
      <c r="N1179" s="1" t="s">
        <v>9993</v>
      </c>
      <c r="O1179" s="1" t="s">
        <v>122</v>
      </c>
      <c r="P1179" s="1" t="s">
        <v>266</v>
      </c>
      <c r="Q1179" s="1" t="s">
        <v>267</v>
      </c>
      <c r="R1179" s="1" t="s">
        <v>9994</v>
      </c>
      <c r="S1179" s="1" t="s">
        <v>9406</v>
      </c>
      <c r="T1179" s="1" t="s">
        <v>504</v>
      </c>
      <c r="U1179" s="1" t="s">
        <v>9221</v>
      </c>
      <c r="V1179" s="18">
        <v>0.10172453703703704</v>
      </c>
      <c r="W1179" s="18">
        <v>0.12560185185185185</v>
      </c>
      <c r="X1179" s="18">
        <v>2.3877314814814813E-2</v>
      </c>
      <c r="Y1179" s="1" t="e">
        <f>VLOOKUP(A1179,tickets!A:A,1,0)</f>
        <v>#N/A</v>
      </c>
      <c r="Z1179" s="58">
        <v>45341</v>
      </c>
      <c r="AA1179" s="79">
        <v>0.99305555555555547</v>
      </c>
    </row>
    <row r="1180" spans="1:27" x14ac:dyDescent="0.2">
      <c r="A1180" s="1" t="s">
        <v>3413</v>
      </c>
      <c r="B1180" s="1" t="s">
        <v>112</v>
      </c>
      <c r="C1180" s="1" t="s">
        <v>18</v>
      </c>
      <c r="D1180" s="1" t="s">
        <v>18</v>
      </c>
      <c r="E1180" s="1" t="s">
        <v>60</v>
      </c>
      <c r="F1180" s="1" t="s">
        <v>445</v>
      </c>
      <c r="G1180" s="1" t="s">
        <v>110</v>
      </c>
      <c r="H1180" s="1" t="s">
        <v>50</v>
      </c>
      <c r="I1180" s="1" t="s">
        <v>109</v>
      </c>
      <c r="J1180" s="1" t="s">
        <v>81</v>
      </c>
      <c r="K1180" s="1" t="s">
        <v>111</v>
      </c>
      <c r="L1180" s="1" t="s">
        <v>3417</v>
      </c>
      <c r="M1180" s="1" t="s">
        <v>10012</v>
      </c>
      <c r="N1180" s="1" t="s">
        <v>10013</v>
      </c>
      <c r="O1180" s="1" t="s">
        <v>122</v>
      </c>
      <c r="P1180" s="1" t="s">
        <v>266</v>
      </c>
      <c r="Q1180" s="1" t="s">
        <v>267</v>
      </c>
      <c r="R1180" s="1" t="s">
        <v>10014</v>
      </c>
      <c r="S1180" s="1" t="s">
        <v>9406</v>
      </c>
      <c r="T1180" s="1" t="s">
        <v>10015</v>
      </c>
      <c r="U1180" s="1" t="s">
        <v>8917</v>
      </c>
      <c r="V1180" s="18">
        <v>0</v>
      </c>
      <c r="W1180" s="18">
        <v>6.9097222222222225E-3</v>
      </c>
      <c r="X1180" s="18">
        <v>6.9097222222222225E-3</v>
      </c>
      <c r="Y1180" s="1" t="e">
        <f>VLOOKUP(A1180,tickets!A:A,1,0)</f>
        <v>#N/A</v>
      </c>
      <c r="Z1180" s="58">
        <v>45341</v>
      </c>
      <c r="AA1180" s="79">
        <v>0.99305555555555547</v>
      </c>
    </row>
    <row r="1181" spans="1:27" x14ac:dyDescent="0.2">
      <c r="A1181" s="1" t="s">
        <v>3463</v>
      </c>
      <c r="B1181" s="1" t="s">
        <v>112</v>
      </c>
      <c r="C1181" s="1" t="s">
        <v>18</v>
      </c>
      <c r="D1181" s="1" t="s">
        <v>18</v>
      </c>
      <c r="E1181" s="1" t="s">
        <v>60</v>
      </c>
      <c r="F1181" s="1" t="s">
        <v>445</v>
      </c>
      <c r="G1181" s="1" t="s">
        <v>110</v>
      </c>
      <c r="H1181" s="1" t="s">
        <v>50</v>
      </c>
      <c r="I1181" s="1" t="s">
        <v>109</v>
      </c>
      <c r="J1181" s="1" t="s">
        <v>81</v>
      </c>
      <c r="K1181" s="1" t="s">
        <v>111</v>
      </c>
      <c r="L1181" s="1" t="s">
        <v>3467</v>
      </c>
      <c r="M1181" s="1" t="s">
        <v>10019</v>
      </c>
      <c r="N1181" s="1" t="s">
        <v>10020</v>
      </c>
      <c r="O1181" s="1" t="s">
        <v>122</v>
      </c>
      <c r="P1181" s="1" t="s">
        <v>266</v>
      </c>
      <c r="Q1181" s="1" t="s">
        <v>267</v>
      </c>
      <c r="R1181" s="1" t="s">
        <v>10021</v>
      </c>
      <c r="S1181" s="1" t="s">
        <v>9406</v>
      </c>
      <c r="T1181" s="1" t="s">
        <v>3467</v>
      </c>
      <c r="U1181" s="1" t="s">
        <v>9097</v>
      </c>
      <c r="V1181" s="18">
        <v>0</v>
      </c>
      <c r="W1181" s="18">
        <v>4.5601851851851853E-3</v>
      </c>
      <c r="X1181" s="18">
        <v>4.5601851851851853E-3</v>
      </c>
      <c r="Y1181" s="1" t="e">
        <f>VLOOKUP(A1181,tickets!A:A,1,0)</f>
        <v>#N/A</v>
      </c>
      <c r="Z1181" s="58">
        <v>45341</v>
      </c>
      <c r="AA1181" s="79">
        <v>0.99305555555555547</v>
      </c>
    </row>
    <row r="1182" spans="1:27" hidden="1" x14ac:dyDescent="0.2">
      <c r="A1182" s="1" t="s">
        <v>3503</v>
      </c>
      <c r="B1182" s="1" t="s">
        <v>124</v>
      </c>
      <c r="C1182" s="1" t="s">
        <v>19</v>
      </c>
      <c r="D1182" s="1" t="s">
        <v>277</v>
      </c>
      <c r="E1182" s="1" t="s">
        <v>64</v>
      </c>
      <c r="F1182" s="1" t="s">
        <v>125</v>
      </c>
      <c r="G1182" s="1" t="s">
        <v>123</v>
      </c>
      <c r="H1182" s="1" t="s">
        <v>50</v>
      </c>
      <c r="I1182" s="1" t="s">
        <v>109</v>
      </c>
      <c r="J1182" s="1" t="s">
        <v>80</v>
      </c>
      <c r="K1182" s="1" t="s">
        <v>459</v>
      </c>
      <c r="L1182" s="1" t="s">
        <v>3506</v>
      </c>
      <c r="M1182" s="1" t="s">
        <v>10025</v>
      </c>
      <c r="N1182" s="1" t="s">
        <v>10025</v>
      </c>
      <c r="O1182" s="1" t="s">
        <v>122</v>
      </c>
      <c r="P1182" s="1" t="s">
        <v>266</v>
      </c>
      <c r="Q1182" s="1" t="s">
        <v>267</v>
      </c>
      <c r="R1182" s="1" t="s">
        <v>10026</v>
      </c>
      <c r="S1182" s="1" t="s">
        <v>9406</v>
      </c>
      <c r="T1182" s="1" t="s">
        <v>9237</v>
      </c>
      <c r="U1182" s="1" t="s">
        <v>9238</v>
      </c>
      <c r="V1182" s="18">
        <v>0.11037037037037038</v>
      </c>
      <c r="W1182" s="18">
        <v>0.11136574074074074</v>
      </c>
      <c r="X1182" s="18">
        <v>9.9537037037037042E-4</v>
      </c>
      <c r="Y1182" s="1" t="e">
        <f>VLOOKUP(A1182,tickets!A:A,1,0)</f>
        <v>#N/A</v>
      </c>
      <c r="Z1182" s="58">
        <v>45341</v>
      </c>
      <c r="AA1182" s="79">
        <v>0.99305555555555547</v>
      </c>
    </row>
    <row r="1183" spans="1:27" hidden="1" x14ac:dyDescent="0.2">
      <c r="A1183" s="1" t="s">
        <v>3350</v>
      </c>
      <c r="B1183" s="1" t="s">
        <v>164</v>
      </c>
      <c r="C1183" s="1" t="s">
        <v>15</v>
      </c>
      <c r="D1183" s="1" t="s">
        <v>242</v>
      </c>
      <c r="E1183" s="1" t="s">
        <v>53</v>
      </c>
      <c r="F1183" s="1" t="s">
        <v>147</v>
      </c>
      <c r="G1183" s="1" t="s">
        <v>110</v>
      </c>
      <c r="H1183" s="1" t="s">
        <v>50</v>
      </c>
      <c r="I1183" s="1" t="s">
        <v>109</v>
      </c>
      <c r="J1183" s="1" t="s">
        <v>80</v>
      </c>
      <c r="K1183" s="1" t="s">
        <v>111</v>
      </c>
      <c r="L1183" s="1" t="s">
        <v>3354</v>
      </c>
      <c r="M1183" s="1" t="s">
        <v>10030</v>
      </c>
      <c r="N1183" s="1" t="s">
        <v>10031</v>
      </c>
      <c r="O1183" s="1" t="s">
        <v>165</v>
      </c>
      <c r="P1183" s="1" t="s">
        <v>9240</v>
      </c>
      <c r="Q1183" s="1" t="s">
        <v>230</v>
      </c>
      <c r="R1183" s="1" t="s">
        <v>10032</v>
      </c>
      <c r="S1183" s="1" t="s">
        <v>10032</v>
      </c>
      <c r="U1183" s="1" t="s">
        <v>3354</v>
      </c>
      <c r="V1183" s="18">
        <v>0</v>
      </c>
      <c r="W1183" s="18">
        <v>0</v>
      </c>
      <c r="X1183" s="18">
        <v>0</v>
      </c>
      <c r="Y1183" s="1" t="e">
        <f>VLOOKUP(A1183,tickets!A:A,1,0)</f>
        <v>#N/A</v>
      </c>
      <c r="Z1183" s="58">
        <v>45341</v>
      </c>
      <c r="AA1183" s="79">
        <v>0.99305555555555547</v>
      </c>
    </row>
    <row r="1184" spans="1:27" x14ac:dyDescent="0.2">
      <c r="A1184" s="1" t="s">
        <v>3375</v>
      </c>
      <c r="B1184" s="1" t="s">
        <v>112</v>
      </c>
      <c r="C1184" s="1" t="s">
        <v>18</v>
      </c>
      <c r="D1184" s="1" t="s">
        <v>242</v>
      </c>
      <c r="E1184" s="1" t="s">
        <v>61</v>
      </c>
      <c r="F1184" s="1" t="s">
        <v>453</v>
      </c>
      <c r="G1184" s="1" t="s">
        <v>110</v>
      </c>
      <c r="H1184" s="1" t="s">
        <v>50</v>
      </c>
      <c r="I1184" s="1" t="s">
        <v>109</v>
      </c>
      <c r="J1184" s="1" t="s">
        <v>81</v>
      </c>
      <c r="K1184" s="1" t="s">
        <v>111</v>
      </c>
      <c r="L1184" s="1" t="s">
        <v>3379</v>
      </c>
      <c r="M1184" s="1" t="s">
        <v>10060</v>
      </c>
      <c r="N1184" s="1" t="s">
        <v>10061</v>
      </c>
      <c r="O1184" s="1" t="s">
        <v>122</v>
      </c>
      <c r="P1184" s="1" t="s">
        <v>266</v>
      </c>
      <c r="Q1184" s="1" t="s">
        <v>267</v>
      </c>
      <c r="R1184" s="1" t="s">
        <v>10062</v>
      </c>
      <c r="S1184" s="1" t="s">
        <v>9406</v>
      </c>
      <c r="T1184" s="1" t="s">
        <v>3379</v>
      </c>
      <c r="U1184" s="1" t="s">
        <v>3379</v>
      </c>
      <c r="V1184" s="18">
        <v>0</v>
      </c>
      <c r="W1184" s="18">
        <v>3.2754629629629631E-3</v>
      </c>
      <c r="X1184" s="18">
        <v>3.2754629629629631E-3</v>
      </c>
      <c r="Y1184" s="1" t="e">
        <f>VLOOKUP(A1184,tickets!A:A,1,0)</f>
        <v>#N/A</v>
      </c>
      <c r="Z1184" s="58">
        <v>45341</v>
      </c>
      <c r="AA1184" s="79">
        <v>0.99305555555555547</v>
      </c>
    </row>
    <row r="1185" spans="1:27" x14ac:dyDescent="0.2">
      <c r="A1185" s="1" t="s">
        <v>3388</v>
      </c>
      <c r="B1185" s="1" t="s">
        <v>112</v>
      </c>
      <c r="C1185" s="1" t="s">
        <v>18</v>
      </c>
      <c r="D1185" s="1" t="s">
        <v>242</v>
      </c>
      <c r="E1185" s="1" t="s">
        <v>61</v>
      </c>
      <c r="F1185" s="1" t="s">
        <v>453</v>
      </c>
      <c r="G1185" s="1" t="s">
        <v>110</v>
      </c>
      <c r="H1185" s="1" t="s">
        <v>50</v>
      </c>
      <c r="I1185" s="1" t="s">
        <v>109</v>
      </c>
      <c r="J1185" s="1" t="s">
        <v>81</v>
      </c>
      <c r="K1185" s="1" t="s">
        <v>111</v>
      </c>
      <c r="L1185" s="1" t="s">
        <v>3392</v>
      </c>
      <c r="M1185" s="1" t="s">
        <v>10063</v>
      </c>
      <c r="N1185" s="1" t="s">
        <v>10064</v>
      </c>
      <c r="O1185" s="1" t="s">
        <v>122</v>
      </c>
      <c r="P1185" s="1" t="s">
        <v>266</v>
      </c>
      <c r="Q1185" s="1" t="s">
        <v>267</v>
      </c>
      <c r="R1185" s="1" t="s">
        <v>10065</v>
      </c>
      <c r="S1185" s="1" t="s">
        <v>9406</v>
      </c>
      <c r="T1185" s="1" t="s">
        <v>9259</v>
      </c>
      <c r="U1185" s="1" t="s">
        <v>9259</v>
      </c>
      <c r="V1185" s="18">
        <v>0</v>
      </c>
      <c r="W1185" s="18">
        <v>6.782407407407408E-3</v>
      </c>
      <c r="X1185" s="18">
        <v>6.782407407407408E-3</v>
      </c>
      <c r="Y1185" s="1" t="e">
        <f>VLOOKUP(A1185,tickets!A:A,1,0)</f>
        <v>#N/A</v>
      </c>
      <c r="Z1185" s="58">
        <v>45341</v>
      </c>
      <c r="AA1185" s="79">
        <v>0.99305555555555547</v>
      </c>
    </row>
    <row r="1186" spans="1:27" x14ac:dyDescent="0.2">
      <c r="A1186" s="1" t="s">
        <v>3408</v>
      </c>
      <c r="B1186" s="1" t="s">
        <v>167</v>
      </c>
      <c r="C1186" s="1" t="s">
        <v>22</v>
      </c>
      <c r="D1186" s="1" t="s">
        <v>243</v>
      </c>
      <c r="E1186" s="1" t="s">
        <v>46</v>
      </c>
      <c r="F1186" s="1" t="s">
        <v>191</v>
      </c>
      <c r="G1186" s="1" t="s">
        <v>116</v>
      </c>
      <c r="H1186" s="1" t="s">
        <v>40</v>
      </c>
      <c r="I1186" s="1" t="s">
        <v>117</v>
      </c>
      <c r="J1186" s="1" t="s">
        <v>81</v>
      </c>
      <c r="K1186" s="1" t="s">
        <v>169</v>
      </c>
      <c r="L1186" s="1" t="s">
        <v>3412</v>
      </c>
      <c r="M1186" s="1" t="s">
        <v>10069</v>
      </c>
      <c r="N1186" s="1" t="s">
        <v>10070</v>
      </c>
      <c r="O1186" s="1" t="s">
        <v>122</v>
      </c>
      <c r="P1186" s="1" t="s">
        <v>266</v>
      </c>
      <c r="Q1186" s="1" t="s">
        <v>330</v>
      </c>
      <c r="R1186" s="1" t="s">
        <v>10071</v>
      </c>
      <c r="S1186" s="1" t="s">
        <v>9406</v>
      </c>
      <c r="T1186" s="1" t="s">
        <v>9262</v>
      </c>
      <c r="U1186" s="1" t="s">
        <v>331</v>
      </c>
      <c r="V1186" s="18">
        <v>0</v>
      </c>
      <c r="W1186" s="18">
        <v>1.0358796296296295E-2</v>
      </c>
      <c r="X1186" s="18">
        <v>1.0358796296296295E-2</v>
      </c>
      <c r="Y1186" s="1" t="e">
        <f>VLOOKUP(A1186,tickets!A:A,1,0)</f>
        <v>#N/A</v>
      </c>
      <c r="Z1186" s="58">
        <v>45341</v>
      </c>
      <c r="AA1186" s="79">
        <v>0.99305555555555547</v>
      </c>
    </row>
    <row r="1187" spans="1:27" hidden="1" x14ac:dyDescent="0.2">
      <c r="A1187" s="1" t="s">
        <v>3331</v>
      </c>
      <c r="B1187" s="1" t="s">
        <v>115</v>
      </c>
      <c r="C1187" s="1" t="s">
        <v>16</v>
      </c>
      <c r="D1187" s="1" t="s">
        <v>243</v>
      </c>
      <c r="E1187" s="1" t="s">
        <v>54</v>
      </c>
      <c r="F1187" s="1" t="s">
        <v>191</v>
      </c>
      <c r="G1187" s="1" t="s">
        <v>116</v>
      </c>
      <c r="H1187" s="1" t="s">
        <v>40</v>
      </c>
      <c r="I1187" s="1" t="s">
        <v>117</v>
      </c>
      <c r="J1187" s="1" t="s">
        <v>80</v>
      </c>
      <c r="K1187" s="1" t="s">
        <v>111</v>
      </c>
      <c r="L1187" s="1" t="s">
        <v>3335</v>
      </c>
      <c r="M1187" s="1" t="s">
        <v>10078</v>
      </c>
      <c r="N1187" s="1" t="s">
        <v>10079</v>
      </c>
      <c r="O1187" s="1" t="s">
        <v>122</v>
      </c>
      <c r="P1187" s="1" t="s">
        <v>246</v>
      </c>
      <c r="Q1187" s="1" t="s">
        <v>247</v>
      </c>
      <c r="R1187" s="1" t="s">
        <v>10080</v>
      </c>
      <c r="S1187" s="1" t="s">
        <v>9406</v>
      </c>
      <c r="T1187" s="1" t="s">
        <v>9267</v>
      </c>
      <c r="U1187" s="1" t="s">
        <v>9268</v>
      </c>
      <c r="V1187" s="18">
        <v>6.072673611111111</v>
      </c>
      <c r="W1187" s="18">
        <v>6.1007175925925923</v>
      </c>
      <c r="X1187" s="18">
        <v>2.8043981481481479E-2</v>
      </c>
      <c r="Y1187" s="1" t="e">
        <f>VLOOKUP(A1187,tickets!A:A,1,0)</f>
        <v>#N/A</v>
      </c>
      <c r="Z1187" s="58">
        <v>45341</v>
      </c>
      <c r="AA1187" s="79">
        <v>0.99305555555555547</v>
      </c>
    </row>
    <row r="1188" spans="1:27" x14ac:dyDescent="0.2">
      <c r="A1188" s="1" t="s">
        <v>3259</v>
      </c>
      <c r="B1188" s="1" t="s">
        <v>167</v>
      </c>
      <c r="C1188" s="1" t="s">
        <v>22</v>
      </c>
      <c r="D1188" s="1" t="s">
        <v>22</v>
      </c>
      <c r="E1188" s="1" t="s">
        <v>45</v>
      </c>
      <c r="F1188" s="1" t="s">
        <v>168</v>
      </c>
      <c r="G1188" s="1" t="s">
        <v>110</v>
      </c>
      <c r="H1188" s="1" t="s">
        <v>50</v>
      </c>
      <c r="I1188" s="1" t="s">
        <v>109</v>
      </c>
      <c r="J1188" s="1" t="s">
        <v>81</v>
      </c>
      <c r="K1188" s="1" t="s">
        <v>111</v>
      </c>
      <c r="L1188" s="1" t="s">
        <v>3263</v>
      </c>
      <c r="M1188" s="1" t="s">
        <v>10100</v>
      </c>
      <c r="N1188" s="1" t="s">
        <v>10101</v>
      </c>
      <c r="O1188" s="1" t="s">
        <v>122</v>
      </c>
      <c r="P1188" s="1" t="s">
        <v>279</v>
      </c>
      <c r="Q1188" s="1" t="s">
        <v>280</v>
      </c>
      <c r="R1188" s="1" t="s">
        <v>10102</v>
      </c>
      <c r="S1188" s="1" t="s">
        <v>9406</v>
      </c>
      <c r="T1188" s="1" t="s">
        <v>4316</v>
      </c>
      <c r="U1188" s="1" t="s">
        <v>4316</v>
      </c>
      <c r="V1188" s="18">
        <v>2.5969675925925926</v>
      </c>
      <c r="W1188" s="18">
        <v>2.8298842592592592</v>
      </c>
      <c r="X1188" s="18">
        <v>0.23291666666666666</v>
      </c>
      <c r="Y1188" s="1" t="e">
        <f>VLOOKUP(A1188,tickets!A:A,1,0)</f>
        <v>#N/A</v>
      </c>
      <c r="Z1188" s="58">
        <v>45341</v>
      </c>
      <c r="AA1188" s="79">
        <v>0.99305555555555547</v>
      </c>
    </row>
    <row r="1189" spans="1:27" x14ac:dyDescent="0.2">
      <c r="A1189" s="1" t="s">
        <v>3443</v>
      </c>
      <c r="B1189" s="1" t="s">
        <v>112</v>
      </c>
      <c r="C1189" s="1" t="s">
        <v>18</v>
      </c>
      <c r="D1189" s="1" t="s">
        <v>18</v>
      </c>
      <c r="E1189" s="1" t="s">
        <v>60</v>
      </c>
      <c r="F1189" s="1" t="s">
        <v>445</v>
      </c>
      <c r="G1189" s="1" t="s">
        <v>110</v>
      </c>
      <c r="H1189" s="1" t="s">
        <v>50</v>
      </c>
      <c r="I1189" s="1" t="s">
        <v>109</v>
      </c>
      <c r="J1189" s="1" t="s">
        <v>81</v>
      </c>
      <c r="K1189" s="1" t="s">
        <v>111</v>
      </c>
      <c r="L1189" s="1" t="s">
        <v>3447</v>
      </c>
      <c r="M1189" s="1" t="s">
        <v>10106</v>
      </c>
      <c r="N1189" s="1" t="s">
        <v>10107</v>
      </c>
      <c r="O1189" s="1" t="s">
        <v>122</v>
      </c>
      <c r="P1189" s="1" t="s">
        <v>266</v>
      </c>
      <c r="Q1189" s="1" t="s">
        <v>267</v>
      </c>
      <c r="R1189" s="1" t="s">
        <v>10108</v>
      </c>
      <c r="S1189" s="1" t="s">
        <v>9406</v>
      </c>
      <c r="T1189" s="1" t="s">
        <v>3447</v>
      </c>
      <c r="U1189" s="1" t="s">
        <v>9283</v>
      </c>
      <c r="V1189" s="18">
        <v>0</v>
      </c>
      <c r="W1189" s="18">
        <v>6.5856481481481469E-3</v>
      </c>
      <c r="X1189" s="18">
        <v>6.5856481481481469E-3</v>
      </c>
      <c r="Y1189" s="1" t="e">
        <f>VLOOKUP(A1189,tickets!A:A,1,0)</f>
        <v>#N/A</v>
      </c>
      <c r="Z1189" s="58">
        <v>45341</v>
      </c>
      <c r="AA1189" s="79">
        <v>0.99305555555555547</v>
      </c>
    </row>
    <row r="1190" spans="1:27" hidden="1" x14ac:dyDescent="0.2">
      <c r="A1190" s="1" t="s">
        <v>9040</v>
      </c>
      <c r="B1190" s="1" t="s">
        <v>132</v>
      </c>
      <c r="C1190" s="1" t="s">
        <v>250</v>
      </c>
      <c r="D1190" s="1" t="s">
        <v>251</v>
      </c>
      <c r="E1190" s="1" t="s">
        <v>289</v>
      </c>
      <c r="F1190" s="1" t="s">
        <v>290</v>
      </c>
      <c r="G1190" s="1" t="s">
        <v>110</v>
      </c>
      <c r="H1190" s="1" t="s">
        <v>50</v>
      </c>
      <c r="I1190" s="1" t="s">
        <v>109</v>
      </c>
      <c r="J1190" s="1" t="s">
        <v>81</v>
      </c>
      <c r="K1190" s="1" t="s">
        <v>129</v>
      </c>
      <c r="L1190" s="1" t="s">
        <v>254</v>
      </c>
      <c r="M1190" s="1" t="s">
        <v>9639</v>
      </c>
      <c r="N1190" s="1" t="s">
        <v>9640</v>
      </c>
      <c r="O1190" s="1" t="s">
        <v>122</v>
      </c>
      <c r="P1190" s="1" t="s">
        <v>246</v>
      </c>
      <c r="Q1190" s="1" t="s">
        <v>247</v>
      </c>
      <c r="R1190" s="1" t="s">
        <v>9641</v>
      </c>
      <c r="S1190" s="1" t="s">
        <v>9422</v>
      </c>
      <c r="T1190" s="1" t="s">
        <v>254</v>
      </c>
      <c r="U1190" s="1" t="s">
        <v>346</v>
      </c>
      <c r="V1190" s="18">
        <v>6.4814814814814813E-4</v>
      </c>
      <c r="W1190" s="18">
        <v>1.3888888888888889E-3</v>
      </c>
      <c r="X1190" s="18">
        <v>7.407407407407407E-4</v>
      </c>
      <c r="Y1190" s="1" t="e">
        <f>VLOOKUP(A1190,tickets!A:A,1,0)</f>
        <v>#N/A</v>
      </c>
      <c r="Z1190" s="58">
        <v>45342</v>
      </c>
      <c r="AA1190" s="79">
        <v>0.99305555555555547</v>
      </c>
    </row>
    <row r="1191" spans="1:27" hidden="1" x14ac:dyDescent="0.2">
      <c r="A1191" s="1" t="s">
        <v>9041</v>
      </c>
      <c r="B1191" s="1" t="s">
        <v>132</v>
      </c>
      <c r="C1191" s="1" t="s">
        <v>250</v>
      </c>
      <c r="D1191" s="1" t="s">
        <v>251</v>
      </c>
      <c r="E1191" s="1" t="s">
        <v>289</v>
      </c>
      <c r="F1191" s="1" t="s">
        <v>290</v>
      </c>
      <c r="G1191" s="1" t="s">
        <v>110</v>
      </c>
      <c r="H1191" s="1" t="s">
        <v>50</v>
      </c>
      <c r="I1191" s="1" t="s">
        <v>109</v>
      </c>
      <c r="J1191" s="1" t="s">
        <v>81</v>
      </c>
      <c r="K1191" s="1" t="s">
        <v>129</v>
      </c>
      <c r="L1191" s="1" t="s">
        <v>9042</v>
      </c>
      <c r="M1191" s="1" t="s">
        <v>9642</v>
      </c>
      <c r="N1191" s="1" t="s">
        <v>9643</v>
      </c>
      <c r="O1191" s="1" t="s">
        <v>122</v>
      </c>
      <c r="P1191" s="1" t="s">
        <v>246</v>
      </c>
      <c r="Q1191" s="1" t="s">
        <v>247</v>
      </c>
      <c r="R1191" s="1" t="s">
        <v>9644</v>
      </c>
      <c r="S1191" s="1" t="s">
        <v>9457</v>
      </c>
      <c r="T1191" s="1" t="s">
        <v>9042</v>
      </c>
      <c r="U1191" s="1" t="s">
        <v>369</v>
      </c>
      <c r="V1191" s="18">
        <v>5.5555555555555556E-4</v>
      </c>
      <c r="W1191" s="18">
        <v>1.1921296296296296E-3</v>
      </c>
      <c r="X1191" s="18">
        <v>6.3657407407407402E-4</v>
      </c>
      <c r="Y1191" s="1" t="e">
        <f>VLOOKUP(A1191,tickets!A:A,1,0)</f>
        <v>#N/A</v>
      </c>
      <c r="Z1191" s="58">
        <v>45343</v>
      </c>
      <c r="AA1191" s="79">
        <v>0.99305555555555547</v>
      </c>
    </row>
    <row r="1192" spans="1:27" x14ac:dyDescent="0.2">
      <c r="A1192" s="1" t="s">
        <v>3448</v>
      </c>
      <c r="B1192" s="1" t="s">
        <v>112</v>
      </c>
      <c r="C1192" s="1" t="s">
        <v>18</v>
      </c>
      <c r="D1192" s="1" t="s">
        <v>18</v>
      </c>
      <c r="E1192" s="1" t="s">
        <v>60</v>
      </c>
      <c r="F1192" s="1" t="s">
        <v>445</v>
      </c>
      <c r="G1192" s="1" t="s">
        <v>110</v>
      </c>
      <c r="H1192" s="1" t="s">
        <v>50</v>
      </c>
      <c r="I1192" s="1" t="s">
        <v>109</v>
      </c>
      <c r="J1192" s="1" t="s">
        <v>81</v>
      </c>
      <c r="K1192" s="1" t="s">
        <v>111</v>
      </c>
      <c r="L1192" s="1" t="s">
        <v>3452</v>
      </c>
      <c r="M1192" s="1" t="s">
        <v>10109</v>
      </c>
      <c r="N1192" s="1" t="s">
        <v>10110</v>
      </c>
      <c r="O1192" s="1" t="s">
        <v>122</v>
      </c>
      <c r="P1192" s="1" t="s">
        <v>266</v>
      </c>
      <c r="Q1192" s="1" t="s">
        <v>267</v>
      </c>
      <c r="R1192" s="1" t="s">
        <v>10111</v>
      </c>
      <c r="S1192" s="1" t="s">
        <v>9406</v>
      </c>
      <c r="T1192" s="1" t="s">
        <v>3452</v>
      </c>
      <c r="U1192" s="1" t="s">
        <v>9097</v>
      </c>
      <c r="V1192" s="18">
        <v>0</v>
      </c>
      <c r="W1192" s="18">
        <v>6.3657407407407404E-3</v>
      </c>
      <c r="X1192" s="18">
        <v>6.3657407407407404E-3</v>
      </c>
      <c r="Y1192" s="1" t="e">
        <f>VLOOKUP(A1192,tickets!A:A,1,0)</f>
        <v>#N/A</v>
      </c>
      <c r="Z1192" s="58">
        <v>45341</v>
      </c>
      <c r="AA1192" s="79">
        <v>0.99305555555555547</v>
      </c>
    </row>
    <row r="1193" spans="1:27" hidden="1" x14ac:dyDescent="0.2">
      <c r="A1193" s="1" t="s">
        <v>9044</v>
      </c>
      <c r="B1193" s="1" t="s">
        <v>132</v>
      </c>
      <c r="C1193" s="1" t="s">
        <v>309</v>
      </c>
      <c r="D1193" s="1" t="s">
        <v>257</v>
      </c>
      <c r="E1193" s="1" t="s">
        <v>281</v>
      </c>
      <c r="F1193" s="1" t="s">
        <v>219</v>
      </c>
      <c r="G1193" s="1" t="s">
        <v>116</v>
      </c>
      <c r="H1193" s="1" t="s">
        <v>40</v>
      </c>
      <c r="I1193" s="1" t="s">
        <v>117</v>
      </c>
      <c r="J1193" s="1" t="s">
        <v>81</v>
      </c>
      <c r="K1193" s="1" t="s">
        <v>415</v>
      </c>
      <c r="L1193" s="1" t="s">
        <v>508</v>
      </c>
      <c r="M1193" s="1" t="s">
        <v>9649</v>
      </c>
      <c r="N1193" s="1" t="s">
        <v>9650</v>
      </c>
      <c r="O1193" s="1" t="s">
        <v>122</v>
      </c>
      <c r="P1193" s="1" t="s">
        <v>363</v>
      </c>
      <c r="Q1193" s="1" t="s">
        <v>423</v>
      </c>
      <c r="R1193" s="1" t="s">
        <v>9651</v>
      </c>
      <c r="S1193" s="1" t="s">
        <v>9422</v>
      </c>
      <c r="T1193" s="1" t="s">
        <v>9045</v>
      </c>
      <c r="U1193" s="1" t="s">
        <v>9046</v>
      </c>
      <c r="V1193" s="18">
        <v>2.8587962962962963E-3</v>
      </c>
      <c r="W1193" s="18">
        <v>5.4282407407407404E-3</v>
      </c>
      <c r="X1193" s="18">
        <v>2.5694444444444445E-3</v>
      </c>
      <c r="Y1193" s="1" t="e">
        <f>VLOOKUP(A1193,tickets!A:A,1,0)</f>
        <v>#N/A</v>
      </c>
      <c r="Z1193" s="58">
        <v>45342</v>
      </c>
      <c r="AA1193" s="79">
        <v>0.99305555555555547</v>
      </c>
    </row>
    <row r="1194" spans="1:27" x14ac:dyDescent="0.2">
      <c r="A1194" s="1" t="s">
        <v>3336</v>
      </c>
      <c r="B1194" s="1" t="s">
        <v>115</v>
      </c>
      <c r="C1194" s="1" t="s">
        <v>15</v>
      </c>
      <c r="D1194" s="1" t="s">
        <v>339</v>
      </c>
      <c r="E1194" s="1" t="s">
        <v>53</v>
      </c>
      <c r="F1194" s="1" t="s">
        <v>207</v>
      </c>
      <c r="G1194" s="1" t="s">
        <v>116</v>
      </c>
      <c r="H1194" s="1" t="s">
        <v>40</v>
      </c>
      <c r="I1194" s="1" t="s">
        <v>117</v>
      </c>
      <c r="J1194" s="1" t="s">
        <v>81</v>
      </c>
      <c r="K1194" s="1" t="s">
        <v>3337</v>
      </c>
      <c r="L1194" s="1" t="s">
        <v>3341</v>
      </c>
      <c r="M1194" s="1" t="s">
        <v>10146</v>
      </c>
      <c r="N1194" s="1" t="s">
        <v>10147</v>
      </c>
      <c r="O1194" s="1" t="s">
        <v>122</v>
      </c>
      <c r="P1194" s="1" t="s">
        <v>199</v>
      </c>
      <c r="Q1194" s="1" t="s">
        <v>115</v>
      </c>
      <c r="R1194" s="1" t="s">
        <v>10148</v>
      </c>
      <c r="S1194" s="1" t="s">
        <v>9406</v>
      </c>
      <c r="T1194" s="1" t="s">
        <v>9303</v>
      </c>
      <c r="U1194" s="1" t="s">
        <v>9304</v>
      </c>
      <c r="V1194" s="18">
        <v>3.0519791666666669</v>
      </c>
      <c r="W1194" s="18">
        <v>3.0901620370370373</v>
      </c>
      <c r="X1194" s="18">
        <v>3.8182870370370374E-2</v>
      </c>
      <c r="Y1194" s="1" t="e">
        <f>VLOOKUP(A1194,tickets!A:A,1,0)</f>
        <v>#N/A</v>
      </c>
      <c r="Z1194" s="58">
        <v>45341</v>
      </c>
      <c r="AA1194" s="79">
        <v>0.99305555555555547</v>
      </c>
    </row>
    <row r="1195" spans="1:27" x14ac:dyDescent="0.2">
      <c r="A1195" s="1" t="s">
        <v>3478</v>
      </c>
      <c r="B1195" s="1" t="s">
        <v>112</v>
      </c>
      <c r="C1195" s="1" t="s">
        <v>18</v>
      </c>
      <c r="D1195" s="1" t="s">
        <v>18</v>
      </c>
      <c r="E1195" s="1" t="s">
        <v>499</v>
      </c>
      <c r="F1195" s="1" t="s">
        <v>1770</v>
      </c>
      <c r="G1195" s="1" t="s">
        <v>110</v>
      </c>
      <c r="H1195" s="1" t="s">
        <v>50</v>
      </c>
      <c r="I1195" s="1" t="s">
        <v>109</v>
      </c>
      <c r="J1195" s="1" t="s">
        <v>81</v>
      </c>
      <c r="K1195" s="1" t="s">
        <v>111</v>
      </c>
      <c r="L1195" s="1" t="s">
        <v>3481</v>
      </c>
      <c r="M1195" s="1" t="s">
        <v>10196</v>
      </c>
      <c r="N1195" s="1" t="s">
        <v>10197</v>
      </c>
      <c r="O1195" s="1" t="s">
        <v>122</v>
      </c>
      <c r="P1195" s="1" t="s">
        <v>266</v>
      </c>
      <c r="Q1195" s="1" t="s">
        <v>267</v>
      </c>
      <c r="R1195" s="1" t="s">
        <v>10197</v>
      </c>
      <c r="S1195" s="1" t="s">
        <v>9406</v>
      </c>
      <c r="T1195" s="1" t="s">
        <v>9327</v>
      </c>
      <c r="V1195" s="18">
        <v>0</v>
      </c>
      <c r="W1195" s="18">
        <v>5.5555555555555556E-4</v>
      </c>
      <c r="X1195" s="18">
        <v>5.5555555555555556E-4</v>
      </c>
      <c r="Y1195" s="1" t="e">
        <f>VLOOKUP(A1195,tickets!A:A,1,0)</f>
        <v>#N/A</v>
      </c>
      <c r="Z1195" s="58">
        <v>45341</v>
      </c>
      <c r="AA1195" s="79">
        <v>0.99305555555555547</v>
      </c>
    </row>
    <row r="1196" spans="1:27" x14ac:dyDescent="0.2">
      <c r="A1196" s="1" t="s">
        <v>3581</v>
      </c>
      <c r="B1196" s="1" t="s">
        <v>115</v>
      </c>
      <c r="C1196" s="1" t="s">
        <v>14</v>
      </c>
      <c r="D1196" s="1" t="s">
        <v>243</v>
      </c>
      <c r="E1196" s="1" t="s">
        <v>49</v>
      </c>
      <c r="F1196" s="1" t="s">
        <v>191</v>
      </c>
      <c r="G1196" s="1" t="s">
        <v>116</v>
      </c>
      <c r="H1196" s="1" t="s">
        <v>40</v>
      </c>
      <c r="I1196" s="1" t="s">
        <v>117</v>
      </c>
      <c r="J1196" s="1" t="s">
        <v>81</v>
      </c>
      <c r="K1196" s="1" t="s">
        <v>3582</v>
      </c>
      <c r="L1196" s="1" t="s">
        <v>3586</v>
      </c>
      <c r="M1196" s="1" t="s">
        <v>9419</v>
      </c>
      <c r="N1196" s="1" t="s">
        <v>9420</v>
      </c>
      <c r="O1196" s="1" t="s">
        <v>122</v>
      </c>
      <c r="P1196" s="1" t="s">
        <v>246</v>
      </c>
      <c r="Q1196" s="1" t="s">
        <v>247</v>
      </c>
      <c r="R1196" s="1" t="s">
        <v>9421</v>
      </c>
      <c r="S1196" s="1" t="s">
        <v>9422</v>
      </c>
      <c r="T1196" s="1" t="s">
        <v>8918</v>
      </c>
      <c r="V1196" s="18">
        <v>1.0998842592592593</v>
      </c>
      <c r="W1196" s="18">
        <v>1.1393402777777777</v>
      </c>
      <c r="X1196" s="18">
        <v>3.9456018518518522E-2</v>
      </c>
      <c r="Y1196" s="1" t="e">
        <f>VLOOKUP(A1196,tickets!A:A,1,0)</f>
        <v>#N/A</v>
      </c>
      <c r="Z1196" s="58">
        <v>45342</v>
      </c>
      <c r="AA1196" s="79">
        <v>0.99305555555555547</v>
      </c>
    </row>
    <row r="1197" spans="1:27" hidden="1" x14ac:dyDescent="0.2">
      <c r="A1197" s="1" t="s">
        <v>3672</v>
      </c>
      <c r="B1197" s="1" t="s">
        <v>216</v>
      </c>
      <c r="C1197" s="1" t="s">
        <v>14</v>
      </c>
      <c r="D1197" s="1" t="s">
        <v>996</v>
      </c>
      <c r="E1197" s="1" t="s">
        <v>49</v>
      </c>
      <c r="F1197" s="1" t="s">
        <v>3677</v>
      </c>
      <c r="G1197" s="1" t="s">
        <v>159</v>
      </c>
      <c r="H1197" s="1" t="s">
        <v>36</v>
      </c>
      <c r="I1197" s="1" t="s">
        <v>84</v>
      </c>
      <c r="J1197" s="1" t="s">
        <v>80</v>
      </c>
      <c r="K1197" s="1" t="s">
        <v>114</v>
      </c>
      <c r="L1197" s="1" t="s">
        <v>3676</v>
      </c>
      <c r="M1197" s="1" t="s">
        <v>9423</v>
      </c>
      <c r="N1197" s="1" t="s">
        <v>9424</v>
      </c>
      <c r="O1197" s="1" t="s">
        <v>122</v>
      </c>
      <c r="P1197" s="1" t="s">
        <v>384</v>
      </c>
      <c r="Q1197" s="1" t="s">
        <v>385</v>
      </c>
      <c r="R1197" s="1" t="s">
        <v>9425</v>
      </c>
      <c r="S1197" s="1" t="s">
        <v>9422</v>
      </c>
      <c r="T1197" s="1" t="s">
        <v>8919</v>
      </c>
      <c r="U1197" s="1" t="s">
        <v>8920</v>
      </c>
      <c r="V1197" s="18">
        <v>0</v>
      </c>
      <c r="W1197" s="18">
        <v>2.165509259259259E-2</v>
      </c>
      <c r="X1197" s="18">
        <v>2.165509259259259E-2</v>
      </c>
      <c r="Y1197" s="1" t="e">
        <f>VLOOKUP(A1197,tickets!A:A,1,0)</f>
        <v>#N/A</v>
      </c>
      <c r="Z1197" s="58">
        <v>45342</v>
      </c>
      <c r="AA1197" s="79">
        <v>0.99305555555555547</v>
      </c>
    </row>
    <row r="1198" spans="1:27" hidden="1" x14ac:dyDescent="0.2">
      <c r="A1198" s="1" t="s">
        <v>3533</v>
      </c>
      <c r="B1198" s="1" t="s">
        <v>124</v>
      </c>
      <c r="C1198" s="1" t="s">
        <v>18</v>
      </c>
      <c r="D1198" s="1" t="s">
        <v>277</v>
      </c>
      <c r="E1198" s="1" t="s">
        <v>61</v>
      </c>
      <c r="F1198" s="1" t="s">
        <v>125</v>
      </c>
      <c r="G1198" s="1" t="s">
        <v>123</v>
      </c>
      <c r="H1198" s="1" t="s">
        <v>50</v>
      </c>
      <c r="I1198" s="1" t="s">
        <v>109</v>
      </c>
      <c r="J1198" s="1" t="s">
        <v>80</v>
      </c>
      <c r="K1198" s="1" t="s">
        <v>138</v>
      </c>
      <c r="L1198" s="1" t="s">
        <v>139</v>
      </c>
      <c r="M1198" s="1" t="s">
        <v>9432</v>
      </c>
      <c r="N1198" s="1" t="s">
        <v>9432</v>
      </c>
      <c r="O1198" s="1" t="s">
        <v>122</v>
      </c>
      <c r="P1198" s="1" t="s">
        <v>278</v>
      </c>
      <c r="Q1198" s="1" t="s">
        <v>278</v>
      </c>
      <c r="R1198" s="1" t="s">
        <v>9433</v>
      </c>
      <c r="S1198" s="1" t="s">
        <v>9422</v>
      </c>
      <c r="T1198" s="1" t="s">
        <v>511</v>
      </c>
      <c r="U1198" s="1" t="s">
        <v>469</v>
      </c>
      <c r="V1198" s="18">
        <v>0.48298611111111112</v>
      </c>
      <c r="W1198" s="18">
        <v>0.48644675925925923</v>
      </c>
      <c r="X1198" s="18">
        <v>3.4606481481481485E-3</v>
      </c>
      <c r="Y1198" s="1" t="e">
        <f>VLOOKUP(A1198,tickets!A:A,1,0)</f>
        <v>#N/A</v>
      </c>
      <c r="Z1198" s="58">
        <v>45342</v>
      </c>
      <c r="AA1198" s="79">
        <v>0.99305555555555547</v>
      </c>
    </row>
    <row r="1199" spans="1:27" x14ac:dyDescent="0.2">
      <c r="A1199" s="1" t="s">
        <v>3638</v>
      </c>
      <c r="B1199" s="1" t="s">
        <v>115</v>
      </c>
      <c r="C1199" s="1" t="s">
        <v>20</v>
      </c>
      <c r="D1199" s="1" t="s">
        <v>243</v>
      </c>
      <c r="E1199" s="1" t="s">
        <v>67</v>
      </c>
      <c r="F1199" s="1" t="s">
        <v>120</v>
      </c>
      <c r="G1199" s="1" t="s">
        <v>116</v>
      </c>
      <c r="H1199" s="1" t="s">
        <v>40</v>
      </c>
      <c r="I1199" s="1" t="s">
        <v>117</v>
      </c>
      <c r="J1199" s="1" t="s">
        <v>81</v>
      </c>
      <c r="K1199" s="1" t="s">
        <v>111</v>
      </c>
      <c r="L1199" s="1" t="s">
        <v>3642</v>
      </c>
      <c r="M1199" s="1" t="s">
        <v>9451</v>
      </c>
      <c r="N1199" s="1" t="s">
        <v>9452</v>
      </c>
      <c r="O1199" s="1" t="s">
        <v>122</v>
      </c>
      <c r="P1199" s="1" t="s">
        <v>246</v>
      </c>
      <c r="Q1199" s="1" t="s">
        <v>247</v>
      </c>
      <c r="R1199" s="1" t="s">
        <v>9453</v>
      </c>
      <c r="S1199" s="1" t="s">
        <v>9422</v>
      </c>
      <c r="T1199" s="1" t="s">
        <v>8933</v>
      </c>
      <c r="U1199" s="1" t="s">
        <v>8934</v>
      </c>
      <c r="V1199" s="18">
        <v>0</v>
      </c>
      <c r="W1199" s="18">
        <v>4.4583333333333336E-2</v>
      </c>
      <c r="X1199" s="18">
        <v>4.4583333333333336E-2</v>
      </c>
      <c r="Y1199" s="1" t="e">
        <f>VLOOKUP(A1199,tickets!A:A,1,0)</f>
        <v>#N/A</v>
      </c>
      <c r="Z1199" s="58">
        <v>45342</v>
      </c>
      <c r="AA1199" s="79">
        <v>0.99305555555555547</v>
      </c>
    </row>
    <row r="1200" spans="1:27" hidden="1" x14ac:dyDescent="0.2">
      <c r="A1200" s="1" t="s">
        <v>9055</v>
      </c>
      <c r="B1200" s="1" t="s">
        <v>132</v>
      </c>
      <c r="C1200" s="1" t="s">
        <v>250</v>
      </c>
      <c r="D1200" s="1" t="s">
        <v>251</v>
      </c>
      <c r="E1200" s="1" t="s">
        <v>263</v>
      </c>
      <c r="F1200" s="1" t="s">
        <v>293</v>
      </c>
      <c r="G1200" s="1" t="s">
        <v>116</v>
      </c>
      <c r="H1200" s="1" t="s">
        <v>40</v>
      </c>
      <c r="I1200" s="1" t="s">
        <v>117</v>
      </c>
      <c r="J1200" s="1" t="s">
        <v>81</v>
      </c>
      <c r="K1200" s="1" t="s">
        <v>129</v>
      </c>
      <c r="L1200" s="1" t="s">
        <v>9056</v>
      </c>
      <c r="M1200" s="1" t="s">
        <v>9668</v>
      </c>
      <c r="N1200" s="1" t="s">
        <v>9669</v>
      </c>
      <c r="O1200" s="1" t="s">
        <v>122</v>
      </c>
      <c r="P1200" s="1" t="s">
        <v>246</v>
      </c>
      <c r="Q1200" s="1" t="s">
        <v>247</v>
      </c>
      <c r="R1200" s="1" t="s">
        <v>9669</v>
      </c>
      <c r="S1200" s="1" t="s">
        <v>9410</v>
      </c>
      <c r="T1200" s="1" t="s">
        <v>9056</v>
      </c>
      <c r="U1200" s="1" t="s">
        <v>334</v>
      </c>
      <c r="V1200" s="18">
        <v>0</v>
      </c>
      <c r="W1200" s="18">
        <v>1.3194444444444443E-3</v>
      </c>
      <c r="X1200" s="18">
        <v>1.3194444444444443E-3</v>
      </c>
      <c r="Y1200" s="1" t="e">
        <f>VLOOKUP(A1200,tickets!A:A,1,0)</f>
        <v>#N/A</v>
      </c>
      <c r="Z1200" s="58">
        <v>45344</v>
      </c>
      <c r="AA1200" s="79">
        <v>0.99305555555555547</v>
      </c>
    </row>
    <row r="1201" spans="1:27" hidden="1" x14ac:dyDescent="0.2">
      <c r="A1201" s="1" t="s">
        <v>3576</v>
      </c>
      <c r="B1201" s="1" t="s">
        <v>115</v>
      </c>
      <c r="C1201" s="1" t="s">
        <v>14</v>
      </c>
      <c r="D1201" s="1" t="s">
        <v>339</v>
      </c>
      <c r="E1201" s="1" t="s">
        <v>48</v>
      </c>
      <c r="F1201" s="1" t="s">
        <v>134</v>
      </c>
      <c r="G1201" s="1" t="s">
        <v>116</v>
      </c>
      <c r="H1201" s="1" t="s">
        <v>40</v>
      </c>
      <c r="I1201" s="1" t="s">
        <v>117</v>
      </c>
      <c r="J1201" s="1" t="s">
        <v>80</v>
      </c>
      <c r="K1201" s="1" t="s">
        <v>208</v>
      </c>
      <c r="L1201" s="1" t="s">
        <v>3580</v>
      </c>
      <c r="M1201" s="1" t="s">
        <v>9483</v>
      </c>
      <c r="N1201" s="1" t="s">
        <v>9484</v>
      </c>
      <c r="O1201" s="1" t="s">
        <v>122</v>
      </c>
      <c r="P1201" s="1" t="s">
        <v>246</v>
      </c>
      <c r="Q1201" s="1" t="s">
        <v>247</v>
      </c>
      <c r="R1201" s="1" t="s">
        <v>9485</v>
      </c>
      <c r="S1201" s="1" t="s">
        <v>9422</v>
      </c>
      <c r="T1201" s="1" t="s">
        <v>8954</v>
      </c>
      <c r="U1201" s="1" t="s">
        <v>8955</v>
      </c>
      <c r="V1201" s="18">
        <v>6.3715277777777787E-2</v>
      </c>
      <c r="W1201" s="18">
        <v>0.10315972222222221</v>
      </c>
      <c r="X1201" s="18">
        <v>3.9444444444444442E-2</v>
      </c>
      <c r="Y1201" s="1" t="e">
        <f>VLOOKUP(A1201,tickets!A:A,1,0)</f>
        <v>#N/A</v>
      </c>
      <c r="Z1201" s="58">
        <v>45342</v>
      </c>
      <c r="AA1201" s="79">
        <v>0.99305555555555547</v>
      </c>
    </row>
    <row r="1202" spans="1:27" hidden="1" x14ac:dyDescent="0.2">
      <c r="A1202" s="1" t="s">
        <v>3587</v>
      </c>
      <c r="B1202" s="1" t="s">
        <v>124</v>
      </c>
      <c r="C1202" s="1" t="s">
        <v>18</v>
      </c>
      <c r="D1202" s="1" t="s">
        <v>277</v>
      </c>
      <c r="E1202" s="1" t="s">
        <v>57</v>
      </c>
      <c r="F1202" s="1" t="s">
        <v>125</v>
      </c>
      <c r="G1202" s="1" t="s">
        <v>123</v>
      </c>
      <c r="H1202" s="1" t="s">
        <v>50</v>
      </c>
      <c r="I1202" s="1" t="s">
        <v>109</v>
      </c>
      <c r="J1202" s="1" t="s">
        <v>80</v>
      </c>
      <c r="K1202" s="1" t="s">
        <v>126</v>
      </c>
      <c r="L1202" s="1" t="s">
        <v>3590</v>
      </c>
      <c r="M1202" s="1" t="s">
        <v>9489</v>
      </c>
      <c r="N1202" s="1" t="s">
        <v>9489</v>
      </c>
      <c r="O1202" s="1" t="s">
        <v>122</v>
      </c>
      <c r="P1202" s="1" t="s">
        <v>278</v>
      </c>
      <c r="Q1202" s="1" t="s">
        <v>278</v>
      </c>
      <c r="R1202" s="1" t="s">
        <v>9490</v>
      </c>
      <c r="S1202" s="1" t="s">
        <v>9422</v>
      </c>
      <c r="T1202" s="1" t="s">
        <v>8958</v>
      </c>
      <c r="U1202" s="1" t="s">
        <v>8959</v>
      </c>
      <c r="V1202" s="18">
        <v>2.8125000000000001E-2</v>
      </c>
      <c r="W1202" s="18">
        <v>0.13896990740740742</v>
      </c>
      <c r="X1202" s="18">
        <v>0.11084490740740742</v>
      </c>
      <c r="Y1202" s="1" t="e">
        <f>VLOOKUP(A1202,tickets!A:A,1,0)</f>
        <v>#N/A</v>
      </c>
      <c r="Z1202" s="58">
        <v>45342</v>
      </c>
      <c r="AA1202" s="79">
        <v>0.99305555555555547</v>
      </c>
    </row>
    <row r="1203" spans="1:27" x14ac:dyDescent="0.2">
      <c r="A1203" s="1" t="s">
        <v>3623</v>
      </c>
      <c r="B1203" s="1" t="s">
        <v>175</v>
      </c>
      <c r="C1203" s="1" t="s">
        <v>16</v>
      </c>
      <c r="D1203" s="1" t="s">
        <v>16</v>
      </c>
      <c r="E1203" s="1" t="s">
        <v>54</v>
      </c>
      <c r="F1203" s="1" t="s">
        <v>183</v>
      </c>
      <c r="G1203" s="1" t="s">
        <v>110</v>
      </c>
      <c r="H1203" s="1" t="s">
        <v>50</v>
      </c>
      <c r="I1203" s="1" t="s">
        <v>109</v>
      </c>
      <c r="J1203" s="1" t="s">
        <v>81</v>
      </c>
      <c r="K1203" s="1" t="s">
        <v>111</v>
      </c>
      <c r="L1203" s="1" t="s">
        <v>3627</v>
      </c>
      <c r="M1203" s="1" t="s">
        <v>9505</v>
      </c>
      <c r="N1203" s="1" t="s">
        <v>9506</v>
      </c>
      <c r="O1203" s="1" t="s">
        <v>122</v>
      </c>
      <c r="P1203" s="1" t="s">
        <v>246</v>
      </c>
      <c r="Q1203" s="1" t="s">
        <v>247</v>
      </c>
      <c r="R1203" s="1" t="s">
        <v>9507</v>
      </c>
      <c r="S1203" s="1" t="s">
        <v>9422</v>
      </c>
      <c r="V1203" s="18">
        <v>0.1592824074074074</v>
      </c>
      <c r="W1203" s="18">
        <v>0.16032407407407409</v>
      </c>
      <c r="X1203" s="18">
        <v>1.0416666666666667E-3</v>
      </c>
      <c r="Y1203" s="1" t="e">
        <f>VLOOKUP(A1203,tickets!A:A,1,0)</f>
        <v>#N/A</v>
      </c>
      <c r="Z1203" s="58">
        <v>45342</v>
      </c>
      <c r="AA1203" s="79">
        <v>0.99305555555555547</v>
      </c>
    </row>
    <row r="1204" spans="1:27" hidden="1" x14ac:dyDescent="0.2">
      <c r="A1204" s="1" t="s">
        <v>3591</v>
      </c>
      <c r="B1204" s="1" t="s">
        <v>124</v>
      </c>
      <c r="C1204" s="1" t="s">
        <v>19</v>
      </c>
      <c r="D1204" s="1" t="s">
        <v>277</v>
      </c>
      <c r="E1204" s="1" t="s">
        <v>62</v>
      </c>
      <c r="F1204" s="1" t="s">
        <v>125</v>
      </c>
      <c r="G1204" s="1" t="s">
        <v>123</v>
      </c>
      <c r="H1204" s="1" t="s">
        <v>50</v>
      </c>
      <c r="I1204" s="1" t="s">
        <v>109</v>
      </c>
      <c r="J1204" s="1" t="s">
        <v>80</v>
      </c>
      <c r="K1204" s="1" t="s">
        <v>121</v>
      </c>
      <c r="L1204" s="1" t="s">
        <v>3499</v>
      </c>
      <c r="M1204" s="1" t="s">
        <v>9551</v>
      </c>
      <c r="N1204" s="1" t="s">
        <v>9551</v>
      </c>
      <c r="O1204" s="1" t="s">
        <v>122</v>
      </c>
      <c r="P1204" s="1" t="s">
        <v>266</v>
      </c>
      <c r="Q1204" s="1" t="s">
        <v>267</v>
      </c>
      <c r="R1204" s="1" t="s">
        <v>9552</v>
      </c>
      <c r="S1204" s="1" t="s">
        <v>9422</v>
      </c>
      <c r="T1204" s="1" t="s">
        <v>8914</v>
      </c>
      <c r="U1204" s="1" t="s">
        <v>9000</v>
      </c>
      <c r="V1204" s="18">
        <v>2.1909722222222223E-2</v>
      </c>
      <c r="W1204" s="18">
        <v>0.2268287037037037</v>
      </c>
      <c r="X1204" s="18">
        <v>0.20491898148148149</v>
      </c>
      <c r="Y1204" s="1" t="e">
        <f>VLOOKUP(A1204,tickets!A:A,1,0)</f>
        <v>#N/A</v>
      </c>
      <c r="Z1204" s="58">
        <v>45342</v>
      </c>
      <c r="AA1204" s="79">
        <v>0.99305555555555547</v>
      </c>
    </row>
    <row r="1205" spans="1:27" hidden="1" x14ac:dyDescent="0.2">
      <c r="A1205" s="1" t="s">
        <v>9061</v>
      </c>
      <c r="B1205" s="1" t="s">
        <v>132</v>
      </c>
      <c r="C1205" s="1" t="s">
        <v>250</v>
      </c>
      <c r="D1205" s="1" t="s">
        <v>251</v>
      </c>
      <c r="E1205" s="1" t="s">
        <v>252</v>
      </c>
      <c r="F1205" s="1" t="s">
        <v>253</v>
      </c>
      <c r="G1205" s="1" t="s">
        <v>159</v>
      </c>
      <c r="H1205" s="1" t="s">
        <v>36</v>
      </c>
      <c r="I1205" s="1" t="s">
        <v>84</v>
      </c>
      <c r="J1205" s="1" t="s">
        <v>81</v>
      </c>
      <c r="K1205" s="1" t="s">
        <v>129</v>
      </c>
      <c r="L1205" s="1" t="s">
        <v>9062</v>
      </c>
      <c r="M1205" s="1" t="s">
        <v>9683</v>
      </c>
      <c r="N1205" s="1" t="s">
        <v>9684</v>
      </c>
      <c r="O1205" s="1" t="s">
        <v>122</v>
      </c>
      <c r="P1205" s="1" t="s">
        <v>246</v>
      </c>
      <c r="Q1205" s="1" t="s">
        <v>247</v>
      </c>
      <c r="R1205" s="1" t="s">
        <v>9685</v>
      </c>
      <c r="S1205" s="1" t="s">
        <v>9482</v>
      </c>
      <c r="T1205" s="1" t="s">
        <v>9062</v>
      </c>
      <c r="U1205" s="1" t="s">
        <v>351</v>
      </c>
      <c r="V1205" s="18">
        <v>7.9861111111111105E-4</v>
      </c>
      <c r="W1205" s="18">
        <v>1.1458333333333333E-3</v>
      </c>
      <c r="X1205" s="18">
        <v>3.4722222222222224E-4</v>
      </c>
      <c r="Y1205" s="1" t="e">
        <f>VLOOKUP(A1205,tickets!A:A,1,0)</f>
        <v>#N/A</v>
      </c>
      <c r="Z1205" s="58">
        <v>45345</v>
      </c>
      <c r="AA1205" s="79">
        <v>0.99305555555555547</v>
      </c>
    </row>
    <row r="1206" spans="1:27" hidden="1" x14ac:dyDescent="0.2">
      <c r="A1206" s="1" t="s">
        <v>9063</v>
      </c>
      <c r="B1206" s="1" t="s">
        <v>132</v>
      </c>
      <c r="C1206" s="1" t="s">
        <v>250</v>
      </c>
      <c r="D1206" s="1" t="s">
        <v>251</v>
      </c>
      <c r="E1206" s="1" t="s">
        <v>252</v>
      </c>
      <c r="F1206" s="1" t="s">
        <v>253</v>
      </c>
      <c r="G1206" s="1" t="s">
        <v>159</v>
      </c>
      <c r="H1206" s="1" t="s">
        <v>36</v>
      </c>
      <c r="I1206" s="1" t="s">
        <v>84</v>
      </c>
      <c r="J1206" s="1" t="s">
        <v>81</v>
      </c>
      <c r="K1206" s="1" t="s">
        <v>129</v>
      </c>
      <c r="L1206" s="1" t="s">
        <v>9064</v>
      </c>
      <c r="M1206" s="1" t="s">
        <v>9686</v>
      </c>
      <c r="N1206" s="1" t="s">
        <v>9687</v>
      </c>
      <c r="O1206" s="1" t="s">
        <v>122</v>
      </c>
      <c r="P1206" s="1" t="s">
        <v>246</v>
      </c>
      <c r="Q1206" s="1" t="s">
        <v>247</v>
      </c>
      <c r="R1206" s="1" t="s">
        <v>9688</v>
      </c>
      <c r="S1206" s="1" t="s">
        <v>9488</v>
      </c>
      <c r="T1206" s="1" t="s">
        <v>9065</v>
      </c>
      <c r="U1206" s="1" t="s">
        <v>351</v>
      </c>
      <c r="V1206" s="18">
        <v>1.1689814814814816E-3</v>
      </c>
      <c r="W1206" s="18">
        <v>2.9050925925925928E-3</v>
      </c>
      <c r="X1206" s="18">
        <v>1.736111111111111E-3</v>
      </c>
      <c r="Y1206" s="1" t="e">
        <f>VLOOKUP(A1206,tickets!A:A,1,0)</f>
        <v>#N/A</v>
      </c>
      <c r="Z1206" s="58">
        <v>45346</v>
      </c>
      <c r="AA1206" s="79">
        <v>0.99305555555555547</v>
      </c>
    </row>
    <row r="1207" spans="1:27" x14ac:dyDescent="0.2">
      <c r="A1207" s="1" t="s">
        <v>3643</v>
      </c>
      <c r="B1207" s="1" t="s">
        <v>115</v>
      </c>
      <c r="C1207" s="1" t="s">
        <v>22</v>
      </c>
      <c r="D1207" s="1" t="s">
        <v>243</v>
      </c>
      <c r="E1207" s="1" t="s">
        <v>47</v>
      </c>
      <c r="F1207" s="1" t="s">
        <v>120</v>
      </c>
      <c r="G1207" s="1" t="s">
        <v>116</v>
      </c>
      <c r="H1207" s="1" t="s">
        <v>40</v>
      </c>
      <c r="I1207" s="1" t="s">
        <v>117</v>
      </c>
      <c r="J1207" s="1" t="s">
        <v>81</v>
      </c>
      <c r="K1207" s="1" t="s">
        <v>138</v>
      </c>
      <c r="L1207" s="1" t="s">
        <v>3647</v>
      </c>
      <c r="M1207" s="1" t="s">
        <v>9571</v>
      </c>
      <c r="N1207" s="1" t="s">
        <v>9572</v>
      </c>
      <c r="O1207" s="1" t="s">
        <v>122</v>
      </c>
      <c r="P1207" s="1" t="s">
        <v>246</v>
      </c>
      <c r="Q1207" s="1" t="s">
        <v>247</v>
      </c>
      <c r="R1207" s="1" t="s">
        <v>9573</v>
      </c>
      <c r="S1207" s="1" t="s">
        <v>9422</v>
      </c>
      <c r="T1207" s="1" t="s">
        <v>9008</v>
      </c>
      <c r="U1207" s="1" t="s">
        <v>9009</v>
      </c>
      <c r="V1207" s="18">
        <v>0</v>
      </c>
      <c r="W1207" s="18">
        <v>5.9201388888888894E-2</v>
      </c>
      <c r="X1207" s="18">
        <v>5.9201388888888894E-2</v>
      </c>
      <c r="Y1207" s="1" t="e">
        <f>VLOOKUP(A1207,tickets!A:A,1,0)</f>
        <v>#N/A</v>
      </c>
      <c r="Z1207" s="58">
        <v>45342</v>
      </c>
      <c r="AA1207" s="79">
        <v>0.99305555555555547</v>
      </c>
    </row>
    <row r="1208" spans="1:27" hidden="1" x14ac:dyDescent="0.2">
      <c r="A1208" s="1" t="s">
        <v>9066</v>
      </c>
      <c r="B1208" s="1" t="s">
        <v>132</v>
      </c>
      <c r="C1208" s="1" t="s">
        <v>309</v>
      </c>
      <c r="D1208" s="1" t="s">
        <v>257</v>
      </c>
      <c r="E1208" s="1" t="s">
        <v>281</v>
      </c>
      <c r="F1208" s="1" t="s">
        <v>174</v>
      </c>
      <c r="G1208" s="1" t="s">
        <v>116</v>
      </c>
      <c r="H1208" s="1" t="s">
        <v>40</v>
      </c>
      <c r="I1208" s="1" t="s">
        <v>117</v>
      </c>
      <c r="J1208" s="1" t="s">
        <v>81</v>
      </c>
      <c r="K1208" s="1" t="s">
        <v>129</v>
      </c>
      <c r="L1208" s="1" t="s">
        <v>264</v>
      </c>
      <c r="M1208" s="1" t="s">
        <v>9692</v>
      </c>
      <c r="N1208" s="1" t="s">
        <v>9693</v>
      </c>
      <c r="O1208" s="1" t="s">
        <v>122</v>
      </c>
      <c r="P1208" s="1" t="s">
        <v>246</v>
      </c>
      <c r="Q1208" s="1" t="s">
        <v>247</v>
      </c>
      <c r="R1208" s="1" t="s">
        <v>9694</v>
      </c>
      <c r="S1208" s="1" t="s">
        <v>9422</v>
      </c>
      <c r="T1208" s="1" t="s">
        <v>9067</v>
      </c>
      <c r="U1208" s="1" t="s">
        <v>9068</v>
      </c>
      <c r="V1208" s="18">
        <v>3.1053240740740742E-2</v>
      </c>
      <c r="W1208" s="18">
        <v>4.0254629629629633E-2</v>
      </c>
      <c r="X1208" s="18">
        <v>9.2013888888888892E-3</v>
      </c>
      <c r="Y1208" s="1" t="e">
        <f>VLOOKUP(A1208,tickets!A:A,1,0)</f>
        <v>#N/A</v>
      </c>
      <c r="Z1208" s="58">
        <v>45342</v>
      </c>
      <c r="AA1208" s="79">
        <v>0.99305555555555547</v>
      </c>
    </row>
    <row r="1209" spans="1:27" x14ac:dyDescent="0.2">
      <c r="A1209" s="1" t="s">
        <v>3633</v>
      </c>
      <c r="B1209" s="1" t="s">
        <v>115</v>
      </c>
      <c r="C1209" s="1" t="s">
        <v>20</v>
      </c>
      <c r="D1209" s="1" t="s">
        <v>243</v>
      </c>
      <c r="E1209" s="1" t="s">
        <v>67</v>
      </c>
      <c r="F1209" s="1" t="s">
        <v>120</v>
      </c>
      <c r="G1209" s="1" t="s">
        <v>116</v>
      </c>
      <c r="H1209" s="1" t="s">
        <v>40</v>
      </c>
      <c r="I1209" s="1" t="s">
        <v>117</v>
      </c>
      <c r="J1209" s="1" t="s">
        <v>81</v>
      </c>
      <c r="K1209" s="1" t="s">
        <v>111</v>
      </c>
      <c r="L1209" s="1" t="s">
        <v>3637</v>
      </c>
      <c r="M1209" s="1" t="s">
        <v>9592</v>
      </c>
      <c r="N1209" s="1" t="s">
        <v>9593</v>
      </c>
      <c r="O1209" s="1" t="s">
        <v>122</v>
      </c>
      <c r="P1209" s="1" t="s">
        <v>246</v>
      </c>
      <c r="Q1209" s="1" t="s">
        <v>247</v>
      </c>
      <c r="R1209" s="1" t="s">
        <v>9594</v>
      </c>
      <c r="S1209" s="1" t="s">
        <v>9422</v>
      </c>
      <c r="T1209" s="1" t="s">
        <v>9016</v>
      </c>
      <c r="U1209" s="1" t="s">
        <v>9017</v>
      </c>
      <c r="V1209" s="18">
        <v>1.2573842592592592</v>
      </c>
      <c r="W1209" s="18">
        <v>1.2880324074074074</v>
      </c>
      <c r="X1209" s="18">
        <v>3.0648148148148147E-2</v>
      </c>
      <c r="Y1209" s="1" t="e">
        <f>VLOOKUP(A1209,tickets!A:A,1,0)</f>
        <v>#N/A</v>
      </c>
      <c r="Z1209" s="58">
        <v>45342</v>
      </c>
      <c r="AA1209" s="79">
        <v>0.99305555555555547</v>
      </c>
    </row>
    <row r="1210" spans="1:27" x14ac:dyDescent="0.2">
      <c r="A1210" s="1" t="s">
        <v>3618</v>
      </c>
      <c r="B1210" s="1" t="s">
        <v>115</v>
      </c>
      <c r="C1210" s="1" t="s">
        <v>20</v>
      </c>
      <c r="D1210" s="1" t="s">
        <v>243</v>
      </c>
      <c r="E1210" s="1" t="s">
        <v>65</v>
      </c>
      <c r="F1210" s="1" t="s">
        <v>120</v>
      </c>
      <c r="G1210" s="1" t="s">
        <v>116</v>
      </c>
      <c r="H1210" s="1" t="s">
        <v>40</v>
      </c>
      <c r="I1210" s="1" t="s">
        <v>117</v>
      </c>
      <c r="J1210" s="1" t="s">
        <v>81</v>
      </c>
      <c r="K1210" s="1" t="s">
        <v>488</v>
      </c>
      <c r="L1210" s="1" t="s">
        <v>3622</v>
      </c>
      <c r="M1210" s="1" t="s">
        <v>9616</v>
      </c>
      <c r="N1210" s="1" t="s">
        <v>9617</v>
      </c>
      <c r="O1210" s="1" t="s">
        <v>122</v>
      </c>
      <c r="P1210" s="1" t="s">
        <v>246</v>
      </c>
      <c r="Q1210" s="1" t="s">
        <v>247</v>
      </c>
      <c r="R1210" s="1" t="s">
        <v>9618</v>
      </c>
      <c r="S1210" s="1" t="s">
        <v>9422</v>
      </c>
      <c r="T1210" s="1" t="s">
        <v>9029</v>
      </c>
      <c r="U1210" s="1" t="s">
        <v>9030</v>
      </c>
      <c r="V1210" s="18">
        <v>0</v>
      </c>
      <c r="W1210" s="18">
        <v>0.14271990740740739</v>
      </c>
      <c r="X1210" s="18">
        <v>0.14271990740740739</v>
      </c>
      <c r="Y1210" s="1" t="e">
        <f>VLOOKUP(A1210,tickets!A:A,1,0)</f>
        <v>#N/A</v>
      </c>
      <c r="Z1210" s="58">
        <v>45342</v>
      </c>
      <c r="AA1210" s="79">
        <v>0.99305555555555547</v>
      </c>
    </row>
    <row r="1211" spans="1:27" x14ac:dyDescent="0.2">
      <c r="A1211" s="1" t="s">
        <v>3541</v>
      </c>
      <c r="B1211" s="1" t="s">
        <v>115</v>
      </c>
      <c r="C1211" s="1" t="s">
        <v>19</v>
      </c>
      <c r="D1211" s="1" t="s">
        <v>243</v>
      </c>
      <c r="E1211" s="1" t="s">
        <v>64</v>
      </c>
      <c r="F1211" s="1" t="s">
        <v>120</v>
      </c>
      <c r="G1211" s="1" t="s">
        <v>116</v>
      </c>
      <c r="H1211" s="1" t="s">
        <v>40</v>
      </c>
      <c r="I1211" s="1" t="s">
        <v>117</v>
      </c>
      <c r="J1211" s="1" t="s">
        <v>81</v>
      </c>
      <c r="K1211" s="1" t="s">
        <v>200</v>
      </c>
      <c r="L1211" s="1" t="s">
        <v>3545</v>
      </c>
      <c r="M1211" s="1" t="s">
        <v>9657</v>
      </c>
      <c r="N1211" s="1" t="s">
        <v>9658</v>
      </c>
      <c r="O1211" s="1" t="s">
        <v>122</v>
      </c>
      <c r="P1211" s="1" t="s">
        <v>266</v>
      </c>
      <c r="Q1211" s="1" t="s">
        <v>267</v>
      </c>
      <c r="R1211" s="1" t="s">
        <v>9659</v>
      </c>
      <c r="S1211" s="1" t="s">
        <v>9422</v>
      </c>
      <c r="T1211" s="1" t="s">
        <v>9051</v>
      </c>
      <c r="U1211" s="1" t="s">
        <v>8083</v>
      </c>
      <c r="V1211" s="18">
        <v>0</v>
      </c>
      <c r="W1211" s="18">
        <v>8.621527777777778E-2</v>
      </c>
      <c r="X1211" s="18">
        <v>8.621527777777778E-2</v>
      </c>
      <c r="Y1211" s="1" t="e">
        <f>VLOOKUP(A1211,tickets!A:A,1,0)</f>
        <v>#N/A</v>
      </c>
      <c r="Z1211" s="58">
        <v>45342</v>
      </c>
      <c r="AA1211" s="79">
        <v>0.99305555555555547</v>
      </c>
    </row>
    <row r="1212" spans="1:27" hidden="1" x14ac:dyDescent="0.2">
      <c r="A1212" s="1" t="s">
        <v>9075</v>
      </c>
      <c r="B1212" s="1" t="s">
        <v>132</v>
      </c>
      <c r="C1212" s="1" t="s">
        <v>309</v>
      </c>
      <c r="D1212" s="1" t="s">
        <v>257</v>
      </c>
      <c r="E1212" s="1" t="s">
        <v>281</v>
      </c>
      <c r="F1212" s="1" t="s">
        <v>471</v>
      </c>
      <c r="G1212" s="1" t="s">
        <v>116</v>
      </c>
      <c r="H1212" s="1" t="s">
        <v>40</v>
      </c>
      <c r="I1212" s="1" t="s">
        <v>117</v>
      </c>
      <c r="J1212" s="1" t="s">
        <v>81</v>
      </c>
      <c r="K1212" s="1" t="s">
        <v>118</v>
      </c>
      <c r="L1212" s="1" t="s">
        <v>7269</v>
      </c>
      <c r="M1212" s="1" t="s">
        <v>9704</v>
      </c>
      <c r="N1212" s="1" t="s">
        <v>9705</v>
      </c>
      <c r="O1212" s="1" t="s">
        <v>122</v>
      </c>
      <c r="P1212" s="1" t="s">
        <v>266</v>
      </c>
      <c r="Q1212" s="1" t="s">
        <v>341</v>
      </c>
      <c r="R1212" s="1" t="s">
        <v>9706</v>
      </c>
      <c r="S1212" s="1" t="s">
        <v>9457</v>
      </c>
      <c r="T1212" s="1" t="s">
        <v>9076</v>
      </c>
      <c r="U1212" s="1" t="s">
        <v>519</v>
      </c>
      <c r="V1212" s="18">
        <v>4.340277777777778E-3</v>
      </c>
      <c r="W1212" s="18">
        <v>1.0081018518518519E-2</v>
      </c>
      <c r="X1212" s="18">
        <v>5.7407407407407416E-3</v>
      </c>
      <c r="Y1212" s="1" t="e">
        <f>VLOOKUP(A1212,tickets!A:A,1,0)</f>
        <v>#N/A</v>
      </c>
      <c r="Z1212" s="58">
        <v>45343</v>
      </c>
      <c r="AA1212" s="79">
        <v>0.99305555555555547</v>
      </c>
    </row>
    <row r="1213" spans="1:27" x14ac:dyDescent="0.2">
      <c r="A1213" s="1" t="s">
        <v>3512</v>
      </c>
      <c r="B1213" s="1" t="s">
        <v>167</v>
      </c>
      <c r="C1213" s="1" t="s">
        <v>22</v>
      </c>
      <c r="D1213" s="1" t="s">
        <v>22</v>
      </c>
      <c r="E1213" s="1" t="s">
        <v>47</v>
      </c>
      <c r="F1213" s="1" t="s">
        <v>205</v>
      </c>
      <c r="G1213" s="1" t="s">
        <v>110</v>
      </c>
      <c r="H1213" s="1" t="s">
        <v>50</v>
      </c>
      <c r="I1213" s="1" t="s">
        <v>109</v>
      </c>
      <c r="J1213" s="1" t="s">
        <v>81</v>
      </c>
      <c r="K1213" s="1" t="s">
        <v>129</v>
      </c>
      <c r="L1213" s="1" t="s">
        <v>3517</v>
      </c>
      <c r="M1213" s="1" t="s">
        <v>9662</v>
      </c>
      <c r="N1213" s="1" t="s">
        <v>9663</v>
      </c>
      <c r="O1213" s="1" t="s">
        <v>122</v>
      </c>
      <c r="P1213" s="1" t="s">
        <v>279</v>
      </c>
      <c r="Q1213" s="1" t="s">
        <v>280</v>
      </c>
      <c r="R1213" s="1" t="s">
        <v>9664</v>
      </c>
      <c r="S1213" s="1" t="s">
        <v>9422</v>
      </c>
      <c r="T1213" s="1" t="s">
        <v>470</v>
      </c>
      <c r="U1213" s="1" t="s">
        <v>470</v>
      </c>
      <c r="V1213" s="18">
        <v>0</v>
      </c>
      <c r="W1213" s="18">
        <v>1.0185185185185186E-3</v>
      </c>
      <c r="X1213" s="18">
        <v>1.0185185185185186E-3</v>
      </c>
      <c r="Y1213" s="1" t="e">
        <f>VLOOKUP(A1213,tickets!A:A,1,0)</f>
        <v>#N/A</v>
      </c>
      <c r="Z1213" s="58">
        <v>45342</v>
      </c>
      <c r="AA1213" s="79">
        <v>0.99305555555555547</v>
      </c>
    </row>
    <row r="1214" spans="1:27" x14ac:dyDescent="0.2">
      <c r="A1214" s="1" t="s">
        <v>3518</v>
      </c>
      <c r="B1214" s="1" t="s">
        <v>112</v>
      </c>
      <c r="C1214" s="1" t="s">
        <v>19</v>
      </c>
      <c r="D1214" s="1" t="s">
        <v>373</v>
      </c>
      <c r="E1214" s="1" t="s">
        <v>64</v>
      </c>
      <c r="F1214" s="1" t="s">
        <v>133</v>
      </c>
      <c r="G1214" s="1" t="s">
        <v>116</v>
      </c>
      <c r="H1214" s="1" t="s">
        <v>50</v>
      </c>
      <c r="I1214" s="1" t="s">
        <v>109</v>
      </c>
      <c r="J1214" s="1" t="s">
        <v>81</v>
      </c>
      <c r="K1214" s="1" t="s">
        <v>121</v>
      </c>
      <c r="L1214" s="1" t="s">
        <v>3522</v>
      </c>
      <c r="M1214" s="1" t="s">
        <v>9673</v>
      </c>
      <c r="N1214" s="1" t="s">
        <v>9674</v>
      </c>
      <c r="O1214" s="1" t="s">
        <v>122</v>
      </c>
      <c r="P1214" s="1" t="s">
        <v>266</v>
      </c>
      <c r="Q1214" s="1" t="s">
        <v>267</v>
      </c>
      <c r="R1214" s="1" t="s">
        <v>9675</v>
      </c>
      <c r="S1214" s="1" t="s">
        <v>9422</v>
      </c>
      <c r="T1214" s="1" t="s">
        <v>9676</v>
      </c>
      <c r="U1214" s="1" t="s">
        <v>9057</v>
      </c>
      <c r="V1214" s="18">
        <v>0.62799768518518517</v>
      </c>
      <c r="W1214" s="18">
        <v>0.65791666666666659</v>
      </c>
      <c r="X1214" s="18">
        <v>2.991898148148148E-2</v>
      </c>
      <c r="Y1214" s="1" t="e">
        <f>VLOOKUP(A1214,tickets!A:A,1,0)</f>
        <v>#N/A</v>
      </c>
      <c r="Z1214" s="58">
        <v>45342</v>
      </c>
      <c r="AA1214" s="79">
        <v>0.99305555555555547</v>
      </c>
    </row>
    <row r="1215" spans="1:27" x14ac:dyDescent="0.2">
      <c r="A1215" s="1" t="s">
        <v>3648</v>
      </c>
      <c r="B1215" s="1" t="s">
        <v>216</v>
      </c>
      <c r="C1215" s="1" t="s">
        <v>18</v>
      </c>
      <c r="D1215" s="1" t="s">
        <v>339</v>
      </c>
      <c r="E1215" s="1" t="s">
        <v>60</v>
      </c>
      <c r="F1215" s="1" t="s">
        <v>3653</v>
      </c>
      <c r="G1215" s="1" t="s">
        <v>110</v>
      </c>
      <c r="H1215" s="1" t="s">
        <v>36</v>
      </c>
      <c r="I1215" s="1" t="s">
        <v>117</v>
      </c>
      <c r="J1215" s="1" t="s">
        <v>81</v>
      </c>
      <c r="K1215" s="1" t="s">
        <v>129</v>
      </c>
      <c r="L1215" s="1" t="s">
        <v>3652</v>
      </c>
      <c r="M1215" s="1" t="s">
        <v>9695</v>
      </c>
      <c r="N1215" s="1" t="s">
        <v>9696</v>
      </c>
      <c r="O1215" s="1" t="s">
        <v>122</v>
      </c>
      <c r="P1215" s="1" t="s">
        <v>246</v>
      </c>
      <c r="Q1215" s="1" t="s">
        <v>247</v>
      </c>
      <c r="R1215" s="1" t="s">
        <v>9697</v>
      </c>
      <c r="S1215" s="1" t="s">
        <v>9422</v>
      </c>
      <c r="T1215" s="1" t="s">
        <v>9069</v>
      </c>
      <c r="U1215" s="1" t="s">
        <v>9070</v>
      </c>
      <c r="V1215" s="18">
        <v>0.32824074074074078</v>
      </c>
      <c r="W1215" s="18">
        <v>0.35668981481481482</v>
      </c>
      <c r="X1215" s="18">
        <v>2.8449074074074075E-2</v>
      </c>
      <c r="Y1215" s="1" t="e">
        <f>VLOOKUP(A1215,tickets!A:A,1,0)</f>
        <v>#N/A</v>
      </c>
      <c r="Z1215" s="58">
        <v>45342</v>
      </c>
      <c r="AA1215" s="79">
        <v>0.99305555555555547</v>
      </c>
    </row>
    <row r="1216" spans="1:27" x14ac:dyDescent="0.2">
      <c r="A1216" s="1" t="s">
        <v>3571</v>
      </c>
      <c r="B1216" s="1" t="s">
        <v>115</v>
      </c>
      <c r="C1216" s="1" t="s">
        <v>20</v>
      </c>
      <c r="D1216" s="1" t="s">
        <v>243</v>
      </c>
      <c r="E1216" s="1" t="s">
        <v>65</v>
      </c>
      <c r="F1216" s="1" t="s">
        <v>191</v>
      </c>
      <c r="G1216" s="1" t="s">
        <v>116</v>
      </c>
      <c r="H1216" s="1" t="s">
        <v>40</v>
      </c>
      <c r="I1216" s="1" t="s">
        <v>117</v>
      </c>
      <c r="J1216" s="1" t="s">
        <v>81</v>
      </c>
      <c r="K1216" s="1" t="s">
        <v>111</v>
      </c>
      <c r="L1216" s="1" t="s">
        <v>3575</v>
      </c>
      <c r="M1216" s="1" t="s">
        <v>9707</v>
      </c>
      <c r="N1216" s="1" t="s">
        <v>9708</v>
      </c>
      <c r="O1216" s="1" t="s">
        <v>122</v>
      </c>
      <c r="P1216" s="1" t="s">
        <v>246</v>
      </c>
      <c r="Q1216" s="1" t="s">
        <v>247</v>
      </c>
      <c r="R1216" s="1" t="s">
        <v>9709</v>
      </c>
      <c r="S1216" s="1" t="s">
        <v>9422</v>
      </c>
      <c r="T1216" s="1" t="s">
        <v>9077</v>
      </c>
      <c r="U1216" s="1" t="s">
        <v>9078</v>
      </c>
      <c r="V1216" s="18">
        <v>0.75697916666666665</v>
      </c>
      <c r="W1216" s="18">
        <v>1.009386574074074</v>
      </c>
      <c r="X1216" s="18">
        <v>0.25240740740740741</v>
      </c>
      <c r="Y1216" s="1" t="e">
        <f>VLOOKUP(A1216,tickets!A:A,1,0)</f>
        <v>#N/A</v>
      </c>
      <c r="Z1216" s="58">
        <v>45342</v>
      </c>
      <c r="AA1216" s="79">
        <v>0.99305555555555547</v>
      </c>
    </row>
    <row r="1217" spans="1:27" hidden="1" x14ac:dyDescent="0.2">
      <c r="A1217" s="1" t="s">
        <v>9084</v>
      </c>
      <c r="B1217" s="1" t="s">
        <v>132</v>
      </c>
      <c r="C1217" s="1" t="s">
        <v>256</v>
      </c>
      <c r="D1217" s="1" t="s">
        <v>257</v>
      </c>
      <c r="E1217" s="1" t="s">
        <v>289</v>
      </c>
      <c r="F1217" s="1" t="s">
        <v>471</v>
      </c>
      <c r="G1217" s="1" t="s">
        <v>116</v>
      </c>
      <c r="H1217" s="1" t="s">
        <v>40</v>
      </c>
      <c r="I1217" s="1" t="s">
        <v>117</v>
      </c>
      <c r="J1217" s="1" t="s">
        <v>81</v>
      </c>
      <c r="K1217" s="1" t="s">
        <v>111</v>
      </c>
      <c r="L1217" s="1" t="s">
        <v>379</v>
      </c>
      <c r="M1217" s="1" t="s">
        <v>9719</v>
      </c>
      <c r="N1217" s="1" t="s">
        <v>9720</v>
      </c>
      <c r="O1217" s="1" t="s">
        <v>122</v>
      </c>
      <c r="P1217" s="1" t="s">
        <v>199</v>
      </c>
      <c r="Q1217" s="1" t="s">
        <v>115</v>
      </c>
      <c r="R1217" s="1" t="s">
        <v>9721</v>
      </c>
      <c r="S1217" s="1" t="s">
        <v>9422</v>
      </c>
      <c r="T1217" s="1" t="s">
        <v>9085</v>
      </c>
      <c r="U1217" s="1" t="s">
        <v>262</v>
      </c>
      <c r="V1217" s="18">
        <v>6.5787037037037033E-2</v>
      </c>
      <c r="W1217" s="18">
        <v>7.5474537037037034E-2</v>
      </c>
      <c r="X1217" s="18">
        <v>9.6874999999999999E-3</v>
      </c>
      <c r="Y1217" s="1" t="e">
        <f>VLOOKUP(A1217,tickets!A:A,1,0)</f>
        <v>#N/A</v>
      </c>
      <c r="Z1217" s="58">
        <v>45342</v>
      </c>
      <c r="AA1217" s="79">
        <v>0.99305555555555547</v>
      </c>
    </row>
    <row r="1218" spans="1:27" x14ac:dyDescent="0.2">
      <c r="A1218" s="1" t="s">
        <v>3654</v>
      </c>
      <c r="B1218" s="1" t="s">
        <v>3659</v>
      </c>
      <c r="C1218" s="1" t="s">
        <v>18</v>
      </c>
      <c r="D1218" s="1" t="s">
        <v>9086</v>
      </c>
      <c r="E1218" s="1" t="s">
        <v>60</v>
      </c>
      <c r="F1218" s="1" t="s">
        <v>3660</v>
      </c>
      <c r="G1218" s="1" t="s">
        <v>116</v>
      </c>
      <c r="H1218" s="1" t="s">
        <v>36</v>
      </c>
      <c r="I1218" s="1" t="s">
        <v>84</v>
      </c>
      <c r="J1218" s="1" t="s">
        <v>81</v>
      </c>
      <c r="K1218" s="1" t="s">
        <v>1287</v>
      </c>
      <c r="L1218" s="1" t="s">
        <v>3658</v>
      </c>
      <c r="M1218" s="1" t="s">
        <v>9722</v>
      </c>
      <c r="N1218" s="1" t="s">
        <v>9723</v>
      </c>
      <c r="O1218" s="1" t="s">
        <v>122</v>
      </c>
      <c r="P1218" s="1" t="s">
        <v>249</v>
      </c>
      <c r="Q1218" s="1" t="s">
        <v>9087</v>
      </c>
      <c r="R1218" s="1" t="s">
        <v>9724</v>
      </c>
      <c r="S1218" s="1" t="s">
        <v>9422</v>
      </c>
      <c r="T1218" s="1" t="s">
        <v>9088</v>
      </c>
      <c r="U1218" s="1" t="s">
        <v>9725</v>
      </c>
      <c r="V1218" s="18">
        <v>4.0740740740740746E-3</v>
      </c>
      <c r="W1218" s="18">
        <v>3.5995370370370372E-2</v>
      </c>
      <c r="X1218" s="18">
        <v>3.1921296296296302E-2</v>
      </c>
      <c r="Y1218" s="1" t="e">
        <f>VLOOKUP(A1218,tickets!A:A,1,0)</f>
        <v>#N/A</v>
      </c>
      <c r="Z1218" s="58">
        <v>45342</v>
      </c>
      <c r="AA1218" s="79">
        <v>0.99305555555555547</v>
      </c>
    </row>
    <row r="1219" spans="1:27" x14ac:dyDescent="0.2">
      <c r="A1219" s="1" t="s">
        <v>3604</v>
      </c>
      <c r="B1219" s="1" t="s">
        <v>112</v>
      </c>
      <c r="C1219" s="1" t="s">
        <v>21</v>
      </c>
      <c r="D1219" s="1" t="s">
        <v>17</v>
      </c>
      <c r="E1219" s="1" t="s">
        <v>43</v>
      </c>
      <c r="F1219" s="1" t="s">
        <v>161</v>
      </c>
      <c r="G1219" s="1" t="s">
        <v>159</v>
      </c>
      <c r="H1219" s="1" t="s">
        <v>40</v>
      </c>
      <c r="I1219" s="1" t="s">
        <v>117</v>
      </c>
      <c r="J1219" s="1" t="s">
        <v>81</v>
      </c>
      <c r="K1219" s="1" t="s">
        <v>121</v>
      </c>
      <c r="L1219" s="1" t="s">
        <v>160</v>
      </c>
      <c r="M1219" s="1" t="s">
        <v>9796</v>
      </c>
      <c r="N1219" s="1" t="s">
        <v>9797</v>
      </c>
      <c r="O1219" s="1" t="s">
        <v>122</v>
      </c>
      <c r="P1219" s="1" t="s">
        <v>342</v>
      </c>
      <c r="Q1219" s="1" t="s">
        <v>343</v>
      </c>
      <c r="R1219" s="1" t="s">
        <v>9798</v>
      </c>
      <c r="S1219" s="1" t="s">
        <v>9422</v>
      </c>
      <c r="T1219" s="1" t="s">
        <v>9122</v>
      </c>
      <c r="U1219" s="1" t="s">
        <v>9123</v>
      </c>
      <c r="V1219" s="18">
        <v>0</v>
      </c>
      <c r="W1219" s="18">
        <v>2.0254629629629629E-3</v>
      </c>
      <c r="X1219" s="18">
        <v>2.0254629629629629E-3</v>
      </c>
      <c r="Y1219" s="1" t="e">
        <f>VLOOKUP(A1219,tickets!A:A,1,0)</f>
        <v>#N/A</v>
      </c>
      <c r="Z1219" s="58">
        <v>45342</v>
      </c>
      <c r="AA1219" s="79">
        <v>0.99305555555555547</v>
      </c>
    </row>
    <row r="1220" spans="1:27" x14ac:dyDescent="0.2">
      <c r="A1220" s="1" t="s">
        <v>3566</v>
      </c>
      <c r="B1220" s="1" t="s">
        <v>112</v>
      </c>
      <c r="C1220" s="1" t="s">
        <v>18</v>
      </c>
      <c r="D1220" s="1" t="s">
        <v>18</v>
      </c>
      <c r="E1220" s="1" t="s">
        <v>499</v>
      </c>
      <c r="F1220" s="1" t="s">
        <v>1770</v>
      </c>
      <c r="G1220" s="1" t="s">
        <v>110</v>
      </c>
      <c r="H1220" s="1" t="s">
        <v>50</v>
      </c>
      <c r="I1220" s="1" t="s">
        <v>109</v>
      </c>
      <c r="J1220" s="1" t="s">
        <v>81</v>
      </c>
      <c r="K1220" s="1" t="s">
        <v>111</v>
      </c>
      <c r="L1220" s="1" t="s">
        <v>3570</v>
      </c>
      <c r="M1220" s="1" t="s">
        <v>9799</v>
      </c>
      <c r="N1220" s="1" t="s">
        <v>9800</v>
      </c>
      <c r="O1220" s="1" t="s">
        <v>122</v>
      </c>
      <c r="P1220" s="1" t="s">
        <v>266</v>
      </c>
      <c r="Q1220" s="1" t="s">
        <v>267</v>
      </c>
      <c r="R1220" s="1" t="s">
        <v>9801</v>
      </c>
      <c r="S1220" s="1" t="s">
        <v>9422</v>
      </c>
      <c r="T1220" s="1" t="s">
        <v>9124</v>
      </c>
      <c r="U1220" s="1" t="s">
        <v>6339</v>
      </c>
      <c r="V1220" s="18">
        <v>0</v>
      </c>
      <c r="W1220" s="18">
        <v>3.3449074074074071E-3</v>
      </c>
      <c r="X1220" s="18">
        <v>3.3449074074074071E-3</v>
      </c>
      <c r="Y1220" s="1" t="e">
        <f>VLOOKUP(A1220,tickets!A:A,1,0)</f>
        <v>#N/A</v>
      </c>
      <c r="Z1220" s="58">
        <v>45342</v>
      </c>
      <c r="AA1220" s="79">
        <v>0.99305555555555547</v>
      </c>
    </row>
    <row r="1221" spans="1:27" hidden="1" x14ac:dyDescent="0.2">
      <c r="A1221" s="1" t="s">
        <v>9093</v>
      </c>
      <c r="B1221" s="1" t="s">
        <v>132</v>
      </c>
      <c r="C1221" s="1" t="s">
        <v>250</v>
      </c>
      <c r="D1221" s="1" t="s">
        <v>251</v>
      </c>
      <c r="E1221" s="1" t="s">
        <v>289</v>
      </c>
      <c r="F1221" s="1" t="s">
        <v>290</v>
      </c>
      <c r="G1221" s="1" t="s">
        <v>110</v>
      </c>
      <c r="H1221" s="1" t="s">
        <v>50</v>
      </c>
      <c r="I1221" s="1" t="s">
        <v>109</v>
      </c>
      <c r="J1221" s="1" t="s">
        <v>81</v>
      </c>
      <c r="K1221" s="1" t="s">
        <v>129</v>
      </c>
      <c r="L1221" s="1" t="s">
        <v>254</v>
      </c>
      <c r="M1221" s="1" t="s">
        <v>9731</v>
      </c>
      <c r="N1221" s="1" t="s">
        <v>9732</v>
      </c>
      <c r="O1221" s="1" t="s">
        <v>122</v>
      </c>
      <c r="P1221" s="1" t="s">
        <v>246</v>
      </c>
      <c r="Q1221" s="1" t="s">
        <v>247</v>
      </c>
      <c r="R1221" s="1" t="s">
        <v>9733</v>
      </c>
      <c r="S1221" s="1" t="s">
        <v>9488</v>
      </c>
      <c r="T1221" s="1" t="s">
        <v>254</v>
      </c>
      <c r="U1221" s="1" t="s">
        <v>346</v>
      </c>
      <c r="V1221" s="18">
        <v>5.9027777777777778E-4</v>
      </c>
      <c r="W1221" s="18">
        <v>1.3194444444444443E-3</v>
      </c>
      <c r="X1221" s="18">
        <v>7.291666666666667E-4</v>
      </c>
      <c r="Y1221" s="1" t="e">
        <f>VLOOKUP(A1221,tickets!A:A,1,0)</f>
        <v>#N/A</v>
      </c>
      <c r="Z1221" s="58">
        <v>45346</v>
      </c>
      <c r="AA1221" s="79">
        <v>0.99305555555555547</v>
      </c>
    </row>
    <row r="1222" spans="1:27" hidden="1" x14ac:dyDescent="0.2">
      <c r="A1222" s="1" t="s">
        <v>3661</v>
      </c>
      <c r="B1222" s="1" t="s">
        <v>185</v>
      </c>
      <c r="C1222" s="1" t="s">
        <v>16</v>
      </c>
      <c r="D1222" s="1" t="s">
        <v>339</v>
      </c>
      <c r="E1222" s="1" t="s">
        <v>54</v>
      </c>
      <c r="F1222" s="1" t="s">
        <v>515</v>
      </c>
      <c r="G1222" s="1" t="s">
        <v>110</v>
      </c>
      <c r="H1222" s="1" t="s">
        <v>50</v>
      </c>
      <c r="I1222" s="1" t="s">
        <v>109</v>
      </c>
      <c r="J1222" s="1" t="s">
        <v>80</v>
      </c>
      <c r="K1222" s="1" t="s">
        <v>3662</v>
      </c>
      <c r="L1222" s="1" t="s">
        <v>3666</v>
      </c>
      <c r="M1222" s="1" t="s">
        <v>9872</v>
      </c>
      <c r="N1222" s="1" t="s">
        <v>9873</v>
      </c>
      <c r="O1222" s="1" t="s">
        <v>122</v>
      </c>
      <c r="P1222" s="1" t="s">
        <v>199</v>
      </c>
      <c r="Q1222" s="1" t="s">
        <v>115</v>
      </c>
      <c r="R1222" s="1" t="s">
        <v>9874</v>
      </c>
      <c r="S1222" s="1" t="s">
        <v>9422</v>
      </c>
      <c r="T1222" s="1" t="s">
        <v>9165</v>
      </c>
      <c r="U1222" s="1" t="s">
        <v>9166</v>
      </c>
      <c r="V1222" s="18">
        <v>2.1506018518518517</v>
      </c>
      <c r="W1222" s="18">
        <v>2.1679976851851852</v>
      </c>
      <c r="X1222" s="18">
        <v>1.7395833333333336E-2</v>
      </c>
      <c r="Y1222" s="1" t="e">
        <f>VLOOKUP(A1222,tickets!A:A,1,0)</f>
        <v>#N/A</v>
      </c>
      <c r="Z1222" s="58">
        <v>45342</v>
      </c>
      <c r="AA1222" s="79">
        <v>0.99305555555555547</v>
      </c>
    </row>
    <row r="1223" spans="1:27" x14ac:dyDescent="0.2">
      <c r="A1223" s="1" t="s">
        <v>3678</v>
      </c>
      <c r="B1223" s="1" t="s">
        <v>115</v>
      </c>
      <c r="C1223" s="1" t="s">
        <v>19</v>
      </c>
      <c r="D1223" s="1" t="s">
        <v>243</v>
      </c>
      <c r="E1223" s="1" t="s">
        <v>63</v>
      </c>
      <c r="F1223" s="1" t="s">
        <v>120</v>
      </c>
      <c r="G1223" s="1" t="s">
        <v>116</v>
      </c>
      <c r="H1223" s="1" t="s">
        <v>40</v>
      </c>
      <c r="I1223" s="1" t="s">
        <v>117</v>
      </c>
      <c r="J1223" s="1" t="s">
        <v>81</v>
      </c>
      <c r="K1223" s="1" t="s">
        <v>3679</v>
      </c>
      <c r="L1223" s="1" t="s">
        <v>3683</v>
      </c>
      <c r="M1223" s="1" t="s">
        <v>9883</v>
      </c>
      <c r="N1223" s="1" t="s">
        <v>9884</v>
      </c>
      <c r="O1223" s="1" t="s">
        <v>122</v>
      </c>
      <c r="P1223" s="1" t="s">
        <v>246</v>
      </c>
      <c r="Q1223" s="1" t="s">
        <v>247</v>
      </c>
      <c r="R1223" s="1" t="s">
        <v>9885</v>
      </c>
      <c r="S1223" s="1" t="s">
        <v>9422</v>
      </c>
      <c r="T1223" s="1" t="s">
        <v>9171</v>
      </c>
      <c r="U1223" s="1" t="s">
        <v>9172</v>
      </c>
      <c r="V1223" s="18">
        <v>0.24134259259259258</v>
      </c>
      <c r="W1223" s="18">
        <v>0.34292824074074074</v>
      </c>
      <c r="X1223" s="18">
        <v>0.10158564814814815</v>
      </c>
      <c r="Y1223" s="1" t="e">
        <f>VLOOKUP(A1223,tickets!A:A,1,0)</f>
        <v>#N/A</v>
      </c>
      <c r="Z1223" s="58">
        <v>45342</v>
      </c>
      <c r="AA1223" s="79">
        <v>0.99305555555555547</v>
      </c>
    </row>
    <row r="1224" spans="1:27" x14ac:dyDescent="0.2">
      <c r="A1224" s="1" t="s">
        <v>3667</v>
      </c>
      <c r="B1224" s="1" t="s">
        <v>112</v>
      </c>
      <c r="C1224" s="1" t="s">
        <v>21</v>
      </c>
      <c r="D1224" s="1" t="s">
        <v>311</v>
      </c>
      <c r="E1224" s="1" t="s">
        <v>44</v>
      </c>
      <c r="F1224" s="1" t="s">
        <v>145</v>
      </c>
      <c r="G1224" s="1" t="s">
        <v>116</v>
      </c>
      <c r="H1224" s="1" t="s">
        <v>50</v>
      </c>
      <c r="I1224" s="1" t="s">
        <v>109</v>
      </c>
      <c r="J1224" s="1" t="s">
        <v>81</v>
      </c>
      <c r="K1224" s="1" t="s">
        <v>121</v>
      </c>
      <c r="L1224" s="1" t="s">
        <v>3671</v>
      </c>
      <c r="M1224" s="1" t="s">
        <v>9889</v>
      </c>
      <c r="N1224" s="1" t="s">
        <v>9890</v>
      </c>
      <c r="O1224" s="1" t="s">
        <v>122</v>
      </c>
      <c r="P1224" s="1" t="s">
        <v>342</v>
      </c>
      <c r="Q1224" s="1" t="s">
        <v>343</v>
      </c>
      <c r="R1224" s="1" t="s">
        <v>9891</v>
      </c>
      <c r="S1224" s="1" t="s">
        <v>9422</v>
      </c>
      <c r="T1224" s="1" t="s">
        <v>312</v>
      </c>
      <c r="U1224" s="1" t="s">
        <v>9175</v>
      </c>
      <c r="V1224" s="18">
        <v>0.12542824074074074</v>
      </c>
      <c r="W1224" s="18">
        <v>0.25690972222222225</v>
      </c>
      <c r="X1224" s="18">
        <v>0.13148148148148148</v>
      </c>
      <c r="Y1224" s="1" t="e">
        <f>VLOOKUP(A1224,tickets!A:A,1,0)</f>
        <v>#N/A</v>
      </c>
      <c r="Z1224" s="58">
        <v>45342</v>
      </c>
      <c r="AA1224" s="79">
        <v>0.99305555555555547</v>
      </c>
    </row>
    <row r="1225" spans="1:27" x14ac:dyDescent="0.2">
      <c r="A1225" s="1" t="s">
        <v>3561</v>
      </c>
      <c r="B1225" s="1" t="s">
        <v>112</v>
      </c>
      <c r="C1225" s="1" t="s">
        <v>18</v>
      </c>
      <c r="D1225" s="1" t="s">
        <v>18</v>
      </c>
      <c r="E1225" s="1" t="s">
        <v>499</v>
      </c>
      <c r="F1225" s="1" t="s">
        <v>1770</v>
      </c>
      <c r="G1225" s="1" t="s">
        <v>110</v>
      </c>
      <c r="H1225" s="1" t="s">
        <v>50</v>
      </c>
      <c r="I1225" s="1" t="s">
        <v>109</v>
      </c>
      <c r="J1225" s="1" t="s">
        <v>81</v>
      </c>
      <c r="K1225" s="1" t="s">
        <v>111</v>
      </c>
      <c r="L1225" s="1" t="s">
        <v>3565</v>
      </c>
      <c r="M1225" s="1" t="s">
        <v>9900</v>
      </c>
      <c r="N1225" s="1" t="s">
        <v>9901</v>
      </c>
      <c r="O1225" s="1" t="s">
        <v>122</v>
      </c>
      <c r="P1225" s="1" t="s">
        <v>266</v>
      </c>
      <c r="Q1225" s="1" t="s">
        <v>267</v>
      </c>
      <c r="R1225" s="1" t="s">
        <v>9902</v>
      </c>
      <c r="S1225" s="1" t="s">
        <v>9422</v>
      </c>
      <c r="T1225" s="1" t="s">
        <v>9180</v>
      </c>
      <c r="U1225" s="1" t="s">
        <v>6339</v>
      </c>
      <c r="V1225" s="18">
        <v>0</v>
      </c>
      <c r="W1225" s="18">
        <v>2.488425925925926E-3</v>
      </c>
      <c r="X1225" s="18">
        <v>2.488425925925926E-3</v>
      </c>
      <c r="Y1225" s="1" t="e">
        <f>VLOOKUP(A1225,tickets!A:A,1,0)</f>
        <v>#N/A</v>
      </c>
      <c r="Z1225" s="58">
        <v>45342</v>
      </c>
      <c r="AA1225" s="79">
        <v>0.99305555555555547</v>
      </c>
    </row>
    <row r="1226" spans="1:27" x14ac:dyDescent="0.2">
      <c r="A1226" s="1" t="s">
        <v>3628</v>
      </c>
      <c r="B1226" s="1" t="s">
        <v>112</v>
      </c>
      <c r="C1226" s="1" t="s">
        <v>18</v>
      </c>
      <c r="D1226" s="1" t="s">
        <v>18</v>
      </c>
      <c r="E1226" s="1" t="s">
        <v>499</v>
      </c>
      <c r="F1226" s="1" t="s">
        <v>1770</v>
      </c>
      <c r="G1226" s="1" t="s">
        <v>110</v>
      </c>
      <c r="H1226" s="1" t="s">
        <v>50</v>
      </c>
      <c r="I1226" s="1" t="s">
        <v>109</v>
      </c>
      <c r="J1226" s="1" t="s">
        <v>81</v>
      </c>
      <c r="K1226" s="1" t="s">
        <v>111</v>
      </c>
      <c r="L1226" s="1" t="s">
        <v>3632</v>
      </c>
      <c r="M1226" s="1" t="s">
        <v>9924</v>
      </c>
      <c r="N1226" s="1" t="s">
        <v>9925</v>
      </c>
      <c r="O1226" s="1" t="s">
        <v>122</v>
      </c>
      <c r="P1226" s="1" t="s">
        <v>266</v>
      </c>
      <c r="Q1226" s="1" t="s">
        <v>267</v>
      </c>
      <c r="R1226" s="1" t="s">
        <v>9926</v>
      </c>
      <c r="S1226" s="1" t="s">
        <v>9422</v>
      </c>
      <c r="T1226" s="1" t="s">
        <v>9191</v>
      </c>
      <c r="U1226" s="1" t="s">
        <v>6339</v>
      </c>
      <c r="V1226" s="18">
        <v>0</v>
      </c>
      <c r="W1226" s="18">
        <v>1.0613425925925927E-2</v>
      </c>
      <c r="X1226" s="18">
        <v>1.0613425925925927E-2</v>
      </c>
      <c r="Y1226" s="1" t="e">
        <f>VLOOKUP(A1226,tickets!A:A,1,0)</f>
        <v>#N/A</v>
      </c>
      <c r="Z1226" s="58">
        <v>45342</v>
      </c>
      <c r="AA1226" s="79">
        <v>0.99305555555555547</v>
      </c>
    </row>
    <row r="1227" spans="1:27" x14ac:dyDescent="0.2">
      <c r="A1227" s="1" t="s">
        <v>3523</v>
      </c>
      <c r="B1227" s="1" t="s">
        <v>115</v>
      </c>
      <c r="C1227" s="1" t="s">
        <v>20</v>
      </c>
      <c r="D1227" s="1" t="s">
        <v>243</v>
      </c>
      <c r="E1227" s="1" t="s">
        <v>66</v>
      </c>
      <c r="F1227" s="1" t="s">
        <v>120</v>
      </c>
      <c r="G1227" s="1" t="s">
        <v>116</v>
      </c>
      <c r="H1227" s="1" t="s">
        <v>40</v>
      </c>
      <c r="I1227" s="1" t="s">
        <v>117</v>
      </c>
      <c r="J1227" s="1" t="s">
        <v>81</v>
      </c>
      <c r="K1227" s="1" t="s">
        <v>111</v>
      </c>
      <c r="L1227" s="1" t="s">
        <v>3527</v>
      </c>
      <c r="M1227" s="1" t="s">
        <v>10000</v>
      </c>
      <c r="N1227" s="1" t="s">
        <v>10001</v>
      </c>
      <c r="O1227" s="1" t="s">
        <v>122</v>
      </c>
      <c r="P1227" s="1" t="s">
        <v>246</v>
      </c>
      <c r="Q1227" s="1" t="s">
        <v>247</v>
      </c>
      <c r="R1227" s="1" t="s">
        <v>10002</v>
      </c>
      <c r="S1227" s="1" t="s">
        <v>9422</v>
      </c>
      <c r="T1227" s="1" t="s">
        <v>9226</v>
      </c>
      <c r="U1227" s="1" t="s">
        <v>9227</v>
      </c>
      <c r="V1227" s="18">
        <v>0.63517361111111115</v>
      </c>
      <c r="W1227" s="18">
        <v>0.67086805555555562</v>
      </c>
      <c r="X1227" s="18">
        <v>3.5694444444444445E-2</v>
      </c>
      <c r="Y1227" s="1" t="e">
        <f>VLOOKUP(A1227,tickets!A:A,1,0)</f>
        <v>#N/A</v>
      </c>
      <c r="Z1227" s="58">
        <v>45342</v>
      </c>
      <c r="AA1227" s="79">
        <v>0.99305555555555547</v>
      </c>
    </row>
    <row r="1228" spans="1:27" hidden="1" x14ac:dyDescent="0.2">
      <c r="A1228" s="1" t="s">
        <v>9100</v>
      </c>
      <c r="B1228" s="1" t="s">
        <v>132</v>
      </c>
      <c r="C1228" s="1" t="s">
        <v>251</v>
      </c>
      <c r="D1228" s="1" t="s">
        <v>257</v>
      </c>
      <c r="E1228" s="1" t="s">
        <v>320</v>
      </c>
      <c r="F1228" s="1" t="s">
        <v>219</v>
      </c>
      <c r="G1228" s="1" t="s">
        <v>116</v>
      </c>
      <c r="H1228" s="1" t="s">
        <v>40</v>
      </c>
      <c r="I1228" s="1" t="s">
        <v>117</v>
      </c>
      <c r="J1228" s="1" t="s">
        <v>81</v>
      </c>
      <c r="K1228" s="1" t="s">
        <v>129</v>
      </c>
      <c r="L1228" s="1" t="s">
        <v>314</v>
      </c>
      <c r="M1228" s="1" t="s">
        <v>9753</v>
      </c>
      <c r="N1228" s="1" t="s">
        <v>9754</v>
      </c>
      <c r="O1228" s="1" t="s">
        <v>122</v>
      </c>
      <c r="P1228" s="1" t="s">
        <v>199</v>
      </c>
      <c r="Q1228" s="1" t="s">
        <v>115</v>
      </c>
      <c r="R1228" s="1" t="s">
        <v>9755</v>
      </c>
      <c r="S1228" s="1" t="s">
        <v>9406</v>
      </c>
      <c r="T1228" s="1" t="s">
        <v>9101</v>
      </c>
      <c r="U1228" s="1" t="s">
        <v>262</v>
      </c>
      <c r="V1228" s="18">
        <v>3.4421296296296297E-2</v>
      </c>
      <c r="W1228" s="18">
        <v>5.0162037037037033E-2</v>
      </c>
      <c r="X1228" s="18">
        <v>1.5740740740740743E-2</v>
      </c>
      <c r="Y1228" s="1" t="e">
        <f>VLOOKUP(A1228,tickets!A:A,1,0)</f>
        <v>#N/A</v>
      </c>
      <c r="Z1228" s="58">
        <v>45341</v>
      </c>
      <c r="AA1228" s="79">
        <v>0.99305555555555547</v>
      </c>
    </row>
    <row r="1229" spans="1:27" hidden="1" x14ac:dyDescent="0.2">
      <c r="A1229" s="1" t="s">
        <v>9102</v>
      </c>
      <c r="B1229" s="1" t="s">
        <v>132</v>
      </c>
      <c r="C1229" s="1" t="s">
        <v>251</v>
      </c>
      <c r="D1229" s="1" t="s">
        <v>257</v>
      </c>
      <c r="E1229" s="1" t="s">
        <v>320</v>
      </c>
      <c r="F1229" s="1" t="s">
        <v>219</v>
      </c>
      <c r="G1229" s="1" t="s">
        <v>116</v>
      </c>
      <c r="H1229" s="1" t="s">
        <v>40</v>
      </c>
      <c r="I1229" s="1" t="s">
        <v>117</v>
      </c>
      <c r="J1229" s="1" t="s">
        <v>81</v>
      </c>
      <c r="K1229" s="1" t="s">
        <v>129</v>
      </c>
      <c r="L1229" s="1" t="s">
        <v>314</v>
      </c>
      <c r="M1229" s="1" t="s">
        <v>9756</v>
      </c>
      <c r="N1229" s="1" t="s">
        <v>9757</v>
      </c>
      <c r="O1229" s="1" t="s">
        <v>122</v>
      </c>
      <c r="P1229" s="1" t="s">
        <v>199</v>
      </c>
      <c r="Q1229" s="1" t="s">
        <v>115</v>
      </c>
      <c r="R1229" s="1" t="s">
        <v>9758</v>
      </c>
      <c r="S1229" s="1" t="s">
        <v>9406</v>
      </c>
      <c r="T1229" s="1" t="s">
        <v>9103</v>
      </c>
      <c r="U1229" s="1" t="s">
        <v>262</v>
      </c>
      <c r="V1229" s="18">
        <v>3.366898148148148E-2</v>
      </c>
      <c r="W1229" s="18">
        <v>4.7905092592592589E-2</v>
      </c>
      <c r="X1229" s="18">
        <v>1.4236111111111111E-2</v>
      </c>
      <c r="Y1229" s="1" t="e">
        <f>VLOOKUP(A1229,tickets!A:A,1,0)</f>
        <v>#N/A</v>
      </c>
      <c r="Z1229" s="58">
        <v>45341</v>
      </c>
      <c r="AA1229" s="79">
        <v>0.99305555555555547</v>
      </c>
    </row>
    <row r="1230" spans="1:27" hidden="1" x14ac:dyDescent="0.2">
      <c r="A1230" s="1" t="s">
        <v>9104</v>
      </c>
      <c r="B1230" s="1" t="s">
        <v>164</v>
      </c>
      <c r="C1230" s="1" t="s">
        <v>295</v>
      </c>
      <c r="D1230" s="1" t="s">
        <v>296</v>
      </c>
      <c r="E1230" s="1" t="s">
        <v>297</v>
      </c>
      <c r="F1230" s="1" t="s">
        <v>298</v>
      </c>
      <c r="G1230" s="1" t="s">
        <v>110</v>
      </c>
      <c r="H1230" s="1" t="s">
        <v>50</v>
      </c>
      <c r="I1230" s="1" t="s">
        <v>109</v>
      </c>
      <c r="J1230" s="1" t="s">
        <v>4186</v>
      </c>
      <c r="K1230" s="1" t="s">
        <v>129</v>
      </c>
      <c r="L1230" s="1" t="s">
        <v>9105</v>
      </c>
      <c r="M1230" s="1" t="s">
        <v>9759</v>
      </c>
      <c r="N1230" s="1" t="s">
        <v>9760</v>
      </c>
      <c r="O1230" s="1" t="s">
        <v>122</v>
      </c>
      <c r="P1230" s="1" t="s">
        <v>266</v>
      </c>
      <c r="Q1230" s="1" t="s">
        <v>283</v>
      </c>
      <c r="R1230" s="1" t="s">
        <v>9761</v>
      </c>
      <c r="S1230" s="1" t="s">
        <v>9406</v>
      </c>
      <c r="U1230" s="1" t="s">
        <v>300</v>
      </c>
      <c r="V1230" s="18">
        <v>0</v>
      </c>
      <c r="W1230" s="18">
        <v>0</v>
      </c>
      <c r="X1230" s="18">
        <v>0</v>
      </c>
      <c r="Y1230" s="1" t="e">
        <f>VLOOKUP(A1230,tickets!A:A,1,0)</f>
        <v>#N/A</v>
      </c>
      <c r="Z1230" s="58">
        <v>45341</v>
      </c>
      <c r="AA1230" s="79">
        <v>0.99305555555555547</v>
      </c>
    </row>
    <row r="1231" spans="1:27" x14ac:dyDescent="0.2">
      <c r="A1231" s="1" t="s">
        <v>3528</v>
      </c>
      <c r="B1231" s="1" t="s">
        <v>115</v>
      </c>
      <c r="C1231" s="1" t="s">
        <v>19</v>
      </c>
      <c r="D1231" s="1" t="s">
        <v>243</v>
      </c>
      <c r="E1231" s="1" t="s">
        <v>63</v>
      </c>
      <c r="F1231" s="1" t="s">
        <v>120</v>
      </c>
      <c r="G1231" s="1" t="s">
        <v>116</v>
      </c>
      <c r="H1231" s="1" t="s">
        <v>40</v>
      </c>
      <c r="I1231" s="1" t="s">
        <v>117</v>
      </c>
      <c r="J1231" s="1" t="s">
        <v>81</v>
      </c>
      <c r="K1231" s="1" t="s">
        <v>460</v>
      </c>
      <c r="L1231" s="1" t="s">
        <v>3532</v>
      </c>
      <c r="M1231" s="1" t="s">
        <v>10006</v>
      </c>
      <c r="N1231" s="1" t="s">
        <v>10007</v>
      </c>
      <c r="O1231" s="1" t="s">
        <v>122</v>
      </c>
      <c r="P1231" s="1" t="s">
        <v>246</v>
      </c>
      <c r="Q1231" s="1" t="s">
        <v>247</v>
      </c>
      <c r="R1231" s="1" t="s">
        <v>10008</v>
      </c>
      <c r="S1231" s="1" t="s">
        <v>9422</v>
      </c>
      <c r="T1231" s="1" t="s">
        <v>9230</v>
      </c>
      <c r="U1231" s="1" t="s">
        <v>9231</v>
      </c>
      <c r="V1231" s="18">
        <v>0.66241898148148148</v>
      </c>
      <c r="W1231" s="18">
        <v>0.69545138888888891</v>
      </c>
      <c r="X1231" s="18">
        <v>3.3032407407407406E-2</v>
      </c>
      <c r="Y1231" s="1" t="e">
        <f>VLOOKUP(A1231,tickets!A:A,1,0)</f>
        <v>#N/A</v>
      </c>
      <c r="Z1231" s="58">
        <v>45342</v>
      </c>
      <c r="AA1231" s="79">
        <v>0.99305555555555547</v>
      </c>
    </row>
    <row r="1232" spans="1:27" hidden="1" x14ac:dyDescent="0.2">
      <c r="A1232" s="1" t="s">
        <v>9107</v>
      </c>
      <c r="B1232" s="1" t="s">
        <v>132</v>
      </c>
      <c r="C1232" s="1" t="s">
        <v>256</v>
      </c>
      <c r="D1232" s="1" t="s">
        <v>257</v>
      </c>
      <c r="E1232" s="1" t="s">
        <v>289</v>
      </c>
      <c r="F1232" s="1" t="s">
        <v>219</v>
      </c>
      <c r="G1232" s="1" t="s">
        <v>116</v>
      </c>
      <c r="H1232" s="1" t="s">
        <v>40</v>
      </c>
      <c r="I1232" s="1" t="s">
        <v>117</v>
      </c>
      <c r="J1232" s="1" t="s">
        <v>81</v>
      </c>
      <c r="K1232" s="1" t="s">
        <v>259</v>
      </c>
      <c r="L1232" s="1" t="s">
        <v>260</v>
      </c>
      <c r="M1232" s="1" t="s">
        <v>9765</v>
      </c>
      <c r="N1232" s="1" t="s">
        <v>9766</v>
      </c>
      <c r="O1232" s="1" t="s">
        <v>122</v>
      </c>
      <c r="P1232" s="1" t="s">
        <v>199</v>
      </c>
      <c r="Q1232" s="1" t="s">
        <v>115</v>
      </c>
      <c r="R1232" s="1" t="s">
        <v>9767</v>
      </c>
      <c r="S1232" s="1" t="s">
        <v>9482</v>
      </c>
      <c r="T1232" s="1" t="s">
        <v>426</v>
      </c>
      <c r="U1232" s="1" t="s">
        <v>262</v>
      </c>
      <c r="V1232" s="18">
        <v>7.8020833333333331E-2</v>
      </c>
      <c r="W1232" s="18">
        <v>9.3518518518518515E-2</v>
      </c>
      <c r="X1232" s="18">
        <v>1.5497685185185186E-2</v>
      </c>
      <c r="Y1232" s="1" t="e">
        <f>VLOOKUP(A1232,tickets!A:A,1,0)</f>
        <v>#N/A</v>
      </c>
      <c r="Z1232" s="58">
        <v>45345</v>
      </c>
      <c r="AA1232" s="79">
        <v>0.99305555555555547</v>
      </c>
    </row>
    <row r="1233" spans="1:27" x14ac:dyDescent="0.2">
      <c r="A1233" s="1" t="s">
        <v>3599</v>
      </c>
      <c r="B1233" s="1" t="s">
        <v>132</v>
      </c>
      <c r="C1233" s="1" t="s">
        <v>21</v>
      </c>
      <c r="D1233" s="1" t="s">
        <v>311</v>
      </c>
      <c r="E1233" s="1" t="s">
        <v>43</v>
      </c>
      <c r="F1233" s="1" t="s">
        <v>145</v>
      </c>
      <c r="G1233" s="1" t="s">
        <v>116</v>
      </c>
      <c r="H1233" s="1" t="s">
        <v>50</v>
      </c>
      <c r="I1233" s="1" t="s">
        <v>109</v>
      </c>
      <c r="J1233" s="1" t="s">
        <v>81</v>
      </c>
      <c r="K1233" s="1" t="s">
        <v>121</v>
      </c>
      <c r="L1233" s="1" t="s">
        <v>3603</v>
      </c>
      <c r="M1233" s="1" t="s">
        <v>10027</v>
      </c>
      <c r="N1233" s="1" t="s">
        <v>10028</v>
      </c>
      <c r="O1233" s="1" t="s">
        <v>122</v>
      </c>
      <c r="P1233" s="1" t="s">
        <v>246</v>
      </c>
      <c r="Q1233" s="1" t="s">
        <v>247</v>
      </c>
      <c r="R1233" s="1" t="s">
        <v>10029</v>
      </c>
      <c r="S1233" s="1" t="s">
        <v>9422</v>
      </c>
      <c r="T1233" s="1" t="s">
        <v>312</v>
      </c>
      <c r="U1233" s="1" t="s">
        <v>9239</v>
      </c>
      <c r="V1233" s="18">
        <v>8.0474537037037039E-2</v>
      </c>
      <c r="W1233" s="18">
        <v>0.12151620370370371</v>
      </c>
      <c r="X1233" s="18">
        <v>4.1041666666666664E-2</v>
      </c>
      <c r="Y1233" s="1" t="e">
        <f>VLOOKUP(A1233,tickets!A:A,1,0)</f>
        <v>#N/A</v>
      </c>
      <c r="Z1233" s="58">
        <v>45342</v>
      </c>
      <c r="AA1233" s="79">
        <v>0.99305555555555547</v>
      </c>
    </row>
    <row r="1234" spans="1:27" hidden="1" x14ac:dyDescent="0.2">
      <c r="A1234" s="1" t="s">
        <v>9109</v>
      </c>
      <c r="B1234" s="1" t="s">
        <v>132</v>
      </c>
      <c r="C1234" s="1" t="s">
        <v>256</v>
      </c>
      <c r="D1234" s="1" t="s">
        <v>257</v>
      </c>
      <c r="E1234" s="1" t="s">
        <v>289</v>
      </c>
      <c r="F1234" s="1" t="s">
        <v>218</v>
      </c>
      <c r="G1234" s="1" t="s">
        <v>116</v>
      </c>
      <c r="H1234" s="1" t="s">
        <v>40</v>
      </c>
      <c r="I1234" s="1" t="s">
        <v>117</v>
      </c>
      <c r="J1234" s="1" t="s">
        <v>81</v>
      </c>
      <c r="K1234" s="1" t="s">
        <v>129</v>
      </c>
      <c r="L1234" s="1" t="s">
        <v>873</v>
      </c>
      <c r="M1234" s="1" t="s">
        <v>9771</v>
      </c>
      <c r="N1234" s="1" t="s">
        <v>9772</v>
      </c>
      <c r="O1234" s="1" t="s">
        <v>122</v>
      </c>
      <c r="P1234" s="1" t="s">
        <v>199</v>
      </c>
      <c r="Q1234" s="1" t="s">
        <v>115</v>
      </c>
      <c r="R1234" s="1" t="s">
        <v>9773</v>
      </c>
      <c r="S1234" s="1" t="s">
        <v>9410</v>
      </c>
      <c r="T1234" s="1" t="s">
        <v>9774</v>
      </c>
      <c r="U1234" s="1" t="s">
        <v>262</v>
      </c>
      <c r="V1234" s="18">
        <v>6.7129629629629625E-4</v>
      </c>
      <c r="W1234" s="18">
        <v>3.0624999999999999E-2</v>
      </c>
      <c r="X1234" s="18">
        <v>2.9953703703703705E-2</v>
      </c>
      <c r="Y1234" s="1" t="e">
        <f>VLOOKUP(A1234,tickets!A:A,1,0)</f>
        <v>#N/A</v>
      </c>
      <c r="Z1234" s="58">
        <v>45344</v>
      </c>
      <c r="AA1234" s="79">
        <v>0.99305555555555547</v>
      </c>
    </row>
    <row r="1235" spans="1:27" hidden="1" x14ac:dyDescent="0.2">
      <c r="A1235" s="1" t="s">
        <v>9110</v>
      </c>
      <c r="B1235" s="1" t="s">
        <v>132</v>
      </c>
      <c r="C1235" s="1" t="s">
        <v>250</v>
      </c>
      <c r="D1235" s="1" t="s">
        <v>251</v>
      </c>
      <c r="E1235" s="1" t="s">
        <v>268</v>
      </c>
      <c r="F1235" s="1" t="s">
        <v>367</v>
      </c>
      <c r="G1235" s="1" t="s">
        <v>110</v>
      </c>
      <c r="H1235" s="1" t="s">
        <v>50</v>
      </c>
      <c r="I1235" s="1" t="s">
        <v>109</v>
      </c>
      <c r="J1235" s="1" t="s">
        <v>81</v>
      </c>
      <c r="K1235" s="1" t="s">
        <v>129</v>
      </c>
      <c r="L1235" s="1" t="s">
        <v>475</v>
      </c>
      <c r="M1235" s="1" t="s">
        <v>9775</v>
      </c>
      <c r="N1235" s="1" t="s">
        <v>9776</v>
      </c>
      <c r="O1235" s="1" t="s">
        <v>122</v>
      </c>
      <c r="P1235" s="1" t="s">
        <v>246</v>
      </c>
      <c r="Q1235" s="1" t="s">
        <v>247</v>
      </c>
      <c r="R1235" s="1" t="s">
        <v>9777</v>
      </c>
      <c r="S1235" s="1" t="s">
        <v>9457</v>
      </c>
      <c r="T1235" s="1" t="s">
        <v>475</v>
      </c>
      <c r="U1235" s="1" t="s">
        <v>439</v>
      </c>
      <c r="V1235" s="18">
        <v>7.9803240740740744E-2</v>
      </c>
      <c r="W1235" s="18">
        <v>8.1539351851851849E-2</v>
      </c>
      <c r="X1235" s="18">
        <v>1.736111111111111E-3</v>
      </c>
      <c r="Y1235" s="1" t="e">
        <f>VLOOKUP(A1235,tickets!A:A,1,0)</f>
        <v>#N/A</v>
      </c>
      <c r="Z1235" s="58">
        <v>45343</v>
      </c>
      <c r="AA1235" s="79">
        <v>0.99305555555555547</v>
      </c>
    </row>
    <row r="1236" spans="1:27" hidden="1" x14ac:dyDescent="0.2">
      <c r="A1236" s="1" t="s">
        <v>9111</v>
      </c>
      <c r="B1236" s="1" t="s">
        <v>132</v>
      </c>
      <c r="C1236" s="1" t="s">
        <v>250</v>
      </c>
      <c r="D1236" s="1" t="s">
        <v>251</v>
      </c>
      <c r="E1236" s="1" t="s">
        <v>289</v>
      </c>
      <c r="F1236" s="1" t="s">
        <v>290</v>
      </c>
      <c r="G1236" s="1" t="s">
        <v>110</v>
      </c>
      <c r="H1236" s="1" t="s">
        <v>50</v>
      </c>
      <c r="I1236" s="1" t="s">
        <v>109</v>
      </c>
      <c r="J1236" s="1" t="s">
        <v>81</v>
      </c>
      <c r="K1236" s="1" t="s">
        <v>129</v>
      </c>
      <c r="L1236" s="1" t="s">
        <v>9042</v>
      </c>
      <c r="M1236" s="1" t="s">
        <v>9778</v>
      </c>
      <c r="N1236" s="1" t="s">
        <v>9779</v>
      </c>
      <c r="O1236" s="1" t="s">
        <v>122</v>
      </c>
      <c r="P1236" s="1" t="s">
        <v>246</v>
      </c>
      <c r="Q1236" s="1" t="s">
        <v>247</v>
      </c>
      <c r="R1236" s="1" t="s">
        <v>9780</v>
      </c>
      <c r="S1236" s="1" t="s">
        <v>9410</v>
      </c>
      <c r="T1236" s="1" t="s">
        <v>269</v>
      </c>
      <c r="U1236" s="1" t="s">
        <v>369</v>
      </c>
      <c r="V1236" s="18">
        <v>6.3657407407407402E-4</v>
      </c>
      <c r="W1236" s="18">
        <v>1.3773148148148147E-3</v>
      </c>
      <c r="X1236" s="18">
        <v>7.407407407407407E-4</v>
      </c>
      <c r="Y1236" s="1" t="e">
        <f>VLOOKUP(A1236,tickets!A:A,1,0)</f>
        <v>#N/A</v>
      </c>
      <c r="Z1236" s="58">
        <v>45344</v>
      </c>
      <c r="AA1236" s="79">
        <v>0.99305555555555547</v>
      </c>
    </row>
    <row r="1237" spans="1:27" x14ac:dyDescent="0.2">
      <c r="A1237" s="1" t="s">
        <v>3556</v>
      </c>
      <c r="B1237" s="1" t="s">
        <v>112</v>
      </c>
      <c r="C1237" s="1" t="s">
        <v>16</v>
      </c>
      <c r="D1237" s="1" t="s">
        <v>18</v>
      </c>
      <c r="E1237" s="1" t="s">
        <v>499</v>
      </c>
      <c r="F1237" s="1" t="s">
        <v>1770</v>
      </c>
      <c r="G1237" s="1" t="s">
        <v>110</v>
      </c>
      <c r="H1237" s="1" t="s">
        <v>50</v>
      </c>
      <c r="I1237" s="1" t="s">
        <v>109</v>
      </c>
      <c r="J1237" s="1" t="s">
        <v>81</v>
      </c>
      <c r="K1237" s="1" t="s">
        <v>111</v>
      </c>
      <c r="L1237" s="1" t="s">
        <v>3560</v>
      </c>
      <c r="M1237" s="1" t="s">
        <v>10036</v>
      </c>
      <c r="N1237" s="1" t="s">
        <v>10037</v>
      </c>
      <c r="O1237" s="1" t="s">
        <v>122</v>
      </c>
      <c r="P1237" s="1" t="s">
        <v>266</v>
      </c>
      <c r="Q1237" s="1" t="s">
        <v>267</v>
      </c>
      <c r="R1237" s="1" t="s">
        <v>10038</v>
      </c>
      <c r="S1237" s="1" t="s">
        <v>9422</v>
      </c>
      <c r="T1237" s="1" t="s">
        <v>9243</v>
      </c>
      <c r="U1237" s="1" t="s">
        <v>6339</v>
      </c>
      <c r="V1237" s="18">
        <v>0</v>
      </c>
      <c r="W1237" s="18">
        <v>1.6319444444444445E-3</v>
      </c>
      <c r="X1237" s="18">
        <v>1.6319444444444445E-3</v>
      </c>
      <c r="Y1237" s="1" t="e">
        <f>VLOOKUP(A1237,tickets!A:A,1,0)</f>
        <v>#N/A</v>
      </c>
      <c r="Z1237" s="58">
        <v>45342</v>
      </c>
      <c r="AA1237" s="79">
        <v>0.99305555555555547</v>
      </c>
    </row>
    <row r="1238" spans="1:27" hidden="1" x14ac:dyDescent="0.2">
      <c r="A1238" s="1" t="s">
        <v>9113</v>
      </c>
      <c r="B1238" s="1" t="s">
        <v>132</v>
      </c>
      <c r="C1238" s="1" t="s">
        <v>309</v>
      </c>
      <c r="D1238" s="1" t="s">
        <v>257</v>
      </c>
      <c r="E1238" s="1" t="s">
        <v>407</v>
      </c>
      <c r="F1238" s="1" t="s">
        <v>174</v>
      </c>
      <c r="G1238" s="1" t="s">
        <v>116</v>
      </c>
      <c r="H1238" s="1" t="s">
        <v>40</v>
      </c>
      <c r="I1238" s="1" t="s">
        <v>117</v>
      </c>
      <c r="J1238" s="1" t="s">
        <v>81</v>
      </c>
      <c r="K1238" s="1" t="s">
        <v>129</v>
      </c>
      <c r="L1238" s="1" t="s">
        <v>264</v>
      </c>
      <c r="M1238" s="1" t="s">
        <v>9784</v>
      </c>
      <c r="N1238" s="1" t="s">
        <v>9785</v>
      </c>
      <c r="O1238" s="1" t="s">
        <v>122</v>
      </c>
      <c r="P1238" s="1" t="s">
        <v>246</v>
      </c>
      <c r="Q1238" s="1" t="s">
        <v>247</v>
      </c>
      <c r="R1238" s="1" t="s">
        <v>9786</v>
      </c>
      <c r="S1238" s="1" t="s">
        <v>9406</v>
      </c>
      <c r="T1238" s="1" t="s">
        <v>9114</v>
      </c>
      <c r="U1238" s="1" t="s">
        <v>262</v>
      </c>
      <c r="V1238" s="18">
        <v>3.1284722222222221E-2</v>
      </c>
      <c r="W1238" s="18">
        <v>3.8877314814814816E-2</v>
      </c>
      <c r="X1238" s="18">
        <v>7.5925925925925926E-3</v>
      </c>
      <c r="Y1238" s="1" t="e">
        <f>VLOOKUP(A1238,tickets!A:A,1,0)</f>
        <v>#N/A</v>
      </c>
      <c r="Z1238" s="58">
        <v>45341</v>
      </c>
      <c r="AA1238" s="79">
        <v>0.99305555555555547</v>
      </c>
    </row>
    <row r="1239" spans="1:27" hidden="1" x14ac:dyDescent="0.2">
      <c r="A1239" s="1" t="s">
        <v>9115</v>
      </c>
      <c r="B1239" s="1" t="s">
        <v>132</v>
      </c>
      <c r="C1239" s="1" t="s">
        <v>309</v>
      </c>
      <c r="D1239" s="1" t="s">
        <v>257</v>
      </c>
      <c r="E1239" s="1" t="s">
        <v>244</v>
      </c>
      <c r="F1239" s="1" t="s">
        <v>174</v>
      </c>
      <c r="G1239" s="1" t="s">
        <v>116</v>
      </c>
      <c r="H1239" s="1" t="s">
        <v>40</v>
      </c>
      <c r="I1239" s="1" t="s">
        <v>117</v>
      </c>
      <c r="J1239" s="1" t="s">
        <v>81</v>
      </c>
      <c r="K1239" s="1" t="s">
        <v>9116</v>
      </c>
      <c r="L1239" s="1" t="s">
        <v>9117</v>
      </c>
      <c r="M1239" s="1" t="s">
        <v>9787</v>
      </c>
      <c r="N1239" s="1" t="s">
        <v>9788</v>
      </c>
      <c r="O1239" s="1" t="s">
        <v>122</v>
      </c>
      <c r="P1239" s="1" t="s">
        <v>246</v>
      </c>
      <c r="Q1239" s="1" t="s">
        <v>247</v>
      </c>
      <c r="R1239" s="1" t="s">
        <v>9789</v>
      </c>
      <c r="S1239" s="1" t="s">
        <v>9482</v>
      </c>
      <c r="T1239" s="1" t="s">
        <v>9118</v>
      </c>
      <c r="U1239" s="1" t="s">
        <v>375</v>
      </c>
      <c r="V1239" s="18">
        <v>1.6782407407407406E-3</v>
      </c>
      <c r="W1239" s="18">
        <v>9.9884259259259266E-3</v>
      </c>
      <c r="X1239" s="18">
        <v>8.3101851851851861E-3</v>
      </c>
      <c r="Y1239" s="1" t="e">
        <f>VLOOKUP(A1239,tickets!A:A,1,0)</f>
        <v>#N/A</v>
      </c>
      <c r="Z1239" s="58">
        <v>45345</v>
      </c>
      <c r="AA1239" s="79">
        <v>0.99305555555555547</v>
      </c>
    </row>
    <row r="1240" spans="1:27" hidden="1" x14ac:dyDescent="0.2">
      <c r="A1240" s="1" t="s">
        <v>9119</v>
      </c>
      <c r="B1240" s="1" t="s">
        <v>132</v>
      </c>
      <c r="C1240" s="1" t="s">
        <v>250</v>
      </c>
      <c r="D1240" s="1" t="s">
        <v>251</v>
      </c>
      <c r="E1240" s="1" t="s">
        <v>263</v>
      </c>
      <c r="F1240" s="1" t="s">
        <v>293</v>
      </c>
      <c r="G1240" s="1" t="s">
        <v>116</v>
      </c>
      <c r="H1240" s="1" t="s">
        <v>40</v>
      </c>
      <c r="I1240" s="1" t="s">
        <v>117</v>
      </c>
      <c r="J1240" s="1" t="s">
        <v>81</v>
      </c>
      <c r="K1240" s="1" t="s">
        <v>129</v>
      </c>
      <c r="L1240" s="1" t="s">
        <v>9120</v>
      </c>
      <c r="M1240" s="1" t="s">
        <v>9790</v>
      </c>
      <c r="N1240" s="1" t="s">
        <v>9791</v>
      </c>
      <c r="O1240" s="1" t="s">
        <v>122</v>
      </c>
      <c r="P1240" s="1" t="s">
        <v>246</v>
      </c>
      <c r="Q1240" s="1" t="s">
        <v>247</v>
      </c>
      <c r="R1240" s="1" t="s">
        <v>9792</v>
      </c>
      <c r="S1240" s="1" t="s">
        <v>9422</v>
      </c>
      <c r="T1240" s="1" t="s">
        <v>9120</v>
      </c>
      <c r="U1240" s="1" t="s">
        <v>334</v>
      </c>
      <c r="V1240" s="18">
        <v>5.7870370370370378E-4</v>
      </c>
      <c r="W1240" s="18">
        <v>2.4421296296296296E-3</v>
      </c>
      <c r="X1240" s="18">
        <v>1.8634259259259261E-3</v>
      </c>
      <c r="Y1240" s="1" t="e">
        <f>VLOOKUP(A1240,tickets!A:A,1,0)</f>
        <v>#N/A</v>
      </c>
      <c r="Z1240" s="58">
        <v>45342</v>
      </c>
      <c r="AA1240" s="79">
        <v>0.99305555555555547</v>
      </c>
    </row>
    <row r="1241" spans="1:27" hidden="1" x14ac:dyDescent="0.2">
      <c r="A1241" s="1" t="s">
        <v>9121</v>
      </c>
      <c r="B1241" s="1" t="s">
        <v>132</v>
      </c>
      <c r="C1241" s="1" t="s">
        <v>256</v>
      </c>
      <c r="D1241" s="1" t="s">
        <v>257</v>
      </c>
      <c r="E1241" s="1" t="s">
        <v>289</v>
      </c>
      <c r="F1241" s="1" t="s">
        <v>219</v>
      </c>
      <c r="G1241" s="1" t="s">
        <v>116</v>
      </c>
      <c r="H1241" s="1" t="s">
        <v>40</v>
      </c>
      <c r="I1241" s="1" t="s">
        <v>117</v>
      </c>
      <c r="J1241" s="1" t="s">
        <v>81</v>
      </c>
      <c r="K1241" s="1" t="s">
        <v>259</v>
      </c>
      <c r="L1241" s="1" t="s">
        <v>260</v>
      </c>
      <c r="M1241" s="1" t="s">
        <v>9793</v>
      </c>
      <c r="N1241" s="1" t="s">
        <v>9794</v>
      </c>
      <c r="O1241" s="1" t="s">
        <v>122</v>
      </c>
      <c r="P1241" s="1" t="s">
        <v>199</v>
      </c>
      <c r="Q1241" s="1" t="s">
        <v>115</v>
      </c>
      <c r="R1241" s="1" t="s">
        <v>9795</v>
      </c>
      <c r="S1241" s="1" t="s">
        <v>9482</v>
      </c>
      <c r="T1241" s="1" t="s">
        <v>426</v>
      </c>
      <c r="U1241" s="1" t="s">
        <v>262</v>
      </c>
      <c r="V1241" s="18">
        <v>7.5231481481481483E-2</v>
      </c>
      <c r="W1241" s="18">
        <v>9.4710648148148155E-2</v>
      </c>
      <c r="X1241" s="18">
        <v>1.9479166666666669E-2</v>
      </c>
      <c r="Y1241" s="1" t="e">
        <f>VLOOKUP(A1241,tickets!A:A,1,0)</f>
        <v>#N/A</v>
      </c>
      <c r="Z1241" s="58">
        <v>45345</v>
      </c>
      <c r="AA1241" s="79">
        <v>0.99305555555555547</v>
      </c>
    </row>
    <row r="1242" spans="1:27" x14ac:dyDescent="0.2">
      <c r="A1242" s="1" t="s">
        <v>3684</v>
      </c>
      <c r="B1242" s="1" t="s">
        <v>115</v>
      </c>
      <c r="C1242" s="1" t="s">
        <v>21</v>
      </c>
      <c r="D1242" s="1" t="s">
        <v>243</v>
      </c>
      <c r="E1242" s="1" t="s">
        <v>498</v>
      </c>
      <c r="F1242" s="1" t="s">
        <v>120</v>
      </c>
      <c r="G1242" s="1" t="s">
        <v>116</v>
      </c>
      <c r="H1242" s="1" t="s">
        <v>40</v>
      </c>
      <c r="I1242" s="1" t="s">
        <v>117</v>
      </c>
      <c r="J1242" s="1" t="s">
        <v>81</v>
      </c>
      <c r="K1242" s="1" t="s">
        <v>111</v>
      </c>
      <c r="L1242" s="1" t="s">
        <v>3688</v>
      </c>
      <c r="M1242" s="1" t="s">
        <v>10084</v>
      </c>
      <c r="N1242" s="1" t="s">
        <v>10085</v>
      </c>
      <c r="O1242" s="1" t="s">
        <v>122</v>
      </c>
      <c r="P1242" s="1" t="s">
        <v>266</v>
      </c>
      <c r="Q1242" s="1" t="s">
        <v>343</v>
      </c>
      <c r="R1242" s="1" t="s">
        <v>10086</v>
      </c>
      <c r="S1242" s="1" t="s">
        <v>9422</v>
      </c>
      <c r="T1242" s="1" t="s">
        <v>9271</v>
      </c>
      <c r="U1242" s="1" t="s">
        <v>9272</v>
      </c>
      <c r="V1242" s="18">
        <v>0.2646296296296296</v>
      </c>
      <c r="W1242" s="18">
        <v>0.30592592592592593</v>
      </c>
      <c r="X1242" s="18">
        <v>4.1296296296296296E-2</v>
      </c>
      <c r="Y1242" s="1" t="e">
        <f>VLOOKUP(A1242,tickets!A:A,1,0)</f>
        <v>#N/A</v>
      </c>
      <c r="Z1242" s="58">
        <v>45342</v>
      </c>
      <c r="AA1242" s="79">
        <v>0.99305555555555547</v>
      </c>
    </row>
    <row r="1243" spans="1:27" x14ac:dyDescent="0.2">
      <c r="A1243" s="1" t="s">
        <v>3613</v>
      </c>
      <c r="B1243" s="1" t="s">
        <v>115</v>
      </c>
      <c r="C1243" s="1" t="s">
        <v>16</v>
      </c>
      <c r="D1243" s="1" t="s">
        <v>257</v>
      </c>
      <c r="E1243" s="1" t="s">
        <v>54</v>
      </c>
      <c r="F1243" s="1" t="s">
        <v>461</v>
      </c>
      <c r="G1243" s="1" t="s">
        <v>110</v>
      </c>
      <c r="H1243" s="1" t="s">
        <v>50</v>
      </c>
      <c r="I1243" s="1" t="s">
        <v>109</v>
      </c>
      <c r="J1243" s="1" t="s">
        <v>81</v>
      </c>
      <c r="K1243" s="1" t="s">
        <v>114</v>
      </c>
      <c r="L1243" s="1" t="s">
        <v>3617</v>
      </c>
      <c r="M1243" s="1" t="s">
        <v>10175</v>
      </c>
      <c r="N1243" s="1" t="s">
        <v>10176</v>
      </c>
      <c r="O1243" s="1" t="s">
        <v>122</v>
      </c>
      <c r="P1243" s="1" t="s">
        <v>246</v>
      </c>
      <c r="Q1243" s="1" t="s">
        <v>247</v>
      </c>
      <c r="R1243" s="1" t="s">
        <v>10177</v>
      </c>
      <c r="S1243" s="1" t="s">
        <v>9422</v>
      </c>
      <c r="T1243" s="1" t="s">
        <v>9318</v>
      </c>
      <c r="V1243" s="18">
        <v>1.1134953703703705</v>
      </c>
      <c r="W1243" s="18">
        <v>1.1718981481481481</v>
      </c>
      <c r="X1243" s="18">
        <v>5.8402777777777776E-2</v>
      </c>
      <c r="Y1243" s="1" t="e">
        <f>VLOOKUP(A1243,tickets!A:A,1,0)</f>
        <v>#N/A</v>
      </c>
      <c r="Z1243" s="58">
        <v>45342</v>
      </c>
      <c r="AA1243" s="79">
        <v>0.99305555555555547</v>
      </c>
    </row>
    <row r="1244" spans="1:27" x14ac:dyDescent="0.2">
      <c r="A1244" s="1" t="s">
        <v>3608</v>
      </c>
      <c r="B1244" s="1" t="s">
        <v>115</v>
      </c>
      <c r="C1244" s="1" t="s">
        <v>24</v>
      </c>
      <c r="D1244" s="1" t="s">
        <v>339</v>
      </c>
      <c r="E1244" s="1" t="s">
        <v>54</v>
      </c>
      <c r="F1244" s="1" t="s">
        <v>202</v>
      </c>
      <c r="G1244" s="1" t="s">
        <v>110</v>
      </c>
      <c r="H1244" s="1" t="s">
        <v>50</v>
      </c>
      <c r="I1244" s="1" t="s">
        <v>109</v>
      </c>
      <c r="J1244" s="1" t="s">
        <v>81</v>
      </c>
      <c r="K1244" s="1" t="s">
        <v>3609</v>
      </c>
      <c r="L1244" s="1" t="s">
        <v>3612</v>
      </c>
      <c r="M1244" s="1" t="s">
        <v>10178</v>
      </c>
      <c r="N1244" s="1" t="s">
        <v>9689</v>
      </c>
      <c r="O1244" s="1" t="s">
        <v>122</v>
      </c>
      <c r="P1244" s="1" t="s">
        <v>199</v>
      </c>
      <c r="Q1244" s="1" t="s">
        <v>115</v>
      </c>
      <c r="R1244" s="1" t="s">
        <v>10179</v>
      </c>
      <c r="S1244" s="1" t="s">
        <v>9422</v>
      </c>
      <c r="T1244" s="1" t="s">
        <v>9319</v>
      </c>
      <c r="V1244" s="18">
        <v>1.0039583333333333</v>
      </c>
      <c r="W1244" s="18">
        <v>1.0373726851851852</v>
      </c>
      <c r="X1244" s="18">
        <v>3.3414351851851855E-2</v>
      </c>
      <c r="Y1244" s="1" t="e">
        <f>VLOOKUP(A1244,tickets!A:A,1,0)</f>
        <v>#N/A</v>
      </c>
      <c r="Z1244" s="58">
        <v>45342</v>
      </c>
      <c r="AA1244" s="79">
        <v>0.99305555555555547</v>
      </c>
    </row>
    <row r="1245" spans="1:27" x14ac:dyDescent="0.2">
      <c r="A1245" s="1" t="s">
        <v>3536</v>
      </c>
      <c r="B1245" s="1" t="s">
        <v>115</v>
      </c>
      <c r="C1245" s="1" t="s">
        <v>19</v>
      </c>
      <c r="D1245" s="1" t="s">
        <v>243</v>
      </c>
      <c r="E1245" s="1" t="s">
        <v>63</v>
      </c>
      <c r="F1245" s="1" t="s">
        <v>120</v>
      </c>
      <c r="G1245" s="1" t="s">
        <v>116</v>
      </c>
      <c r="H1245" s="1" t="s">
        <v>40</v>
      </c>
      <c r="I1245" s="1" t="s">
        <v>117</v>
      </c>
      <c r="J1245" s="1" t="s">
        <v>81</v>
      </c>
      <c r="K1245" s="1" t="s">
        <v>111</v>
      </c>
      <c r="L1245" s="1" t="s">
        <v>3540</v>
      </c>
      <c r="M1245" s="1" t="s">
        <v>10198</v>
      </c>
      <c r="N1245" s="1" t="s">
        <v>10199</v>
      </c>
      <c r="O1245" s="1" t="s">
        <v>122</v>
      </c>
      <c r="P1245" s="1" t="s">
        <v>246</v>
      </c>
      <c r="Q1245" s="1" t="s">
        <v>247</v>
      </c>
      <c r="R1245" s="1" t="s">
        <v>10200</v>
      </c>
      <c r="S1245" s="1" t="s">
        <v>9422</v>
      </c>
      <c r="T1245" s="1" t="s">
        <v>9328</v>
      </c>
      <c r="U1245" s="1" t="s">
        <v>9329</v>
      </c>
      <c r="V1245" s="18">
        <v>0</v>
      </c>
      <c r="W1245" s="18">
        <v>9.2476851851851852E-3</v>
      </c>
      <c r="X1245" s="18">
        <v>9.2476851851851852E-3</v>
      </c>
      <c r="Y1245" s="1" t="e">
        <f>VLOOKUP(A1245,tickets!A:A,1,0)</f>
        <v>#N/A</v>
      </c>
      <c r="Z1245" s="58">
        <v>45342</v>
      </c>
      <c r="AA1245" s="79">
        <v>0.99305555555555547</v>
      </c>
    </row>
    <row r="1246" spans="1:27" x14ac:dyDescent="0.2">
      <c r="A1246" s="1" t="s">
        <v>3551</v>
      </c>
      <c r="B1246" s="1" t="s">
        <v>112</v>
      </c>
      <c r="C1246" s="1" t="s">
        <v>18</v>
      </c>
      <c r="D1246" s="1" t="s">
        <v>18</v>
      </c>
      <c r="E1246" s="1" t="s">
        <v>499</v>
      </c>
      <c r="F1246" s="1" t="s">
        <v>1770</v>
      </c>
      <c r="G1246" s="1" t="s">
        <v>110</v>
      </c>
      <c r="H1246" s="1" t="s">
        <v>50</v>
      </c>
      <c r="I1246" s="1" t="s">
        <v>109</v>
      </c>
      <c r="J1246" s="1" t="s">
        <v>81</v>
      </c>
      <c r="K1246" s="1" t="s">
        <v>111</v>
      </c>
      <c r="L1246" s="1" t="s">
        <v>3555</v>
      </c>
      <c r="M1246" s="1" t="s">
        <v>10201</v>
      </c>
      <c r="N1246" s="1" t="s">
        <v>10202</v>
      </c>
      <c r="O1246" s="1" t="s">
        <v>122</v>
      </c>
      <c r="P1246" s="1" t="s">
        <v>266</v>
      </c>
      <c r="Q1246" s="1" t="s">
        <v>267</v>
      </c>
      <c r="R1246" s="1" t="s">
        <v>10203</v>
      </c>
      <c r="S1246" s="1" t="s">
        <v>9422</v>
      </c>
      <c r="T1246" s="1" t="s">
        <v>9124</v>
      </c>
      <c r="U1246" s="1" t="s">
        <v>6339</v>
      </c>
      <c r="V1246" s="18">
        <v>0</v>
      </c>
      <c r="W1246" s="18">
        <v>7.9861111111111105E-4</v>
      </c>
      <c r="X1246" s="18">
        <v>7.9861111111111105E-4</v>
      </c>
      <c r="Y1246" s="1" t="e">
        <f>VLOOKUP(A1246,tickets!A:A,1,0)</f>
        <v>#N/A</v>
      </c>
      <c r="Z1246" s="58">
        <v>45342</v>
      </c>
      <c r="AA1246" s="79">
        <v>0.99305555555555547</v>
      </c>
    </row>
    <row r="1247" spans="1:27" x14ac:dyDescent="0.2">
      <c r="A1247" s="1" t="s">
        <v>3594</v>
      </c>
      <c r="B1247" s="1" t="s">
        <v>115</v>
      </c>
      <c r="C1247" s="1" t="s">
        <v>22</v>
      </c>
      <c r="D1247" s="1" t="s">
        <v>243</v>
      </c>
      <c r="E1247" s="1" t="s">
        <v>47</v>
      </c>
      <c r="F1247" s="1" t="s">
        <v>191</v>
      </c>
      <c r="G1247" s="1" t="s">
        <v>116</v>
      </c>
      <c r="H1247" s="1" t="s">
        <v>40</v>
      </c>
      <c r="I1247" s="1" t="s">
        <v>117</v>
      </c>
      <c r="J1247" s="1" t="s">
        <v>81</v>
      </c>
      <c r="K1247" s="1" t="s">
        <v>138</v>
      </c>
      <c r="L1247" s="1" t="s">
        <v>3598</v>
      </c>
      <c r="M1247" s="1" t="s">
        <v>10216</v>
      </c>
      <c r="N1247" s="1" t="s">
        <v>10217</v>
      </c>
      <c r="O1247" s="1" t="s">
        <v>122</v>
      </c>
      <c r="P1247" s="1" t="s">
        <v>246</v>
      </c>
      <c r="Q1247" s="1" t="s">
        <v>247</v>
      </c>
      <c r="R1247" s="1" t="s">
        <v>10218</v>
      </c>
      <c r="S1247" s="1" t="s">
        <v>9422</v>
      </c>
      <c r="T1247" s="1" t="s">
        <v>9073</v>
      </c>
      <c r="U1247" s="1" t="s">
        <v>9337</v>
      </c>
      <c r="V1247" s="18">
        <v>0</v>
      </c>
      <c r="W1247" s="18">
        <v>0.17116898148148149</v>
      </c>
      <c r="X1247" s="18">
        <v>0.17116898148148149</v>
      </c>
      <c r="Y1247" s="1" t="e">
        <f>VLOOKUP(A1247,tickets!A:A,1,0)</f>
        <v>#N/A</v>
      </c>
      <c r="Z1247" s="58">
        <v>45342</v>
      </c>
      <c r="AA1247" s="79">
        <v>0.99305555555555547</v>
      </c>
    </row>
    <row r="1248" spans="1:27" x14ac:dyDescent="0.2">
      <c r="A1248" s="1" t="s">
        <v>3546</v>
      </c>
      <c r="B1248" s="1" t="s">
        <v>115</v>
      </c>
      <c r="C1248" s="1" t="s">
        <v>20</v>
      </c>
      <c r="D1248" s="1" t="s">
        <v>243</v>
      </c>
      <c r="E1248" s="1" t="s">
        <v>59</v>
      </c>
      <c r="F1248" s="1" t="s">
        <v>120</v>
      </c>
      <c r="G1248" s="1" t="s">
        <v>116</v>
      </c>
      <c r="H1248" s="1" t="s">
        <v>40</v>
      </c>
      <c r="I1248" s="1" t="s">
        <v>117</v>
      </c>
      <c r="J1248" s="1" t="s">
        <v>81</v>
      </c>
      <c r="K1248" s="1" t="s">
        <v>118</v>
      </c>
      <c r="L1248" s="1" t="s">
        <v>3550</v>
      </c>
      <c r="M1248" s="1" t="s">
        <v>10280</v>
      </c>
      <c r="N1248" s="1" t="s">
        <v>10281</v>
      </c>
      <c r="O1248" s="1" t="s">
        <v>122</v>
      </c>
      <c r="P1248" s="1" t="s">
        <v>266</v>
      </c>
      <c r="Q1248" s="1" t="s">
        <v>267</v>
      </c>
      <c r="R1248" s="1" t="s">
        <v>10282</v>
      </c>
      <c r="S1248" s="1" t="s">
        <v>9422</v>
      </c>
      <c r="T1248" s="1" t="s">
        <v>9367</v>
      </c>
      <c r="U1248" s="1" t="s">
        <v>9368</v>
      </c>
      <c r="V1248" s="18">
        <v>1.0459143518518519</v>
      </c>
      <c r="W1248" s="18">
        <v>1.0950462962962964</v>
      </c>
      <c r="X1248" s="18">
        <v>4.9131944444444443E-2</v>
      </c>
      <c r="Y1248" s="1" t="e">
        <f>VLOOKUP(A1248,tickets!A:A,1,0)</f>
        <v>#N/A</v>
      </c>
      <c r="Z1248" s="58">
        <v>45342</v>
      </c>
      <c r="AA1248" s="79">
        <v>0.99305555555555547</v>
      </c>
    </row>
    <row r="1249" spans="1:27" x14ac:dyDescent="0.2">
      <c r="A1249" s="1" t="s">
        <v>3770</v>
      </c>
      <c r="B1249" s="1" t="s">
        <v>115</v>
      </c>
      <c r="C1249" s="1" t="s">
        <v>13</v>
      </c>
      <c r="D1249" s="1" t="s">
        <v>374</v>
      </c>
      <c r="E1249" s="1" t="s">
        <v>39</v>
      </c>
      <c r="F1249" s="1" t="s">
        <v>149</v>
      </c>
      <c r="G1249" s="1" t="s">
        <v>116</v>
      </c>
      <c r="H1249" s="1" t="s">
        <v>40</v>
      </c>
      <c r="I1249" s="1" t="s">
        <v>117</v>
      </c>
      <c r="J1249" s="1" t="s">
        <v>81</v>
      </c>
      <c r="K1249" s="1" t="s">
        <v>488</v>
      </c>
      <c r="L1249" s="1" t="s">
        <v>3774</v>
      </c>
      <c r="M1249" s="1" t="s">
        <v>9461</v>
      </c>
      <c r="N1249" s="1" t="s">
        <v>9462</v>
      </c>
      <c r="O1249" s="1" t="s">
        <v>122</v>
      </c>
      <c r="P1249" s="1" t="s">
        <v>246</v>
      </c>
      <c r="Q1249" s="1" t="s">
        <v>247</v>
      </c>
      <c r="R1249" s="1" t="s">
        <v>9463</v>
      </c>
      <c r="S1249" s="1" t="s">
        <v>9457</v>
      </c>
      <c r="T1249" s="1" t="s">
        <v>8940</v>
      </c>
      <c r="U1249" s="1" t="s">
        <v>8941</v>
      </c>
      <c r="V1249" s="18">
        <v>1.1630208333333334</v>
      </c>
      <c r="W1249" s="18">
        <v>1.2722916666666666</v>
      </c>
      <c r="X1249" s="18">
        <v>0.10927083333333333</v>
      </c>
      <c r="Y1249" s="1" t="e">
        <f>VLOOKUP(A1249,tickets!A:A,1,0)</f>
        <v>#N/A</v>
      </c>
      <c r="Z1249" s="58">
        <v>45343</v>
      </c>
      <c r="AA1249" s="79">
        <v>0.99305555555555547</v>
      </c>
    </row>
    <row r="1250" spans="1:27" hidden="1" x14ac:dyDescent="0.2">
      <c r="A1250" s="1" t="s">
        <v>9134</v>
      </c>
      <c r="B1250" s="1" t="s">
        <v>132</v>
      </c>
      <c r="C1250" s="1" t="s">
        <v>250</v>
      </c>
      <c r="D1250" s="1" t="s">
        <v>251</v>
      </c>
      <c r="E1250" s="1" t="s">
        <v>263</v>
      </c>
      <c r="F1250" s="1" t="s">
        <v>293</v>
      </c>
      <c r="G1250" s="1" t="s">
        <v>116</v>
      </c>
      <c r="H1250" s="1" t="s">
        <v>40</v>
      </c>
      <c r="I1250" s="1" t="s">
        <v>117</v>
      </c>
      <c r="J1250" s="1" t="s">
        <v>81</v>
      </c>
      <c r="K1250" s="1" t="s">
        <v>129</v>
      </c>
      <c r="L1250" s="1" t="s">
        <v>9135</v>
      </c>
      <c r="M1250" s="1" t="s">
        <v>9820</v>
      </c>
      <c r="N1250" s="1" t="s">
        <v>9821</v>
      </c>
      <c r="O1250" s="1" t="s">
        <v>122</v>
      </c>
      <c r="P1250" s="1" t="s">
        <v>246</v>
      </c>
      <c r="Q1250" s="1" t="s">
        <v>247</v>
      </c>
      <c r="R1250" s="1" t="s">
        <v>9822</v>
      </c>
      <c r="S1250" s="1" t="s">
        <v>9457</v>
      </c>
      <c r="T1250" s="1" t="s">
        <v>9135</v>
      </c>
      <c r="U1250" s="1" t="s">
        <v>294</v>
      </c>
      <c r="V1250" s="18">
        <v>0.22611111111111112</v>
      </c>
      <c r="W1250" s="18">
        <v>0.22870370370370371</v>
      </c>
      <c r="X1250" s="18">
        <v>2.5925925925925925E-3</v>
      </c>
      <c r="Y1250" s="1" t="e">
        <f>VLOOKUP(A1250,tickets!A:A,1,0)</f>
        <v>#N/A</v>
      </c>
      <c r="Z1250" s="58">
        <v>45343</v>
      </c>
      <c r="AA1250" s="79">
        <v>0.99305555555555547</v>
      </c>
    </row>
    <row r="1251" spans="1:27" x14ac:dyDescent="0.2">
      <c r="A1251" s="1" t="s">
        <v>3790</v>
      </c>
      <c r="B1251" s="1" t="s">
        <v>167</v>
      </c>
      <c r="C1251" s="1" t="s">
        <v>22</v>
      </c>
      <c r="D1251" s="1" t="s">
        <v>243</v>
      </c>
      <c r="E1251" s="1" t="s">
        <v>46</v>
      </c>
      <c r="F1251" s="1" t="s">
        <v>144</v>
      </c>
      <c r="G1251" s="1" t="s">
        <v>116</v>
      </c>
      <c r="H1251" s="1" t="s">
        <v>40</v>
      </c>
      <c r="I1251" s="1" t="s">
        <v>117</v>
      </c>
      <c r="J1251" s="1" t="s">
        <v>81</v>
      </c>
      <c r="K1251" s="1" t="s">
        <v>169</v>
      </c>
      <c r="L1251" s="1" t="s">
        <v>3794</v>
      </c>
      <c r="M1251" s="1" t="s">
        <v>9511</v>
      </c>
      <c r="N1251" s="1" t="s">
        <v>9512</v>
      </c>
      <c r="O1251" s="1" t="s">
        <v>122</v>
      </c>
      <c r="P1251" s="1" t="s">
        <v>266</v>
      </c>
      <c r="Q1251" s="1" t="s">
        <v>330</v>
      </c>
      <c r="R1251" s="1" t="s">
        <v>9513</v>
      </c>
      <c r="S1251" s="1" t="s">
        <v>9457</v>
      </c>
      <c r="T1251" s="1" t="s">
        <v>8976</v>
      </c>
      <c r="U1251" s="1" t="s">
        <v>8977</v>
      </c>
      <c r="V1251" s="18">
        <v>0</v>
      </c>
      <c r="W1251" s="18">
        <v>0.15942129629629628</v>
      </c>
      <c r="X1251" s="18">
        <v>0.15942129629629628</v>
      </c>
      <c r="Y1251" s="1" t="e">
        <f>VLOOKUP(A1251,tickets!A:A,1,0)</f>
        <v>#N/A</v>
      </c>
      <c r="Z1251" s="58">
        <v>45343</v>
      </c>
      <c r="AA1251" s="79">
        <v>0.99305555555555547</v>
      </c>
    </row>
    <row r="1252" spans="1:27" hidden="1" x14ac:dyDescent="0.2">
      <c r="A1252" s="1" t="s">
        <v>3855</v>
      </c>
      <c r="B1252" s="1" t="s">
        <v>124</v>
      </c>
      <c r="C1252" s="1" t="s">
        <v>17</v>
      </c>
      <c r="D1252" s="1" t="s">
        <v>277</v>
      </c>
      <c r="E1252" s="1" t="s">
        <v>448</v>
      </c>
      <c r="F1252" s="1" t="s">
        <v>125</v>
      </c>
      <c r="G1252" s="1" t="s">
        <v>123</v>
      </c>
      <c r="H1252" s="1" t="s">
        <v>50</v>
      </c>
      <c r="I1252" s="1" t="s">
        <v>109</v>
      </c>
      <c r="J1252" s="1" t="s">
        <v>80</v>
      </c>
      <c r="K1252" s="1" t="s">
        <v>459</v>
      </c>
      <c r="L1252" s="1" t="s">
        <v>3715</v>
      </c>
      <c r="M1252" s="1" t="s">
        <v>9514</v>
      </c>
      <c r="N1252" s="1" t="s">
        <v>9514</v>
      </c>
      <c r="O1252" s="1" t="s">
        <v>122</v>
      </c>
      <c r="P1252" s="1" t="s">
        <v>278</v>
      </c>
      <c r="Q1252" s="1" t="s">
        <v>278</v>
      </c>
      <c r="R1252" s="1" t="s">
        <v>9515</v>
      </c>
      <c r="S1252" s="1" t="s">
        <v>9457</v>
      </c>
      <c r="T1252" s="1" t="s">
        <v>8978</v>
      </c>
      <c r="U1252" s="1" t="s">
        <v>8979</v>
      </c>
      <c r="V1252" s="18">
        <v>1.5520833333333333E-2</v>
      </c>
      <c r="W1252" s="18">
        <v>5.8796296296296298E-2</v>
      </c>
      <c r="X1252" s="18">
        <v>4.3275462962962967E-2</v>
      </c>
      <c r="Y1252" s="1" t="e">
        <f>VLOOKUP(A1252,tickets!A:A,1,0)</f>
        <v>#N/A</v>
      </c>
      <c r="Z1252" s="58">
        <v>45343</v>
      </c>
      <c r="AA1252" s="79">
        <v>0.99305555555555547</v>
      </c>
    </row>
    <row r="1253" spans="1:27" x14ac:dyDescent="0.2">
      <c r="A1253" s="1" t="s">
        <v>3726</v>
      </c>
      <c r="B1253" s="1" t="s">
        <v>112</v>
      </c>
      <c r="C1253" s="1" t="s">
        <v>18</v>
      </c>
      <c r="D1253" s="1" t="s">
        <v>18</v>
      </c>
      <c r="E1253" s="1" t="s">
        <v>499</v>
      </c>
      <c r="F1253" s="1" t="s">
        <v>1770</v>
      </c>
      <c r="G1253" s="1" t="s">
        <v>110</v>
      </c>
      <c r="H1253" s="1" t="s">
        <v>50</v>
      </c>
      <c r="I1253" s="1" t="s">
        <v>109</v>
      </c>
      <c r="J1253" s="1" t="s">
        <v>81</v>
      </c>
      <c r="K1253" s="1" t="s">
        <v>111</v>
      </c>
      <c r="L1253" s="1" t="s">
        <v>3730</v>
      </c>
      <c r="M1253" s="1" t="s">
        <v>9530</v>
      </c>
      <c r="N1253" s="1" t="s">
        <v>9531</v>
      </c>
      <c r="O1253" s="1" t="s">
        <v>122</v>
      </c>
      <c r="P1253" s="1" t="s">
        <v>266</v>
      </c>
      <c r="Q1253" s="1" t="s">
        <v>267</v>
      </c>
      <c r="R1253" s="1" t="s">
        <v>9532</v>
      </c>
      <c r="S1253" s="1" t="s">
        <v>9457</v>
      </c>
      <c r="T1253" s="1" t="s">
        <v>3730</v>
      </c>
      <c r="U1253" s="1" t="s">
        <v>6339</v>
      </c>
      <c r="V1253" s="18">
        <v>0</v>
      </c>
      <c r="W1253" s="18">
        <v>9.2592592592592585E-4</v>
      </c>
      <c r="X1253" s="18">
        <v>9.2592592592592585E-4</v>
      </c>
      <c r="Y1253" s="1" t="e">
        <f>VLOOKUP(A1253,tickets!A:A,1,0)</f>
        <v>#N/A</v>
      </c>
      <c r="Z1253" s="58">
        <v>45343</v>
      </c>
      <c r="AA1253" s="79">
        <v>0.99305555555555547</v>
      </c>
    </row>
    <row r="1254" spans="1:27" hidden="1" x14ac:dyDescent="0.2">
      <c r="A1254" s="1" t="s">
        <v>9141</v>
      </c>
      <c r="B1254" s="1" t="s">
        <v>132</v>
      </c>
      <c r="C1254" s="1" t="s">
        <v>250</v>
      </c>
      <c r="D1254" s="1" t="s">
        <v>251</v>
      </c>
      <c r="E1254" s="1" t="s">
        <v>263</v>
      </c>
      <c r="F1254" s="1" t="s">
        <v>293</v>
      </c>
      <c r="G1254" s="1" t="s">
        <v>116</v>
      </c>
      <c r="H1254" s="1" t="s">
        <v>40</v>
      </c>
      <c r="I1254" s="1" t="s">
        <v>117</v>
      </c>
      <c r="J1254" s="1" t="s">
        <v>81</v>
      </c>
      <c r="K1254" s="1" t="s">
        <v>129</v>
      </c>
      <c r="L1254" s="1" t="s">
        <v>9142</v>
      </c>
      <c r="M1254" s="1" t="s">
        <v>9831</v>
      </c>
      <c r="N1254" s="1" t="s">
        <v>9832</v>
      </c>
      <c r="O1254" s="1" t="s">
        <v>122</v>
      </c>
      <c r="P1254" s="1" t="s">
        <v>246</v>
      </c>
      <c r="Q1254" s="1" t="s">
        <v>247</v>
      </c>
      <c r="R1254" s="1" t="s">
        <v>9832</v>
      </c>
      <c r="S1254" s="1" t="s">
        <v>9457</v>
      </c>
      <c r="T1254" s="1" t="s">
        <v>9142</v>
      </c>
      <c r="U1254" s="1" t="s">
        <v>334</v>
      </c>
      <c r="V1254" s="18">
        <v>0</v>
      </c>
      <c r="W1254" s="18">
        <v>1.0937500000000001E-2</v>
      </c>
      <c r="X1254" s="18">
        <v>1.0937500000000001E-2</v>
      </c>
      <c r="Y1254" s="1" t="e">
        <f>VLOOKUP(A1254,tickets!A:A,1,0)</f>
        <v>#N/A</v>
      </c>
      <c r="Z1254" s="58">
        <v>45343</v>
      </c>
      <c r="AA1254" s="79">
        <v>0.99305555555555547</v>
      </c>
    </row>
    <row r="1255" spans="1:27" x14ac:dyDescent="0.2">
      <c r="A1255" s="1" t="s">
        <v>3850</v>
      </c>
      <c r="B1255" s="1" t="s">
        <v>115</v>
      </c>
      <c r="C1255" s="1" t="s">
        <v>18</v>
      </c>
      <c r="D1255" s="1" t="s">
        <v>243</v>
      </c>
      <c r="E1255" s="1" t="s">
        <v>60</v>
      </c>
      <c r="F1255" s="1" t="s">
        <v>120</v>
      </c>
      <c r="G1255" s="1" t="s">
        <v>116</v>
      </c>
      <c r="H1255" s="1" t="s">
        <v>40</v>
      </c>
      <c r="I1255" s="1" t="s">
        <v>117</v>
      </c>
      <c r="J1255" s="1" t="s">
        <v>81</v>
      </c>
      <c r="K1255" s="1" t="s">
        <v>121</v>
      </c>
      <c r="L1255" s="1" t="s">
        <v>3854</v>
      </c>
      <c r="M1255" s="1" t="s">
        <v>9548</v>
      </c>
      <c r="N1255" s="1" t="s">
        <v>9549</v>
      </c>
      <c r="O1255" s="1" t="s">
        <v>122</v>
      </c>
      <c r="P1255" s="1" t="s">
        <v>246</v>
      </c>
      <c r="Q1255" s="1" t="s">
        <v>247</v>
      </c>
      <c r="R1255" s="1" t="s">
        <v>9550</v>
      </c>
      <c r="S1255" s="1" t="s">
        <v>9457</v>
      </c>
      <c r="T1255" s="1" t="s">
        <v>8998</v>
      </c>
      <c r="U1255" s="1" t="s">
        <v>8999</v>
      </c>
      <c r="V1255" s="18">
        <v>2.2337962962962967E-3</v>
      </c>
      <c r="W1255" s="18">
        <v>0.26140046296296299</v>
      </c>
      <c r="X1255" s="18">
        <v>0.25916666666666666</v>
      </c>
      <c r="Y1255" s="1" t="e">
        <f>VLOOKUP(A1255,tickets!A:A,1,0)</f>
        <v>#N/A</v>
      </c>
      <c r="Z1255" s="58">
        <v>45343</v>
      </c>
      <c r="AA1255" s="79">
        <v>0.99305555555555547</v>
      </c>
    </row>
    <row r="1256" spans="1:27" x14ac:dyDescent="0.2">
      <c r="A1256" s="1" t="s">
        <v>3775</v>
      </c>
      <c r="B1256" s="1" t="s">
        <v>115</v>
      </c>
      <c r="C1256" s="1" t="s">
        <v>19</v>
      </c>
      <c r="D1256" s="1" t="s">
        <v>243</v>
      </c>
      <c r="E1256" s="1" t="s">
        <v>63</v>
      </c>
      <c r="F1256" s="1" t="s">
        <v>144</v>
      </c>
      <c r="G1256" s="1" t="s">
        <v>116</v>
      </c>
      <c r="H1256" s="1" t="s">
        <v>40</v>
      </c>
      <c r="I1256" s="1" t="s">
        <v>117</v>
      </c>
      <c r="J1256" s="1" t="s">
        <v>81</v>
      </c>
      <c r="K1256" s="1" t="s">
        <v>111</v>
      </c>
      <c r="L1256" s="1" t="s">
        <v>3779</v>
      </c>
      <c r="M1256" s="1" t="s">
        <v>9600</v>
      </c>
      <c r="N1256" s="1" t="s">
        <v>9601</v>
      </c>
      <c r="O1256" s="1" t="s">
        <v>122</v>
      </c>
      <c r="P1256" s="1" t="s">
        <v>246</v>
      </c>
      <c r="Q1256" s="1" t="s">
        <v>247</v>
      </c>
      <c r="R1256" s="1" t="s">
        <v>9602</v>
      </c>
      <c r="S1256" s="1" t="s">
        <v>9457</v>
      </c>
      <c r="T1256" s="1" t="s">
        <v>9019</v>
      </c>
      <c r="U1256" s="1" t="s">
        <v>9020</v>
      </c>
      <c r="V1256" s="18">
        <v>0</v>
      </c>
      <c r="W1256" s="18">
        <v>3.9768518518518516E-2</v>
      </c>
      <c r="X1256" s="18">
        <v>3.9768518518518516E-2</v>
      </c>
      <c r="Y1256" s="1" t="e">
        <f>VLOOKUP(A1256,tickets!A:A,1,0)</f>
        <v>#N/A</v>
      </c>
      <c r="Z1256" s="58">
        <v>45343</v>
      </c>
      <c r="AA1256" s="79">
        <v>0.99305555555555547</v>
      </c>
    </row>
    <row r="1257" spans="1:27" x14ac:dyDescent="0.2">
      <c r="A1257" s="1" t="s">
        <v>3830</v>
      </c>
      <c r="B1257" s="1" t="s">
        <v>112</v>
      </c>
      <c r="C1257" s="1" t="s">
        <v>18</v>
      </c>
      <c r="D1257" s="1" t="s">
        <v>18</v>
      </c>
      <c r="E1257" s="1" t="s">
        <v>60</v>
      </c>
      <c r="F1257" s="1" t="s">
        <v>445</v>
      </c>
      <c r="G1257" s="1" t="s">
        <v>110</v>
      </c>
      <c r="H1257" s="1" t="s">
        <v>50</v>
      </c>
      <c r="I1257" s="1" t="s">
        <v>109</v>
      </c>
      <c r="J1257" s="1" t="s">
        <v>81</v>
      </c>
      <c r="K1257" s="1" t="s">
        <v>111</v>
      </c>
      <c r="L1257" s="1" t="s">
        <v>3834</v>
      </c>
      <c r="M1257" s="1" t="s">
        <v>9606</v>
      </c>
      <c r="N1257" s="1" t="s">
        <v>9607</v>
      </c>
      <c r="O1257" s="1" t="s">
        <v>122</v>
      </c>
      <c r="P1257" s="1" t="s">
        <v>266</v>
      </c>
      <c r="Q1257" s="1" t="s">
        <v>267</v>
      </c>
      <c r="R1257" s="1" t="s">
        <v>9608</v>
      </c>
      <c r="S1257" s="1" t="s">
        <v>9457</v>
      </c>
      <c r="T1257" s="1" t="s">
        <v>9023</v>
      </c>
      <c r="U1257" s="1" t="s">
        <v>9024</v>
      </c>
      <c r="V1257" s="18">
        <v>0.34950231481481481</v>
      </c>
      <c r="W1257" s="18">
        <v>0.3523148148148148</v>
      </c>
      <c r="X1257" s="18">
        <v>2.8124999999999995E-3</v>
      </c>
      <c r="Y1257" s="1" t="e">
        <f>VLOOKUP(A1257,tickets!A:A,1,0)</f>
        <v>#N/A</v>
      </c>
      <c r="Z1257" s="58">
        <v>45343</v>
      </c>
      <c r="AA1257" s="79">
        <v>0.99305555555555547</v>
      </c>
    </row>
    <row r="1258" spans="1:27" x14ac:dyDescent="0.2">
      <c r="A1258" s="1" t="s">
        <v>3804</v>
      </c>
      <c r="B1258" s="1" t="s">
        <v>115</v>
      </c>
      <c r="C1258" s="1" t="s">
        <v>22</v>
      </c>
      <c r="D1258" s="1" t="s">
        <v>243</v>
      </c>
      <c r="E1258" s="1" t="s">
        <v>47</v>
      </c>
      <c r="F1258" s="1" t="s">
        <v>144</v>
      </c>
      <c r="G1258" s="1" t="s">
        <v>116</v>
      </c>
      <c r="H1258" s="1" t="s">
        <v>40</v>
      </c>
      <c r="I1258" s="1" t="s">
        <v>117</v>
      </c>
      <c r="J1258" s="1" t="s">
        <v>81</v>
      </c>
      <c r="K1258" s="1" t="s">
        <v>170</v>
      </c>
      <c r="L1258" s="1" t="s">
        <v>3808</v>
      </c>
      <c r="M1258" s="1" t="s">
        <v>9622</v>
      </c>
      <c r="N1258" s="1" t="s">
        <v>9623</v>
      </c>
      <c r="O1258" s="1" t="s">
        <v>122</v>
      </c>
      <c r="P1258" s="1" t="s">
        <v>246</v>
      </c>
      <c r="Q1258" s="1" t="s">
        <v>247</v>
      </c>
      <c r="R1258" s="1" t="s">
        <v>9624</v>
      </c>
      <c r="S1258" s="1" t="s">
        <v>9457</v>
      </c>
      <c r="T1258" s="1" t="s">
        <v>9032</v>
      </c>
      <c r="U1258" s="1" t="s">
        <v>9033</v>
      </c>
      <c r="V1258" s="18">
        <v>0</v>
      </c>
      <c r="W1258" s="18">
        <v>0.10428240740740741</v>
      </c>
      <c r="X1258" s="18">
        <v>0.10428240740740741</v>
      </c>
      <c r="Y1258" s="1" t="e">
        <f>VLOOKUP(A1258,tickets!A:A,1,0)</f>
        <v>#N/A</v>
      </c>
      <c r="Z1258" s="58">
        <v>45343</v>
      </c>
      <c r="AA1258" s="79">
        <v>0.99305555555555547</v>
      </c>
    </row>
    <row r="1259" spans="1:27" hidden="1" x14ac:dyDescent="0.2">
      <c r="A1259" s="1" t="s">
        <v>9147</v>
      </c>
      <c r="B1259" s="1" t="s">
        <v>132</v>
      </c>
      <c r="C1259" s="1" t="s">
        <v>309</v>
      </c>
      <c r="D1259" s="1" t="s">
        <v>257</v>
      </c>
      <c r="E1259" s="1" t="s">
        <v>281</v>
      </c>
      <c r="F1259" s="1" t="s">
        <v>174</v>
      </c>
      <c r="G1259" s="1" t="s">
        <v>116</v>
      </c>
      <c r="H1259" s="1" t="s">
        <v>40</v>
      </c>
      <c r="I1259" s="1" t="s">
        <v>117</v>
      </c>
      <c r="J1259" s="1" t="s">
        <v>81</v>
      </c>
      <c r="K1259" s="1" t="s">
        <v>415</v>
      </c>
      <c r="L1259" s="1" t="s">
        <v>523</v>
      </c>
      <c r="M1259" s="1" t="s">
        <v>9845</v>
      </c>
      <c r="N1259" s="1" t="s">
        <v>9846</v>
      </c>
      <c r="O1259" s="1" t="s">
        <v>122</v>
      </c>
      <c r="P1259" s="1" t="s">
        <v>363</v>
      </c>
      <c r="Q1259" s="1" t="s">
        <v>423</v>
      </c>
      <c r="R1259" s="1" t="s">
        <v>9847</v>
      </c>
      <c r="S1259" s="1" t="s">
        <v>9457</v>
      </c>
      <c r="T1259" s="1" t="s">
        <v>9148</v>
      </c>
      <c r="U1259" s="1" t="s">
        <v>519</v>
      </c>
      <c r="V1259" s="18">
        <v>4.7800925925925919E-3</v>
      </c>
      <c r="W1259" s="18">
        <v>1.4027777777777778E-2</v>
      </c>
      <c r="X1259" s="18">
        <v>9.2476851851851852E-3</v>
      </c>
      <c r="Y1259" s="1" t="e">
        <f>VLOOKUP(A1259,tickets!A:A,1,0)</f>
        <v>#N/A</v>
      </c>
      <c r="Z1259" s="58">
        <v>45343</v>
      </c>
      <c r="AA1259" s="79">
        <v>0.99305555555555547</v>
      </c>
    </row>
    <row r="1260" spans="1:27" hidden="1" x14ac:dyDescent="0.2">
      <c r="A1260" s="1" t="s">
        <v>3712</v>
      </c>
      <c r="B1260" s="1" t="s">
        <v>124</v>
      </c>
      <c r="C1260" s="1" t="s">
        <v>19</v>
      </c>
      <c r="D1260" s="1" t="s">
        <v>277</v>
      </c>
      <c r="E1260" s="1" t="s">
        <v>64</v>
      </c>
      <c r="F1260" s="1" t="s">
        <v>125</v>
      </c>
      <c r="G1260" s="1" t="s">
        <v>123</v>
      </c>
      <c r="H1260" s="1" t="s">
        <v>50</v>
      </c>
      <c r="I1260" s="1" t="s">
        <v>109</v>
      </c>
      <c r="J1260" s="1" t="s">
        <v>80</v>
      </c>
      <c r="K1260" s="1" t="s">
        <v>459</v>
      </c>
      <c r="L1260" s="1" t="s">
        <v>3715</v>
      </c>
      <c r="M1260" s="1" t="s">
        <v>9631</v>
      </c>
      <c r="N1260" s="1" t="s">
        <v>9631</v>
      </c>
      <c r="O1260" s="1" t="s">
        <v>122</v>
      </c>
      <c r="P1260" s="1" t="s">
        <v>266</v>
      </c>
      <c r="Q1260" s="1" t="s">
        <v>267</v>
      </c>
      <c r="R1260" s="1" t="s">
        <v>9632</v>
      </c>
      <c r="S1260" s="1" t="s">
        <v>9457</v>
      </c>
      <c r="T1260" s="1" t="s">
        <v>8978</v>
      </c>
      <c r="U1260" s="1" t="s">
        <v>9037</v>
      </c>
      <c r="V1260" s="18">
        <v>0.57185185185185183</v>
      </c>
      <c r="W1260" s="18">
        <v>0.57313657407407403</v>
      </c>
      <c r="X1260" s="18">
        <v>1.2847222222222223E-3</v>
      </c>
      <c r="Y1260" s="1" t="e">
        <f>VLOOKUP(A1260,tickets!A:A,1,0)</f>
        <v>#N/A</v>
      </c>
      <c r="Z1260" s="58">
        <v>45343</v>
      </c>
      <c r="AA1260" s="79">
        <v>0.99305555555555547</v>
      </c>
    </row>
    <row r="1261" spans="1:27" x14ac:dyDescent="0.2">
      <c r="A1261" s="1" t="s">
        <v>3745</v>
      </c>
      <c r="B1261" s="1" t="s">
        <v>152</v>
      </c>
      <c r="C1261" s="1" t="s">
        <v>13</v>
      </c>
      <c r="D1261" s="1" t="s">
        <v>242</v>
      </c>
      <c r="E1261" s="1" t="s">
        <v>39</v>
      </c>
      <c r="F1261" s="1" t="s">
        <v>198</v>
      </c>
      <c r="G1261" s="1" t="s">
        <v>110</v>
      </c>
      <c r="H1261" s="1" t="s">
        <v>50</v>
      </c>
      <c r="I1261" s="1" t="s">
        <v>109</v>
      </c>
      <c r="J1261" s="1" t="s">
        <v>81</v>
      </c>
      <c r="K1261" s="1" t="s">
        <v>111</v>
      </c>
      <c r="L1261" s="1" t="s">
        <v>3749</v>
      </c>
      <c r="M1261" s="1" t="s">
        <v>9633</v>
      </c>
      <c r="N1261" s="1" t="s">
        <v>9634</v>
      </c>
      <c r="O1261" s="1" t="s">
        <v>122</v>
      </c>
      <c r="P1261" s="1" t="s">
        <v>266</v>
      </c>
      <c r="Q1261" s="1" t="s">
        <v>341</v>
      </c>
      <c r="R1261" s="1" t="s">
        <v>9635</v>
      </c>
      <c r="S1261" s="1" t="s">
        <v>9457</v>
      </c>
      <c r="T1261" s="1" t="s">
        <v>3749</v>
      </c>
      <c r="U1261" s="1" t="s">
        <v>9038</v>
      </c>
      <c r="V1261" s="18">
        <v>0.56099537037037039</v>
      </c>
      <c r="W1261" s="18">
        <v>0.56660879629629635</v>
      </c>
      <c r="X1261" s="18">
        <v>5.6134259259259271E-3</v>
      </c>
      <c r="Y1261" s="1" t="e">
        <f>VLOOKUP(A1261,tickets!A:A,1,0)</f>
        <v>#N/A</v>
      </c>
      <c r="Z1261" s="58">
        <v>45343</v>
      </c>
      <c r="AA1261" s="79">
        <v>0.99305555555555547</v>
      </c>
    </row>
    <row r="1262" spans="1:27" hidden="1" x14ac:dyDescent="0.2">
      <c r="A1262" s="1" t="s">
        <v>9153</v>
      </c>
      <c r="B1262" s="1" t="s">
        <v>132</v>
      </c>
      <c r="C1262" s="1" t="s">
        <v>251</v>
      </c>
      <c r="D1262" s="1" t="s">
        <v>257</v>
      </c>
      <c r="E1262" s="1" t="s">
        <v>407</v>
      </c>
      <c r="F1262" s="1" t="s">
        <v>461</v>
      </c>
      <c r="G1262" s="1" t="s">
        <v>116</v>
      </c>
      <c r="H1262" s="1" t="s">
        <v>40</v>
      </c>
      <c r="I1262" s="1" t="s">
        <v>117</v>
      </c>
      <c r="J1262" s="1" t="s">
        <v>81</v>
      </c>
      <c r="K1262" s="1" t="s">
        <v>148</v>
      </c>
      <c r="L1262" s="1" t="s">
        <v>381</v>
      </c>
      <c r="M1262" s="1" t="s">
        <v>9854</v>
      </c>
      <c r="N1262" s="1" t="s">
        <v>9855</v>
      </c>
      <c r="O1262" s="1" t="s">
        <v>122</v>
      </c>
      <c r="P1262" s="1" t="s">
        <v>199</v>
      </c>
      <c r="Q1262" s="1" t="s">
        <v>115</v>
      </c>
      <c r="R1262" s="1" t="s">
        <v>9856</v>
      </c>
      <c r="S1262" s="1" t="s">
        <v>9410</v>
      </c>
      <c r="T1262" s="1" t="s">
        <v>9154</v>
      </c>
      <c r="U1262" s="1" t="s">
        <v>7868</v>
      </c>
      <c r="V1262" s="18">
        <v>8.3101851851851861E-3</v>
      </c>
      <c r="W1262" s="18">
        <v>1.207175925925926E-2</v>
      </c>
      <c r="X1262" s="18">
        <v>3.7615740740740739E-3</v>
      </c>
      <c r="Y1262" s="1" t="e">
        <f>VLOOKUP(A1262,tickets!A:A,1,0)</f>
        <v>#N/A</v>
      </c>
      <c r="Z1262" s="58">
        <v>45344</v>
      </c>
      <c r="AA1262" s="79">
        <v>0.99305555555555547</v>
      </c>
    </row>
    <row r="1263" spans="1:27" hidden="1" x14ac:dyDescent="0.2">
      <c r="A1263" s="1" t="s">
        <v>9155</v>
      </c>
      <c r="B1263" s="1" t="s">
        <v>132</v>
      </c>
      <c r="C1263" s="1" t="s">
        <v>251</v>
      </c>
      <c r="D1263" s="1" t="s">
        <v>257</v>
      </c>
      <c r="E1263" s="1" t="s">
        <v>407</v>
      </c>
      <c r="F1263" s="1" t="s">
        <v>471</v>
      </c>
      <c r="G1263" s="1" t="s">
        <v>116</v>
      </c>
      <c r="H1263" s="1" t="s">
        <v>40</v>
      </c>
      <c r="I1263" s="1" t="s">
        <v>117</v>
      </c>
      <c r="J1263" s="1" t="s">
        <v>81</v>
      </c>
      <c r="K1263" s="1" t="s">
        <v>150</v>
      </c>
      <c r="L1263" s="1" t="s">
        <v>9156</v>
      </c>
      <c r="M1263" s="1" t="s">
        <v>9857</v>
      </c>
      <c r="N1263" s="1" t="s">
        <v>9858</v>
      </c>
      <c r="O1263" s="1" t="s">
        <v>122</v>
      </c>
      <c r="P1263" s="1" t="s">
        <v>199</v>
      </c>
      <c r="Q1263" s="1" t="s">
        <v>115</v>
      </c>
      <c r="R1263" s="1" t="s">
        <v>9859</v>
      </c>
      <c r="S1263" s="1" t="s">
        <v>9410</v>
      </c>
      <c r="T1263" s="1" t="s">
        <v>9157</v>
      </c>
      <c r="U1263" s="1" t="s">
        <v>9158</v>
      </c>
      <c r="V1263" s="18">
        <v>9.0624999999999994E-3</v>
      </c>
      <c r="W1263" s="18">
        <v>1.5243055555555557E-2</v>
      </c>
      <c r="X1263" s="18">
        <v>6.1805555555555563E-3</v>
      </c>
      <c r="Y1263" s="1" t="e">
        <f>VLOOKUP(A1263,tickets!A:A,1,0)</f>
        <v>#N/A</v>
      </c>
      <c r="Z1263" s="58">
        <v>45344</v>
      </c>
      <c r="AA1263" s="79">
        <v>0.99305555555555547</v>
      </c>
    </row>
    <row r="1264" spans="1:27" x14ac:dyDescent="0.2">
      <c r="A1264" s="1" t="s">
        <v>3721</v>
      </c>
      <c r="B1264" s="1" t="s">
        <v>115</v>
      </c>
      <c r="C1264" s="1" t="s">
        <v>19</v>
      </c>
      <c r="D1264" s="1" t="s">
        <v>243</v>
      </c>
      <c r="E1264" s="1" t="s">
        <v>63</v>
      </c>
      <c r="F1264" s="1" t="s">
        <v>144</v>
      </c>
      <c r="G1264" s="1" t="s">
        <v>116</v>
      </c>
      <c r="H1264" s="1" t="s">
        <v>40</v>
      </c>
      <c r="I1264" s="1" t="s">
        <v>117</v>
      </c>
      <c r="J1264" s="1" t="s">
        <v>81</v>
      </c>
      <c r="K1264" s="1" t="s">
        <v>179</v>
      </c>
      <c r="L1264" s="1" t="s">
        <v>3725</v>
      </c>
      <c r="M1264" s="1" t="s">
        <v>9636</v>
      </c>
      <c r="N1264" s="1" t="s">
        <v>9637</v>
      </c>
      <c r="O1264" s="1" t="s">
        <v>122</v>
      </c>
      <c r="P1264" s="1" t="s">
        <v>246</v>
      </c>
      <c r="Q1264" s="1" t="s">
        <v>247</v>
      </c>
      <c r="R1264" s="1" t="s">
        <v>9638</v>
      </c>
      <c r="S1264" s="1" t="s">
        <v>9457</v>
      </c>
      <c r="T1264" s="1" t="s">
        <v>9039</v>
      </c>
      <c r="U1264" s="1" t="s">
        <v>422</v>
      </c>
      <c r="V1264" s="18">
        <v>0</v>
      </c>
      <c r="W1264" s="18">
        <v>6.9409722222222234E-2</v>
      </c>
      <c r="X1264" s="18">
        <v>6.9409722222222234E-2</v>
      </c>
      <c r="Y1264" s="1" t="e">
        <f>VLOOKUP(A1264,tickets!A:A,1,0)</f>
        <v>#N/A</v>
      </c>
      <c r="Z1264" s="58">
        <v>45343</v>
      </c>
      <c r="AA1264" s="79">
        <v>0.99305555555555547</v>
      </c>
    </row>
    <row r="1265" spans="1:27" hidden="1" x14ac:dyDescent="0.2">
      <c r="A1265" s="1" t="s">
        <v>9161</v>
      </c>
      <c r="B1265" s="1" t="s">
        <v>132</v>
      </c>
      <c r="C1265" s="1" t="s">
        <v>250</v>
      </c>
      <c r="D1265" s="1" t="s">
        <v>251</v>
      </c>
      <c r="E1265" s="1" t="s">
        <v>289</v>
      </c>
      <c r="F1265" s="1" t="s">
        <v>290</v>
      </c>
      <c r="G1265" s="1" t="s">
        <v>110</v>
      </c>
      <c r="H1265" s="1" t="s">
        <v>50</v>
      </c>
      <c r="I1265" s="1" t="s">
        <v>109</v>
      </c>
      <c r="J1265" s="1" t="s">
        <v>81</v>
      </c>
      <c r="K1265" s="1" t="s">
        <v>129</v>
      </c>
      <c r="L1265" s="1" t="s">
        <v>269</v>
      </c>
      <c r="M1265" s="1" t="s">
        <v>9863</v>
      </c>
      <c r="N1265" s="1" t="s">
        <v>9864</v>
      </c>
      <c r="O1265" s="1" t="s">
        <v>122</v>
      </c>
      <c r="P1265" s="1" t="s">
        <v>246</v>
      </c>
      <c r="Q1265" s="1" t="s">
        <v>247</v>
      </c>
      <c r="R1265" s="1" t="s">
        <v>9865</v>
      </c>
      <c r="S1265" s="1" t="s">
        <v>9488</v>
      </c>
      <c r="T1265" s="1" t="s">
        <v>269</v>
      </c>
      <c r="U1265" s="1" t="s">
        <v>369</v>
      </c>
      <c r="V1265" s="18">
        <v>8.6805555555555551E-4</v>
      </c>
      <c r="W1265" s="18">
        <v>1.6203703703703703E-3</v>
      </c>
      <c r="X1265" s="18">
        <v>7.5231481481481471E-4</v>
      </c>
      <c r="Y1265" s="1" t="e">
        <f>VLOOKUP(A1265,tickets!A:A,1,0)</f>
        <v>#N/A</v>
      </c>
      <c r="Z1265" s="58">
        <v>45346</v>
      </c>
      <c r="AA1265" s="79">
        <v>0.99305555555555547</v>
      </c>
    </row>
    <row r="1266" spans="1:27" hidden="1" x14ac:dyDescent="0.2">
      <c r="A1266" s="1" t="s">
        <v>9162</v>
      </c>
      <c r="B1266" s="1" t="s">
        <v>132</v>
      </c>
      <c r="C1266" s="1" t="s">
        <v>250</v>
      </c>
      <c r="D1266" s="1" t="s">
        <v>251</v>
      </c>
      <c r="E1266" s="1" t="s">
        <v>289</v>
      </c>
      <c r="F1266" s="1" t="s">
        <v>290</v>
      </c>
      <c r="G1266" s="1" t="s">
        <v>110</v>
      </c>
      <c r="H1266" s="1" t="s">
        <v>50</v>
      </c>
      <c r="I1266" s="1" t="s">
        <v>109</v>
      </c>
      <c r="J1266" s="1" t="s">
        <v>81</v>
      </c>
      <c r="K1266" s="1" t="s">
        <v>129</v>
      </c>
      <c r="L1266" s="1" t="s">
        <v>269</v>
      </c>
      <c r="M1266" s="1" t="s">
        <v>9866</v>
      </c>
      <c r="N1266" s="1" t="s">
        <v>9867</v>
      </c>
      <c r="O1266" s="1" t="s">
        <v>122</v>
      </c>
      <c r="P1266" s="1" t="s">
        <v>246</v>
      </c>
      <c r="Q1266" s="1" t="s">
        <v>247</v>
      </c>
      <c r="R1266" s="1" t="s">
        <v>9868</v>
      </c>
      <c r="S1266" s="1" t="s">
        <v>9482</v>
      </c>
      <c r="T1266" s="1" t="s">
        <v>269</v>
      </c>
      <c r="U1266" s="1" t="s">
        <v>369</v>
      </c>
      <c r="V1266" s="18">
        <v>2.3842592592592591E-3</v>
      </c>
      <c r="W1266" s="18">
        <v>3.2175925925925926E-3</v>
      </c>
      <c r="X1266" s="18">
        <v>8.3333333333333339E-4</v>
      </c>
      <c r="Y1266" s="1" t="e">
        <f>VLOOKUP(A1266,tickets!A:A,1,0)</f>
        <v>#N/A</v>
      </c>
      <c r="Z1266" s="58">
        <v>45345</v>
      </c>
      <c r="AA1266" s="79">
        <v>0.99305555555555547</v>
      </c>
    </row>
    <row r="1267" spans="1:27" x14ac:dyDescent="0.2">
      <c r="A1267" s="1" t="s">
        <v>3755</v>
      </c>
      <c r="B1267" s="1" t="s">
        <v>115</v>
      </c>
      <c r="C1267" s="1" t="s">
        <v>20</v>
      </c>
      <c r="D1267" s="1" t="s">
        <v>374</v>
      </c>
      <c r="E1267" s="1" t="s">
        <v>59</v>
      </c>
      <c r="F1267" s="1" t="s">
        <v>149</v>
      </c>
      <c r="G1267" s="1" t="s">
        <v>116</v>
      </c>
      <c r="H1267" s="1" t="s">
        <v>40</v>
      </c>
      <c r="I1267" s="1" t="s">
        <v>117</v>
      </c>
      <c r="J1267" s="1" t="s">
        <v>81</v>
      </c>
      <c r="K1267" s="1" t="s">
        <v>155</v>
      </c>
      <c r="L1267" s="1" t="s">
        <v>3759</v>
      </c>
      <c r="M1267" s="1" t="s">
        <v>9645</v>
      </c>
      <c r="N1267" s="1" t="s">
        <v>9646</v>
      </c>
      <c r="O1267" s="1" t="s">
        <v>122</v>
      </c>
      <c r="P1267" s="1" t="s">
        <v>266</v>
      </c>
      <c r="Q1267" s="1" t="s">
        <v>267</v>
      </c>
      <c r="R1267" s="1" t="s">
        <v>9647</v>
      </c>
      <c r="S1267" s="1" t="s">
        <v>9457</v>
      </c>
      <c r="T1267" s="1" t="s">
        <v>9648</v>
      </c>
      <c r="U1267" s="1" t="s">
        <v>9043</v>
      </c>
      <c r="V1267" s="18">
        <v>0.80533564814814806</v>
      </c>
      <c r="W1267" s="18">
        <v>0.8424652777777778</v>
      </c>
      <c r="X1267" s="18">
        <v>3.712962962962963E-2</v>
      </c>
      <c r="Y1267" s="1" t="e">
        <f>VLOOKUP(A1267,tickets!A:A,1,0)</f>
        <v>#N/A</v>
      </c>
      <c r="Z1267" s="58">
        <v>45343</v>
      </c>
      <c r="AA1267" s="79">
        <v>0.99305555555555547</v>
      </c>
    </row>
    <row r="1268" spans="1:27" x14ac:dyDescent="0.2">
      <c r="A1268" s="1" t="s">
        <v>3835</v>
      </c>
      <c r="B1268" s="1" t="s">
        <v>112</v>
      </c>
      <c r="C1268" s="1" t="s">
        <v>18</v>
      </c>
      <c r="D1268" s="1" t="s">
        <v>18</v>
      </c>
      <c r="E1268" s="1" t="s">
        <v>60</v>
      </c>
      <c r="F1268" s="1" t="s">
        <v>445</v>
      </c>
      <c r="G1268" s="1" t="s">
        <v>110</v>
      </c>
      <c r="H1268" s="1" t="s">
        <v>50</v>
      </c>
      <c r="I1268" s="1" t="s">
        <v>109</v>
      </c>
      <c r="J1268" s="1" t="s">
        <v>81</v>
      </c>
      <c r="K1268" s="1" t="s">
        <v>111</v>
      </c>
      <c r="L1268" s="1" t="s">
        <v>3839</v>
      </c>
      <c r="M1268" s="1" t="s">
        <v>9728</v>
      </c>
      <c r="N1268" s="1" t="s">
        <v>9729</v>
      </c>
      <c r="O1268" s="1" t="s">
        <v>122</v>
      </c>
      <c r="P1268" s="1" t="s">
        <v>266</v>
      </c>
      <c r="Q1268" s="1" t="s">
        <v>267</v>
      </c>
      <c r="R1268" s="1" t="s">
        <v>9730</v>
      </c>
      <c r="S1268" s="1" t="s">
        <v>9457</v>
      </c>
      <c r="T1268" s="1" t="s">
        <v>9091</v>
      </c>
      <c r="U1268" s="1" t="s">
        <v>9092</v>
      </c>
      <c r="V1268" s="18">
        <v>0.34975694444444444</v>
      </c>
      <c r="W1268" s="18">
        <v>0.35170138888888891</v>
      </c>
      <c r="X1268" s="18">
        <v>1.9444444444444442E-3</v>
      </c>
      <c r="Y1268" s="1" t="e">
        <f>VLOOKUP(A1268,tickets!A:A,1,0)</f>
        <v>#N/A</v>
      </c>
      <c r="Z1268" s="58">
        <v>45343</v>
      </c>
      <c r="AA1268" s="79">
        <v>0.99305555555555547</v>
      </c>
    </row>
    <row r="1269" spans="1:27" hidden="1" x14ac:dyDescent="0.2">
      <c r="A1269" s="1" t="s">
        <v>9167</v>
      </c>
      <c r="B1269" s="1" t="s">
        <v>132</v>
      </c>
      <c r="C1269" s="1" t="s">
        <v>250</v>
      </c>
      <c r="D1269" s="1" t="s">
        <v>251</v>
      </c>
      <c r="E1269" s="1" t="s">
        <v>263</v>
      </c>
      <c r="F1269" s="1" t="s">
        <v>293</v>
      </c>
      <c r="G1269" s="1" t="s">
        <v>116</v>
      </c>
      <c r="H1269" s="1" t="s">
        <v>40</v>
      </c>
      <c r="I1269" s="1" t="s">
        <v>117</v>
      </c>
      <c r="J1269" s="1" t="s">
        <v>81</v>
      </c>
      <c r="K1269" s="1" t="s">
        <v>129</v>
      </c>
      <c r="L1269" s="1" t="s">
        <v>386</v>
      </c>
      <c r="M1269" s="1" t="s">
        <v>9875</v>
      </c>
      <c r="N1269" s="1" t="s">
        <v>9876</v>
      </c>
      <c r="O1269" s="1" t="s">
        <v>122</v>
      </c>
      <c r="P1269" s="1" t="s">
        <v>246</v>
      </c>
      <c r="Q1269" s="1" t="s">
        <v>247</v>
      </c>
      <c r="R1269" s="1" t="s">
        <v>9876</v>
      </c>
      <c r="S1269" s="1" t="s">
        <v>9422</v>
      </c>
      <c r="T1269" s="1" t="s">
        <v>386</v>
      </c>
      <c r="U1269" s="1" t="s">
        <v>387</v>
      </c>
      <c r="V1269" s="18">
        <v>0</v>
      </c>
      <c r="W1269" s="18">
        <v>9.7222222222222209E-4</v>
      </c>
      <c r="X1269" s="18">
        <v>9.7222222222222209E-4</v>
      </c>
      <c r="Y1269" s="1" t="e">
        <f>VLOOKUP(A1269,tickets!A:A,1,0)</f>
        <v>#N/A</v>
      </c>
      <c r="Z1269" s="58">
        <v>45342</v>
      </c>
      <c r="AA1269" s="79">
        <v>0.99305555555555547</v>
      </c>
    </row>
    <row r="1270" spans="1:27" x14ac:dyDescent="0.2">
      <c r="A1270" s="1" t="s">
        <v>3731</v>
      </c>
      <c r="B1270" s="1" t="s">
        <v>112</v>
      </c>
      <c r="C1270" s="1" t="s">
        <v>18</v>
      </c>
      <c r="D1270" s="1" t="s">
        <v>18</v>
      </c>
      <c r="E1270" s="1" t="s">
        <v>499</v>
      </c>
      <c r="F1270" s="1" t="s">
        <v>1770</v>
      </c>
      <c r="G1270" s="1" t="s">
        <v>110</v>
      </c>
      <c r="H1270" s="1" t="s">
        <v>50</v>
      </c>
      <c r="I1270" s="1" t="s">
        <v>109</v>
      </c>
      <c r="J1270" s="1" t="s">
        <v>81</v>
      </c>
      <c r="K1270" s="1" t="s">
        <v>111</v>
      </c>
      <c r="L1270" s="1" t="s">
        <v>3735</v>
      </c>
      <c r="M1270" s="1" t="s">
        <v>9762</v>
      </c>
      <c r="N1270" s="1" t="s">
        <v>9763</v>
      </c>
      <c r="O1270" s="1" t="s">
        <v>122</v>
      </c>
      <c r="P1270" s="1" t="s">
        <v>266</v>
      </c>
      <c r="Q1270" s="1" t="s">
        <v>267</v>
      </c>
      <c r="R1270" s="1" t="s">
        <v>9764</v>
      </c>
      <c r="S1270" s="1" t="s">
        <v>9457</v>
      </c>
      <c r="T1270" s="1" t="s">
        <v>9106</v>
      </c>
      <c r="U1270" s="1" t="s">
        <v>6339</v>
      </c>
      <c r="V1270" s="18">
        <v>0</v>
      </c>
      <c r="W1270" s="18">
        <v>2.1990740740740742E-3</v>
      </c>
      <c r="X1270" s="18">
        <v>2.1990740740740742E-3</v>
      </c>
      <c r="Y1270" s="1" t="e">
        <f>VLOOKUP(A1270,tickets!A:A,1,0)</f>
        <v>#N/A</v>
      </c>
      <c r="Z1270" s="58">
        <v>45343</v>
      </c>
      <c r="AA1270" s="79">
        <v>0.99305555555555547</v>
      </c>
    </row>
    <row r="1271" spans="1:27" hidden="1" x14ac:dyDescent="0.2">
      <c r="A1271" s="1" t="s">
        <v>9169</v>
      </c>
      <c r="B1271" s="1" t="s">
        <v>132</v>
      </c>
      <c r="C1271" s="1" t="s">
        <v>250</v>
      </c>
      <c r="D1271" s="1" t="s">
        <v>251</v>
      </c>
      <c r="E1271" s="1" t="s">
        <v>289</v>
      </c>
      <c r="F1271" s="1" t="s">
        <v>290</v>
      </c>
      <c r="G1271" s="1" t="s">
        <v>110</v>
      </c>
      <c r="H1271" s="1" t="s">
        <v>50</v>
      </c>
      <c r="I1271" s="1" t="s">
        <v>109</v>
      </c>
      <c r="J1271" s="1" t="s">
        <v>81</v>
      </c>
      <c r="K1271" s="1" t="s">
        <v>129</v>
      </c>
      <c r="L1271" s="1" t="s">
        <v>9170</v>
      </c>
      <c r="M1271" s="1" t="s">
        <v>9880</v>
      </c>
      <c r="N1271" s="1" t="s">
        <v>9881</v>
      </c>
      <c r="O1271" s="1" t="s">
        <v>122</v>
      </c>
      <c r="P1271" s="1" t="s">
        <v>246</v>
      </c>
      <c r="Q1271" s="1" t="s">
        <v>247</v>
      </c>
      <c r="R1271" s="1" t="s">
        <v>9882</v>
      </c>
      <c r="S1271" s="1" t="s">
        <v>9457</v>
      </c>
      <c r="T1271" s="1" t="s">
        <v>9170</v>
      </c>
      <c r="U1271" s="1" t="s">
        <v>369</v>
      </c>
      <c r="V1271" s="18">
        <v>6.2500000000000001E-4</v>
      </c>
      <c r="W1271" s="18">
        <v>2.0254629629629629E-3</v>
      </c>
      <c r="X1271" s="18">
        <v>1.4004629629629629E-3</v>
      </c>
      <c r="Y1271" s="1" t="e">
        <f>VLOOKUP(A1271,tickets!A:A,1,0)</f>
        <v>#N/A</v>
      </c>
      <c r="Z1271" s="58">
        <v>45343</v>
      </c>
      <c r="AA1271" s="79">
        <v>0.99305555555555547</v>
      </c>
    </row>
    <row r="1272" spans="1:27" x14ac:dyDescent="0.2">
      <c r="A1272" s="1" t="s">
        <v>3785</v>
      </c>
      <c r="B1272" s="1" t="s">
        <v>167</v>
      </c>
      <c r="C1272" s="1" t="s">
        <v>22</v>
      </c>
      <c r="D1272" s="1" t="s">
        <v>243</v>
      </c>
      <c r="E1272" s="1" t="s">
        <v>46</v>
      </c>
      <c r="F1272" s="1" t="s">
        <v>120</v>
      </c>
      <c r="G1272" s="1" t="s">
        <v>116</v>
      </c>
      <c r="H1272" s="1" t="s">
        <v>40</v>
      </c>
      <c r="I1272" s="1" t="s">
        <v>117</v>
      </c>
      <c r="J1272" s="1" t="s">
        <v>81</v>
      </c>
      <c r="K1272" s="1" t="s">
        <v>169</v>
      </c>
      <c r="L1272" s="1" t="s">
        <v>3789</v>
      </c>
      <c r="M1272" s="1" t="s">
        <v>9768</v>
      </c>
      <c r="N1272" s="1" t="s">
        <v>9769</v>
      </c>
      <c r="O1272" s="1" t="s">
        <v>122</v>
      </c>
      <c r="P1272" s="1" t="s">
        <v>266</v>
      </c>
      <c r="Q1272" s="1" t="s">
        <v>330</v>
      </c>
      <c r="R1272" s="1" t="s">
        <v>9770</v>
      </c>
      <c r="S1272" s="1" t="s">
        <v>9457</v>
      </c>
      <c r="T1272" s="1" t="s">
        <v>9108</v>
      </c>
      <c r="U1272" s="1" t="s">
        <v>331</v>
      </c>
      <c r="V1272" s="18">
        <v>0</v>
      </c>
      <c r="W1272" s="18">
        <v>0.16112268518518519</v>
      </c>
      <c r="X1272" s="18">
        <v>0.16112268518518519</v>
      </c>
      <c r="Y1272" s="1" t="e">
        <f>VLOOKUP(A1272,tickets!A:A,1,0)</f>
        <v>#N/A</v>
      </c>
      <c r="Z1272" s="58">
        <v>45343</v>
      </c>
      <c r="AA1272" s="79">
        <v>0.99305555555555547</v>
      </c>
    </row>
    <row r="1273" spans="1:27" hidden="1" x14ac:dyDescent="0.2">
      <c r="A1273" s="1" t="s">
        <v>9173</v>
      </c>
      <c r="B1273" s="1" t="s">
        <v>132</v>
      </c>
      <c r="C1273" s="1" t="s">
        <v>250</v>
      </c>
      <c r="D1273" s="1" t="s">
        <v>251</v>
      </c>
      <c r="E1273" s="1" t="s">
        <v>289</v>
      </c>
      <c r="F1273" s="1" t="s">
        <v>290</v>
      </c>
      <c r="G1273" s="1" t="s">
        <v>110</v>
      </c>
      <c r="H1273" s="1" t="s">
        <v>50</v>
      </c>
      <c r="I1273" s="1" t="s">
        <v>109</v>
      </c>
      <c r="J1273" s="1" t="s">
        <v>81</v>
      </c>
      <c r="K1273" s="1" t="s">
        <v>129</v>
      </c>
      <c r="L1273" s="1" t="s">
        <v>9174</v>
      </c>
      <c r="M1273" s="1" t="s">
        <v>9886</v>
      </c>
      <c r="N1273" s="1" t="s">
        <v>9887</v>
      </c>
      <c r="O1273" s="1" t="s">
        <v>122</v>
      </c>
      <c r="P1273" s="1" t="s">
        <v>246</v>
      </c>
      <c r="Q1273" s="1" t="s">
        <v>247</v>
      </c>
      <c r="R1273" s="1" t="s">
        <v>9888</v>
      </c>
      <c r="S1273" s="1" t="s">
        <v>9457</v>
      </c>
      <c r="T1273" s="1" t="s">
        <v>269</v>
      </c>
      <c r="U1273" s="1" t="s">
        <v>369</v>
      </c>
      <c r="V1273" s="18">
        <v>6.7129629629629625E-4</v>
      </c>
      <c r="W1273" s="18">
        <v>1.4120370370370369E-3</v>
      </c>
      <c r="X1273" s="18">
        <v>7.407407407407407E-4</v>
      </c>
      <c r="Y1273" s="1" t="e">
        <f>VLOOKUP(A1273,tickets!A:A,1,0)</f>
        <v>#N/A</v>
      </c>
      <c r="Z1273" s="58">
        <v>45343</v>
      </c>
      <c r="AA1273" s="79">
        <v>0.99305555555555547</v>
      </c>
    </row>
    <row r="1274" spans="1:27" x14ac:dyDescent="0.2">
      <c r="A1274" s="1" t="s">
        <v>3700</v>
      </c>
      <c r="B1274" s="1" t="s">
        <v>115</v>
      </c>
      <c r="C1274" s="1" t="s">
        <v>22</v>
      </c>
      <c r="D1274" s="1" t="s">
        <v>243</v>
      </c>
      <c r="E1274" s="1" t="s">
        <v>47</v>
      </c>
      <c r="F1274" s="1" t="s">
        <v>405</v>
      </c>
      <c r="G1274" s="1" t="s">
        <v>116</v>
      </c>
      <c r="H1274" s="1" t="s">
        <v>40</v>
      </c>
      <c r="I1274" s="1" t="s">
        <v>117</v>
      </c>
      <c r="J1274" s="1" t="s">
        <v>81</v>
      </c>
      <c r="K1274" s="1" t="s">
        <v>170</v>
      </c>
      <c r="L1274" s="1" t="s">
        <v>3704</v>
      </c>
      <c r="M1274" s="1" t="s">
        <v>9805</v>
      </c>
      <c r="N1274" s="1" t="s">
        <v>9806</v>
      </c>
      <c r="O1274" s="1" t="s">
        <v>122</v>
      </c>
      <c r="P1274" s="1" t="s">
        <v>246</v>
      </c>
      <c r="Q1274" s="1" t="s">
        <v>247</v>
      </c>
      <c r="R1274" s="1" t="s">
        <v>9807</v>
      </c>
      <c r="S1274" s="1" t="s">
        <v>9457</v>
      </c>
      <c r="T1274" s="1" t="s">
        <v>9125</v>
      </c>
      <c r="U1274" s="1" t="s">
        <v>9126</v>
      </c>
      <c r="V1274" s="18">
        <v>0.45122685185185185</v>
      </c>
      <c r="W1274" s="18">
        <v>0.60495370370370372</v>
      </c>
      <c r="X1274" s="18">
        <v>0.15372685185185184</v>
      </c>
      <c r="Y1274" s="1" t="e">
        <f>VLOOKUP(A1274,tickets!A:A,1,0)</f>
        <v>#N/A</v>
      </c>
      <c r="Z1274" s="58">
        <v>45343</v>
      </c>
      <c r="AA1274" s="79">
        <v>0.99305555555555547</v>
      </c>
    </row>
    <row r="1275" spans="1:27" hidden="1" x14ac:dyDescent="0.2">
      <c r="A1275" s="1" t="s">
        <v>9176</v>
      </c>
      <c r="B1275" s="1" t="s">
        <v>132</v>
      </c>
      <c r="C1275" s="1" t="s">
        <v>250</v>
      </c>
      <c r="D1275" s="1" t="s">
        <v>251</v>
      </c>
      <c r="E1275" s="1" t="s">
        <v>289</v>
      </c>
      <c r="F1275" s="1" t="s">
        <v>290</v>
      </c>
      <c r="G1275" s="1" t="s">
        <v>110</v>
      </c>
      <c r="H1275" s="1" t="s">
        <v>50</v>
      </c>
      <c r="I1275" s="1" t="s">
        <v>109</v>
      </c>
      <c r="J1275" s="1" t="s">
        <v>81</v>
      </c>
      <c r="K1275" s="1" t="s">
        <v>129</v>
      </c>
      <c r="L1275" s="1" t="s">
        <v>8975</v>
      </c>
      <c r="M1275" s="1" t="s">
        <v>9892</v>
      </c>
      <c r="N1275" s="1" t="s">
        <v>9893</v>
      </c>
      <c r="O1275" s="1" t="s">
        <v>122</v>
      </c>
      <c r="P1275" s="1" t="s">
        <v>246</v>
      </c>
      <c r="Q1275" s="1" t="s">
        <v>247</v>
      </c>
      <c r="R1275" s="1" t="s">
        <v>9894</v>
      </c>
      <c r="S1275" s="1" t="s">
        <v>9457</v>
      </c>
      <c r="T1275" s="1" t="s">
        <v>8975</v>
      </c>
      <c r="U1275" s="1" t="s">
        <v>369</v>
      </c>
      <c r="V1275" s="18">
        <v>6.3657407407407402E-4</v>
      </c>
      <c r="W1275" s="18">
        <v>1.2962962962962963E-3</v>
      </c>
      <c r="X1275" s="18">
        <v>6.5972222222222213E-4</v>
      </c>
      <c r="Y1275" s="1" t="e">
        <f>VLOOKUP(A1275,tickets!A:A,1,0)</f>
        <v>#N/A</v>
      </c>
      <c r="Z1275" s="58">
        <v>45343</v>
      </c>
      <c r="AA1275" s="79">
        <v>0.99305555555555547</v>
      </c>
    </row>
    <row r="1276" spans="1:27" hidden="1" x14ac:dyDescent="0.2">
      <c r="A1276" s="1" t="s">
        <v>9177</v>
      </c>
      <c r="B1276" s="1" t="s">
        <v>132</v>
      </c>
      <c r="C1276" s="1" t="s">
        <v>250</v>
      </c>
      <c r="D1276" s="1" t="s">
        <v>251</v>
      </c>
      <c r="E1276" s="1" t="s">
        <v>268</v>
      </c>
      <c r="F1276" s="1" t="s">
        <v>367</v>
      </c>
      <c r="G1276" s="1" t="s">
        <v>110</v>
      </c>
      <c r="H1276" s="1" t="s">
        <v>50</v>
      </c>
      <c r="I1276" s="1" t="s">
        <v>109</v>
      </c>
      <c r="J1276" s="1" t="s">
        <v>81</v>
      </c>
      <c r="K1276" s="1" t="s">
        <v>129</v>
      </c>
      <c r="L1276" s="1" t="s">
        <v>475</v>
      </c>
      <c r="M1276" s="1" t="s">
        <v>9895</v>
      </c>
      <c r="N1276" s="1" t="s">
        <v>9896</v>
      </c>
      <c r="O1276" s="1" t="s">
        <v>122</v>
      </c>
      <c r="P1276" s="1" t="s">
        <v>246</v>
      </c>
      <c r="Q1276" s="1" t="s">
        <v>247</v>
      </c>
      <c r="R1276" s="1" t="s">
        <v>9897</v>
      </c>
      <c r="S1276" s="1" t="s">
        <v>9410</v>
      </c>
      <c r="T1276" s="1" t="s">
        <v>475</v>
      </c>
      <c r="U1276" s="1" t="s">
        <v>439</v>
      </c>
      <c r="V1276" s="18">
        <v>2.5462962962962962E-2</v>
      </c>
      <c r="W1276" s="18">
        <v>2.7025462962962959E-2</v>
      </c>
      <c r="X1276" s="18">
        <v>1.5624999999999999E-3</v>
      </c>
      <c r="Y1276" s="1" t="e">
        <f>VLOOKUP(A1276,tickets!A:A,1,0)</f>
        <v>#N/A</v>
      </c>
      <c r="Z1276" s="58">
        <v>45344</v>
      </c>
      <c r="AA1276" s="79">
        <v>0.99305555555555547</v>
      </c>
    </row>
    <row r="1277" spans="1:27" x14ac:dyDescent="0.2">
      <c r="A1277" s="1" t="s">
        <v>3809</v>
      </c>
      <c r="B1277" s="1" t="s">
        <v>115</v>
      </c>
      <c r="C1277" s="1" t="s">
        <v>22</v>
      </c>
      <c r="D1277" s="1" t="s">
        <v>243</v>
      </c>
      <c r="E1277" s="1" t="s">
        <v>47</v>
      </c>
      <c r="F1277" s="1" t="s">
        <v>120</v>
      </c>
      <c r="G1277" s="1" t="s">
        <v>116</v>
      </c>
      <c r="H1277" s="1" t="s">
        <v>40</v>
      </c>
      <c r="I1277" s="1" t="s">
        <v>117</v>
      </c>
      <c r="J1277" s="1" t="s">
        <v>81</v>
      </c>
      <c r="K1277" s="1" t="s">
        <v>170</v>
      </c>
      <c r="L1277" s="1" t="s">
        <v>3813</v>
      </c>
      <c r="M1277" s="1" t="s">
        <v>9823</v>
      </c>
      <c r="N1277" s="1" t="s">
        <v>9824</v>
      </c>
      <c r="O1277" s="1" t="s">
        <v>122</v>
      </c>
      <c r="P1277" s="1" t="s">
        <v>246</v>
      </c>
      <c r="Q1277" s="1" t="s">
        <v>247</v>
      </c>
      <c r="R1277" s="1" t="s">
        <v>9825</v>
      </c>
      <c r="S1277" s="1" t="s">
        <v>9457</v>
      </c>
      <c r="T1277" s="1" t="s">
        <v>9136</v>
      </c>
      <c r="U1277" s="1" t="s">
        <v>9137</v>
      </c>
      <c r="V1277" s="18">
        <v>0</v>
      </c>
      <c r="W1277" s="18">
        <v>0.11211805555555555</v>
      </c>
      <c r="X1277" s="18">
        <v>0.11211805555555555</v>
      </c>
      <c r="Y1277" s="1" t="e">
        <f>VLOOKUP(A1277,tickets!A:A,1,0)</f>
        <v>#N/A</v>
      </c>
      <c r="Z1277" s="58">
        <v>45343</v>
      </c>
      <c r="AA1277" s="79">
        <v>0.99305555555555547</v>
      </c>
    </row>
    <row r="1278" spans="1:27" x14ac:dyDescent="0.2">
      <c r="A1278" s="1" t="s">
        <v>3800</v>
      </c>
      <c r="B1278" s="1" t="s">
        <v>112</v>
      </c>
      <c r="C1278" s="1" t="s">
        <v>18</v>
      </c>
      <c r="D1278" s="1" t="s">
        <v>18</v>
      </c>
      <c r="E1278" s="1" t="s">
        <v>499</v>
      </c>
      <c r="F1278" s="1" t="s">
        <v>1770</v>
      </c>
      <c r="G1278" s="1" t="s">
        <v>110</v>
      </c>
      <c r="H1278" s="1" t="s">
        <v>50</v>
      </c>
      <c r="I1278" s="1" t="s">
        <v>109</v>
      </c>
      <c r="J1278" s="1" t="s">
        <v>81</v>
      </c>
      <c r="K1278" s="1" t="s">
        <v>111</v>
      </c>
      <c r="L1278" s="1" t="s">
        <v>3803</v>
      </c>
      <c r="M1278" s="1" t="s">
        <v>9826</v>
      </c>
      <c r="N1278" s="1" t="s">
        <v>9827</v>
      </c>
      <c r="O1278" s="1" t="s">
        <v>122</v>
      </c>
      <c r="P1278" s="1" t="s">
        <v>266</v>
      </c>
      <c r="Q1278" s="1" t="s">
        <v>267</v>
      </c>
      <c r="R1278" s="1" t="s">
        <v>9827</v>
      </c>
      <c r="S1278" s="1" t="s">
        <v>9457</v>
      </c>
      <c r="T1278" s="1" t="s">
        <v>9138</v>
      </c>
      <c r="U1278" s="1" t="s">
        <v>6339</v>
      </c>
      <c r="V1278" s="18">
        <v>0</v>
      </c>
      <c r="W1278" s="18">
        <v>1.2847222222222223E-3</v>
      </c>
      <c r="X1278" s="18">
        <v>1.2847222222222223E-3</v>
      </c>
      <c r="Y1278" s="1" t="e">
        <f>VLOOKUP(A1278,tickets!A:A,1,0)</f>
        <v>#N/A</v>
      </c>
      <c r="Z1278" s="58">
        <v>45343</v>
      </c>
      <c r="AA1278" s="79">
        <v>0.99305555555555547</v>
      </c>
    </row>
    <row r="1279" spans="1:27" hidden="1" x14ac:dyDescent="0.2">
      <c r="A1279" s="1" t="s">
        <v>9181</v>
      </c>
      <c r="B1279" s="1" t="s">
        <v>132</v>
      </c>
      <c r="C1279" s="1" t="s">
        <v>250</v>
      </c>
      <c r="D1279" s="1" t="s">
        <v>251</v>
      </c>
      <c r="E1279" s="1" t="s">
        <v>289</v>
      </c>
      <c r="F1279" s="1" t="s">
        <v>290</v>
      </c>
      <c r="G1279" s="1" t="s">
        <v>110</v>
      </c>
      <c r="H1279" s="1" t="s">
        <v>50</v>
      </c>
      <c r="I1279" s="1" t="s">
        <v>109</v>
      </c>
      <c r="J1279" s="1" t="s">
        <v>81</v>
      </c>
      <c r="K1279" s="1" t="s">
        <v>129</v>
      </c>
      <c r="L1279" s="1" t="s">
        <v>254</v>
      </c>
      <c r="M1279" s="1" t="s">
        <v>9903</v>
      </c>
      <c r="N1279" s="1" t="s">
        <v>9904</v>
      </c>
      <c r="O1279" s="1" t="s">
        <v>122</v>
      </c>
      <c r="P1279" s="1" t="s">
        <v>246</v>
      </c>
      <c r="Q1279" s="1" t="s">
        <v>247</v>
      </c>
      <c r="R1279" s="1" t="s">
        <v>9905</v>
      </c>
      <c r="S1279" s="1" t="s">
        <v>9410</v>
      </c>
      <c r="T1279" s="1" t="s">
        <v>254</v>
      </c>
      <c r="U1279" s="1" t="s">
        <v>346</v>
      </c>
      <c r="V1279" s="18">
        <v>5.2083333333333333E-4</v>
      </c>
      <c r="W1279" s="18">
        <v>1.1689814814814816E-3</v>
      </c>
      <c r="X1279" s="18">
        <v>6.4814814814814813E-4</v>
      </c>
      <c r="Y1279" s="1" t="e">
        <f>VLOOKUP(A1279,tickets!A:A,1,0)</f>
        <v>#N/A</v>
      </c>
      <c r="Z1279" s="58">
        <v>45344</v>
      </c>
      <c r="AA1279" s="79">
        <v>0.99305555555555547</v>
      </c>
    </row>
    <row r="1280" spans="1:27" hidden="1" x14ac:dyDescent="0.2">
      <c r="A1280" s="1" t="s">
        <v>9182</v>
      </c>
      <c r="B1280" s="1" t="s">
        <v>132</v>
      </c>
      <c r="C1280" s="1" t="s">
        <v>250</v>
      </c>
      <c r="D1280" s="1" t="s">
        <v>251</v>
      </c>
      <c r="E1280" s="1" t="s">
        <v>252</v>
      </c>
      <c r="F1280" s="1" t="s">
        <v>253</v>
      </c>
      <c r="G1280" s="1" t="s">
        <v>159</v>
      </c>
      <c r="H1280" s="1" t="s">
        <v>36</v>
      </c>
      <c r="I1280" s="1" t="s">
        <v>84</v>
      </c>
      <c r="J1280" s="1" t="s">
        <v>81</v>
      </c>
      <c r="K1280" s="1" t="s">
        <v>129</v>
      </c>
      <c r="L1280" s="1" t="s">
        <v>9183</v>
      </c>
      <c r="M1280" s="1" t="s">
        <v>9906</v>
      </c>
      <c r="N1280" s="1" t="s">
        <v>9907</v>
      </c>
      <c r="O1280" s="1" t="s">
        <v>122</v>
      </c>
      <c r="P1280" s="1" t="s">
        <v>246</v>
      </c>
      <c r="Q1280" s="1" t="s">
        <v>247</v>
      </c>
      <c r="R1280" s="1" t="s">
        <v>9908</v>
      </c>
      <c r="S1280" s="1" t="s">
        <v>9482</v>
      </c>
      <c r="T1280" s="1" t="s">
        <v>9183</v>
      </c>
      <c r="U1280" s="1" t="s">
        <v>351</v>
      </c>
      <c r="V1280" s="18">
        <v>1.0300925925925926E-3</v>
      </c>
      <c r="W1280" s="18">
        <v>2.3958333333333336E-3</v>
      </c>
      <c r="X1280" s="18">
        <v>1.3657407407407409E-3</v>
      </c>
      <c r="Y1280" s="1" t="e">
        <f>VLOOKUP(A1280,tickets!A:A,1,0)</f>
        <v>#N/A</v>
      </c>
      <c r="Z1280" s="58">
        <v>45345</v>
      </c>
      <c r="AA1280" s="79">
        <v>0.99305555555555547</v>
      </c>
    </row>
    <row r="1281" spans="1:27" hidden="1" x14ac:dyDescent="0.2">
      <c r="A1281" s="1" t="s">
        <v>9184</v>
      </c>
      <c r="B1281" s="1" t="s">
        <v>132</v>
      </c>
      <c r="C1281" s="1" t="s">
        <v>250</v>
      </c>
      <c r="D1281" s="1" t="s">
        <v>251</v>
      </c>
      <c r="E1281" s="1" t="s">
        <v>268</v>
      </c>
      <c r="F1281" s="1" t="s">
        <v>367</v>
      </c>
      <c r="G1281" s="1" t="s">
        <v>110</v>
      </c>
      <c r="H1281" s="1" t="s">
        <v>36</v>
      </c>
      <c r="I1281" s="1" t="s">
        <v>117</v>
      </c>
      <c r="J1281" s="1" t="s">
        <v>81</v>
      </c>
      <c r="K1281" s="1" t="s">
        <v>129</v>
      </c>
      <c r="L1281" s="1" t="s">
        <v>475</v>
      </c>
      <c r="M1281" s="1" t="s">
        <v>9909</v>
      </c>
      <c r="N1281" s="1" t="s">
        <v>9910</v>
      </c>
      <c r="O1281" s="1" t="s">
        <v>122</v>
      </c>
      <c r="P1281" s="1" t="s">
        <v>246</v>
      </c>
      <c r="Q1281" s="1" t="s">
        <v>247</v>
      </c>
      <c r="R1281" s="1" t="s">
        <v>9911</v>
      </c>
      <c r="S1281" s="1" t="s">
        <v>9422</v>
      </c>
      <c r="T1281" s="1" t="s">
        <v>475</v>
      </c>
      <c r="U1281" s="1" t="s">
        <v>439</v>
      </c>
      <c r="V1281" s="18">
        <v>1.2847222222222223E-3</v>
      </c>
      <c r="W1281" s="18">
        <v>2.9976851851851848E-3</v>
      </c>
      <c r="X1281" s="18">
        <v>1.712962962962963E-3</v>
      </c>
      <c r="Y1281" s="1" t="e">
        <f>VLOOKUP(A1281,tickets!A:A,1,0)</f>
        <v>#N/A</v>
      </c>
      <c r="Z1281" s="58">
        <v>45342</v>
      </c>
      <c r="AA1281" s="79">
        <v>0.99305555555555547</v>
      </c>
    </row>
    <row r="1282" spans="1:27" x14ac:dyDescent="0.2">
      <c r="A1282" s="1" t="s">
        <v>3760</v>
      </c>
      <c r="B1282" s="1" t="s">
        <v>115</v>
      </c>
      <c r="C1282" s="1" t="s">
        <v>14</v>
      </c>
      <c r="D1282" s="1" t="s">
        <v>243</v>
      </c>
      <c r="E1282" s="1" t="s">
        <v>51</v>
      </c>
      <c r="F1282" s="1" t="s">
        <v>120</v>
      </c>
      <c r="G1282" s="1" t="s">
        <v>116</v>
      </c>
      <c r="H1282" s="1" t="s">
        <v>40</v>
      </c>
      <c r="I1282" s="1" t="s">
        <v>117</v>
      </c>
      <c r="J1282" s="1" t="s">
        <v>81</v>
      </c>
      <c r="K1282" s="1" t="s">
        <v>111</v>
      </c>
      <c r="L1282" s="1" t="s">
        <v>3764</v>
      </c>
      <c r="M1282" s="1" t="s">
        <v>9836</v>
      </c>
      <c r="N1282" s="1" t="s">
        <v>9837</v>
      </c>
      <c r="O1282" s="1" t="s">
        <v>122</v>
      </c>
      <c r="P1282" s="1" t="s">
        <v>246</v>
      </c>
      <c r="Q1282" s="1" t="s">
        <v>247</v>
      </c>
      <c r="R1282" s="1" t="s">
        <v>9838</v>
      </c>
      <c r="S1282" s="1" t="s">
        <v>9457</v>
      </c>
      <c r="T1282" s="1" t="s">
        <v>9145</v>
      </c>
      <c r="U1282" s="1" t="s">
        <v>9146</v>
      </c>
      <c r="V1282" s="18">
        <v>0.98873842592592587</v>
      </c>
      <c r="W1282" s="18">
        <v>1.2233680555555555</v>
      </c>
      <c r="X1282" s="18">
        <v>0.23462962962962963</v>
      </c>
      <c r="Y1282" s="1" t="e">
        <f>VLOOKUP(A1282,tickets!A:A,1,0)</f>
        <v>#N/A</v>
      </c>
      <c r="Z1282" s="58">
        <v>45343</v>
      </c>
      <c r="AA1282" s="79">
        <v>0.52559027777777778</v>
      </c>
    </row>
    <row r="1283" spans="1:27" hidden="1" x14ac:dyDescent="0.2">
      <c r="A1283" s="1" t="s">
        <v>9187</v>
      </c>
      <c r="B1283" s="1" t="s">
        <v>132</v>
      </c>
      <c r="C1283" s="1" t="s">
        <v>256</v>
      </c>
      <c r="D1283" s="1" t="s">
        <v>257</v>
      </c>
      <c r="E1283" s="1" t="s">
        <v>258</v>
      </c>
      <c r="F1283" s="1" t="s">
        <v>461</v>
      </c>
      <c r="G1283" s="1" t="s">
        <v>116</v>
      </c>
      <c r="H1283" s="1" t="s">
        <v>40</v>
      </c>
      <c r="I1283" s="1" t="s">
        <v>117</v>
      </c>
      <c r="J1283" s="1" t="s">
        <v>81</v>
      </c>
      <c r="K1283" s="1" t="s">
        <v>129</v>
      </c>
      <c r="L1283" s="1" t="s">
        <v>6133</v>
      </c>
      <c r="M1283" s="1" t="s">
        <v>9915</v>
      </c>
      <c r="N1283" s="1" t="s">
        <v>9916</v>
      </c>
      <c r="O1283" s="1" t="s">
        <v>122</v>
      </c>
      <c r="P1283" s="1" t="s">
        <v>199</v>
      </c>
      <c r="Q1283" s="1" t="s">
        <v>115</v>
      </c>
      <c r="R1283" s="1" t="s">
        <v>9917</v>
      </c>
      <c r="S1283" s="1" t="s">
        <v>9482</v>
      </c>
      <c r="T1283" s="1" t="s">
        <v>9188</v>
      </c>
      <c r="V1283" s="18">
        <v>0</v>
      </c>
      <c r="W1283" s="18">
        <v>1.4699074074074074E-2</v>
      </c>
      <c r="X1283" s="18">
        <v>1.4699074074074074E-2</v>
      </c>
      <c r="Y1283" s="1" t="e">
        <f>VLOOKUP(A1283,tickets!A:A,1,0)</f>
        <v>#N/A</v>
      </c>
      <c r="Z1283" s="58">
        <v>45345</v>
      </c>
      <c r="AA1283" s="79">
        <v>0.99305555555555547</v>
      </c>
    </row>
    <row r="1284" spans="1:27" x14ac:dyDescent="0.2">
      <c r="A1284" s="1" t="s">
        <v>3695</v>
      </c>
      <c r="B1284" s="1" t="s">
        <v>167</v>
      </c>
      <c r="C1284" s="1" t="s">
        <v>22</v>
      </c>
      <c r="D1284" s="1" t="s">
        <v>22</v>
      </c>
      <c r="E1284" s="1" t="s">
        <v>47</v>
      </c>
      <c r="F1284" s="1" t="s">
        <v>205</v>
      </c>
      <c r="G1284" s="1" t="s">
        <v>110</v>
      </c>
      <c r="H1284" s="1" t="s">
        <v>50</v>
      </c>
      <c r="I1284" s="1" t="s">
        <v>109</v>
      </c>
      <c r="J1284" s="1" t="s">
        <v>81</v>
      </c>
      <c r="K1284" s="1" t="s">
        <v>129</v>
      </c>
      <c r="L1284" s="1" t="s">
        <v>3699</v>
      </c>
      <c r="M1284" s="1" t="s">
        <v>9839</v>
      </c>
      <c r="N1284" s="1" t="s">
        <v>9840</v>
      </c>
      <c r="O1284" s="1" t="s">
        <v>122</v>
      </c>
      <c r="P1284" s="1" t="s">
        <v>279</v>
      </c>
      <c r="Q1284" s="1" t="s">
        <v>280</v>
      </c>
      <c r="R1284" s="1" t="s">
        <v>9841</v>
      </c>
      <c r="S1284" s="1" t="s">
        <v>9457</v>
      </c>
      <c r="T1284" s="1" t="s">
        <v>470</v>
      </c>
      <c r="U1284" s="1" t="s">
        <v>470</v>
      </c>
      <c r="V1284" s="18">
        <v>0</v>
      </c>
      <c r="W1284" s="18">
        <v>1.1805555555555556E-3</v>
      </c>
      <c r="X1284" s="18">
        <v>1.1805555555555556E-3</v>
      </c>
      <c r="Y1284" s="1" t="e">
        <f>VLOOKUP(A1284,tickets!A:A,1,0)</f>
        <v>#N/A</v>
      </c>
      <c r="Z1284" s="58">
        <v>45343</v>
      </c>
      <c r="AA1284" s="79">
        <v>0.99305555555555547</v>
      </c>
    </row>
    <row r="1285" spans="1:27" hidden="1" x14ac:dyDescent="0.2">
      <c r="A1285" s="1" t="s">
        <v>9190</v>
      </c>
      <c r="B1285" s="1" t="s">
        <v>132</v>
      </c>
      <c r="C1285" s="1" t="s">
        <v>250</v>
      </c>
      <c r="D1285" s="1" t="s">
        <v>251</v>
      </c>
      <c r="E1285" s="1" t="s">
        <v>289</v>
      </c>
      <c r="F1285" s="1" t="s">
        <v>290</v>
      </c>
      <c r="G1285" s="1" t="s">
        <v>110</v>
      </c>
      <c r="H1285" s="1" t="s">
        <v>50</v>
      </c>
      <c r="I1285" s="1" t="s">
        <v>109</v>
      </c>
      <c r="J1285" s="1" t="s">
        <v>81</v>
      </c>
      <c r="K1285" s="1" t="s">
        <v>129</v>
      </c>
      <c r="L1285" s="1" t="s">
        <v>9174</v>
      </c>
      <c r="M1285" s="1" t="s">
        <v>9921</v>
      </c>
      <c r="N1285" s="1" t="s">
        <v>9922</v>
      </c>
      <c r="O1285" s="1" t="s">
        <v>122</v>
      </c>
      <c r="P1285" s="1" t="s">
        <v>246</v>
      </c>
      <c r="Q1285" s="1" t="s">
        <v>247</v>
      </c>
      <c r="R1285" s="1" t="s">
        <v>9923</v>
      </c>
      <c r="S1285" s="1" t="s">
        <v>9422</v>
      </c>
      <c r="T1285" s="1" t="s">
        <v>269</v>
      </c>
      <c r="U1285" s="1" t="s">
        <v>369</v>
      </c>
      <c r="V1285" s="18">
        <v>7.0601851851851847E-4</v>
      </c>
      <c r="W1285" s="18">
        <v>1.3310185185185185E-3</v>
      </c>
      <c r="X1285" s="18">
        <v>6.2500000000000001E-4</v>
      </c>
      <c r="Y1285" s="1" t="e">
        <f>VLOOKUP(A1285,tickets!A:A,1,0)</f>
        <v>#N/A</v>
      </c>
      <c r="Z1285" s="58">
        <v>45342</v>
      </c>
      <c r="AA1285" s="79">
        <v>0.99305555555555547</v>
      </c>
    </row>
    <row r="1286" spans="1:27" x14ac:dyDescent="0.2">
      <c r="A1286" s="1" t="s">
        <v>3820</v>
      </c>
      <c r="B1286" s="1" t="s">
        <v>175</v>
      </c>
      <c r="C1286" s="1" t="s">
        <v>16</v>
      </c>
      <c r="D1286" s="1" t="s">
        <v>16</v>
      </c>
      <c r="E1286" s="1" t="s">
        <v>54</v>
      </c>
      <c r="F1286" s="1" t="s">
        <v>183</v>
      </c>
      <c r="G1286" s="1" t="s">
        <v>110</v>
      </c>
      <c r="H1286" s="1" t="s">
        <v>50</v>
      </c>
      <c r="I1286" s="1" t="s">
        <v>109</v>
      </c>
      <c r="J1286" s="1" t="s">
        <v>81</v>
      </c>
      <c r="K1286" s="1" t="s">
        <v>111</v>
      </c>
      <c r="L1286" s="1" t="s">
        <v>3824</v>
      </c>
      <c r="M1286" s="1" t="s">
        <v>9842</v>
      </c>
      <c r="N1286" s="1" t="s">
        <v>9843</v>
      </c>
      <c r="O1286" s="1" t="s">
        <v>122</v>
      </c>
      <c r="P1286" s="1" t="s">
        <v>266</v>
      </c>
      <c r="Q1286" s="1" t="s">
        <v>330</v>
      </c>
      <c r="R1286" s="1" t="s">
        <v>9844</v>
      </c>
      <c r="S1286" s="1" t="s">
        <v>9457</v>
      </c>
      <c r="V1286" s="18">
        <v>5.0784374999999997</v>
      </c>
      <c r="W1286" s="18">
        <v>7.0163773148148145</v>
      </c>
      <c r="X1286" s="18">
        <v>1.9379398148148148</v>
      </c>
      <c r="Y1286" s="1" t="e">
        <f>VLOOKUP(A1286,tickets!A:A,1,0)</f>
        <v>#N/A</v>
      </c>
      <c r="Z1286" s="58">
        <v>45343</v>
      </c>
      <c r="AA1286" s="79">
        <v>0.99305555555555547</v>
      </c>
    </row>
    <row r="1287" spans="1:27" hidden="1" x14ac:dyDescent="0.2">
      <c r="A1287" s="1" t="s">
        <v>9192</v>
      </c>
      <c r="B1287" s="1" t="s">
        <v>132</v>
      </c>
      <c r="C1287" s="1" t="s">
        <v>250</v>
      </c>
      <c r="D1287" s="1" t="s">
        <v>251</v>
      </c>
      <c r="E1287" s="1" t="s">
        <v>252</v>
      </c>
      <c r="F1287" s="1" t="s">
        <v>253</v>
      </c>
      <c r="G1287" s="1" t="s">
        <v>159</v>
      </c>
      <c r="H1287" s="1" t="s">
        <v>36</v>
      </c>
      <c r="I1287" s="1" t="s">
        <v>84</v>
      </c>
      <c r="J1287" s="1" t="s">
        <v>81</v>
      </c>
      <c r="K1287" s="1" t="s">
        <v>129</v>
      </c>
      <c r="L1287" s="1" t="s">
        <v>9120</v>
      </c>
      <c r="M1287" s="1" t="s">
        <v>9927</v>
      </c>
      <c r="N1287" s="1" t="s">
        <v>9928</v>
      </c>
      <c r="O1287" s="1" t="s">
        <v>122</v>
      </c>
      <c r="P1287" s="1" t="s">
        <v>246</v>
      </c>
      <c r="Q1287" s="1" t="s">
        <v>247</v>
      </c>
      <c r="R1287" s="1" t="s">
        <v>9929</v>
      </c>
      <c r="S1287" s="1" t="s">
        <v>9567</v>
      </c>
      <c r="T1287" s="1" t="s">
        <v>9193</v>
      </c>
      <c r="U1287" s="1" t="s">
        <v>270</v>
      </c>
      <c r="V1287" s="18">
        <v>1.3888888888888889E-3</v>
      </c>
      <c r="W1287" s="18">
        <v>2.685185185185185E-3</v>
      </c>
      <c r="X1287" s="18">
        <v>1.2962962962962963E-3</v>
      </c>
      <c r="Y1287" s="1" t="e">
        <f>VLOOKUP(A1287,tickets!A:A,1,0)</f>
        <v>#N/A</v>
      </c>
      <c r="Z1287" s="58">
        <v>45347</v>
      </c>
      <c r="AA1287" s="79">
        <v>0.99305555555555547</v>
      </c>
    </row>
    <row r="1288" spans="1:27" hidden="1" x14ac:dyDescent="0.2">
      <c r="A1288" s="1" t="s">
        <v>9194</v>
      </c>
      <c r="B1288" s="1" t="s">
        <v>132</v>
      </c>
      <c r="C1288" s="1" t="s">
        <v>250</v>
      </c>
      <c r="D1288" s="1" t="s">
        <v>251</v>
      </c>
      <c r="E1288" s="1" t="s">
        <v>289</v>
      </c>
      <c r="F1288" s="1" t="s">
        <v>290</v>
      </c>
      <c r="G1288" s="1" t="s">
        <v>110</v>
      </c>
      <c r="H1288" s="1" t="s">
        <v>50</v>
      </c>
      <c r="I1288" s="1" t="s">
        <v>109</v>
      </c>
      <c r="J1288" s="1" t="s">
        <v>81</v>
      </c>
      <c r="K1288" s="1" t="s">
        <v>129</v>
      </c>
      <c r="L1288" s="1" t="s">
        <v>8975</v>
      </c>
      <c r="M1288" s="1" t="s">
        <v>9930</v>
      </c>
      <c r="N1288" s="1" t="s">
        <v>9931</v>
      </c>
      <c r="O1288" s="1" t="s">
        <v>122</v>
      </c>
      <c r="P1288" s="1" t="s">
        <v>246</v>
      </c>
      <c r="Q1288" s="1" t="s">
        <v>247</v>
      </c>
      <c r="R1288" s="1" t="s">
        <v>9932</v>
      </c>
      <c r="S1288" s="1" t="s">
        <v>9488</v>
      </c>
      <c r="T1288" s="1" t="s">
        <v>8975</v>
      </c>
      <c r="U1288" s="1" t="s">
        <v>369</v>
      </c>
      <c r="V1288" s="18">
        <v>5.2083333333333333E-4</v>
      </c>
      <c r="W1288" s="18">
        <v>1.261574074074074E-3</v>
      </c>
      <c r="X1288" s="18">
        <v>7.407407407407407E-4</v>
      </c>
      <c r="Y1288" s="1" t="e">
        <f>VLOOKUP(A1288,tickets!A:A,1,0)</f>
        <v>#N/A</v>
      </c>
      <c r="Z1288" s="58">
        <v>45346</v>
      </c>
      <c r="AA1288" s="79">
        <v>0.99305555555555547</v>
      </c>
    </row>
    <row r="1289" spans="1:27" x14ac:dyDescent="0.2">
      <c r="A1289" s="1" t="s">
        <v>3689</v>
      </c>
      <c r="B1289" s="1" t="s">
        <v>115</v>
      </c>
      <c r="C1289" s="1" t="s">
        <v>22</v>
      </c>
      <c r="D1289" s="1" t="s">
        <v>243</v>
      </c>
      <c r="E1289" s="1" t="s">
        <v>45</v>
      </c>
      <c r="F1289" s="1" t="s">
        <v>135</v>
      </c>
      <c r="G1289" s="1" t="s">
        <v>110</v>
      </c>
      <c r="H1289" s="1" t="s">
        <v>50</v>
      </c>
      <c r="I1289" s="1" t="s">
        <v>109</v>
      </c>
      <c r="J1289" s="1" t="s">
        <v>81</v>
      </c>
      <c r="K1289" s="1" t="s">
        <v>170</v>
      </c>
      <c r="L1289" s="1" t="s">
        <v>3694</v>
      </c>
      <c r="M1289" s="1" t="s">
        <v>9877</v>
      </c>
      <c r="N1289" s="1" t="s">
        <v>9878</v>
      </c>
      <c r="O1289" s="1" t="s">
        <v>122</v>
      </c>
      <c r="P1289" s="1" t="s">
        <v>279</v>
      </c>
      <c r="Q1289" s="1" t="s">
        <v>280</v>
      </c>
      <c r="R1289" s="1" t="s">
        <v>9879</v>
      </c>
      <c r="S1289" s="1" t="s">
        <v>9457</v>
      </c>
      <c r="T1289" s="1" t="s">
        <v>9168</v>
      </c>
      <c r="U1289" s="1" t="s">
        <v>319</v>
      </c>
      <c r="V1289" s="18">
        <v>5.9108796296296291E-2</v>
      </c>
      <c r="W1289" s="18">
        <v>6.659722222222221E-2</v>
      </c>
      <c r="X1289" s="18">
        <v>7.4884259259259262E-3</v>
      </c>
      <c r="Y1289" s="1" t="e">
        <f>VLOOKUP(A1289,tickets!A:A,1,0)</f>
        <v>#N/A</v>
      </c>
      <c r="Z1289" s="58">
        <v>45343</v>
      </c>
      <c r="AA1289" s="79">
        <v>0.99305555555555547</v>
      </c>
    </row>
    <row r="1290" spans="1:27" x14ac:dyDescent="0.2">
      <c r="A1290" s="1" t="s">
        <v>3825</v>
      </c>
      <c r="B1290" s="1" t="s">
        <v>175</v>
      </c>
      <c r="C1290" s="1" t="s">
        <v>24</v>
      </c>
      <c r="D1290" s="1" t="s">
        <v>24</v>
      </c>
      <c r="E1290" s="1" t="s">
        <v>54</v>
      </c>
      <c r="F1290" s="1" t="s">
        <v>183</v>
      </c>
      <c r="G1290" s="1" t="s">
        <v>110</v>
      </c>
      <c r="H1290" s="1" t="s">
        <v>50</v>
      </c>
      <c r="I1290" s="1" t="s">
        <v>109</v>
      </c>
      <c r="J1290" s="1" t="s">
        <v>81</v>
      </c>
      <c r="K1290" s="1" t="s">
        <v>111</v>
      </c>
      <c r="L1290" s="1" t="s">
        <v>3829</v>
      </c>
      <c r="M1290" s="1" t="s">
        <v>9977</v>
      </c>
      <c r="N1290" s="1" t="s">
        <v>9978</v>
      </c>
      <c r="O1290" s="1" t="s">
        <v>122</v>
      </c>
      <c r="P1290" s="1" t="s">
        <v>266</v>
      </c>
      <c r="Q1290" s="1" t="s">
        <v>330</v>
      </c>
      <c r="R1290" s="1" t="s">
        <v>9979</v>
      </c>
      <c r="S1290" s="1" t="s">
        <v>9457</v>
      </c>
      <c r="T1290" s="1" t="s">
        <v>9980</v>
      </c>
      <c r="V1290" s="18">
        <v>0</v>
      </c>
      <c r="W1290" s="18">
        <v>1.2268518518518518E-3</v>
      </c>
      <c r="X1290" s="18">
        <v>1.2268518518518518E-3</v>
      </c>
      <c r="Y1290" s="1" t="e">
        <f>VLOOKUP(A1290,tickets!A:A,1,0)</f>
        <v>#N/A</v>
      </c>
      <c r="Z1290" s="58">
        <v>45343</v>
      </c>
      <c r="AA1290" s="79">
        <v>0.99305555555555547</v>
      </c>
    </row>
    <row r="1291" spans="1:27" hidden="1" x14ac:dyDescent="0.2">
      <c r="A1291" s="1" t="s">
        <v>9198</v>
      </c>
      <c r="B1291" s="1" t="s">
        <v>132</v>
      </c>
      <c r="C1291" s="1" t="s">
        <v>250</v>
      </c>
      <c r="D1291" s="1" t="s">
        <v>251</v>
      </c>
      <c r="E1291" s="1" t="s">
        <v>268</v>
      </c>
      <c r="F1291" s="1" t="s">
        <v>367</v>
      </c>
      <c r="G1291" s="1" t="s">
        <v>110</v>
      </c>
      <c r="H1291" s="1" t="s">
        <v>50</v>
      </c>
      <c r="I1291" s="1" t="s">
        <v>109</v>
      </c>
      <c r="J1291" s="1" t="s">
        <v>81</v>
      </c>
      <c r="K1291" s="1" t="s">
        <v>129</v>
      </c>
      <c r="L1291" s="1" t="s">
        <v>475</v>
      </c>
      <c r="M1291" s="1" t="s">
        <v>9938</v>
      </c>
      <c r="N1291" s="1" t="s">
        <v>9939</v>
      </c>
      <c r="O1291" s="1" t="s">
        <v>122</v>
      </c>
      <c r="P1291" s="1" t="s">
        <v>246</v>
      </c>
      <c r="Q1291" s="1" t="s">
        <v>247</v>
      </c>
      <c r="R1291" s="1" t="s">
        <v>9940</v>
      </c>
      <c r="S1291" s="1" t="s">
        <v>9406</v>
      </c>
      <c r="T1291" s="1" t="s">
        <v>475</v>
      </c>
      <c r="U1291" s="1" t="s">
        <v>439</v>
      </c>
      <c r="V1291" s="18">
        <v>1.9560185185185184E-3</v>
      </c>
      <c r="W1291" s="18">
        <v>2.9629629629629628E-3</v>
      </c>
      <c r="X1291" s="18">
        <v>1.0069444444444444E-3</v>
      </c>
      <c r="Y1291" s="1" t="e">
        <f>VLOOKUP(A1291,tickets!A:A,1,0)</f>
        <v>#N/A</v>
      </c>
      <c r="Z1291" s="58">
        <v>45341</v>
      </c>
      <c r="AA1291" s="79">
        <v>0.99305555555555547</v>
      </c>
    </row>
    <row r="1292" spans="1:27" x14ac:dyDescent="0.2">
      <c r="A1292" s="1" t="s">
        <v>3840</v>
      </c>
      <c r="B1292" s="1" t="s">
        <v>112</v>
      </c>
      <c r="C1292" s="1" t="s">
        <v>18</v>
      </c>
      <c r="D1292" s="1" t="s">
        <v>18</v>
      </c>
      <c r="E1292" s="1" t="s">
        <v>60</v>
      </c>
      <c r="F1292" s="1" t="s">
        <v>445</v>
      </c>
      <c r="G1292" s="1" t="s">
        <v>110</v>
      </c>
      <c r="H1292" s="1" t="s">
        <v>50</v>
      </c>
      <c r="I1292" s="1" t="s">
        <v>109</v>
      </c>
      <c r="J1292" s="1" t="s">
        <v>81</v>
      </c>
      <c r="K1292" s="1" t="s">
        <v>111</v>
      </c>
      <c r="L1292" s="1" t="s">
        <v>3844</v>
      </c>
      <c r="M1292" s="1" t="s">
        <v>9984</v>
      </c>
      <c r="N1292" s="1" t="s">
        <v>9985</v>
      </c>
      <c r="O1292" s="1" t="s">
        <v>122</v>
      </c>
      <c r="P1292" s="1" t="s">
        <v>266</v>
      </c>
      <c r="Q1292" s="1" t="s">
        <v>267</v>
      </c>
      <c r="R1292" s="1" t="s">
        <v>9986</v>
      </c>
      <c r="S1292" s="1" t="s">
        <v>9457</v>
      </c>
      <c r="T1292" s="1" t="s">
        <v>9217</v>
      </c>
      <c r="U1292" s="1" t="s">
        <v>9092</v>
      </c>
      <c r="V1292" s="18">
        <v>0.34994212962962962</v>
      </c>
      <c r="W1292" s="18">
        <v>0.3511111111111111</v>
      </c>
      <c r="X1292" s="18">
        <v>1.1689814814814816E-3</v>
      </c>
      <c r="Y1292" s="1" t="e">
        <f>VLOOKUP(A1292,tickets!A:A,1,0)</f>
        <v>#N/A</v>
      </c>
      <c r="Z1292" s="58">
        <v>45343</v>
      </c>
      <c r="AA1292" s="79">
        <v>0.99305555555555547</v>
      </c>
    </row>
    <row r="1293" spans="1:27" x14ac:dyDescent="0.2">
      <c r="A1293" s="1" t="s">
        <v>3814</v>
      </c>
      <c r="B1293" s="1" t="s">
        <v>185</v>
      </c>
      <c r="C1293" s="1" t="s">
        <v>16</v>
      </c>
      <c r="D1293" s="1" t="s">
        <v>339</v>
      </c>
      <c r="E1293" s="1" t="s">
        <v>54</v>
      </c>
      <c r="F1293" s="1" t="s">
        <v>206</v>
      </c>
      <c r="G1293" s="1" t="s">
        <v>110</v>
      </c>
      <c r="H1293" s="1" t="s">
        <v>50</v>
      </c>
      <c r="I1293" s="1" t="s">
        <v>109</v>
      </c>
      <c r="J1293" s="1" t="s">
        <v>81</v>
      </c>
      <c r="K1293" s="1" t="s">
        <v>3815</v>
      </c>
      <c r="L1293" s="1" t="s">
        <v>3819</v>
      </c>
      <c r="M1293" s="1" t="s">
        <v>10009</v>
      </c>
      <c r="N1293" s="1" t="s">
        <v>10010</v>
      </c>
      <c r="O1293" s="1" t="s">
        <v>122</v>
      </c>
      <c r="P1293" s="1" t="s">
        <v>199</v>
      </c>
      <c r="Q1293" s="1" t="s">
        <v>401</v>
      </c>
      <c r="R1293" s="1" t="s">
        <v>10011</v>
      </c>
      <c r="S1293" s="1" t="s">
        <v>9457</v>
      </c>
      <c r="T1293" s="1" t="s">
        <v>9232</v>
      </c>
      <c r="U1293" s="1" t="s">
        <v>9233</v>
      </c>
      <c r="V1293" s="18">
        <v>1.1097685185185184</v>
      </c>
      <c r="W1293" s="18">
        <v>1.1828356481481481</v>
      </c>
      <c r="X1293" s="18">
        <v>7.3067129629629635E-2</v>
      </c>
      <c r="Y1293" s="1" t="e">
        <f>VLOOKUP(A1293,tickets!A:A,1,0)</f>
        <v>#N/A</v>
      </c>
      <c r="Z1293" s="58">
        <v>45343</v>
      </c>
      <c r="AA1293" s="79">
        <v>0.99305555555555547</v>
      </c>
    </row>
    <row r="1294" spans="1:27" hidden="1" x14ac:dyDescent="0.2">
      <c r="A1294" s="1" t="s">
        <v>3705</v>
      </c>
      <c r="B1294" s="1" t="s">
        <v>124</v>
      </c>
      <c r="C1294" s="1" t="s">
        <v>18</v>
      </c>
      <c r="D1294" s="1" t="s">
        <v>277</v>
      </c>
      <c r="E1294" s="1" t="s">
        <v>61</v>
      </c>
      <c r="F1294" s="1" t="s">
        <v>125</v>
      </c>
      <c r="G1294" s="1" t="s">
        <v>123</v>
      </c>
      <c r="H1294" s="1" t="s">
        <v>50</v>
      </c>
      <c r="I1294" s="1" t="s">
        <v>109</v>
      </c>
      <c r="J1294" s="1" t="s">
        <v>80</v>
      </c>
      <c r="K1294" s="1" t="s">
        <v>138</v>
      </c>
      <c r="L1294" s="1" t="s">
        <v>139</v>
      </c>
      <c r="M1294" s="1" t="s">
        <v>10149</v>
      </c>
      <c r="N1294" s="1" t="s">
        <v>10149</v>
      </c>
      <c r="O1294" s="1" t="s">
        <v>122</v>
      </c>
      <c r="P1294" s="1" t="s">
        <v>278</v>
      </c>
      <c r="Q1294" s="1" t="s">
        <v>278</v>
      </c>
      <c r="R1294" s="1" t="s">
        <v>10150</v>
      </c>
      <c r="S1294" s="1" t="s">
        <v>9457</v>
      </c>
      <c r="T1294" s="1" t="s">
        <v>511</v>
      </c>
      <c r="U1294" s="1" t="s">
        <v>469</v>
      </c>
      <c r="V1294" s="18">
        <v>0.48563657407407407</v>
      </c>
      <c r="W1294" s="18">
        <v>0.48648148148148151</v>
      </c>
      <c r="X1294" s="18">
        <v>8.449074074074075E-4</v>
      </c>
      <c r="Y1294" s="1" t="e">
        <f>VLOOKUP(A1294,tickets!A:A,1,0)</f>
        <v>#N/A</v>
      </c>
      <c r="Z1294" s="58">
        <v>45343</v>
      </c>
      <c r="AA1294" s="79">
        <v>0.99305555555555547</v>
      </c>
    </row>
    <row r="1295" spans="1:27" x14ac:dyDescent="0.2">
      <c r="A1295" s="1" t="s">
        <v>3716</v>
      </c>
      <c r="B1295" s="1" t="s">
        <v>115</v>
      </c>
      <c r="C1295" s="1" t="s">
        <v>18</v>
      </c>
      <c r="D1295" s="1" t="s">
        <v>344</v>
      </c>
      <c r="E1295" s="1" t="s">
        <v>61</v>
      </c>
      <c r="F1295" s="1" t="s">
        <v>2922</v>
      </c>
      <c r="G1295" s="1" t="s">
        <v>110</v>
      </c>
      <c r="H1295" s="1" t="s">
        <v>50</v>
      </c>
      <c r="I1295" s="1" t="s">
        <v>109</v>
      </c>
      <c r="J1295" s="1" t="s">
        <v>81</v>
      </c>
      <c r="K1295" s="1" t="s">
        <v>129</v>
      </c>
      <c r="L1295" s="1" t="s">
        <v>3720</v>
      </c>
      <c r="M1295" s="1" t="s">
        <v>10151</v>
      </c>
      <c r="N1295" s="1" t="s">
        <v>10152</v>
      </c>
      <c r="O1295" s="1" t="s">
        <v>122</v>
      </c>
      <c r="P1295" s="1" t="s">
        <v>249</v>
      </c>
      <c r="Q1295" s="1" t="s">
        <v>9305</v>
      </c>
      <c r="R1295" s="1" t="s">
        <v>10153</v>
      </c>
      <c r="S1295" s="1" t="s">
        <v>9457</v>
      </c>
      <c r="T1295" s="1" t="s">
        <v>9306</v>
      </c>
      <c r="U1295" s="1" t="s">
        <v>9307</v>
      </c>
      <c r="V1295" s="18">
        <v>0.52464120370370371</v>
      </c>
      <c r="W1295" s="18">
        <v>0.71464120370370365</v>
      </c>
      <c r="X1295" s="18">
        <v>0.19000000000000003</v>
      </c>
      <c r="Y1295" s="1" t="e">
        <f>VLOOKUP(A1295,tickets!A:A,1,0)</f>
        <v>#N/A</v>
      </c>
      <c r="Z1295" s="58">
        <v>45343</v>
      </c>
      <c r="AA1295" s="79">
        <v>0.99305555555555547</v>
      </c>
    </row>
    <row r="1296" spans="1:27" x14ac:dyDescent="0.2">
      <c r="A1296" s="1" t="s">
        <v>3765</v>
      </c>
      <c r="B1296" s="1" t="s">
        <v>112</v>
      </c>
      <c r="C1296" s="1" t="s">
        <v>16</v>
      </c>
      <c r="D1296" s="1" t="s">
        <v>373</v>
      </c>
      <c r="E1296" s="1" t="s">
        <v>54</v>
      </c>
      <c r="F1296" s="1" t="s">
        <v>133</v>
      </c>
      <c r="G1296" s="1" t="s">
        <v>116</v>
      </c>
      <c r="H1296" s="1" t="s">
        <v>50</v>
      </c>
      <c r="I1296" s="1" t="s">
        <v>109</v>
      </c>
      <c r="J1296" s="1" t="s">
        <v>81</v>
      </c>
      <c r="K1296" s="1" t="s">
        <v>121</v>
      </c>
      <c r="L1296" s="1" t="s">
        <v>3769</v>
      </c>
      <c r="M1296" s="1" t="s">
        <v>10162</v>
      </c>
      <c r="N1296" s="1" t="s">
        <v>10163</v>
      </c>
      <c r="O1296" s="1" t="s">
        <v>122</v>
      </c>
      <c r="P1296" s="1" t="s">
        <v>246</v>
      </c>
      <c r="Q1296" s="1" t="s">
        <v>247</v>
      </c>
      <c r="R1296" s="1" t="s">
        <v>10164</v>
      </c>
      <c r="S1296" s="1" t="s">
        <v>9457</v>
      </c>
      <c r="T1296" s="1" t="s">
        <v>9312</v>
      </c>
      <c r="V1296" s="18">
        <v>6.4458680555555548</v>
      </c>
      <c r="W1296" s="18">
        <v>6.9046875000000005</v>
      </c>
      <c r="X1296" s="18">
        <v>0.45881944444444445</v>
      </c>
      <c r="Y1296" s="1" t="e">
        <f>VLOOKUP(A1296,tickets!A:A,1,0)</f>
        <v>#N/A</v>
      </c>
      <c r="Z1296" s="58">
        <v>45343</v>
      </c>
      <c r="AA1296" s="79">
        <v>0.99305555555555547</v>
      </c>
    </row>
    <row r="1297" spans="1:27" x14ac:dyDescent="0.2">
      <c r="A1297" s="1" t="s">
        <v>3740</v>
      </c>
      <c r="B1297" s="1" t="s">
        <v>115</v>
      </c>
      <c r="C1297" s="1" t="s">
        <v>19</v>
      </c>
      <c r="D1297" s="1" t="s">
        <v>243</v>
      </c>
      <c r="E1297" s="1" t="s">
        <v>64</v>
      </c>
      <c r="F1297" s="1" t="s">
        <v>144</v>
      </c>
      <c r="G1297" s="1" t="s">
        <v>116</v>
      </c>
      <c r="H1297" s="1" t="s">
        <v>40</v>
      </c>
      <c r="I1297" s="1" t="s">
        <v>117</v>
      </c>
      <c r="J1297" s="1" t="s">
        <v>81</v>
      </c>
      <c r="K1297" s="1" t="s">
        <v>178</v>
      </c>
      <c r="L1297" s="1" t="s">
        <v>3744</v>
      </c>
      <c r="M1297" s="1" t="s">
        <v>10191</v>
      </c>
      <c r="N1297" s="1" t="s">
        <v>10192</v>
      </c>
      <c r="O1297" s="1" t="s">
        <v>122</v>
      </c>
      <c r="P1297" s="1" t="s">
        <v>266</v>
      </c>
      <c r="Q1297" s="1" t="s">
        <v>267</v>
      </c>
      <c r="R1297" s="1" t="s">
        <v>10193</v>
      </c>
      <c r="S1297" s="1" t="s">
        <v>9457</v>
      </c>
      <c r="T1297" s="1" t="s">
        <v>9325</v>
      </c>
      <c r="U1297" s="1" t="s">
        <v>9326</v>
      </c>
      <c r="V1297" s="18">
        <v>0</v>
      </c>
      <c r="W1297" s="18">
        <v>3.0555555555555555E-2</v>
      </c>
      <c r="X1297" s="18">
        <v>3.0555555555555555E-2</v>
      </c>
      <c r="Y1297" s="1" t="e">
        <f>VLOOKUP(A1297,tickets!A:A,1,0)</f>
        <v>#N/A</v>
      </c>
      <c r="Z1297" s="58">
        <v>45343</v>
      </c>
      <c r="AA1297" s="79">
        <v>0.99305555555555547</v>
      </c>
    </row>
    <row r="1298" spans="1:27" hidden="1" x14ac:dyDescent="0.2">
      <c r="A1298" s="1" t="s">
        <v>9209</v>
      </c>
      <c r="B1298" s="1" t="s">
        <v>132</v>
      </c>
      <c r="C1298" s="1" t="s">
        <v>309</v>
      </c>
      <c r="D1298" s="1" t="s">
        <v>257</v>
      </c>
      <c r="E1298" s="1" t="s">
        <v>281</v>
      </c>
      <c r="F1298" s="1" t="s">
        <v>471</v>
      </c>
      <c r="G1298" s="1" t="s">
        <v>116</v>
      </c>
      <c r="H1298" s="1" t="s">
        <v>40</v>
      </c>
      <c r="I1298" s="1" t="s">
        <v>117</v>
      </c>
      <c r="J1298" s="1" t="s">
        <v>81</v>
      </c>
      <c r="K1298" s="1" t="s">
        <v>430</v>
      </c>
      <c r="L1298" s="1" t="s">
        <v>4621</v>
      </c>
      <c r="M1298" s="1" t="s">
        <v>9959</v>
      </c>
      <c r="N1298" s="1" t="s">
        <v>9960</v>
      </c>
      <c r="O1298" s="1" t="s">
        <v>122</v>
      </c>
      <c r="P1298" s="1" t="s">
        <v>246</v>
      </c>
      <c r="Q1298" s="1" t="s">
        <v>247</v>
      </c>
      <c r="R1298" s="1" t="s">
        <v>9961</v>
      </c>
      <c r="S1298" s="1" t="s">
        <v>9410</v>
      </c>
      <c r="T1298" s="1" t="s">
        <v>9210</v>
      </c>
      <c r="U1298" s="1" t="s">
        <v>9211</v>
      </c>
      <c r="V1298" s="18">
        <v>9.3136574074074066E-2</v>
      </c>
      <c r="W1298" s="18">
        <v>9.6898148148148164E-2</v>
      </c>
      <c r="X1298" s="18">
        <v>3.7615740740740739E-3</v>
      </c>
      <c r="Y1298" s="1" t="e">
        <f>VLOOKUP(A1298,tickets!A:A,1,0)</f>
        <v>#N/A</v>
      </c>
      <c r="Z1298" s="58">
        <v>45344</v>
      </c>
      <c r="AA1298" s="79">
        <v>0.99305555555555547</v>
      </c>
    </row>
    <row r="1299" spans="1:27" x14ac:dyDescent="0.2">
      <c r="A1299" s="1" t="s">
        <v>3795</v>
      </c>
      <c r="B1299" s="1" t="s">
        <v>167</v>
      </c>
      <c r="C1299" s="1" t="s">
        <v>22</v>
      </c>
      <c r="D1299" s="1" t="s">
        <v>243</v>
      </c>
      <c r="E1299" s="1" t="s">
        <v>46</v>
      </c>
      <c r="F1299" s="1" t="s">
        <v>120</v>
      </c>
      <c r="G1299" s="1" t="s">
        <v>116</v>
      </c>
      <c r="H1299" s="1" t="s">
        <v>40</v>
      </c>
      <c r="I1299" s="1" t="s">
        <v>117</v>
      </c>
      <c r="J1299" s="1" t="s">
        <v>81</v>
      </c>
      <c r="K1299" s="1" t="s">
        <v>169</v>
      </c>
      <c r="L1299" s="1" t="s">
        <v>3799</v>
      </c>
      <c r="M1299" s="1" t="s">
        <v>10223</v>
      </c>
      <c r="N1299" s="1" t="s">
        <v>10224</v>
      </c>
      <c r="O1299" s="1" t="s">
        <v>122</v>
      </c>
      <c r="P1299" s="1" t="s">
        <v>266</v>
      </c>
      <c r="Q1299" s="1" t="s">
        <v>330</v>
      </c>
      <c r="R1299" s="1" t="s">
        <v>10225</v>
      </c>
      <c r="S1299" s="1" t="s">
        <v>9457</v>
      </c>
      <c r="T1299" s="1" t="s">
        <v>9339</v>
      </c>
      <c r="U1299" s="1" t="s">
        <v>331</v>
      </c>
      <c r="V1299" s="18">
        <v>0</v>
      </c>
      <c r="W1299" s="18">
        <v>4.7754629629629626E-2</v>
      </c>
      <c r="X1299" s="18">
        <v>4.7754629629629626E-2</v>
      </c>
      <c r="Y1299" s="1" t="e">
        <f>VLOOKUP(A1299,tickets!A:A,1,0)</f>
        <v>#N/A</v>
      </c>
      <c r="Z1299" s="58">
        <v>45343</v>
      </c>
      <c r="AA1299" s="79">
        <v>0.99305555555555547</v>
      </c>
    </row>
    <row r="1300" spans="1:27" x14ac:dyDescent="0.2">
      <c r="A1300" s="1" t="s">
        <v>3845</v>
      </c>
      <c r="B1300" s="1" t="s">
        <v>112</v>
      </c>
      <c r="C1300" s="1" t="s">
        <v>18</v>
      </c>
      <c r="D1300" s="1" t="s">
        <v>18</v>
      </c>
      <c r="E1300" s="1" t="s">
        <v>60</v>
      </c>
      <c r="F1300" s="1" t="s">
        <v>445</v>
      </c>
      <c r="G1300" s="1" t="s">
        <v>110</v>
      </c>
      <c r="H1300" s="1" t="s">
        <v>50</v>
      </c>
      <c r="I1300" s="1" t="s">
        <v>109</v>
      </c>
      <c r="J1300" s="1" t="s">
        <v>81</v>
      </c>
      <c r="K1300" s="1" t="s">
        <v>111</v>
      </c>
      <c r="L1300" s="1" t="s">
        <v>3849</v>
      </c>
      <c r="M1300" s="1" t="s">
        <v>10237</v>
      </c>
      <c r="N1300" s="1" t="s">
        <v>10238</v>
      </c>
      <c r="O1300" s="1" t="s">
        <v>122</v>
      </c>
      <c r="P1300" s="1" t="s">
        <v>266</v>
      </c>
      <c r="Q1300" s="1" t="s">
        <v>267</v>
      </c>
      <c r="R1300" s="1" t="s">
        <v>10239</v>
      </c>
      <c r="S1300" s="1" t="s">
        <v>9457</v>
      </c>
      <c r="T1300" s="1" t="s">
        <v>10240</v>
      </c>
      <c r="U1300" s="1" t="s">
        <v>9345</v>
      </c>
      <c r="V1300" s="18">
        <v>0.33194444444444443</v>
      </c>
      <c r="W1300" s="18">
        <v>0.33361111111111108</v>
      </c>
      <c r="X1300" s="18">
        <v>1.6666666666666668E-3</v>
      </c>
      <c r="Y1300" s="1" t="e">
        <f>VLOOKUP(A1300,tickets!A:A,1,0)</f>
        <v>#N/A</v>
      </c>
      <c r="Z1300" s="58">
        <v>45343</v>
      </c>
      <c r="AA1300" s="79">
        <v>0.99305555555555547</v>
      </c>
    </row>
    <row r="1301" spans="1:27" x14ac:dyDescent="0.2">
      <c r="A1301" s="1" t="s">
        <v>3780</v>
      </c>
      <c r="B1301" s="1" t="s">
        <v>115</v>
      </c>
      <c r="C1301" s="1" t="s">
        <v>14</v>
      </c>
      <c r="D1301" s="1" t="s">
        <v>243</v>
      </c>
      <c r="E1301" s="1" t="s">
        <v>52</v>
      </c>
      <c r="F1301" s="1" t="s">
        <v>156</v>
      </c>
      <c r="G1301" s="1" t="s">
        <v>110</v>
      </c>
      <c r="H1301" s="1" t="s">
        <v>50</v>
      </c>
      <c r="I1301" s="1" t="s">
        <v>109</v>
      </c>
      <c r="J1301" s="1" t="s">
        <v>81</v>
      </c>
      <c r="K1301" s="1" t="s">
        <v>204</v>
      </c>
      <c r="L1301" s="1" t="s">
        <v>3784</v>
      </c>
      <c r="M1301" s="1" t="s">
        <v>10247</v>
      </c>
      <c r="N1301" s="1" t="s">
        <v>10248</v>
      </c>
      <c r="O1301" s="1" t="s">
        <v>122</v>
      </c>
      <c r="P1301" s="1" t="s">
        <v>246</v>
      </c>
      <c r="Q1301" s="1" t="s">
        <v>247</v>
      </c>
      <c r="R1301" s="1" t="s">
        <v>10249</v>
      </c>
      <c r="S1301" s="1" t="s">
        <v>9457</v>
      </c>
      <c r="T1301" s="1" t="s">
        <v>9348</v>
      </c>
      <c r="U1301" s="1" t="s">
        <v>9349</v>
      </c>
      <c r="V1301" s="18">
        <v>4.8209722222222222</v>
      </c>
      <c r="W1301" s="18">
        <v>4.8879050925925922</v>
      </c>
      <c r="X1301" s="18">
        <v>6.6932870370370365E-2</v>
      </c>
      <c r="Y1301" s="1" t="e">
        <f>VLOOKUP(A1301,tickets!A:A,1,0)</f>
        <v>#N/A</v>
      </c>
      <c r="Z1301" s="58">
        <v>45343</v>
      </c>
      <c r="AA1301" s="79">
        <v>0.99305555555555547</v>
      </c>
    </row>
    <row r="1302" spans="1:27" hidden="1" x14ac:dyDescent="0.2">
      <c r="A1302" s="1" t="s">
        <v>9212</v>
      </c>
      <c r="B1302" s="1" t="s">
        <v>132</v>
      </c>
      <c r="C1302" s="1" t="s">
        <v>250</v>
      </c>
      <c r="D1302" s="1" t="s">
        <v>251</v>
      </c>
      <c r="E1302" s="1" t="s">
        <v>252</v>
      </c>
      <c r="F1302" s="1" t="s">
        <v>253</v>
      </c>
      <c r="G1302" s="1" t="s">
        <v>159</v>
      </c>
      <c r="H1302" s="1" t="s">
        <v>36</v>
      </c>
      <c r="I1302" s="1" t="s">
        <v>84</v>
      </c>
      <c r="J1302" s="1" t="s">
        <v>81</v>
      </c>
      <c r="K1302" s="1" t="s">
        <v>129</v>
      </c>
      <c r="L1302" s="1" t="s">
        <v>9213</v>
      </c>
      <c r="M1302" s="1" t="s">
        <v>9971</v>
      </c>
      <c r="N1302" s="1" t="s">
        <v>9972</v>
      </c>
      <c r="O1302" s="1" t="s">
        <v>122</v>
      </c>
      <c r="P1302" s="1" t="s">
        <v>246</v>
      </c>
      <c r="Q1302" s="1" t="s">
        <v>247</v>
      </c>
      <c r="R1302" s="1" t="s">
        <v>9973</v>
      </c>
      <c r="S1302" s="1" t="s">
        <v>9488</v>
      </c>
      <c r="T1302" s="1" t="s">
        <v>9213</v>
      </c>
      <c r="U1302" s="1" t="s">
        <v>351</v>
      </c>
      <c r="V1302" s="18">
        <v>6.8287037037037025E-4</v>
      </c>
      <c r="W1302" s="18">
        <v>2.8472222222222219E-3</v>
      </c>
      <c r="X1302" s="18">
        <v>2.1643518518518518E-3</v>
      </c>
      <c r="Y1302" s="1" t="e">
        <f>VLOOKUP(A1302,tickets!A:A,1,0)</f>
        <v>#N/A</v>
      </c>
      <c r="Z1302" s="58">
        <v>45346</v>
      </c>
      <c r="AA1302" s="79">
        <v>0.99305555555555547</v>
      </c>
    </row>
    <row r="1303" spans="1:27" x14ac:dyDescent="0.2">
      <c r="A1303" s="1" t="s">
        <v>3750</v>
      </c>
      <c r="B1303" s="1" t="s">
        <v>115</v>
      </c>
      <c r="C1303" s="1" t="s">
        <v>15</v>
      </c>
      <c r="D1303" s="1" t="s">
        <v>374</v>
      </c>
      <c r="E1303" s="1" t="s">
        <v>53</v>
      </c>
      <c r="F1303" s="1" t="s">
        <v>191</v>
      </c>
      <c r="G1303" s="1" t="s">
        <v>116</v>
      </c>
      <c r="H1303" s="1" t="s">
        <v>40</v>
      </c>
      <c r="I1303" s="1" t="s">
        <v>117</v>
      </c>
      <c r="J1303" s="1" t="s">
        <v>81</v>
      </c>
      <c r="K1303" s="1" t="s">
        <v>488</v>
      </c>
      <c r="L1303" s="1" t="s">
        <v>3754</v>
      </c>
      <c r="M1303" s="1" t="s">
        <v>10250</v>
      </c>
      <c r="N1303" s="1" t="s">
        <v>10251</v>
      </c>
      <c r="O1303" s="1" t="s">
        <v>165</v>
      </c>
      <c r="P1303" s="1" t="s">
        <v>246</v>
      </c>
      <c r="Q1303" s="1" t="s">
        <v>247</v>
      </c>
      <c r="R1303" s="1" t="s">
        <v>10252</v>
      </c>
      <c r="S1303" s="1" t="s">
        <v>10252</v>
      </c>
      <c r="T1303" s="1" t="s">
        <v>9350</v>
      </c>
      <c r="U1303" s="1" t="s">
        <v>9351</v>
      </c>
      <c r="V1303" s="18">
        <v>0</v>
      </c>
      <c r="W1303" s="18">
        <v>2.1956018518518517E-2</v>
      </c>
      <c r="X1303" s="18">
        <v>2.1956018518518517E-2</v>
      </c>
      <c r="Y1303" s="1" t="e">
        <f>VLOOKUP(A1303,tickets!A:A,1,0)</f>
        <v>#N/A</v>
      </c>
      <c r="Z1303" s="58">
        <v>45343</v>
      </c>
      <c r="AA1303" s="79">
        <v>0.99305555555555547</v>
      </c>
    </row>
    <row r="1304" spans="1:27" x14ac:dyDescent="0.2">
      <c r="A1304" s="1" t="s">
        <v>3736</v>
      </c>
      <c r="B1304" s="1" t="s">
        <v>112</v>
      </c>
      <c r="C1304" s="1" t="s">
        <v>18</v>
      </c>
      <c r="D1304" s="1" t="s">
        <v>21</v>
      </c>
      <c r="E1304" s="1" t="s">
        <v>57</v>
      </c>
      <c r="F1304" s="1" t="s">
        <v>476</v>
      </c>
      <c r="G1304" s="1" t="s">
        <v>110</v>
      </c>
      <c r="H1304" s="1" t="s">
        <v>50</v>
      </c>
      <c r="I1304" s="1" t="s">
        <v>109</v>
      </c>
      <c r="J1304" s="1" t="s">
        <v>81</v>
      </c>
      <c r="K1304" s="1" t="s">
        <v>111</v>
      </c>
      <c r="L1304" s="1" t="s">
        <v>444</v>
      </c>
      <c r="M1304" s="1" t="s">
        <v>10253</v>
      </c>
      <c r="N1304" s="1" t="s">
        <v>10254</v>
      </c>
      <c r="O1304" s="1" t="s">
        <v>122</v>
      </c>
      <c r="P1304" s="1" t="s">
        <v>266</v>
      </c>
      <c r="Q1304" s="1" t="s">
        <v>267</v>
      </c>
      <c r="R1304" s="1" t="s">
        <v>10255</v>
      </c>
      <c r="S1304" s="1" t="s">
        <v>9457</v>
      </c>
      <c r="T1304" s="1" t="s">
        <v>9352</v>
      </c>
      <c r="U1304" s="1" t="s">
        <v>9353</v>
      </c>
      <c r="V1304" s="18">
        <v>0</v>
      </c>
      <c r="W1304" s="18">
        <v>2.8530092592592593E-2</v>
      </c>
      <c r="X1304" s="18">
        <v>2.8530092592592593E-2</v>
      </c>
      <c r="Y1304" s="1" t="e">
        <f>VLOOKUP(A1304,tickets!A:A,1,0)</f>
        <v>#N/A</v>
      </c>
      <c r="Z1304" s="58">
        <v>45343</v>
      </c>
      <c r="AA1304" s="79">
        <v>0.99305555555555547</v>
      </c>
    </row>
    <row r="1305" spans="1:27" hidden="1" x14ac:dyDescent="0.2">
      <c r="A1305" s="1" t="s">
        <v>9215</v>
      </c>
      <c r="B1305" s="1" t="s">
        <v>132</v>
      </c>
      <c r="C1305" s="1" t="s">
        <v>251</v>
      </c>
      <c r="D1305" s="1" t="s">
        <v>374</v>
      </c>
      <c r="E1305" s="1" t="s">
        <v>320</v>
      </c>
      <c r="F1305" s="1" t="s">
        <v>442</v>
      </c>
      <c r="G1305" s="1" t="s">
        <v>116</v>
      </c>
      <c r="H1305" s="1" t="s">
        <v>40</v>
      </c>
      <c r="I1305" s="1" t="s">
        <v>117</v>
      </c>
      <c r="J1305" s="1" t="s">
        <v>81</v>
      </c>
      <c r="K1305" s="1" t="s">
        <v>148</v>
      </c>
      <c r="L1305" s="1" t="s">
        <v>366</v>
      </c>
      <c r="M1305" s="1" t="s">
        <v>9981</v>
      </c>
      <c r="N1305" s="1" t="s">
        <v>9982</v>
      </c>
      <c r="O1305" s="1" t="s">
        <v>122</v>
      </c>
      <c r="P1305" s="1" t="s">
        <v>199</v>
      </c>
      <c r="Q1305" s="1" t="s">
        <v>115</v>
      </c>
      <c r="R1305" s="1" t="s">
        <v>9983</v>
      </c>
      <c r="S1305" s="1" t="s">
        <v>9406</v>
      </c>
      <c r="T1305" s="1" t="s">
        <v>9216</v>
      </c>
      <c r="U1305" s="1" t="s">
        <v>262</v>
      </c>
      <c r="V1305" s="18">
        <v>3.1655092592592596E-2</v>
      </c>
      <c r="W1305" s="18">
        <v>4.0509259259259259E-2</v>
      </c>
      <c r="X1305" s="18">
        <v>8.8541666666666664E-3</v>
      </c>
      <c r="Y1305" s="1" t="e">
        <f>VLOOKUP(A1305,tickets!A:A,1,0)</f>
        <v>#N/A</v>
      </c>
      <c r="Z1305" s="58">
        <v>45341</v>
      </c>
      <c r="AA1305" s="79">
        <v>0.99305555555555547</v>
      </c>
    </row>
    <row r="1306" spans="1:27" x14ac:dyDescent="0.2">
      <c r="A1306" s="25" t="s">
        <v>3708</v>
      </c>
      <c r="B1306" s="25" t="s">
        <v>112</v>
      </c>
      <c r="C1306" s="25" t="s">
        <v>18</v>
      </c>
      <c r="D1306" s="25" t="s">
        <v>344</v>
      </c>
      <c r="E1306" s="25" t="s">
        <v>61</v>
      </c>
      <c r="F1306" s="25" t="s">
        <v>143</v>
      </c>
      <c r="G1306" s="25" t="s">
        <v>116</v>
      </c>
      <c r="H1306" s="25" t="s">
        <v>40</v>
      </c>
      <c r="I1306" s="25" t="s">
        <v>117</v>
      </c>
      <c r="J1306" s="25" t="s">
        <v>81</v>
      </c>
      <c r="K1306" s="25" t="s">
        <v>129</v>
      </c>
      <c r="L1306" s="25" t="s">
        <v>3711</v>
      </c>
      <c r="M1306" s="25" t="s">
        <v>10323</v>
      </c>
      <c r="N1306" s="25" t="s">
        <v>10323</v>
      </c>
      <c r="O1306" s="25" t="s">
        <v>122</v>
      </c>
      <c r="P1306" s="25" t="s">
        <v>249</v>
      </c>
      <c r="Q1306" s="25" t="s">
        <v>278</v>
      </c>
      <c r="R1306" s="25" t="s">
        <v>10324</v>
      </c>
      <c r="S1306" s="25" t="s">
        <v>9457</v>
      </c>
      <c r="T1306" s="25" t="s">
        <v>9396</v>
      </c>
      <c r="U1306" s="25" t="s">
        <v>9397</v>
      </c>
      <c r="V1306" s="95">
        <v>1.7336226851851853</v>
      </c>
      <c r="W1306" s="95">
        <v>1.7705208333333333</v>
      </c>
      <c r="X1306" s="95">
        <v>3.6898148148148145E-2</v>
      </c>
      <c r="Y1306" s="25" t="e">
        <f>VLOOKUP(A1306,tickets!A:A,1,0)</f>
        <v>#N/A</v>
      </c>
      <c r="Z1306" s="96">
        <v>45343</v>
      </c>
      <c r="AA1306" s="79">
        <v>0.99305555555555547</v>
      </c>
    </row>
    <row r="1307" spans="1:27" hidden="1" x14ac:dyDescent="0.2">
      <c r="A1307" s="1" t="s">
        <v>9218</v>
      </c>
      <c r="B1307" s="1" t="s">
        <v>132</v>
      </c>
      <c r="C1307" s="1" t="s">
        <v>251</v>
      </c>
      <c r="D1307" s="1" t="s">
        <v>339</v>
      </c>
      <c r="E1307" s="1" t="s">
        <v>407</v>
      </c>
      <c r="F1307" s="1" t="s">
        <v>442</v>
      </c>
      <c r="G1307" s="1" t="s">
        <v>116</v>
      </c>
      <c r="H1307" s="1" t="s">
        <v>40</v>
      </c>
      <c r="I1307" s="1" t="s">
        <v>117</v>
      </c>
      <c r="J1307" s="1" t="s">
        <v>81</v>
      </c>
      <c r="K1307" s="1" t="s">
        <v>505</v>
      </c>
      <c r="L1307" s="1" t="s">
        <v>506</v>
      </c>
      <c r="M1307" s="1" t="s">
        <v>9987</v>
      </c>
      <c r="N1307" s="1" t="s">
        <v>9988</v>
      </c>
      <c r="O1307" s="1" t="s">
        <v>122</v>
      </c>
      <c r="P1307" s="1" t="s">
        <v>199</v>
      </c>
      <c r="Q1307" s="1" t="s">
        <v>115</v>
      </c>
      <c r="R1307" s="1" t="s">
        <v>9989</v>
      </c>
      <c r="S1307" s="1" t="s">
        <v>9482</v>
      </c>
      <c r="T1307" s="1" t="s">
        <v>9219</v>
      </c>
      <c r="U1307" s="1" t="s">
        <v>9158</v>
      </c>
      <c r="V1307" s="18">
        <v>4.6180555555555558E-3</v>
      </c>
      <c r="W1307" s="18">
        <v>1.4756944444444446E-2</v>
      </c>
      <c r="X1307" s="18">
        <v>1.0138888888888888E-2</v>
      </c>
      <c r="Y1307" s="1" t="e">
        <f>VLOOKUP(A1307,tickets!A:A,1,0)</f>
        <v>#N/A</v>
      </c>
      <c r="Z1307" s="58">
        <v>45345</v>
      </c>
      <c r="AA1307" s="79">
        <v>0.99305555555555547</v>
      </c>
    </row>
    <row r="1308" spans="1:27" hidden="1" x14ac:dyDescent="0.2">
      <c r="A1308" s="1" t="s">
        <v>9220</v>
      </c>
      <c r="B1308" s="1" t="s">
        <v>132</v>
      </c>
      <c r="C1308" s="1" t="s">
        <v>250</v>
      </c>
      <c r="D1308" s="1" t="s">
        <v>251</v>
      </c>
      <c r="E1308" s="1" t="s">
        <v>263</v>
      </c>
      <c r="F1308" s="1" t="s">
        <v>293</v>
      </c>
      <c r="G1308" s="1" t="s">
        <v>116</v>
      </c>
      <c r="H1308" s="1" t="s">
        <v>40</v>
      </c>
      <c r="I1308" s="1" t="s">
        <v>117</v>
      </c>
      <c r="J1308" s="1" t="s">
        <v>81</v>
      </c>
      <c r="K1308" s="1" t="s">
        <v>129</v>
      </c>
      <c r="L1308" s="1" t="s">
        <v>333</v>
      </c>
      <c r="M1308" s="1" t="s">
        <v>9990</v>
      </c>
      <c r="N1308" s="1" t="s">
        <v>9991</v>
      </c>
      <c r="O1308" s="1" t="s">
        <v>122</v>
      </c>
      <c r="P1308" s="1" t="s">
        <v>246</v>
      </c>
      <c r="Q1308" s="1" t="s">
        <v>247</v>
      </c>
      <c r="R1308" s="1" t="s">
        <v>9991</v>
      </c>
      <c r="S1308" s="1" t="s">
        <v>9406</v>
      </c>
      <c r="T1308" s="1" t="s">
        <v>333</v>
      </c>
      <c r="U1308" s="1" t="s">
        <v>334</v>
      </c>
      <c r="V1308" s="18">
        <v>0</v>
      </c>
      <c r="W1308" s="18">
        <v>8.9120370370370362E-4</v>
      </c>
      <c r="X1308" s="18">
        <v>8.9120370370370362E-4</v>
      </c>
      <c r="Y1308" s="1" t="e">
        <f>VLOOKUP(A1308,tickets!A:A,1,0)</f>
        <v>#N/A</v>
      </c>
      <c r="Z1308" s="58">
        <v>45341</v>
      </c>
      <c r="AA1308" s="79">
        <v>0.99305555555555547</v>
      </c>
    </row>
    <row r="1309" spans="1:27" x14ac:dyDescent="0.2">
      <c r="A1309" s="1" t="s">
        <v>3878</v>
      </c>
      <c r="B1309" s="1" t="s">
        <v>115</v>
      </c>
      <c r="C1309" s="1" t="s">
        <v>20</v>
      </c>
      <c r="D1309" s="1" t="s">
        <v>243</v>
      </c>
      <c r="E1309" s="1" t="s">
        <v>68</v>
      </c>
      <c r="F1309" s="1" t="s">
        <v>191</v>
      </c>
      <c r="G1309" s="1" t="s">
        <v>116</v>
      </c>
      <c r="H1309" s="1" t="s">
        <v>40</v>
      </c>
      <c r="I1309" s="1" t="s">
        <v>117</v>
      </c>
      <c r="J1309" s="1" t="s">
        <v>81</v>
      </c>
      <c r="K1309" s="1" t="s">
        <v>397</v>
      </c>
      <c r="L1309" s="1" t="s">
        <v>3882</v>
      </c>
      <c r="M1309" s="1" t="s">
        <v>9458</v>
      </c>
      <c r="N1309" s="1" t="s">
        <v>9459</v>
      </c>
      <c r="O1309" s="1" t="s">
        <v>122</v>
      </c>
      <c r="P1309" s="1" t="s">
        <v>246</v>
      </c>
      <c r="Q1309" s="1" t="s">
        <v>247</v>
      </c>
      <c r="R1309" s="1" t="s">
        <v>9460</v>
      </c>
      <c r="S1309" s="1" t="s">
        <v>9410</v>
      </c>
      <c r="T1309" s="1" t="s">
        <v>8938</v>
      </c>
      <c r="U1309" s="1" t="s">
        <v>8939</v>
      </c>
      <c r="V1309" s="18">
        <v>1.6830439814814815</v>
      </c>
      <c r="W1309" s="18">
        <v>1.9205324074074073</v>
      </c>
      <c r="X1309" s="18">
        <v>0.23748842592592592</v>
      </c>
      <c r="Y1309" s="1" t="e">
        <f>VLOOKUP(A1309,tickets!A:A,1,0)</f>
        <v>#N/A</v>
      </c>
      <c r="Z1309" s="58">
        <v>45344</v>
      </c>
      <c r="AA1309" s="79">
        <v>0.99305555555555547</v>
      </c>
    </row>
    <row r="1310" spans="1:27" hidden="1" x14ac:dyDescent="0.2">
      <c r="A1310" s="1" t="s">
        <v>9222</v>
      </c>
      <c r="B1310" s="1" t="s">
        <v>132</v>
      </c>
      <c r="C1310" s="1" t="s">
        <v>250</v>
      </c>
      <c r="D1310" s="1" t="s">
        <v>251</v>
      </c>
      <c r="E1310" s="1" t="s">
        <v>263</v>
      </c>
      <c r="F1310" s="1" t="s">
        <v>293</v>
      </c>
      <c r="G1310" s="1" t="s">
        <v>116</v>
      </c>
      <c r="H1310" s="1" t="s">
        <v>40</v>
      </c>
      <c r="I1310" s="1" t="s">
        <v>117</v>
      </c>
      <c r="J1310" s="1" t="s">
        <v>81</v>
      </c>
      <c r="K1310" s="1" t="s">
        <v>129</v>
      </c>
      <c r="L1310" s="1" t="s">
        <v>333</v>
      </c>
      <c r="M1310" s="1" t="s">
        <v>9995</v>
      </c>
      <c r="N1310" s="1" t="s">
        <v>9996</v>
      </c>
      <c r="O1310" s="1" t="s">
        <v>122</v>
      </c>
      <c r="P1310" s="1" t="s">
        <v>246</v>
      </c>
      <c r="Q1310" s="1" t="s">
        <v>247</v>
      </c>
      <c r="R1310" s="1" t="s">
        <v>9996</v>
      </c>
      <c r="S1310" s="1" t="s">
        <v>9422</v>
      </c>
      <c r="T1310" s="1" t="s">
        <v>333</v>
      </c>
      <c r="U1310" s="1" t="s">
        <v>9223</v>
      </c>
      <c r="V1310" s="18">
        <v>0</v>
      </c>
      <c r="W1310" s="18">
        <v>4.1435185185185186E-3</v>
      </c>
      <c r="X1310" s="18">
        <v>4.1435185185185186E-3</v>
      </c>
      <c r="Y1310" s="1" t="e">
        <f>VLOOKUP(A1310,tickets!A:A,1,0)</f>
        <v>#N/A</v>
      </c>
      <c r="Z1310" s="58">
        <v>45342</v>
      </c>
      <c r="AA1310" s="79">
        <v>0.99305555555555547</v>
      </c>
    </row>
    <row r="1311" spans="1:27" hidden="1" x14ac:dyDescent="0.2">
      <c r="A1311" s="1" t="s">
        <v>9224</v>
      </c>
      <c r="B1311" s="1" t="s">
        <v>132</v>
      </c>
      <c r="C1311" s="1" t="s">
        <v>256</v>
      </c>
      <c r="D1311" s="1" t="s">
        <v>257</v>
      </c>
      <c r="E1311" s="1" t="s">
        <v>258</v>
      </c>
      <c r="F1311" s="1" t="s">
        <v>174</v>
      </c>
      <c r="G1311" s="1" t="s">
        <v>116</v>
      </c>
      <c r="H1311" s="1" t="s">
        <v>40</v>
      </c>
      <c r="I1311" s="1" t="s">
        <v>117</v>
      </c>
      <c r="J1311" s="1" t="s">
        <v>81</v>
      </c>
      <c r="K1311" s="1" t="s">
        <v>5916</v>
      </c>
      <c r="L1311" s="1" t="s">
        <v>5917</v>
      </c>
      <c r="M1311" s="1" t="s">
        <v>9997</v>
      </c>
      <c r="N1311" s="1" t="s">
        <v>9998</v>
      </c>
      <c r="O1311" s="1" t="s">
        <v>122</v>
      </c>
      <c r="P1311" s="1" t="s">
        <v>199</v>
      </c>
      <c r="Q1311" s="1" t="s">
        <v>115</v>
      </c>
      <c r="R1311" s="1" t="s">
        <v>9999</v>
      </c>
      <c r="S1311" s="1" t="s">
        <v>9422</v>
      </c>
      <c r="T1311" s="1" t="s">
        <v>9225</v>
      </c>
      <c r="V1311" s="18">
        <v>1.0787962962962963</v>
      </c>
      <c r="W1311" s="18">
        <v>1.0874305555555555</v>
      </c>
      <c r="X1311" s="18">
        <v>8.6342592592592599E-3</v>
      </c>
      <c r="Y1311" s="1" t="e">
        <f>VLOOKUP(A1311,tickets!A:A,1,0)</f>
        <v>#N/A</v>
      </c>
      <c r="Z1311" s="58">
        <v>45342</v>
      </c>
      <c r="AA1311" s="79">
        <v>0.99305555555555547</v>
      </c>
    </row>
    <row r="1312" spans="1:27" x14ac:dyDescent="0.2">
      <c r="A1312" s="1" t="s">
        <v>3942</v>
      </c>
      <c r="B1312" s="1" t="s">
        <v>115</v>
      </c>
      <c r="C1312" s="1" t="s">
        <v>19</v>
      </c>
      <c r="D1312" s="1" t="s">
        <v>243</v>
      </c>
      <c r="E1312" s="1" t="s">
        <v>64</v>
      </c>
      <c r="F1312" s="1" t="s">
        <v>144</v>
      </c>
      <c r="G1312" s="1" t="s">
        <v>116</v>
      </c>
      <c r="H1312" s="1" t="s">
        <v>40</v>
      </c>
      <c r="I1312" s="1" t="s">
        <v>117</v>
      </c>
      <c r="J1312" s="1" t="s">
        <v>81</v>
      </c>
      <c r="K1312" s="1" t="s">
        <v>111</v>
      </c>
      <c r="L1312" s="1" t="s">
        <v>3946</v>
      </c>
      <c r="M1312" s="1" t="s">
        <v>9476</v>
      </c>
      <c r="N1312" s="1" t="s">
        <v>9477</v>
      </c>
      <c r="O1312" s="1" t="s">
        <v>122</v>
      </c>
      <c r="P1312" s="1" t="s">
        <v>266</v>
      </c>
      <c r="Q1312" s="1" t="s">
        <v>267</v>
      </c>
      <c r="R1312" s="1" t="s">
        <v>9478</v>
      </c>
      <c r="S1312" s="1" t="s">
        <v>9410</v>
      </c>
      <c r="T1312" s="1" t="s">
        <v>8949</v>
      </c>
      <c r="U1312" s="1" t="s">
        <v>8950</v>
      </c>
      <c r="V1312" s="18">
        <v>0</v>
      </c>
      <c r="W1312" s="18">
        <v>0.29152777777777777</v>
      </c>
      <c r="X1312" s="18">
        <v>0.29152777777777777</v>
      </c>
      <c r="Y1312" s="1" t="e">
        <f>VLOOKUP(A1312,tickets!A:A,1,0)</f>
        <v>#N/A</v>
      </c>
      <c r="Z1312" s="58">
        <v>45344</v>
      </c>
      <c r="AA1312" s="79">
        <v>0.99305555555555547</v>
      </c>
    </row>
    <row r="1313" spans="1:27" hidden="1" x14ac:dyDescent="0.2">
      <c r="A1313" s="1" t="s">
        <v>9228</v>
      </c>
      <c r="B1313" s="1" t="s">
        <v>132</v>
      </c>
      <c r="C1313" s="1" t="s">
        <v>251</v>
      </c>
      <c r="D1313" s="1" t="s">
        <v>257</v>
      </c>
      <c r="E1313" s="1" t="s">
        <v>320</v>
      </c>
      <c r="F1313" s="1" t="s">
        <v>471</v>
      </c>
      <c r="G1313" s="1" t="s">
        <v>116</v>
      </c>
      <c r="H1313" s="1" t="s">
        <v>40</v>
      </c>
      <c r="I1313" s="1" t="s">
        <v>117</v>
      </c>
      <c r="J1313" s="1" t="s">
        <v>81</v>
      </c>
      <c r="K1313" s="1" t="s">
        <v>150</v>
      </c>
      <c r="L1313" s="1" t="s">
        <v>9156</v>
      </c>
      <c r="M1313" s="1" t="s">
        <v>10003</v>
      </c>
      <c r="N1313" s="1" t="s">
        <v>10004</v>
      </c>
      <c r="O1313" s="1" t="s">
        <v>122</v>
      </c>
      <c r="P1313" s="1" t="s">
        <v>199</v>
      </c>
      <c r="Q1313" s="1" t="s">
        <v>115</v>
      </c>
      <c r="R1313" s="1" t="s">
        <v>10005</v>
      </c>
      <c r="S1313" s="1" t="s">
        <v>9406</v>
      </c>
      <c r="T1313" s="1" t="s">
        <v>9229</v>
      </c>
      <c r="U1313" s="1" t="s">
        <v>262</v>
      </c>
      <c r="V1313" s="18">
        <v>2.2337962962962967E-3</v>
      </c>
      <c r="W1313" s="18">
        <v>9.2476851851851852E-3</v>
      </c>
      <c r="X1313" s="18">
        <v>7.013888888888889E-3</v>
      </c>
      <c r="Y1313" s="1" t="e">
        <f>VLOOKUP(A1313,tickets!A:A,1,0)</f>
        <v>#N/A</v>
      </c>
      <c r="Z1313" s="58">
        <v>45341</v>
      </c>
      <c r="AA1313" s="79">
        <v>0.99305555555555547</v>
      </c>
    </row>
    <row r="1314" spans="1:27" x14ac:dyDescent="0.2">
      <c r="A1314" s="1" t="s">
        <v>3927</v>
      </c>
      <c r="B1314" s="1" t="s">
        <v>115</v>
      </c>
      <c r="C1314" s="1" t="s">
        <v>14</v>
      </c>
      <c r="D1314" s="1" t="s">
        <v>243</v>
      </c>
      <c r="E1314" s="1" t="s">
        <v>48</v>
      </c>
      <c r="F1314" s="1" t="s">
        <v>144</v>
      </c>
      <c r="G1314" s="1" t="s">
        <v>116</v>
      </c>
      <c r="H1314" s="1" t="s">
        <v>40</v>
      </c>
      <c r="I1314" s="1" t="s">
        <v>117</v>
      </c>
      <c r="J1314" s="1" t="s">
        <v>81</v>
      </c>
      <c r="K1314" s="1" t="s">
        <v>155</v>
      </c>
      <c r="L1314" s="1" t="s">
        <v>3931</v>
      </c>
      <c r="M1314" s="1" t="s">
        <v>9533</v>
      </c>
      <c r="N1314" s="1" t="s">
        <v>9534</v>
      </c>
      <c r="O1314" s="1" t="s">
        <v>122</v>
      </c>
      <c r="P1314" s="1" t="s">
        <v>246</v>
      </c>
      <c r="Q1314" s="1" t="s">
        <v>247</v>
      </c>
      <c r="R1314" s="1" t="s">
        <v>9535</v>
      </c>
      <c r="S1314" s="1" t="s">
        <v>9410</v>
      </c>
      <c r="T1314" s="1" t="s">
        <v>8989</v>
      </c>
      <c r="U1314" s="1" t="s">
        <v>8990</v>
      </c>
      <c r="V1314" s="18">
        <v>0</v>
      </c>
      <c r="W1314" s="18">
        <v>4.1840277777777775E-2</v>
      </c>
      <c r="X1314" s="18">
        <v>4.1840277777777775E-2</v>
      </c>
      <c r="Y1314" s="1" t="e">
        <f>VLOOKUP(A1314,tickets!A:A,1,0)</f>
        <v>#N/A</v>
      </c>
      <c r="Z1314" s="58">
        <v>45344</v>
      </c>
      <c r="AA1314" s="79">
        <v>0.99305555555555547</v>
      </c>
    </row>
    <row r="1315" spans="1:27" x14ac:dyDescent="0.2">
      <c r="A1315" s="1" t="s">
        <v>3947</v>
      </c>
      <c r="B1315" s="1" t="s">
        <v>167</v>
      </c>
      <c r="C1315" s="1" t="s">
        <v>22</v>
      </c>
      <c r="D1315" s="1" t="s">
        <v>243</v>
      </c>
      <c r="E1315" s="1" t="s">
        <v>46</v>
      </c>
      <c r="F1315" s="1" t="s">
        <v>144</v>
      </c>
      <c r="G1315" s="1" t="s">
        <v>116</v>
      </c>
      <c r="H1315" s="1" t="s">
        <v>40</v>
      </c>
      <c r="I1315" s="1" t="s">
        <v>117</v>
      </c>
      <c r="J1315" s="1" t="s">
        <v>81</v>
      </c>
      <c r="K1315" s="1" t="s">
        <v>169</v>
      </c>
      <c r="L1315" s="1" t="s">
        <v>3951</v>
      </c>
      <c r="M1315" s="1" t="s">
        <v>9536</v>
      </c>
      <c r="N1315" s="1" t="s">
        <v>9537</v>
      </c>
      <c r="O1315" s="1" t="s">
        <v>122</v>
      </c>
      <c r="P1315" s="1" t="s">
        <v>266</v>
      </c>
      <c r="Q1315" s="1" t="s">
        <v>330</v>
      </c>
      <c r="R1315" s="1" t="s">
        <v>9538</v>
      </c>
      <c r="S1315" s="1" t="s">
        <v>9410</v>
      </c>
      <c r="T1315" s="1" t="s">
        <v>8991</v>
      </c>
      <c r="U1315" s="1" t="s">
        <v>8992</v>
      </c>
      <c r="V1315" s="18">
        <v>0</v>
      </c>
      <c r="W1315" s="18">
        <v>4.702546296296297E-2</v>
      </c>
      <c r="X1315" s="18">
        <v>4.702546296296297E-2</v>
      </c>
      <c r="Y1315" s="1" t="e">
        <f>VLOOKUP(A1315,tickets!A:A,1,0)</f>
        <v>#N/A</v>
      </c>
      <c r="Z1315" s="58">
        <v>45344</v>
      </c>
      <c r="AA1315" s="79">
        <v>0.99305555555555547</v>
      </c>
    </row>
    <row r="1316" spans="1:27" x14ac:dyDescent="0.2">
      <c r="A1316" s="1" t="s">
        <v>3957</v>
      </c>
      <c r="B1316" s="1" t="s">
        <v>112</v>
      </c>
      <c r="C1316" s="1" t="s">
        <v>18</v>
      </c>
      <c r="D1316" s="1" t="s">
        <v>18</v>
      </c>
      <c r="E1316" s="1" t="s">
        <v>499</v>
      </c>
      <c r="F1316" s="1" t="s">
        <v>1770</v>
      </c>
      <c r="G1316" s="1" t="s">
        <v>110</v>
      </c>
      <c r="H1316" s="1" t="s">
        <v>50</v>
      </c>
      <c r="I1316" s="1" t="s">
        <v>109</v>
      </c>
      <c r="J1316" s="1" t="s">
        <v>81</v>
      </c>
      <c r="K1316" s="1" t="s">
        <v>111</v>
      </c>
      <c r="L1316" s="1" t="s">
        <v>3960</v>
      </c>
      <c r="M1316" s="1" t="s">
        <v>9612</v>
      </c>
      <c r="N1316" s="1" t="s">
        <v>9613</v>
      </c>
      <c r="O1316" s="1" t="s">
        <v>122</v>
      </c>
      <c r="P1316" s="1" t="s">
        <v>266</v>
      </c>
      <c r="Q1316" s="1" t="s">
        <v>267</v>
      </c>
      <c r="R1316" s="1" t="s">
        <v>9613</v>
      </c>
      <c r="S1316" s="1" t="s">
        <v>9410</v>
      </c>
      <c r="T1316" s="1" t="s">
        <v>9027</v>
      </c>
      <c r="U1316" s="1" t="s">
        <v>6339</v>
      </c>
      <c r="V1316" s="18">
        <v>0</v>
      </c>
      <c r="W1316" s="18">
        <v>6.134259259259259E-4</v>
      </c>
      <c r="X1316" s="18">
        <v>6.134259259259259E-4</v>
      </c>
      <c r="Y1316" s="1" t="e">
        <f>VLOOKUP(A1316,tickets!A:A,1,0)</f>
        <v>#N/A</v>
      </c>
      <c r="Z1316" s="58">
        <v>45344</v>
      </c>
      <c r="AA1316" s="79">
        <v>0.99305555555555547</v>
      </c>
    </row>
    <row r="1317" spans="1:27" hidden="1" x14ac:dyDescent="0.2">
      <c r="A1317" s="1" t="s">
        <v>9234</v>
      </c>
      <c r="B1317" s="1" t="s">
        <v>132</v>
      </c>
      <c r="C1317" s="1" t="s">
        <v>250</v>
      </c>
      <c r="D1317" s="1" t="s">
        <v>251</v>
      </c>
      <c r="E1317" s="1" t="s">
        <v>268</v>
      </c>
      <c r="F1317" s="1" t="s">
        <v>367</v>
      </c>
      <c r="G1317" s="1" t="s">
        <v>159</v>
      </c>
      <c r="H1317" s="1" t="s">
        <v>36</v>
      </c>
      <c r="I1317" s="1" t="s">
        <v>84</v>
      </c>
      <c r="J1317" s="1" t="s">
        <v>81</v>
      </c>
      <c r="K1317" s="1" t="s">
        <v>129</v>
      </c>
      <c r="L1317" s="1" t="s">
        <v>9235</v>
      </c>
      <c r="M1317" s="1" t="s">
        <v>10016</v>
      </c>
      <c r="N1317" s="1" t="s">
        <v>10017</v>
      </c>
      <c r="O1317" s="1" t="s">
        <v>122</v>
      </c>
      <c r="P1317" s="1" t="s">
        <v>246</v>
      </c>
      <c r="Q1317" s="1" t="s">
        <v>247</v>
      </c>
      <c r="R1317" s="1" t="s">
        <v>10018</v>
      </c>
      <c r="S1317" s="1" t="s">
        <v>9406</v>
      </c>
      <c r="T1317" s="1" t="s">
        <v>416</v>
      </c>
      <c r="U1317" s="1" t="s">
        <v>291</v>
      </c>
      <c r="V1317" s="18">
        <v>1.3726851851851851E-2</v>
      </c>
      <c r="W1317" s="18">
        <v>1.480324074074074E-2</v>
      </c>
      <c r="X1317" s="18">
        <v>1.0763888888888889E-3</v>
      </c>
      <c r="Y1317" s="1" t="e">
        <f>VLOOKUP(A1317,tickets!A:A,1,0)</f>
        <v>#N/A</v>
      </c>
      <c r="Z1317" s="58">
        <v>45341</v>
      </c>
      <c r="AA1317" s="79">
        <v>0.99305555555555547</v>
      </c>
    </row>
    <row r="1318" spans="1:27" x14ac:dyDescent="0.2">
      <c r="A1318" s="1" t="s">
        <v>3966</v>
      </c>
      <c r="B1318" s="1" t="s">
        <v>112</v>
      </c>
      <c r="C1318" s="1" t="s">
        <v>18</v>
      </c>
      <c r="D1318" s="1" t="s">
        <v>18</v>
      </c>
      <c r="E1318" s="1" t="s">
        <v>499</v>
      </c>
      <c r="F1318" s="1" t="s">
        <v>1770</v>
      </c>
      <c r="G1318" s="1" t="s">
        <v>110</v>
      </c>
      <c r="H1318" s="1" t="s">
        <v>50</v>
      </c>
      <c r="I1318" s="1" t="s">
        <v>109</v>
      </c>
      <c r="J1318" s="1" t="s">
        <v>81</v>
      </c>
      <c r="K1318" s="1" t="s">
        <v>111</v>
      </c>
      <c r="L1318" s="1" t="s">
        <v>3969</v>
      </c>
      <c r="M1318" s="1" t="s">
        <v>9614</v>
      </c>
      <c r="N1318" s="1" t="s">
        <v>9615</v>
      </c>
      <c r="O1318" s="1" t="s">
        <v>122</v>
      </c>
      <c r="P1318" s="1" t="s">
        <v>266</v>
      </c>
      <c r="Q1318" s="1" t="s">
        <v>267</v>
      </c>
      <c r="R1318" s="1" t="s">
        <v>9615</v>
      </c>
      <c r="S1318" s="1" t="s">
        <v>9410</v>
      </c>
      <c r="T1318" s="1" t="s">
        <v>9028</v>
      </c>
      <c r="V1318" s="18">
        <v>0</v>
      </c>
      <c r="W1318" s="18">
        <v>5.5555555555555556E-4</v>
      </c>
      <c r="X1318" s="18">
        <v>5.5555555555555556E-4</v>
      </c>
      <c r="Y1318" s="1" t="e">
        <f>VLOOKUP(A1318,tickets!A:A,1,0)</f>
        <v>#N/A</v>
      </c>
      <c r="Z1318" s="58">
        <v>45344</v>
      </c>
      <c r="AA1318" s="79">
        <v>0.99305555555555547</v>
      </c>
    </row>
    <row r="1319" spans="1:27" hidden="1" x14ac:dyDescent="0.2">
      <c r="A1319" s="1" t="s">
        <v>9236</v>
      </c>
      <c r="B1319" s="1" t="s">
        <v>132</v>
      </c>
      <c r="C1319" s="1" t="s">
        <v>251</v>
      </c>
      <c r="D1319" s="1" t="s">
        <v>257</v>
      </c>
      <c r="E1319" s="1" t="s">
        <v>320</v>
      </c>
      <c r="F1319" s="1" t="s">
        <v>461</v>
      </c>
      <c r="G1319" s="1" t="s">
        <v>116</v>
      </c>
      <c r="H1319" s="1" t="s">
        <v>40</v>
      </c>
      <c r="I1319" s="1" t="s">
        <v>117</v>
      </c>
      <c r="J1319" s="1" t="s">
        <v>81</v>
      </c>
      <c r="K1319" s="1" t="s">
        <v>150</v>
      </c>
      <c r="L1319" s="1" t="s">
        <v>9156</v>
      </c>
      <c r="M1319" s="1" t="s">
        <v>10022</v>
      </c>
      <c r="N1319" s="1" t="s">
        <v>10023</v>
      </c>
      <c r="O1319" s="1" t="s">
        <v>122</v>
      </c>
      <c r="P1319" s="1" t="s">
        <v>199</v>
      </c>
      <c r="Q1319" s="1" t="s">
        <v>115</v>
      </c>
      <c r="R1319" s="1" t="s">
        <v>10024</v>
      </c>
      <c r="S1319" s="1" t="s">
        <v>9422</v>
      </c>
      <c r="T1319" s="1" t="s">
        <v>9157</v>
      </c>
      <c r="U1319" s="1" t="s">
        <v>262</v>
      </c>
      <c r="V1319" s="18">
        <v>8.8310185185185176E-3</v>
      </c>
      <c r="W1319" s="18">
        <v>1.4525462962962964E-2</v>
      </c>
      <c r="X1319" s="18">
        <v>5.6944444444444438E-3</v>
      </c>
      <c r="Y1319" s="1" t="e">
        <f>VLOOKUP(A1319,tickets!A:A,1,0)</f>
        <v>#N/A</v>
      </c>
      <c r="Z1319" s="58">
        <v>45342</v>
      </c>
      <c r="AA1319" s="79">
        <v>0.99305555555555547</v>
      </c>
    </row>
    <row r="1320" spans="1:27" x14ac:dyDescent="0.2">
      <c r="A1320" s="1" t="s">
        <v>3922</v>
      </c>
      <c r="B1320" s="1" t="s">
        <v>115</v>
      </c>
      <c r="C1320" s="1" t="s">
        <v>14</v>
      </c>
      <c r="D1320" s="1" t="s">
        <v>243</v>
      </c>
      <c r="E1320" s="1" t="s">
        <v>49</v>
      </c>
      <c r="F1320" s="1" t="s">
        <v>144</v>
      </c>
      <c r="G1320" s="1" t="s">
        <v>116</v>
      </c>
      <c r="H1320" s="1" t="s">
        <v>40</v>
      </c>
      <c r="I1320" s="1" t="s">
        <v>117</v>
      </c>
      <c r="J1320" s="1" t="s">
        <v>81</v>
      </c>
      <c r="K1320" s="1" t="s">
        <v>111</v>
      </c>
      <c r="L1320" s="1" t="s">
        <v>3926</v>
      </c>
      <c r="M1320" s="1" t="s">
        <v>9625</v>
      </c>
      <c r="N1320" s="1" t="s">
        <v>9626</v>
      </c>
      <c r="O1320" s="1" t="s">
        <v>122</v>
      </c>
      <c r="P1320" s="1" t="s">
        <v>246</v>
      </c>
      <c r="Q1320" s="1" t="s">
        <v>247</v>
      </c>
      <c r="R1320" s="1" t="s">
        <v>9627</v>
      </c>
      <c r="S1320" s="1" t="s">
        <v>9410</v>
      </c>
      <c r="T1320" s="1" t="s">
        <v>9034</v>
      </c>
      <c r="V1320" s="18">
        <v>0.78585648148148157</v>
      </c>
      <c r="W1320" s="18">
        <v>0.81646990740740744</v>
      </c>
      <c r="X1320" s="18">
        <v>3.0613425925925929E-2</v>
      </c>
      <c r="Y1320" s="1" t="e">
        <f>VLOOKUP(A1320,tickets!A:A,1,0)</f>
        <v>#N/A</v>
      </c>
      <c r="Z1320" s="58">
        <v>45344</v>
      </c>
      <c r="AA1320" s="79">
        <v>0.99305555555555547</v>
      </c>
    </row>
    <row r="1321" spans="1:27" x14ac:dyDescent="0.2">
      <c r="A1321" s="1" t="s">
        <v>3888</v>
      </c>
      <c r="B1321" s="1" t="s">
        <v>115</v>
      </c>
      <c r="C1321" s="1" t="s">
        <v>20</v>
      </c>
      <c r="D1321" s="1" t="s">
        <v>243</v>
      </c>
      <c r="E1321" s="1" t="s">
        <v>68</v>
      </c>
      <c r="F1321" s="1" t="s">
        <v>191</v>
      </c>
      <c r="G1321" s="1" t="s">
        <v>116</v>
      </c>
      <c r="H1321" s="1" t="s">
        <v>40</v>
      </c>
      <c r="I1321" s="1" t="s">
        <v>117</v>
      </c>
      <c r="J1321" s="1" t="s">
        <v>81</v>
      </c>
      <c r="K1321" s="1" t="s">
        <v>111</v>
      </c>
      <c r="L1321" s="1" t="s">
        <v>3892</v>
      </c>
      <c r="M1321" s="1" t="s">
        <v>9628</v>
      </c>
      <c r="N1321" s="1" t="s">
        <v>9629</v>
      </c>
      <c r="O1321" s="1" t="s">
        <v>122</v>
      </c>
      <c r="P1321" s="1" t="s">
        <v>246</v>
      </c>
      <c r="Q1321" s="1" t="s">
        <v>247</v>
      </c>
      <c r="R1321" s="1" t="s">
        <v>9630</v>
      </c>
      <c r="S1321" s="1" t="s">
        <v>9410</v>
      </c>
      <c r="T1321" s="1" t="s">
        <v>9035</v>
      </c>
      <c r="U1321" s="1" t="s">
        <v>9036</v>
      </c>
      <c r="V1321" s="18">
        <v>1.6958796296296297</v>
      </c>
      <c r="W1321" s="18">
        <v>1.7024884259259261</v>
      </c>
      <c r="X1321" s="18">
        <v>6.6087962962962966E-3</v>
      </c>
      <c r="Y1321" s="1" t="e">
        <f>VLOOKUP(A1321,tickets!A:A,1,0)</f>
        <v>#N/A</v>
      </c>
      <c r="Z1321" s="58">
        <v>45344</v>
      </c>
      <c r="AA1321" s="79">
        <v>0.99305555555555547</v>
      </c>
    </row>
    <row r="1322" spans="1:27" x14ac:dyDescent="0.2">
      <c r="A1322" s="1" t="s">
        <v>3883</v>
      </c>
      <c r="B1322" s="1" t="s">
        <v>175</v>
      </c>
      <c r="C1322" s="1" t="s">
        <v>16</v>
      </c>
      <c r="D1322" s="1" t="s">
        <v>16</v>
      </c>
      <c r="E1322" s="1" t="s">
        <v>54</v>
      </c>
      <c r="F1322" s="1" t="s">
        <v>183</v>
      </c>
      <c r="G1322" s="1" t="s">
        <v>110</v>
      </c>
      <c r="H1322" s="1" t="s">
        <v>50</v>
      </c>
      <c r="I1322" s="1" t="s">
        <v>109</v>
      </c>
      <c r="J1322" s="1" t="s">
        <v>81</v>
      </c>
      <c r="K1322" s="1" t="s">
        <v>9053</v>
      </c>
      <c r="L1322" s="1" t="s">
        <v>3887</v>
      </c>
      <c r="M1322" s="1" t="s">
        <v>9665</v>
      </c>
      <c r="N1322" s="1" t="s">
        <v>9666</v>
      </c>
      <c r="O1322" s="1" t="s">
        <v>122</v>
      </c>
      <c r="P1322" s="1" t="s">
        <v>266</v>
      </c>
      <c r="Q1322" s="1" t="s">
        <v>330</v>
      </c>
      <c r="R1322" s="1" t="s">
        <v>9667</v>
      </c>
      <c r="S1322" s="1" t="s">
        <v>9410</v>
      </c>
      <c r="T1322" s="1" t="s">
        <v>9054</v>
      </c>
      <c r="V1322" s="18">
        <v>2.8936689814814813</v>
      </c>
      <c r="W1322" s="18">
        <v>2.8937500000000003</v>
      </c>
      <c r="X1322" s="18">
        <v>8.1018518518518516E-5</v>
      </c>
      <c r="Y1322" s="1" t="e">
        <f>VLOOKUP(A1322,tickets!A:A,1,0)</f>
        <v>#N/A</v>
      </c>
      <c r="Z1322" s="58">
        <v>45344</v>
      </c>
      <c r="AA1322" s="79">
        <v>0.56909722222222225</v>
      </c>
    </row>
    <row r="1323" spans="1:27" hidden="1" x14ac:dyDescent="0.2">
      <c r="A1323" s="1" t="s">
        <v>9241</v>
      </c>
      <c r="B1323" s="1" t="s">
        <v>132</v>
      </c>
      <c r="C1323" s="1" t="s">
        <v>251</v>
      </c>
      <c r="D1323" s="1" t="s">
        <v>257</v>
      </c>
      <c r="E1323" s="1" t="s">
        <v>320</v>
      </c>
      <c r="F1323" s="1" t="s">
        <v>219</v>
      </c>
      <c r="G1323" s="1" t="s">
        <v>116</v>
      </c>
      <c r="H1323" s="1" t="s">
        <v>40</v>
      </c>
      <c r="I1323" s="1" t="s">
        <v>117</v>
      </c>
      <c r="J1323" s="1" t="s">
        <v>81</v>
      </c>
      <c r="K1323" s="1" t="s">
        <v>337</v>
      </c>
      <c r="L1323" s="1" t="s">
        <v>338</v>
      </c>
      <c r="M1323" s="1" t="s">
        <v>10033</v>
      </c>
      <c r="N1323" s="1" t="s">
        <v>10034</v>
      </c>
      <c r="O1323" s="1" t="s">
        <v>122</v>
      </c>
      <c r="P1323" s="1" t="s">
        <v>199</v>
      </c>
      <c r="Q1323" s="1" t="s">
        <v>115</v>
      </c>
      <c r="R1323" s="1" t="s">
        <v>10035</v>
      </c>
      <c r="S1323" s="1" t="s">
        <v>9406</v>
      </c>
      <c r="T1323" s="1" t="s">
        <v>9242</v>
      </c>
      <c r="U1323" s="1" t="s">
        <v>262</v>
      </c>
      <c r="V1323" s="18">
        <v>1.9097222222222222E-3</v>
      </c>
      <c r="W1323" s="18">
        <v>1.4259259259259261E-2</v>
      </c>
      <c r="X1323" s="18">
        <v>1.2349537037037039E-2</v>
      </c>
      <c r="Y1323" s="1" t="e">
        <f>VLOOKUP(A1323,tickets!A:A,1,0)</f>
        <v>#N/A</v>
      </c>
      <c r="Z1323" s="58">
        <v>45341</v>
      </c>
      <c r="AA1323" s="79">
        <v>0.99305555555555547</v>
      </c>
    </row>
    <row r="1324" spans="1:27" x14ac:dyDescent="0.2">
      <c r="A1324" s="1" t="s">
        <v>3952</v>
      </c>
      <c r="B1324" s="1" t="s">
        <v>115</v>
      </c>
      <c r="C1324" s="1" t="s">
        <v>14</v>
      </c>
      <c r="D1324" s="1" t="s">
        <v>243</v>
      </c>
      <c r="E1324" s="1" t="s">
        <v>51</v>
      </c>
      <c r="F1324" s="1" t="s">
        <v>144</v>
      </c>
      <c r="G1324" s="1" t="s">
        <v>116</v>
      </c>
      <c r="H1324" s="1" t="s">
        <v>40</v>
      </c>
      <c r="I1324" s="1" t="s">
        <v>117</v>
      </c>
      <c r="J1324" s="1" t="s">
        <v>81</v>
      </c>
      <c r="K1324" s="1" t="s">
        <v>111</v>
      </c>
      <c r="L1324" s="1" t="s">
        <v>3956</v>
      </c>
      <c r="M1324" s="1" t="s">
        <v>9677</v>
      </c>
      <c r="N1324" s="1" t="s">
        <v>9678</v>
      </c>
      <c r="O1324" s="1" t="s">
        <v>122</v>
      </c>
      <c r="P1324" s="1" t="s">
        <v>246</v>
      </c>
      <c r="Q1324" s="1" t="s">
        <v>247</v>
      </c>
      <c r="R1324" s="1" t="s">
        <v>9679</v>
      </c>
      <c r="S1324" s="1" t="s">
        <v>9410</v>
      </c>
      <c r="T1324" s="1" t="s">
        <v>9058</v>
      </c>
      <c r="U1324" s="1" t="s">
        <v>9059</v>
      </c>
      <c r="V1324" s="18">
        <v>0</v>
      </c>
      <c r="W1324" s="18">
        <v>8.7268518518518523E-2</v>
      </c>
      <c r="X1324" s="18">
        <v>8.7268518518518523E-2</v>
      </c>
      <c r="Y1324" s="1" t="e">
        <f>VLOOKUP(A1324,tickets!A:A,1,0)</f>
        <v>#N/A</v>
      </c>
      <c r="Z1324" s="58">
        <v>45344</v>
      </c>
      <c r="AA1324" s="79">
        <v>0.99305555555555547</v>
      </c>
    </row>
    <row r="1325" spans="1:27" hidden="1" x14ac:dyDescent="0.2">
      <c r="A1325" s="1" t="s">
        <v>9244</v>
      </c>
      <c r="B1325" s="1" t="s">
        <v>132</v>
      </c>
      <c r="C1325" s="1" t="s">
        <v>250</v>
      </c>
      <c r="D1325" s="1" t="s">
        <v>251</v>
      </c>
      <c r="E1325" s="1" t="s">
        <v>263</v>
      </c>
      <c r="F1325" s="1" t="s">
        <v>293</v>
      </c>
      <c r="G1325" s="1" t="s">
        <v>116</v>
      </c>
      <c r="H1325" s="1" t="s">
        <v>40</v>
      </c>
      <c r="I1325" s="1" t="s">
        <v>117</v>
      </c>
      <c r="J1325" s="1" t="s">
        <v>81</v>
      </c>
      <c r="K1325" s="1" t="s">
        <v>129</v>
      </c>
      <c r="L1325" s="1" t="s">
        <v>9056</v>
      </c>
      <c r="M1325" s="1" t="s">
        <v>10039</v>
      </c>
      <c r="N1325" s="1" t="s">
        <v>10040</v>
      </c>
      <c r="O1325" s="1" t="s">
        <v>122</v>
      </c>
      <c r="P1325" s="1" t="s">
        <v>246</v>
      </c>
      <c r="Q1325" s="1" t="s">
        <v>247</v>
      </c>
      <c r="R1325" s="1" t="s">
        <v>10040</v>
      </c>
      <c r="S1325" s="1" t="s">
        <v>9457</v>
      </c>
      <c r="T1325" s="1" t="s">
        <v>9056</v>
      </c>
      <c r="U1325" s="1" t="s">
        <v>334</v>
      </c>
      <c r="V1325" s="18">
        <v>0</v>
      </c>
      <c r="W1325" s="18">
        <v>1.2037037037037038E-3</v>
      </c>
      <c r="X1325" s="18">
        <v>1.2037037037037038E-3</v>
      </c>
      <c r="Y1325" s="1" t="e">
        <f>VLOOKUP(A1325,tickets!A:A,1,0)</f>
        <v>#N/A</v>
      </c>
      <c r="Z1325" s="58">
        <v>45343</v>
      </c>
      <c r="AA1325" s="79">
        <v>0.99305555555555547</v>
      </c>
    </row>
    <row r="1326" spans="1:27" hidden="1" x14ac:dyDescent="0.2">
      <c r="A1326" s="1" t="s">
        <v>9245</v>
      </c>
      <c r="B1326" s="1" t="s">
        <v>132</v>
      </c>
      <c r="C1326" s="1" t="s">
        <v>250</v>
      </c>
      <c r="D1326" s="1" t="s">
        <v>251</v>
      </c>
      <c r="E1326" s="1" t="s">
        <v>263</v>
      </c>
      <c r="F1326" s="1" t="s">
        <v>293</v>
      </c>
      <c r="G1326" s="1" t="s">
        <v>116</v>
      </c>
      <c r="H1326" s="1" t="s">
        <v>40</v>
      </c>
      <c r="I1326" s="1" t="s">
        <v>117</v>
      </c>
      <c r="J1326" s="1" t="s">
        <v>81</v>
      </c>
      <c r="K1326" s="1" t="s">
        <v>129</v>
      </c>
      <c r="L1326" s="1" t="s">
        <v>9246</v>
      </c>
      <c r="M1326" s="1" t="s">
        <v>10041</v>
      </c>
      <c r="N1326" s="1" t="s">
        <v>10042</v>
      </c>
      <c r="O1326" s="1" t="s">
        <v>122</v>
      </c>
      <c r="P1326" s="1" t="s">
        <v>246</v>
      </c>
      <c r="Q1326" s="1" t="s">
        <v>247</v>
      </c>
      <c r="R1326" s="1" t="s">
        <v>10042</v>
      </c>
      <c r="S1326" s="1" t="s">
        <v>9410</v>
      </c>
      <c r="T1326" s="1" t="s">
        <v>9246</v>
      </c>
      <c r="U1326" s="1" t="s">
        <v>294</v>
      </c>
      <c r="V1326" s="18">
        <v>0</v>
      </c>
      <c r="W1326" s="18">
        <v>7.1527777777777787E-3</v>
      </c>
      <c r="X1326" s="18">
        <v>7.1527777777777787E-3</v>
      </c>
      <c r="Y1326" s="1" t="e">
        <f>VLOOKUP(A1326,tickets!A:A,1,0)</f>
        <v>#N/A</v>
      </c>
      <c r="Z1326" s="58">
        <v>45344</v>
      </c>
      <c r="AA1326" s="79">
        <v>0.99305555555555547</v>
      </c>
    </row>
    <row r="1327" spans="1:27" hidden="1" x14ac:dyDescent="0.2">
      <c r="A1327" s="1" t="s">
        <v>9247</v>
      </c>
      <c r="B1327" s="1" t="s">
        <v>132</v>
      </c>
      <c r="C1327" s="1" t="s">
        <v>309</v>
      </c>
      <c r="D1327" s="1" t="s">
        <v>257</v>
      </c>
      <c r="E1327" s="1" t="s">
        <v>244</v>
      </c>
      <c r="F1327" s="1" t="s">
        <v>461</v>
      </c>
      <c r="G1327" s="1" t="s">
        <v>116</v>
      </c>
      <c r="H1327" s="1" t="s">
        <v>40</v>
      </c>
      <c r="I1327" s="1" t="s">
        <v>117</v>
      </c>
      <c r="J1327" s="1" t="s">
        <v>81</v>
      </c>
      <c r="K1327" s="1" t="s">
        <v>118</v>
      </c>
      <c r="L1327" s="1" t="s">
        <v>7269</v>
      </c>
      <c r="M1327" s="1" t="s">
        <v>10043</v>
      </c>
      <c r="N1327" s="1" t="s">
        <v>10044</v>
      </c>
      <c r="O1327" s="1" t="s">
        <v>122</v>
      </c>
      <c r="P1327" s="1" t="s">
        <v>246</v>
      </c>
      <c r="Q1327" s="1" t="s">
        <v>247</v>
      </c>
      <c r="R1327" s="1" t="s">
        <v>10045</v>
      </c>
      <c r="S1327" s="1" t="s">
        <v>9406</v>
      </c>
      <c r="T1327" s="1" t="s">
        <v>9248</v>
      </c>
      <c r="U1327" s="1" t="s">
        <v>262</v>
      </c>
      <c r="V1327" s="18">
        <v>1.0879629629629629E-3</v>
      </c>
      <c r="W1327" s="18">
        <v>6.076388888888889E-3</v>
      </c>
      <c r="X1327" s="18">
        <v>4.9884259259259265E-3</v>
      </c>
      <c r="Y1327" s="1" t="e">
        <f>VLOOKUP(A1327,tickets!A:A,1,0)</f>
        <v>#N/A</v>
      </c>
      <c r="Z1327" s="58">
        <v>45341</v>
      </c>
      <c r="AA1327" s="79">
        <v>0.99305555555555547</v>
      </c>
    </row>
    <row r="1328" spans="1:27" hidden="1" x14ac:dyDescent="0.2">
      <c r="A1328" s="1" t="s">
        <v>9249</v>
      </c>
      <c r="B1328" s="1" t="s">
        <v>173</v>
      </c>
      <c r="C1328" s="1" t="s">
        <v>242</v>
      </c>
      <c r="D1328" s="1" t="s">
        <v>251</v>
      </c>
      <c r="E1328" s="1" t="s">
        <v>352</v>
      </c>
      <c r="F1328" s="1" t="s">
        <v>389</v>
      </c>
      <c r="G1328" s="1" t="s">
        <v>110</v>
      </c>
      <c r="H1328" s="1" t="s">
        <v>50</v>
      </c>
      <c r="I1328" s="1" t="s">
        <v>109</v>
      </c>
      <c r="J1328" s="1" t="s">
        <v>4186</v>
      </c>
      <c r="K1328" s="1" t="s">
        <v>114</v>
      </c>
      <c r="L1328" s="1" t="s">
        <v>9250</v>
      </c>
      <c r="M1328" s="1" t="s">
        <v>10046</v>
      </c>
      <c r="N1328" s="1" t="s">
        <v>10047</v>
      </c>
      <c r="O1328" s="1" t="s">
        <v>122</v>
      </c>
      <c r="P1328" s="1" t="s">
        <v>246</v>
      </c>
      <c r="Q1328" s="1" t="s">
        <v>247</v>
      </c>
      <c r="R1328" s="1" t="s">
        <v>10048</v>
      </c>
      <c r="S1328" s="1" t="s">
        <v>9457</v>
      </c>
      <c r="T1328" s="1" t="s">
        <v>6808</v>
      </c>
      <c r="U1328" s="1" t="s">
        <v>9251</v>
      </c>
      <c r="V1328" s="18">
        <v>0</v>
      </c>
      <c r="W1328" s="18">
        <v>0</v>
      </c>
      <c r="X1328" s="18">
        <v>0</v>
      </c>
      <c r="Y1328" s="1" t="e">
        <f>VLOOKUP(A1328,tickets!A:A,1,0)</f>
        <v>#N/A</v>
      </c>
      <c r="Z1328" s="58">
        <v>45343</v>
      </c>
      <c r="AA1328" s="79">
        <v>0.99305555555555547</v>
      </c>
    </row>
    <row r="1329" spans="1:27" hidden="1" x14ac:dyDescent="0.2">
      <c r="A1329" s="1" t="s">
        <v>9252</v>
      </c>
      <c r="B1329" s="1" t="s">
        <v>132</v>
      </c>
      <c r="C1329" s="1" t="s">
        <v>250</v>
      </c>
      <c r="D1329" s="1" t="s">
        <v>251</v>
      </c>
      <c r="E1329" s="1" t="s">
        <v>263</v>
      </c>
      <c r="F1329" s="1" t="s">
        <v>293</v>
      </c>
      <c r="G1329" s="1" t="s">
        <v>116</v>
      </c>
      <c r="H1329" s="1" t="s">
        <v>40</v>
      </c>
      <c r="I1329" s="1" t="s">
        <v>117</v>
      </c>
      <c r="J1329" s="1" t="s">
        <v>81</v>
      </c>
      <c r="K1329" s="1" t="s">
        <v>129</v>
      </c>
      <c r="L1329" s="1" t="s">
        <v>9253</v>
      </c>
      <c r="M1329" s="1" t="s">
        <v>10049</v>
      </c>
      <c r="N1329" s="1" t="s">
        <v>10050</v>
      </c>
      <c r="O1329" s="1" t="s">
        <v>122</v>
      </c>
      <c r="P1329" s="1" t="s">
        <v>246</v>
      </c>
      <c r="Q1329" s="1" t="s">
        <v>247</v>
      </c>
      <c r="R1329" s="1" t="s">
        <v>10050</v>
      </c>
      <c r="S1329" s="1" t="s">
        <v>9410</v>
      </c>
      <c r="T1329" s="1" t="s">
        <v>9253</v>
      </c>
      <c r="U1329" s="1" t="s">
        <v>294</v>
      </c>
      <c r="V1329" s="18">
        <v>0</v>
      </c>
      <c r="W1329" s="18">
        <v>2.3611111111111111E-3</v>
      </c>
      <c r="X1329" s="18">
        <v>2.3611111111111111E-3</v>
      </c>
      <c r="Y1329" s="1" t="e">
        <f>VLOOKUP(A1329,tickets!A:A,1,0)</f>
        <v>#N/A</v>
      </c>
      <c r="Z1329" s="58">
        <v>45344</v>
      </c>
      <c r="AA1329" s="79">
        <v>0.99305555555555547</v>
      </c>
    </row>
    <row r="1330" spans="1:27" hidden="1" x14ac:dyDescent="0.2">
      <c r="A1330" s="1" t="s">
        <v>9254</v>
      </c>
      <c r="B1330" s="1" t="s">
        <v>132</v>
      </c>
      <c r="C1330" s="1" t="s">
        <v>250</v>
      </c>
      <c r="D1330" s="1" t="s">
        <v>251</v>
      </c>
      <c r="E1330" s="1" t="s">
        <v>252</v>
      </c>
      <c r="F1330" s="1" t="s">
        <v>253</v>
      </c>
      <c r="G1330" s="1" t="s">
        <v>159</v>
      </c>
      <c r="H1330" s="1" t="s">
        <v>36</v>
      </c>
      <c r="I1330" s="1" t="s">
        <v>84</v>
      </c>
      <c r="J1330" s="1" t="s">
        <v>81</v>
      </c>
      <c r="K1330" s="1" t="s">
        <v>129</v>
      </c>
      <c r="L1330" s="1" t="s">
        <v>9255</v>
      </c>
      <c r="M1330" s="1" t="s">
        <v>10051</v>
      </c>
      <c r="N1330" s="1" t="s">
        <v>10052</v>
      </c>
      <c r="O1330" s="1" t="s">
        <v>122</v>
      </c>
      <c r="P1330" s="1" t="s">
        <v>246</v>
      </c>
      <c r="Q1330" s="1" t="s">
        <v>247</v>
      </c>
      <c r="R1330" s="1" t="s">
        <v>10053</v>
      </c>
      <c r="S1330" s="1" t="s">
        <v>9567</v>
      </c>
      <c r="T1330" s="1" t="s">
        <v>9255</v>
      </c>
      <c r="U1330" s="1" t="s">
        <v>351</v>
      </c>
      <c r="V1330" s="18">
        <v>1.2152777777777778E-3</v>
      </c>
      <c r="W1330" s="18">
        <v>1.4351851851851854E-3</v>
      </c>
      <c r="X1330" s="18">
        <v>2.199074074074074E-4</v>
      </c>
      <c r="Y1330" s="1" t="e">
        <f>VLOOKUP(A1330,tickets!A:A,1,0)</f>
        <v>#N/A</v>
      </c>
      <c r="Z1330" s="58">
        <v>45347</v>
      </c>
      <c r="AA1330" s="79">
        <v>0.99305555555555547</v>
      </c>
    </row>
    <row r="1331" spans="1:27" hidden="1" x14ac:dyDescent="0.2">
      <c r="A1331" s="1" t="s">
        <v>9256</v>
      </c>
      <c r="B1331" s="1" t="s">
        <v>132</v>
      </c>
      <c r="C1331" s="1" t="s">
        <v>250</v>
      </c>
      <c r="D1331" s="1" t="s">
        <v>251</v>
      </c>
      <c r="E1331" s="1" t="s">
        <v>252</v>
      </c>
      <c r="F1331" s="1" t="s">
        <v>253</v>
      </c>
      <c r="G1331" s="1" t="s">
        <v>159</v>
      </c>
      <c r="H1331" s="1" t="s">
        <v>36</v>
      </c>
      <c r="I1331" s="1" t="s">
        <v>84</v>
      </c>
      <c r="J1331" s="1" t="s">
        <v>81</v>
      </c>
      <c r="K1331" s="1" t="s">
        <v>129</v>
      </c>
      <c r="L1331" s="1" t="s">
        <v>386</v>
      </c>
      <c r="M1331" s="1" t="s">
        <v>10054</v>
      </c>
      <c r="N1331" s="1" t="s">
        <v>10055</v>
      </c>
      <c r="O1331" s="1" t="s">
        <v>122</v>
      </c>
      <c r="P1331" s="1" t="s">
        <v>246</v>
      </c>
      <c r="Q1331" s="1" t="s">
        <v>247</v>
      </c>
      <c r="R1331" s="1" t="s">
        <v>10056</v>
      </c>
      <c r="S1331" s="1" t="s">
        <v>9567</v>
      </c>
      <c r="T1331" s="1" t="s">
        <v>386</v>
      </c>
      <c r="U1331" s="1" t="s">
        <v>255</v>
      </c>
      <c r="V1331" s="18">
        <v>8.1018518518518516E-4</v>
      </c>
      <c r="W1331" s="18">
        <v>1.7708333333333332E-3</v>
      </c>
      <c r="X1331" s="18">
        <v>9.6064814814814808E-4</v>
      </c>
      <c r="Y1331" s="1" t="e">
        <f>VLOOKUP(A1331,tickets!A:A,1,0)</f>
        <v>#N/A</v>
      </c>
      <c r="Z1331" s="58">
        <v>45347</v>
      </c>
      <c r="AA1331" s="79">
        <v>0.99305555555555547</v>
      </c>
    </row>
    <row r="1332" spans="1:27" hidden="1" x14ac:dyDescent="0.2">
      <c r="A1332" s="1" t="s">
        <v>9257</v>
      </c>
      <c r="B1332" s="1" t="s">
        <v>132</v>
      </c>
      <c r="C1332" s="1" t="s">
        <v>250</v>
      </c>
      <c r="D1332" s="1" t="s">
        <v>251</v>
      </c>
      <c r="E1332" s="1" t="s">
        <v>252</v>
      </c>
      <c r="F1332" s="1" t="s">
        <v>253</v>
      </c>
      <c r="G1332" s="1" t="s">
        <v>159</v>
      </c>
      <c r="H1332" s="1" t="s">
        <v>36</v>
      </c>
      <c r="I1332" s="1" t="s">
        <v>84</v>
      </c>
      <c r="J1332" s="1" t="s">
        <v>81</v>
      </c>
      <c r="K1332" s="1" t="s">
        <v>129</v>
      </c>
      <c r="L1332" s="1" t="s">
        <v>9258</v>
      </c>
      <c r="M1332" s="1" t="s">
        <v>10057</v>
      </c>
      <c r="N1332" s="1" t="s">
        <v>10058</v>
      </c>
      <c r="O1332" s="1" t="s">
        <v>122</v>
      </c>
      <c r="P1332" s="1" t="s">
        <v>246</v>
      </c>
      <c r="Q1332" s="1" t="s">
        <v>247</v>
      </c>
      <c r="R1332" s="1" t="s">
        <v>10059</v>
      </c>
      <c r="S1332" s="1" t="s">
        <v>9567</v>
      </c>
      <c r="T1332" s="1" t="s">
        <v>9258</v>
      </c>
      <c r="U1332" s="1" t="s">
        <v>270</v>
      </c>
      <c r="V1332" s="18">
        <v>1.0648148148148147E-3</v>
      </c>
      <c r="W1332" s="18">
        <v>2.7430555555555559E-3</v>
      </c>
      <c r="X1332" s="18">
        <v>1.6782407407407406E-3</v>
      </c>
      <c r="Y1332" s="1" t="e">
        <f>VLOOKUP(A1332,tickets!A:A,1,0)</f>
        <v>#N/A</v>
      </c>
      <c r="Z1332" s="58">
        <v>45347</v>
      </c>
      <c r="AA1332" s="79">
        <v>0.99305555555555547</v>
      </c>
    </row>
    <row r="1333" spans="1:27" x14ac:dyDescent="0.2">
      <c r="A1333" s="1" t="s">
        <v>3961</v>
      </c>
      <c r="B1333" s="1" t="s">
        <v>112</v>
      </c>
      <c r="C1333" s="1" t="s">
        <v>18</v>
      </c>
      <c r="D1333" s="1" t="s">
        <v>18</v>
      </c>
      <c r="E1333" s="1" t="s">
        <v>499</v>
      </c>
      <c r="F1333" s="1" t="s">
        <v>1770</v>
      </c>
      <c r="G1333" s="1" t="s">
        <v>110</v>
      </c>
      <c r="H1333" s="1" t="s">
        <v>50</v>
      </c>
      <c r="I1333" s="1" t="s">
        <v>109</v>
      </c>
      <c r="J1333" s="1" t="s">
        <v>81</v>
      </c>
      <c r="K1333" s="1" t="s">
        <v>111</v>
      </c>
      <c r="L1333" s="1" t="s">
        <v>3965</v>
      </c>
      <c r="M1333" s="1" t="s">
        <v>9680</v>
      </c>
      <c r="N1333" s="1" t="s">
        <v>9681</v>
      </c>
      <c r="O1333" s="1" t="s">
        <v>122</v>
      </c>
      <c r="P1333" s="1" t="s">
        <v>266</v>
      </c>
      <c r="Q1333" s="1" t="s">
        <v>267</v>
      </c>
      <c r="R1333" s="1" t="s">
        <v>9682</v>
      </c>
      <c r="S1333" s="1" t="s">
        <v>9410</v>
      </c>
      <c r="T1333" s="1" t="s">
        <v>9060</v>
      </c>
      <c r="U1333" s="1" t="s">
        <v>6339</v>
      </c>
      <c r="V1333" s="18">
        <v>0</v>
      </c>
      <c r="W1333" s="18">
        <v>1.9212962962962962E-3</v>
      </c>
      <c r="X1333" s="18">
        <v>1.9212962962962962E-3</v>
      </c>
      <c r="Y1333" s="1" t="e">
        <f>VLOOKUP(A1333,tickets!A:A,1,0)</f>
        <v>#N/A</v>
      </c>
      <c r="Z1333" s="58">
        <v>45344</v>
      </c>
      <c r="AA1333" s="79">
        <v>0.99305555555555547</v>
      </c>
    </row>
    <row r="1334" spans="1:27" x14ac:dyDescent="0.2">
      <c r="A1334" s="1" t="s">
        <v>3908</v>
      </c>
      <c r="B1334" s="1" t="s">
        <v>115</v>
      </c>
      <c r="C1334" s="1" t="s">
        <v>13</v>
      </c>
      <c r="D1334" s="1" t="s">
        <v>243</v>
      </c>
      <c r="E1334" s="1" t="s">
        <v>39</v>
      </c>
      <c r="F1334" s="1" t="s">
        <v>120</v>
      </c>
      <c r="G1334" s="1" t="s">
        <v>116</v>
      </c>
      <c r="H1334" s="1" t="s">
        <v>40</v>
      </c>
      <c r="I1334" s="1" t="s">
        <v>117</v>
      </c>
      <c r="J1334" s="1" t="s">
        <v>81</v>
      </c>
      <c r="K1334" s="1" t="s">
        <v>182</v>
      </c>
      <c r="L1334" s="1" t="s">
        <v>3912</v>
      </c>
      <c r="M1334" s="1" t="s">
        <v>9716</v>
      </c>
      <c r="N1334" s="1" t="s">
        <v>9717</v>
      </c>
      <c r="O1334" s="1" t="s">
        <v>122</v>
      </c>
      <c r="P1334" s="1" t="s">
        <v>246</v>
      </c>
      <c r="Q1334" s="1" t="s">
        <v>247</v>
      </c>
      <c r="R1334" s="1" t="s">
        <v>9718</v>
      </c>
      <c r="S1334" s="1" t="s">
        <v>9410</v>
      </c>
      <c r="T1334" s="1" t="s">
        <v>9082</v>
      </c>
      <c r="U1334" s="1" t="s">
        <v>9083</v>
      </c>
      <c r="V1334" s="18">
        <v>2.0413310185185183</v>
      </c>
      <c r="W1334" s="18">
        <v>2.0576273148148148</v>
      </c>
      <c r="X1334" s="18">
        <v>1.6296296296296295E-2</v>
      </c>
      <c r="Y1334" s="1" t="e">
        <f>VLOOKUP(A1334,tickets!A:A,1,0)</f>
        <v>#N/A</v>
      </c>
      <c r="Z1334" s="58">
        <v>45344</v>
      </c>
      <c r="AA1334" s="79">
        <v>0.99305555555555547</v>
      </c>
    </row>
    <row r="1335" spans="1:27" hidden="1" x14ac:dyDescent="0.2">
      <c r="A1335" s="1" t="s">
        <v>9260</v>
      </c>
      <c r="B1335" s="1" t="s">
        <v>132</v>
      </c>
      <c r="C1335" s="1" t="s">
        <v>251</v>
      </c>
      <c r="D1335" s="1" t="s">
        <v>257</v>
      </c>
      <c r="E1335" s="1" t="s">
        <v>320</v>
      </c>
      <c r="F1335" s="1" t="s">
        <v>174</v>
      </c>
      <c r="G1335" s="1" t="s">
        <v>116</v>
      </c>
      <c r="H1335" s="1" t="s">
        <v>40</v>
      </c>
      <c r="I1335" s="1" t="s">
        <v>117</v>
      </c>
      <c r="J1335" s="1" t="s">
        <v>81</v>
      </c>
      <c r="K1335" s="1" t="s">
        <v>129</v>
      </c>
      <c r="L1335" s="1" t="s">
        <v>264</v>
      </c>
      <c r="M1335" s="1" t="s">
        <v>10066</v>
      </c>
      <c r="N1335" s="1" t="s">
        <v>10067</v>
      </c>
      <c r="O1335" s="1" t="s">
        <v>122</v>
      </c>
      <c r="P1335" s="1" t="s">
        <v>199</v>
      </c>
      <c r="Q1335" s="1" t="s">
        <v>115</v>
      </c>
      <c r="R1335" s="1" t="s">
        <v>10068</v>
      </c>
      <c r="S1335" s="1" t="s">
        <v>9406</v>
      </c>
      <c r="T1335" s="1" t="s">
        <v>9261</v>
      </c>
      <c r="U1335" s="1" t="s">
        <v>262</v>
      </c>
      <c r="V1335" s="18">
        <v>9.7569444444444448E-3</v>
      </c>
      <c r="W1335" s="18">
        <v>1.9756944444444445E-2</v>
      </c>
      <c r="X1335" s="18">
        <v>0.01</v>
      </c>
      <c r="Y1335" s="1" t="e">
        <f>VLOOKUP(A1335,tickets!A:A,1,0)</f>
        <v>#N/A</v>
      </c>
      <c r="Z1335" s="58">
        <v>45341</v>
      </c>
      <c r="AA1335" s="79">
        <v>0.99305555555555547</v>
      </c>
    </row>
    <row r="1336" spans="1:27" x14ac:dyDescent="0.2">
      <c r="A1336" s="1" t="s">
        <v>3970</v>
      </c>
      <c r="B1336" s="1" t="s">
        <v>216</v>
      </c>
      <c r="C1336" s="1" t="s">
        <v>18</v>
      </c>
      <c r="D1336" s="1" t="s">
        <v>242</v>
      </c>
      <c r="E1336" s="1" t="s">
        <v>57</v>
      </c>
      <c r="F1336" s="1" t="s">
        <v>147</v>
      </c>
      <c r="G1336" s="1" t="s">
        <v>110</v>
      </c>
      <c r="H1336" s="1" t="s">
        <v>40</v>
      </c>
      <c r="I1336" s="1" t="s">
        <v>117</v>
      </c>
      <c r="J1336" s="1" t="s">
        <v>81</v>
      </c>
      <c r="K1336" s="1" t="s">
        <v>121</v>
      </c>
      <c r="L1336" s="1" t="s">
        <v>3974</v>
      </c>
      <c r="M1336" s="1" t="s">
        <v>9737</v>
      </c>
      <c r="N1336" s="1" t="s">
        <v>9738</v>
      </c>
      <c r="O1336" s="1" t="s">
        <v>122</v>
      </c>
      <c r="P1336" s="1" t="s">
        <v>266</v>
      </c>
      <c r="Q1336" s="1" t="s">
        <v>267</v>
      </c>
      <c r="R1336" s="1" t="s">
        <v>9739</v>
      </c>
      <c r="S1336" s="1" t="s">
        <v>9410</v>
      </c>
      <c r="T1336" s="1" t="s">
        <v>9740</v>
      </c>
      <c r="U1336" s="1" t="s">
        <v>9095</v>
      </c>
      <c r="V1336" s="18">
        <v>0.14230324074074074</v>
      </c>
      <c r="W1336" s="18">
        <v>0.19315972222222222</v>
      </c>
      <c r="X1336" s="18">
        <v>5.0856481481481482E-2</v>
      </c>
      <c r="Y1336" s="1" t="e">
        <f>VLOOKUP(A1336,tickets!A:A,1,0)</f>
        <v>#N/A</v>
      </c>
      <c r="Z1336" s="58">
        <v>45344</v>
      </c>
      <c r="AA1336" s="79">
        <v>0.99305555555555547</v>
      </c>
    </row>
    <row r="1337" spans="1:27" hidden="1" x14ac:dyDescent="0.2">
      <c r="A1337" s="1" t="s">
        <v>9263</v>
      </c>
      <c r="B1337" s="1" t="s">
        <v>132</v>
      </c>
      <c r="C1337" s="1" t="s">
        <v>250</v>
      </c>
      <c r="D1337" s="1" t="s">
        <v>251</v>
      </c>
      <c r="E1337" s="1" t="s">
        <v>268</v>
      </c>
      <c r="F1337" s="1" t="s">
        <v>367</v>
      </c>
      <c r="G1337" s="1" t="s">
        <v>159</v>
      </c>
      <c r="H1337" s="1" t="s">
        <v>36</v>
      </c>
      <c r="I1337" s="1" t="s">
        <v>84</v>
      </c>
      <c r="J1337" s="1" t="s">
        <v>81</v>
      </c>
      <c r="K1337" s="1" t="s">
        <v>129</v>
      </c>
      <c r="L1337" s="1" t="s">
        <v>9264</v>
      </c>
      <c r="M1337" s="1" t="s">
        <v>10072</v>
      </c>
      <c r="N1337" s="1" t="s">
        <v>10073</v>
      </c>
      <c r="O1337" s="1" t="s">
        <v>122</v>
      </c>
      <c r="P1337" s="1" t="s">
        <v>246</v>
      </c>
      <c r="Q1337" s="1" t="s">
        <v>247</v>
      </c>
      <c r="R1337" s="1" t="s">
        <v>10074</v>
      </c>
      <c r="S1337" s="1" t="s">
        <v>9406</v>
      </c>
      <c r="T1337" s="1" t="s">
        <v>9264</v>
      </c>
      <c r="U1337" s="1" t="s">
        <v>291</v>
      </c>
      <c r="V1337" s="18">
        <v>2.7870370370370368E-2</v>
      </c>
      <c r="W1337" s="18">
        <v>2.90162037037037E-2</v>
      </c>
      <c r="X1337" s="18">
        <v>1.1458333333333333E-3</v>
      </c>
      <c r="Y1337" s="1" t="e">
        <f>VLOOKUP(A1337,tickets!A:A,1,0)</f>
        <v>#N/A</v>
      </c>
      <c r="Z1337" s="58">
        <v>45341</v>
      </c>
      <c r="AA1337" s="79">
        <v>0.99305555555555547</v>
      </c>
    </row>
    <row r="1338" spans="1:27" x14ac:dyDescent="0.2">
      <c r="A1338" s="1" t="s">
        <v>3937</v>
      </c>
      <c r="B1338" s="1" t="s">
        <v>115</v>
      </c>
      <c r="C1338" s="1" t="s">
        <v>14</v>
      </c>
      <c r="D1338" s="1" t="s">
        <v>243</v>
      </c>
      <c r="E1338" s="1" t="s">
        <v>48</v>
      </c>
      <c r="F1338" s="1" t="s">
        <v>144</v>
      </c>
      <c r="G1338" s="1" t="s">
        <v>116</v>
      </c>
      <c r="H1338" s="1" t="s">
        <v>40</v>
      </c>
      <c r="I1338" s="1" t="s">
        <v>117</v>
      </c>
      <c r="J1338" s="1" t="s">
        <v>81</v>
      </c>
      <c r="K1338" s="1" t="s">
        <v>204</v>
      </c>
      <c r="L1338" s="1" t="s">
        <v>3941</v>
      </c>
      <c r="M1338" s="1" t="s">
        <v>9808</v>
      </c>
      <c r="N1338" s="1" t="s">
        <v>9809</v>
      </c>
      <c r="O1338" s="1" t="s">
        <v>122</v>
      </c>
      <c r="P1338" s="1" t="s">
        <v>246</v>
      </c>
      <c r="Q1338" s="1" t="s">
        <v>247</v>
      </c>
      <c r="R1338" s="1" t="s">
        <v>9810</v>
      </c>
      <c r="S1338" s="1" t="s">
        <v>9410</v>
      </c>
      <c r="T1338" s="1" t="s">
        <v>9127</v>
      </c>
      <c r="U1338" s="1" t="s">
        <v>9128</v>
      </c>
      <c r="V1338" s="18">
        <v>0.15981481481481483</v>
      </c>
      <c r="W1338" s="18">
        <v>0.20002314814814814</v>
      </c>
      <c r="X1338" s="18">
        <v>4.0208333333333332E-2</v>
      </c>
      <c r="Y1338" s="1" t="e">
        <f>VLOOKUP(A1338,tickets!A:A,1,0)</f>
        <v>#N/A</v>
      </c>
      <c r="Z1338" s="58">
        <v>45344</v>
      </c>
      <c r="AA1338" s="79">
        <v>0.99305555555555547</v>
      </c>
    </row>
    <row r="1339" spans="1:27" x14ac:dyDescent="0.2">
      <c r="A1339" s="1" t="s">
        <v>3893</v>
      </c>
      <c r="B1339" s="1" t="s">
        <v>152</v>
      </c>
      <c r="C1339" s="1" t="s">
        <v>13</v>
      </c>
      <c r="D1339" s="1" t="s">
        <v>344</v>
      </c>
      <c r="E1339" s="1" t="s">
        <v>39</v>
      </c>
      <c r="F1339" s="1" t="s">
        <v>143</v>
      </c>
      <c r="G1339" s="1" t="s">
        <v>110</v>
      </c>
      <c r="H1339" s="1" t="s">
        <v>50</v>
      </c>
      <c r="I1339" s="1" t="s">
        <v>109</v>
      </c>
      <c r="J1339" s="1" t="s">
        <v>81</v>
      </c>
      <c r="K1339" s="1" t="s">
        <v>129</v>
      </c>
      <c r="L1339" s="1" t="s">
        <v>3897</v>
      </c>
      <c r="M1339" s="1" t="s">
        <v>9814</v>
      </c>
      <c r="N1339" s="1" t="s">
        <v>9815</v>
      </c>
      <c r="O1339" s="1" t="s">
        <v>122</v>
      </c>
      <c r="P1339" s="1" t="s">
        <v>246</v>
      </c>
      <c r="Q1339" s="1" t="s">
        <v>247</v>
      </c>
      <c r="R1339" s="1" t="s">
        <v>9816</v>
      </c>
      <c r="S1339" s="1" t="s">
        <v>9410</v>
      </c>
      <c r="T1339" s="1" t="s">
        <v>9130</v>
      </c>
      <c r="U1339" s="1" t="s">
        <v>9131</v>
      </c>
      <c r="V1339" s="18">
        <v>0.92099537037037038</v>
      </c>
      <c r="W1339" s="18">
        <v>0.93366898148148147</v>
      </c>
      <c r="X1339" s="18">
        <v>1.2673611111111109E-2</v>
      </c>
      <c r="Y1339" s="1" t="e">
        <f>VLOOKUP(A1339,tickets!A:A,1,0)</f>
        <v>#N/A</v>
      </c>
      <c r="Z1339" s="58">
        <v>45344</v>
      </c>
      <c r="AA1339" s="79">
        <v>0.99305555555555547</v>
      </c>
    </row>
    <row r="1340" spans="1:27" hidden="1" x14ac:dyDescent="0.2">
      <c r="A1340" s="1" t="s">
        <v>9269</v>
      </c>
      <c r="B1340" s="1" t="s">
        <v>132</v>
      </c>
      <c r="C1340" s="1" t="s">
        <v>256</v>
      </c>
      <c r="D1340" s="1" t="s">
        <v>257</v>
      </c>
      <c r="E1340" s="1" t="s">
        <v>258</v>
      </c>
      <c r="F1340" s="1" t="s">
        <v>461</v>
      </c>
      <c r="G1340" s="1" t="s">
        <v>116</v>
      </c>
      <c r="H1340" s="1" t="s">
        <v>40</v>
      </c>
      <c r="I1340" s="1" t="s">
        <v>117</v>
      </c>
      <c r="J1340" s="1" t="s">
        <v>81</v>
      </c>
      <c r="K1340" s="1" t="s">
        <v>308</v>
      </c>
      <c r="L1340" s="1" t="s">
        <v>429</v>
      </c>
      <c r="M1340" s="1" t="s">
        <v>10081</v>
      </c>
      <c r="N1340" s="1" t="s">
        <v>10082</v>
      </c>
      <c r="O1340" s="1" t="s">
        <v>122</v>
      </c>
      <c r="P1340" s="1" t="s">
        <v>199</v>
      </c>
      <c r="Q1340" s="1" t="s">
        <v>115</v>
      </c>
      <c r="R1340" s="1" t="s">
        <v>10083</v>
      </c>
      <c r="S1340" s="1" t="s">
        <v>9422</v>
      </c>
      <c r="T1340" s="1" t="s">
        <v>9270</v>
      </c>
      <c r="V1340" s="18">
        <v>0.20243055555555556</v>
      </c>
      <c r="W1340" s="18">
        <v>0.21740740740740741</v>
      </c>
      <c r="X1340" s="18">
        <v>1.4976851851851852E-2</v>
      </c>
      <c r="Y1340" s="1" t="e">
        <f>VLOOKUP(A1340,tickets!A:A,1,0)</f>
        <v>#N/A</v>
      </c>
      <c r="Z1340" s="58">
        <v>45342</v>
      </c>
      <c r="AA1340" s="79">
        <v>0.99305555555555547</v>
      </c>
    </row>
    <row r="1341" spans="1:27" x14ac:dyDescent="0.2">
      <c r="A1341" s="1" t="s">
        <v>3917</v>
      </c>
      <c r="B1341" s="1" t="s">
        <v>3659</v>
      </c>
      <c r="C1341" s="1" t="s">
        <v>14</v>
      </c>
      <c r="D1341" s="1" t="s">
        <v>9086</v>
      </c>
      <c r="E1341" s="1" t="s">
        <v>51</v>
      </c>
      <c r="F1341" s="1" t="s">
        <v>3660</v>
      </c>
      <c r="G1341" s="1" t="s">
        <v>159</v>
      </c>
      <c r="H1341" s="1" t="s">
        <v>36</v>
      </c>
      <c r="I1341" s="1" t="s">
        <v>84</v>
      </c>
      <c r="J1341" s="1" t="s">
        <v>81</v>
      </c>
      <c r="K1341" s="1" t="s">
        <v>1287</v>
      </c>
      <c r="L1341" s="1" t="s">
        <v>3921</v>
      </c>
      <c r="M1341" s="1" t="s">
        <v>9828</v>
      </c>
      <c r="N1341" s="1" t="s">
        <v>9829</v>
      </c>
      <c r="O1341" s="1" t="s">
        <v>122</v>
      </c>
      <c r="P1341" s="1" t="s">
        <v>249</v>
      </c>
      <c r="Q1341" s="1" t="s">
        <v>9087</v>
      </c>
      <c r="R1341" s="1" t="s">
        <v>9830</v>
      </c>
      <c r="S1341" s="1" t="s">
        <v>9410</v>
      </c>
      <c r="T1341" s="1" t="s">
        <v>9139</v>
      </c>
      <c r="U1341" s="1" t="s">
        <v>9140</v>
      </c>
      <c r="V1341" s="18">
        <v>0.67762731481481486</v>
      </c>
      <c r="W1341" s="18">
        <v>0.76012731481481488</v>
      </c>
      <c r="X1341" s="18">
        <v>8.2500000000000004E-2</v>
      </c>
      <c r="Y1341" s="1" t="e">
        <f>VLOOKUP(A1341,tickets!A:A,1,0)</f>
        <v>#N/A</v>
      </c>
      <c r="Z1341" s="58">
        <v>45344</v>
      </c>
      <c r="AA1341" s="79">
        <v>0.99305555555555547</v>
      </c>
    </row>
    <row r="1342" spans="1:27" x14ac:dyDescent="0.2">
      <c r="A1342" s="1" t="s">
        <v>3903</v>
      </c>
      <c r="B1342" s="1" t="s">
        <v>115</v>
      </c>
      <c r="C1342" s="1" t="s">
        <v>13</v>
      </c>
      <c r="D1342" s="1" t="s">
        <v>374</v>
      </c>
      <c r="E1342" s="1" t="s">
        <v>39</v>
      </c>
      <c r="F1342" s="1" t="s">
        <v>136</v>
      </c>
      <c r="G1342" s="1" t="s">
        <v>116</v>
      </c>
      <c r="H1342" s="1" t="s">
        <v>40</v>
      </c>
      <c r="I1342" s="1" t="s">
        <v>117</v>
      </c>
      <c r="J1342" s="1" t="s">
        <v>81</v>
      </c>
      <c r="K1342" s="1" t="s">
        <v>488</v>
      </c>
      <c r="L1342" s="1" t="s">
        <v>3907</v>
      </c>
      <c r="M1342" s="1" t="s">
        <v>10075</v>
      </c>
      <c r="N1342" s="1" t="s">
        <v>10076</v>
      </c>
      <c r="O1342" s="1" t="s">
        <v>122</v>
      </c>
      <c r="P1342" s="1" t="s">
        <v>246</v>
      </c>
      <c r="Q1342" s="1" t="s">
        <v>247</v>
      </c>
      <c r="R1342" s="1" t="s">
        <v>10077</v>
      </c>
      <c r="S1342" s="1" t="s">
        <v>9410</v>
      </c>
      <c r="T1342" s="1" t="s">
        <v>9265</v>
      </c>
      <c r="U1342" s="1" t="s">
        <v>9266</v>
      </c>
      <c r="V1342" s="18">
        <v>1.758912037037037</v>
      </c>
      <c r="W1342" s="18">
        <v>1.7835416666666666</v>
      </c>
      <c r="X1342" s="18">
        <v>2.462962962962963E-2</v>
      </c>
      <c r="Y1342" s="1" t="e">
        <f>VLOOKUP(A1342,tickets!A:A,1,0)</f>
        <v>#N/A</v>
      </c>
      <c r="Z1342" s="58">
        <v>45344</v>
      </c>
      <c r="AA1342" s="79">
        <v>0.99305555555555547</v>
      </c>
    </row>
    <row r="1343" spans="1:27" hidden="1" x14ac:dyDescent="0.2">
      <c r="A1343" s="1" t="s">
        <v>3975</v>
      </c>
      <c r="B1343" s="1" t="s">
        <v>124</v>
      </c>
      <c r="C1343" s="1" t="s">
        <v>18</v>
      </c>
      <c r="D1343" s="1" t="s">
        <v>277</v>
      </c>
      <c r="E1343" s="1" t="s">
        <v>64</v>
      </c>
      <c r="F1343" s="1" t="s">
        <v>125</v>
      </c>
      <c r="G1343" s="1" t="s">
        <v>123</v>
      </c>
      <c r="H1343" s="1" t="s">
        <v>50</v>
      </c>
      <c r="I1343" s="1" t="s">
        <v>109</v>
      </c>
      <c r="J1343" s="1" t="s">
        <v>80</v>
      </c>
      <c r="K1343" s="1" t="s">
        <v>129</v>
      </c>
      <c r="L1343" s="1" t="s">
        <v>3978</v>
      </c>
      <c r="M1343" s="1" t="s">
        <v>10087</v>
      </c>
      <c r="N1343" s="1" t="s">
        <v>10087</v>
      </c>
      <c r="O1343" s="1" t="s">
        <v>122</v>
      </c>
      <c r="P1343" s="1" t="s">
        <v>266</v>
      </c>
      <c r="Q1343" s="1" t="s">
        <v>267</v>
      </c>
      <c r="R1343" s="1" t="s">
        <v>10088</v>
      </c>
      <c r="S1343" s="1" t="s">
        <v>9410</v>
      </c>
      <c r="T1343" s="1" t="s">
        <v>9273</v>
      </c>
      <c r="U1343" s="1" t="s">
        <v>9274</v>
      </c>
      <c r="V1343" s="18">
        <v>5.2719907407407403E-2</v>
      </c>
      <c r="W1343" s="18">
        <v>5.710648148148148E-2</v>
      </c>
      <c r="X1343" s="18">
        <v>4.386574074074074E-3</v>
      </c>
      <c r="Y1343" s="1" t="e">
        <f>VLOOKUP(A1343,tickets!A:A,1,0)</f>
        <v>#N/A</v>
      </c>
      <c r="Z1343" s="58">
        <v>45344</v>
      </c>
      <c r="AA1343" s="79">
        <v>0.99305555555555547</v>
      </c>
    </row>
    <row r="1344" spans="1:27" hidden="1" x14ac:dyDescent="0.2">
      <c r="A1344" s="1" t="s">
        <v>9276</v>
      </c>
      <c r="B1344" s="1" t="s">
        <v>132</v>
      </c>
      <c r="C1344" s="1" t="s">
        <v>256</v>
      </c>
      <c r="D1344" s="1" t="s">
        <v>257</v>
      </c>
      <c r="E1344" s="1" t="s">
        <v>258</v>
      </c>
      <c r="F1344" s="1" t="s">
        <v>174</v>
      </c>
      <c r="G1344" s="1" t="s">
        <v>116</v>
      </c>
      <c r="H1344" s="1" t="s">
        <v>40</v>
      </c>
      <c r="I1344" s="1" t="s">
        <v>117</v>
      </c>
      <c r="J1344" s="1" t="s">
        <v>81</v>
      </c>
      <c r="K1344" s="1" t="s">
        <v>129</v>
      </c>
      <c r="L1344" s="1" t="s">
        <v>264</v>
      </c>
      <c r="M1344" s="1" t="s">
        <v>10091</v>
      </c>
      <c r="N1344" s="1" t="s">
        <v>10092</v>
      </c>
      <c r="O1344" s="1" t="s">
        <v>122</v>
      </c>
      <c r="P1344" s="1" t="s">
        <v>199</v>
      </c>
      <c r="Q1344" s="1" t="s">
        <v>115</v>
      </c>
      <c r="R1344" s="1" t="s">
        <v>10093</v>
      </c>
      <c r="S1344" s="1" t="s">
        <v>9482</v>
      </c>
      <c r="T1344" s="1" t="s">
        <v>9277</v>
      </c>
      <c r="V1344" s="18">
        <v>0.10810185185185185</v>
      </c>
      <c r="W1344" s="18">
        <v>0.14760416666666668</v>
      </c>
      <c r="X1344" s="18">
        <v>3.9502314814814816E-2</v>
      </c>
      <c r="Y1344" s="1" t="e">
        <f>VLOOKUP(A1344,tickets!A:A,1,0)</f>
        <v>#N/A</v>
      </c>
      <c r="Z1344" s="58">
        <v>45345</v>
      </c>
      <c r="AA1344" s="79">
        <v>0.99305555555555547</v>
      </c>
    </row>
    <row r="1345" spans="1:27" hidden="1" x14ac:dyDescent="0.2">
      <c r="A1345" s="1" t="s">
        <v>9278</v>
      </c>
      <c r="B1345" s="1" t="s">
        <v>132</v>
      </c>
      <c r="C1345" s="1" t="s">
        <v>250</v>
      </c>
      <c r="D1345" s="1" t="s">
        <v>251</v>
      </c>
      <c r="E1345" s="1" t="s">
        <v>289</v>
      </c>
      <c r="F1345" s="1" t="s">
        <v>290</v>
      </c>
      <c r="G1345" s="1" t="s">
        <v>110</v>
      </c>
      <c r="H1345" s="1" t="s">
        <v>50</v>
      </c>
      <c r="I1345" s="1" t="s">
        <v>109</v>
      </c>
      <c r="J1345" s="1" t="s">
        <v>81</v>
      </c>
      <c r="K1345" s="1" t="s">
        <v>129</v>
      </c>
      <c r="L1345" s="1" t="s">
        <v>269</v>
      </c>
      <c r="M1345" s="1" t="s">
        <v>10094</v>
      </c>
      <c r="N1345" s="1" t="s">
        <v>10095</v>
      </c>
      <c r="O1345" s="1" t="s">
        <v>122</v>
      </c>
      <c r="P1345" s="1" t="s">
        <v>246</v>
      </c>
      <c r="Q1345" s="1" t="s">
        <v>247</v>
      </c>
      <c r="R1345" s="1" t="s">
        <v>10096</v>
      </c>
      <c r="S1345" s="1" t="s">
        <v>9567</v>
      </c>
      <c r="T1345" s="1" t="s">
        <v>269</v>
      </c>
      <c r="U1345" s="1" t="s">
        <v>369</v>
      </c>
      <c r="V1345" s="18">
        <v>4.7453703703703704E-4</v>
      </c>
      <c r="W1345" s="18">
        <v>1.1921296296296296E-3</v>
      </c>
      <c r="X1345" s="18">
        <v>7.175925925925927E-4</v>
      </c>
      <c r="Y1345" s="1" t="e">
        <f>VLOOKUP(A1345,tickets!A:A,1,0)</f>
        <v>#N/A</v>
      </c>
      <c r="Z1345" s="58">
        <v>45347</v>
      </c>
      <c r="AA1345" s="79">
        <v>0.99305555555555547</v>
      </c>
    </row>
    <row r="1346" spans="1:27" hidden="1" x14ac:dyDescent="0.2">
      <c r="A1346" s="1" t="s">
        <v>9279</v>
      </c>
      <c r="B1346" s="1" t="s">
        <v>132</v>
      </c>
      <c r="C1346" s="1" t="s">
        <v>309</v>
      </c>
      <c r="D1346" s="1" t="s">
        <v>257</v>
      </c>
      <c r="E1346" s="1" t="s">
        <v>281</v>
      </c>
      <c r="F1346" s="1" t="s">
        <v>471</v>
      </c>
      <c r="G1346" s="1" t="s">
        <v>116</v>
      </c>
      <c r="H1346" s="1" t="s">
        <v>40</v>
      </c>
      <c r="I1346" s="1" t="s">
        <v>117</v>
      </c>
      <c r="J1346" s="1" t="s">
        <v>81</v>
      </c>
      <c r="K1346" s="1" t="s">
        <v>415</v>
      </c>
      <c r="L1346" s="1" t="s">
        <v>508</v>
      </c>
      <c r="M1346" s="1" t="s">
        <v>10097</v>
      </c>
      <c r="N1346" s="1" t="s">
        <v>10098</v>
      </c>
      <c r="O1346" s="1" t="s">
        <v>122</v>
      </c>
      <c r="P1346" s="1" t="s">
        <v>246</v>
      </c>
      <c r="Q1346" s="1" t="s">
        <v>247</v>
      </c>
      <c r="R1346" s="1" t="s">
        <v>10099</v>
      </c>
      <c r="S1346" s="1" t="s">
        <v>9457</v>
      </c>
      <c r="T1346" s="1" t="s">
        <v>9280</v>
      </c>
      <c r="U1346" s="1" t="s">
        <v>9281</v>
      </c>
      <c r="V1346" s="18">
        <v>1.0115740740740741E-2</v>
      </c>
      <c r="W1346" s="18">
        <v>1.6261574074074074E-2</v>
      </c>
      <c r="X1346" s="18">
        <v>6.145833333333333E-3</v>
      </c>
      <c r="Y1346" s="1" t="e">
        <f>VLOOKUP(A1346,tickets!A:A,1,0)</f>
        <v>#N/A</v>
      </c>
      <c r="Z1346" s="58">
        <v>45343</v>
      </c>
      <c r="AA1346" s="79">
        <v>0.99305555555555547</v>
      </c>
    </row>
    <row r="1347" spans="1:27" hidden="1" x14ac:dyDescent="0.2">
      <c r="A1347" s="1" t="s">
        <v>3913</v>
      </c>
      <c r="B1347" s="1" t="s">
        <v>124</v>
      </c>
      <c r="C1347" s="1" t="s">
        <v>18</v>
      </c>
      <c r="D1347" s="1" t="s">
        <v>277</v>
      </c>
      <c r="E1347" s="1" t="s">
        <v>61</v>
      </c>
      <c r="F1347" s="1" t="s">
        <v>125</v>
      </c>
      <c r="G1347" s="1" t="s">
        <v>123</v>
      </c>
      <c r="H1347" s="1" t="s">
        <v>50</v>
      </c>
      <c r="I1347" s="1" t="s">
        <v>109</v>
      </c>
      <c r="J1347" s="1" t="s">
        <v>80</v>
      </c>
      <c r="K1347" s="1" t="s">
        <v>121</v>
      </c>
      <c r="L1347" s="1" t="s">
        <v>3916</v>
      </c>
      <c r="M1347" s="1" t="s">
        <v>10089</v>
      </c>
      <c r="N1347" s="1" t="s">
        <v>10089</v>
      </c>
      <c r="O1347" s="1" t="s">
        <v>122</v>
      </c>
      <c r="P1347" s="1" t="s">
        <v>278</v>
      </c>
      <c r="Q1347" s="1" t="s">
        <v>278</v>
      </c>
      <c r="R1347" s="1" t="s">
        <v>10090</v>
      </c>
      <c r="S1347" s="1" t="s">
        <v>9410</v>
      </c>
      <c r="T1347" s="1" t="s">
        <v>9275</v>
      </c>
      <c r="U1347" s="1" t="s">
        <v>469</v>
      </c>
      <c r="V1347" s="18">
        <v>0.51006944444444446</v>
      </c>
      <c r="W1347" s="18">
        <v>0.51099537037037035</v>
      </c>
      <c r="X1347" s="18">
        <v>9.2592592592592585E-4</v>
      </c>
      <c r="Y1347" s="1" t="e">
        <f>VLOOKUP(A1347,tickets!A:A,1,0)</f>
        <v>#N/A</v>
      </c>
      <c r="Z1347" s="58">
        <v>45344</v>
      </c>
      <c r="AA1347" s="79">
        <v>0.99305555555555547</v>
      </c>
    </row>
    <row r="1348" spans="1:27" hidden="1" x14ac:dyDescent="0.2">
      <c r="A1348" s="1" t="s">
        <v>9282</v>
      </c>
      <c r="B1348" s="1" t="s">
        <v>132</v>
      </c>
      <c r="C1348" s="1" t="s">
        <v>250</v>
      </c>
      <c r="D1348" s="1" t="s">
        <v>251</v>
      </c>
      <c r="E1348" s="1" t="s">
        <v>289</v>
      </c>
      <c r="F1348" s="1" t="s">
        <v>290</v>
      </c>
      <c r="G1348" s="1" t="s">
        <v>110</v>
      </c>
      <c r="H1348" s="1" t="s">
        <v>50</v>
      </c>
      <c r="I1348" s="1" t="s">
        <v>109</v>
      </c>
      <c r="J1348" s="1" t="s">
        <v>81</v>
      </c>
      <c r="K1348" s="1" t="s">
        <v>129</v>
      </c>
      <c r="L1348" s="1" t="s">
        <v>254</v>
      </c>
      <c r="M1348" s="1" t="s">
        <v>10103</v>
      </c>
      <c r="N1348" s="1" t="s">
        <v>10104</v>
      </c>
      <c r="O1348" s="1" t="s">
        <v>122</v>
      </c>
      <c r="P1348" s="1" t="s">
        <v>246</v>
      </c>
      <c r="Q1348" s="1" t="s">
        <v>247</v>
      </c>
      <c r="R1348" s="1" t="s">
        <v>10105</v>
      </c>
      <c r="S1348" s="1" t="s">
        <v>9406</v>
      </c>
      <c r="T1348" s="1" t="s">
        <v>254</v>
      </c>
      <c r="U1348" s="1" t="s">
        <v>346</v>
      </c>
      <c r="V1348" s="18">
        <v>7.8703703703703705E-4</v>
      </c>
      <c r="W1348" s="18">
        <v>1.5740740740740741E-3</v>
      </c>
      <c r="X1348" s="18">
        <v>7.8703703703703705E-4</v>
      </c>
      <c r="Y1348" s="1" t="e">
        <f>VLOOKUP(A1348,tickets!A:A,1,0)</f>
        <v>#N/A</v>
      </c>
      <c r="Z1348" s="58">
        <v>45341</v>
      </c>
      <c r="AA1348" s="79">
        <v>0.99305555555555547</v>
      </c>
    </row>
    <row r="1349" spans="1:27" x14ac:dyDescent="0.2">
      <c r="A1349" s="1" t="s">
        <v>3873</v>
      </c>
      <c r="B1349" s="1" t="s">
        <v>167</v>
      </c>
      <c r="C1349" s="1" t="s">
        <v>22</v>
      </c>
      <c r="D1349" s="1" t="s">
        <v>22</v>
      </c>
      <c r="E1349" s="1" t="s">
        <v>47</v>
      </c>
      <c r="F1349" s="1" t="s">
        <v>205</v>
      </c>
      <c r="G1349" s="1" t="s">
        <v>110</v>
      </c>
      <c r="H1349" s="1" t="s">
        <v>50</v>
      </c>
      <c r="I1349" s="1" t="s">
        <v>109</v>
      </c>
      <c r="J1349" s="1" t="s">
        <v>81</v>
      </c>
      <c r="K1349" s="1" t="s">
        <v>129</v>
      </c>
      <c r="L1349" s="1" t="s">
        <v>3877</v>
      </c>
      <c r="M1349" s="1" t="s">
        <v>10135</v>
      </c>
      <c r="N1349" s="1" t="s">
        <v>10136</v>
      </c>
      <c r="O1349" s="1" t="s">
        <v>122</v>
      </c>
      <c r="P1349" s="1" t="s">
        <v>279</v>
      </c>
      <c r="Q1349" s="1" t="s">
        <v>280</v>
      </c>
      <c r="R1349" s="1" t="s">
        <v>10137</v>
      </c>
      <c r="S1349" s="1" t="s">
        <v>9410</v>
      </c>
      <c r="T1349" s="1" t="s">
        <v>470</v>
      </c>
      <c r="U1349" s="1" t="s">
        <v>470</v>
      </c>
      <c r="V1349" s="18">
        <v>0</v>
      </c>
      <c r="W1349" s="18">
        <v>1.0763888888888889E-3</v>
      </c>
      <c r="X1349" s="18">
        <v>1.0763888888888889E-3</v>
      </c>
      <c r="Y1349" s="1" t="e">
        <f>VLOOKUP(A1349,tickets!A:A,1,0)</f>
        <v>#N/A</v>
      </c>
      <c r="Z1349" s="58">
        <v>45344</v>
      </c>
      <c r="AA1349" s="79">
        <v>0.99305555555555547</v>
      </c>
    </row>
    <row r="1350" spans="1:27" hidden="1" x14ac:dyDescent="0.2">
      <c r="A1350" s="1" t="s">
        <v>3864</v>
      </c>
      <c r="B1350" s="1" t="s">
        <v>124</v>
      </c>
      <c r="C1350" s="1" t="s">
        <v>18</v>
      </c>
      <c r="D1350" s="1" t="s">
        <v>277</v>
      </c>
      <c r="E1350" s="1" t="s">
        <v>61</v>
      </c>
      <c r="F1350" s="1" t="s">
        <v>125</v>
      </c>
      <c r="G1350" s="1" t="s">
        <v>123</v>
      </c>
      <c r="H1350" s="1" t="s">
        <v>50</v>
      </c>
      <c r="I1350" s="1" t="s">
        <v>109</v>
      </c>
      <c r="J1350" s="1" t="s">
        <v>80</v>
      </c>
      <c r="K1350" s="1" t="s">
        <v>138</v>
      </c>
      <c r="L1350" s="1" t="s">
        <v>139</v>
      </c>
      <c r="M1350" s="1" t="s">
        <v>10157</v>
      </c>
      <c r="N1350" s="1" t="s">
        <v>10157</v>
      </c>
      <c r="O1350" s="1" t="s">
        <v>122</v>
      </c>
      <c r="P1350" s="1" t="s">
        <v>278</v>
      </c>
      <c r="Q1350" s="1" t="s">
        <v>278</v>
      </c>
      <c r="R1350" s="1" t="s">
        <v>10158</v>
      </c>
      <c r="S1350" s="1" t="s">
        <v>9410</v>
      </c>
      <c r="T1350" s="1" t="s">
        <v>511</v>
      </c>
      <c r="U1350" s="1" t="s">
        <v>469</v>
      </c>
      <c r="V1350" s="18">
        <v>8.0347222222222223E-2</v>
      </c>
      <c r="W1350" s="18">
        <v>8.6620370370370361E-2</v>
      </c>
      <c r="X1350" s="18">
        <v>6.2731481481481484E-3</v>
      </c>
      <c r="Y1350" s="1" t="e">
        <f>VLOOKUP(A1350,tickets!A:A,1,0)</f>
        <v>#N/A</v>
      </c>
      <c r="Z1350" s="58">
        <v>45344</v>
      </c>
      <c r="AA1350" s="79">
        <v>0.99305555555555547</v>
      </c>
    </row>
    <row r="1351" spans="1:27" hidden="1" x14ac:dyDescent="0.2">
      <c r="A1351" s="1" t="s">
        <v>9284</v>
      </c>
      <c r="B1351" s="1" t="s">
        <v>115</v>
      </c>
      <c r="C1351" s="1" t="s">
        <v>242</v>
      </c>
      <c r="D1351" s="1" t="s">
        <v>243</v>
      </c>
      <c r="E1351" s="1" t="s">
        <v>244</v>
      </c>
      <c r="F1351" s="1" t="s">
        <v>9285</v>
      </c>
      <c r="G1351" s="1" t="s">
        <v>110</v>
      </c>
      <c r="H1351" s="1" t="s">
        <v>50</v>
      </c>
      <c r="I1351" s="1" t="s">
        <v>109</v>
      </c>
      <c r="J1351" s="1" t="s">
        <v>81</v>
      </c>
      <c r="K1351" s="1" t="s">
        <v>402</v>
      </c>
      <c r="L1351" s="1" t="s">
        <v>9286</v>
      </c>
      <c r="M1351" s="1" t="s">
        <v>10112</v>
      </c>
      <c r="N1351" s="1" t="s">
        <v>10113</v>
      </c>
      <c r="O1351" s="1" t="s">
        <v>122</v>
      </c>
      <c r="P1351" s="1" t="s">
        <v>246</v>
      </c>
      <c r="Q1351" s="1" t="s">
        <v>247</v>
      </c>
      <c r="R1351" s="1" t="s">
        <v>10114</v>
      </c>
      <c r="S1351" s="1" t="s">
        <v>9482</v>
      </c>
      <c r="T1351" s="1" t="s">
        <v>9287</v>
      </c>
      <c r="V1351" s="18">
        <v>2.5462962962962961E-4</v>
      </c>
      <c r="W1351" s="18">
        <v>3.0393518518518518E-2</v>
      </c>
      <c r="X1351" s="18">
        <v>3.0138888888888885E-2</v>
      </c>
      <c r="Y1351" s="1" t="e">
        <f>VLOOKUP(A1351,tickets!A:A,1,0)</f>
        <v>#N/A</v>
      </c>
      <c r="Z1351" s="58">
        <v>45345</v>
      </c>
      <c r="AA1351" s="79">
        <v>0.99305555555555547</v>
      </c>
    </row>
    <row r="1352" spans="1:27" hidden="1" x14ac:dyDescent="0.2">
      <c r="A1352" s="1" t="s">
        <v>9288</v>
      </c>
      <c r="B1352" s="1" t="s">
        <v>132</v>
      </c>
      <c r="C1352" s="1" t="s">
        <v>309</v>
      </c>
      <c r="D1352" s="1" t="s">
        <v>257</v>
      </c>
      <c r="E1352" s="1" t="s">
        <v>281</v>
      </c>
      <c r="F1352" s="1" t="s">
        <v>471</v>
      </c>
      <c r="G1352" s="1" t="s">
        <v>116</v>
      </c>
      <c r="H1352" s="1" t="s">
        <v>40</v>
      </c>
      <c r="I1352" s="1" t="s">
        <v>117</v>
      </c>
      <c r="J1352" s="1" t="s">
        <v>81</v>
      </c>
      <c r="K1352" s="1" t="s">
        <v>415</v>
      </c>
      <c r="L1352" s="1" t="s">
        <v>508</v>
      </c>
      <c r="M1352" s="1" t="s">
        <v>10115</v>
      </c>
      <c r="N1352" s="1" t="s">
        <v>10116</v>
      </c>
      <c r="O1352" s="1" t="s">
        <v>122</v>
      </c>
      <c r="P1352" s="1" t="s">
        <v>363</v>
      </c>
      <c r="Q1352" s="1" t="s">
        <v>423</v>
      </c>
      <c r="R1352" s="1" t="s">
        <v>10117</v>
      </c>
      <c r="S1352" s="1" t="s">
        <v>9422</v>
      </c>
      <c r="T1352" s="1" t="s">
        <v>9289</v>
      </c>
      <c r="U1352" s="1" t="s">
        <v>519</v>
      </c>
      <c r="V1352" s="18">
        <v>1.5289351851851851E-2</v>
      </c>
      <c r="W1352" s="18">
        <v>1.9988425925925927E-2</v>
      </c>
      <c r="X1352" s="18">
        <v>4.6990740740740743E-3</v>
      </c>
      <c r="Y1352" s="1" t="e">
        <f>VLOOKUP(A1352,tickets!A:A,1,0)</f>
        <v>#N/A</v>
      </c>
      <c r="Z1352" s="58">
        <v>45342</v>
      </c>
      <c r="AA1352" s="79">
        <v>0.99305555555555547</v>
      </c>
    </row>
    <row r="1353" spans="1:27" x14ac:dyDescent="0.2">
      <c r="A1353" s="1" t="s">
        <v>3932</v>
      </c>
      <c r="B1353" s="1" t="s">
        <v>112</v>
      </c>
      <c r="C1353" s="1" t="s">
        <v>21</v>
      </c>
      <c r="D1353" s="1" t="s">
        <v>373</v>
      </c>
      <c r="E1353" s="1" t="s">
        <v>43</v>
      </c>
      <c r="F1353" s="1" t="s">
        <v>134</v>
      </c>
      <c r="G1353" s="1" t="s">
        <v>110</v>
      </c>
      <c r="H1353" s="1" t="s">
        <v>50</v>
      </c>
      <c r="I1353" s="1" t="s">
        <v>109</v>
      </c>
      <c r="J1353" s="1" t="s">
        <v>81</v>
      </c>
      <c r="K1353" s="1" t="s">
        <v>121</v>
      </c>
      <c r="L1353" s="1" t="s">
        <v>3936</v>
      </c>
      <c r="M1353" s="1" t="s">
        <v>10204</v>
      </c>
      <c r="N1353" s="1" t="s">
        <v>10205</v>
      </c>
      <c r="O1353" s="1" t="s">
        <v>122</v>
      </c>
      <c r="P1353" s="1" t="s">
        <v>246</v>
      </c>
      <c r="Q1353" s="1" t="s">
        <v>247</v>
      </c>
      <c r="R1353" s="1" t="s">
        <v>10206</v>
      </c>
      <c r="S1353" s="1" t="s">
        <v>9410</v>
      </c>
      <c r="T1353" s="1" t="s">
        <v>504</v>
      </c>
      <c r="U1353" s="1" t="s">
        <v>9330</v>
      </c>
      <c r="V1353" s="18">
        <v>2.7452083333333337</v>
      </c>
      <c r="W1353" s="18">
        <v>2.8534837962962967</v>
      </c>
      <c r="X1353" s="18">
        <v>0.10827546296296296</v>
      </c>
      <c r="Y1353" s="1" t="e">
        <f>VLOOKUP(A1353,tickets!A:A,1,0)</f>
        <v>#N/A</v>
      </c>
      <c r="Z1353" s="58">
        <v>45344</v>
      </c>
      <c r="AA1353" s="79">
        <v>0.99305555555555547</v>
      </c>
    </row>
    <row r="1354" spans="1:27" x14ac:dyDescent="0.2">
      <c r="A1354" s="1" t="s">
        <v>3898</v>
      </c>
      <c r="B1354" s="1" t="s">
        <v>115</v>
      </c>
      <c r="C1354" s="1" t="s">
        <v>13</v>
      </c>
      <c r="D1354" s="1" t="s">
        <v>374</v>
      </c>
      <c r="E1354" s="1" t="s">
        <v>39</v>
      </c>
      <c r="F1354" s="1" t="s">
        <v>149</v>
      </c>
      <c r="G1354" s="1" t="s">
        <v>110</v>
      </c>
      <c r="H1354" s="1" t="s">
        <v>50</v>
      </c>
      <c r="I1354" s="1" t="s">
        <v>109</v>
      </c>
      <c r="J1354" s="1" t="s">
        <v>81</v>
      </c>
      <c r="K1354" s="1" t="s">
        <v>488</v>
      </c>
      <c r="L1354" s="1" t="s">
        <v>3902</v>
      </c>
      <c r="M1354" s="1" t="s">
        <v>10210</v>
      </c>
      <c r="N1354" s="1" t="s">
        <v>10211</v>
      </c>
      <c r="O1354" s="1" t="s">
        <v>122</v>
      </c>
      <c r="P1354" s="1" t="s">
        <v>246</v>
      </c>
      <c r="Q1354" s="1" t="s">
        <v>247</v>
      </c>
      <c r="R1354" s="1" t="s">
        <v>10212</v>
      </c>
      <c r="S1354" s="1" t="s">
        <v>9410</v>
      </c>
      <c r="T1354" s="1" t="s">
        <v>9333</v>
      </c>
      <c r="U1354" s="1" t="s">
        <v>9334</v>
      </c>
      <c r="V1354" s="18">
        <v>1.7579513888888887</v>
      </c>
      <c r="W1354" s="18">
        <v>1.7751273148148148</v>
      </c>
      <c r="X1354" s="18">
        <v>1.7175925925925924E-2</v>
      </c>
      <c r="Y1354" s="1" t="e">
        <f>VLOOKUP(A1354,tickets!A:A,1,0)</f>
        <v>#N/A</v>
      </c>
      <c r="Z1354" s="58">
        <v>45344</v>
      </c>
      <c r="AA1354" s="79">
        <v>0.99305555555555547</v>
      </c>
    </row>
    <row r="1355" spans="1:27" x14ac:dyDescent="0.2">
      <c r="A1355" s="1" t="s">
        <v>3858</v>
      </c>
      <c r="B1355" s="1" t="s">
        <v>115</v>
      </c>
      <c r="C1355" s="1" t="s">
        <v>20</v>
      </c>
      <c r="D1355" s="1" t="s">
        <v>243</v>
      </c>
      <c r="E1355" s="1" t="s">
        <v>69</v>
      </c>
      <c r="F1355" s="1" t="s">
        <v>144</v>
      </c>
      <c r="G1355" s="1" t="s">
        <v>116</v>
      </c>
      <c r="H1355" s="1" t="s">
        <v>40</v>
      </c>
      <c r="I1355" s="1" t="s">
        <v>117</v>
      </c>
      <c r="J1355" s="1" t="s">
        <v>81</v>
      </c>
      <c r="K1355" s="1" t="s">
        <v>118</v>
      </c>
      <c r="L1355" s="1" t="s">
        <v>3863</v>
      </c>
      <c r="M1355" s="1" t="s">
        <v>10213</v>
      </c>
      <c r="N1355" s="1" t="s">
        <v>10214</v>
      </c>
      <c r="O1355" s="1" t="s">
        <v>122</v>
      </c>
      <c r="P1355" s="1" t="s">
        <v>246</v>
      </c>
      <c r="Q1355" s="1" t="s">
        <v>247</v>
      </c>
      <c r="R1355" s="1" t="s">
        <v>10215</v>
      </c>
      <c r="S1355" s="1" t="s">
        <v>9410</v>
      </c>
      <c r="T1355" s="1" t="s">
        <v>9335</v>
      </c>
      <c r="U1355" s="1" t="s">
        <v>9336</v>
      </c>
      <c r="V1355" s="18">
        <v>0</v>
      </c>
      <c r="W1355" s="18">
        <v>0.27224537037037039</v>
      </c>
      <c r="X1355" s="18">
        <v>0.27224537037037039</v>
      </c>
      <c r="Y1355" s="1" t="e">
        <f>VLOOKUP(A1355,tickets!A:A,1,0)</f>
        <v>#N/A</v>
      </c>
      <c r="Z1355" s="58">
        <v>45344</v>
      </c>
      <c r="AA1355" s="79">
        <v>0.99305555555555547</v>
      </c>
    </row>
    <row r="1356" spans="1:27" hidden="1" x14ac:dyDescent="0.2">
      <c r="A1356" s="1" t="s">
        <v>9294</v>
      </c>
      <c r="B1356" s="1" t="s">
        <v>132</v>
      </c>
      <c r="C1356" s="1" t="s">
        <v>250</v>
      </c>
      <c r="D1356" s="1" t="s">
        <v>251</v>
      </c>
      <c r="E1356" s="1" t="s">
        <v>252</v>
      </c>
      <c r="F1356" s="1" t="s">
        <v>253</v>
      </c>
      <c r="G1356" s="1" t="s">
        <v>159</v>
      </c>
      <c r="H1356" s="1" t="s">
        <v>36</v>
      </c>
      <c r="I1356" s="1" t="s">
        <v>84</v>
      </c>
      <c r="J1356" s="1" t="s">
        <v>81</v>
      </c>
      <c r="K1356" s="1" t="s">
        <v>129</v>
      </c>
      <c r="L1356" s="1" t="s">
        <v>9295</v>
      </c>
      <c r="M1356" s="1" t="s">
        <v>10126</v>
      </c>
      <c r="N1356" s="1" t="s">
        <v>10127</v>
      </c>
      <c r="O1356" s="1" t="s">
        <v>122</v>
      </c>
      <c r="P1356" s="1" t="s">
        <v>246</v>
      </c>
      <c r="Q1356" s="1" t="s">
        <v>247</v>
      </c>
      <c r="R1356" s="1" t="s">
        <v>10128</v>
      </c>
      <c r="S1356" s="1" t="s">
        <v>9488</v>
      </c>
      <c r="T1356" s="1" t="s">
        <v>9295</v>
      </c>
      <c r="U1356" s="1" t="s">
        <v>351</v>
      </c>
      <c r="V1356" s="18">
        <v>6.3657407407407402E-4</v>
      </c>
      <c r="W1356" s="18">
        <v>2.1874999999999998E-3</v>
      </c>
      <c r="X1356" s="18">
        <v>1.5509259259259261E-3</v>
      </c>
      <c r="Y1356" s="1" t="e">
        <f>VLOOKUP(A1356,tickets!A:A,1,0)</f>
        <v>#N/A</v>
      </c>
      <c r="Z1356" s="58">
        <v>45346</v>
      </c>
      <c r="AA1356" s="79">
        <v>0.99305555555555547</v>
      </c>
    </row>
    <row r="1357" spans="1:27" hidden="1" x14ac:dyDescent="0.2">
      <c r="A1357" s="1" t="s">
        <v>9296</v>
      </c>
      <c r="B1357" s="1" t="s">
        <v>132</v>
      </c>
      <c r="C1357" s="1" t="s">
        <v>250</v>
      </c>
      <c r="D1357" s="1" t="s">
        <v>251</v>
      </c>
      <c r="E1357" s="1" t="s">
        <v>289</v>
      </c>
      <c r="F1357" s="1" t="s">
        <v>290</v>
      </c>
      <c r="G1357" s="1" t="s">
        <v>110</v>
      </c>
      <c r="H1357" s="1" t="s">
        <v>50</v>
      </c>
      <c r="I1357" s="1" t="s">
        <v>109</v>
      </c>
      <c r="J1357" s="1" t="s">
        <v>81</v>
      </c>
      <c r="K1357" s="1" t="s">
        <v>129</v>
      </c>
      <c r="L1357" s="1" t="s">
        <v>9170</v>
      </c>
      <c r="M1357" s="1" t="s">
        <v>10129</v>
      </c>
      <c r="N1357" s="1" t="s">
        <v>10130</v>
      </c>
      <c r="O1357" s="1" t="s">
        <v>122</v>
      </c>
      <c r="P1357" s="1" t="s">
        <v>246</v>
      </c>
      <c r="Q1357" s="1" t="s">
        <v>247</v>
      </c>
      <c r="R1357" s="1" t="s">
        <v>10131</v>
      </c>
      <c r="S1357" s="1" t="s">
        <v>9488</v>
      </c>
      <c r="T1357" s="1" t="s">
        <v>9170</v>
      </c>
      <c r="U1357" s="1" t="s">
        <v>369</v>
      </c>
      <c r="V1357" s="18">
        <v>7.7546296296296304E-4</v>
      </c>
      <c r="W1357" s="18">
        <v>1.5393518518518519E-3</v>
      </c>
      <c r="X1357" s="18">
        <v>7.6388888888888893E-4</v>
      </c>
      <c r="Y1357" s="1" t="e">
        <f>VLOOKUP(A1357,tickets!A:A,1,0)</f>
        <v>#N/A</v>
      </c>
      <c r="Z1357" s="58">
        <v>45346</v>
      </c>
      <c r="AA1357" s="79">
        <v>0.99305555555555547</v>
      </c>
    </row>
    <row r="1358" spans="1:27" hidden="1" x14ac:dyDescent="0.2">
      <c r="A1358" s="1" t="s">
        <v>9297</v>
      </c>
      <c r="B1358" s="1" t="s">
        <v>132</v>
      </c>
      <c r="C1358" s="1" t="s">
        <v>250</v>
      </c>
      <c r="D1358" s="1" t="s">
        <v>251</v>
      </c>
      <c r="E1358" s="1" t="s">
        <v>289</v>
      </c>
      <c r="F1358" s="1" t="s">
        <v>290</v>
      </c>
      <c r="G1358" s="1" t="s">
        <v>110</v>
      </c>
      <c r="H1358" s="1" t="s">
        <v>50</v>
      </c>
      <c r="I1358" s="1" t="s">
        <v>109</v>
      </c>
      <c r="J1358" s="1" t="s">
        <v>81</v>
      </c>
      <c r="K1358" s="1" t="s">
        <v>129</v>
      </c>
      <c r="L1358" s="1" t="s">
        <v>9174</v>
      </c>
      <c r="M1358" s="1" t="s">
        <v>10132</v>
      </c>
      <c r="N1358" s="1" t="s">
        <v>10133</v>
      </c>
      <c r="O1358" s="1" t="s">
        <v>122</v>
      </c>
      <c r="P1358" s="1" t="s">
        <v>246</v>
      </c>
      <c r="Q1358" s="1" t="s">
        <v>247</v>
      </c>
      <c r="R1358" s="1" t="s">
        <v>10134</v>
      </c>
      <c r="S1358" s="1" t="s">
        <v>9488</v>
      </c>
      <c r="T1358" s="1" t="s">
        <v>9174</v>
      </c>
      <c r="U1358" s="1" t="s">
        <v>369</v>
      </c>
      <c r="V1358" s="18">
        <v>4.6296296296296293E-4</v>
      </c>
      <c r="W1358" s="18">
        <v>1.2731481481481483E-3</v>
      </c>
      <c r="X1358" s="18">
        <v>8.1018518518518516E-4</v>
      </c>
      <c r="Y1358" s="1" t="e">
        <f>VLOOKUP(A1358,tickets!A:A,1,0)</f>
        <v>#N/A</v>
      </c>
      <c r="Z1358" s="58">
        <v>45346</v>
      </c>
      <c r="AA1358" s="79">
        <v>0.99305555555555547</v>
      </c>
    </row>
    <row r="1359" spans="1:27" hidden="1" x14ac:dyDescent="0.2">
      <c r="A1359" s="1" t="s">
        <v>3870</v>
      </c>
      <c r="B1359" s="1" t="s">
        <v>124</v>
      </c>
      <c r="C1359" s="1" t="s">
        <v>18</v>
      </c>
      <c r="D1359" s="1" t="s">
        <v>277</v>
      </c>
      <c r="E1359" s="1" t="s">
        <v>61</v>
      </c>
      <c r="F1359" s="1" t="s">
        <v>125</v>
      </c>
      <c r="G1359" s="1" t="s">
        <v>123</v>
      </c>
      <c r="H1359" s="1" t="s">
        <v>50</v>
      </c>
      <c r="I1359" s="1" t="s">
        <v>109</v>
      </c>
      <c r="J1359" s="1" t="s">
        <v>80</v>
      </c>
      <c r="K1359" s="1" t="s">
        <v>129</v>
      </c>
      <c r="L1359" s="1" t="s">
        <v>497</v>
      </c>
      <c r="M1359" s="1" t="s">
        <v>10219</v>
      </c>
      <c r="N1359" s="1" t="s">
        <v>10219</v>
      </c>
      <c r="O1359" s="1" t="s">
        <v>122</v>
      </c>
      <c r="P1359" s="1" t="s">
        <v>278</v>
      </c>
      <c r="Q1359" s="1" t="s">
        <v>278</v>
      </c>
      <c r="R1359" s="1" t="s">
        <v>10220</v>
      </c>
      <c r="S1359" s="1" t="s">
        <v>9410</v>
      </c>
      <c r="T1359" s="1" t="s">
        <v>6766</v>
      </c>
      <c r="U1359" s="1" t="s">
        <v>469</v>
      </c>
      <c r="V1359" s="18">
        <v>0.23907407407407408</v>
      </c>
      <c r="W1359" s="18">
        <v>0.23966435185185186</v>
      </c>
      <c r="X1359" s="18">
        <v>5.9027777777777778E-4</v>
      </c>
      <c r="Y1359" s="1" t="e">
        <f>VLOOKUP(A1359,tickets!A:A,1,0)</f>
        <v>#N/A</v>
      </c>
      <c r="Z1359" s="58">
        <v>45344</v>
      </c>
      <c r="AA1359" s="79">
        <v>0.99305555555555547</v>
      </c>
    </row>
    <row r="1360" spans="1:27" hidden="1" x14ac:dyDescent="0.2">
      <c r="A1360" s="1" t="s">
        <v>3867</v>
      </c>
      <c r="B1360" s="1" t="s">
        <v>124</v>
      </c>
      <c r="C1360" s="1" t="s">
        <v>18</v>
      </c>
      <c r="D1360" s="1" t="s">
        <v>277</v>
      </c>
      <c r="E1360" s="1" t="s">
        <v>61</v>
      </c>
      <c r="F1360" s="1" t="s">
        <v>125</v>
      </c>
      <c r="G1360" s="1" t="s">
        <v>123</v>
      </c>
      <c r="H1360" s="1" t="s">
        <v>50</v>
      </c>
      <c r="I1360" s="1" t="s">
        <v>109</v>
      </c>
      <c r="J1360" s="1" t="s">
        <v>80</v>
      </c>
      <c r="K1360" s="1" t="s">
        <v>126</v>
      </c>
      <c r="L1360" s="1" t="s">
        <v>215</v>
      </c>
      <c r="M1360" s="1" t="s">
        <v>10221</v>
      </c>
      <c r="N1360" s="1" t="s">
        <v>10221</v>
      </c>
      <c r="O1360" s="1" t="s">
        <v>122</v>
      </c>
      <c r="P1360" s="1" t="s">
        <v>278</v>
      </c>
      <c r="Q1360" s="1" t="s">
        <v>278</v>
      </c>
      <c r="R1360" s="1" t="s">
        <v>10222</v>
      </c>
      <c r="S1360" s="1" t="s">
        <v>9410</v>
      </c>
      <c r="T1360" s="1" t="s">
        <v>9338</v>
      </c>
      <c r="U1360" s="1" t="s">
        <v>469</v>
      </c>
      <c r="V1360" s="18">
        <v>0.18711805555555558</v>
      </c>
      <c r="W1360" s="18">
        <v>0.18810185185185188</v>
      </c>
      <c r="X1360" s="18">
        <v>9.8379629629629642E-4</v>
      </c>
      <c r="Y1360" s="1" t="e">
        <f>VLOOKUP(A1360,tickets!A:A,1,0)</f>
        <v>#N/A</v>
      </c>
      <c r="Z1360" s="58">
        <v>45344</v>
      </c>
      <c r="AA1360" s="79">
        <v>0.99305555555555547</v>
      </c>
    </row>
    <row r="1361" spans="1:27" hidden="1" x14ac:dyDescent="0.2">
      <c r="A1361" s="1" t="s">
        <v>9299</v>
      </c>
      <c r="B1361" s="1" t="s">
        <v>132</v>
      </c>
      <c r="C1361" s="1" t="s">
        <v>250</v>
      </c>
      <c r="D1361" s="1" t="s">
        <v>251</v>
      </c>
      <c r="E1361" s="1" t="s">
        <v>289</v>
      </c>
      <c r="F1361" s="1" t="s">
        <v>290</v>
      </c>
      <c r="G1361" s="1" t="s">
        <v>110</v>
      </c>
      <c r="H1361" s="1" t="s">
        <v>50</v>
      </c>
      <c r="I1361" s="1" t="s">
        <v>109</v>
      </c>
      <c r="J1361" s="1" t="s">
        <v>81</v>
      </c>
      <c r="K1361" s="1" t="s">
        <v>129</v>
      </c>
      <c r="L1361" s="1" t="s">
        <v>9170</v>
      </c>
      <c r="M1361" s="1" t="s">
        <v>10140</v>
      </c>
      <c r="N1361" s="1" t="s">
        <v>10141</v>
      </c>
      <c r="O1361" s="1" t="s">
        <v>122</v>
      </c>
      <c r="P1361" s="1" t="s">
        <v>246</v>
      </c>
      <c r="Q1361" s="1" t="s">
        <v>247</v>
      </c>
      <c r="R1361" s="1" t="s">
        <v>10142</v>
      </c>
      <c r="S1361" s="1" t="s">
        <v>9422</v>
      </c>
      <c r="T1361" s="1" t="s">
        <v>269</v>
      </c>
      <c r="U1361" s="1" t="s">
        <v>369</v>
      </c>
      <c r="V1361" s="18">
        <v>6.3657407407407402E-4</v>
      </c>
      <c r="W1361" s="18">
        <v>1.423611111111111E-3</v>
      </c>
      <c r="X1361" s="18">
        <v>7.8703703703703705E-4</v>
      </c>
      <c r="Y1361" s="1" t="e">
        <f>VLOOKUP(A1361,tickets!A:A,1,0)</f>
        <v>#N/A</v>
      </c>
      <c r="Z1361" s="58">
        <v>45342</v>
      </c>
      <c r="AA1361" s="79">
        <v>0.99305555555555547</v>
      </c>
    </row>
    <row r="1362" spans="1:27" hidden="1" x14ac:dyDescent="0.2">
      <c r="A1362" s="1" t="s">
        <v>9300</v>
      </c>
      <c r="B1362" s="1" t="s">
        <v>132</v>
      </c>
      <c r="C1362" s="1" t="s">
        <v>251</v>
      </c>
      <c r="D1362" s="1" t="s">
        <v>257</v>
      </c>
      <c r="E1362" s="1" t="s">
        <v>407</v>
      </c>
      <c r="F1362" s="1" t="s">
        <v>461</v>
      </c>
      <c r="G1362" s="1" t="s">
        <v>116</v>
      </c>
      <c r="H1362" s="1" t="s">
        <v>40</v>
      </c>
      <c r="I1362" s="1" t="s">
        <v>117</v>
      </c>
      <c r="J1362" s="1" t="s">
        <v>81</v>
      </c>
      <c r="K1362" s="1" t="s">
        <v>150</v>
      </c>
      <c r="L1362" s="1" t="s">
        <v>9156</v>
      </c>
      <c r="M1362" s="1" t="s">
        <v>10143</v>
      </c>
      <c r="N1362" s="1" t="s">
        <v>10144</v>
      </c>
      <c r="O1362" s="1" t="s">
        <v>122</v>
      </c>
      <c r="P1362" s="1" t="s">
        <v>199</v>
      </c>
      <c r="Q1362" s="1" t="s">
        <v>115</v>
      </c>
      <c r="R1362" s="1" t="s">
        <v>10145</v>
      </c>
      <c r="S1362" s="1" t="s">
        <v>9482</v>
      </c>
      <c r="T1362" s="1" t="s">
        <v>9301</v>
      </c>
      <c r="U1362" s="1" t="s">
        <v>9302</v>
      </c>
      <c r="V1362" s="18">
        <v>1.1956018518518517E-2</v>
      </c>
      <c r="W1362" s="18">
        <v>1.7141203703703704E-2</v>
      </c>
      <c r="X1362" s="18">
        <v>5.185185185185185E-3</v>
      </c>
      <c r="Y1362" s="1" t="e">
        <f>VLOOKUP(A1362,tickets!A:A,1,0)</f>
        <v>#N/A</v>
      </c>
      <c r="Z1362" s="58">
        <v>45345</v>
      </c>
      <c r="AA1362" s="79">
        <v>0.99305555555555547</v>
      </c>
    </row>
    <row r="1363" spans="1:27" x14ac:dyDescent="0.2">
      <c r="A1363" s="1" t="s">
        <v>3993</v>
      </c>
      <c r="B1363" s="1" t="s">
        <v>115</v>
      </c>
      <c r="C1363" s="1" t="s">
        <v>22</v>
      </c>
      <c r="D1363" s="1" t="s">
        <v>243</v>
      </c>
      <c r="E1363" s="1" t="s">
        <v>47</v>
      </c>
      <c r="F1363" s="1" t="s">
        <v>191</v>
      </c>
      <c r="G1363" s="1" t="s">
        <v>116</v>
      </c>
      <c r="H1363" s="1" t="s">
        <v>40</v>
      </c>
      <c r="I1363" s="1" t="s">
        <v>117</v>
      </c>
      <c r="J1363" s="1" t="s">
        <v>81</v>
      </c>
      <c r="K1363" s="1" t="s">
        <v>170</v>
      </c>
      <c r="L1363" s="1" t="s">
        <v>3997</v>
      </c>
      <c r="M1363" s="1" t="s">
        <v>9553</v>
      </c>
      <c r="N1363" s="1" t="s">
        <v>9554</v>
      </c>
      <c r="O1363" s="1" t="s">
        <v>122</v>
      </c>
      <c r="P1363" s="1" t="s">
        <v>246</v>
      </c>
      <c r="Q1363" s="1" t="s">
        <v>247</v>
      </c>
      <c r="R1363" s="1" t="s">
        <v>9555</v>
      </c>
      <c r="S1363" s="1" t="s">
        <v>9482</v>
      </c>
      <c r="T1363" s="1" t="s">
        <v>9001</v>
      </c>
      <c r="U1363" s="1" t="s">
        <v>512</v>
      </c>
      <c r="V1363" s="18">
        <v>0</v>
      </c>
      <c r="W1363" s="18">
        <v>6.5972222222222222E-3</v>
      </c>
      <c r="X1363" s="18">
        <v>6.5972222222222222E-3</v>
      </c>
      <c r="Y1363" s="1" t="e">
        <f>VLOOKUP(A1363,tickets!A:A,1,0)</f>
        <v>#N/A</v>
      </c>
      <c r="Z1363" s="58">
        <v>45345</v>
      </c>
      <c r="AA1363" s="79">
        <v>0.99305555555555547</v>
      </c>
    </row>
    <row r="1364" spans="1:27" x14ac:dyDescent="0.2">
      <c r="A1364" s="1" t="s">
        <v>3998</v>
      </c>
      <c r="B1364" s="1" t="s">
        <v>115</v>
      </c>
      <c r="C1364" s="1" t="s">
        <v>20</v>
      </c>
      <c r="D1364" s="1" t="s">
        <v>243</v>
      </c>
      <c r="E1364" s="1" t="s">
        <v>65</v>
      </c>
      <c r="F1364" s="1" t="s">
        <v>144</v>
      </c>
      <c r="G1364" s="1" t="s">
        <v>116</v>
      </c>
      <c r="H1364" s="1" t="s">
        <v>40</v>
      </c>
      <c r="I1364" s="1" t="s">
        <v>117</v>
      </c>
      <c r="J1364" s="1" t="s">
        <v>81</v>
      </c>
      <c r="K1364" s="1" t="s">
        <v>169</v>
      </c>
      <c r="L1364" s="1" t="s">
        <v>4002</v>
      </c>
      <c r="M1364" s="1" t="s">
        <v>9603</v>
      </c>
      <c r="N1364" s="1" t="s">
        <v>9604</v>
      </c>
      <c r="O1364" s="1" t="s">
        <v>122</v>
      </c>
      <c r="P1364" s="1" t="s">
        <v>246</v>
      </c>
      <c r="Q1364" s="1" t="s">
        <v>247</v>
      </c>
      <c r="R1364" s="1" t="s">
        <v>9605</v>
      </c>
      <c r="S1364" s="1" t="s">
        <v>9482</v>
      </c>
      <c r="T1364" s="1" t="s">
        <v>9021</v>
      </c>
      <c r="U1364" s="1" t="s">
        <v>9022</v>
      </c>
      <c r="V1364" s="18">
        <v>0.79831018518518515</v>
      </c>
      <c r="W1364" s="18">
        <v>0.9173958333333333</v>
      </c>
      <c r="X1364" s="18">
        <v>0.11908564814814815</v>
      </c>
      <c r="Y1364" s="1" t="e">
        <f>VLOOKUP(A1364,tickets!A:A,1,0)</f>
        <v>#N/A</v>
      </c>
      <c r="Z1364" s="58">
        <v>45345</v>
      </c>
      <c r="AA1364" s="79">
        <v>0.99305555555555547</v>
      </c>
    </row>
    <row r="1365" spans="1:27" x14ac:dyDescent="0.2">
      <c r="A1365" s="1" t="s">
        <v>4017</v>
      </c>
      <c r="B1365" s="1" t="s">
        <v>115</v>
      </c>
      <c r="C1365" s="1" t="s">
        <v>18</v>
      </c>
      <c r="D1365" s="1" t="s">
        <v>243</v>
      </c>
      <c r="E1365" s="1" t="s">
        <v>61</v>
      </c>
      <c r="F1365" s="1" t="s">
        <v>144</v>
      </c>
      <c r="G1365" s="1" t="s">
        <v>116</v>
      </c>
      <c r="H1365" s="1" t="s">
        <v>40</v>
      </c>
      <c r="I1365" s="1" t="s">
        <v>117</v>
      </c>
      <c r="J1365" s="1" t="s">
        <v>81</v>
      </c>
      <c r="K1365" s="1" t="s">
        <v>118</v>
      </c>
      <c r="L1365" s="1" t="s">
        <v>4021</v>
      </c>
      <c r="M1365" s="1" t="s">
        <v>9609</v>
      </c>
      <c r="N1365" s="1" t="s">
        <v>9610</v>
      </c>
      <c r="O1365" s="1" t="s">
        <v>122</v>
      </c>
      <c r="P1365" s="1" t="s">
        <v>246</v>
      </c>
      <c r="Q1365" s="1" t="s">
        <v>247</v>
      </c>
      <c r="R1365" s="1" t="s">
        <v>9611</v>
      </c>
      <c r="S1365" s="1" t="s">
        <v>9482</v>
      </c>
      <c r="T1365" s="1" t="s">
        <v>9025</v>
      </c>
      <c r="U1365" s="1" t="s">
        <v>9026</v>
      </c>
      <c r="V1365" s="18">
        <v>0.81314814814814806</v>
      </c>
      <c r="W1365" s="18">
        <v>0.91364583333333327</v>
      </c>
      <c r="X1365" s="18">
        <v>0.10049768518518519</v>
      </c>
      <c r="Y1365" s="1" t="e">
        <f>VLOOKUP(A1365,tickets!A:A,1,0)</f>
        <v>#N/A</v>
      </c>
      <c r="Z1365" s="58">
        <v>45345</v>
      </c>
      <c r="AA1365" s="79">
        <v>0.99305555555555547</v>
      </c>
    </row>
    <row r="1366" spans="1:27" hidden="1" x14ac:dyDescent="0.2">
      <c r="A1366" s="1" t="s">
        <v>9308</v>
      </c>
      <c r="B1366" s="1" t="s">
        <v>132</v>
      </c>
      <c r="C1366" s="1" t="s">
        <v>256</v>
      </c>
      <c r="D1366" s="1" t="s">
        <v>257</v>
      </c>
      <c r="E1366" s="1" t="s">
        <v>258</v>
      </c>
      <c r="F1366" s="1" t="s">
        <v>461</v>
      </c>
      <c r="G1366" s="1" t="s">
        <v>116</v>
      </c>
      <c r="H1366" s="1" t="s">
        <v>40</v>
      </c>
      <c r="I1366" s="1" t="s">
        <v>117</v>
      </c>
      <c r="J1366" s="1" t="s">
        <v>81</v>
      </c>
      <c r="K1366" s="1" t="s">
        <v>129</v>
      </c>
      <c r="L1366" s="1" t="s">
        <v>6133</v>
      </c>
      <c r="M1366" s="1" t="s">
        <v>10154</v>
      </c>
      <c r="N1366" s="1" t="s">
        <v>10155</v>
      </c>
      <c r="O1366" s="1" t="s">
        <v>122</v>
      </c>
      <c r="P1366" s="1" t="s">
        <v>199</v>
      </c>
      <c r="Q1366" s="1" t="s">
        <v>115</v>
      </c>
      <c r="R1366" s="1" t="s">
        <v>10156</v>
      </c>
      <c r="S1366" s="1" t="s">
        <v>9482</v>
      </c>
      <c r="T1366" s="1" t="s">
        <v>9309</v>
      </c>
      <c r="V1366" s="18">
        <v>0</v>
      </c>
      <c r="W1366" s="18">
        <v>6.4236111111111117E-3</v>
      </c>
      <c r="X1366" s="18">
        <v>6.4236111111111117E-3</v>
      </c>
      <c r="Y1366" s="1" t="e">
        <f>VLOOKUP(A1366,tickets!A:A,1,0)</f>
        <v>#N/A</v>
      </c>
      <c r="Z1366" s="58">
        <v>45345</v>
      </c>
      <c r="AA1366" s="79">
        <v>0.99305555555555547</v>
      </c>
    </row>
    <row r="1367" spans="1:27" x14ac:dyDescent="0.2">
      <c r="A1367" s="1" t="s">
        <v>4047</v>
      </c>
      <c r="B1367" s="1" t="s">
        <v>176</v>
      </c>
      <c r="C1367" s="1" t="s">
        <v>19</v>
      </c>
      <c r="D1367" s="1" t="s">
        <v>9031</v>
      </c>
      <c r="E1367" s="1" t="s">
        <v>63</v>
      </c>
      <c r="F1367" s="1" t="s">
        <v>4052</v>
      </c>
      <c r="G1367" s="1" t="s">
        <v>159</v>
      </c>
      <c r="H1367" s="1" t="s">
        <v>36</v>
      </c>
      <c r="I1367" s="1" t="s">
        <v>84</v>
      </c>
      <c r="J1367" s="1" t="s">
        <v>81</v>
      </c>
      <c r="K1367" s="1" t="s">
        <v>114</v>
      </c>
      <c r="L1367" s="1" t="s">
        <v>4051</v>
      </c>
      <c r="M1367" s="1" t="s">
        <v>9619</v>
      </c>
      <c r="N1367" s="1" t="s">
        <v>9620</v>
      </c>
      <c r="O1367" s="1" t="s">
        <v>122</v>
      </c>
      <c r="P1367" s="1" t="s">
        <v>384</v>
      </c>
      <c r="Q1367" s="1" t="s">
        <v>385</v>
      </c>
      <c r="R1367" s="1" t="s">
        <v>9621</v>
      </c>
      <c r="S1367" s="1" t="s">
        <v>9482</v>
      </c>
      <c r="T1367" s="1" t="s">
        <v>414</v>
      </c>
      <c r="U1367" s="1" t="s">
        <v>382</v>
      </c>
      <c r="V1367" s="18">
        <v>0</v>
      </c>
      <c r="W1367" s="18">
        <v>1.6898148148148148E-2</v>
      </c>
      <c r="X1367" s="18">
        <v>1.6898148148148148E-2</v>
      </c>
      <c r="Y1367" s="1" t="e">
        <f>VLOOKUP(A1367,tickets!A:A,1,0)</f>
        <v>#N/A</v>
      </c>
      <c r="Z1367" s="58">
        <v>45345</v>
      </c>
      <c r="AA1367" s="79">
        <v>0.99305555555555547</v>
      </c>
    </row>
    <row r="1368" spans="1:27" hidden="1" x14ac:dyDescent="0.2">
      <c r="A1368" s="1" t="s">
        <v>9310</v>
      </c>
      <c r="B1368" s="1" t="s">
        <v>132</v>
      </c>
      <c r="C1368" s="1" t="s">
        <v>256</v>
      </c>
      <c r="D1368" s="1" t="s">
        <v>257</v>
      </c>
      <c r="E1368" s="1" t="s">
        <v>252</v>
      </c>
      <c r="F1368" s="1" t="s">
        <v>219</v>
      </c>
      <c r="G1368" s="1" t="s">
        <v>116</v>
      </c>
      <c r="H1368" s="1" t="s">
        <v>40</v>
      </c>
      <c r="I1368" s="1" t="s">
        <v>117</v>
      </c>
      <c r="J1368" s="1" t="s">
        <v>81</v>
      </c>
      <c r="K1368" s="1" t="s">
        <v>129</v>
      </c>
      <c r="L1368" s="1" t="s">
        <v>314</v>
      </c>
      <c r="M1368" s="1" t="s">
        <v>10159</v>
      </c>
      <c r="N1368" s="1" t="s">
        <v>10160</v>
      </c>
      <c r="O1368" s="1" t="s">
        <v>122</v>
      </c>
      <c r="P1368" s="1" t="s">
        <v>199</v>
      </c>
      <c r="Q1368" s="1" t="s">
        <v>115</v>
      </c>
      <c r="R1368" s="1" t="s">
        <v>10161</v>
      </c>
      <c r="S1368" s="1" t="s">
        <v>9482</v>
      </c>
      <c r="T1368" s="1" t="s">
        <v>9311</v>
      </c>
      <c r="U1368" s="1" t="s">
        <v>262</v>
      </c>
      <c r="V1368" s="18">
        <v>0.11934027777777778</v>
      </c>
      <c r="W1368" s="18">
        <v>0.12615740740740741</v>
      </c>
      <c r="X1368" s="18">
        <v>6.8171296296296287E-3</v>
      </c>
      <c r="Y1368" s="1" t="e">
        <f>VLOOKUP(A1368,tickets!A:A,1,0)</f>
        <v>#N/A</v>
      </c>
      <c r="Z1368" s="58">
        <v>45345</v>
      </c>
      <c r="AA1368" s="79">
        <v>0.99305555555555547</v>
      </c>
    </row>
    <row r="1369" spans="1:27" x14ac:dyDescent="0.2">
      <c r="A1369" s="1" t="s">
        <v>4027</v>
      </c>
      <c r="B1369" s="1" t="s">
        <v>115</v>
      </c>
      <c r="C1369" s="1" t="s">
        <v>18</v>
      </c>
      <c r="D1369" s="1" t="s">
        <v>257</v>
      </c>
      <c r="E1369" s="1" t="s">
        <v>499</v>
      </c>
      <c r="F1369" s="1" t="s">
        <v>461</v>
      </c>
      <c r="G1369" s="1" t="s">
        <v>110</v>
      </c>
      <c r="H1369" s="1" t="s">
        <v>50</v>
      </c>
      <c r="I1369" s="1" t="s">
        <v>109</v>
      </c>
      <c r="J1369" s="1" t="s">
        <v>81</v>
      </c>
      <c r="K1369" s="1" t="s">
        <v>114</v>
      </c>
      <c r="L1369" s="1" t="s">
        <v>4031</v>
      </c>
      <c r="M1369" s="1" t="s">
        <v>9713</v>
      </c>
      <c r="N1369" s="1" t="s">
        <v>9714</v>
      </c>
      <c r="O1369" s="1" t="s">
        <v>122</v>
      </c>
      <c r="P1369" s="1" t="s">
        <v>246</v>
      </c>
      <c r="Q1369" s="1" t="s">
        <v>247</v>
      </c>
      <c r="R1369" s="1" t="s">
        <v>9715</v>
      </c>
      <c r="S1369" s="1" t="s">
        <v>9482</v>
      </c>
      <c r="T1369" s="1" t="s">
        <v>9080</v>
      </c>
      <c r="U1369" s="1" t="s">
        <v>9081</v>
      </c>
      <c r="V1369" s="18">
        <v>0.72243055555555558</v>
      </c>
      <c r="W1369" s="18">
        <v>0.72886574074074073</v>
      </c>
      <c r="X1369" s="18">
        <v>6.4351851851851861E-3</v>
      </c>
      <c r="Y1369" s="1" t="e">
        <f>VLOOKUP(A1369,tickets!A:A,1,0)</f>
        <v>#N/A</v>
      </c>
      <c r="Z1369" s="58">
        <v>45345</v>
      </c>
      <c r="AA1369" s="79">
        <v>0.99305555555555547</v>
      </c>
    </row>
    <row r="1370" spans="1:27" hidden="1" x14ac:dyDescent="0.2">
      <c r="A1370" s="1" t="s">
        <v>9313</v>
      </c>
      <c r="B1370" s="1" t="s">
        <v>132</v>
      </c>
      <c r="C1370" s="1" t="s">
        <v>309</v>
      </c>
      <c r="D1370" s="1" t="s">
        <v>257</v>
      </c>
      <c r="E1370" s="1" t="s">
        <v>281</v>
      </c>
      <c r="F1370" s="1" t="s">
        <v>325</v>
      </c>
      <c r="G1370" s="1" t="s">
        <v>116</v>
      </c>
      <c r="H1370" s="1" t="s">
        <v>40</v>
      </c>
      <c r="I1370" s="1" t="s">
        <v>117</v>
      </c>
      <c r="J1370" s="1" t="s">
        <v>81</v>
      </c>
      <c r="K1370" s="1" t="s">
        <v>347</v>
      </c>
      <c r="L1370" s="1" t="s">
        <v>9314</v>
      </c>
      <c r="M1370" s="1" t="s">
        <v>10165</v>
      </c>
      <c r="N1370" s="1" t="s">
        <v>10166</v>
      </c>
      <c r="O1370" s="1" t="s">
        <v>122</v>
      </c>
      <c r="P1370" s="1" t="s">
        <v>246</v>
      </c>
      <c r="Q1370" s="1" t="s">
        <v>247</v>
      </c>
      <c r="R1370" s="1" t="s">
        <v>10167</v>
      </c>
      <c r="S1370" s="1" t="s">
        <v>9457</v>
      </c>
      <c r="T1370" s="1" t="s">
        <v>10168</v>
      </c>
      <c r="U1370" s="1" t="s">
        <v>519</v>
      </c>
      <c r="V1370" s="18">
        <v>4.2245370370370371E-3</v>
      </c>
      <c r="W1370" s="18">
        <v>1.0162037037037037E-2</v>
      </c>
      <c r="X1370" s="18">
        <v>5.9375000000000009E-3</v>
      </c>
      <c r="Y1370" s="1" t="e">
        <f>VLOOKUP(A1370,tickets!A:A,1,0)</f>
        <v>#N/A</v>
      </c>
      <c r="Z1370" s="58">
        <v>45343</v>
      </c>
      <c r="AA1370" s="79">
        <v>0.99305555555555547</v>
      </c>
    </row>
    <row r="1371" spans="1:27" hidden="1" x14ac:dyDescent="0.2">
      <c r="A1371" s="1" t="s">
        <v>9315</v>
      </c>
      <c r="B1371" s="1" t="s">
        <v>132</v>
      </c>
      <c r="C1371" s="1" t="s">
        <v>309</v>
      </c>
      <c r="D1371" s="1" t="s">
        <v>257</v>
      </c>
      <c r="E1371" s="1" t="s">
        <v>281</v>
      </c>
      <c r="F1371" s="1" t="s">
        <v>461</v>
      </c>
      <c r="G1371" s="1" t="s">
        <v>116</v>
      </c>
      <c r="H1371" s="1" t="s">
        <v>40</v>
      </c>
      <c r="I1371" s="1" t="s">
        <v>117</v>
      </c>
      <c r="J1371" s="1" t="s">
        <v>81</v>
      </c>
      <c r="K1371" s="1" t="s">
        <v>111</v>
      </c>
      <c r="L1371" s="1" t="s">
        <v>9316</v>
      </c>
      <c r="M1371" s="1" t="s">
        <v>10169</v>
      </c>
      <c r="N1371" s="1" t="s">
        <v>10170</v>
      </c>
      <c r="O1371" s="1" t="s">
        <v>122</v>
      </c>
      <c r="P1371" s="1" t="s">
        <v>363</v>
      </c>
      <c r="Q1371" s="1" t="s">
        <v>423</v>
      </c>
      <c r="R1371" s="1" t="s">
        <v>10171</v>
      </c>
      <c r="S1371" s="1" t="s">
        <v>9410</v>
      </c>
      <c r="T1371" s="1" t="s">
        <v>6516</v>
      </c>
      <c r="U1371" s="1" t="s">
        <v>519</v>
      </c>
      <c r="V1371" s="18">
        <v>9.8842592592592576E-3</v>
      </c>
      <c r="W1371" s="18">
        <v>1.2951388888888887E-2</v>
      </c>
      <c r="X1371" s="18">
        <v>3.0671296296296297E-3</v>
      </c>
      <c r="Y1371" s="1" t="e">
        <f>VLOOKUP(A1371,tickets!A:A,1,0)</f>
        <v>#N/A</v>
      </c>
      <c r="Z1371" s="58">
        <v>45344</v>
      </c>
      <c r="AA1371" s="79">
        <v>0.99305555555555547</v>
      </c>
    </row>
    <row r="1372" spans="1:27" hidden="1" x14ac:dyDescent="0.2">
      <c r="A1372" s="1" t="s">
        <v>9317</v>
      </c>
      <c r="B1372" s="1" t="s">
        <v>132</v>
      </c>
      <c r="C1372" s="1" t="s">
        <v>250</v>
      </c>
      <c r="D1372" s="1" t="s">
        <v>251</v>
      </c>
      <c r="E1372" s="1" t="s">
        <v>289</v>
      </c>
      <c r="F1372" s="1" t="s">
        <v>290</v>
      </c>
      <c r="G1372" s="1" t="s">
        <v>110</v>
      </c>
      <c r="H1372" s="1" t="s">
        <v>50</v>
      </c>
      <c r="I1372" s="1" t="s">
        <v>109</v>
      </c>
      <c r="J1372" s="1" t="s">
        <v>81</v>
      </c>
      <c r="K1372" s="1" t="s">
        <v>129</v>
      </c>
      <c r="L1372" s="1" t="s">
        <v>9174</v>
      </c>
      <c r="M1372" s="1" t="s">
        <v>10172</v>
      </c>
      <c r="N1372" s="1" t="s">
        <v>10173</v>
      </c>
      <c r="O1372" s="1" t="s">
        <v>122</v>
      </c>
      <c r="P1372" s="1" t="s">
        <v>246</v>
      </c>
      <c r="Q1372" s="1" t="s">
        <v>247</v>
      </c>
      <c r="R1372" s="1" t="s">
        <v>10174</v>
      </c>
      <c r="S1372" s="1" t="s">
        <v>9410</v>
      </c>
      <c r="T1372" s="1" t="s">
        <v>9174</v>
      </c>
      <c r="U1372" s="1" t="s">
        <v>369</v>
      </c>
      <c r="V1372" s="18">
        <v>6.018518518518519E-4</v>
      </c>
      <c r="W1372" s="18">
        <v>1.2962962962962963E-3</v>
      </c>
      <c r="X1372" s="18">
        <v>6.9444444444444447E-4</v>
      </c>
      <c r="Y1372" s="1" t="e">
        <f>VLOOKUP(A1372,tickets!A:A,1,0)</f>
        <v>#N/A</v>
      </c>
      <c r="Z1372" s="58">
        <v>45344</v>
      </c>
      <c r="AA1372" s="79">
        <v>0.99305555555555547</v>
      </c>
    </row>
    <row r="1373" spans="1:27" hidden="1" x14ac:dyDescent="0.2">
      <c r="A1373" s="1" t="s">
        <v>4063</v>
      </c>
      <c r="B1373" s="1" t="s">
        <v>124</v>
      </c>
      <c r="C1373" s="1" t="s">
        <v>18</v>
      </c>
      <c r="D1373" s="1" t="s">
        <v>277</v>
      </c>
      <c r="E1373" s="1" t="s">
        <v>61</v>
      </c>
      <c r="F1373" s="1" t="s">
        <v>125</v>
      </c>
      <c r="G1373" s="1" t="s">
        <v>123</v>
      </c>
      <c r="H1373" s="1" t="s">
        <v>50</v>
      </c>
      <c r="I1373" s="1" t="s">
        <v>109</v>
      </c>
      <c r="J1373" s="1" t="s">
        <v>80</v>
      </c>
      <c r="K1373" s="1" t="s">
        <v>131</v>
      </c>
      <c r="L1373" s="1" t="s">
        <v>2175</v>
      </c>
      <c r="M1373" s="1" t="s">
        <v>9726</v>
      </c>
      <c r="N1373" s="1" t="s">
        <v>9726</v>
      </c>
      <c r="O1373" s="1" t="s">
        <v>122</v>
      </c>
      <c r="P1373" s="1" t="s">
        <v>278</v>
      </c>
      <c r="Q1373" s="1" t="s">
        <v>278</v>
      </c>
      <c r="R1373" s="1" t="s">
        <v>9727</v>
      </c>
      <c r="S1373" s="1" t="s">
        <v>9482</v>
      </c>
      <c r="T1373" s="1" t="s">
        <v>9089</v>
      </c>
      <c r="U1373" s="1" t="s">
        <v>9090</v>
      </c>
      <c r="V1373" s="18">
        <v>0.85626157407407411</v>
      </c>
      <c r="W1373" s="18">
        <v>0.85930555555555566</v>
      </c>
      <c r="X1373" s="18">
        <v>3.0439814814814821E-3</v>
      </c>
      <c r="Y1373" s="1" t="e">
        <f>VLOOKUP(A1373,tickets!A:A,1,0)</f>
        <v>#N/A</v>
      </c>
      <c r="Z1373" s="58">
        <v>45345</v>
      </c>
      <c r="AA1373" s="79">
        <v>0.99305555555555547</v>
      </c>
    </row>
    <row r="1374" spans="1:27" x14ac:dyDescent="0.2">
      <c r="A1374" s="1" t="s">
        <v>4058</v>
      </c>
      <c r="B1374" s="1" t="s">
        <v>115</v>
      </c>
      <c r="C1374" s="1" t="s">
        <v>18</v>
      </c>
      <c r="D1374" s="1" t="s">
        <v>243</v>
      </c>
      <c r="E1374" s="1" t="s">
        <v>61</v>
      </c>
      <c r="F1374" s="1" t="s">
        <v>120</v>
      </c>
      <c r="G1374" s="1" t="s">
        <v>116</v>
      </c>
      <c r="H1374" s="1" t="s">
        <v>40</v>
      </c>
      <c r="I1374" s="1" t="s">
        <v>117</v>
      </c>
      <c r="J1374" s="1" t="s">
        <v>81</v>
      </c>
      <c r="K1374" s="1" t="s">
        <v>111</v>
      </c>
      <c r="L1374" s="1" t="s">
        <v>4062</v>
      </c>
      <c r="M1374" s="1" t="s">
        <v>9848</v>
      </c>
      <c r="N1374" s="1" t="s">
        <v>9849</v>
      </c>
      <c r="O1374" s="1" t="s">
        <v>122</v>
      </c>
      <c r="P1374" s="1" t="s">
        <v>246</v>
      </c>
      <c r="Q1374" s="1" t="s">
        <v>247</v>
      </c>
      <c r="R1374" s="1" t="s">
        <v>9850</v>
      </c>
      <c r="S1374" s="1" t="s">
        <v>9482</v>
      </c>
      <c r="T1374" s="1" t="s">
        <v>9149</v>
      </c>
      <c r="U1374" s="1" t="s">
        <v>9150</v>
      </c>
      <c r="V1374" s="18">
        <v>8.8425925925925911E-3</v>
      </c>
      <c r="W1374" s="18">
        <v>8.1921296296296298E-2</v>
      </c>
      <c r="X1374" s="18">
        <v>7.3078703703703715E-2</v>
      </c>
      <c r="Y1374" s="1" t="e">
        <f>VLOOKUP(A1374,tickets!A:A,1,0)</f>
        <v>#N/A</v>
      </c>
      <c r="Z1374" s="58">
        <v>45345</v>
      </c>
      <c r="AA1374" s="79">
        <v>0.99305555555555547</v>
      </c>
    </row>
    <row r="1375" spans="1:27" hidden="1" x14ac:dyDescent="0.2">
      <c r="A1375" s="1" t="s">
        <v>9320</v>
      </c>
      <c r="B1375" s="1" t="s">
        <v>132</v>
      </c>
      <c r="C1375" s="1" t="s">
        <v>251</v>
      </c>
      <c r="D1375" s="1" t="s">
        <v>257</v>
      </c>
      <c r="E1375" s="1" t="s">
        <v>407</v>
      </c>
      <c r="F1375" s="1" t="s">
        <v>471</v>
      </c>
      <c r="G1375" s="1" t="s">
        <v>116</v>
      </c>
      <c r="H1375" s="1" t="s">
        <v>40</v>
      </c>
      <c r="I1375" s="1" t="s">
        <v>117</v>
      </c>
      <c r="J1375" s="1" t="s">
        <v>81</v>
      </c>
      <c r="K1375" s="1" t="s">
        <v>129</v>
      </c>
      <c r="L1375" s="1" t="s">
        <v>264</v>
      </c>
      <c r="M1375" s="1" t="s">
        <v>10180</v>
      </c>
      <c r="N1375" s="1" t="s">
        <v>10181</v>
      </c>
      <c r="O1375" s="1" t="s">
        <v>122</v>
      </c>
      <c r="P1375" s="1" t="s">
        <v>199</v>
      </c>
      <c r="Q1375" s="1" t="s">
        <v>115</v>
      </c>
      <c r="R1375" s="1" t="s">
        <v>10182</v>
      </c>
      <c r="S1375" s="1" t="s">
        <v>9410</v>
      </c>
      <c r="T1375" s="1" t="s">
        <v>9321</v>
      </c>
      <c r="U1375" s="1" t="s">
        <v>9158</v>
      </c>
      <c r="V1375" s="18">
        <v>3.2175925925925927E-2</v>
      </c>
      <c r="W1375" s="18">
        <v>4.0868055555555553E-2</v>
      </c>
      <c r="X1375" s="18">
        <v>8.6921296296296312E-3</v>
      </c>
      <c r="Y1375" s="1" t="e">
        <f>VLOOKUP(A1375,tickets!A:A,1,0)</f>
        <v>#N/A</v>
      </c>
      <c r="Z1375" s="58">
        <v>45344</v>
      </c>
      <c r="AA1375" s="79">
        <v>0.99305555555555547</v>
      </c>
    </row>
    <row r="1376" spans="1:27" hidden="1" x14ac:dyDescent="0.2">
      <c r="A1376" s="1" t="s">
        <v>9322</v>
      </c>
      <c r="B1376" s="1" t="s">
        <v>132</v>
      </c>
      <c r="C1376" s="1" t="s">
        <v>250</v>
      </c>
      <c r="D1376" s="1" t="s">
        <v>251</v>
      </c>
      <c r="E1376" s="1" t="s">
        <v>289</v>
      </c>
      <c r="F1376" s="1" t="s">
        <v>290</v>
      </c>
      <c r="G1376" s="1" t="s">
        <v>110</v>
      </c>
      <c r="H1376" s="1" t="s">
        <v>50</v>
      </c>
      <c r="I1376" s="1" t="s">
        <v>109</v>
      </c>
      <c r="J1376" s="1" t="s">
        <v>81</v>
      </c>
      <c r="K1376" s="1" t="s">
        <v>129</v>
      </c>
      <c r="L1376" s="1" t="s">
        <v>254</v>
      </c>
      <c r="M1376" s="1" t="s">
        <v>10183</v>
      </c>
      <c r="N1376" s="1" t="s">
        <v>10184</v>
      </c>
      <c r="O1376" s="1" t="s">
        <v>122</v>
      </c>
      <c r="P1376" s="1" t="s">
        <v>246</v>
      </c>
      <c r="Q1376" s="1" t="s">
        <v>247</v>
      </c>
      <c r="R1376" s="1" t="s">
        <v>10185</v>
      </c>
      <c r="S1376" s="1" t="s">
        <v>9567</v>
      </c>
      <c r="T1376" s="1" t="s">
        <v>254</v>
      </c>
      <c r="U1376" s="1" t="s">
        <v>346</v>
      </c>
      <c r="V1376" s="18">
        <v>6.2500000000000001E-4</v>
      </c>
      <c r="W1376" s="18">
        <v>1.5162037037037036E-3</v>
      </c>
      <c r="X1376" s="18">
        <v>8.9120370370370362E-4</v>
      </c>
      <c r="Y1376" s="1" t="e">
        <f>VLOOKUP(A1376,tickets!A:A,1,0)</f>
        <v>#N/A</v>
      </c>
      <c r="Z1376" s="58">
        <v>45347</v>
      </c>
      <c r="AA1376" s="79">
        <v>0.99305555555555547</v>
      </c>
    </row>
    <row r="1377" spans="1:27" hidden="1" x14ac:dyDescent="0.2">
      <c r="A1377" s="1" t="s">
        <v>9323</v>
      </c>
      <c r="B1377" s="1" t="s">
        <v>132</v>
      </c>
      <c r="C1377" s="1" t="s">
        <v>250</v>
      </c>
      <c r="D1377" s="1" t="s">
        <v>251</v>
      </c>
      <c r="E1377" s="1" t="s">
        <v>289</v>
      </c>
      <c r="F1377" s="1" t="s">
        <v>290</v>
      </c>
      <c r="G1377" s="1" t="s">
        <v>110</v>
      </c>
      <c r="H1377" s="1" t="s">
        <v>50</v>
      </c>
      <c r="I1377" s="1" t="s">
        <v>109</v>
      </c>
      <c r="J1377" s="1" t="s">
        <v>81</v>
      </c>
      <c r="K1377" s="1" t="s">
        <v>129</v>
      </c>
      <c r="L1377" s="1" t="s">
        <v>269</v>
      </c>
      <c r="M1377" s="1" t="s">
        <v>10186</v>
      </c>
      <c r="N1377" s="1" t="s">
        <v>10187</v>
      </c>
      <c r="O1377" s="1" t="s">
        <v>122</v>
      </c>
      <c r="P1377" s="1" t="s">
        <v>246</v>
      </c>
      <c r="Q1377" s="1" t="s">
        <v>247</v>
      </c>
      <c r="R1377" s="1" t="s">
        <v>10188</v>
      </c>
      <c r="S1377" s="1" t="s">
        <v>9567</v>
      </c>
      <c r="T1377" s="1" t="s">
        <v>269</v>
      </c>
      <c r="U1377" s="1" t="s">
        <v>369</v>
      </c>
      <c r="V1377" s="18">
        <v>4.7453703703703704E-4</v>
      </c>
      <c r="W1377" s="18">
        <v>1.1921296296296296E-3</v>
      </c>
      <c r="X1377" s="18">
        <v>7.175925925925927E-4</v>
      </c>
      <c r="Y1377" s="1" t="e">
        <f>VLOOKUP(A1377,tickets!A:A,1,0)</f>
        <v>#N/A</v>
      </c>
      <c r="Z1377" s="58">
        <v>45347</v>
      </c>
      <c r="AA1377" s="79">
        <v>0.99305555555555547</v>
      </c>
    </row>
    <row r="1378" spans="1:27" hidden="1" x14ac:dyDescent="0.2">
      <c r="A1378" s="1" t="s">
        <v>9324</v>
      </c>
      <c r="B1378" s="1" t="s">
        <v>132</v>
      </c>
      <c r="C1378" s="1" t="s">
        <v>250</v>
      </c>
      <c r="D1378" s="1" t="s">
        <v>251</v>
      </c>
      <c r="E1378" s="1" t="s">
        <v>263</v>
      </c>
      <c r="F1378" s="1" t="s">
        <v>293</v>
      </c>
      <c r="G1378" s="1" t="s">
        <v>116</v>
      </c>
      <c r="H1378" s="1" t="s">
        <v>40</v>
      </c>
      <c r="I1378" s="1" t="s">
        <v>117</v>
      </c>
      <c r="J1378" s="1" t="s">
        <v>81</v>
      </c>
      <c r="K1378" s="1" t="s">
        <v>129</v>
      </c>
      <c r="L1378" s="1" t="s">
        <v>386</v>
      </c>
      <c r="M1378" s="1" t="s">
        <v>10189</v>
      </c>
      <c r="N1378" s="1" t="s">
        <v>10190</v>
      </c>
      <c r="O1378" s="1" t="s">
        <v>122</v>
      </c>
      <c r="P1378" s="1" t="s">
        <v>246</v>
      </c>
      <c r="Q1378" s="1" t="s">
        <v>247</v>
      </c>
      <c r="R1378" s="1" t="s">
        <v>10190</v>
      </c>
      <c r="S1378" s="1" t="s">
        <v>9457</v>
      </c>
      <c r="T1378" s="1" t="s">
        <v>386</v>
      </c>
      <c r="U1378" s="1" t="s">
        <v>387</v>
      </c>
      <c r="V1378" s="18">
        <v>0</v>
      </c>
      <c r="W1378" s="18">
        <v>9.4907407407407408E-4</v>
      </c>
      <c r="X1378" s="18">
        <v>9.4907407407407408E-4</v>
      </c>
      <c r="Y1378" s="1" t="e">
        <f>VLOOKUP(A1378,tickets!A:A,1,0)</f>
        <v>#N/A</v>
      </c>
      <c r="Z1378" s="58">
        <v>45343</v>
      </c>
      <c r="AA1378" s="79">
        <v>0.99305555555555547</v>
      </c>
    </row>
    <row r="1379" spans="1:27" x14ac:dyDescent="0.2">
      <c r="A1379" s="1" t="s">
        <v>4075</v>
      </c>
      <c r="B1379" s="1" t="s">
        <v>115</v>
      </c>
      <c r="C1379" s="1" t="s">
        <v>20</v>
      </c>
      <c r="D1379" s="1" t="s">
        <v>243</v>
      </c>
      <c r="E1379" s="1" t="s">
        <v>66</v>
      </c>
      <c r="F1379" s="1" t="s">
        <v>136</v>
      </c>
      <c r="G1379" s="1" t="s">
        <v>116</v>
      </c>
      <c r="H1379" s="1" t="s">
        <v>40</v>
      </c>
      <c r="I1379" s="1" t="s">
        <v>117</v>
      </c>
      <c r="J1379" s="1" t="s">
        <v>81</v>
      </c>
      <c r="K1379" s="1" t="s">
        <v>158</v>
      </c>
      <c r="L1379" s="1" t="s">
        <v>4079</v>
      </c>
      <c r="M1379" s="1" t="s">
        <v>9860</v>
      </c>
      <c r="N1379" s="1" t="s">
        <v>9861</v>
      </c>
      <c r="O1379" s="1" t="s">
        <v>122</v>
      </c>
      <c r="P1379" s="1" t="s">
        <v>246</v>
      </c>
      <c r="Q1379" s="1" t="s">
        <v>247</v>
      </c>
      <c r="R1379" s="1" t="s">
        <v>9862</v>
      </c>
      <c r="S1379" s="1" t="s">
        <v>9482</v>
      </c>
      <c r="T1379" s="1" t="s">
        <v>9159</v>
      </c>
      <c r="U1379" s="1" t="s">
        <v>9160</v>
      </c>
      <c r="V1379" s="18">
        <v>0.91641203703703711</v>
      </c>
      <c r="W1379" s="18">
        <v>0.96085648148148151</v>
      </c>
      <c r="X1379" s="18">
        <v>4.4444444444444446E-2</v>
      </c>
      <c r="Y1379" s="1" t="e">
        <f>VLOOKUP(A1379,tickets!A:A,1,0)</f>
        <v>#N/A</v>
      </c>
      <c r="Z1379" s="58">
        <v>45345</v>
      </c>
      <c r="AA1379" s="79">
        <v>0.99305555555555547</v>
      </c>
    </row>
    <row r="1380" spans="1:27" hidden="1" x14ac:dyDescent="0.2">
      <c r="A1380" s="1" t="s">
        <v>4013</v>
      </c>
      <c r="B1380" s="1" t="s">
        <v>124</v>
      </c>
      <c r="C1380" s="1" t="s">
        <v>18</v>
      </c>
      <c r="D1380" s="1" t="s">
        <v>277</v>
      </c>
      <c r="E1380" s="1" t="s">
        <v>61</v>
      </c>
      <c r="F1380" s="1" t="s">
        <v>125</v>
      </c>
      <c r="G1380" s="1" t="s">
        <v>123</v>
      </c>
      <c r="H1380" s="1" t="s">
        <v>50</v>
      </c>
      <c r="I1380" s="1" t="s">
        <v>109</v>
      </c>
      <c r="J1380" s="1" t="s">
        <v>80</v>
      </c>
      <c r="K1380" s="1" t="s">
        <v>121</v>
      </c>
      <c r="L1380" s="1" t="s">
        <v>4016</v>
      </c>
      <c r="M1380" s="1" t="s">
        <v>9898</v>
      </c>
      <c r="N1380" s="1" t="s">
        <v>9898</v>
      </c>
      <c r="O1380" s="1" t="s">
        <v>122</v>
      </c>
      <c r="P1380" s="1" t="s">
        <v>278</v>
      </c>
      <c r="Q1380" s="1" t="s">
        <v>278</v>
      </c>
      <c r="R1380" s="1" t="s">
        <v>9899</v>
      </c>
      <c r="S1380" s="1" t="s">
        <v>9482</v>
      </c>
      <c r="T1380" s="1" t="s">
        <v>9178</v>
      </c>
      <c r="U1380" s="1" t="s">
        <v>9179</v>
      </c>
      <c r="V1380" s="18">
        <v>0.30736111111111114</v>
      </c>
      <c r="W1380" s="18">
        <v>0.30896990740740743</v>
      </c>
      <c r="X1380" s="18">
        <v>1.6087962962962963E-3</v>
      </c>
      <c r="Y1380" s="1" t="e">
        <f>VLOOKUP(A1380,tickets!A:A,1,0)</f>
        <v>#N/A</v>
      </c>
      <c r="Z1380" s="58">
        <v>45345</v>
      </c>
      <c r="AA1380" s="79">
        <v>0.99305555555555547</v>
      </c>
    </row>
    <row r="1381" spans="1:27" x14ac:dyDescent="0.2">
      <c r="A1381" s="1" t="s">
        <v>4042</v>
      </c>
      <c r="B1381" s="1" t="s">
        <v>112</v>
      </c>
      <c r="C1381" s="1" t="s">
        <v>18</v>
      </c>
      <c r="D1381" s="1" t="s">
        <v>373</v>
      </c>
      <c r="E1381" s="1" t="s">
        <v>499</v>
      </c>
      <c r="F1381" s="1" t="s">
        <v>134</v>
      </c>
      <c r="G1381" s="1" t="s">
        <v>110</v>
      </c>
      <c r="H1381" s="1" t="s">
        <v>50</v>
      </c>
      <c r="I1381" s="1" t="s">
        <v>109</v>
      </c>
      <c r="J1381" s="1" t="s">
        <v>81</v>
      </c>
      <c r="K1381" s="1" t="s">
        <v>121</v>
      </c>
      <c r="L1381" s="1" t="s">
        <v>4046</v>
      </c>
      <c r="M1381" s="1" t="s">
        <v>9933</v>
      </c>
      <c r="N1381" s="1" t="s">
        <v>9934</v>
      </c>
      <c r="O1381" s="1" t="s">
        <v>122</v>
      </c>
      <c r="P1381" s="1" t="s">
        <v>246</v>
      </c>
      <c r="Q1381" s="1" t="s">
        <v>247</v>
      </c>
      <c r="R1381" s="1" t="s">
        <v>9935</v>
      </c>
      <c r="S1381" s="1" t="s">
        <v>9482</v>
      </c>
      <c r="T1381" s="1" t="s">
        <v>9195</v>
      </c>
      <c r="V1381" s="18">
        <v>1.0489930555555556</v>
      </c>
      <c r="W1381" s="18">
        <v>1.0608564814814814</v>
      </c>
      <c r="X1381" s="18">
        <v>1.1863425925925925E-2</v>
      </c>
      <c r="Y1381" s="1" t="e">
        <f>VLOOKUP(A1381,tickets!A:A,1,0)</f>
        <v>#N/A</v>
      </c>
      <c r="Z1381" s="58">
        <v>45345</v>
      </c>
      <c r="AA1381" s="79">
        <v>0.99305555555555547</v>
      </c>
    </row>
    <row r="1382" spans="1:27" hidden="1" x14ac:dyDescent="0.2">
      <c r="A1382" s="1" t="s">
        <v>4071</v>
      </c>
      <c r="B1382" s="1" t="s">
        <v>124</v>
      </c>
      <c r="C1382" s="1" t="s">
        <v>18</v>
      </c>
      <c r="D1382" s="1" t="s">
        <v>277</v>
      </c>
      <c r="E1382" s="1" t="s">
        <v>60</v>
      </c>
      <c r="F1382" s="1" t="s">
        <v>125</v>
      </c>
      <c r="G1382" s="1" t="s">
        <v>123</v>
      </c>
      <c r="H1382" s="1" t="s">
        <v>50</v>
      </c>
      <c r="I1382" s="1" t="s">
        <v>109</v>
      </c>
      <c r="J1382" s="1" t="s">
        <v>80</v>
      </c>
      <c r="K1382" s="1" t="s">
        <v>129</v>
      </c>
      <c r="L1382" s="1" t="s">
        <v>4074</v>
      </c>
      <c r="M1382" s="1" t="s">
        <v>9936</v>
      </c>
      <c r="N1382" s="1" t="s">
        <v>9936</v>
      </c>
      <c r="O1382" s="1" t="s">
        <v>122</v>
      </c>
      <c r="P1382" s="1" t="s">
        <v>278</v>
      </c>
      <c r="Q1382" s="1" t="s">
        <v>278</v>
      </c>
      <c r="R1382" s="1" t="s">
        <v>9937</v>
      </c>
      <c r="S1382" s="1" t="s">
        <v>9482</v>
      </c>
      <c r="T1382" s="1" t="s">
        <v>9196</v>
      </c>
      <c r="U1382" s="1" t="s">
        <v>9197</v>
      </c>
      <c r="V1382" s="18">
        <v>0.12717592592592594</v>
      </c>
      <c r="W1382" s="18">
        <v>0.13663194444444446</v>
      </c>
      <c r="X1382" s="18">
        <v>9.4560185185185181E-3</v>
      </c>
      <c r="Y1382" s="1" t="e">
        <f>VLOOKUP(A1382,tickets!A:A,1,0)</f>
        <v>#N/A</v>
      </c>
      <c r="Z1382" s="58">
        <v>45345</v>
      </c>
      <c r="AA1382" s="79">
        <v>0.99305555555555547</v>
      </c>
    </row>
    <row r="1383" spans="1:27" x14ac:dyDescent="0.2">
      <c r="A1383" s="1" t="s">
        <v>3988</v>
      </c>
      <c r="B1383" s="1" t="s">
        <v>115</v>
      </c>
      <c r="C1383" s="1" t="s">
        <v>18</v>
      </c>
      <c r="D1383" s="1" t="s">
        <v>243</v>
      </c>
      <c r="E1383" s="1" t="s">
        <v>61</v>
      </c>
      <c r="F1383" s="1" t="s">
        <v>136</v>
      </c>
      <c r="G1383" s="1" t="s">
        <v>116</v>
      </c>
      <c r="H1383" s="1" t="s">
        <v>40</v>
      </c>
      <c r="I1383" s="1" t="s">
        <v>117</v>
      </c>
      <c r="J1383" s="1" t="s">
        <v>81</v>
      </c>
      <c r="K1383" s="1" t="s">
        <v>121</v>
      </c>
      <c r="L1383" s="1" t="s">
        <v>3992</v>
      </c>
      <c r="M1383" s="1" t="s">
        <v>9944</v>
      </c>
      <c r="N1383" s="1" t="s">
        <v>9945</v>
      </c>
      <c r="O1383" s="1" t="s">
        <v>122</v>
      </c>
      <c r="P1383" s="1" t="s">
        <v>246</v>
      </c>
      <c r="Q1383" s="1" t="s">
        <v>247</v>
      </c>
      <c r="R1383" s="1" t="s">
        <v>9946</v>
      </c>
      <c r="S1383" s="1" t="s">
        <v>9482</v>
      </c>
      <c r="T1383" s="1" t="s">
        <v>9199</v>
      </c>
      <c r="U1383" s="1" t="s">
        <v>9200</v>
      </c>
      <c r="V1383" s="18">
        <v>0.66344907407407405</v>
      </c>
      <c r="W1383" s="18">
        <v>0.69260416666666658</v>
      </c>
      <c r="X1383" s="18">
        <v>2.9155092592592594E-2</v>
      </c>
      <c r="Y1383" s="1" t="e">
        <f>VLOOKUP(A1383,tickets!A:A,1,0)</f>
        <v>#N/A</v>
      </c>
      <c r="Z1383" s="58">
        <v>45345</v>
      </c>
      <c r="AA1383" s="79">
        <v>0.99305555555555547</v>
      </c>
    </row>
    <row r="1384" spans="1:27" x14ac:dyDescent="0.2">
      <c r="A1384" s="1" t="s">
        <v>4094</v>
      </c>
      <c r="B1384" s="1" t="s">
        <v>112</v>
      </c>
      <c r="C1384" s="1" t="s">
        <v>18</v>
      </c>
      <c r="D1384" s="1" t="s">
        <v>18</v>
      </c>
      <c r="E1384" s="1" t="s">
        <v>60</v>
      </c>
      <c r="F1384" s="1" t="s">
        <v>445</v>
      </c>
      <c r="G1384" s="1" t="s">
        <v>110</v>
      </c>
      <c r="H1384" s="1" t="s">
        <v>50</v>
      </c>
      <c r="I1384" s="1" t="s">
        <v>109</v>
      </c>
      <c r="J1384" s="1" t="s">
        <v>81</v>
      </c>
      <c r="K1384" s="1" t="s">
        <v>111</v>
      </c>
      <c r="L1384" s="1" t="s">
        <v>4098</v>
      </c>
      <c r="M1384" s="1" t="s">
        <v>9947</v>
      </c>
      <c r="N1384" s="1" t="s">
        <v>9948</v>
      </c>
      <c r="O1384" s="1" t="s">
        <v>122</v>
      </c>
      <c r="P1384" s="1" t="s">
        <v>266</v>
      </c>
      <c r="Q1384" s="1" t="s">
        <v>267</v>
      </c>
      <c r="R1384" s="1" t="s">
        <v>9949</v>
      </c>
      <c r="S1384" s="1" t="s">
        <v>9482</v>
      </c>
      <c r="T1384" s="1" t="s">
        <v>9201</v>
      </c>
      <c r="U1384" s="1" t="s">
        <v>9202</v>
      </c>
      <c r="V1384" s="18">
        <v>0</v>
      </c>
      <c r="W1384" s="18">
        <v>7.6851851851851847E-3</v>
      </c>
      <c r="X1384" s="18">
        <v>7.6851851851851847E-3</v>
      </c>
      <c r="Y1384" s="1" t="e">
        <f>VLOOKUP(A1384,tickets!A:A,1,0)</f>
        <v>#N/A</v>
      </c>
      <c r="Z1384" s="58">
        <v>45345</v>
      </c>
      <c r="AA1384" s="79">
        <v>0.99305555555555547</v>
      </c>
    </row>
    <row r="1385" spans="1:27" hidden="1" x14ac:dyDescent="0.2">
      <c r="A1385" s="1" t="s">
        <v>9331</v>
      </c>
      <c r="B1385" s="1" t="s">
        <v>132</v>
      </c>
      <c r="C1385" s="1" t="s">
        <v>309</v>
      </c>
      <c r="D1385" s="1" t="s">
        <v>257</v>
      </c>
      <c r="E1385" s="1" t="s">
        <v>281</v>
      </c>
      <c r="F1385" s="1" t="s">
        <v>471</v>
      </c>
      <c r="G1385" s="1" t="s">
        <v>116</v>
      </c>
      <c r="H1385" s="1" t="s">
        <v>40</v>
      </c>
      <c r="I1385" s="1" t="s">
        <v>117</v>
      </c>
      <c r="J1385" s="1" t="s">
        <v>81</v>
      </c>
      <c r="K1385" s="1" t="s">
        <v>323</v>
      </c>
      <c r="L1385" s="1" t="s">
        <v>9156</v>
      </c>
      <c r="M1385" s="1" t="s">
        <v>10207</v>
      </c>
      <c r="N1385" s="1" t="s">
        <v>10208</v>
      </c>
      <c r="O1385" s="1" t="s">
        <v>122</v>
      </c>
      <c r="P1385" s="1" t="s">
        <v>266</v>
      </c>
      <c r="Q1385" s="1" t="s">
        <v>274</v>
      </c>
      <c r="R1385" s="1" t="s">
        <v>10209</v>
      </c>
      <c r="S1385" s="1" t="s">
        <v>9422</v>
      </c>
      <c r="T1385" s="1" t="s">
        <v>9332</v>
      </c>
      <c r="U1385" s="1" t="s">
        <v>519</v>
      </c>
      <c r="V1385" s="18">
        <v>8.7152777777777784E-3</v>
      </c>
      <c r="W1385" s="18">
        <v>1.3773148148148147E-2</v>
      </c>
      <c r="X1385" s="18">
        <v>5.0578703703703706E-3</v>
      </c>
      <c r="Y1385" s="1" t="e">
        <f>VLOOKUP(A1385,tickets!A:A,1,0)</f>
        <v>#N/A</v>
      </c>
      <c r="Z1385" s="58">
        <v>45342</v>
      </c>
      <c r="AA1385" s="79">
        <v>0.99305555555555547</v>
      </c>
    </row>
    <row r="1386" spans="1:27" x14ac:dyDescent="0.2">
      <c r="A1386" s="1" t="s">
        <v>4003</v>
      </c>
      <c r="B1386" s="1" t="s">
        <v>115</v>
      </c>
      <c r="C1386" s="1" t="s">
        <v>19</v>
      </c>
      <c r="D1386" s="1" t="s">
        <v>243</v>
      </c>
      <c r="E1386" s="1" t="s">
        <v>64</v>
      </c>
      <c r="F1386" s="1" t="s">
        <v>144</v>
      </c>
      <c r="G1386" s="1" t="s">
        <v>116</v>
      </c>
      <c r="H1386" s="1" t="s">
        <v>40</v>
      </c>
      <c r="I1386" s="1" t="s">
        <v>117</v>
      </c>
      <c r="J1386" s="1" t="s">
        <v>81</v>
      </c>
      <c r="K1386" s="1" t="s">
        <v>111</v>
      </c>
      <c r="L1386" s="1" t="s">
        <v>4007</v>
      </c>
      <c r="M1386" s="1" t="s">
        <v>9953</v>
      </c>
      <c r="N1386" s="1" t="s">
        <v>9954</v>
      </c>
      <c r="O1386" s="1" t="s">
        <v>122</v>
      </c>
      <c r="P1386" s="1" t="s">
        <v>266</v>
      </c>
      <c r="Q1386" s="1" t="s">
        <v>267</v>
      </c>
      <c r="R1386" s="1" t="s">
        <v>9955</v>
      </c>
      <c r="S1386" s="1" t="s">
        <v>9482</v>
      </c>
      <c r="T1386" s="1" t="s">
        <v>9205</v>
      </c>
      <c r="U1386" s="1" t="s">
        <v>9206</v>
      </c>
      <c r="V1386" s="18">
        <v>0.79025462962962967</v>
      </c>
      <c r="W1386" s="18">
        <v>0.99059027777777775</v>
      </c>
      <c r="X1386" s="18">
        <v>0.20033564814814817</v>
      </c>
      <c r="Y1386" s="1" t="e">
        <f>VLOOKUP(A1386,tickets!A:A,1,0)</f>
        <v>#N/A</v>
      </c>
      <c r="Z1386" s="58">
        <v>45345</v>
      </c>
      <c r="AA1386" s="79">
        <v>0.99305555555555547</v>
      </c>
    </row>
    <row r="1387" spans="1:27" x14ac:dyDescent="0.2">
      <c r="A1387" s="1" t="s">
        <v>3983</v>
      </c>
      <c r="B1387" s="1" t="s">
        <v>167</v>
      </c>
      <c r="C1387" s="1" t="s">
        <v>22</v>
      </c>
      <c r="D1387" s="1" t="s">
        <v>22</v>
      </c>
      <c r="E1387" s="1" t="s">
        <v>47</v>
      </c>
      <c r="F1387" s="1" t="s">
        <v>205</v>
      </c>
      <c r="G1387" s="1" t="s">
        <v>110</v>
      </c>
      <c r="H1387" s="1" t="s">
        <v>50</v>
      </c>
      <c r="I1387" s="1" t="s">
        <v>109</v>
      </c>
      <c r="J1387" s="1" t="s">
        <v>81</v>
      </c>
      <c r="K1387" s="1" t="s">
        <v>129</v>
      </c>
      <c r="L1387" s="1" t="s">
        <v>3987</v>
      </c>
      <c r="M1387" s="1" t="s">
        <v>9968</v>
      </c>
      <c r="N1387" s="1" t="s">
        <v>9969</v>
      </c>
      <c r="O1387" s="1" t="s">
        <v>122</v>
      </c>
      <c r="P1387" s="1" t="s">
        <v>279</v>
      </c>
      <c r="Q1387" s="1" t="s">
        <v>280</v>
      </c>
      <c r="R1387" s="1" t="s">
        <v>9970</v>
      </c>
      <c r="S1387" s="1" t="s">
        <v>9482</v>
      </c>
      <c r="T1387" s="1" t="s">
        <v>470</v>
      </c>
      <c r="U1387" s="1" t="s">
        <v>470</v>
      </c>
      <c r="V1387" s="18">
        <v>0</v>
      </c>
      <c r="W1387" s="18">
        <v>1.6319444444444445E-3</v>
      </c>
      <c r="X1387" s="18">
        <v>1.6319444444444445E-3</v>
      </c>
      <c r="Y1387" s="1" t="e">
        <f>VLOOKUP(A1387,tickets!A:A,1,0)</f>
        <v>#N/A</v>
      </c>
      <c r="Z1387" s="58">
        <v>45345</v>
      </c>
      <c r="AA1387" s="79">
        <v>0.99305555555555547</v>
      </c>
    </row>
    <row r="1388" spans="1:27" x14ac:dyDescent="0.2">
      <c r="A1388" s="1" t="s">
        <v>4089</v>
      </c>
      <c r="B1388" s="1" t="s">
        <v>112</v>
      </c>
      <c r="C1388" s="1" t="s">
        <v>18</v>
      </c>
      <c r="D1388" s="1" t="s">
        <v>18</v>
      </c>
      <c r="E1388" s="1" t="s">
        <v>60</v>
      </c>
      <c r="F1388" s="1" t="s">
        <v>445</v>
      </c>
      <c r="G1388" s="1" t="s">
        <v>110</v>
      </c>
      <c r="H1388" s="1" t="s">
        <v>50</v>
      </c>
      <c r="I1388" s="1" t="s">
        <v>109</v>
      </c>
      <c r="J1388" s="1" t="s">
        <v>81</v>
      </c>
      <c r="K1388" s="1" t="s">
        <v>111</v>
      </c>
      <c r="L1388" s="1" t="s">
        <v>4093</v>
      </c>
      <c r="M1388" s="1" t="s">
        <v>9974</v>
      </c>
      <c r="N1388" s="1" t="s">
        <v>9975</v>
      </c>
      <c r="O1388" s="1" t="s">
        <v>122</v>
      </c>
      <c r="P1388" s="1" t="s">
        <v>266</v>
      </c>
      <c r="Q1388" s="1" t="s">
        <v>267</v>
      </c>
      <c r="R1388" s="1" t="s">
        <v>9976</v>
      </c>
      <c r="S1388" s="1" t="s">
        <v>9482</v>
      </c>
      <c r="T1388" s="1" t="s">
        <v>4093</v>
      </c>
      <c r="U1388" s="1" t="s">
        <v>9214</v>
      </c>
      <c r="V1388" s="18">
        <v>0</v>
      </c>
      <c r="W1388" s="18">
        <v>1.7245370370370372E-3</v>
      </c>
      <c r="X1388" s="18">
        <v>1.7245370370370372E-3</v>
      </c>
      <c r="Y1388" s="1" t="e">
        <f>VLOOKUP(A1388,tickets!A:A,1,0)</f>
        <v>#N/A</v>
      </c>
      <c r="Z1388" s="58">
        <v>45345</v>
      </c>
      <c r="AA1388" s="79">
        <v>0.99305555555555547</v>
      </c>
    </row>
    <row r="1389" spans="1:27" x14ac:dyDescent="0.2">
      <c r="A1389" s="1" t="s">
        <v>4066</v>
      </c>
      <c r="B1389" s="1" t="s">
        <v>115</v>
      </c>
      <c r="C1389" s="1" t="s">
        <v>19</v>
      </c>
      <c r="D1389" s="1" t="s">
        <v>243</v>
      </c>
      <c r="E1389" s="1" t="s">
        <v>63</v>
      </c>
      <c r="F1389" s="1" t="s">
        <v>191</v>
      </c>
      <c r="G1389" s="1" t="s">
        <v>116</v>
      </c>
      <c r="H1389" s="1" t="s">
        <v>40</v>
      </c>
      <c r="I1389" s="1" t="s">
        <v>117</v>
      </c>
      <c r="J1389" s="1" t="s">
        <v>81</v>
      </c>
      <c r="K1389" s="1" t="s">
        <v>2842</v>
      </c>
      <c r="L1389" s="1" t="s">
        <v>4070</v>
      </c>
      <c r="M1389" s="1" t="s">
        <v>10118</v>
      </c>
      <c r="N1389" s="1" t="s">
        <v>10119</v>
      </c>
      <c r="O1389" s="1" t="s">
        <v>122</v>
      </c>
      <c r="P1389" s="1" t="s">
        <v>246</v>
      </c>
      <c r="Q1389" s="1" t="s">
        <v>247</v>
      </c>
      <c r="R1389" s="1" t="s">
        <v>10120</v>
      </c>
      <c r="S1389" s="1" t="s">
        <v>9482</v>
      </c>
      <c r="T1389" s="1" t="s">
        <v>9290</v>
      </c>
      <c r="U1389" s="1" t="s">
        <v>409</v>
      </c>
      <c r="V1389" s="18">
        <v>6.5879629629629635E-2</v>
      </c>
      <c r="W1389" s="18">
        <v>0.13280092592592593</v>
      </c>
      <c r="X1389" s="18">
        <v>6.6921296296296298E-2</v>
      </c>
      <c r="Y1389" s="1" t="e">
        <f>VLOOKUP(A1389,tickets!A:A,1,0)</f>
        <v>#N/A</v>
      </c>
      <c r="Z1389" s="58">
        <v>45345</v>
      </c>
      <c r="AA1389" s="79">
        <v>0.99305555555555547</v>
      </c>
    </row>
    <row r="1390" spans="1:27" x14ac:dyDescent="0.2">
      <c r="A1390" s="1" t="s">
        <v>4080</v>
      </c>
      <c r="B1390" s="1" t="s">
        <v>115</v>
      </c>
      <c r="C1390" s="1" t="s">
        <v>19</v>
      </c>
      <c r="D1390" s="1" t="s">
        <v>243</v>
      </c>
      <c r="E1390" s="1" t="s">
        <v>64</v>
      </c>
      <c r="F1390" s="1" t="s">
        <v>120</v>
      </c>
      <c r="G1390" s="1" t="s">
        <v>116</v>
      </c>
      <c r="H1390" s="1" t="s">
        <v>40</v>
      </c>
      <c r="I1390" s="1" t="s">
        <v>117</v>
      </c>
      <c r="J1390" s="1" t="s">
        <v>81</v>
      </c>
      <c r="K1390" s="1" t="s">
        <v>459</v>
      </c>
      <c r="L1390" s="1" t="s">
        <v>4007</v>
      </c>
      <c r="M1390" s="1" t="s">
        <v>10121</v>
      </c>
      <c r="N1390" s="1" t="s">
        <v>9899</v>
      </c>
      <c r="O1390" s="1" t="s">
        <v>122</v>
      </c>
      <c r="P1390" s="1" t="s">
        <v>266</v>
      </c>
      <c r="Q1390" s="1" t="s">
        <v>267</v>
      </c>
      <c r="R1390" s="1" t="s">
        <v>10122</v>
      </c>
      <c r="S1390" s="1" t="s">
        <v>9482</v>
      </c>
      <c r="T1390" s="1" t="s">
        <v>9291</v>
      </c>
      <c r="U1390" s="1" t="s">
        <v>9292</v>
      </c>
      <c r="V1390" s="18">
        <v>0</v>
      </c>
      <c r="W1390" s="18">
        <v>0.22116898148148148</v>
      </c>
      <c r="X1390" s="18">
        <v>0.22116898148148148</v>
      </c>
      <c r="Y1390" s="1" t="e">
        <f>VLOOKUP(A1390,tickets!A:A,1,0)</f>
        <v>#N/A</v>
      </c>
      <c r="Z1390" s="58">
        <v>45345</v>
      </c>
      <c r="AA1390" s="79">
        <v>0.99305555555555547</v>
      </c>
    </row>
    <row r="1391" spans="1:27" hidden="1" x14ac:dyDescent="0.2">
      <c r="A1391" s="1" t="s">
        <v>3979</v>
      </c>
      <c r="B1391" s="1" t="s">
        <v>124</v>
      </c>
      <c r="C1391" s="1" t="s">
        <v>18</v>
      </c>
      <c r="D1391" s="1" t="s">
        <v>277</v>
      </c>
      <c r="E1391" s="1" t="s">
        <v>61</v>
      </c>
      <c r="F1391" s="1" t="s">
        <v>125</v>
      </c>
      <c r="G1391" s="1" t="s">
        <v>123</v>
      </c>
      <c r="H1391" s="1" t="s">
        <v>50</v>
      </c>
      <c r="I1391" s="1" t="s">
        <v>109</v>
      </c>
      <c r="J1391" s="1" t="s">
        <v>80</v>
      </c>
      <c r="K1391" s="1" t="s">
        <v>138</v>
      </c>
      <c r="L1391" s="1" t="s">
        <v>139</v>
      </c>
      <c r="M1391" s="1" t="s">
        <v>10194</v>
      </c>
      <c r="N1391" s="1" t="s">
        <v>10194</v>
      </c>
      <c r="O1391" s="1" t="s">
        <v>122</v>
      </c>
      <c r="P1391" s="1" t="s">
        <v>278</v>
      </c>
      <c r="Q1391" s="1" t="s">
        <v>278</v>
      </c>
      <c r="R1391" s="1" t="s">
        <v>10195</v>
      </c>
      <c r="S1391" s="1" t="s">
        <v>9482</v>
      </c>
      <c r="T1391" s="1" t="s">
        <v>511</v>
      </c>
      <c r="U1391" s="1" t="s">
        <v>469</v>
      </c>
      <c r="V1391" s="18">
        <v>0.17185185185185184</v>
      </c>
      <c r="W1391" s="18">
        <v>0.17541666666666667</v>
      </c>
      <c r="X1391" s="18">
        <v>3.5648148148148154E-3</v>
      </c>
      <c r="Y1391" s="1" t="e">
        <f>VLOOKUP(A1391,tickets!A:A,1,0)</f>
        <v>#N/A</v>
      </c>
      <c r="Z1391" s="58">
        <v>45345</v>
      </c>
      <c r="AA1391" s="79">
        <v>0.99305555555555547</v>
      </c>
    </row>
    <row r="1392" spans="1:27" hidden="1" x14ac:dyDescent="0.2">
      <c r="A1392" s="1" t="s">
        <v>9340</v>
      </c>
      <c r="B1392" s="1" t="s">
        <v>132</v>
      </c>
      <c r="C1392" s="1" t="s">
        <v>250</v>
      </c>
      <c r="D1392" s="1" t="s">
        <v>251</v>
      </c>
      <c r="E1392" s="1" t="s">
        <v>252</v>
      </c>
      <c r="F1392" s="1" t="s">
        <v>253</v>
      </c>
      <c r="G1392" s="1" t="s">
        <v>159</v>
      </c>
      <c r="H1392" s="1" t="s">
        <v>36</v>
      </c>
      <c r="I1392" s="1" t="s">
        <v>84</v>
      </c>
      <c r="J1392" s="1" t="s">
        <v>81</v>
      </c>
      <c r="K1392" s="1" t="s">
        <v>129</v>
      </c>
      <c r="L1392" s="1" t="s">
        <v>9142</v>
      </c>
      <c r="M1392" s="1" t="s">
        <v>10226</v>
      </c>
      <c r="N1392" s="1" t="s">
        <v>10227</v>
      </c>
      <c r="O1392" s="1" t="s">
        <v>122</v>
      </c>
      <c r="P1392" s="1" t="s">
        <v>246</v>
      </c>
      <c r="Q1392" s="1" t="s">
        <v>247</v>
      </c>
      <c r="R1392" s="1" t="s">
        <v>10228</v>
      </c>
      <c r="S1392" s="1" t="s">
        <v>9567</v>
      </c>
      <c r="T1392" s="1" t="s">
        <v>9142</v>
      </c>
      <c r="U1392" s="1" t="s">
        <v>270</v>
      </c>
      <c r="V1392" s="18">
        <v>0</v>
      </c>
      <c r="W1392" s="18">
        <v>2.4652777777777776E-3</v>
      </c>
      <c r="X1392" s="18">
        <v>2.4652777777777776E-3</v>
      </c>
      <c r="Y1392" s="1" t="e">
        <f>VLOOKUP(A1392,tickets!A:A,1,0)</f>
        <v>#N/A</v>
      </c>
      <c r="Z1392" s="58">
        <v>45347</v>
      </c>
      <c r="AA1392" s="79">
        <v>0.99305555555555547</v>
      </c>
    </row>
    <row r="1393" spans="1:27" hidden="1" x14ac:dyDescent="0.2">
      <c r="A1393" s="1" t="s">
        <v>9341</v>
      </c>
      <c r="B1393" s="1" t="s">
        <v>132</v>
      </c>
      <c r="C1393" s="1" t="s">
        <v>250</v>
      </c>
      <c r="D1393" s="1" t="s">
        <v>251</v>
      </c>
      <c r="E1393" s="1" t="s">
        <v>252</v>
      </c>
      <c r="F1393" s="1" t="s">
        <v>253</v>
      </c>
      <c r="G1393" s="1" t="s">
        <v>159</v>
      </c>
      <c r="H1393" s="1" t="s">
        <v>36</v>
      </c>
      <c r="I1393" s="1" t="s">
        <v>84</v>
      </c>
      <c r="J1393" s="1" t="s">
        <v>81</v>
      </c>
      <c r="K1393" s="1" t="s">
        <v>129</v>
      </c>
      <c r="L1393" s="1" t="s">
        <v>9342</v>
      </c>
      <c r="M1393" s="1" t="s">
        <v>10229</v>
      </c>
      <c r="N1393" s="1" t="s">
        <v>10230</v>
      </c>
      <c r="O1393" s="1" t="s">
        <v>122</v>
      </c>
      <c r="P1393" s="1" t="s">
        <v>246</v>
      </c>
      <c r="Q1393" s="1" t="s">
        <v>247</v>
      </c>
      <c r="R1393" s="1" t="s">
        <v>10231</v>
      </c>
      <c r="S1393" s="1" t="s">
        <v>9567</v>
      </c>
      <c r="T1393" s="1" t="s">
        <v>9342</v>
      </c>
      <c r="U1393" s="1" t="s">
        <v>270</v>
      </c>
      <c r="V1393" s="18">
        <v>1.0532407407407407E-3</v>
      </c>
      <c r="W1393" s="18">
        <v>2.5115740740740741E-3</v>
      </c>
      <c r="X1393" s="18">
        <v>1.4583333333333334E-3</v>
      </c>
      <c r="Y1393" s="1" t="e">
        <f>VLOOKUP(A1393,tickets!A:A,1,0)</f>
        <v>#N/A</v>
      </c>
      <c r="Z1393" s="58">
        <v>45347</v>
      </c>
      <c r="AA1393" s="79">
        <v>0.99305555555555547</v>
      </c>
    </row>
    <row r="1394" spans="1:27" hidden="1" x14ac:dyDescent="0.2">
      <c r="A1394" s="1" t="s">
        <v>9343</v>
      </c>
      <c r="B1394" s="1" t="s">
        <v>132</v>
      </c>
      <c r="C1394" s="1" t="s">
        <v>250</v>
      </c>
      <c r="D1394" s="1" t="s">
        <v>251</v>
      </c>
      <c r="E1394" s="1" t="s">
        <v>263</v>
      </c>
      <c r="F1394" s="1" t="s">
        <v>293</v>
      </c>
      <c r="G1394" s="1" t="s">
        <v>116</v>
      </c>
      <c r="H1394" s="1" t="s">
        <v>40</v>
      </c>
      <c r="I1394" s="1" t="s">
        <v>117</v>
      </c>
      <c r="J1394" s="1" t="s">
        <v>81</v>
      </c>
      <c r="K1394" s="1" t="s">
        <v>129</v>
      </c>
      <c r="L1394" s="1" t="s">
        <v>9120</v>
      </c>
      <c r="M1394" s="1" t="s">
        <v>10232</v>
      </c>
      <c r="N1394" s="1" t="s">
        <v>10233</v>
      </c>
      <c r="O1394" s="1" t="s">
        <v>122</v>
      </c>
      <c r="P1394" s="1" t="s">
        <v>246</v>
      </c>
      <c r="Q1394" s="1" t="s">
        <v>247</v>
      </c>
      <c r="R1394" s="1" t="s">
        <v>10233</v>
      </c>
      <c r="S1394" s="1" t="s">
        <v>9410</v>
      </c>
      <c r="T1394" s="1" t="s">
        <v>9120</v>
      </c>
      <c r="U1394" s="1" t="s">
        <v>276</v>
      </c>
      <c r="V1394" s="18">
        <v>0</v>
      </c>
      <c r="W1394" s="18">
        <v>3.472222222222222E-3</v>
      </c>
      <c r="X1394" s="18">
        <v>3.472222222222222E-3</v>
      </c>
      <c r="Y1394" s="1" t="e">
        <f>VLOOKUP(A1394,tickets!A:A,1,0)</f>
        <v>#N/A</v>
      </c>
      <c r="Z1394" s="58">
        <v>45344</v>
      </c>
      <c r="AA1394" s="79">
        <v>0.99305555555555547</v>
      </c>
    </row>
    <row r="1395" spans="1:27" hidden="1" x14ac:dyDescent="0.2">
      <c r="A1395" s="1" t="s">
        <v>9344</v>
      </c>
      <c r="B1395" s="1" t="s">
        <v>132</v>
      </c>
      <c r="C1395" s="1" t="s">
        <v>250</v>
      </c>
      <c r="D1395" s="1" t="s">
        <v>251</v>
      </c>
      <c r="E1395" s="1" t="s">
        <v>289</v>
      </c>
      <c r="F1395" s="1" t="s">
        <v>290</v>
      </c>
      <c r="G1395" s="1" t="s">
        <v>110</v>
      </c>
      <c r="H1395" s="1" t="s">
        <v>50</v>
      </c>
      <c r="I1395" s="1" t="s">
        <v>109</v>
      </c>
      <c r="J1395" s="1" t="s">
        <v>81</v>
      </c>
      <c r="K1395" s="1" t="s">
        <v>129</v>
      </c>
      <c r="L1395" s="1" t="s">
        <v>8975</v>
      </c>
      <c r="M1395" s="1" t="s">
        <v>10234</v>
      </c>
      <c r="N1395" s="1" t="s">
        <v>10235</v>
      </c>
      <c r="O1395" s="1" t="s">
        <v>122</v>
      </c>
      <c r="P1395" s="1" t="s">
        <v>246</v>
      </c>
      <c r="Q1395" s="1" t="s">
        <v>247</v>
      </c>
      <c r="R1395" s="1" t="s">
        <v>10236</v>
      </c>
      <c r="S1395" s="1" t="s">
        <v>9482</v>
      </c>
      <c r="T1395" s="1" t="s">
        <v>8975</v>
      </c>
      <c r="U1395" s="1" t="s">
        <v>369</v>
      </c>
      <c r="V1395" s="18">
        <v>6.8287037037037025E-4</v>
      </c>
      <c r="W1395" s="18">
        <v>1.5624999999999999E-3</v>
      </c>
      <c r="X1395" s="18">
        <v>8.7962962962962962E-4</v>
      </c>
      <c r="Y1395" s="1" t="e">
        <f>VLOOKUP(A1395,tickets!A:A,1,0)</f>
        <v>#N/A</v>
      </c>
      <c r="Z1395" s="58">
        <v>45345</v>
      </c>
      <c r="AA1395" s="79">
        <v>0.99305555555555547</v>
      </c>
    </row>
    <row r="1396" spans="1:27" x14ac:dyDescent="0.2">
      <c r="A1396" s="1" t="s">
        <v>4022</v>
      </c>
      <c r="B1396" s="1" t="s">
        <v>115</v>
      </c>
      <c r="C1396" s="1" t="s">
        <v>18</v>
      </c>
      <c r="D1396" s="1" t="s">
        <v>257</v>
      </c>
      <c r="E1396" s="1" t="s">
        <v>499</v>
      </c>
      <c r="F1396" s="1" t="s">
        <v>471</v>
      </c>
      <c r="G1396" s="1" t="s">
        <v>110</v>
      </c>
      <c r="H1396" s="1" t="s">
        <v>50</v>
      </c>
      <c r="I1396" s="1" t="s">
        <v>109</v>
      </c>
      <c r="J1396" s="1" t="s">
        <v>81</v>
      </c>
      <c r="K1396" s="1" t="s">
        <v>114</v>
      </c>
      <c r="L1396" s="1" t="s">
        <v>4026</v>
      </c>
      <c r="M1396" s="1" t="s">
        <v>10259</v>
      </c>
      <c r="N1396" s="1" t="s">
        <v>10260</v>
      </c>
      <c r="O1396" s="1" t="s">
        <v>122</v>
      </c>
      <c r="P1396" s="1" t="s">
        <v>246</v>
      </c>
      <c r="Q1396" s="1" t="s">
        <v>247</v>
      </c>
      <c r="R1396" s="1" t="s">
        <v>10261</v>
      </c>
      <c r="S1396" s="1" t="s">
        <v>9482</v>
      </c>
      <c r="T1396" s="1" t="s">
        <v>9357</v>
      </c>
      <c r="U1396" s="1" t="s">
        <v>9081</v>
      </c>
      <c r="V1396" s="18">
        <v>0.61076388888888888</v>
      </c>
      <c r="W1396" s="18">
        <v>0.75009259259259264</v>
      </c>
      <c r="X1396" s="18">
        <v>0.1393287037037037</v>
      </c>
      <c r="Y1396" s="1" t="e">
        <f>VLOOKUP(A1396,tickets!A:A,1,0)</f>
        <v>#N/A</v>
      </c>
      <c r="Z1396" s="58">
        <v>45345</v>
      </c>
      <c r="AA1396" s="79">
        <v>0.99305555555555547</v>
      </c>
    </row>
    <row r="1397" spans="1:27" hidden="1" x14ac:dyDescent="0.2">
      <c r="A1397" s="1" t="s">
        <v>9346</v>
      </c>
      <c r="B1397" s="1" t="s">
        <v>132</v>
      </c>
      <c r="C1397" s="1" t="s">
        <v>256</v>
      </c>
      <c r="D1397" s="1" t="s">
        <v>257</v>
      </c>
      <c r="E1397" s="1" t="s">
        <v>289</v>
      </c>
      <c r="F1397" s="1" t="s">
        <v>219</v>
      </c>
      <c r="G1397" s="1" t="s">
        <v>116</v>
      </c>
      <c r="H1397" s="1" t="s">
        <v>40</v>
      </c>
      <c r="I1397" s="1" t="s">
        <v>117</v>
      </c>
      <c r="J1397" s="1" t="s">
        <v>81</v>
      </c>
      <c r="K1397" s="1" t="s">
        <v>259</v>
      </c>
      <c r="L1397" s="1" t="s">
        <v>260</v>
      </c>
      <c r="M1397" s="1" t="s">
        <v>10241</v>
      </c>
      <c r="N1397" s="1" t="s">
        <v>10242</v>
      </c>
      <c r="O1397" s="1" t="s">
        <v>122</v>
      </c>
      <c r="P1397" s="1" t="s">
        <v>199</v>
      </c>
      <c r="Q1397" s="1" t="s">
        <v>115</v>
      </c>
      <c r="R1397" s="1" t="s">
        <v>10243</v>
      </c>
      <c r="S1397" s="1" t="s">
        <v>9482</v>
      </c>
      <c r="T1397" s="1" t="s">
        <v>426</v>
      </c>
      <c r="U1397" s="1" t="s">
        <v>262</v>
      </c>
      <c r="V1397" s="18">
        <v>7.6689814814814808E-2</v>
      </c>
      <c r="W1397" s="18">
        <v>9.3530092592592595E-2</v>
      </c>
      <c r="X1397" s="18">
        <v>1.6840277777777777E-2</v>
      </c>
      <c r="Y1397" s="1" t="e">
        <f>VLOOKUP(A1397,tickets!A:A,1,0)</f>
        <v>#N/A</v>
      </c>
      <c r="Z1397" s="58">
        <v>45345</v>
      </c>
      <c r="AA1397" s="79">
        <v>0.99305555555555547</v>
      </c>
    </row>
    <row r="1398" spans="1:27" hidden="1" x14ac:dyDescent="0.2">
      <c r="A1398" s="1" t="s">
        <v>9347</v>
      </c>
      <c r="B1398" s="1" t="s">
        <v>132</v>
      </c>
      <c r="C1398" s="1" t="s">
        <v>256</v>
      </c>
      <c r="D1398" s="1" t="s">
        <v>257</v>
      </c>
      <c r="E1398" s="1" t="s">
        <v>289</v>
      </c>
      <c r="F1398" s="1" t="s">
        <v>219</v>
      </c>
      <c r="G1398" s="1" t="s">
        <v>116</v>
      </c>
      <c r="H1398" s="1" t="s">
        <v>40</v>
      </c>
      <c r="I1398" s="1" t="s">
        <v>117</v>
      </c>
      <c r="J1398" s="1" t="s">
        <v>81</v>
      </c>
      <c r="K1398" s="1" t="s">
        <v>259</v>
      </c>
      <c r="L1398" s="1" t="s">
        <v>260</v>
      </c>
      <c r="M1398" s="1" t="s">
        <v>10244</v>
      </c>
      <c r="N1398" s="1" t="s">
        <v>10245</v>
      </c>
      <c r="O1398" s="1" t="s">
        <v>122</v>
      </c>
      <c r="P1398" s="1" t="s">
        <v>199</v>
      </c>
      <c r="Q1398" s="1" t="s">
        <v>115</v>
      </c>
      <c r="R1398" s="1" t="s">
        <v>10246</v>
      </c>
      <c r="S1398" s="1" t="s">
        <v>9482</v>
      </c>
      <c r="T1398" s="1" t="s">
        <v>426</v>
      </c>
      <c r="U1398" s="1" t="s">
        <v>262</v>
      </c>
      <c r="V1398" s="18">
        <v>7.7129629629629631E-2</v>
      </c>
      <c r="W1398" s="18">
        <v>9.3506944444444448E-2</v>
      </c>
      <c r="X1398" s="18">
        <v>1.6377314814814813E-2</v>
      </c>
      <c r="Y1398" s="1" t="e">
        <f>VLOOKUP(A1398,tickets!A:A,1,0)</f>
        <v>#N/A</v>
      </c>
      <c r="Z1398" s="58">
        <v>45345</v>
      </c>
      <c r="AA1398" s="79">
        <v>0.99305555555555547</v>
      </c>
    </row>
    <row r="1399" spans="1:27" x14ac:dyDescent="0.2">
      <c r="A1399" s="1" t="s">
        <v>4053</v>
      </c>
      <c r="B1399" s="1" t="s">
        <v>175</v>
      </c>
      <c r="C1399" s="1" t="s">
        <v>24</v>
      </c>
      <c r="D1399" s="1" t="s">
        <v>24</v>
      </c>
      <c r="E1399" s="1" t="s">
        <v>54</v>
      </c>
      <c r="F1399" s="1" t="s">
        <v>183</v>
      </c>
      <c r="G1399" s="1" t="s">
        <v>110</v>
      </c>
      <c r="H1399" s="1" t="s">
        <v>50</v>
      </c>
      <c r="I1399" s="1" t="s">
        <v>109</v>
      </c>
      <c r="J1399" s="1" t="s">
        <v>81</v>
      </c>
      <c r="K1399" s="1" t="s">
        <v>111</v>
      </c>
      <c r="L1399" s="1" t="s">
        <v>4057</v>
      </c>
      <c r="M1399" s="1" t="s">
        <v>10268</v>
      </c>
      <c r="N1399" s="1" t="s">
        <v>10269</v>
      </c>
      <c r="O1399" s="1" t="s">
        <v>122</v>
      </c>
      <c r="P1399" s="1" t="s">
        <v>266</v>
      </c>
      <c r="Q1399" s="1" t="s">
        <v>330</v>
      </c>
      <c r="R1399" s="1" t="s">
        <v>10270</v>
      </c>
      <c r="S1399" s="1" t="s">
        <v>9482</v>
      </c>
      <c r="T1399" s="1" t="s">
        <v>9360</v>
      </c>
      <c r="V1399" s="18">
        <v>0.11009259259259259</v>
      </c>
      <c r="W1399" s="18">
        <v>0.11020833333333334</v>
      </c>
      <c r="X1399" s="18">
        <v>1.1574074074074073E-4</v>
      </c>
      <c r="Y1399" s="1" t="e">
        <f>VLOOKUP(A1399,tickets!A:A,1,0)</f>
        <v>#N/A</v>
      </c>
      <c r="Z1399" s="58">
        <v>45345</v>
      </c>
      <c r="AA1399" s="79">
        <v>0.99305555555555547</v>
      </c>
    </row>
    <row r="1400" spans="1:27" x14ac:dyDescent="0.2">
      <c r="A1400" s="1" t="s">
        <v>4032</v>
      </c>
      <c r="B1400" s="1" t="s">
        <v>167</v>
      </c>
      <c r="C1400" s="1" t="s">
        <v>22</v>
      </c>
      <c r="D1400" s="1" t="s">
        <v>243</v>
      </c>
      <c r="E1400" s="1" t="s">
        <v>47</v>
      </c>
      <c r="F1400" s="1" t="s">
        <v>120</v>
      </c>
      <c r="G1400" s="1" t="s">
        <v>116</v>
      </c>
      <c r="H1400" s="1" t="s">
        <v>40</v>
      </c>
      <c r="I1400" s="1" t="s">
        <v>117</v>
      </c>
      <c r="J1400" s="1" t="s">
        <v>81</v>
      </c>
      <c r="K1400" s="1" t="s">
        <v>138</v>
      </c>
      <c r="L1400" s="1" t="s">
        <v>4036</v>
      </c>
      <c r="M1400" s="1" t="s">
        <v>10274</v>
      </c>
      <c r="N1400" s="1" t="s">
        <v>10275</v>
      </c>
      <c r="O1400" s="1" t="s">
        <v>122</v>
      </c>
      <c r="P1400" s="1" t="s">
        <v>279</v>
      </c>
      <c r="Q1400" s="1" t="s">
        <v>280</v>
      </c>
      <c r="R1400" s="1" t="s">
        <v>10276</v>
      </c>
      <c r="S1400" s="1" t="s">
        <v>9482</v>
      </c>
      <c r="T1400" s="1" t="s">
        <v>9363</v>
      </c>
      <c r="U1400" s="1" t="s">
        <v>9364</v>
      </c>
      <c r="V1400" s="18">
        <v>0</v>
      </c>
      <c r="W1400" s="18">
        <v>2.5289351851851851E-2</v>
      </c>
      <c r="X1400" s="18">
        <v>2.5289351851851851E-2</v>
      </c>
      <c r="Y1400" s="1" t="e">
        <f>VLOOKUP(A1400,tickets!A:A,1,0)</f>
        <v>#N/A</v>
      </c>
      <c r="Z1400" s="58">
        <v>45345</v>
      </c>
      <c r="AA1400" s="79">
        <v>0.53172453703703704</v>
      </c>
    </row>
    <row r="1401" spans="1:27" x14ac:dyDescent="0.2">
      <c r="A1401" s="1" t="s">
        <v>4083</v>
      </c>
      <c r="B1401" s="1" t="s">
        <v>115</v>
      </c>
      <c r="C1401" s="1" t="s">
        <v>20</v>
      </c>
      <c r="D1401" s="1" t="s">
        <v>243</v>
      </c>
      <c r="E1401" s="1" t="s">
        <v>67</v>
      </c>
      <c r="F1401" s="1" t="s">
        <v>191</v>
      </c>
      <c r="G1401" s="1" t="s">
        <v>116</v>
      </c>
      <c r="H1401" s="1" t="s">
        <v>40</v>
      </c>
      <c r="I1401" s="1" t="s">
        <v>117</v>
      </c>
      <c r="J1401" s="1" t="s">
        <v>81</v>
      </c>
      <c r="K1401" s="1" t="s">
        <v>4084</v>
      </c>
      <c r="L1401" s="1" t="s">
        <v>4088</v>
      </c>
      <c r="M1401" s="1" t="s">
        <v>10300</v>
      </c>
      <c r="N1401" s="1" t="s">
        <v>10301</v>
      </c>
      <c r="O1401" s="1" t="s">
        <v>122</v>
      </c>
      <c r="P1401" s="1" t="s">
        <v>246</v>
      </c>
      <c r="Q1401" s="1" t="s">
        <v>247</v>
      </c>
      <c r="R1401" s="1" t="s">
        <v>10302</v>
      </c>
      <c r="S1401" s="1" t="s">
        <v>9482</v>
      </c>
      <c r="T1401" s="1" t="s">
        <v>9382</v>
      </c>
      <c r="U1401" s="1" t="s">
        <v>9383</v>
      </c>
      <c r="V1401" s="18">
        <v>0.22313657407407406</v>
      </c>
      <c r="W1401" s="18">
        <v>0.29807870370370371</v>
      </c>
      <c r="X1401" s="18">
        <v>7.4942129629629636E-2</v>
      </c>
      <c r="Y1401" s="1" t="e">
        <f>VLOOKUP(A1401,tickets!A:A,1,0)</f>
        <v>#N/A</v>
      </c>
      <c r="Z1401" s="58">
        <v>45345</v>
      </c>
      <c r="AA1401" s="79">
        <v>0.99305555555555547</v>
      </c>
    </row>
    <row r="1402" spans="1:27" hidden="1" x14ac:dyDescent="0.2">
      <c r="A1402" s="1" t="s">
        <v>9354</v>
      </c>
      <c r="B1402" s="1" t="s">
        <v>132</v>
      </c>
      <c r="C1402" s="1" t="s">
        <v>309</v>
      </c>
      <c r="D1402" s="1" t="s">
        <v>257</v>
      </c>
      <c r="E1402" s="1" t="s">
        <v>281</v>
      </c>
      <c r="F1402" s="1" t="s">
        <v>471</v>
      </c>
      <c r="G1402" s="1" t="s">
        <v>116</v>
      </c>
      <c r="H1402" s="1" t="s">
        <v>40</v>
      </c>
      <c r="I1402" s="1" t="s">
        <v>117</v>
      </c>
      <c r="J1402" s="1" t="s">
        <v>81</v>
      </c>
      <c r="K1402" s="1" t="s">
        <v>418</v>
      </c>
      <c r="L1402" s="1" t="s">
        <v>9355</v>
      </c>
      <c r="M1402" s="1" t="s">
        <v>10256</v>
      </c>
      <c r="N1402" s="1" t="s">
        <v>10257</v>
      </c>
      <c r="O1402" s="1" t="s">
        <v>122</v>
      </c>
      <c r="P1402" s="1" t="s">
        <v>363</v>
      </c>
      <c r="Q1402" s="1" t="s">
        <v>423</v>
      </c>
      <c r="R1402" s="1" t="s">
        <v>10258</v>
      </c>
      <c r="S1402" s="1" t="s">
        <v>9410</v>
      </c>
      <c r="T1402" s="1" t="s">
        <v>9356</v>
      </c>
      <c r="U1402" s="1" t="s">
        <v>519</v>
      </c>
      <c r="V1402" s="18">
        <v>4.0046296296296297E-3</v>
      </c>
      <c r="W1402" s="18">
        <v>7.0486111111111105E-3</v>
      </c>
      <c r="X1402" s="18">
        <v>3.0439814814814821E-3</v>
      </c>
      <c r="Y1402" s="1" t="e">
        <f>VLOOKUP(A1402,tickets!A:A,1,0)</f>
        <v>#N/A</v>
      </c>
      <c r="Z1402" s="58">
        <v>45344</v>
      </c>
      <c r="AA1402" s="79">
        <v>0.99305555555555547</v>
      </c>
    </row>
    <row r="1403" spans="1:27" x14ac:dyDescent="0.2">
      <c r="A1403" s="1" t="s">
        <v>4008</v>
      </c>
      <c r="B1403" s="1" t="s">
        <v>115</v>
      </c>
      <c r="C1403" s="1" t="s">
        <v>22</v>
      </c>
      <c r="D1403" s="1" t="s">
        <v>243</v>
      </c>
      <c r="E1403" s="1" t="s">
        <v>47</v>
      </c>
      <c r="F1403" s="1" t="s">
        <v>120</v>
      </c>
      <c r="G1403" s="1" t="s">
        <v>116</v>
      </c>
      <c r="H1403" s="1" t="s">
        <v>40</v>
      </c>
      <c r="I1403" s="1" t="s">
        <v>117</v>
      </c>
      <c r="J1403" s="1" t="s">
        <v>81</v>
      </c>
      <c r="K1403" s="1" t="s">
        <v>138</v>
      </c>
      <c r="L1403" s="1" t="s">
        <v>4012</v>
      </c>
      <c r="M1403" s="1" t="s">
        <v>10306</v>
      </c>
      <c r="N1403" s="1" t="s">
        <v>10307</v>
      </c>
      <c r="O1403" s="1" t="s">
        <v>122</v>
      </c>
      <c r="P1403" s="1" t="s">
        <v>246</v>
      </c>
      <c r="Q1403" s="1" t="s">
        <v>247</v>
      </c>
      <c r="R1403" s="1" t="s">
        <v>10308</v>
      </c>
      <c r="S1403" s="1" t="s">
        <v>9482</v>
      </c>
      <c r="T1403" s="1" t="s">
        <v>9385</v>
      </c>
      <c r="U1403" s="1" t="s">
        <v>9386</v>
      </c>
      <c r="V1403" s="18">
        <v>0</v>
      </c>
      <c r="W1403" s="18">
        <v>2.5902777777777775E-2</v>
      </c>
      <c r="X1403" s="18">
        <v>2.5902777777777775E-2</v>
      </c>
      <c r="Y1403" s="1" t="e">
        <f>VLOOKUP(A1403,tickets!A:A,1,0)</f>
        <v>#N/A</v>
      </c>
      <c r="Z1403" s="58">
        <v>45345</v>
      </c>
      <c r="AA1403" s="79">
        <v>0.99305555555555547</v>
      </c>
    </row>
    <row r="1404" spans="1:27" hidden="1" x14ac:dyDescent="0.2">
      <c r="A1404" s="1" t="s">
        <v>9358</v>
      </c>
      <c r="B1404" s="1" t="s">
        <v>132</v>
      </c>
      <c r="C1404" s="1" t="s">
        <v>250</v>
      </c>
      <c r="D1404" s="1" t="s">
        <v>251</v>
      </c>
      <c r="E1404" s="1" t="s">
        <v>252</v>
      </c>
      <c r="F1404" s="1" t="s">
        <v>253</v>
      </c>
      <c r="G1404" s="1" t="s">
        <v>159</v>
      </c>
      <c r="H1404" s="1" t="s">
        <v>36</v>
      </c>
      <c r="I1404" s="1" t="s">
        <v>84</v>
      </c>
      <c r="J1404" s="1" t="s">
        <v>81</v>
      </c>
      <c r="K1404" s="1" t="s">
        <v>129</v>
      </c>
      <c r="L1404" s="1" t="s">
        <v>333</v>
      </c>
      <c r="M1404" s="1" t="s">
        <v>10262</v>
      </c>
      <c r="N1404" s="1" t="s">
        <v>10263</v>
      </c>
      <c r="O1404" s="1" t="s">
        <v>122</v>
      </c>
      <c r="P1404" s="1" t="s">
        <v>246</v>
      </c>
      <c r="Q1404" s="1" t="s">
        <v>247</v>
      </c>
      <c r="R1404" s="1" t="s">
        <v>10264</v>
      </c>
      <c r="S1404" s="1" t="s">
        <v>9488</v>
      </c>
      <c r="T1404" s="1" t="s">
        <v>333</v>
      </c>
      <c r="U1404" s="1" t="s">
        <v>270</v>
      </c>
      <c r="V1404" s="18">
        <v>8.9120370370370362E-4</v>
      </c>
      <c r="W1404" s="18">
        <v>1.2152777777777778E-3</v>
      </c>
      <c r="X1404" s="18">
        <v>3.2407407407407406E-4</v>
      </c>
      <c r="Y1404" s="1" t="e">
        <f>VLOOKUP(A1404,tickets!A:A,1,0)</f>
        <v>#N/A</v>
      </c>
      <c r="Z1404" s="58">
        <v>45346</v>
      </c>
      <c r="AA1404" s="79">
        <v>0.99305555555555547</v>
      </c>
    </row>
    <row r="1405" spans="1:27" hidden="1" x14ac:dyDescent="0.2">
      <c r="A1405" s="1" t="s">
        <v>9359</v>
      </c>
      <c r="B1405" s="1" t="s">
        <v>132</v>
      </c>
      <c r="C1405" s="1" t="s">
        <v>250</v>
      </c>
      <c r="D1405" s="1" t="s">
        <v>251</v>
      </c>
      <c r="E1405" s="1" t="s">
        <v>289</v>
      </c>
      <c r="F1405" s="1" t="s">
        <v>290</v>
      </c>
      <c r="G1405" s="1" t="s">
        <v>110</v>
      </c>
      <c r="H1405" s="1" t="s">
        <v>50</v>
      </c>
      <c r="I1405" s="1" t="s">
        <v>109</v>
      </c>
      <c r="J1405" s="1" t="s">
        <v>81</v>
      </c>
      <c r="K1405" s="1" t="s">
        <v>129</v>
      </c>
      <c r="L1405" s="1" t="s">
        <v>9174</v>
      </c>
      <c r="M1405" s="1" t="s">
        <v>10265</v>
      </c>
      <c r="N1405" s="1" t="s">
        <v>10266</v>
      </c>
      <c r="O1405" s="1" t="s">
        <v>122</v>
      </c>
      <c r="P1405" s="1" t="s">
        <v>246</v>
      </c>
      <c r="Q1405" s="1" t="s">
        <v>247</v>
      </c>
      <c r="R1405" s="1" t="s">
        <v>10267</v>
      </c>
      <c r="S1405" s="1" t="s">
        <v>9567</v>
      </c>
      <c r="T1405" s="1" t="s">
        <v>9174</v>
      </c>
      <c r="U1405" s="1" t="s">
        <v>369</v>
      </c>
      <c r="V1405" s="18">
        <v>5.0925925925925921E-4</v>
      </c>
      <c r="W1405" s="18">
        <v>1.25E-3</v>
      </c>
      <c r="X1405" s="18">
        <v>7.407407407407407E-4</v>
      </c>
      <c r="Y1405" s="1" t="e">
        <f>VLOOKUP(A1405,tickets!A:A,1,0)</f>
        <v>#N/A</v>
      </c>
      <c r="Z1405" s="58">
        <v>45347</v>
      </c>
      <c r="AA1405" s="79">
        <v>0.99305555555555547</v>
      </c>
    </row>
    <row r="1406" spans="1:27" x14ac:dyDescent="0.2">
      <c r="A1406" s="1" t="s">
        <v>4037</v>
      </c>
      <c r="B1406" s="1" t="s">
        <v>167</v>
      </c>
      <c r="C1406" s="1" t="s">
        <v>22</v>
      </c>
      <c r="D1406" s="1" t="s">
        <v>243</v>
      </c>
      <c r="E1406" s="1" t="s">
        <v>47</v>
      </c>
      <c r="F1406" s="1" t="s">
        <v>191</v>
      </c>
      <c r="G1406" s="1" t="s">
        <v>116</v>
      </c>
      <c r="H1406" s="1" t="s">
        <v>40</v>
      </c>
      <c r="I1406" s="1" t="s">
        <v>117</v>
      </c>
      <c r="J1406" s="1" t="s">
        <v>81</v>
      </c>
      <c r="K1406" s="1" t="s">
        <v>111</v>
      </c>
      <c r="L1406" s="1" t="s">
        <v>4041</v>
      </c>
      <c r="M1406" s="1" t="s">
        <v>10309</v>
      </c>
      <c r="N1406" s="1" t="s">
        <v>10310</v>
      </c>
      <c r="O1406" s="1" t="s">
        <v>122</v>
      </c>
      <c r="P1406" s="1" t="s">
        <v>279</v>
      </c>
      <c r="Q1406" s="1" t="s">
        <v>280</v>
      </c>
      <c r="R1406" s="1" t="s">
        <v>10311</v>
      </c>
      <c r="S1406" s="1" t="s">
        <v>9482</v>
      </c>
      <c r="T1406" s="1" t="s">
        <v>9387</v>
      </c>
      <c r="U1406" s="1" t="s">
        <v>9388</v>
      </c>
      <c r="V1406" s="18">
        <v>0</v>
      </c>
      <c r="W1406" s="18">
        <v>2.8206018518518519E-2</v>
      </c>
      <c r="X1406" s="18">
        <v>2.8206018518518519E-2</v>
      </c>
      <c r="Y1406" s="1" t="e">
        <f>VLOOKUP(A1406,tickets!A:A,1,0)</f>
        <v>#N/A</v>
      </c>
      <c r="Z1406" s="58">
        <v>45345</v>
      </c>
      <c r="AA1406" s="79">
        <v>0.99305555555555547</v>
      </c>
    </row>
    <row r="1407" spans="1:27" hidden="1" x14ac:dyDescent="0.2">
      <c r="A1407" s="1" t="s">
        <v>9361</v>
      </c>
      <c r="B1407" s="1" t="s">
        <v>132</v>
      </c>
      <c r="C1407" s="1" t="s">
        <v>309</v>
      </c>
      <c r="D1407" s="1" t="s">
        <v>257</v>
      </c>
      <c r="E1407" s="1" t="s">
        <v>281</v>
      </c>
      <c r="F1407" s="1" t="s">
        <v>471</v>
      </c>
      <c r="G1407" s="1" t="s">
        <v>116</v>
      </c>
      <c r="H1407" s="1" t="s">
        <v>40</v>
      </c>
      <c r="I1407" s="1" t="s">
        <v>117</v>
      </c>
      <c r="J1407" s="1" t="s">
        <v>81</v>
      </c>
      <c r="K1407" s="1" t="s">
        <v>419</v>
      </c>
      <c r="L1407" s="1" t="s">
        <v>463</v>
      </c>
      <c r="M1407" s="1" t="s">
        <v>10271</v>
      </c>
      <c r="N1407" s="1" t="s">
        <v>10272</v>
      </c>
      <c r="O1407" s="1" t="s">
        <v>122</v>
      </c>
      <c r="P1407" s="1" t="s">
        <v>363</v>
      </c>
      <c r="Q1407" s="1" t="s">
        <v>423</v>
      </c>
      <c r="R1407" s="1" t="s">
        <v>10273</v>
      </c>
      <c r="S1407" s="1" t="s">
        <v>9422</v>
      </c>
      <c r="T1407" s="1" t="s">
        <v>9362</v>
      </c>
      <c r="U1407" s="1" t="s">
        <v>519</v>
      </c>
      <c r="V1407" s="18">
        <v>3.0902777777777782E-3</v>
      </c>
      <c r="W1407" s="18">
        <v>7.9976851851851858E-3</v>
      </c>
      <c r="X1407" s="18">
        <v>4.9074074074074072E-3</v>
      </c>
      <c r="Y1407" s="1" t="e">
        <f>VLOOKUP(A1407,tickets!A:A,1,0)</f>
        <v>#N/A</v>
      </c>
      <c r="Z1407" s="58">
        <v>45342</v>
      </c>
      <c r="AA1407" s="79">
        <v>0.99305555555555547</v>
      </c>
    </row>
    <row r="1408" spans="1:27" hidden="1" x14ac:dyDescent="0.2">
      <c r="A1408" s="1" t="s">
        <v>4127</v>
      </c>
      <c r="B1408" s="1" t="s">
        <v>124</v>
      </c>
      <c r="C1408" s="1" t="s">
        <v>18</v>
      </c>
      <c r="D1408" s="1" t="s">
        <v>277</v>
      </c>
      <c r="E1408" s="1" t="s">
        <v>60</v>
      </c>
      <c r="F1408" s="1" t="s">
        <v>125</v>
      </c>
      <c r="G1408" s="1" t="s">
        <v>123</v>
      </c>
      <c r="H1408" s="1" t="s">
        <v>50</v>
      </c>
      <c r="I1408" s="1" t="s">
        <v>109</v>
      </c>
      <c r="J1408" s="1" t="s">
        <v>80</v>
      </c>
      <c r="K1408" s="1" t="s">
        <v>127</v>
      </c>
      <c r="L1408" s="1" t="s">
        <v>4130</v>
      </c>
      <c r="M1408" s="1" t="s">
        <v>9486</v>
      </c>
      <c r="N1408" s="1" t="s">
        <v>9486</v>
      </c>
      <c r="O1408" s="1" t="s">
        <v>122</v>
      </c>
      <c r="P1408" s="1" t="s">
        <v>278</v>
      </c>
      <c r="Q1408" s="1" t="s">
        <v>278</v>
      </c>
      <c r="R1408" s="1" t="s">
        <v>9487</v>
      </c>
      <c r="S1408" s="1" t="s">
        <v>9488</v>
      </c>
      <c r="T1408" s="1" t="s">
        <v>8956</v>
      </c>
      <c r="U1408" s="1" t="s">
        <v>8957</v>
      </c>
      <c r="V1408" s="18">
        <v>1.022002314814815</v>
      </c>
      <c r="W1408" s="18">
        <v>1.0226273148148148</v>
      </c>
      <c r="X1408" s="18">
        <v>6.2500000000000001E-4</v>
      </c>
      <c r="Y1408" s="1" t="e">
        <f>VLOOKUP(A1408,tickets!A:A,1,0)</f>
        <v>#N/A</v>
      </c>
      <c r="Z1408" s="58">
        <v>45346</v>
      </c>
      <c r="AA1408" s="79">
        <v>0.99305555555555547</v>
      </c>
    </row>
    <row r="1409" spans="1:27" hidden="1" x14ac:dyDescent="0.2">
      <c r="A1409" s="1" t="s">
        <v>9365</v>
      </c>
      <c r="B1409" s="1" t="s">
        <v>132</v>
      </c>
      <c r="C1409" s="1" t="s">
        <v>256</v>
      </c>
      <c r="D1409" s="1" t="s">
        <v>257</v>
      </c>
      <c r="E1409" s="1" t="s">
        <v>289</v>
      </c>
      <c r="F1409" s="1" t="s">
        <v>471</v>
      </c>
      <c r="G1409" s="1" t="s">
        <v>116</v>
      </c>
      <c r="H1409" s="1" t="s">
        <v>40</v>
      </c>
      <c r="I1409" s="1" t="s">
        <v>117</v>
      </c>
      <c r="J1409" s="1" t="s">
        <v>81</v>
      </c>
      <c r="K1409" s="1" t="s">
        <v>111</v>
      </c>
      <c r="L1409" s="1" t="s">
        <v>8963</v>
      </c>
      <c r="M1409" s="1" t="s">
        <v>10277</v>
      </c>
      <c r="N1409" s="1" t="s">
        <v>10278</v>
      </c>
      <c r="O1409" s="1" t="s">
        <v>122</v>
      </c>
      <c r="P1409" s="1" t="s">
        <v>199</v>
      </c>
      <c r="Q1409" s="1" t="s">
        <v>115</v>
      </c>
      <c r="R1409" s="1" t="s">
        <v>10279</v>
      </c>
      <c r="S1409" s="1" t="s">
        <v>9410</v>
      </c>
      <c r="T1409" s="1" t="s">
        <v>9366</v>
      </c>
      <c r="U1409" s="1" t="s">
        <v>262</v>
      </c>
      <c r="V1409" s="18">
        <v>0.17686342592592594</v>
      </c>
      <c r="W1409" s="18">
        <v>0.18840277777777778</v>
      </c>
      <c r="X1409" s="18">
        <v>1.1539351851851851E-2</v>
      </c>
      <c r="Y1409" s="1" t="e">
        <f>VLOOKUP(A1409,tickets!A:A,1,0)</f>
        <v>#N/A</v>
      </c>
      <c r="Z1409" s="58">
        <v>45344</v>
      </c>
      <c r="AA1409" s="79">
        <v>0.99305555555555547</v>
      </c>
    </row>
    <row r="1410" spans="1:27" x14ac:dyDescent="0.2">
      <c r="A1410" s="1" t="s">
        <v>4122</v>
      </c>
      <c r="B1410" s="1" t="s">
        <v>115</v>
      </c>
      <c r="C1410" s="1" t="s">
        <v>22</v>
      </c>
      <c r="D1410" s="1" t="s">
        <v>243</v>
      </c>
      <c r="E1410" s="1" t="s">
        <v>47</v>
      </c>
      <c r="F1410" s="1" t="s">
        <v>191</v>
      </c>
      <c r="G1410" s="1" t="s">
        <v>116</v>
      </c>
      <c r="H1410" s="1" t="s">
        <v>40</v>
      </c>
      <c r="I1410" s="1" t="s">
        <v>117</v>
      </c>
      <c r="J1410" s="1" t="s">
        <v>81</v>
      </c>
      <c r="K1410" s="1" t="s">
        <v>170</v>
      </c>
      <c r="L1410" s="1" t="s">
        <v>4126</v>
      </c>
      <c r="M1410" s="1" t="s">
        <v>9698</v>
      </c>
      <c r="N1410" s="1" t="s">
        <v>9699</v>
      </c>
      <c r="O1410" s="1" t="s">
        <v>122</v>
      </c>
      <c r="P1410" s="1" t="s">
        <v>246</v>
      </c>
      <c r="Q1410" s="1" t="s">
        <v>247</v>
      </c>
      <c r="R1410" s="1" t="s">
        <v>9700</v>
      </c>
      <c r="S1410" s="1" t="s">
        <v>9488</v>
      </c>
      <c r="T1410" s="1" t="s">
        <v>9071</v>
      </c>
      <c r="U1410" s="1" t="s">
        <v>9072</v>
      </c>
      <c r="V1410" s="18">
        <v>0.38506944444444446</v>
      </c>
      <c r="W1410" s="18">
        <v>0.94855324074074077</v>
      </c>
      <c r="X1410" s="18">
        <v>0.5634837962962963</v>
      </c>
      <c r="Y1410" s="1" t="e">
        <f>VLOOKUP(A1410,tickets!A:A,1,0)</f>
        <v>#N/A</v>
      </c>
      <c r="Z1410" s="58">
        <v>45346</v>
      </c>
      <c r="AA1410" s="79">
        <v>0.99305555555555547</v>
      </c>
    </row>
    <row r="1411" spans="1:27" hidden="1" x14ac:dyDescent="0.2">
      <c r="A1411" s="1" t="s">
        <v>9369</v>
      </c>
      <c r="B1411" s="1" t="s">
        <v>132</v>
      </c>
      <c r="C1411" s="1" t="s">
        <v>250</v>
      </c>
      <c r="D1411" s="1" t="s">
        <v>251</v>
      </c>
      <c r="E1411" s="1" t="s">
        <v>289</v>
      </c>
      <c r="F1411" s="1" t="s">
        <v>290</v>
      </c>
      <c r="G1411" s="1" t="s">
        <v>110</v>
      </c>
      <c r="H1411" s="1" t="s">
        <v>50</v>
      </c>
      <c r="I1411" s="1" t="s">
        <v>109</v>
      </c>
      <c r="J1411" s="1" t="s">
        <v>81</v>
      </c>
      <c r="K1411" s="1" t="s">
        <v>129</v>
      </c>
      <c r="L1411" s="1" t="s">
        <v>9170</v>
      </c>
      <c r="M1411" s="1" t="s">
        <v>10283</v>
      </c>
      <c r="N1411" s="1" t="s">
        <v>10284</v>
      </c>
      <c r="O1411" s="1" t="s">
        <v>122</v>
      </c>
      <c r="P1411" s="1" t="s">
        <v>246</v>
      </c>
      <c r="Q1411" s="1" t="s">
        <v>247</v>
      </c>
      <c r="R1411" s="1" t="s">
        <v>10285</v>
      </c>
      <c r="S1411" s="1" t="s">
        <v>9482</v>
      </c>
      <c r="T1411" s="1" t="s">
        <v>9170</v>
      </c>
      <c r="U1411" s="1" t="s">
        <v>369</v>
      </c>
      <c r="V1411" s="18">
        <v>7.8703703703703705E-4</v>
      </c>
      <c r="W1411" s="18">
        <v>1.4930555555555556E-3</v>
      </c>
      <c r="X1411" s="18">
        <v>7.0601851851851847E-4</v>
      </c>
      <c r="Y1411" s="1" t="e">
        <f>VLOOKUP(A1411,tickets!A:A,1,0)</f>
        <v>#N/A</v>
      </c>
      <c r="Z1411" s="58">
        <v>45345</v>
      </c>
      <c r="AA1411" s="79">
        <v>0.99305555555555547</v>
      </c>
    </row>
    <row r="1412" spans="1:27" hidden="1" x14ac:dyDescent="0.2">
      <c r="A1412" s="1" t="s">
        <v>9370</v>
      </c>
      <c r="B1412" s="1" t="s">
        <v>132</v>
      </c>
      <c r="C1412" s="1" t="s">
        <v>309</v>
      </c>
      <c r="D1412" s="1" t="s">
        <v>257</v>
      </c>
      <c r="E1412" s="1" t="s">
        <v>407</v>
      </c>
      <c r="F1412" s="1" t="s">
        <v>174</v>
      </c>
      <c r="G1412" s="1" t="s">
        <v>116</v>
      </c>
      <c r="H1412" s="1" t="s">
        <v>40</v>
      </c>
      <c r="I1412" s="1" t="s">
        <v>117</v>
      </c>
      <c r="J1412" s="1" t="s">
        <v>81</v>
      </c>
      <c r="K1412" s="1" t="s">
        <v>310</v>
      </c>
      <c r="L1412" s="1" t="s">
        <v>380</v>
      </c>
      <c r="M1412" s="1" t="s">
        <v>10286</v>
      </c>
      <c r="N1412" s="1" t="s">
        <v>10287</v>
      </c>
      <c r="O1412" s="1" t="s">
        <v>122</v>
      </c>
      <c r="P1412" s="1" t="s">
        <v>246</v>
      </c>
      <c r="Q1412" s="1" t="s">
        <v>247</v>
      </c>
      <c r="R1412" s="1" t="s">
        <v>10288</v>
      </c>
      <c r="S1412" s="1" t="s">
        <v>9482</v>
      </c>
      <c r="T1412" s="1" t="s">
        <v>9371</v>
      </c>
      <c r="U1412" s="1" t="s">
        <v>262</v>
      </c>
      <c r="V1412" s="18">
        <v>3.30787037037037E-2</v>
      </c>
      <c r="W1412" s="18">
        <v>4.1145833333333333E-2</v>
      </c>
      <c r="X1412" s="18">
        <v>8.0671296296296307E-3</v>
      </c>
      <c r="Y1412" s="1" t="e">
        <f>VLOOKUP(A1412,tickets!A:A,1,0)</f>
        <v>#N/A</v>
      </c>
      <c r="Z1412" s="58">
        <v>45345</v>
      </c>
      <c r="AA1412" s="79">
        <v>0.99305555555555547</v>
      </c>
    </row>
    <row r="1413" spans="1:27" hidden="1" x14ac:dyDescent="0.2">
      <c r="A1413" s="1" t="s">
        <v>9372</v>
      </c>
      <c r="B1413" s="1" t="s">
        <v>173</v>
      </c>
      <c r="C1413" s="1" t="s">
        <v>242</v>
      </c>
      <c r="D1413" s="1" t="s">
        <v>251</v>
      </c>
      <c r="E1413" s="1" t="s">
        <v>352</v>
      </c>
      <c r="F1413" s="1" t="s">
        <v>389</v>
      </c>
      <c r="G1413" s="1" t="s">
        <v>110</v>
      </c>
      <c r="H1413" s="1" t="s">
        <v>50</v>
      </c>
      <c r="I1413" s="1" t="s">
        <v>109</v>
      </c>
      <c r="J1413" s="1" t="s">
        <v>4186</v>
      </c>
      <c r="K1413" s="1" t="s">
        <v>114</v>
      </c>
      <c r="L1413" s="1" t="s">
        <v>9373</v>
      </c>
      <c r="M1413" s="1" t="s">
        <v>10289</v>
      </c>
      <c r="N1413" s="1" t="s">
        <v>10290</v>
      </c>
      <c r="O1413" s="1" t="s">
        <v>122</v>
      </c>
      <c r="P1413" s="1" t="s">
        <v>246</v>
      </c>
      <c r="Q1413" s="1" t="s">
        <v>247</v>
      </c>
      <c r="R1413" s="1" t="s">
        <v>10291</v>
      </c>
      <c r="S1413" s="1" t="s">
        <v>9422</v>
      </c>
      <c r="T1413" s="1" t="s">
        <v>9374</v>
      </c>
      <c r="U1413" s="1" t="s">
        <v>9375</v>
      </c>
      <c r="V1413" s="18">
        <v>0</v>
      </c>
      <c r="W1413" s="18">
        <v>0</v>
      </c>
      <c r="X1413" s="18">
        <v>0</v>
      </c>
      <c r="Y1413" s="1" t="e">
        <f>VLOOKUP(A1413,tickets!A:A,1,0)</f>
        <v>#N/A</v>
      </c>
      <c r="Z1413" s="58">
        <v>45342</v>
      </c>
      <c r="AA1413" s="79">
        <v>0.99305555555555547</v>
      </c>
    </row>
    <row r="1414" spans="1:27" x14ac:dyDescent="0.2">
      <c r="A1414" s="1" t="s">
        <v>4109</v>
      </c>
      <c r="B1414" s="1" t="s">
        <v>115</v>
      </c>
      <c r="C1414" s="1" t="s">
        <v>13</v>
      </c>
      <c r="D1414" s="1" t="s">
        <v>243</v>
      </c>
      <c r="E1414" s="1" t="s">
        <v>39</v>
      </c>
      <c r="F1414" s="1" t="s">
        <v>136</v>
      </c>
      <c r="G1414" s="1" t="s">
        <v>116</v>
      </c>
      <c r="H1414" s="1" t="s">
        <v>40</v>
      </c>
      <c r="I1414" s="1" t="s">
        <v>117</v>
      </c>
      <c r="J1414" s="1" t="s">
        <v>81</v>
      </c>
      <c r="K1414" s="1" t="s">
        <v>119</v>
      </c>
      <c r="L1414" s="1" t="s">
        <v>4113</v>
      </c>
      <c r="M1414" s="1" t="s">
        <v>9851</v>
      </c>
      <c r="N1414" s="1" t="s">
        <v>9852</v>
      </c>
      <c r="O1414" s="1" t="s">
        <v>122</v>
      </c>
      <c r="P1414" s="1" t="s">
        <v>246</v>
      </c>
      <c r="Q1414" s="1" t="s">
        <v>247</v>
      </c>
      <c r="R1414" s="1" t="s">
        <v>9853</v>
      </c>
      <c r="S1414" s="1" t="s">
        <v>9488</v>
      </c>
      <c r="T1414" s="1" t="s">
        <v>9151</v>
      </c>
      <c r="U1414" s="1" t="s">
        <v>9152</v>
      </c>
      <c r="V1414" s="18">
        <v>1.6485416666666666</v>
      </c>
      <c r="W1414" s="18">
        <v>1.6684374999999998</v>
      </c>
      <c r="X1414" s="18">
        <v>1.9895833333333331E-2</v>
      </c>
      <c r="Y1414" s="1" t="e">
        <f>VLOOKUP(A1414,tickets!A:A,1,0)</f>
        <v>#N/A</v>
      </c>
      <c r="Z1414" s="58">
        <v>45346</v>
      </c>
      <c r="AA1414" s="79">
        <v>0.99305555555555547</v>
      </c>
    </row>
    <row r="1415" spans="1:27" hidden="1" x14ac:dyDescent="0.2">
      <c r="A1415" s="1" t="s">
        <v>9378</v>
      </c>
      <c r="B1415" s="1" t="s">
        <v>132</v>
      </c>
      <c r="C1415" s="1" t="s">
        <v>250</v>
      </c>
      <c r="D1415" s="1" t="s">
        <v>251</v>
      </c>
      <c r="E1415" s="1" t="s">
        <v>252</v>
      </c>
      <c r="F1415" s="1" t="s">
        <v>253</v>
      </c>
      <c r="G1415" s="1" t="s">
        <v>159</v>
      </c>
      <c r="H1415" s="1" t="s">
        <v>36</v>
      </c>
      <c r="I1415" s="1" t="s">
        <v>84</v>
      </c>
      <c r="J1415" s="1" t="s">
        <v>81</v>
      </c>
      <c r="K1415" s="1" t="s">
        <v>129</v>
      </c>
      <c r="L1415" s="1" t="s">
        <v>9379</v>
      </c>
      <c r="M1415" s="1" t="s">
        <v>10294</v>
      </c>
      <c r="N1415" s="1" t="s">
        <v>10295</v>
      </c>
      <c r="O1415" s="1" t="s">
        <v>122</v>
      </c>
      <c r="P1415" s="1" t="s">
        <v>246</v>
      </c>
      <c r="Q1415" s="1" t="s">
        <v>247</v>
      </c>
      <c r="R1415" s="1" t="s">
        <v>10296</v>
      </c>
      <c r="S1415" s="1" t="s">
        <v>9488</v>
      </c>
      <c r="T1415" s="1" t="s">
        <v>9379</v>
      </c>
      <c r="U1415" s="1" t="s">
        <v>351</v>
      </c>
      <c r="V1415" s="18">
        <v>3.0092592592592595E-4</v>
      </c>
      <c r="W1415" s="18">
        <v>1.5624999999999999E-3</v>
      </c>
      <c r="X1415" s="18">
        <v>1.261574074074074E-3</v>
      </c>
      <c r="Y1415" s="1" t="e">
        <f>VLOOKUP(A1415,tickets!A:A,1,0)</f>
        <v>#N/A</v>
      </c>
      <c r="Z1415" s="58">
        <v>45346</v>
      </c>
      <c r="AA1415" s="79">
        <v>0.99305555555555547</v>
      </c>
    </row>
    <row r="1416" spans="1:27" hidden="1" x14ac:dyDescent="0.2">
      <c r="A1416" s="1" t="s">
        <v>9380</v>
      </c>
      <c r="B1416" s="1" t="s">
        <v>132</v>
      </c>
      <c r="C1416" s="1" t="s">
        <v>250</v>
      </c>
      <c r="D1416" s="1" t="s">
        <v>251</v>
      </c>
      <c r="E1416" s="1" t="s">
        <v>252</v>
      </c>
      <c r="F1416" s="1" t="s">
        <v>253</v>
      </c>
      <c r="G1416" s="1" t="s">
        <v>159</v>
      </c>
      <c r="H1416" s="1" t="s">
        <v>36</v>
      </c>
      <c r="I1416" s="1" t="s">
        <v>84</v>
      </c>
      <c r="J1416" s="1" t="s">
        <v>81</v>
      </c>
      <c r="K1416" s="1" t="s">
        <v>129</v>
      </c>
      <c r="L1416" s="1" t="s">
        <v>9381</v>
      </c>
      <c r="M1416" s="1" t="s">
        <v>10297</v>
      </c>
      <c r="N1416" s="1" t="s">
        <v>10298</v>
      </c>
      <c r="O1416" s="1" t="s">
        <v>122</v>
      </c>
      <c r="P1416" s="1" t="s">
        <v>246</v>
      </c>
      <c r="Q1416" s="1" t="s">
        <v>247</v>
      </c>
      <c r="R1416" s="1" t="s">
        <v>10299</v>
      </c>
      <c r="S1416" s="1" t="s">
        <v>9488</v>
      </c>
      <c r="T1416" s="1" t="s">
        <v>9381</v>
      </c>
      <c r="U1416" s="1" t="s">
        <v>351</v>
      </c>
      <c r="V1416" s="18">
        <v>4.6296296296296293E-4</v>
      </c>
      <c r="W1416" s="18">
        <v>2.1759259259259258E-3</v>
      </c>
      <c r="X1416" s="18">
        <v>1.712962962962963E-3</v>
      </c>
      <c r="Y1416" s="1" t="e">
        <f>VLOOKUP(A1416,tickets!A:A,1,0)</f>
        <v>#N/A</v>
      </c>
      <c r="Z1416" s="58">
        <v>45346</v>
      </c>
      <c r="AA1416" s="79">
        <v>0.99305555555555547</v>
      </c>
    </row>
    <row r="1417" spans="1:27" x14ac:dyDescent="0.2">
      <c r="A1417" s="1" t="s">
        <v>4104</v>
      </c>
      <c r="B1417" s="1" t="s">
        <v>115</v>
      </c>
      <c r="C1417" s="1" t="s">
        <v>13</v>
      </c>
      <c r="D1417" s="1" t="s">
        <v>243</v>
      </c>
      <c r="E1417" s="1" t="s">
        <v>39</v>
      </c>
      <c r="F1417" s="1" t="s">
        <v>144</v>
      </c>
      <c r="G1417" s="1" t="s">
        <v>116</v>
      </c>
      <c r="H1417" s="1" t="s">
        <v>40</v>
      </c>
      <c r="I1417" s="1" t="s">
        <v>117</v>
      </c>
      <c r="J1417" s="1" t="s">
        <v>81</v>
      </c>
      <c r="K1417" s="1" t="s">
        <v>119</v>
      </c>
      <c r="L1417" s="1" t="s">
        <v>4108</v>
      </c>
      <c r="M1417" s="1" t="s">
        <v>9950</v>
      </c>
      <c r="N1417" s="1" t="s">
        <v>9951</v>
      </c>
      <c r="O1417" s="1" t="s">
        <v>122</v>
      </c>
      <c r="P1417" s="1" t="s">
        <v>246</v>
      </c>
      <c r="Q1417" s="1" t="s">
        <v>247</v>
      </c>
      <c r="R1417" s="1" t="s">
        <v>9952</v>
      </c>
      <c r="S1417" s="1" t="s">
        <v>9488</v>
      </c>
      <c r="T1417" s="1" t="s">
        <v>9203</v>
      </c>
      <c r="U1417" s="1" t="s">
        <v>9204</v>
      </c>
      <c r="V1417" s="18">
        <v>2.0606249999999999</v>
      </c>
      <c r="W1417" s="18">
        <v>2.5185300925925929</v>
      </c>
      <c r="X1417" s="18">
        <v>0.45790509259259254</v>
      </c>
      <c r="Y1417" s="1" t="e">
        <f>VLOOKUP(A1417,tickets!A:A,1,0)</f>
        <v>#N/A</v>
      </c>
      <c r="Z1417" s="58">
        <v>45346</v>
      </c>
      <c r="AA1417" s="79">
        <v>0.99305555555555547</v>
      </c>
    </row>
    <row r="1418" spans="1:27" hidden="1" x14ac:dyDescent="0.2">
      <c r="A1418" s="1" t="s">
        <v>9384</v>
      </c>
      <c r="B1418" s="1" t="s">
        <v>132</v>
      </c>
      <c r="C1418" s="1" t="s">
        <v>250</v>
      </c>
      <c r="D1418" s="1" t="s">
        <v>251</v>
      </c>
      <c r="E1418" s="1" t="s">
        <v>289</v>
      </c>
      <c r="F1418" s="1" t="s">
        <v>290</v>
      </c>
      <c r="G1418" s="1" t="s">
        <v>110</v>
      </c>
      <c r="H1418" s="1" t="s">
        <v>50</v>
      </c>
      <c r="I1418" s="1" t="s">
        <v>109</v>
      </c>
      <c r="J1418" s="1" t="s">
        <v>81</v>
      </c>
      <c r="K1418" s="1" t="s">
        <v>129</v>
      </c>
      <c r="L1418" s="1" t="s">
        <v>9174</v>
      </c>
      <c r="M1418" s="1" t="s">
        <v>10303</v>
      </c>
      <c r="N1418" s="1" t="s">
        <v>10304</v>
      </c>
      <c r="O1418" s="1" t="s">
        <v>122</v>
      </c>
      <c r="P1418" s="1" t="s">
        <v>246</v>
      </c>
      <c r="Q1418" s="1" t="s">
        <v>247</v>
      </c>
      <c r="R1418" s="1" t="s">
        <v>10305</v>
      </c>
      <c r="S1418" s="1" t="s">
        <v>9482</v>
      </c>
      <c r="T1418" s="1" t="s">
        <v>9174</v>
      </c>
      <c r="U1418" s="1" t="s">
        <v>369</v>
      </c>
      <c r="V1418" s="18">
        <v>6.2500000000000001E-4</v>
      </c>
      <c r="W1418" s="18">
        <v>1.3888888888888889E-3</v>
      </c>
      <c r="X1418" s="18">
        <v>7.6388888888888893E-4</v>
      </c>
      <c r="Y1418" s="1" t="e">
        <f>VLOOKUP(A1418,tickets!A:A,1,0)</f>
        <v>#N/A</v>
      </c>
      <c r="Z1418" s="58">
        <v>45345</v>
      </c>
      <c r="AA1418" s="79">
        <v>0.99305555555555547</v>
      </c>
    </row>
    <row r="1419" spans="1:27" x14ac:dyDescent="0.2">
      <c r="A1419" s="1" t="s">
        <v>4114</v>
      </c>
      <c r="B1419" s="1" t="s">
        <v>115</v>
      </c>
      <c r="C1419" s="1" t="s">
        <v>13</v>
      </c>
      <c r="D1419" s="1" t="s">
        <v>243</v>
      </c>
      <c r="E1419" s="1" t="s">
        <v>39</v>
      </c>
      <c r="F1419" s="1" t="s">
        <v>191</v>
      </c>
      <c r="G1419" s="1" t="s">
        <v>116</v>
      </c>
      <c r="H1419" s="1" t="s">
        <v>40</v>
      </c>
      <c r="I1419" s="1" t="s">
        <v>117</v>
      </c>
      <c r="J1419" s="1" t="s">
        <v>81</v>
      </c>
      <c r="K1419" s="1" t="s">
        <v>119</v>
      </c>
      <c r="L1419" s="1" t="s">
        <v>4118</v>
      </c>
      <c r="M1419" s="1" t="s">
        <v>10123</v>
      </c>
      <c r="N1419" s="1" t="s">
        <v>10124</v>
      </c>
      <c r="O1419" s="1" t="s">
        <v>122</v>
      </c>
      <c r="P1419" s="1" t="s">
        <v>246</v>
      </c>
      <c r="Q1419" s="1" t="s">
        <v>247</v>
      </c>
      <c r="R1419" s="1" t="s">
        <v>10125</v>
      </c>
      <c r="S1419" s="1" t="s">
        <v>9488</v>
      </c>
      <c r="T1419" s="1" t="s">
        <v>9293</v>
      </c>
      <c r="U1419" s="1" t="s">
        <v>9152</v>
      </c>
      <c r="V1419" s="18">
        <v>0.69481481481481477</v>
      </c>
      <c r="W1419" s="18">
        <v>0.87127314814814805</v>
      </c>
      <c r="X1419" s="18">
        <v>0.17645833333333336</v>
      </c>
      <c r="Y1419" s="1" t="e">
        <f>VLOOKUP(A1419,tickets!A:A,1,0)</f>
        <v>#N/A</v>
      </c>
      <c r="Z1419" s="58">
        <v>45346</v>
      </c>
      <c r="AA1419" s="79">
        <v>0.99305555555555547</v>
      </c>
    </row>
    <row r="1420" spans="1:27" hidden="1" x14ac:dyDescent="0.2">
      <c r="A1420" s="1" t="s">
        <v>4119</v>
      </c>
      <c r="B1420" s="1" t="s">
        <v>124</v>
      </c>
      <c r="C1420" s="1" t="s">
        <v>18</v>
      </c>
      <c r="D1420" s="1" t="s">
        <v>277</v>
      </c>
      <c r="E1420" s="1" t="s">
        <v>60</v>
      </c>
      <c r="F1420" s="1" t="s">
        <v>125</v>
      </c>
      <c r="G1420" s="1" t="s">
        <v>123</v>
      </c>
      <c r="H1420" s="1" t="s">
        <v>50</v>
      </c>
      <c r="I1420" s="1" t="s">
        <v>109</v>
      </c>
      <c r="J1420" s="1" t="s">
        <v>80</v>
      </c>
      <c r="K1420" s="1" t="s">
        <v>121</v>
      </c>
      <c r="L1420" s="1" t="s">
        <v>4016</v>
      </c>
      <c r="M1420" s="1" t="s">
        <v>10138</v>
      </c>
      <c r="N1420" s="1" t="s">
        <v>10138</v>
      </c>
      <c r="O1420" s="1" t="s">
        <v>122</v>
      </c>
      <c r="P1420" s="1" t="s">
        <v>278</v>
      </c>
      <c r="Q1420" s="1" t="s">
        <v>278</v>
      </c>
      <c r="R1420" s="1" t="s">
        <v>10139</v>
      </c>
      <c r="S1420" s="1" t="s">
        <v>9488</v>
      </c>
      <c r="T1420" s="1" t="s">
        <v>9178</v>
      </c>
      <c r="U1420" s="1" t="s">
        <v>9298</v>
      </c>
      <c r="V1420" s="18">
        <v>0.31677083333333333</v>
      </c>
      <c r="W1420" s="18">
        <v>0.31774305555555554</v>
      </c>
      <c r="X1420" s="18">
        <v>9.7222222222222209E-4</v>
      </c>
      <c r="Y1420" s="1" t="e">
        <f>VLOOKUP(A1420,tickets!A:A,1,0)</f>
        <v>#N/A</v>
      </c>
      <c r="Z1420" s="58">
        <v>45346</v>
      </c>
      <c r="AA1420" s="79">
        <v>0.99305555555555547</v>
      </c>
    </row>
    <row r="1421" spans="1:27" hidden="1" x14ac:dyDescent="0.2">
      <c r="A1421" s="1" t="s">
        <v>9389</v>
      </c>
      <c r="B1421" s="1" t="s">
        <v>132</v>
      </c>
      <c r="C1421" s="1" t="s">
        <v>250</v>
      </c>
      <c r="D1421" s="1" t="s">
        <v>251</v>
      </c>
      <c r="E1421" s="1" t="s">
        <v>252</v>
      </c>
      <c r="F1421" s="1" t="s">
        <v>253</v>
      </c>
      <c r="G1421" s="1" t="s">
        <v>159</v>
      </c>
      <c r="H1421" s="1" t="s">
        <v>36</v>
      </c>
      <c r="I1421" s="1" t="s">
        <v>84</v>
      </c>
      <c r="J1421" s="1" t="s">
        <v>81</v>
      </c>
      <c r="K1421" s="1" t="s">
        <v>129</v>
      </c>
      <c r="L1421" s="1" t="s">
        <v>9390</v>
      </c>
      <c r="M1421" s="1" t="s">
        <v>10312</v>
      </c>
      <c r="N1421" s="1" t="s">
        <v>10313</v>
      </c>
      <c r="O1421" s="1" t="s">
        <v>122</v>
      </c>
      <c r="P1421" s="1" t="s">
        <v>246</v>
      </c>
      <c r="Q1421" s="1" t="s">
        <v>247</v>
      </c>
      <c r="R1421" s="1" t="s">
        <v>10314</v>
      </c>
      <c r="S1421" s="1" t="s">
        <v>9488</v>
      </c>
      <c r="T1421" s="1" t="s">
        <v>386</v>
      </c>
      <c r="U1421" s="1" t="s">
        <v>255</v>
      </c>
      <c r="V1421" s="18">
        <v>3.8194444444444446E-4</v>
      </c>
      <c r="W1421" s="18">
        <v>1.7476851851851852E-3</v>
      </c>
      <c r="X1421" s="18">
        <v>1.3657407407407409E-3</v>
      </c>
      <c r="Y1421" s="1" t="e">
        <f>VLOOKUP(A1421,tickets!A:A,1,0)</f>
        <v>#N/A</v>
      </c>
      <c r="Z1421" s="58">
        <v>45346</v>
      </c>
      <c r="AA1421" s="79">
        <v>0.99305555555555547</v>
      </c>
    </row>
    <row r="1422" spans="1:27" hidden="1" x14ac:dyDescent="0.2">
      <c r="A1422" s="1" t="s">
        <v>9391</v>
      </c>
      <c r="B1422" s="1" t="s">
        <v>132</v>
      </c>
      <c r="C1422" s="1" t="s">
        <v>251</v>
      </c>
      <c r="D1422" s="1" t="s">
        <v>257</v>
      </c>
      <c r="E1422" s="1" t="s">
        <v>407</v>
      </c>
      <c r="F1422" s="1" t="s">
        <v>461</v>
      </c>
      <c r="G1422" s="1" t="s">
        <v>116</v>
      </c>
      <c r="H1422" s="1" t="s">
        <v>40</v>
      </c>
      <c r="I1422" s="1" t="s">
        <v>117</v>
      </c>
      <c r="J1422" s="1" t="s">
        <v>81</v>
      </c>
      <c r="K1422" s="1" t="s">
        <v>148</v>
      </c>
      <c r="L1422" s="1" t="s">
        <v>381</v>
      </c>
      <c r="M1422" s="1" t="s">
        <v>10315</v>
      </c>
      <c r="N1422" s="1" t="s">
        <v>10316</v>
      </c>
      <c r="O1422" s="1" t="s">
        <v>122</v>
      </c>
      <c r="P1422" s="1" t="s">
        <v>199</v>
      </c>
      <c r="Q1422" s="1" t="s">
        <v>115</v>
      </c>
      <c r="R1422" s="1" t="s">
        <v>10317</v>
      </c>
      <c r="S1422" s="1" t="s">
        <v>9410</v>
      </c>
      <c r="T1422" s="1" t="s">
        <v>9392</v>
      </c>
      <c r="U1422" s="1" t="s">
        <v>9158</v>
      </c>
      <c r="V1422" s="18">
        <v>5.9722222222222225E-3</v>
      </c>
      <c r="W1422" s="18">
        <v>1.2962962962962963E-2</v>
      </c>
      <c r="X1422" s="18">
        <v>6.9907407407407409E-3</v>
      </c>
      <c r="Y1422" s="1" t="e">
        <f>VLOOKUP(A1422,tickets!A:A,1,0)</f>
        <v>#N/A</v>
      </c>
      <c r="Z1422" s="58">
        <v>45344</v>
      </c>
      <c r="AA1422" s="79">
        <v>0.99305555555555547</v>
      </c>
    </row>
    <row r="1423" spans="1:27" hidden="1" x14ac:dyDescent="0.2">
      <c r="A1423" s="1" t="s">
        <v>9393</v>
      </c>
      <c r="B1423" s="1" t="s">
        <v>132</v>
      </c>
      <c r="C1423" s="1" t="s">
        <v>256</v>
      </c>
      <c r="D1423" s="1" t="s">
        <v>257</v>
      </c>
      <c r="E1423" s="1" t="s">
        <v>289</v>
      </c>
      <c r="F1423" s="1" t="s">
        <v>219</v>
      </c>
      <c r="G1423" s="1" t="s">
        <v>116</v>
      </c>
      <c r="H1423" s="1" t="s">
        <v>40</v>
      </c>
      <c r="I1423" s="1" t="s">
        <v>117</v>
      </c>
      <c r="J1423" s="1" t="s">
        <v>81</v>
      </c>
      <c r="K1423" s="1" t="s">
        <v>259</v>
      </c>
      <c r="L1423" s="1" t="s">
        <v>260</v>
      </c>
      <c r="M1423" s="1" t="s">
        <v>10318</v>
      </c>
      <c r="N1423" s="1" t="s">
        <v>10319</v>
      </c>
      <c r="O1423" s="1" t="s">
        <v>122</v>
      </c>
      <c r="P1423" s="1" t="s">
        <v>199</v>
      </c>
      <c r="Q1423" s="1" t="s">
        <v>115</v>
      </c>
      <c r="R1423" s="1" t="s">
        <v>10320</v>
      </c>
      <c r="S1423" s="1" t="s">
        <v>9482</v>
      </c>
      <c r="T1423" s="1" t="s">
        <v>426</v>
      </c>
      <c r="U1423" s="1" t="s">
        <v>262</v>
      </c>
      <c r="V1423" s="18">
        <v>7.6111111111111115E-2</v>
      </c>
      <c r="W1423" s="18">
        <v>9.3784722222222228E-2</v>
      </c>
      <c r="X1423" s="18">
        <v>1.7673611111111109E-2</v>
      </c>
      <c r="Y1423" s="1" t="e">
        <f>VLOOKUP(A1423,tickets!A:A,1,0)</f>
        <v>#N/A</v>
      </c>
      <c r="Z1423" s="58">
        <v>45345</v>
      </c>
      <c r="AA1423" s="79">
        <v>0.99305555555555547</v>
      </c>
    </row>
    <row r="1424" spans="1:27" hidden="1" x14ac:dyDescent="0.2">
      <c r="A1424" s="1" t="s">
        <v>4099</v>
      </c>
      <c r="B1424" s="1" t="s">
        <v>124</v>
      </c>
      <c r="C1424" s="1" t="s">
        <v>19</v>
      </c>
      <c r="D1424" s="1" t="s">
        <v>277</v>
      </c>
      <c r="E1424" s="1" t="s">
        <v>63</v>
      </c>
      <c r="F1424" s="1" t="s">
        <v>125</v>
      </c>
      <c r="G1424" s="1" t="s">
        <v>123</v>
      </c>
      <c r="H1424" s="1" t="s">
        <v>50</v>
      </c>
      <c r="I1424" s="1" t="s">
        <v>109</v>
      </c>
      <c r="J1424" s="1" t="s">
        <v>80</v>
      </c>
      <c r="K1424" s="1" t="s">
        <v>121</v>
      </c>
      <c r="L1424" s="1" t="s">
        <v>4103</v>
      </c>
      <c r="M1424" s="1" t="s">
        <v>10292</v>
      </c>
      <c r="N1424" s="1" t="s">
        <v>10292</v>
      </c>
      <c r="O1424" s="1" t="s">
        <v>122</v>
      </c>
      <c r="P1424" s="1" t="s">
        <v>278</v>
      </c>
      <c r="Q1424" s="1" t="s">
        <v>278</v>
      </c>
      <c r="R1424" s="1" t="s">
        <v>10293</v>
      </c>
      <c r="S1424" s="1" t="s">
        <v>9488</v>
      </c>
      <c r="T1424" s="1" t="s">
        <v>9376</v>
      </c>
      <c r="U1424" s="1" t="s">
        <v>9377</v>
      </c>
      <c r="V1424" s="18">
        <v>7.9363425925925921E-2</v>
      </c>
      <c r="W1424" s="18">
        <v>7.9861111111111105E-2</v>
      </c>
      <c r="X1424" s="18">
        <v>4.9768518518518521E-4</v>
      </c>
      <c r="Y1424" s="1" t="e">
        <f>VLOOKUP(A1424,tickets!A:A,1,0)</f>
        <v>#N/A</v>
      </c>
      <c r="Z1424" s="58">
        <v>45346</v>
      </c>
      <c r="AA1424" s="79">
        <v>0.99305555555555547</v>
      </c>
    </row>
    <row r="1425" spans="1:27" s="25" customFormat="1" hidden="1" x14ac:dyDescent="0.2">
      <c r="A1425" s="1" t="s">
        <v>4131</v>
      </c>
      <c r="B1425" s="1" t="s">
        <v>124</v>
      </c>
      <c r="C1425" s="1" t="s">
        <v>18</v>
      </c>
      <c r="D1425" s="1" t="s">
        <v>277</v>
      </c>
      <c r="E1425" s="1" t="s">
        <v>60</v>
      </c>
      <c r="F1425" s="1" t="s">
        <v>125</v>
      </c>
      <c r="G1425" s="1" t="s">
        <v>123</v>
      </c>
      <c r="H1425" s="1" t="s">
        <v>50</v>
      </c>
      <c r="I1425" s="1" t="s">
        <v>109</v>
      </c>
      <c r="J1425" s="1" t="s">
        <v>80</v>
      </c>
      <c r="K1425" s="1" t="s">
        <v>126</v>
      </c>
      <c r="L1425" s="1" t="s">
        <v>1860</v>
      </c>
      <c r="M1425" s="1" t="s">
        <v>10321</v>
      </c>
      <c r="N1425" s="1" t="s">
        <v>10321</v>
      </c>
      <c r="O1425" s="1" t="s">
        <v>122</v>
      </c>
      <c r="P1425" s="1" t="s">
        <v>278</v>
      </c>
      <c r="Q1425" s="1" t="s">
        <v>278</v>
      </c>
      <c r="R1425" s="1" t="s">
        <v>10322</v>
      </c>
      <c r="S1425" s="1" t="s">
        <v>9488</v>
      </c>
      <c r="T1425" s="1" t="s">
        <v>9394</v>
      </c>
      <c r="U1425" s="1" t="s">
        <v>9395</v>
      </c>
      <c r="V1425" s="18">
        <v>3.0671296296296294E-2</v>
      </c>
      <c r="W1425" s="18">
        <v>3.2152777777777773E-2</v>
      </c>
      <c r="X1425" s="18">
        <v>1.4814814814814814E-3</v>
      </c>
      <c r="Y1425" s="1" t="e">
        <f>VLOOKUP(A1425,tickets!A:A,1,0)</f>
        <v>#N/A</v>
      </c>
      <c r="Z1425" s="58">
        <v>45346</v>
      </c>
      <c r="AA1425" s="97">
        <v>0.99305555555555547</v>
      </c>
    </row>
    <row r="1426" spans="1:27" hidden="1" x14ac:dyDescent="0.2">
      <c r="A1426" s="1" t="s">
        <v>4679</v>
      </c>
      <c r="B1426" s="1" t="s">
        <v>164</v>
      </c>
      <c r="C1426" s="1" t="s">
        <v>357</v>
      </c>
      <c r="D1426" s="1" t="s">
        <v>296</v>
      </c>
      <c r="E1426" s="1" t="s">
        <v>4476</v>
      </c>
      <c r="F1426" s="1" t="s">
        <v>298</v>
      </c>
      <c r="G1426" s="1" t="s">
        <v>110</v>
      </c>
      <c r="H1426" s="1" t="s">
        <v>50</v>
      </c>
      <c r="I1426" s="1" t="s">
        <v>109</v>
      </c>
      <c r="J1426" s="1" t="s">
        <v>4186</v>
      </c>
      <c r="K1426" s="1" t="s">
        <v>129</v>
      </c>
      <c r="L1426" s="1" t="s">
        <v>4680</v>
      </c>
      <c r="M1426" s="1" t="s">
        <v>10961</v>
      </c>
      <c r="N1426" s="1" t="s">
        <v>10962</v>
      </c>
      <c r="O1426" s="1" t="s">
        <v>122</v>
      </c>
      <c r="P1426" s="1" t="s">
        <v>266</v>
      </c>
      <c r="Q1426" s="1" t="s">
        <v>517</v>
      </c>
      <c r="R1426" s="1" t="s">
        <v>10963</v>
      </c>
      <c r="S1426" s="1" t="s">
        <v>1374</v>
      </c>
      <c r="U1426" s="1" t="s">
        <v>4684</v>
      </c>
      <c r="V1426" s="18">
        <v>0</v>
      </c>
      <c r="W1426" s="18">
        <v>0</v>
      </c>
      <c r="X1426" s="18">
        <v>0</v>
      </c>
      <c r="Y1426" s="1" t="e">
        <f>VLOOKUP(A1426,tickets!A:A,1,0)</f>
        <v>#N/A</v>
      </c>
    </row>
    <row r="1427" spans="1:27" hidden="1" x14ac:dyDescent="0.2">
      <c r="A1427" s="1" t="s">
        <v>4904</v>
      </c>
      <c r="B1427" s="1" t="s">
        <v>173</v>
      </c>
      <c r="C1427" s="1" t="s">
        <v>357</v>
      </c>
      <c r="D1427" s="1" t="s">
        <v>251</v>
      </c>
      <c r="E1427" s="1" t="s">
        <v>4476</v>
      </c>
      <c r="F1427" s="1" t="s">
        <v>321</v>
      </c>
      <c r="G1427" s="1" t="s">
        <v>116</v>
      </c>
      <c r="H1427" s="1" t="s">
        <v>40</v>
      </c>
      <c r="I1427" s="1" t="s">
        <v>117</v>
      </c>
      <c r="J1427" s="1" t="s">
        <v>4186</v>
      </c>
      <c r="K1427" s="1" t="s">
        <v>111</v>
      </c>
      <c r="L1427" s="1" t="s">
        <v>4905</v>
      </c>
      <c r="M1427" s="1" t="s">
        <v>10964</v>
      </c>
      <c r="N1427" s="1" t="s">
        <v>10965</v>
      </c>
      <c r="O1427" s="1" t="s">
        <v>122</v>
      </c>
      <c r="P1427" s="1" t="s">
        <v>266</v>
      </c>
      <c r="Q1427" s="1" t="s">
        <v>283</v>
      </c>
      <c r="R1427" s="1" t="s">
        <v>10966</v>
      </c>
      <c r="S1427" s="1" t="s">
        <v>1374</v>
      </c>
      <c r="T1427" s="1" t="s">
        <v>4905</v>
      </c>
      <c r="U1427" s="1" t="s">
        <v>4909</v>
      </c>
      <c r="V1427" s="18">
        <v>0</v>
      </c>
      <c r="W1427" s="18">
        <v>0</v>
      </c>
      <c r="X1427" s="18">
        <v>0</v>
      </c>
      <c r="Y1427" s="1" t="e">
        <f>VLOOKUP(A1427,tickets!A:A,1,0)</f>
        <v>#N/A</v>
      </c>
    </row>
    <row r="1428" spans="1:27" x14ac:dyDescent="0.2">
      <c r="A1428" s="1" t="s">
        <v>5420</v>
      </c>
      <c r="B1428" s="1" t="s">
        <v>185</v>
      </c>
      <c r="C1428" s="1" t="s">
        <v>16</v>
      </c>
      <c r="D1428" s="1" t="s">
        <v>339</v>
      </c>
      <c r="E1428" s="1" t="s">
        <v>54</v>
      </c>
      <c r="F1428" s="1" t="s">
        <v>206</v>
      </c>
      <c r="G1428" s="1" t="s">
        <v>110</v>
      </c>
      <c r="H1428" s="1" t="s">
        <v>50</v>
      </c>
      <c r="I1428" s="1" t="s">
        <v>109</v>
      </c>
      <c r="J1428" s="1" t="s">
        <v>81</v>
      </c>
      <c r="K1428" s="1" t="s">
        <v>5421</v>
      </c>
      <c r="L1428" s="1" t="s">
        <v>5422</v>
      </c>
      <c r="M1428" s="1" t="s">
        <v>10967</v>
      </c>
      <c r="N1428" s="1" t="s">
        <v>10968</v>
      </c>
      <c r="O1428" s="1" t="s">
        <v>122</v>
      </c>
      <c r="P1428" s="1" t="s">
        <v>199</v>
      </c>
      <c r="Q1428" s="1" t="s">
        <v>115</v>
      </c>
      <c r="R1428" s="1" t="s">
        <v>10969</v>
      </c>
      <c r="S1428" s="1" t="s">
        <v>1241</v>
      </c>
      <c r="T1428" s="1" t="s">
        <v>5426</v>
      </c>
      <c r="U1428" s="1" t="s">
        <v>5427</v>
      </c>
      <c r="V1428" s="18">
        <v>21.211493055555554</v>
      </c>
      <c r="W1428" s="18">
        <v>21.278553240740742</v>
      </c>
      <c r="X1428" s="18">
        <v>6.7060185185185181E-2</v>
      </c>
      <c r="Y1428" s="1" t="e">
        <f>VLOOKUP(A1428,tickets!A:A,1,0)</f>
        <v>#N/A</v>
      </c>
    </row>
    <row r="1429" spans="1:27" hidden="1" x14ac:dyDescent="0.2">
      <c r="A1429" s="1" t="s">
        <v>4703</v>
      </c>
      <c r="B1429" s="1" t="s">
        <v>164</v>
      </c>
      <c r="C1429" s="1" t="s">
        <v>357</v>
      </c>
      <c r="D1429" s="1" t="s">
        <v>296</v>
      </c>
      <c r="E1429" s="1" t="s">
        <v>4476</v>
      </c>
      <c r="F1429" s="1" t="s">
        <v>298</v>
      </c>
      <c r="G1429" s="1" t="s">
        <v>110</v>
      </c>
      <c r="H1429" s="1" t="s">
        <v>50</v>
      </c>
      <c r="I1429" s="1" t="s">
        <v>109</v>
      </c>
      <c r="J1429" s="1" t="s">
        <v>80</v>
      </c>
      <c r="K1429" s="1" t="s">
        <v>129</v>
      </c>
      <c r="L1429" s="1" t="s">
        <v>4704</v>
      </c>
      <c r="M1429" s="1" t="s">
        <v>10970</v>
      </c>
      <c r="N1429" s="1" t="s">
        <v>10971</v>
      </c>
      <c r="O1429" s="1" t="s">
        <v>122</v>
      </c>
      <c r="P1429" s="1" t="s">
        <v>266</v>
      </c>
      <c r="Q1429" s="1" t="s">
        <v>164</v>
      </c>
      <c r="R1429" s="1" t="s">
        <v>10972</v>
      </c>
      <c r="S1429" s="1" t="s">
        <v>1374</v>
      </c>
      <c r="U1429" s="1" t="s">
        <v>4708</v>
      </c>
      <c r="V1429" s="18">
        <v>0</v>
      </c>
      <c r="W1429" s="18">
        <v>0</v>
      </c>
      <c r="X1429" s="18">
        <v>0</v>
      </c>
      <c r="Y1429" s="1" t="e">
        <f>VLOOKUP(A1429,tickets!A:A,1,0)</f>
        <v>#N/A</v>
      </c>
    </row>
    <row r="1430" spans="1:27" hidden="1" x14ac:dyDescent="0.2">
      <c r="A1430" s="1" t="s">
        <v>4652</v>
      </c>
      <c r="B1430" s="1" t="s">
        <v>173</v>
      </c>
      <c r="C1430" s="1" t="s">
        <v>357</v>
      </c>
      <c r="D1430" s="1" t="s">
        <v>251</v>
      </c>
      <c r="E1430" s="1" t="s">
        <v>4476</v>
      </c>
      <c r="F1430" s="1" t="s">
        <v>321</v>
      </c>
      <c r="G1430" s="1" t="s">
        <v>116</v>
      </c>
      <c r="H1430" s="1" t="s">
        <v>40</v>
      </c>
      <c r="I1430" s="1" t="s">
        <v>117</v>
      </c>
      <c r="J1430" s="1" t="s">
        <v>80</v>
      </c>
      <c r="K1430" s="1" t="s">
        <v>111</v>
      </c>
      <c r="L1430" s="1" t="s">
        <v>4653</v>
      </c>
      <c r="M1430" s="1" t="s">
        <v>10973</v>
      </c>
      <c r="N1430" s="1" t="s">
        <v>10974</v>
      </c>
      <c r="O1430" s="1" t="s">
        <v>122</v>
      </c>
      <c r="P1430" s="1" t="s">
        <v>266</v>
      </c>
      <c r="Q1430" s="1" t="s">
        <v>517</v>
      </c>
      <c r="R1430" s="1" t="s">
        <v>10975</v>
      </c>
      <c r="S1430" s="1" t="s">
        <v>1374</v>
      </c>
      <c r="T1430" s="1" t="s">
        <v>4657</v>
      </c>
      <c r="U1430" s="1" t="s">
        <v>4658</v>
      </c>
      <c r="V1430" s="18">
        <v>0</v>
      </c>
      <c r="W1430" s="18">
        <v>0</v>
      </c>
      <c r="X1430" s="18">
        <v>0</v>
      </c>
      <c r="Y1430" s="1" t="e">
        <f>VLOOKUP(A1430,tickets!A:A,1,0)</f>
        <v>#N/A</v>
      </c>
    </row>
    <row r="1431" spans="1:27" hidden="1" x14ac:dyDescent="0.2">
      <c r="A1431" s="1" t="s">
        <v>4942</v>
      </c>
      <c r="B1431" s="1" t="s">
        <v>173</v>
      </c>
      <c r="C1431" s="1" t="s">
        <v>357</v>
      </c>
      <c r="D1431" s="1" t="s">
        <v>251</v>
      </c>
      <c r="E1431" s="1" t="s">
        <v>4476</v>
      </c>
      <c r="F1431" s="1" t="s">
        <v>389</v>
      </c>
      <c r="G1431" s="1" t="s">
        <v>116</v>
      </c>
      <c r="H1431" s="1" t="s">
        <v>40</v>
      </c>
      <c r="I1431" s="1" t="s">
        <v>117</v>
      </c>
      <c r="J1431" s="1" t="s">
        <v>80</v>
      </c>
      <c r="K1431" s="1" t="s">
        <v>114</v>
      </c>
      <c r="L1431" s="1" t="s">
        <v>4943</v>
      </c>
      <c r="M1431" s="1" t="s">
        <v>10976</v>
      </c>
      <c r="N1431" s="1" t="s">
        <v>10977</v>
      </c>
      <c r="O1431" s="1" t="s">
        <v>122</v>
      </c>
      <c r="P1431" s="1" t="s">
        <v>266</v>
      </c>
      <c r="Q1431" s="1" t="s">
        <v>517</v>
      </c>
      <c r="R1431" s="1" t="s">
        <v>10978</v>
      </c>
      <c r="S1431" s="1" t="s">
        <v>1374</v>
      </c>
      <c r="T1431" s="1" t="s">
        <v>4947</v>
      </c>
      <c r="U1431" s="1" t="s">
        <v>4948</v>
      </c>
      <c r="V1431" s="18">
        <v>0</v>
      </c>
      <c r="W1431" s="18">
        <v>0</v>
      </c>
      <c r="X1431" s="18">
        <v>0</v>
      </c>
      <c r="Y1431" s="1" t="e">
        <f>VLOOKUP(A1431,tickets!A:A,1,0)</f>
        <v>#N/A</v>
      </c>
    </row>
    <row r="1432" spans="1:27" hidden="1" x14ac:dyDescent="0.2">
      <c r="A1432" s="1" t="s">
        <v>4475</v>
      </c>
      <c r="B1432" s="1" t="s">
        <v>173</v>
      </c>
      <c r="C1432" s="1" t="s">
        <v>357</v>
      </c>
      <c r="D1432" s="1" t="s">
        <v>251</v>
      </c>
      <c r="E1432" s="1" t="s">
        <v>4476</v>
      </c>
      <c r="F1432" s="1" t="s">
        <v>389</v>
      </c>
      <c r="G1432" s="1" t="s">
        <v>116</v>
      </c>
      <c r="H1432" s="1" t="s">
        <v>40</v>
      </c>
      <c r="I1432" s="1" t="s">
        <v>117</v>
      </c>
      <c r="J1432" s="1" t="s">
        <v>80</v>
      </c>
      <c r="K1432" s="1" t="s">
        <v>114</v>
      </c>
      <c r="L1432" s="1" t="s">
        <v>4477</v>
      </c>
      <c r="M1432" s="1" t="s">
        <v>10979</v>
      </c>
      <c r="N1432" s="1" t="s">
        <v>10980</v>
      </c>
      <c r="O1432" s="1" t="s">
        <v>122</v>
      </c>
      <c r="P1432" s="1" t="s">
        <v>266</v>
      </c>
      <c r="Q1432" s="1" t="s">
        <v>517</v>
      </c>
      <c r="R1432" s="1" t="s">
        <v>10981</v>
      </c>
      <c r="S1432" s="1" t="s">
        <v>1374</v>
      </c>
      <c r="T1432" s="1" t="s">
        <v>4481</v>
      </c>
      <c r="U1432" s="1" t="s">
        <v>4482</v>
      </c>
      <c r="V1432" s="18">
        <v>0</v>
      </c>
      <c r="W1432" s="18">
        <v>0</v>
      </c>
      <c r="X1432" s="18">
        <v>0</v>
      </c>
      <c r="Y1432" s="1" t="e">
        <f>VLOOKUP(A1432,tickets!A:A,1,0)</f>
        <v>#N/A</v>
      </c>
    </row>
    <row r="1433" spans="1:27" hidden="1" x14ac:dyDescent="0.2">
      <c r="A1433" s="1" t="s">
        <v>4249</v>
      </c>
      <c r="B1433" s="1" t="s">
        <v>173</v>
      </c>
      <c r="C1433" s="1" t="s">
        <v>357</v>
      </c>
      <c r="D1433" s="1" t="s">
        <v>251</v>
      </c>
      <c r="E1433" s="1" t="s">
        <v>481</v>
      </c>
      <c r="F1433" s="1" t="s">
        <v>389</v>
      </c>
      <c r="G1433" s="1" t="s">
        <v>110</v>
      </c>
      <c r="H1433" s="1" t="s">
        <v>50</v>
      </c>
      <c r="I1433" s="1" t="s">
        <v>109</v>
      </c>
      <c r="J1433" s="1" t="s">
        <v>80</v>
      </c>
      <c r="K1433" s="1" t="s">
        <v>114</v>
      </c>
      <c r="L1433" s="1" t="s">
        <v>4251</v>
      </c>
      <c r="M1433" s="1" t="s">
        <v>10982</v>
      </c>
      <c r="N1433" s="1" t="s">
        <v>10983</v>
      </c>
      <c r="O1433" s="1" t="s">
        <v>122</v>
      </c>
      <c r="P1433" s="1" t="s">
        <v>246</v>
      </c>
      <c r="Q1433" s="1" t="s">
        <v>247</v>
      </c>
      <c r="R1433" s="1" t="s">
        <v>10984</v>
      </c>
      <c r="S1433" s="1" t="s">
        <v>1374</v>
      </c>
      <c r="T1433" s="1" t="s">
        <v>4255</v>
      </c>
      <c r="U1433" s="1" t="s">
        <v>4256</v>
      </c>
      <c r="V1433" s="18">
        <v>0</v>
      </c>
      <c r="W1433" s="18">
        <v>0</v>
      </c>
      <c r="X1433" s="18">
        <v>0</v>
      </c>
      <c r="Y1433" s="1" t="e">
        <f>VLOOKUP(A1433,tickets!A:A,1,0)</f>
        <v>#N/A</v>
      </c>
    </row>
    <row r="1434" spans="1:27" hidden="1" x14ac:dyDescent="0.2">
      <c r="A1434" s="1" t="s">
        <v>1972</v>
      </c>
      <c r="B1434" s="1" t="s">
        <v>185</v>
      </c>
      <c r="C1434" s="1" t="s">
        <v>16</v>
      </c>
      <c r="D1434" s="1" t="s">
        <v>243</v>
      </c>
      <c r="E1434" s="1" t="s">
        <v>54</v>
      </c>
      <c r="F1434" s="1" t="s">
        <v>207</v>
      </c>
      <c r="G1434" s="1" t="s">
        <v>116</v>
      </c>
      <c r="H1434" s="1" t="s">
        <v>40</v>
      </c>
      <c r="I1434" s="1" t="s">
        <v>117</v>
      </c>
      <c r="J1434" s="1" t="s">
        <v>80</v>
      </c>
      <c r="K1434" s="1" t="s">
        <v>1973</v>
      </c>
      <c r="L1434" s="1" t="s">
        <v>1977</v>
      </c>
      <c r="M1434" s="1" t="s">
        <v>1974</v>
      </c>
      <c r="N1434" s="1" t="s">
        <v>1975</v>
      </c>
      <c r="O1434" s="1" t="s">
        <v>122</v>
      </c>
      <c r="P1434" s="1" t="s">
        <v>266</v>
      </c>
      <c r="Q1434" s="1" t="s">
        <v>330</v>
      </c>
      <c r="R1434" s="1" t="s">
        <v>1976</v>
      </c>
      <c r="S1434" s="1" t="s">
        <v>1943</v>
      </c>
      <c r="T1434" s="1" t="s">
        <v>6030</v>
      </c>
      <c r="U1434" s="1" t="s">
        <v>6031</v>
      </c>
      <c r="V1434" s="18">
        <v>13.871041666666665</v>
      </c>
      <c r="W1434" s="18">
        <v>13.931319444444446</v>
      </c>
      <c r="X1434" s="18">
        <v>6.0277777777777784E-2</v>
      </c>
      <c r="Y1434" s="1" t="e">
        <f>VLOOKUP(A1434,tickets!A:A,1,0)</f>
        <v>#N/A</v>
      </c>
    </row>
    <row r="1435" spans="1:27" hidden="1" x14ac:dyDescent="0.2">
      <c r="A1435" s="1" t="s">
        <v>5197</v>
      </c>
      <c r="B1435" s="1" t="s">
        <v>115</v>
      </c>
      <c r="C1435" s="1" t="s">
        <v>242</v>
      </c>
      <c r="D1435" s="1" t="s">
        <v>243</v>
      </c>
      <c r="E1435" s="1" t="s">
        <v>407</v>
      </c>
      <c r="F1435" s="1" t="s">
        <v>144</v>
      </c>
      <c r="G1435" s="1" t="s">
        <v>116</v>
      </c>
      <c r="H1435" s="1" t="s">
        <v>40</v>
      </c>
      <c r="I1435" s="1" t="s">
        <v>117</v>
      </c>
      <c r="J1435" s="1" t="s">
        <v>81</v>
      </c>
      <c r="K1435" s="1" t="s">
        <v>111</v>
      </c>
      <c r="L1435" s="1" t="s">
        <v>5198</v>
      </c>
      <c r="M1435" s="1" t="s">
        <v>10985</v>
      </c>
      <c r="N1435" s="1" t="s">
        <v>10986</v>
      </c>
      <c r="O1435" s="1" t="s">
        <v>122</v>
      </c>
      <c r="P1435" s="1" t="s">
        <v>246</v>
      </c>
      <c r="Q1435" s="1" t="s">
        <v>247</v>
      </c>
      <c r="R1435" s="1" t="s">
        <v>10987</v>
      </c>
      <c r="S1435" s="1" t="s">
        <v>1088</v>
      </c>
      <c r="T1435" s="1" t="s">
        <v>5202</v>
      </c>
      <c r="U1435" s="1" t="s">
        <v>5203</v>
      </c>
      <c r="V1435" s="18">
        <v>7.0502314814814815</v>
      </c>
      <c r="W1435" s="18">
        <v>7.0533796296296289</v>
      </c>
      <c r="X1435" s="18">
        <v>3.1481481481481482E-3</v>
      </c>
      <c r="Y1435" s="1" t="e">
        <f>VLOOKUP(A1435,tickets!A:A,1,0)</f>
        <v>#N/A</v>
      </c>
    </row>
    <row r="1436" spans="1:27" hidden="1" x14ac:dyDescent="0.2">
      <c r="A1436" s="1" t="s">
        <v>5156</v>
      </c>
      <c r="B1436" s="1" t="s">
        <v>132</v>
      </c>
      <c r="C1436" s="1" t="s">
        <v>242</v>
      </c>
      <c r="D1436" s="1" t="s">
        <v>251</v>
      </c>
      <c r="E1436" s="1" t="s">
        <v>4476</v>
      </c>
      <c r="F1436" s="1" t="s">
        <v>482</v>
      </c>
      <c r="G1436" s="1" t="s">
        <v>110</v>
      </c>
      <c r="H1436" s="1" t="s">
        <v>50</v>
      </c>
      <c r="I1436" s="1" t="s">
        <v>109</v>
      </c>
      <c r="J1436" s="1" t="s">
        <v>81</v>
      </c>
      <c r="K1436" s="1" t="s">
        <v>114</v>
      </c>
      <c r="L1436" s="1" t="s">
        <v>5157</v>
      </c>
      <c r="M1436" s="1" t="s">
        <v>10988</v>
      </c>
      <c r="N1436" s="1" t="s">
        <v>10989</v>
      </c>
      <c r="O1436" s="1" t="s">
        <v>122</v>
      </c>
      <c r="P1436" s="1" t="s">
        <v>363</v>
      </c>
      <c r="Q1436" s="1" t="s">
        <v>230</v>
      </c>
      <c r="R1436" s="1" t="s">
        <v>10990</v>
      </c>
      <c r="S1436" s="1" t="s">
        <v>1241</v>
      </c>
      <c r="U1436" s="1" t="s">
        <v>5161</v>
      </c>
      <c r="V1436" s="18">
        <v>6.9623148148148148</v>
      </c>
      <c r="W1436" s="18">
        <v>6.964965277777778</v>
      </c>
      <c r="X1436" s="18">
        <v>2.6504629629629625E-3</v>
      </c>
      <c r="Y1436" s="1" t="e">
        <f>VLOOKUP(A1436,tickets!A:A,1,0)</f>
        <v>#N/A</v>
      </c>
    </row>
    <row r="1437" spans="1:27" x14ac:dyDescent="0.2">
      <c r="A1437" s="1" t="s">
        <v>1343</v>
      </c>
      <c r="B1437" s="1" t="s">
        <v>115</v>
      </c>
      <c r="C1437" s="1" t="s">
        <v>20</v>
      </c>
      <c r="D1437" s="1" t="s">
        <v>243</v>
      </c>
      <c r="E1437" s="1" t="s">
        <v>66</v>
      </c>
      <c r="F1437" s="1" t="s">
        <v>120</v>
      </c>
      <c r="G1437" s="1" t="s">
        <v>116</v>
      </c>
      <c r="H1437" s="1" t="s">
        <v>40</v>
      </c>
      <c r="I1437" s="1" t="s">
        <v>117</v>
      </c>
      <c r="J1437" s="1" t="s">
        <v>81</v>
      </c>
      <c r="K1437" s="1" t="s">
        <v>1182</v>
      </c>
      <c r="L1437" s="1" t="s">
        <v>1347</v>
      </c>
      <c r="M1437" s="1" t="s">
        <v>1344</v>
      </c>
      <c r="N1437" s="1" t="s">
        <v>1345</v>
      </c>
      <c r="O1437" s="1" t="s">
        <v>122</v>
      </c>
      <c r="P1437" s="1" t="s">
        <v>246</v>
      </c>
      <c r="Q1437" s="1" t="s">
        <v>247</v>
      </c>
      <c r="R1437" s="1" t="s">
        <v>1346</v>
      </c>
      <c r="S1437" s="1" t="s">
        <v>1241</v>
      </c>
      <c r="T1437" s="1" t="s">
        <v>4967</v>
      </c>
      <c r="U1437" s="1" t="s">
        <v>4968</v>
      </c>
      <c r="V1437" s="18">
        <v>4.1767476851851848</v>
      </c>
      <c r="W1437" s="18">
        <v>4.2677546296296294</v>
      </c>
      <c r="X1437" s="18">
        <v>9.1006944444444446E-2</v>
      </c>
      <c r="Y1437" s="1" t="e">
        <f>VLOOKUP(A1437,tickets!A:A,1,0)</f>
        <v>#N/A</v>
      </c>
    </row>
    <row r="1438" spans="1:27" x14ac:dyDescent="0.2">
      <c r="A1438" s="1" t="s">
        <v>1271</v>
      </c>
      <c r="B1438" s="1" t="s">
        <v>115</v>
      </c>
      <c r="C1438" s="1" t="s">
        <v>20</v>
      </c>
      <c r="D1438" s="1" t="s">
        <v>243</v>
      </c>
      <c r="E1438" s="1" t="s">
        <v>65</v>
      </c>
      <c r="F1438" s="1" t="s">
        <v>120</v>
      </c>
      <c r="G1438" s="1" t="s">
        <v>116</v>
      </c>
      <c r="H1438" s="1" t="s">
        <v>40</v>
      </c>
      <c r="I1438" s="1" t="s">
        <v>117</v>
      </c>
      <c r="J1438" s="1" t="s">
        <v>81</v>
      </c>
      <c r="K1438" s="1" t="s">
        <v>111</v>
      </c>
      <c r="L1438" s="1" t="s">
        <v>1275</v>
      </c>
      <c r="M1438" s="1" t="s">
        <v>1272</v>
      </c>
      <c r="N1438" s="1" t="s">
        <v>1273</v>
      </c>
      <c r="O1438" s="1" t="s">
        <v>122</v>
      </c>
      <c r="P1438" s="1" t="s">
        <v>246</v>
      </c>
      <c r="Q1438" s="1" t="s">
        <v>247</v>
      </c>
      <c r="R1438" s="1" t="s">
        <v>1274</v>
      </c>
      <c r="S1438" s="1" t="s">
        <v>1241</v>
      </c>
      <c r="T1438" s="1" t="s">
        <v>4494</v>
      </c>
      <c r="U1438" s="1" t="s">
        <v>4495</v>
      </c>
      <c r="V1438" s="18">
        <v>3.7587731481481481</v>
      </c>
      <c r="W1438" s="18">
        <v>3.9485648148148145</v>
      </c>
      <c r="X1438" s="18">
        <v>0.18979166666666666</v>
      </c>
      <c r="Y1438" s="1" t="e">
        <f>VLOOKUP(A1438,tickets!A:A,1,0)</f>
        <v>#N/A</v>
      </c>
    </row>
    <row r="1439" spans="1:27" hidden="1" x14ac:dyDescent="0.2">
      <c r="A1439" s="1" t="s">
        <v>1361</v>
      </c>
      <c r="B1439" s="1" t="s">
        <v>185</v>
      </c>
      <c r="C1439" s="1" t="s">
        <v>16</v>
      </c>
      <c r="D1439" s="1" t="s">
        <v>339</v>
      </c>
      <c r="E1439" s="1" t="s">
        <v>54</v>
      </c>
      <c r="F1439" s="1" t="s">
        <v>187</v>
      </c>
      <c r="G1439" s="1" t="s">
        <v>110</v>
      </c>
      <c r="H1439" s="1" t="s">
        <v>50</v>
      </c>
      <c r="I1439" s="1" t="s">
        <v>109</v>
      </c>
      <c r="J1439" s="1" t="s">
        <v>80</v>
      </c>
      <c r="K1439" s="1" t="s">
        <v>186</v>
      </c>
      <c r="L1439" s="1" t="s">
        <v>1365</v>
      </c>
      <c r="M1439" s="1" t="s">
        <v>1362</v>
      </c>
      <c r="N1439" s="1" t="s">
        <v>1363</v>
      </c>
      <c r="O1439" s="1" t="s">
        <v>122</v>
      </c>
      <c r="P1439" s="1" t="s">
        <v>199</v>
      </c>
      <c r="Q1439" s="1" t="s">
        <v>115</v>
      </c>
      <c r="R1439" s="1" t="s">
        <v>1364</v>
      </c>
      <c r="S1439" s="1" t="s">
        <v>1241</v>
      </c>
      <c r="T1439" s="1" t="s">
        <v>5351</v>
      </c>
      <c r="U1439" s="1" t="s">
        <v>5352</v>
      </c>
      <c r="V1439" s="18">
        <v>4.2002546296296295</v>
      </c>
      <c r="W1439" s="18">
        <v>4.2399537037037041</v>
      </c>
      <c r="X1439" s="18">
        <v>3.9699074074074074E-2</v>
      </c>
      <c r="Y1439" s="1" t="e">
        <f>VLOOKUP(A1439,tickets!A:A,1,0)</f>
        <v>#N/A</v>
      </c>
    </row>
    <row r="1440" spans="1:27" hidden="1" x14ac:dyDescent="0.2">
      <c r="A1440" s="1" t="s">
        <v>1692</v>
      </c>
      <c r="B1440" s="1" t="s">
        <v>185</v>
      </c>
      <c r="C1440" s="1" t="s">
        <v>16</v>
      </c>
      <c r="D1440" s="1" t="s">
        <v>339</v>
      </c>
      <c r="E1440" s="1" t="s">
        <v>54</v>
      </c>
      <c r="F1440" s="1" t="s">
        <v>187</v>
      </c>
      <c r="G1440" s="1" t="s">
        <v>110</v>
      </c>
      <c r="H1440" s="1" t="s">
        <v>50</v>
      </c>
      <c r="I1440" s="1" t="s">
        <v>109</v>
      </c>
      <c r="J1440" s="1" t="s">
        <v>80</v>
      </c>
      <c r="K1440" s="1" t="s">
        <v>1693</v>
      </c>
      <c r="L1440" s="1" t="s">
        <v>1697</v>
      </c>
      <c r="M1440" s="1" t="s">
        <v>1694</v>
      </c>
      <c r="N1440" s="1" t="s">
        <v>1695</v>
      </c>
      <c r="O1440" s="1" t="s">
        <v>122</v>
      </c>
      <c r="P1440" s="1" t="s">
        <v>199</v>
      </c>
      <c r="Q1440" s="1" t="s">
        <v>115</v>
      </c>
      <c r="R1440" s="1" t="s">
        <v>1696</v>
      </c>
      <c r="S1440" s="1" t="s">
        <v>1581</v>
      </c>
      <c r="T1440" s="1" t="s">
        <v>7464</v>
      </c>
      <c r="U1440" s="1" t="s">
        <v>7465</v>
      </c>
      <c r="V1440" s="18">
        <v>8.0171875000000004</v>
      </c>
      <c r="W1440" s="18">
        <v>8.0617129629629627</v>
      </c>
      <c r="X1440" s="18">
        <v>4.4525462962962968E-2</v>
      </c>
      <c r="Y1440" s="1" t="e">
        <f>VLOOKUP(A1440,tickets!A:A,1,0)</f>
        <v>#N/A</v>
      </c>
    </row>
    <row r="1441" spans="1:25" x14ac:dyDescent="0.2">
      <c r="A1441" s="1" t="s">
        <v>1480</v>
      </c>
      <c r="B1441" s="1" t="s">
        <v>166</v>
      </c>
      <c r="C1441" s="1" t="s">
        <v>17</v>
      </c>
      <c r="D1441" s="1" t="s">
        <v>242</v>
      </c>
      <c r="E1441" s="1" t="s">
        <v>56</v>
      </c>
      <c r="F1441" s="1" t="s">
        <v>147</v>
      </c>
      <c r="G1441" s="1" t="s">
        <v>110</v>
      </c>
      <c r="H1441" s="1" t="s">
        <v>50</v>
      </c>
      <c r="I1441" s="1" t="s">
        <v>109</v>
      </c>
      <c r="J1441" s="1" t="s">
        <v>81</v>
      </c>
      <c r="K1441" s="1" t="s">
        <v>111</v>
      </c>
      <c r="L1441" s="1" t="s">
        <v>1484</v>
      </c>
      <c r="M1441" s="1" t="s">
        <v>1481</v>
      </c>
      <c r="N1441" s="1" t="s">
        <v>1482</v>
      </c>
      <c r="O1441" s="1" t="s">
        <v>122</v>
      </c>
      <c r="P1441" s="1" t="s">
        <v>246</v>
      </c>
      <c r="Q1441" s="1" t="s">
        <v>247</v>
      </c>
      <c r="R1441" s="1" t="s">
        <v>1483</v>
      </c>
      <c r="S1441" s="1" t="s">
        <v>1438</v>
      </c>
      <c r="T1441" s="1" t="s">
        <v>7207</v>
      </c>
      <c r="U1441" s="1" t="s">
        <v>7208</v>
      </c>
      <c r="V1441" s="18">
        <v>0</v>
      </c>
      <c r="W1441" s="18">
        <v>0</v>
      </c>
      <c r="X1441" s="18">
        <v>0</v>
      </c>
      <c r="Y1441" s="1" t="e">
        <f>VLOOKUP(A1441,tickets!A:A,1,0)</f>
        <v>#N/A</v>
      </c>
    </row>
    <row r="1442" spans="1:25" x14ac:dyDescent="0.2">
      <c r="A1442" s="1" t="s">
        <v>1615</v>
      </c>
      <c r="B1442" s="1" t="s">
        <v>115</v>
      </c>
      <c r="C1442" s="1" t="s">
        <v>14</v>
      </c>
      <c r="D1442" s="1" t="s">
        <v>243</v>
      </c>
      <c r="E1442" s="1" t="s">
        <v>495</v>
      </c>
      <c r="F1442" s="1" t="s">
        <v>144</v>
      </c>
      <c r="G1442" s="1" t="s">
        <v>116</v>
      </c>
      <c r="H1442" s="1" t="s">
        <v>40</v>
      </c>
      <c r="I1442" s="1" t="s">
        <v>117</v>
      </c>
      <c r="J1442" s="1" t="s">
        <v>81</v>
      </c>
      <c r="K1442" s="1" t="s">
        <v>1616</v>
      </c>
      <c r="L1442" s="1" t="s">
        <v>1620</v>
      </c>
      <c r="M1442" s="1" t="s">
        <v>1617</v>
      </c>
      <c r="N1442" s="1" t="s">
        <v>1618</v>
      </c>
      <c r="O1442" s="1" t="s">
        <v>122</v>
      </c>
      <c r="P1442" s="1" t="s">
        <v>199</v>
      </c>
      <c r="Q1442" s="1" t="s">
        <v>115</v>
      </c>
      <c r="R1442" s="1" t="s">
        <v>1619</v>
      </c>
      <c r="S1442" s="1" t="s">
        <v>1581</v>
      </c>
      <c r="T1442" s="1" t="s">
        <v>6097</v>
      </c>
      <c r="U1442" s="1" t="s">
        <v>6098</v>
      </c>
      <c r="V1442" s="18">
        <v>6.6258101851851849</v>
      </c>
      <c r="W1442" s="18">
        <v>7.7209143518518522</v>
      </c>
      <c r="X1442" s="18">
        <v>1.0951041666666665</v>
      </c>
      <c r="Y1442" s="1" t="e">
        <f>VLOOKUP(A1442,tickets!A:A,1,0)</f>
        <v>#N/A</v>
      </c>
    </row>
    <row r="1443" spans="1:25" x14ac:dyDescent="0.2">
      <c r="A1443" s="1" t="s">
        <v>1127</v>
      </c>
      <c r="B1443" s="1" t="s">
        <v>115</v>
      </c>
      <c r="C1443" s="1" t="s">
        <v>18</v>
      </c>
      <c r="D1443" s="1" t="s">
        <v>243</v>
      </c>
      <c r="E1443" s="1" t="s">
        <v>61</v>
      </c>
      <c r="F1443" s="1" t="s">
        <v>144</v>
      </c>
      <c r="G1443" s="1" t="s">
        <v>116</v>
      </c>
      <c r="H1443" s="1" t="s">
        <v>40</v>
      </c>
      <c r="I1443" s="1" t="s">
        <v>117</v>
      </c>
      <c r="J1443" s="1" t="s">
        <v>81</v>
      </c>
      <c r="K1443" s="1" t="s">
        <v>129</v>
      </c>
      <c r="L1443" s="1" t="s">
        <v>1131</v>
      </c>
      <c r="M1443" s="1" t="s">
        <v>1128</v>
      </c>
      <c r="N1443" s="1" t="s">
        <v>1129</v>
      </c>
      <c r="O1443" s="1" t="s">
        <v>122</v>
      </c>
      <c r="P1443" s="1" t="s">
        <v>246</v>
      </c>
      <c r="Q1443" s="1" t="s">
        <v>247</v>
      </c>
      <c r="R1443" s="1" t="s">
        <v>1130</v>
      </c>
      <c r="S1443" s="1" t="s">
        <v>1088</v>
      </c>
      <c r="T1443" s="1" t="s">
        <v>5234</v>
      </c>
      <c r="U1443" s="1" t="s">
        <v>5235</v>
      </c>
      <c r="V1443" s="18">
        <v>1.9516898148148147</v>
      </c>
      <c r="W1443" s="18">
        <v>2.0067592592592591</v>
      </c>
      <c r="X1443" s="18">
        <v>5.5069444444444449E-2</v>
      </c>
      <c r="Y1443" s="1" t="e">
        <f>VLOOKUP(A1443,tickets!A:A,1,0)</f>
        <v>#N/A</v>
      </c>
    </row>
    <row r="1444" spans="1:25" x14ac:dyDescent="0.2">
      <c r="A1444" s="1" t="s">
        <v>1243</v>
      </c>
      <c r="B1444" s="1" t="s">
        <v>115</v>
      </c>
      <c r="C1444" s="1" t="s">
        <v>18</v>
      </c>
      <c r="D1444" s="1" t="s">
        <v>243</v>
      </c>
      <c r="E1444" s="1" t="s">
        <v>57</v>
      </c>
      <c r="F1444" s="1" t="s">
        <v>144</v>
      </c>
      <c r="G1444" s="1" t="s">
        <v>116</v>
      </c>
      <c r="H1444" s="1" t="s">
        <v>40</v>
      </c>
      <c r="I1444" s="1" t="s">
        <v>117</v>
      </c>
      <c r="J1444" s="1" t="s">
        <v>81</v>
      </c>
      <c r="K1444" s="1" t="s">
        <v>169</v>
      </c>
      <c r="L1444" s="1" t="s">
        <v>1247</v>
      </c>
      <c r="M1444" s="1" t="s">
        <v>1244</v>
      </c>
      <c r="N1444" s="1" t="s">
        <v>1245</v>
      </c>
      <c r="O1444" s="1" t="s">
        <v>122</v>
      </c>
      <c r="P1444" s="1" t="s">
        <v>246</v>
      </c>
      <c r="Q1444" s="1" t="s">
        <v>247</v>
      </c>
      <c r="R1444" s="1" t="s">
        <v>1246</v>
      </c>
      <c r="S1444" s="1" t="s">
        <v>1241</v>
      </c>
      <c r="T1444" s="1" t="s">
        <v>4513</v>
      </c>
      <c r="V1444" s="18">
        <v>2.559872685185185</v>
      </c>
      <c r="W1444" s="18">
        <v>2.6206134259259257</v>
      </c>
      <c r="X1444" s="18">
        <v>6.0740740740740741E-2</v>
      </c>
      <c r="Y1444" s="1" t="e">
        <f>VLOOKUP(A1444,tickets!A:A,1,0)</f>
        <v>#N/A</v>
      </c>
    </row>
    <row r="1445" spans="1:25" x14ac:dyDescent="0.2">
      <c r="A1445" s="1" t="s">
        <v>1308</v>
      </c>
      <c r="B1445" s="1" t="s">
        <v>176</v>
      </c>
      <c r="C1445" s="1" t="s">
        <v>20</v>
      </c>
      <c r="D1445" s="1" t="s">
        <v>383</v>
      </c>
      <c r="E1445" s="1" t="s">
        <v>66</v>
      </c>
      <c r="F1445" s="1" t="s">
        <v>447</v>
      </c>
      <c r="G1445" s="1" t="s">
        <v>159</v>
      </c>
      <c r="H1445" s="1" t="s">
        <v>36</v>
      </c>
      <c r="I1445" s="1" t="s">
        <v>84</v>
      </c>
      <c r="J1445" s="1" t="s">
        <v>81</v>
      </c>
      <c r="K1445" s="1" t="s">
        <v>114</v>
      </c>
      <c r="L1445" s="1" t="s">
        <v>1312</v>
      </c>
      <c r="M1445" s="1" t="s">
        <v>1309</v>
      </c>
      <c r="N1445" s="1" t="s">
        <v>1310</v>
      </c>
      <c r="O1445" s="1" t="s">
        <v>122</v>
      </c>
      <c r="P1445" s="1" t="s">
        <v>384</v>
      </c>
      <c r="Q1445" s="1" t="s">
        <v>385</v>
      </c>
      <c r="R1445" s="1" t="s">
        <v>1311</v>
      </c>
      <c r="S1445" s="1" t="s">
        <v>1241</v>
      </c>
      <c r="T1445" s="1" t="s">
        <v>414</v>
      </c>
      <c r="U1445" s="1" t="s">
        <v>5526</v>
      </c>
      <c r="V1445" s="18">
        <v>2.7868750000000002</v>
      </c>
      <c r="W1445" s="18">
        <v>2.847800925925926</v>
      </c>
      <c r="X1445" s="18">
        <v>6.0925925925925932E-2</v>
      </c>
      <c r="Y1445" s="1" t="e">
        <f>VLOOKUP(A1445,tickets!A:A,1,0)</f>
        <v>#N/A</v>
      </c>
    </row>
    <row r="1446" spans="1:25" x14ac:dyDescent="0.2">
      <c r="A1446" s="1" t="s">
        <v>1118</v>
      </c>
      <c r="B1446" s="1" t="s">
        <v>115</v>
      </c>
      <c r="C1446" s="1" t="s">
        <v>18</v>
      </c>
      <c r="D1446" s="1" t="s">
        <v>243</v>
      </c>
      <c r="E1446" s="1" t="s">
        <v>60</v>
      </c>
      <c r="F1446" s="1" t="s">
        <v>120</v>
      </c>
      <c r="G1446" s="1" t="s">
        <v>116</v>
      </c>
      <c r="H1446" s="1" t="s">
        <v>40</v>
      </c>
      <c r="I1446" s="1" t="s">
        <v>117</v>
      </c>
      <c r="J1446" s="1" t="s">
        <v>81</v>
      </c>
      <c r="K1446" s="1" t="s">
        <v>127</v>
      </c>
      <c r="L1446" s="1" t="s">
        <v>1122</v>
      </c>
      <c r="M1446" s="1" t="s">
        <v>1119</v>
      </c>
      <c r="N1446" s="1" t="s">
        <v>1120</v>
      </c>
      <c r="O1446" s="1" t="s">
        <v>122</v>
      </c>
      <c r="P1446" s="1" t="s">
        <v>246</v>
      </c>
      <c r="Q1446" s="1" t="s">
        <v>247</v>
      </c>
      <c r="R1446" s="1" t="s">
        <v>1121</v>
      </c>
      <c r="S1446" s="1" t="s">
        <v>1088</v>
      </c>
      <c r="T1446" s="1" t="s">
        <v>4558</v>
      </c>
      <c r="U1446" s="1" t="s">
        <v>4559</v>
      </c>
      <c r="V1446" s="18">
        <v>0.86091435185185183</v>
      </c>
      <c r="W1446" s="18">
        <v>0.9223958333333333</v>
      </c>
      <c r="X1446" s="18">
        <v>6.1481481481481477E-2</v>
      </c>
      <c r="Y1446" s="1" t="e">
        <f>VLOOKUP(A1446,tickets!A:A,1,0)</f>
        <v>#N/A</v>
      </c>
    </row>
    <row r="1447" spans="1:25" x14ac:dyDescent="0.2">
      <c r="A1447" s="1" t="s">
        <v>1142</v>
      </c>
      <c r="B1447" s="1" t="s">
        <v>166</v>
      </c>
      <c r="C1447" s="1" t="s">
        <v>19</v>
      </c>
      <c r="D1447" s="1" t="s">
        <v>242</v>
      </c>
      <c r="E1447" s="1" t="s">
        <v>64</v>
      </c>
      <c r="F1447" s="1" t="s">
        <v>147</v>
      </c>
      <c r="G1447" s="1" t="s">
        <v>110</v>
      </c>
      <c r="H1447" s="1" t="s">
        <v>36</v>
      </c>
      <c r="I1447" s="1" t="s">
        <v>117</v>
      </c>
      <c r="J1447" s="1" t="s">
        <v>81</v>
      </c>
      <c r="K1447" s="1" t="s">
        <v>245</v>
      </c>
      <c r="L1447" s="1" t="s">
        <v>1146</v>
      </c>
      <c r="M1447" s="1" t="s">
        <v>1143</v>
      </c>
      <c r="N1447" s="1" t="s">
        <v>1144</v>
      </c>
      <c r="O1447" s="1" t="s">
        <v>122</v>
      </c>
      <c r="P1447" s="1" t="s">
        <v>266</v>
      </c>
      <c r="Q1447" s="1" t="s">
        <v>267</v>
      </c>
      <c r="R1447" s="1" t="s">
        <v>1145</v>
      </c>
      <c r="S1447" s="1" t="s">
        <v>1088</v>
      </c>
      <c r="T1447" s="1" t="s">
        <v>5295</v>
      </c>
      <c r="U1447" s="1" t="s">
        <v>5296</v>
      </c>
      <c r="V1447" s="18">
        <v>0.96700231481481491</v>
      </c>
      <c r="W1447" s="18">
        <v>1.018888888888889</v>
      </c>
      <c r="X1447" s="18">
        <v>5.1886574074074071E-2</v>
      </c>
      <c r="Y1447" s="1" t="e">
        <f>VLOOKUP(A1447,tickets!A:A,1,0)</f>
        <v>#N/A</v>
      </c>
    </row>
    <row r="1448" spans="1:25" x14ac:dyDescent="0.2">
      <c r="A1448" s="1" t="s">
        <v>1222</v>
      </c>
      <c r="B1448" s="1" t="s">
        <v>112</v>
      </c>
      <c r="C1448" s="1" t="s">
        <v>20</v>
      </c>
      <c r="D1448" s="1" t="s">
        <v>311</v>
      </c>
      <c r="E1448" s="1" t="s">
        <v>69</v>
      </c>
      <c r="F1448" s="1" t="s">
        <v>134</v>
      </c>
      <c r="G1448" s="1" t="s">
        <v>110</v>
      </c>
      <c r="H1448" s="1" t="s">
        <v>50</v>
      </c>
      <c r="I1448" s="1" t="s">
        <v>109</v>
      </c>
      <c r="J1448" s="1" t="s">
        <v>81</v>
      </c>
      <c r="K1448" s="1" t="s">
        <v>121</v>
      </c>
      <c r="L1448" s="1" t="s">
        <v>1226</v>
      </c>
      <c r="M1448" s="1" t="s">
        <v>1223</v>
      </c>
      <c r="N1448" s="1" t="s">
        <v>1224</v>
      </c>
      <c r="O1448" s="1" t="s">
        <v>122</v>
      </c>
      <c r="P1448" s="1" t="s">
        <v>246</v>
      </c>
      <c r="Q1448" s="1" t="s">
        <v>247</v>
      </c>
      <c r="R1448" s="1" t="s">
        <v>1225</v>
      </c>
      <c r="S1448" s="1" t="s">
        <v>1088</v>
      </c>
      <c r="T1448" s="1" t="s">
        <v>504</v>
      </c>
      <c r="U1448" s="1" t="s">
        <v>4546</v>
      </c>
      <c r="V1448" s="18">
        <v>0.95324074074074072</v>
      </c>
      <c r="W1448" s="18">
        <v>1.100636574074074</v>
      </c>
      <c r="X1448" s="18">
        <v>0.14739583333333334</v>
      </c>
      <c r="Y1448" s="1" t="e">
        <f>VLOOKUP(A1448,tickets!A:A,1,0)</f>
        <v>#N/A</v>
      </c>
    </row>
    <row r="1449" spans="1:25" hidden="1" x14ac:dyDescent="0.2">
      <c r="A1449" s="1" t="s">
        <v>4928</v>
      </c>
      <c r="B1449" s="1" t="s">
        <v>132</v>
      </c>
      <c r="C1449" s="1" t="s">
        <v>256</v>
      </c>
      <c r="D1449" s="1" t="s">
        <v>257</v>
      </c>
      <c r="E1449" s="1" t="s">
        <v>263</v>
      </c>
      <c r="F1449" s="1" t="s">
        <v>174</v>
      </c>
      <c r="G1449" s="1" t="s">
        <v>116</v>
      </c>
      <c r="H1449" s="1" t="s">
        <v>40</v>
      </c>
      <c r="I1449" s="1" t="s">
        <v>117</v>
      </c>
      <c r="J1449" s="1" t="s">
        <v>81</v>
      </c>
      <c r="K1449" s="1" t="s">
        <v>129</v>
      </c>
      <c r="L1449" s="1" t="s">
        <v>264</v>
      </c>
      <c r="M1449" s="1" t="s">
        <v>10991</v>
      </c>
      <c r="N1449" s="1" t="s">
        <v>10992</v>
      </c>
      <c r="O1449" s="1" t="s">
        <v>122</v>
      </c>
      <c r="P1449" s="1" t="s">
        <v>199</v>
      </c>
      <c r="Q1449" s="1" t="s">
        <v>115</v>
      </c>
      <c r="R1449" s="1" t="s">
        <v>10993</v>
      </c>
      <c r="S1449" s="1" t="s">
        <v>1088</v>
      </c>
      <c r="T1449" s="1" t="s">
        <v>4932</v>
      </c>
      <c r="U1449" s="1" t="s">
        <v>265</v>
      </c>
      <c r="V1449" s="18">
        <v>0.42888888888888888</v>
      </c>
      <c r="W1449" s="18">
        <v>0.58930555555555553</v>
      </c>
      <c r="X1449" s="18">
        <v>0.16041666666666668</v>
      </c>
      <c r="Y1449" s="1" t="e">
        <f>VLOOKUP(A1449,tickets!A:A,1,0)</f>
        <v>#N/A</v>
      </c>
    </row>
    <row r="1450" spans="1:25" x14ac:dyDescent="0.2">
      <c r="A1450" s="1" t="s">
        <v>1090</v>
      </c>
      <c r="B1450" s="1" t="s">
        <v>167</v>
      </c>
      <c r="C1450" s="1" t="s">
        <v>22</v>
      </c>
      <c r="D1450" s="1" t="s">
        <v>22</v>
      </c>
      <c r="E1450" s="1" t="s">
        <v>45</v>
      </c>
      <c r="F1450" s="1" t="s">
        <v>667</v>
      </c>
      <c r="G1450" s="1" t="s">
        <v>116</v>
      </c>
      <c r="H1450" s="1" t="s">
        <v>50</v>
      </c>
      <c r="I1450" s="1" t="s">
        <v>109</v>
      </c>
      <c r="J1450" s="1" t="s">
        <v>81</v>
      </c>
      <c r="K1450" s="1" t="s">
        <v>119</v>
      </c>
      <c r="L1450" s="1" t="s">
        <v>1094</v>
      </c>
      <c r="M1450" s="1" t="s">
        <v>1091</v>
      </c>
      <c r="N1450" s="1" t="s">
        <v>1092</v>
      </c>
      <c r="O1450" s="1" t="s">
        <v>122</v>
      </c>
      <c r="P1450" s="1" t="s">
        <v>266</v>
      </c>
      <c r="Q1450" s="1" t="s">
        <v>330</v>
      </c>
      <c r="R1450" s="1" t="s">
        <v>1093</v>
      </c>
      <c r="S1450" s="1" t="s">
        <v>1088</v>
      </c>
      <c r="T1450" s="1" t="s">
        <v>4385</v>
      </c>
      <c r="U1450" s="1" t="s">
        <v>4386</v>
      </c>
      <c r="V1450" s="18">
        <v>0.56883101851851847</v>
      </c>
      <c r="W1450" s="18">
        <v>0.62706018518518525</v>
      </c>
      <c r="X1450" s="18">
        <v>5.8229166666666665E-2</v>
      </c>
      <c r="Y1450" s="1" t="e">
        <f>VLOOKUP(A1450,tickets!A:A,1,0)</f>
        <v>#N/A</v>
      </c>
    </row>
    <row r="1451" spans="1:25" x14ac:dyDescent="0.2">
      <c r="A1451" s="1" t="s">
        <v>1132</v>
      </c>
      <c r="B1451" s="1" t="s">
        <v>115</v>
      </c>
      <c r="C1451" s="1" t="s">
        <v>18</v>
      </c>
      <c r="D1451" s="1" t="s">
        <v>257</v>
      </c>
      <c r="E1451" s="1" t="s">
        <v>58</v>
      </c>
      <c r="F1451" s="1" t="s">
        <v>461</v>
      </c>
      <c r="G1451" s="1" t="s">
        <v>110</v>
      </c>
      <c r="H1451" s="1" t="s">
        <v>50</v>
      </c>
      <c r="I1451" s="1" t="s">
        <v>109</v>
      </c>
      <c r="J1451" s="1" t="s">
        <v>81</v>
      </c>
      <c r="K1451" s="1" t="s">
        <v>114</v>
      </c>
      <c r="L1451" s="1" t="s">
        <v>1136</v>
      </c>
      <c r="M1451" s="1" t="s">
        <v>1133</v>
      </c>
      <c r="N1451" s="1" t="s">
        <v>1134</v>
      </c>
      <c r="O1451" s="1" t="s">
        <v>122</v>
      </c>
      <c r="P1451" s="1" t="s">
        <v>246</v>
      </c>
      <c r="Q1451" s="1" t="s">
        <v>247</v>
      </c>
      <c r="R1451" s="1" t="s">
        <v>1135</v>
      </c>
      <c r="S1451" s="1" t="s">
        <v>1088</v>
      </c>
      <c r="T1451" s="1" t="s">
        <v>5303</v>
      </c>
      <c r="V1451" s="18">
        <v>0.57954861111111111</v>
      </c>
      <c r="W1451" s="18">
        <v>0.71819444444444447</v>
      </c>
      <c r="X1451" s="18">
        <v>0.13864583333333333</v>
      </c>
      <c r="Y1451" s="1" t="e">
        <f>VLOOKUP(A1451,tickets!A:A,1,0)</f>
        <v>#N/A</v>
      </c>
    </row>
    <row r="1452" spans="1:25" x14ac:dyDescent="0.2">
      <c r="A1452" s="1" t="s">
        <v>1276</v>
      </c>
      <c r="B1452" s="1" t="s">
        <v>115</v>
      </c>
      <c r="C1452" s="1" t="s">
        <v>20</v>
      </c>
      <c r="D1452" s="1" t="s">
        <v>243</v>
      </c>
      <c r="E1452" s="1" t="s">
        <v>65</v>
      </c>
      <c r="F1452" s="1" t="s">
        <v>133</v>
      </c>
      <c r="G1452" s="1" t="s">
        <v>110</v>
      </c>
      <c r="H1452" s="1" t="s">
        <v>50</v>
      </c>
      <c r="I1452" s="1" t="s">
        <v>109</v>
      </c>
      <c r="J1452" s="1" t="s">
        <v>81</v>
      </c>
      <c r="K1452" s="1" t="s">
        <v>111</v>
      </c>
      <c r="L1452" s="1" t="s">
        <v>1280</v>
      </c>
      <c r="M1452" s="1" t="s">
        <v>1277</v>
      </c>
      <c r="N1452" s="1" t="s">
        <v>1278</v>
      </c>
      <c r="O1452" s="1" t="s">
        <v>122</v>
      </c>
      <c r="P1452" s="1" t="s">
        <v>246</v>
      </c>
      <c r="Q1452" s="1" t="s">
        <v>247</v>
      </c>
      <c r="R1452" s="1" t="s">
        <v>1279</v>
      </c>
      <c r="S1452" s="1" t="s">
        <v>1241</v>
      </c>
      <c r="T1452" s="1" t="s">
        <v>4834</v>
      </c>
      <c r="U1452" s="1" t="s">
        <v>4835</v>
      </c>
      <c r="V1452" s="18">
        <v>1.649537037037037</v>
      </c>
      <c r="W1452" s="18">
        <v>1.6726851851851852</v>
      </c>
      <c r="X1452" s="18">
        <v>2.314814814814815E-2</v>
      </c>
      <c r="Y1452" s="1" t="e">
        <f>VLOOKUP(A1452,tickets!A:A,1,0)</f>
        <v>#N/A</v>
      </c>
    </row>
    <row r="1453" spans="1:25" x14ac:dyDescent="0.2">
      <c r="A1453" s="1" t="s">
        <v>1137</v>
      </c>
      <c r="B1453" s="1" t="s">
        <v>115</v>
      </c>
      <c r="C1453" s="1" t="s">
        <v>19</v>
      </c>
      <c r="D1453" s="1" t="s">
        <v>243</v>
      </c>
      <c r="E1453" s="1" t="s">
        <v>64</v>
      </c>
      <c r="F1453" s="1" t="s">
        <v>141</v>
      </c>
      <c r="G1453" s="1" t="s">
        <v>110</v>
      </c>
      <c r="H1453" s="1" t="s">
        <v>36</v>
      </c>
      <c r="I1453" s="1" t="s">
        <v>117</v>
      </c>
      <c r="J1453" s="1" t="s">
        <v>81</v>
      </c>
      <c r="K1453" s="1" t="s">
        <v>178</v>
      </c>
      <c r="L1453" s="1" t="s">
        <v>1141</v>
      </c>
      <c r="M1453" s="1" t="s">
        <v>1138</v>
      </c>
      <c r="N1453" s="1" t="s">
        <v>1139</v>
      </c>
      <c r="O1453" s="1" t="s">
        <v>122</v>
      </c>
      <c r="P1453" s="1" t="s">
        <v>266</v>
      </c>
      <c r="Q1453" s="1" t="s">
        <v>267</v>
      </c>
      <c r="R1453" s="1" t="s">
        <v>1140</v>
      </c>
      <c r="S1453" s="1" t="s">
        <v>1088</v>
      </c>
      <c r="T1453" s="1" t="s">
        <v>4635</v>
      </c>
      <c r="U1453" s="1" t="s">
        <v>4636</v>
      </c>
      <c r="V1453" s="18">
        <v>0</v>
      </c>
      <c r="W1453" s="18">
        <v>0.13277777777777777</v>
      </c>
      <c r="X1453" s="18">
        <v>0.13277777777777777</v>
      </c>
      <c r="Y1453" s="1" t="e">
        <f>VLOOKUP(A1453,tickets!A:A,1,0)</f>
        <v>#N/A</v>
      </c>
    </row>
    <row r="1454" spans="1:25" hidden="1" x14ac:dyDescent="0.2">
      <c r="A1454" s="1" t="s">
        <v>5559</v>
      </c>
      <c r="B1454" s="1" t="s">
        <v>173</v>
      </c>
      <c r="C1454" s="1" t="s">
        <v>295</v>
      </c>
      <c r="D1454" s="1" t="s">
        <v>251</v>
      </c>
      <c r="E1454" s="1" t="s">
        <v>5560</v>
      </c>
      <c r="F1454" s="1" t="s">
        <v>5561</v>
      </c>
      <c r="G1454" s="1" t="s">
        <v>110</v>
      </c>
      <c r="H1454" s="1" t="s">
        <v>50</v>
      </c>
      <c r="I1454" s="1" t="s">
        <v>109</v>
      </c>
      <c r="J1454" s="1" t="s">
        <v>4186</v>
      </c>
      <c r="K1454" s="1" t="s">
        <v>114</v>
      </c>
      <c r="L1454" s="1" t="s">
        <v>322</v>
      </c>
      <c r="M1454" s="1" t="s">
        <v>10994</v>
      </c>
      <c r="N1454" s="1" t="s">
        <v>10995</v>
      </c>
      <c r="O1454" s="1" t="s">
        <v>122</v>
      </c>
      <c r="P1454" s="1" t="s">
        <v>266</v>
      </c>
      <c r="Q1454" s="1" t="s">
        <v>274</v>
      </c>
      <c r="R1454" s="1" t="s">
        <v>10996</v>
      </c>
      <c r="S1454" s="1" t="s">
        <v>1088</v>
      </c>
      <c r="T1454" s="1" t="s">
        <v>322</v>
      </c>
      <c r="U1454" s="1" t="s">
        <v>276</v>
      </c>
      <c r="V1454" s="18">
        <v>0</v>
      </c>
      <c r="W1454" s="18">
        <v>0</v>
      </c>
      <c r="X1454" s="18">
        <v>0</v>
      </c>
      <c r="Y1454" s="1" t="e">
        <f>VLOOKUP(A1454,tickets!A:A,1,0)</f>
        <v>#N/A</v>
      </c>
    </row>
    <row r="1455" spans="1:25" hidden="1" x14ac:dyDescent="0.2">
      <c r="A1455" s="1" t="s">
        <v>5565</v>
      </c>
      <c r="B1455" s="1" t="s">
        <v>173</v>
      </c>
      <c r="C1455" s="1" t="s">
        <v>295</v>
      </c>
      <c r="D1455" s="1" t="s">
        <v>251</v>
      </c>
      <c r="E1455" s="1" t="s">
        <v>407</v>
      </c>
      <c r="F1455" s="1" t="s">
        <v>5561</v>
      </c>
      <c r="G1455" s="1" t="s">
        <v>110</v>
      </c>
      <c r="H1455" s="1" t="s">
        <v>50</v>
      </c>
      <c r="I1455" s="1" t="s">
        <v>109</v>
      </c>
      <c r="J1455" s="1" t="s">
        <v>4186</v>
      </c>
      <c r="K1455" s="1" t="s">
        <v>114</v>
      </c>
      <c r="L1455" s="1" t="s">
        <v>322</v>
      </c>
      <c r="M1455" s="1" t="s">
        <v>10997</v>
      </c>
      <c r="N1455" s="1" t="s">
        <v>10998</v>
      </c>
      <c r="O1455" s="1" t="s">
        <v>122</v>
      </c>
      <c r="P1455" s="1" t="s">
        <v>266</v>
      </c>
      <c r="Q1455" s="1" t="s">
        <v>274</v>
      </c>
      <c r="R1455" s="1" t="s">
        <v>10999</v>
      </c>
      <c r="S1455" s="1" t="s">
        <v>1088</v>
      </c>
      <c r="U1455" s="1" t="s">
        <v>5043</v>
      </c>
      <c r="V1455" s="18">
        <v>0</v>
      </c>
      <c r="W1455" s="18">
        <v>0</v>
      </c>
      <c r="X1455" s="18">
        <v>0</v>
      </c>
      <c r="Y1455" s="1" t="e">
        <f>VLOOKUP(A1455,tickets!A:A,1,0)</f>
        <v>#N/A</v>
      </c>
    </row>
    <row r="1456" spans="1:25" hidden="1" x14ac:dyDescent="0.2">
      <c r="A1456" s="1" t="s">
        <v>4447</v>
      </c>
      <c r="B1456" s="1" t="s">
        <v>132</v>
      </c>
      <c r="C1456" s="1" t="s">
        <v>250</v>
      </c>
      <c r="D1456" s="1" t="s">
        <v>251</v>
      </c>
      <c r="E1456" s="1" t="s">
        <v>263</v>
      </c>
      <c r="F1456" s="1" t="s">
        <v>293</v>
      </c>
      <c r="G1456" s="1" t="s">
        <v>116</v>
      </c>
      <c r="H1456" s="1" t="s">
        <v>40</v>
      </c>
      <c r="I1456" s="1" t="s">
        <v>117</v>
      </c>
      <c r="J1456" s="1" t="s">
        <v>81</v>
      </c>
      <c r="K1456" s="1" t="s">
        <v>129</v>
      </c>
      <c r="L1456" s="1" t="s">
        <v>4448</v>
      </c>
      <c r="M1456" s="1" t="s">
        <v>11000</v>
      </c>
      <c r="N1456" s="1" t="s">
        <v>11001</v>
      </c>
      <c r="O1456" s="1" t="s">
        <v>122</v>
      </c>
      <c r="P1456" s="1" t="s">
        <v>246</v>
      </c>
      <c r="Q1456" s="1" t="s">
        <v>247</v>
      </c>
      <c r="R1456" s="1" t="s">
        <v>11001</v>
      </c>
      <c r="S1456" s="1" t="s">
        <v>1088</v>
      </c>
      <c r="T1456" s="1" t="s">
        <v>4448</v>
      </c>
      <c r="U1456" s="1" t="s">
        <v>294</v>
      </c>
      <c r="V1456" s="18">
        <v>0</v>
      </c>
      <c r="W1456" s="18">
        <v>1.423611111111111E-3</v>
      </c>
      <c r="X1456" s="18">
        <v>1.423611111111111E-3</v>
      </c>
      <c r="Y1456" s="1" t="e">
        <f>VLOOKUP(A1456,tickets!A:A,1,0)</f>
        <v>#N/A</v>
      </c>
    </row>
    <row r="1457" spans="1:25" hidden="1" x14ac:dyDescent="0.2">
      <c r="A1457" s="1" t="s">
        <v>4580</v>
      </c>
      <c r="B1457" s="1" t="s">
        <v>132</v>
      </c>
      <c r="C1457" s="1" t="s">
        <v>250</v>
      </c>
      <c r="D1457" s="1" t="s">
        <v>251</v>
      </c>
      <c r="E1457" s="1" t="s">
        <v>263</v>
      </c>
      <c r="F1457" s="1" t="s">
        <v>293</v>
      </c>
      <c r="G1457" s="1" t="s">
        <v>116</v>
      </c>
      <c r="H1457" s="1" t="s">
        <v>40</v>
      </c>
      <c r="I1457" s="1" t="s">
        <v>117</v>
      </c>
      <c r="J1457" s="1" t="s">
        <v>81</v>
      </c>
      <c r="K1457" s="1" t="s">
        <v>129</v>
      </c>
      <c r="L1457" s="1" t="s">
        <v>4581</v>
      </c>
      <c r="M1457" s="1" t="s">
        <v>11002</v>
      </c>
      <c r="N1457" s="1" t="s">
        <v>11003</v>
      </c>
      <c r="O1457" s="1" t="s">
        <v>122</v>
      </c>
      <c r="P1457" s="1" t="s">
        <v>246</v>
      </c>
      <c r="Q1457" s="1" t="s">
        <v>247</v>
      </c>
      <c r="R1457" s="1" t="s">
        <v>11003</v>
      </c>
      <c r="S1457" s="1" t="s">
        <v>1088</v>
      </c>
      <c r="T1457" s="1" t="s">
        <v>4581</v>
      </c>
      <c r="U1457" s="1" t="s">
        <v>294</v>
      </c>
      <c r="V1457" s="18">
        <v>0</v>
      </c>
      <c r="W1457" s="18">
        <v>1.0069444444444444E-3</v>
      </c>
      <c r="X1457" s="18">
        <v>1.0069444444444444E-3</v>
      </c>
      <c r="Y1457" s="1" t="e">
        <f>VLOOKUP(A1457,tickets!A:A,1,0)</f>
        <v>#N/A</v>
      </c>
    </row>
    <row r="1458" spans="1:25" hidden="1" x14ac:dyDescent="0.2">
      <c r="A1458" s="1" t="s">
        <v>4431</v>
      </c>
      <c r="B1458" s="1" t="s">
        <v>132</v>
      </c>
      <c r="C1458" s="1" t="s">
        <v>250</v>
      </c>
      <c r="D1458" s="1" t="s">
        <v>251</v>
      </c>
      <c r="E1458" s="1" t="s">
        <v>263</v>
      </c>
      <c r="F1458" s="1" t="s">
        <v>293</v>
      </c>
      <c r="G1458" s="1" t="s">
        <v>116</v>
      </c>
      <c r="H1458" s="1" t="s">
        <v>40</v>
      </c>
      <c r="I1458" s="1" t="s">
        <v>117</v>
      </c>
      <c r="J1458" s="1" t="s">
        <v>81</v>
      </c>
      <c r="K1458" s="1" t="s">
        <v>129</v>
      </c>
      <c r="L1458" s="1" t="s">
        <v>333</v>
      </c>
      <c r="M1458" s="1" t="s">
        <v>11004</v>
      </c>
      <c r="N1458" s="1" t="s">
        <v>11005</v>
      </c>
      <c r="O1458" s="1" t="s">
        <v>122</v>
      </c>
      <c r="P1458" s="1" t="s">
        <v>246</v>
      </c>
      <c r="Q1458" s="1" t="s">
        <v>247</v>
      </c>
      <c r="R1458" s="1" t="s">
        <v>11005</v>
      </c>
      <c r="S1458" s="1" t="s">
        <v>1088</v>
      </c>
      <c r="T1458" s="1" t="s">
        <v>333</v>
      </c>
      <c r="U1458" s="1" t="s">
        <v>334</v>
      </c>
      <c r="V1458" s="18">
        <v>0</v>
      </c>
      <c r="W1458" s="18">
        <v>1.6087962962962963E-3</v>
      </c>
      <c r="X1458" s="18">
        <v>1.6087962962962963E-3</v>
      </c>
      <c r="Y1458" s="1" t="e">
        <f>VLOOKUP(A1458,tickets!A:A,1,0)</f>
        <v>#N/A</v>
      </c>
    </row>
    <row r="1459" spans="1:25" hidden="1" x14ac:dyDescent="0.2">
      <c r="A1459" s="1" t="s">
        <v>4592</v>
      </c>
      <c r="B1459" s="1" t="s">
        <v>132</v>
      </c>
      <c r="C1459" s="1" t="s">
        <v>250</v>
      </c>
      <c r="D1459" s="1" t="s">
        <v>251</v>
      </c>
      <c r="E1459" s="1" t="s">
        <v>263</v>
      </c>
      <c r="F1459" s="1" t="s">
        <v>293</v>
      </c>
      <c r="G1459" s="1" t="s">
        <v>116</v>
      </c>
      <c r="H1459" s="1" t="s">
        <v>40</v>
      </c>
      <c r="I1459" s="1" t="s">
        <v>117</v>
      </c>
      <c r="J1459" s="1" t="s">
        <v>81</v>
      </c>
      <c r="K1459" s="1" t="s">
        <v>129</v>
      </c>
      <c r="L1459" s="1" t="s">
        <v>386</v>
      </c>
      <c r="M1459" s="1" t="s">
        <v>11006</v>
      </c>
      <c r="N1459" s="1" t="s">
        <v>11007</v>
      </c>
      <c r="O1459" s="1" t="s">
        <v>122</v>
      </c>
      <c r="P1459" s="1" t="s">
        <v>246</v>
      </c>
      <c r="Q1459" s="1" t="s">
        <v>247</v>
      </c>
      <c r="R1459" s="1" t="s">
        <v>11007</v>
      </c>
      <c r="S1459" s="1" t="s">
        <v>1088</v>
      </c>
      <c r="T1459" s="1" t="s">
        <v>386</v>
      </c>
      <c r="U1459" s="1" t="s">
        <v>387</v>
      </c>
      <c r="V1459" s="18">
        <v>0</v>
      </c>
      <c r="W1459" s="18">
        <v>1.0416666666666667E-3</v>
      </c>
      <c r="X1459" s="18">
        <v>1.0416666666666667E-3</v>
      </c>
      <c r="Y1459" s="1" t="e">
        <f>VLOOKUP(A1459,tickets!A:A,1,0)</f>
        <v>#N/A</v>
      </c>
    </row>
    <row r="1460" spans="1:25" hidden="1" x14ac:dyDescent="0.2">
      <c r="A1460" s="1" t="s">
        <v>5165</v>
      </c>
      <c r="B1460" s="1" t="s">
        <v>173</v>
      </c>
      <c r="C1460" s="1" t="s">
        <v>242</v>
      </c>
      <c r="D1460" s="1" t="s">
        <v>251</v>
      </c>
      <c r="E1460" s="1" t="s">
        <v>281</v>
      </c>
      <c r="F1460" s="1" t="s">
        <v>282</v>
      </c>
      <c r="G1460" s="1" t="s">
        <v>110</v>
      </c>
      <c r="H1460" s="1" t="s">
        <v>50</v>
      </c>
      <c r="I1460" s="1" t="s">
        <v>109</v>
      </c>
      <c r="J1460" s="1" t="s">
        <v>4186</v>
      </c>
      <c r="K1460" s="1" t="s">
        <v>114</v>
      </c>
      <c r="L1460" s="1" t="s">
        <v>5166</v>
      </c>
      <c r="M1460" s="1" t="s">
        <v>11008</v>
      </c>
      <c r="N1460" s="1" t="s">
        <v>11009</v>
      </c>
      <c r="O1460" s="1" t="s">
        <v>122</v>
      </c>
      <c r="P1460" s="1" t="s">
        <v>266</v>
      </c>
      <c r="Q1460" s="1" t="s">
        <v>283</v>
      </c>
      <c r="R1460" s="1" t="s">
        <v>11010</v>
      </c>
      <c r="S1460" s="1" t="s">
        <v>1088</v>
      </c>
      <c r="T1460" s="1" t="s">
        <v>5170</v>
      </c>
      <c r="U1460" s="1" t="s">
        <v>484</v>
      </c>
      <c r="V1460" s="18">
        <v>0</v>
      </c>
      <c r="W1460" s="18">
        <v>0</v>
      </c>
      <c r="X1460" s="18">
        <v>0</v>
      </c>
      <c r="Y1460" s="1" t="e">
        <f>VLOOKUP(A1460,tickets!A:A,1,0)</f>
        <v>#N/A</v>
      </c>
    </row>
    <row r="1461" spans="1:25" hidden="1" x14ac:dyDescent="0.2">
      <c r="A1461" s="1" t="s">
        <v>4539</v>
      </c>
      <c r="B1461" s="1" t="s">
        <v>164</v>
      </c>
      <c r="C1461" s="1" t="s">
        <v>357</v>
      </c>
      <c r="D1461" s="1" t="s">
        <v>251</v>
      </c>
      <c r="E1461" s="1" t="s">
        <v>358</v>
      </c>
      <c r="F1461" s="1" t="s">
        <v>359</v>
      </c>
      <c r="G1461" s="1" t="s">
        <v>110</v>
      </c>
      <c r="H1461" s="1" t="s">
        <v>50</v>
      </c>
      <c r="I1461" s="1" t="s">
        <v>109</v>
      </c>
      <c r="J1461" s="1" t="s">
        <v>4186</v>
      </c>
      <c r="K1461" s="1" t="s">
        <v>114</v>
      </c>
      <c r="L1461" s="1" t="s">
        <v>378</v>
      </c>
      <c r="M1461" s="1" t="s">
        <v>11011</v>
      </c>
      <c r="N1461" s="1" t="s">
        <v>11012</v>
      </c>
      <c r="O1461" s="1" t="s">
        <v>122</v>
      </c>
      <c r="P1461" s="1" t="s">
        <v>246</v>
      </c>
      <c r="Q1461" s="1" t="s">
        <v>247</v>
      </c>
      <c r="R1461" s="1" t="s">
        <v>11013</v>
      </c>
      <c r="S1461" s="1" t="s">
        <v>1088</v>
      </c>
      <c r="U1461" s="1" t="s">
        <v>396</v>
      </c>
      <c r="V1461" s="18">
        <v>0</v>
      </c>
      <c r="W1461" s="18">
        <v>0</v>
      </c>
      <c r="X1461" s="18">
        <v>0</v>
      </c>
      <c r="Y1461" s="1" t="e">
        <f>VLOOKUP(A1461,tickets!A:A,1,0)</f>
        <v>#N/A</v>
      </c>
    </row>
    <row r="1462" spans="1:25" x14ac:dyDescent="0.2">
      <c r="A1462" s="1" t="s">
        <v>1732</v>
      </c>
      <c r="B1462" s="1" t="s">
        <v>112</v>
      </c>
      <c r="C1462" s="1" t="s">
        <v>15</v>
      </c>
      <c r="D1462" s="1" t="s">
        <v>242</v>
      </c>
      <c r="E1462" s="1" t="s">
        <v>53</v>
      </c>
      <c r="F1462" s="1" t="s">
        <v>147</v>
      </c>
      <c r="G1462" s="1" t="s">
        <v>110</v>
      </c>
      <c r="H1462" s="1" t="s">
        <v>50</v>
      </c>
      <c r="I1462" s="1" t="s">
        <v>109</v>
      </c>
      <c r="J1462" s="1" t="s">
        <v>81</v>
      </c>
      <c r="K1462" s="1" t="s">
        <v>126</v>
      </c>
      <c r="L1462" s="1" t="s">
        <v>1736</v>
      </c>
      <c r="M1462" s="1" t="s">
        <v>1733</v>
      </c>
      <c r="N1462" s="1" t="s">
        <v>1734</v>
      </c>
      <c r="O1462" s="1" t="s">
        <v>122</v>
      </c>
      <c r="P1462" s="1" t="s">
        <v>266</v>
      </c>
      <c r="Q1462" s="1" t="s">
        <v>417</v>
      </c>
      <c r="R1462" s="1" t="s">
        <v>1735</v>
      </c>
      <c r="S1462" s="1" t="s">
        <v>1720</v>
      </c>
      <c r="U1462" s="1" t="s">
        <v>6895</v>
      </c>
      <c r="V1462" s="18">
        <v>5.8071296296296291</v>
      </c>
      <c r="W1462" s="18">
        <v>5.932986111111112</v>
      </c>
      <c r="X1462" s="18">
        <v>0.12585648148148149</v>
      </c>
      <c r="Y1462" s="1" t="e">
        <f>VLOOKUP(A1462,tickets!A:A,1,0)</f>
        <v>#N/A</v>
      </c>
    </row>
    <row r="1463" spans="1:25" hidden="1" x14ac:dyDescent="0.2">
      <c r="A1463" s="1" t="s">
        <v>5171</v>
      </c>
      <c r="B1463" s="1" t="s">
        <v>132</v>
      </c>
      <c r="C1463" s="1" t="s">
        <v>251</v>
      </c>
      <c r="D1463" s="1" t="s">
        <v>257</v>
      </c>
      <c r="E1463" s="1" t="s">
        <v>407</v>
      </c>
      <c r="F1463" s="1" t="s">
        <v>461</v>
      </c>
      <c r="G1463" s="1" t="s">
        <v>116</v>
      </c>
      <c r="H1463" s="1" t="s">
        <v>40</v>
      </c>
      <c r="I1463" s="1" t="s">
        <v>117</v>
      </c>
      <c r="J1463" s="1" t="s">
        <v>81</v>
      </c>
      <c r="K1463" s="1" t="s">
        <v>129</v>
      </c>
      <c r="L1463" s="1" t="s">
        <v>314</v>
      </c>
      <c r="M1463" s="1" t="s">
        <v>11014</v>
      </c>
      <c r="N1463" s="1" t="s">
        <v>11015</v>
      </c>
      <c r="O1463" s="1" t="s">
        <v>122</v>
      </c>
      <c r="P1463" s="1" t="s">
        <v>246</v>
      </c>
      <c r="Q1463" s="1" t="s">
        <v>247</v>
      </c>
      <c r="R1463" s="1" t="s">
        <v>11016</v>
      </c>
      <c r="S1463" s="1" t="s">
        <v>1088</v>
      </c>
      <c r="T1463" s="1" t="s">
        <v>5175</v>
      </c>
      <c r="U1463" s="1" t="s">
        <v>375</v>
      </c>
      <c r="V1463" s="18">
        <v>3.6331018518518519E-2</v>
      </c>
      <c r="W1463" s="18">
        <v>4.5682870370370367E-2</v>
      </c>
      <c r="X1463" s="18">
        <v>9.3518518518518525E-3</v>
      </c>
      <c r="Y1463" s="1" t="e">
        <f>VLOOKUP(A1463,tickets!A:A,1,0)</f>
        <v>#N/A</v>
      </c>
    </row>
    <row r="1464" spans="1:25" hidden="1" x14ac:dyDescent="0.2">
      <c r="A1464" s="1" t="s">
        <v>5410</v>
      </c>
      <c r="B1464" s="1" t="s">
        <v>132</v>
      </c>
      <c r="C1464" s="1" t="s">
        <v>309</v>
      </c>
      <c r="D1464" s="1" t="s">
        <v>257</v>
      </c>
      <c r="E1464" s="1" t="s">
        <v>281</v>
      </c>
      <c r="F1464" s="1" t="s">
        <v>461</v>
      </c>
      <c r="G1464" s="1" t="s">
        <v>116</v>
      </c>
      <c r="H1464" s="1" t="s">
        <v>40</v>
      </c>
      <c r="I1464" s="1" t="s">
        <v>117</v>
      </c>
      <c r="J1464" s="1" t="s">
        <v>81</v>
      </c>
      <c r="K1464" s="1" t="s">
        <v>353</v>
      </c>
      <c r="L1464" s="1" t="s">
        <v>354</v>
      </c>
      <c r="M1464" s="1" t="s">
        <v>11017</v>
      </c>
      <c r="N1464" s="1" t="s">
        <v>11018</v>
      </c>
      <c r="O1464" s="1" t="s">
        <v>122</v>
      </c>
      <c r="P1464" s="1" t="s">
        <v>363</v>
      </c>
      <c r="Q1464" s="1" t="s">
        <v>423</v>
      </c>
      <c r="R1464" s="1" t="s">
        <v>11019</v>
      </c>
      <c r="S1464" s="1" t="s">
        <v>1088</v>
      </c>
      <c r="T1464" s="1" t="s">
        <v>4344</v>
      </c>
      <c r="U1464" s="1" t="s">
        <v>519</v>
      </c>
      <c r="V1464" s="18">
        <v>2.9166666666666668E-3</v>
      </c>
      <c r="W1464" s="18">
        <v>1.1006944444444444E-2</v>
      </c>
      <c r="X1464" s="18">
        <v>8.0902777777777778E-3</v>
      </c>
      <c r="Y1464" s="1" t="e">
        <f>VLOOKUP(A1464,tickets!A:A,1,0)</f>
        <v>#N/A</v>
      </c>
    </row>
    <row r="1465" spans="1:25" hidden="1" x14ac:dyDescent="0.2">
      <c r="A1465" s="1" t="s">
        <v>4340</v>
      </c>
      <c r="B1465" s="1" t="s">
        <v>132</v>
      </c>
      <c r="C1465" s="1" t="s">
        <v>309</v>
      </c>
      <c r="D1465" s="1" t="s">
        <v>257</v>
      </c>
      <c r="E1465" s="1" t="s">
        <v>281</v>
      </c>
      <c r="F1465" s="1" t="s">
        <v>461</v>
      </c>
      <c r="G1465" s="1" t="s">
        <v>116</v>
      </c>
      <c r="H1465" s="1" t="s">
        <v>40</v>
      </c>
      <c r="I1465" s="1" t="s">
        <v>117</v>
      </c>
      <c r="J1465" s="1" t="s">
        <v>81</v>
      </c>
      <c r="K1465" s="1" t="s">
        <v>353</v>
      </c>
      <c r="L1465" s="1" t="s">
        <v>354</v>
      </c>
      <c r="M1465" s="1" t="s">
        <v>11020</v>
      </c>
      <c r="N1465" s="1" t="s">
        <v>11021</v>
      </c>
      <c r="O1465" s="1" t="s">
        <v>122</v>
      </c>
      <c r="P1465" s="1" t="s">
        <v>363</v>
      </c>
      <c r="Q1465" s="1" t="s">
        <v>423</v>
      </c>
      <c r="R1465" s="1" t="s">
        <v>11022</v>
      </c>
      <c r="S1465" s="1" t="s">
        <v>1088</v>
      </c>
      <c r="T1465" s="1" t="s">
        <v>4344</v>
      </c>
      <c r="U1465" s="1" t="s">
        <v>467</v>
      </c>
      <c r="V1465" s="18">
        <v>1.0648148148148147E-3</v>
      </c>
      <c r="W1465" s="18">
        <v>8.113425925925925E-3</v>
      </c>
      <c r="X1465" s="18">
        <v>7.0486111111111105E-3</v>
      </c>
      <c r="Y1465" s="1" t="e">
        <f>VLOOKUP(A1465,tickets!A:A,1,0)</f>
        <v>#N/A</v>
      </c>
    </row>
    <row r="1466" spans="1:25" hidden="1" x14ac:dyDescent="0.2">
      <c r="A1466" s="1" t="s">
        <v>5428</v>
      </c>
      <c r="B1466" s="1" t="s">
        <v>132</v>
      </c>
      <c r="C1466" s="1" t="s">
        <v>251</v>
      </c>
      <c r="D1466" s="1" t="s">
        <v>257</v>
      </c>
      <c r="E1466" s="1" t="s">
        <v>407</v>
      </c>
      <c r="F1466" s="1" t="s">
        <v>461</v>
      </c>
      <c r="G1466" s="1" t="s">
        <v>116</v>
      </c>
      <c r="H1466" s="1" t="s">
        <v>40</v>
      </c>
      <c r="I1466" s="1" t="s">
        <v>117</v>
      </c>
      <c r="J1466" s="1" t="s">
        <v>81</v>
      </c>
      <c r="K1466" s="1" t="s">
        <v>310</v>
      </c>
      <c r="L1466" s="1" t="s">
        <v>5429</v>
      </c>
      <c r="M1466" s="1" t="s">
        <v>11023</v>
      </c>
      <c r="N1466" s="1" t="s">
        <v>11024</v>
      </c>
      <c r="O1466" s="1" t="s">
        <v>122</v>
      </c>
      <c r="P1466" s="1" t="s">
        <v>246</v>
      </c>
      <c r="Q1466" s="1" t="s">
        <v>247</v>
      </c>
      <c r="R1466" s="1" t="s">
        <v>11025</v>
      </c>
      <c r="S1466" s="1" t="s">
        <v>1088</v>
      </c>
      <c r="T1466" s="1" t="s">
        <v>5433</v>
      </c>
      <c r="U1466" s="1" t="s">
        <v>375</v>
      </c>
      <c r="V1466" s="18">
        <v>1.247685185185185E-2</v>
      </c>
      <c r="W1466" s="18">
        <v>2.0381944444444446E-2</v>
      </c>
      <c r="X1466" s="18">
        <v>7.905092592592592E-3</v>
      </c>
      <c r="Y1466" s="1" t="e">
        <f>VLOOKUP(A1466,tickets!A:A,1,0)</f>
        <v>#N/A</v>
      </c>
    </row>
    <row r="1467" spans="1:25" hidden="1" x14ac:dyDescent="0.2">
      <c r="A1467" s="1" t="s">
        <v>4416</v>
      </c>
      <c r="B1467" s="1" t="s">
        <v>132</v>
      </c>
      <c r="C1467" s="1" t="s">
        <v>309</v>
      </c>
      <c r="D1467" s="1" t="s">
        <v>257</v>
      </c>
      <c r="E1467" s="1" t="s">
        <v>281</v>
      </c>
      <c r="F1467" s="1" t="s">
        <v>461</v>
      </c>
      <c r="G1467" s="1" t="s">
        <v>116</v>
      </c>
      <c r="H1467" s="1" t="s">
        <v>40</v>
      </c>
      <c r="I1467" s="1" t="s">
        <v>117</v>
      </c>
      <c r="J1467" s="1" t="s">
        <v>81</v>
      </c>
      <c r="K1467" s="1" t="s">
        <v>430</v>
      </c>
      <c r="L1467" s="1" t="s">
        <v>431</v>
      </c>
      <c r="M1467" s="1" t="s">
        <v>11026</v>
      </c>
      <c r="N1467" s="1" t="s">
        <v>11027</v>
      </c>
      <c r="O1467" s="1" t="s">
        <v>122</v>
      </c>
      <c r="P1467" s="1" t="s">
        <v>246</v>
      </c>
      <c r="Q1467" s="1" t="s">
        <v>247</v>
      </c>
      <c r="R1467" s="1" t="s">
        <v>11028</v>
      </c>
      <c r="S1467" s="1" t="s">
        <v>1088</v>
      </c>
      <c r="T1467" s="1" t="s">
        <v>4420</v>
      </c>
      <c r="U1467" s="1" t="s">
        <v>4421</v>
      </c>
      <c r="V1467" s="18">
        <v>3.4375E-3</v>
      </c>
      <c r="W1467" s="18">
        <v>7.3379629629629628E-3</v>
      </c>
      <c r="X1467" s="18">
        <v>3.9004629629629632E-3</v>
      </c>
      <c r="Y1467" s="1" t="e">
        <f>VLOOKUP(A1467,tickets!A:A,1,0)</f>
        <v>#N/A</v>
      </c>
    </row>
    <row r="1468" spans="1:25" hidden="1" x14ac:dyDescent="0.2">
      <c r="A1468" s="1" t="s">
        <v>1115</v>
      </c>
      <c r="B1468" s="1" t="s">
        <v>124</v>
      </c>
      <c r="C1468" s="1" t="s">
        <v>18</v>
      </c>
      <c r="D1468" s="1" t="s">
        <v>277</v>
      </c>
      <c r="E1468" s="1" t="s">
        <v>60</v>
      </c>
      <c r="F1468" s="1" t="s">
        <v>125</v>
      </c>
      <c r="G1468" s="1" t="s">
        <v>123</v>
      </c>
      <c r="H1468" s="1" t="s">
        <v>50</v>
      </c>
      <c r="I1468" s="1" t="s">
        <v>109</v>
      </c>
      <c r="J1468" s="1" t="s">
        <v>80</v>
      </c>
      <c r="K1468" s="1" t="s">
        <v>138</v>
      </c>
      <c r="L1468" s="1" t="s">
        <v>139</v>
      </c>
      <c r="M1468" s="1" t="s">
        <v>1116</v>
      </c>
      <c r="N1468" s="1" t="s">
        <v>1116</v>
      </c>
      <c r="O1468" s="1" t="s">
        <v>122</v>
      </c>
      <c r="P1468" s="1" t="s">
        <v>278</v>
      </c>
      <c r="Q1468" s="1" t="s">
        <v>278</v>
      </c>
      <c r="R1468" s="1" t="s">
        <v>1117</v>
      </c>
      <c r="S1468" s="1" t="s">
        <v>1088</v>
      </c>
      <c r="T1468" s="1" t="s">
        <v>511</v>
      </c>
      <c r="U1468" s="1" t="s">
        <v>4453</v>
      </c>
      <c r="V1468" s="18">
        <v>0.53471064814814817</v>
      </c>
      <c r="W1468" s="18">
        <v>0.53549768518518526</v>
      </c>
      <c r="X1468" s="18">
        <v>7.8703703703703705E-4</v>
      </c>
      <c r="Y1468" s="1" t="e">
        <f>VLOOKUP(A1468,tickets!A:A,1,0)</f>
        <v>#N/A</v>
      </c>
    </row>
    <row r="1469" spans="1:25" x14ac:dyDescent="0.2">
      <c r="A1469" s="1" t="s">
        <v>1084</v>
      </c>
      <c r="B1469" s="1" t="s">
        <v>167</v>
      </c>
      <c r="C1469" s="1" t="s">
        <v>22</v>
      </c>
      <c r="D1469" s="1" t="s">
        <v>22</v>
      </c>
      <c r="E1469" s="1" t="s">
        <v>47</v>
      </c>
      <c r="F1469" s="1" t="s">
        <v>205</v>
      </c>
      <c r="G1469" s="1" t="s">
        <v>110</v>
      </c>
      <c r="H1469" s="1" t="s">
        <v>50</v>
      </c>
      <c r="I1469" s="1" t="s">
        <v>109</v>
      </c>
      <c r="J1469" s="1" t="s">
        <v>81</v>
      </c>
      <c r="K1469" s="1" t="s">
        <v>129</v>
      </c>
      <c r="L1469" s="1" t="s">
        <v>1089</v>
      </c>
      <c r="M1469" s="1" t="s">
        <v>1085</v>
      </c>
      <c r="N1469" s="1" t="s">
        <v>1086</v>
      </c>
      <c r="O1469" s="1" t="s">
        <v>122</v>
      </c>
      <c r="P1469" s="1" t="s">
        <v>279</v>
      </c>
      <c r="Q1469" s="1" t="s">
        <v>280</v>
      </c>
      <c r="R1469" s="1" t="s">
        <v>1087</v>
      </c>
      <c r="S1469" s="1" t="s">
        <v>1088</v>
      </c>
      <c r="T1469" s="1" t="s">
        <v>470</v>
      </c>
      <c r="U1469" s="1" t="s">
        <v>470</v>
      </c>
      <c r="V1469" s="18">
        <v>0</v>
      </c>
      <c r="W1469" s="18">
        <v>1.3078703703703705E-3</v>
      </c>
      <c r="X1469" s="18">
        <v>1.3078703703703705E-3</v>
      </c>
      <c r="Y1469" s="1" t="e">
        <f>VLOOKUP(A1469,tickets!A:A,1,0)</f>
        <v>#N/A</v>
      </c>
    </row>
    <row r="1470" spans="1:25" hidden="1" x14ac:dyDescent="0.2">
      <c r="A1470" s="1" t="s">
        <v>4233</v>
      </c>
      <c r="B1470" s="1" t="s">
        <v>132</v>
      </c>
      <c r="C1470" s="1" t="s">
        <v>250</v>
      </c>
      <c r="D1470" s="1" t="s">
        <v>251</v>
      </c>
      <c r="E1470" s="1" t="s">
        <v>302</v>
      </c>
      <c r="F1470" s="1" t="s">
        <v>303</v>
      </c>
      <c r="G1470" s="1" t="s">
        <v>110</v>
      </c>
      <c r="H1470" s="1" t="s">
        <v>50</v>
      </c>
      <c r="I1470" s="1" t="s">
        <v>109</v>
      </c>
      <c r="J1470" s="1" t="s">
        <v>4186</v>
      </c>
      <c r="K1470" s="1" t="s">
        <v>129</v>
      </c>
      <c r="L1470" s="1" t="s">
        <v>928</v>
      </c>
      <c r="M1470" s="1" t="s">
        <v>11029</v>
      </c>
      <c r="N1470" s="1" t="s">
        <v>11030</v>
      </c>
      <c r="O1470" s="1" t="s">
        <v>122</v>
      </c>
      <c r="P1470" s="1" t="s">
        <v>246</v>
      </c>
      <c r="Q1470" s="1" t="s">
        <v>247</v>
      </c>
      <c r="R1470" s="1" t="s">
        <v>11031</v>
      </c>
      <c r="S1470" s="1" t="s">
        <v>1088</v>
      </c>
      <c r="T1470" s="1" t="s">
        <v>307</v>
      </c>
      <c r="U1470" s="1" t="s">
        <v>276</v>
      </c>
      <c r="V1470" s="18">
        <v>0</v>
      </c>
      <c r="W1470" s="18">
        <v>0</v>
      </c>
      <c r="X1470" s="18">
        <v>0</v>
      </c>
      <c r="Y1470" s="1" t="e">
        <f>VLOOKUP(A1470,tickets!A:A,1,0)</f>
        <v>#N/A</v>
      </c>
    </row>
    <row r="1471" spans="1:25" x14ac:dyDescent="0.2">
      <c r="A1471" s="1" t="s">
        <v>1167</v>
      </c>
      <c r="B1471" s="1" t="s">
        <v>167</v>
      </c>
      <c r="C1471" s="1" t="s">
        <v>22</v>
      </c>
      <c r="D1471" s="1" t="s">
        <v>22</v>
      </c>
      <c r="E1471" s="1" t="s">
        <v>665</v>
      </c>
      <c r="F1471" s="1" t="s">
        <v>667</v>
      </c>
      <c r="G1471" s="1" t="s">
        <v>116</v>
      </c>
      <c r="H1471" s="1" t="s">
        <v>50</v>
      </c>
      <c r="I1471" s="1" t="s">
        <v>109</v>
      </c>
      <c r="J1471" s="1" t="s">
        <v>81</v>
      </c>
      <c r="K1471" s="1" t="s">
        <v>111</v>
      </c>
      <c r="L1471" s="1" t="s">
        <v>1171</v>
      </c>
      <c r="M1471" s="1" t="s">
        <v>1168</v>
      </c>
      <c r="N1471" s="1" t="s">
        <v>1169</v>
      </c>
      <c r="O1471" s="1" t="s">
        <v>122</v>
      </c>
      <c r="P1471" s="1" t="s">
        <v>266</v>
      </c>
      <c r="Q1471" s="1" t="s">
        <v>330</v>
      </c>
      <c r="R1471" s="1" t="s">
        <v>1170</v>
      </c>
      <c r="S1471" s="1" t="s">
        <v>1088</v>
      </c>
      <c r="U1471" s="1" t="s">
        <v>5503</v>
      </c>
      <c r="V1471" s="18">
        <v>0</v>
      </c>
      <c r="W1471" s="18">
        <v>0.18663194444444445</v>
      </c>
      <c r="X1471" s="18">
        <v>0.18663194444444445</v>
      </c>
      <c r="Y1471" s="1" t="e">
        <f>VLOOKUP(A1471,tickets!A:A,1,0)</f>
        <v>#N/A</v>
      </c>
    </row>
    <row r="1472" spans="1:25" x14ac:dyDescent="0.2">
      <c r="A1472" s="1" t="s">
        <v>1232</v>
      </c>
      <c r="B1472" s="1" t="s">
        <v>115</v>
      </c>
      <c r="C1472" s="1" t="s">
        <v>23</v>
      </c>
      <c r="D1472" s="1" t="s">
        <v>374</v>
      </c>
      <c r="E1472" s="1" t="s">
        <v>68</v>
      </c>
      <c r="F1472" s="1" t="s">
        <v>149</v>
      </c>
      <c r="G1472" s="1" t="s">
        <v>110</v>
      </c>
      <c r="H1472" s="1" t="s">
        <v>50</v>
      </c>
      <c r="I1472" s="1" t="s">
        <v>109</v>
      </c>
      <c r="J1472" s="1" t="s">
        <v>81</v>
      </c>
      <c r="K1472" s="1" t="s">
        <v>155</v>
      </c>
      <c r="L1472" s="1" t="s">
        <v>1236</v>
      </c>
      <c r="M1472" s="1" t="s">
        <v>1233</v>
      </c>
      <c r="N1472" s="1" t="s">
        <v>1234</v>
      </c>
      <c r="O1472" s="1" t="s">
        <v>122</v>
      </c>
      <c r="P1472" s="1" t="s">
        <v>246</v>
      </c>
      <c r="Q1472" s="1" t="s">
        <v>247</v>
      </c>
      <c r="R1472" s="1" t="s">
        <v>1235</v>
      </c>
      <c r="S1472" s="1" t="s">
        <v>1088</v>
      </c>
      <c r="T1472" s="1" t="s">
        <v>5537</v>
      </c>
      <c r="U1472" s="1" t="s">
        <v>5538</v>
      </c>
      <c r="V1472" s="18">
        <v>0.12261574074074073</v>
      </c>
      <c r="W1472" s="18">
        <v>0.33226851851851852</v>
      </c>
      <c r="X1472" s="18">
        <v>0.20965277777777777</v>
      </c>
      <c r="Y1472" s="1" t="e">
        <f>VLOOKUP(A1472,tickets!A:A,1,0)</f>
        <v>#N/A</v>
      </c>
    </row>
    <row r="1473" spans="1:25" hidden="1" x14ac:dyDescent="0.2">
      <c r="A1473" s="1" t="s">
        <v>4237</v>
      </c>
      <c r="B1473" s="1" t="s">
        <v>173</v>
      </c>
      <c r="C1473" s="1" t="s">
        <v>327</v>
      </c>
      <c r="D1473" s="1" t="s">
        <v>14</v>
      </c>
      <c r="E1473" s="1" t="s">
        <v>352</v>
      </c>
      <c r="F1473" s="1" t="s">
        <v>4238</v>
      </c>
      <c r="G1473" s="1" t="s">
        <v>110</v>
      </c>
      <c r="H1473" s="1" t="s">
        <v>36</v>
      </c>
      <c r="I1473" s="1" t="s">
        <v>117</v>
      </c>
      <c r="J1473" s="1" t="s">
        <v>4186</v>
      </c>
      <c r="K1473" s="1" t="s">
        <v>111</v>
      </c>
      <c r="L1473" s="1" t="s">
        <v>4239</v>
      </c>
      <c r="M1473" s="1" t="s">
        <v>11032</v>
      </c>
      <c r="N1473" s="1" t="s">
        <v>11033</v>
      </c>
      <c r="O1473" s="1" t="s">
        <v>122</v>
      </c>
      <c r="P1473" s="1" t="s">
        <v>363</v>
      </c>
      <c r="Q1473" s="1" t="s">
        <v>423</v>
      </c>
      <c r="R1473" s="1" t="s">
        <v>11034</v>
      </c>
      <c r="S1473" s="1" t="s">
        <v>1088</v>
      </c>
      <c r="T1473" s="1" t="s">
        <v>4239</v>
      </c>
      <c r="U1473" s="1" t="s">
        <v>4243</v>
      </c>
      <c r="V1473" s="18">
        <v>0</v>
      </c>
      <c r="W1473" s="18">
        <v>0</v>
      </c>
      <c r="X1473" s="18">
        <v>0</v>
      </c>
      <c r="Y1473" s="1" t="e">
        <f>VLOOKUP(A1473,tickets!A:A,1,0)</f>
        <v>#N/A</v>
      </c>
    </row>
    <row r="1474" spans="1:25" hidden="1" x14ac:dyDescent="0.2">
      <c r="A1474" s="1" t="s">
        <v>1123</v>
      </c>
      <c r="B1474" s="1" t="s">
        <v>124</v>
      </c>
      <c r="C1474" s="1" t="s">
        <v>18</v>
      </c>
      <c r="D1474" s="1" t="s">
        <v>277</v>
      </c>
      <c r="E1474" s="1" t="s">
        <v>57</v>
      </c>
      <c r="F1474" s="1" t="s">
        <v>125</v>
      </c>
      <c r="G1474" s="1" t="s">
        <v>123</v>
      </c>
      <c r="H1474" s="1" t="s">
        <v>50</v>
      </c>
      <c r="I1474" s="1" t="s">
        <v>109</v>
      </c>
      <c r="J1474" s="1" t="s">
        <v>80</v>
      </c>
      <c r="K1474" s="1" t="s">
        <v>129</v>
      </c>
      <c r="L1474" s="1" t="s">
        <v>1126</v>
      </c>
      <c r="M1474" s="1" t="s">
        <v>1124</v>
      </c>
      <c r="N1474" s="1" t="s">
        <v>1124</v>
      </c>
      <c r="O1474" s="1" t="s">
        <v>122</v>
      </c>
      <c r="P1474" s="1" t="s">
        <v>278</v>
      </c>
      <c r="Q1474" s="1" t="s">
        <v>278</v>
      </c>
      <c r="R1474" s="1" t="s">
        <v>1125</v>
      </c>
      <c r="S1474" s="1" t="s">
        <v>1088</v>
      </c>
      <c r="T1474" s="1" t="s">
        <v>4370</v>
      </c>
      <c r="U1474" s="1" t="s">
        <v>4371</v>
      </c>
      <c r="V1474" s="18">
        <v>3.2627314814814817E-2</v>
      </c>
      <c r="W1474" s="18">
        <v>6.1435185185185183E-2</v>
      </c>
      <c r="X1474" s="18">
        <v>2.8807870370370373E-2</v>
      </c>
      <c r="Y1474" s="1" t="e">
        <f>VLOOKUP(A1474,tickets!A:A,1,0)</f>
        <v>#N/A</v>
      </c>
    </row>
    <row r="1475" spans="1:25" x14ac:dyDescent="0.2">
      <c r="A1475" s="1" t="s">
        <v>1095</v>
      </c>
      <c r="B1475" s="1" t="s">
        <v>167</v>
      </c>
      <c r="C1475" s="1" t="s">
        <v>22</v>
      </c>
      <c r="D1475" s="1" t="s">
        <v>22</v>
      </c>
      <c r="E1475" s="1" t="s">
        <v>45</v>
      </c>
      <c r="F1475" s="1" t="s">
        <v>168</v>
      </c>
      <c r="G1475" s="1" t="s">
        <v>110</v>
      </c>
      <c r="H1475" s="1" t="s">
        <v>50</v>
      </c>
      <c r="I1475" s="1" t="s">
        <v>109</v>
      </c>
      <c r="J1475" s="1" t="s">
        <v>81</v>
      </c>
      <c r="K1475" s="1" t="s">
        <v>111</v>
      </c>
      <c r="L1475" s="1" t="s">
        <v>1099</v>
      </c>
      <c r="M1475" s="1" t="s">
        <v>1096</v>
      </c>
      <c r="N1475" s="1" t="s">
        <v>1097</v>
      </c>
      <c r="O1475" s="1" t="s">
        <v>122</v>
      </c>
      <c r="P1475" s="1" t="s">
        <v>279</v>
      </c>
      <c r="Q1475" s="1" t="s">
        <v>280</v>
      </c>
      <c r="R1475" s="1" t="s">
        <v>1098</v>
      </c>
      <c r="S1475" s="1" t="s">
        <v>1088</v>
      </c>
      <c r="T1475" s="1" t="s">
        <v>4316</v>
      </c>
      <c r="U1475" s="1" t="s">
        <v>4316</v>
      </c>
      <c r="V1475" s="18">
        <v>0</v>
      </c>
      <c r="W1475" s="18">
        <v>1.8518518518518517E-3</v>
      </c>
      <c r="X1475" s="18">
        <v>1.8518518518518517E-3</v>
      </c>
      <c r="Y1475" s="1" t="e">
        <f>VLOOKUP(A1475,tickets!A:A,1,0)</f>
        <v>#N/A</v>
      </c>
    </row>
    <row r="1476" spans="1:25" x14ac:dyDescent="0.2">
      <c r="A1476" s="1" t="s">
        <v>1100</v>
      </c>
      <c r="B1476" s="1" t="s">
        <v>167</v>
      </c>
      <c r="C1476" s="1" t="s">
        <v>22</v>
      </c>
      <c r="D1476" s="1" t="s">
        <v>22</v>
      </c>
      <c r="E1476" s="1" t="s">
        <v>45</v>
      </c>
      <c r="F1476" s="1" t="s">
        <v>168</v>
      </c>
      <c r="G1476" s="1" t="s">
        <v>110</v>
      </c>
      <c r="H1476" s="1" t="s">
        <v>50</v>
      </c>
      <c r="I1476" s="1" t="s">
        <v>109</v>
      </c>
      <c r="J1476" s="1" t="s">
        <v>81</v>
      </c>
      <c r="K1476" s="1" t="s">
        <v>111</v>
      </c>
      <c r="L1476" s="1" t="s">
        <v>1104</v>
      </c>
      <c r="M1476" s="1" t="s">
        <v>1101</v>
      </c>
      <c r="N1476" s="1" t="s">
        <v>1102</v>
      </c>
      <c r="O1476" s="1" t="s">
        <v>122</v>
      </c>
      <c r="P1476" s="1" t="s">
        <v>279</v>
      </c>
      <c r="Q1476" s="1" t="s">
        <v>280</v>
      </c>
      <c r="R1476" s="1" t="s">
        <v>1103</v>
      </c>
      <c r="S1476" s="1" t="s">
        <v>1088</v>
      </c>
      <c r="T1476" s="1" t="s">
        <v>4316</v>
      </c>
      <c r="U1476" s="1" t="s">
        <v>4316</v>
      </c>
      <c r="V1476" s="18">
        <v>0</v>
      </c>
      <c r="W1476" s="18">
        <v>1.4120370370370369E-3</v>
      </c>
      <c r="X1476" s="18">
        <v>1.4120370370370369E-3</v>
      </c>
      <c r="Y1476" s="1" t="e">
        <f>VLOOKUP(A1476,tickets!A:A,1,0)</f>
        <v>#N/A</v>
      </c>
    </row>
    <row r="1477" spans="1:25" x14ac:dyDescent="0.2">
      <c r="A1477" s="1" t="s">
        <v>1105</v>
      </c>
      <c r="B1477" s="1" t="s">
        <v>167</v>
      </c>
      <c r="C1477" s="1" t="s">
        <v>22</v>
      </c>
      <c r="D1477" s="1" t="s">
        <v>22</v>
      </c>
      <c r="E1477" s="1" t="s">
        <v>45</v>
      </c>
      <c r="F1477" s="1" t="s">
        <v>168</v>
      </c>
      <c r="G1477" s="1" t="s">
        <v>110</v>
      </c>
      <c r="H1477" s="1" t="s">
        <v>50</v>
      </c>
      <c r="I1477" s="1" t="s">
        <v>109</v>
      </c>
      <c r="J1477" s="1" t="s">
        <v>81</v>
      </c>
      <c r="K1477" s="1" t="s">
        <v>111</v>
      </c>
      <c r="L1477" s="1" t="s">
        <v>1109</v>
      </c>
      <c r="M1477" s="1" t="s">
        <v>1106</v>
      </c>
      <c r="N1477" s="1" t="s">
        <v>1107</v>
      </c>
      <c r="O1477" s="1" t="s">
        <v>122</v>
      </c>
      <c r="P1477" s="1" t="s">
        <v>279</v>
      </c>
      <c r="Q1477" s="1" t="s">
        <v>280</v>
      </c>
      <c r="R1477" s="1" t="s">
        <v>1108</v>
      </c>
      <c r="S1477" s="1" t="s">
        <v>1088</v>
      </c>
      <c r="T1477" s="1" t="s">
        <v>4316</v>
      </c>
      <c r="U1477" s="1" t="s">
        <v>4316</v>
      </c>
      <c r="V1477" s="18">
        <v>0</v>
      </c>
      <c r="W1477" s="18">
        <v>1.261574074074074E-3</v>
      </c>
      <c r="X1477" s="18">
        <v>1.261574074074074E-3</v>
      </c>
      <c r="Y1477" s="1" t="e">
        <f>VLOOKUP(A1477,tickets!A:A,1,0)</f>
        <v>#N/A</v>
      </c>
    </row>
    <row r="1478" spans="1:25" x14ac:dyDescent="0.2">
      <c r="A1478" s="1" t="s">
        <v>1110</v>
      </c>
      <c r="B1478" s="1" t="s">
        <v>167</v>
      </c>
      <c r="C1478" s="1" t="s">
        <v>22</v>
      </c>
      <c r="D1478" s="1" t="s">
        <v>22</v>
      </c>
      <c r="E1478" s="1" t="s">
        <v>45</v>
      </c>
      <c r="F1478" s="1" t="s">
        <v>168</v>
      </c>
      <c r="G1478" s="1" t="s">
        <v>110</v>
      </c>
      <c r="H1478" s="1" t="s">
        <v>50</v>
      </c>
      <c r="I1478" s="1" t="s">
        <v>109</v>
      </c>
      <c r="J1478" s="1" t="s">
        <v>81</v>
      </c>
      <c r="K1478" s="1" t="s">
        <v>111</v>
      </c>
      <c r="L1478" s="1" t="s">
        <v>1114</v>
      </c>
      <c r="M1478" s="1" t="s">
        <v>1111</v>
      </c>
      <c r="N1478" s="1" t="s">
        <v>1112</v>
      </c>
      <c r="O1478" s="1" t="s">
        <v>122</v>
      </c>
      <c r="P1478" s="1" t="s">
        <v>279</v>
      </c>
      <c r="Q1478" s="1" t="s">
        <v>280</v>
      </c>
      <c r="R1478" s="1" t="s">
        <v>1113</v>
      </c>
      <c r="S1478" s="1" t="s">
        <v>1088</v>
      </c>
      <c r="T1478" s="1" t="s">
        <v>4316</v>
      </c>
      <c r="U1478" s="1" t="s">
        <v>4316</v>
      </c>
      <c r="V1478" s="18">
        <v>0</v>
      </c>
      <c r="W1478" s="18">
        <v>1.3773148148148147E-3</v>
      </c>
      <c r="X1478" s="18">
        <v>1.3773148148148147E-3</v>
      </c>
      <c r="Y1478" s="1" t="e">
        <f>VLOOKUP(A1478,tickets!A:A,1,0)</f>
        <v>#N/A</v>
      </c>
    </row>
    <row r="1479" spans="1:25" x14ac:dyDescent="0.2">
      <c r="A1479" s="1" t="s">
        <v>1202</v>
      </c>
      <c r="B1479" s="1" t="s">
        <v>115</v>
      </c>
      <c r="C1479" s="1" t="s">
        <v>13</v>
      </c>
      <c r="D1479" s="1" t="s">
        <v>243</v>
      </c>
      <c r="E1479" s="1" t="s">
        <v>37</v>
      </c>
      <c r="F1479" s="1" t="s">
        <v>144</v>
      </c>
      <c r="G1479" s="1" t="s">
        <v>116</v>
      </c>
      <c r="H1479" s="1" t="s">
        <v>40</v>
      </c>
      <c r="I1479" s="1" t="s">
        <v>117</v>
      </c>
      <c r="J1479" s="1" t="s">
        <v>81</v>
      </c>
      <c r="K1479" s="1" t="s">
        <v>200</v>
      </c>
      <c r="L1479" s="1" t="s">
        <v>1206</v>
      </c>
      <c r="M1479" s="1" t="s">
        <v>1203</v>
      </c>
      <c r="N1479" s="1" t="s">
        <v>1204</v>
      </c>
      <c r="O1479" s="1" t="s">
        <v>122</v>
      </c>
      <c r="P1479" s="1" t="s">
        <v>266</v>
      </c>
      <c r="Q1479" s="1" t="s">
        <v>341</v>
      </c>
      <c r="R1479" s="1" t="s">
        <v>1205</v>
      </c>
      <c r="S1479" s="1" t="s">
        <v>1088</v>
      </c>
      <c r="T1479" s="1" t="s">
        <v>5266</v>
      </c>
      <c r="U1479" s="1" t="s">
        <v>5267</v>
      </c>
      <c r="V1479" s="18">
        <v>9.1909722222222226E-2</v>
      </c>
      <c r="W1479" s="18">
        <v>0.34964120370370372</v>
      </c>
      <c r="X1479" s="18">
        <v>0.25773148148148145</v>
      </c>
      <c r="Y1479" s="1" t="e">
        <f>VLOOKUP(A1479,tickets!A:A,1,0)</f>
        <v>#N/A</v>
      </c>
    </row>
    <row r="1480" spans="1:25" x14ac:dyDescent="0.2">
      <c r="A1480" s="1" t="s">
        <v>1157</v>
      </c>
      <c r="B1480" s="1" t="s">
        <v>115</v>
      </c>
      <c r="C1480" s="1" t="s">
        <v>22</v>
      </c>
      <c r="D1480" s="1" t="s">
        <v>243</v>
      </c>
      <c r="E1480" s="1" t="s">
        <v>47</v>
      </c>
      <c r="F1480" s="1" t="s">
        <v>144</v>
      </c>
      <c r="G1480" s="1" t="s">
        <v>116</v>
      </c>
      <c r="H1480" s="1" t="s">
        <v>40</v>
      </c>
      <c r="I1480" s="1" t="s">
        <v>117</v>
      </c>
      <c r="J1480" s="1" t="s">
        <v>81</v>
      </c>
      <c r="K1480" s="1" t="s">
        <v>169</v>
      </c>
      <c r="L1480" s="1" t="s">
        <v>1161</v>
      </c>
      <c r="M1480" s="1" t="s">
        <v>1158</v>
      </c>
      <c r="N1480" s="1" t="s">
        <v>1159</v>
      </c>
      <c r="O1480" s="1" t="s">
        <v>122</v>
      </c>
      <c r="P1480" s="1" t="s">
        <v>246</v>
      </c>
      <c r="Q1480" s="1" t="s">
        <v>247</v>
      </c>
      <c r="R1480" s="1" t="s">
        <v>1160</v>
      </c>
      <c r="S1480" s="1" t="s">
        <v>1088</v>
      </c>
      <c r="T1480" s="1" t="s">
        <v>4902</v>
      </c>
      <c r="U1480" s="1" t="s">
        <v>4903</v>
      </c>
      <c r="V1480" s="18">
        <v>0</v>
      </c>
      <c r="W1480" s="18">
        <v>0.1125</v>
      </c>
      <c r="X1480" s="18">
        <v>0.1125</v>
      </c>
      <c r="Y1480" s="1" t="e">
        <f>VLOOKUP(A1480,tickets!A:A,1,0)</f>
        <v>#N/A</v>
      </c>
    </row>
    <row r="1481" spans="1:25" x14ac:dyDescent="0.2">
      <c r="A1481" s="1" t="s">
        <v>2014</v>
      </c>
      <c r="B1481" s="1" t="s">
        <v>115</v>
      </c>
      <c r="C1481" s="1" t="s">
        <v>18</v>
      </c>
      <c r="D1481" s="1" t="s">
        <v>243</v>
      </c>
      <c r="E1481" s="1" t="s">
        <v>57</v>
      </c>
      <c r="F1481" s="1" t="s">
        <v>144</v>
      </c>
      <c r="G1481" s="1" t="s">
        <v>116</v>
      </c>
      <c r="H1481" s="1" t="s">
        <v>40</v>
      </c>
      <c r="I1481" s="1" t="s">
        <v>117</v>
      </c>
      <c r="J1481" s="1" t="s">
        <v>81</v>
      </c>
      <c r="K1481" s="1" t="s">
        <v>126</v>
      </c>
      <c r="L1481" s="1" t="s">
        <v>2018</v>
      </c>
      <c r="M1481" s="1" t="s">
        <v>2015</v>
      </c>
      <c r="N1481" s="1" t="s">
        <v>2016</v>
      </c>
      <c r="O1481" s="1" t="s">
        <v>122</v>
      </c>
      <c r="P1481" s="1" t="s">
        <v>246</v>
      </c>
      <c r="Q1481" s="1" t="s">
        <v>247</v>
      </c>
      <c r="R1481" s="1" t="s">
        <v>2017</v>
      </c>
      <c r="S1481" s="1" t="s">
        <v>1943</v>
      </c>
      <c r="T1481" s="1" t="s">
        <v>6859</v>
      </c>
      <c r="U1481" s="1" t="s">
        <v>6860</v>
      </c>
      <c r="V1481" s="18">
        <v>7.010173611111111</v>
      </c>
      <c r="W1481" s="18">
        <v>7.0869791666666666</v>
      </c>
      <c r="X1481" s="18">
        <v>7.6805555555555557E-2</v>
      </c>
      <c r="Y1481" s="1" t="e">
        <f>VLOOKUP(A1481,tickets!A:A,1,0)</f>
        <v>#N/A</v>
      </c>
    </row>
    <row r="1482" spans="1:25" x14ac:dyDescent="0.2">
      <c r="A1482" s="1" t="s">
        <v>1293</v>
      </c>
      <c r="B1482" s="1" t="s">
        <v>115</v>
      </c>
      <c r="C1482" s="1" t="s">
        <v>22</v>
      </c>
      <c r="D1482" s="1" t="s">
        <v>243</v>
      </c>
      <c r="E1482" s="1" t="s">
        <v>45</v>
      </c>
      <c r="F1482" s="1" t="s">
        <v>136</v>
      </c>
      <c r="G1482" s="1" t="s">
        <v>116</v>
      </c>
      <c r="H1482" s="1" t="s">
        <v>40</v>
      </c>
      <c r="I1482" s="1" t="s">
        <v>117</v>
      </c>
      <c r="J1482" s="1" t="s">
        <v>81</v>
      </c>
      <c r="K1482" s="1" t="s">
        <v>169</v>
      </c>
      <c r="L1482" s="1" t="s">
        <v>1297</v>
      </c>
      <c r="M1482" s="1" t="s">
        <v>1294</v>
      </c>
      <c r="N1482" s="1" t="s">
        <v>1295</v>
      </c>
      <c r="O1482" s="1" t="s">
        <v>122</v>
      </c>
      <c r="P1482" s="1" t="s">
        <v>279</v>
      </c>
      <c r="Q1482" s="1" t="s">
        <v>280</v>
      </c>
      <c r="R1482" s="1" t="s">
        <v>1296</v>
      </c>
      <c r="S1482" s="1" t="s">
        <v>1241</v>
      </c>
      <c r="T1482" s="1" t="s">
        <v>5147</v>
      </c>
      <c r="U1482" s="1" t="s">
        <v>319</v>
      </c>
      <c r="V1482" s="18">
        <v>0.73957175925925922</v>
      </c>
      <c r="W1482" s="18">
        <v>1.0797222222222222</v>
      </c>
      <c r="X1482" s="18">
        <v>0.34015046296296297</v>
      </c>
      <c r="Y1482" s="1" t="e">
        <f>VLOOKUP(A1482,tickets!A:A,1,0)</f>
        <v>#N/A</v>
      </c>
    </row>
    <row r="1483" spans="1:25" x14ac:dyDescent="0.2">
      <c r="A1483" s="1" t="s">
        <v>1217</v>
      </c>
      <c r="B1483" s="1" t="s">
        <v>115</v>
      </c>
      <c r="C1483" s="1" t="s">
        <v>20</v>
      </c>
      <c r="D1483" s="1" t="s">
        <v>243</v>
      </c>
      <c r="E1483" s="1" t="s">
        <v>69</v>
      </c>
      <c r="F1483" s="1" t="s">
        <v>136</v>
      </c>
      <c r="G1483" s="1" t="s">
        <v>116</v>
      </c>
      <c r="H1483" s="1" t="s">
        <v>40</v>
      </c>
      <c r="I1483" s="1" t="s">
        <v>117</v>
      </c>
      <c r="J1483" s="1" t="s">
        <v>81</v>
      </c>
      <c r="K1483" s="1" t="s">
        <v>897</v>
      </c>
      <c r="L1483" s="1" t="s">
        <v>1221</v>
      </c>
      <c r="M1483" s="1" t="s">
        <v>1218</v>
      </c>
      <c r="N1483" s="1" t="s">
        <v>1219</v>
      </c>
      <c r="O1483" s="1" t="s">
        <v>122</v>
      </c>
      <c r="P1483" s="1" t="s">
        <v>246</v>
      </c>
      <c r="Q1483" s="1" t="s">
        <v>247</v>
      </c>
      <c r="R1483" s="1" t="s">
        <v>1220</v>
      </c>
      <c r="S1483" s="1" t="s">
        <v>1088</v>
      </c>
      <c r="T1483" s="1" t="s">
        <v>5139</v>
      </c>
      <c r="U1483" s="1" t="s">
        <v>5140</v>
      </c>
      <c r="V1483" s="18">
        <v>3.9699074074074072E-3</v>
      </c>
      <c r="W1483" s="18">
        <v>0.33351851851851855</v>
      </c>
      <c r="X1483" s="18">
        <v>0.32954861111111111</v>
      </c>
      <c r="Y1483" s="1" t="e">
        <f>VLOOKUP(A1483,tickets!A:A,1,0)</f>
        <v>#N/A</v>
      </c>
    </row>
    <row r="1484" spans="1:25" x14ac:dyDescent="0.2">
      <c r="A1484" s="1" t="s">
        <v>1281</v>
      </c>
      <c r="B1484" s="1" t="s">
        <v>115</v>
      </c>
      <c r="C1484" s="1" t="s">
        <v>20</v>
      </c>
      <c r="D1484" s="1" t="s">
        <v>243</v>
      </c>
      <c r="E1484" s="1" t="s">
        <v>65</v>
      </c>
      <c r="F1484" s="1" t="s">
        <v>136</v>
      </c>
      <c r="G1484" s="1" t="s">
        <v>116</v>
      </c>
      <c r="H1484" s="1" t="s">
        <v>40</v>
      </c>
      <c r="I1484" s="1" t="s">
        <v>117</v>
      </c>
      <c r="J1484" s="1" t="s">
        <v>81</v>
      </c>
      <c r="K1484" s="1" t="s">
        <v>111</v>
      </c>
      <c r="L1484" s="1" t="s">
        <v>1285</v>
      </c>
      <c r="M1484" s="1" t="s">
        <v>1282</v>
      </c>
      <c r="N1484" s="1" t="s">
        <v>1283</v>
      </c>
      <c r="O1484" s="1" t="s">
        <v>122</v>
      </c>
      <c r="P1484" s="1" t="s">
        <v>246</v>
      </c>
      <c r="Q1484" s="1" t="s">
        <v>247</v>
      </c>
      <c r="R1484" s="1" t="s">
        <v>1284</v>
      </c>
      <c r="S1484" s="1" t="s">
        <v>1241</v>
      </c>
      <c r="T1484" s="1" t="s">
        <v>5452</v>
      </c>
      <c r="U1484" s="1" t="s">
        <v>5453</v>
      </c>
      <c r="V1484" s="18">
        <v>0.93533564814814818</v>
      </c>
      <c r="W1484" s="18">
        <v>1.0284375000000001</v>
      </c>
      <c r="X1484" s="18">
        <v>9.3101851851851838E-2</v>
      </c>
      <c r="Y1484" s="1" t="e">
        <f>VLOOKUP(A1484,tickets!A:A,1,0)</f>
        <v>#N/A</v>
      </c>
    </row>
    <row r="1485" spans="1:25" hidden="1" x14ac:dyDescent="0.2">
      <c r="A1485" s="1" t="s">
        <v>4378</v>
      </c>
      <c r="B1485" s="1" t="s">
        <v>132</v>
      </c>
      <c r="C1485" s="1" t="s">
        <v>250</v>
      </c>
      <c r="D1485" s="1" t="s">
        <v>251</v>
      </c>
      <c r="E1485" s="1" t="s">
        <v>302</v>
      </c>
      <c r="F1485" s="1" t="s">
        <v>303</v>
      </c>
      <c r="G1485" s="1" t="s">
        <v>110</v>
      </c>
      <c r="H1485" s="1" t="s">
        <v>50</v>
      </c>
      <c r="I1485" s="1" t="s">
        <v>109</v>
      </c>
      <c r="J1485" s="1" t="s">
        <v>4186</v>
      </c>
      <c r="K1485" s="1" t="s">
        <v>129</v>
      </c>
      <c r="L1485" s="1" t="s">
        <v>1031</v>
      </c>
      <c r="M1485" s="1" t="s">
        <v>11035</v>
      </c>
      <c r="N1485" s="1" t="s">
        <v>11036</v>
      </c>
      <c r="O1485" s="1" t="s">
        <v>122</v>
      </c>
      <c r="P1485" s="1" t="s">
        <v>246</v>
      </c>
      <c r="Q1485" s="1" t="s">
        <v>247</v>
      </c>
      <c r="R1485" s="1" t="s">
        <v>11037</v>
      </c>
      <c r="S1485" s="1" t="s">
        <v>1088</v>
      </c>
      <c r="T1485" s="1" t="s">
        <v>304</v>
      </c>
      <c r="U1485" s="1" t="s">
        <v>377</v>
      </c>
      <c r="V1485" s="18">
        <v>0</v>
      </c>
      <c r="W1485" s="18">
        <v>0</v>
      </c>
      <c r="X1485" s="18">
        <v>0</v>
      </c>
      <c r="Y1485" s="1" t="e">
        <f>VLOOKUP(A1485,tickets!A:A,1,0)</f>
        <v>#N/A</v>
      </c>
    </row>
    <row r="1486" spans="1:25" x14ac:dyDescent="0.2">
      <c r="A1486" s="1" t="s">
        <v>1152</v>
      </c>
      <c r="B1486" s="1" t="s">
        <v>115</v>
      </c>
      <c r="C1486" s="1" t="s">
        <v>18</v>
      </c>
      <c r="D1486" s="1" t="s">
        <v>243</v>
      </c>
      <c r="E1486" s="1" t="s">
        <v>61</v>
      </c>
      <c r="F1486" s="1" t="s">
        <v>136</v>
      </c>
      <c r="G1486" s="1" t="s">
        <v>116</v>
      </c>
      <c r="H1486" s="1" t="s">
        <v>40</v>
      </c>
      <c r="I1486" s="1" t="s">
        <v>117</v>
      </c>
      <c r="J1486" s="1" t="s">
        <v>81</v>
      </c>
      <c r="K1486" s="1" t="s">
        <v>169</v>
      </c>
      <c r="L1486" s="1" t="s">
        <v>1156</v>
      </c>
      <c r="M1486" s="1" t="s">
        <v>1153</v>
      </c>
      <c r="N1486" s="1" t="s">
        <v>1154</v>
      </c>
      <c r="O1486" s="1" t="s">
        <v>122</v>
      </c>
      <c r="P1486" s="1" t="s">
        <v>246</v>
      </c>
      <c r="Q1486" s="1" t="s">
        <v>247</v>
      </c>
      <c r="R1486" s="1" t="s">
        <v>1155</v>
      </c>
      <c r="S1486" s="1" t="s">
        <v>1088</v>
      </c>
      <c r="T1486" s="1" t="s">
        <v>5008</v>
      </c>
      <c r="U1486" s="1" t="s">
        <v>356</v>
      </c>
      <c r="V1486" s="18">
        <v>0</v>
      </c>
      <c r="W1486" s="18">
        <v>7.9317129629629626E-2</v>
      </c>
      <c r="X1486" s="18">
        <v>7.9317129629629626E-2</v>
      </c>
      <c r="Y1486" s="1" t="e">
        <f>VLOOKUP(A1486,tickets!A:A,1,0)</f>
        <v>#N/A</v>
      </c>
    </row>
    <row r="1487" spans="1:25" hidden="1" x14ac:dyDescent="0.2">
      <c r="A1487" s="1" t="s">
        <v>5087</v>
      </c>
      <c r="B1487" s="1" t="s">
        <v>115</v>
      </c>
      <c r="C1487" s="1" t="s">
        <v>250</v>
      </c>
      <c r="D1487" s="1" t="s">
        <v>243</v>
      </c>
      <c r="E1487" s="1" t="s">
        <v>268</v>
      </c>
      <c r="F1487" s="1" t="s">
        <v>136</v>
      </c>
      <c r="G1487" s="1" t="s">
        <v>116</v>
      </c>
      <c r="H1487" s="1" t="s">
        <v>40</v>
      </c>
      <c r="I1487" s="1" t="s">
        <v>117</v>
      </c>
      <c r="J1487" s="1" t="s">
        <v>81</v>
      </c>
      <c r="K1487" s="1" t="s">
        <v>111</v>
      </c>
      <c r="L1487" s="1" t="s">
        <v>5088</v>
      </c>
      <c r="M1487" s="1" t="s">
        <v>11038</v>
      </c>
      <c r="N1487" s="1" t="s">
        <v>11039</v>
      </c>
      <c r="O1487" s="1" t="s">
        <v>122</v>
      </c>
      <c r="P1487" s="1" t="s">
        <v>246</v>
      </c>
      <c r="Q1487" s="1" t="s">
        <v>247</v>
      </c>
      <c r="R1487" s="1" t="s">
        <v>11040</v>
      </c>
      <c r="S1487" s="1" t="s">
        <v>1088</v>
      </c>
      <c r="T1487" s="1" t="s">
        <v>5092</v>
      </c>
      <c r="U1487" s="1" t="s">
        <v>5093</v>
      </c>
      <c r="V1487" s="18">
        <v>2.011574074074074E-2</v>
      </c>
      <c r="W1487" s="18">
        <v>0.19375000000000001</v>
      </c>
      <c r="X1487" s="18">
        <v>0.17363425925925927</v>
      </c>
      <c r="Y1487" s="1" t="e">
        <f>VLOOKUP(A1487,tickets!A:A,1,0)</f>
        <v>#N/A</v>
      </c>
    </row>
    <row r="1488" spans="1:25" x14ac:dyDescent="0.2">
      <c r="A1488" s="1" t="s">
        <v>1162</v>
      </c>
      <c r="B1488" s="1" t="s">
        <v>115</v>
      </c>
      <c r="C1488" s="1" t="s">
        <v>22</v>
      </c>
      <c r="D1488" s="1" t="s">
        <v>243</v>
      </c>
      <c r="E1488" s="1" t="s">
        <v>47</v>
      </c>
      <c r="F1488" s="1" t="s">
        <v>144</v>
      </c>
      <c r="G1488" s="1" t="s">
        <v>116</v>
      </c>
      <c r="H1488" s="1" t="s">
        <v>40</v>
      </c>
      <c r="I1488" s="1" t="s">
        <v>117</v>
      </c>
      <c r="J1488" s="1" t="s">
        <v>81</v>
      </c>
      <c r="K1488" s="1" t="s">
        <v>169</v>
      </c>
      <c r="L1488" s="1" t="s">
        <v>1166</v>
      </c>
      <c r="M1488" s="1" t="s">
        <v>1163</v>
      </c>
      <c r="N1488" s="1" t="s">
        <v>1164</v>
      </c>
      <c r="O1488" s="1" t="s">
        <v>122</v>
      </c>
      <c r="P1488" s="1" t="s">
        <v>246</v>
      </c>
      <c r="Q1488" s="1" t="s">
        <v>247</v>
      </c>
      <c r="R1488" s="1" t="s">
        <v>1165</v>
      </c>
      <c r="S1488" s="1" t="s">
        <v>1088</v>
      </c>
      <c r="T1488" s="1" t="s">
        <v>5590</v>
      </c>
      <c r="U1488" s="1" t="s">
        <v>5591</v>
      </c>
      <c r="V1488" s="18">
        <v>0</v>
      </c>
      <c r="W1488" s="18">
        <v>4.5474537037037042E-2</v>
      </c>
      <c r="X1488" s="18">
        <v>4.5474537037037042E-2</v>
      </c>
      <c r="Y1488" s="1" t="e">
        <f>VLOOKUP(A1488,tickets!A:A,1,0)</f>
        <v>#N/A</v>
      </c>
    </row>
    <row r="1489" spans="1:25" hidden="1" x14ac:dyDescent="0.2">
      <c r="A1489" s="1" t="s">
        <v>4637</v>
      </c>
      <c r="B1489" s="1" t="s">
        <v>132</v>
      </c>
      <c r="C1489" s="1" t="s">
        <v>357</v>
      </c>
      <c r="D1489" s="1" t="s">
        <v>251</v>
      </c>
      <c r="E1489" s="1" t="s">
        <v>358</v>
      </c>
      <c r="F1489" s="1" t="s">
        <v>359</v>
      </c>
      <c r="G1489" s="1" t="s">
        <v>110</v>
      </c>
      <c r="H1489" s="1" t="s">
        <v>50</v>
      </c>
      <c r="I1489" s="1" t="s">
        <v>109</v>
      </c>
      <c r="J1489" s="1" t="s">
        <v>81</v>
      </c>
      <c r="K1489" s="1" t="s">
        <v>114</v>
      </c>
      <c r="L1489" s="1" t="s">
        <v>4638</v>
      </c>
      <c r="M1489" s="1" t="s">
        <v>11041</v>
      </c>
      <c r="N1489" s="1" t="s">
        <v>11042</v>
      </c>
      <c r="O1489" s="1" t="s">
        <v>122</v>
      </c>
      <c r="P1489" s="1" t="s">
        <v>246</v>
      </c>
      <c r="Q1489" s="1" t="s">
        <v>247</v>
      </c>
      <c r="R1489" s="1" t="s">
        <v>11043</v>
      </c>
      <c r="S1489" s="1" t="s">
        <v>1088</v>
      </c>
      <c r="U1489" s="1" t="s">
        <v>360</v>
      </c>
      <c r="V1489" s="18">
        <v>1.7893518518518517E-2</v>
      </c>
      <c r="W1489" s="18">
        <v>1.8784722222222223E-2</v>
      </c>
      <c r="X1489" s="18">
        <v>8.9120370370370362E-4</v>
      </c>
      <c r="Y1489" s="1" t="e">
        <f>VLOOKUP(A1489,tickets!A:A,1,0)</f>
        <v>#N/A</v>
      </c>
    </row>
    <row r="1490" spans="1:25" x14ac:dyDescent="0.2">
      <c r="A1490" s="1" t="s">
        <v>1181</v>
      </c>
      <c r="B1490" s="1" t="s">
        <v>115</v>
      </c>
      <c r="C1490" s="1" t="s">
        <v>14</v>
      </c>
      <c r="D1490" s="1" t="s">
        <v>243</v>
      </c>
      <c r="E1490" s="1" t="s">
        <v>495</v>
      </c>
      <c r="F1490" s="1" t="s">
        <v>144</v>
      </c>
      <c r="G1490" s="1" t="s">
        <v>116</v>
      </c>
      <c r="H1490" s="1" t="s">
        <v>40</v>
      </c>
      <c r="I1490" s="1" t="s">
        <v>117</v>
      </c>
      <c r="J1490" s="1" t="s">
        <v>81</v>
      </c>
      <c r="K1490" s="1" t="s">
        <v>1182</v>
      </c>
      <c r="L1490" s="1" t="s">
        <v>1186</v>
      </c>
      <c r="M1490" s="1" t="s">
        <v>1183</v>
      </c>
      <c r="N1490" s="1" t="s">
        <v>1184</v>
      </c>
      <c r="O1490" s="1" t="s">
        <v>122</v>
      </c>
      <c r="P1490" s="1" t="s">
        <v>199</v>
      </c>
      <c r="Q1490" s="1" t="s">
        <v>401</v>
      </c>
      <c r="R1490" s="1" t="s">
        <v>1185</v>
      </c>
      <c r="S1490" s="1" t="s">
        <v>1088</v>
      </c>
      <c r="T1490" s="1" t="s">
        <v>4332</v>
      </c>
      <c r="U1490" s="1" t="s">
        <v>4333</v>
      </c>
      <c r="V1490" s="18">
        <v>0</v>
      </c>
      <c r="W1490" s="18">
        <v>0.13553240740740741</v>
      </c>
      <c r="X1490" s="18">
        <v>0.13553240740740741</v>
      </c>
      <c r="Y1490" s="1" t="e">
        <f>VLOOKUP(A1490,tickets!A:A,1,0)</f>
        <v>#N/A</v>
      </c>
    </row>
    <row r="1491" spans="1:25" x14ac:dyDescent="0.2">
      <c r="A1491" s="1" t="s">
        <v>1318</v>
      </c>
      <c r="B1491" s="1" t="s">
        <v>115</v>
      </c>
      <c r="C1491" s="1" t="s">
        <v>20</v>
      </c>
      <c r="D1491" s="1" t="s">
        <v>243</v>
      </c>
      <c r="E1491" s="1" t="s">
        <v>66</v>
      </c>
      <c r="F1491" s="1" t="s">
        <v>144</v>
      </c>
      <c r="G1491" s="1" t="s">
        <v>116</v>
      </c>
      <c r="H1491" s="1" t="s">
        <v>40</v>
      </c>
      <c r="I1491" s="1" t="s">
        <v>117</v>
      </c>
      <c r="J1491" s="1" t="s">
        <v>81</v>
      </c>
      <c r="K1491" s="1" t="s">
        <v>111</v>
      </c>
      <c r="L1491" s="1" t="s">
        <v>1322</v>
      </c>
      <c r="M1491" s="1" t="s">
        <v>1319</v>
      </c>
      <c r="N1491" s="1" t="s">
        <v>1320</v>
      </c>
      <c r="O1491" s="1" t="s">
        <v>122</v>
      </c>
      <c r="P1491" s="1" t="s">
        <v>246</v>
      </c>
      <c r="Q1491" s="1" t="s">
        <v>247</v>
      </c>
      <c r="R1491" s="1" t="s">
        <v>1321</v>
      </c>
      <c r="S1491" s="1" t="s">
        <v>1241</v>
      </c>
      <c r="T1491" s="1" t="s">
        <v>5154</v>
      </c>
      <c r="U1491" s="1" t="s">
        <v>5155</v>
      </c>
      <c r="V1491" s="18">
        <v>0.84196759259259257</v>
      </c>
      <c r="W1491" s="18">
        <v>0.98160879629629638</v>
      </c>
      <c r="X1491" s="18">
        <v>0.1396412037037037</v>
      </c>
      <c r="Y1491" s="1" t="e">
        <f>VLOOKUP(A1491,tickets!A:A,1,0)</f>
        <v>#N/A</v>
      </c>
    </row>
    <row r="1492" spans="1:25" hidden="1" x14ac:dyDescent="0.2">
      <c r="A1492" s="1" t="s">
        <v>4864</v>
      </c>
      <c r="B1492" s="1" t="s">
        <v>164</v>
      </c>
      <c r="C1492" s="1" t="s">
        <v>357</v>
      </c>
      <c r="D1492" s="1" t="s">
        <v>251</v>
      </c>
      <c r="E1492" s="1" t="s">
        <v>358</v>
      </c>
      <c r="F1492" s="1" t="s">
        <v>359</v>
      </c>
      <c r="G1492" s="1" t="s">
        <v>110</v>
      </c>
      <c r="H1492" s="1" t="s">
        <v>50</v>
      </c>
      <c r="I1492" s="1" t="s">
        <v>109</v>
      </c>
      <c r="J1492" s="1" t="s">
        <v>4186</v>
      </c>
      <c r="K1492" s="1" t="s">
        <v>114</v>
      </c>
      <c r="L1492" s="1" t="s">
        <v>376</v>
      </c>
      <c r="M1492" s="1" t="s">
        <v>11044</v>
      </c>
      <c r="N1492" s="1" t="s">
        <v>11045</v>
      </c>
      <c r="O1492" s="1" t="s">
        <v>122</v>
      </c>
      <c r="P1492" s="1" t="s">
        <v>246</v>
      </c>
      <c r="Q1492" s="1" t="s">
        <v>247</v>
      </c>
      <c r="R1492" s="1" t="s">
        <v>11046</v>
      </c>
      <c r="S1492" s="1" t="s">
        <v>1088</v>
      </c>
      <c r="U1492" s="1" t="s">
        <v>390</v>
      </c>
      <c r="V1492" s="18">
        <v>0</v>
      </c>
      <c r="W1492" s="18">
        <v>0</v>
      </c>
      <c r="X1492" s="18">
        <v>0</v>
      </c>
      <c r="Y1492" s="1" t="e">
        <f>VLOOKUP(A1492,tickets!A:A,1,0)</f>
        <v>#N/A</v>
      </c>
    </row>
    <row r="1493" spans="1:25" x14ac:dyDescent="0.2">
      <c r="A1493" s="1" t="s">
        <v>1147</v>
      </c>
      <c r="B1493" s="1" t="s">
        <v>112</v>
      </c>
      <c r="C1493" s="1" t="s">
        <v>21</v>
      </c>
      <c r="D1493" s="1" t="s">
        <v>17</v>
      </c>
      <c r="E1493" s="1" t="s">
        <v>44</v>
      </c>
      <c r="F1493" s="1" t="s">
        <v>163</v>
      </c>
      <c r="G1493" s="1" t="s">
        <v>159</v>
      </c>
      <c r="H1493" s="1" t="s">
        <v>40</v>
      </c>
      <c r="I1493" s="1" t="s">
        <v>117</v>
      </c>
      <c r="J1493" s="1" t="s">
        <v>81</v>
      </c>
      <c r="K1493" s="1" t="s">
        <v>121</v>
      </c>
      <c r="L1493" s="1" t="s">
        <v>1151</v>
      </c>
      <c r="M1493" s="1" t="s">
        <v>1148</v>
      </c>
      <c r="N1493" s="1" t="s">
        <v>1149</v>
      </c>
      <c r="O1493" s="1" t="s">
        <v>122</v>
      </c>
      <c r="P1493" s="1" t="s">
        <v>342</v>
      </c>
      <c r="Q1493" s="1" t="s">
        <v>343</v>
      </c>
      <c r="R1493" s="1" t="s">
        <v>1150</v>
      </c>
      <c r="S1493" s="1" t="s">
        <v>1088</v>
      </c>
      <c r="T1493" s="1" t="s">
        <v>4397</v>
      </c>
      <c r="U1493" s="1" t="s">
        <v>4398</v>
      </c>
      <c r="V1493" s="18">
        <v>0</v>
      </c>
      <c r="W1493" s="18">
        <v>7.3611111111111108E-3</v>
      </c>
      <c r="X1493" s="18">
        <v>7.3611111111111108E-3</v>
      </c>
      <c r="Y1493" s="1" t="e">
        <f>VLOOKUP(A1493,tickets!A:A,1,0)</f>
        <v>#N/A</v>
      </c>
    </row>
    <row r="1494" spans="1:25" x14ac:dyDescent="0.2">
      <c r="A1494" s="1" t="s">
        <v>1474</v>
      </c>
      <c r="B1494" s="1" t="s">
        <v>115</v>
      </c>
      <c r="C1494" s="1" t="s">
        <v>20</v>
      </c>
      <c r="D1494" s="1" t="s">
        <v>243</v>
      </c>
      <c r="E1494" s="1" t="s">
        <v>69</v>
      </c>
      <c r="F1494" s="1" t="s">
        <v>136</v>
      </c>
      <c r="G1494" s="1" t="s">
        <v>116</v>
      </c>
      <c r="H1494" s="1" t="s">
        <v>40</v>
      </c>
      <c r="I1494" s="1" t="s">
        <v>117</v>
      </c>
      <c r="J1494" s="1" t="s">
        <v>81</v>
      </c>
      <c r="K1494" s="1" t="s">
        <v>1475</v>
      </c>
      <c r="L1494" s="1" t="s">
        <v>1479</v>
      </c>
      <c r="M1494" s="1" t="s">
        <v>1476</v>
      </c>
      <c r="N1494" s="1" t="s">
        <v>1477</v>
      </c>
      <c r="O1494" s="1" t="s">
        <v>122</v>
      </c>
      <c r="P1494" s="1" t="s">
        <v>246</v>
      </c>
      <c r="Q1494" s="1" t="s">
        <v>247</v>
      </c>
      <c r="R1494" s="1" t="s">
        <v>1478</v>
      </c>
      <c r="S1494" s="1" t="s">
        <v>1438</v>
      </c>
      <c r="T1494" s="1" t="s">
        <v>5992</v>
      </c>
      <c r="U1494" s="1" t="s">
        <v>5993</v>
      </c>
      <c r="V1494" s="18">
        <v>3.6845717592592595</v>
      </c>
      <c r="W1494" s="18">
        <v>3.8995254629629628</v>
      </c>
      <c r="X1494" s="18">
        <v>0.2149537037037037</v>
      </c>
      <c r="Y1494" s="1" t="e">
        <f>VLOOKUP(A1494,tickets!A:A,1,0)</f>
        <v>#N/A</v>
      </c>
    </row>
    <row r="1495" spans="1:25" hidden="1" x14ac:dyDescent="0.2">
      <c r="A1495" s="1" t="s">
        <v>1172</v>
      </c>
      <c r="B1495" s="1" t="s">
        <v>124</v>
      </c>
      <c r="C1495" s="1" t="s">
        <v>18</v>
      </c>
      <c r="D1495" s="1" t="s">
        <v>277</v>
      </c>
      <c r="E1495" s="1" t="s">
        <v>58</v>
      </c>
      <c r="F1495" s="1" t="s">
        <v>125</v>
      </c>
      <c r="G1495" s="1" t="s">
        <v>123</v>
      </c>
      <c r="H1495" s="1" t="s">
        <v>50</v>
      </c>
      <c r="I1495" s="1" t="s">
        <v>109</v>
      </c>
      <c r="J1495" s="1" t="s">
        <v>80</v>
      </c>
      <c r="K1495" s="1" t="s">
        <v>455</v>
      </c>
      <c r="L1495" s="1" t="s">
        <v>1175</v>
      </c>
      <c r="M1495" s="1" t="s">
        <v>1173</v>
      </c>
      <c r="N1495" s="1" t="s">
        <v>1173</v>
      </c>
      <c r="O1495" s="1" t="s">
        <v>122</v>
      </c>
      <c r="P1495" s="1" t="s">
        <v>278</v>
      </c>
      <c r="Q1495" s="1" t="s">
        <v>278</v>
      </c>
      <c r="R1495" s="1" t="s">
        <v>1174</v>
      </c>
      <c r="S1495" s="1" t="s">
        <v>1088</v>
      </c>
      <c r="T1495" s="1" t="s">
        <v>5011</v>
      </c>
      <c r="U1495" s="1" t="s">
        <v>5012</v>
      </c>
      <c r="V1495" s="18">
        <v>2.9537037037037039E-2</v>
      </c>
      <c r="W1495" s="18">
        <v>0.10670138888888887</v>
      </c>
      <c r="X1495" s="18">
        <v>7.7164351851851845E-2</v>
      </c>
      <c r="Y1495" s="1" t="e">
        <f>VLOOKUP(A1495,tickets!A:A,1,0)</f>
        <v>#N/A</v>
      </c>
    </row>
    <row r="1496" spans="1:25" x14ac:dyDescent="0.2">
      <c r="A1496" s="1" t="s">
        <v>1248</v>
      </c>
      <c r="B1496" s="1" t="s">
        <v>115</v>
      </c>
      <c r="C1496" s="1" t="s">
        <v>18</v>
      </c>
      <c r="D1496" s="1" t="s">
        <v>257</v>
      </c>
      <c r="E1496" s="1" t="s">
        <v>60</v>
      </c>
      <c r="F1496" s="1" t="s">
        <v>461</v>
      </c>
      <c r="G1496" s="1" t="s">
        <v>110</v>
      </c>
      <c r="H1496" s="1" t="s">
        <v>50</v>
      </c>
      <c r="I1496" s="1" t="s">
        <v>109</v>
      </c>
      <c r="J1496" s="1" t="s">
        <v>81</v>
      </c>
      <c r="K1496" s="1" t="s">
        <v>114</v>
      </c>
      <c r="L1496" s="1" t="s">
        <v>1252</v>
      </c>
      <c r="M1496" s="1" t="s">
        <v>1249</v>
      </c>
      <c r="N1496" s="1" t="s">
        <v>1250</v>
      </c>
      <c r="O1496" s="1" t="s">
        <v>122</v>
      </c>
      <c r="P1496" s="1" t="s">
        <v>246</v>
      </c>
      <c r="Q1496" s="1" t="s">
        <v>247</v>
      </c>
      <c r="R1496" s="1" t="s">
        <v>1251</v>
      </c>
      <c r="S1496" s="1" t="s">
        <v>1241</v>
      </c>
      <c r="T1496" s="1" t="s">
        <v>4720</v>
      </c>
      <c r="U1496" s="1" t="s">
        <v>4721</v>
      </c>
      <c r="V1496" s="18">
        <v>0.78239583333333329</v>
      </c>
      <c r="W1496" s="18">
        <v>0.79745370370370372</v>
      </c>
      <c r="X1496" s="18">
        <v>1.5057870370370369E-2</v>
      </c>
      <c r="Y1496" s="1" t="e">
        <f>VLOOKUP(A1496,tickets!A:A,1,0)</f>
        <v>#N/A</v>
      </c>
    </row>
    <row r="1497" spans="1:25" x14ac:dyDescent="0.2">
      <c r="A1497" s="1" t="s">
        <v>1298</v>
      </c>
      <c r="B1497" s="1" t="s">
        <v>112</v>
      </c>
      <c r="C1497" s="1" t="s">
        <v>18</v>
      </c>
      <c r="D1497" s="1" t="s">
        <v>311</v>
      </c>
      <c r="E1497" s="1" t="s">
        <v>61</v>
      </c>
      <c r="F1497" s="1" t="s">
        <v>134</v>
      </c>
      <c r="G1497" s="1" t="s">
        <v>110</v>
      </c>
      <c r="H1497" s="1" t="s">
        <v>50</v>
      </c>
      <c r="I1497" s="1" t="s">
        <v>109</v>
      </c>
      <c r="J1497" s="1" t="s">
        <v>81</v>
      </c>
      <c r="K1497" s="1" t="s">
        <v>121</v>
      </c>
      <c r="L1497" s="1" t="s">
        <v>1302</v>
      </c>
      <c r="M1497" s="1" t="s">
        <v>1299</v>
      </c>
      <c r="N1497" s="1" t="s">
        <v>1300</v>
      </c>
      <c r="O1497" s="1" t="s">
        <v>122</v>
      </c>
      <c r="P1497" s="1" t="s">
        <v>246</v>
      </c>
      <c r="Q1497" s="1" t="s">
        <v>247</v>
      </c>
      <c r="R1497" s="1" t="s">
        <v>1301</v>
      </c>
      <c r="S1497" s="1" t="s">
        <v>1241</v>
      </c>
      <c r="T1497" s="1" t="s">
        <v>504</v>
      </c>
      <c r="U1497" s="1" t="s">
        <v>5510</v>
      </c>
      <c r="V1497" s="18">
        <v>0.75386574074074064</v>
      </c>
      <c r="W1497" s="18">
        <v>0.79796296296296287</v>
      </c>
      <c r="X1497" s="18">
        <v>4.4097222222222225E-2</v>
      </c>
      <c r="Y1497" s="1" t="e">
        <f>VLOOKUP(A1497,tickets!A:A,1,0)</f>
        <v>#N/A</v>
      </c>
    </row>
    <row r="1498" spans="1:25" hidden="1" x14ac:dyDescent="0.2">
      <c r="A1498" s="1" t="s">
        <v>5236</v>
      </c>
      <c r="B1498" s="1" t="s">
        <v>164</v>
      </c>
      <c r="C1498" s="1" t="s">
        <v>295</v>
      </c>
      <c r="D1498" s="1" t="s">
        <v>296</v>
      </c>
      <c r="E1498" s="1" t="s">
        <v>297</v>
      </c>
      <c r="F1498" s="1" t="s">
        <v>298</v>
      </c>
      <c r="G1498" s="1" t="s">
        <v>110</v>
      </c>
      <c r="H1498" s="1" t="s">
        <v>50</v>
      </c>
      <c r="I1498" s="1" t="s">
        <v>109</v>
      </c>
      <c r="J1498" s="1" t="s">
        <v>4186</v>
      </c>
      <c r="K1498" s="1" t="s">
        <v>129</v>
      </c>
      <c r="L1498" s="1" t="s">
        <v>299</v>
      </c>
      <c r="M1498" s="1" t="s">
        <v>11047</v>
      </c>
      <c r="N1498" s="1" t="s">
        <v>11048</v>
      </c>
      <c r="O1498" s="1" t="s">
        <v>122</v>
      </c>
      <c r="P1498" s="1" t="s">
        <v>266</v>
      </c>
      <c r="Q1498" s="1" t="s">
        <v>283</v>
      </c>
      <c r="R1498" s="1" t="s">
        <v>11049</v>
      </c>
      <c r="S1498" s="1" t="s">
        <v>1241</v>
      </c>
      <c r="U1498" s="1" t="s">
        <v>300</v>
      </c>
      <c r="V1498" s="18">
        <v>0</v>
      </c>
      <c r="W1498" s="18">
        <v>0</v>
      </c>
      <c r="X1498" s="18">
        <v>0</v>
      </c>
      <c r="Y1498" s="1" t="e">
        <f>VLOOKUP(A1498,tickets!A:A,1,0)</f>
        <v>#N/A</v>
      </c>
    </row>
    <row r="1499" spans="1:25" hidden="1" x14ac:dyDescent="0.2">
      <c r="A1499" s="1" t="s">
        <v>5072</v>
      </c>
      <c r="B1499" s="1" t="s">
        <v>132</v>
      </c>
      <c r="C1499" s="1" t="s">
        <v>251</v>
      </c>
      <c r="D1499" s="1" t="s">
        <v>257</v>
      </c>
      <c r="E1499" s="1" t="s">
        <v>407</v>
      </c>
      <c r="F1499" s="1" t="s">
        <v>461</v>
      </c>
      <c r="G1499" s="1" t="s">
        <v>116</v>
      </c>
      <c r="H1499" s="1" t="s">
        <v>40</v>
      </c>
      <c r="I1499" s="1" t="s">
        <v>117</v>
      </c>
      <c r="J1499" s="1" t="s">
        <v>81</v>
      </c>
      <c r="K1499" s="1" t="s">
        <v>148</v>
      </c>
      <c r="L1499" s="1" t="s">
        <v>381</v>
      </c>
      <c r="M1499" s="1" t="s">
        <v>11050</v>
      </c>
      <c r="N1499" s="1" t="s">
        <v>11051</v>
      </c>
      <c r="O1499" s="1" t="s">
        <v>122</v>
      </c>
      <c r="P1499" s="1" t="s">
        <v>246</v>
      </c>
      <c r="Q1499" s="1" t="s">
        <v>247</v>
      </c>
      <c r="R1499" s="1" t="s">
        <v>11052</v>
      </c>
      <c r="S1499" s="1" t="s">
        <v>1088</v>
      </c>
      <c r="T1499" s="1" t="s">
        <v>5076</v>
      </c>
      <c r="U1499" s="1" t="s">
        <v>375</v>
      </c>
      <c r="V1499" s="18">
        <v>1.2361111111111113E-2</v>
      </c>
      <c r="W1499" s="18">
        <v>1.9351851851851853E-2</v>
      </c>
      <c r="X1499" s="18">
        <v>6.9907407407407409E-3</v>
      </c>
      <c r="Y1499" s="1" t="e">
        <f>VLOOKUP(A1499,tickets!A:A,1,0)</f>
        <v>#N/A</v>
      </c>
    </row>
    <row r="1500" spans="1:25" x14ac:dyDescent="0.2">
      <c r="A1500" s="1" t="s">
        <v>1176</v>
      </c>
      <c r="B1500" s="1" t="s">
        <v>199</v>
      </c>
      <c r="C1500" s="1" t="s">
        <v>14</v>
      </c>
      <c r="D1500" s="1" t="s">
        <v>14</v>
      </c>
      <c r="E1500" s="1" t="s">
        <v>52</v>
      </c>
      <c r="F1500" s="1" t="s">
        <v>452</v>
      </c>
      <c r="G1500" s="1" t="s">
        <v>116</v>
      </c>
      <c r="H1500" s="1" t="s">
        <v>40</v>
      </c>
      <c r="I1500" s="1" t="s">
        <v>117</v>
      </c>
      <c r="J1500" s="1" t="s">
        <v>81</v>
      </c>
      <c r="K1500" s="1" t="s">
        <v>111</v>
      </c>
      <c r="L1500" s="1" t="s">
        <v>1180</v>
      </c>
      <c r="M1500" s="1" t="s">
        <v>1177</v>
      </c>
      <c r="N1500" s="1" t="s">
        <v>1178</v>
      </c>
      <c r="O1500" s="1" t="s">
        <v>122</v>
      </c>
      <c r="P1500" s="1" t="s">
        <v>199</v>
      </c>
      <c r="Q1500" s="1" t="s">
        <v>401</v>
      </c>
      <c r="R1500" s="1" t="s">
        <v>1179</v>
      </c>
      <c r="S1500" s="1" t="s">
        <v>1088</v>
      </c>
      <c r="T1500" s="1" t="s">
        <v>1180</v>
      </c>
      <c r="U1500" s="1" t="s">
        <v>5190</v>
      </c>
      <c r="V1500" s="18">
        <v>0</v>
      </c>
      <c r="W1500" s="18">
        <v>9.3518518518518525E-3</v>
      </c>
      <c r="X1500" s="18">
        <v>9.3518518518518525E-3</v>
      </c>
      <c r="Y1500" s="1" t="e">
        <f>VLOOKUP(A1500,tickets!A:A,1,0)</f>
        <v>#N/A</v>
      </c>
    </row>
    <row r="1501" spans="1:25" x14ac:dyDescent="0.2">
      <c r="A1501" s="1" t="s">
        <v>1407</v>
      </c>
      <c r="B1501" s="1" t="s">
        <v>167</v>
      </c>
      <c r="C1501" s="1" t="s">
        <v>22</v>
      </c>
      <c r="D1501" s="1" t="s">
        <v>374</v>
      </c>
      <c r="E1501" s="1" t="s">
        <v>46</v>
      </c>
      <c r="F1501" s="1" t="s">
        <v>136</v>
      </c>
      <c r="G1501" s="1" t="s">
        <v>116</v>
      </c>
      <c r="H1501" s="1" t="s">
        <v>40</v>
      </c>
      <c r="I1501" s="1" t="s">
        <v>117</v>
      </c>
      <c r="J1501" s="1" t="s">
        <v>81</v>
      </c>
      <c r="K1501" s="1" t="s">
        <v>169</v>
      </c>
      <c r="L1501" s="1" t="s">
        <v>1411</v>
      </c>
      <c r="M1501" s="1" t="s">
        <v>1408</v>
      </c>
      <c r="N1501" s="1" t="s">
        <v>1409</v>
      </c>
      <c r="O1501" s="1" t="s">
        <v>122</v>
      </c>
      <c r="P1501" s="1" t="s">
        <v>266</v>
      </c>
      <c r="Q1501" s="1" t="s">
        <v>330</v>
      </c>
      <c r="R1501" s="1" t="s">
        <v>1410</v>
      </c>
      <c r="S1501" s="1" t="s">
        <v>1374</v>
      </c>
      <c r="T1501" s="1" t="s">
        <v>5223</v>
      </c>
      <c r="U1501" s="1" t="s">
        <v>5224</v>
      </c>
      <c r="V1501" s="18">
        <v>2.2126736111111112</v>
      </c>
      <c r="W1501" s="18">
        <v>2.2698611111111111</v>
      </c>
      <c r="X1501" s="18">
        <v>5.7187500000000002E-2</v>
      </c>
      <c r="Y1501" s="1" t="e">
        <f>VLOOKUP(A1501,tickets!A:A,1,0)</f>
        <v>#N/A</v>
      </c>
    </row>
    <row r="1502" spans="1:25" x14ac:dyDescent="0.2">
      <c r="A1502" s="1" t="s">
        <v>1412</v>
      </c>
      <c r="B1502" s="1" t="s">
        <v>167</v>
      </c>
      <c r="C1502" s="1" t="s">
        <v>22</v>
      </c>
      <c r="D1502" s="1" t="s">
        <v>243</v>
      </c>
      <c r="E1502" s="1" t="s">
        <v>46</v>
      </c>
      <c r="F1502" s="1" t="s">
        <v>136</v>
      </c>
      <c r="G1502" s="1" t="s">
        <v>116</v>
      </c>
      <c r="H1502" s="1" t="s">
        <v>40</v>
      </c>
      <c r="I1502" s="1" t="s">
        <v>117</v>
      </c>
      <c r="J1502" s="1" t="s">
        <v>81</v>
      </c>
      <c r="K1502" s="1" t="s">
        <v>119</v>
      </c>
      <c r="L1502" s="1" t="s">
        <v>1416</v>
      </c>
      <c r="M1502" s="1" t="s">
        <v>1413</v>
      </c>
      <c r="N1502" s="1" t="s">
        <v>1414</v>
      </c>
      <c r="O1502" s="1" t="s">
        <v>122</v>
      </c>
      <c r="P1502" s="1" t="s">
        <v>266</v>
      </c>
      <c r="Q1502" s="1" t="s">
        <v>330</v>
      </c>
      <c r="R1502" s="1" t="s">
        <v>1415</v>
      </c>
      <c r="S1502" s="1" t="s">
        <v>1374</v>
      </c>
      <c r="T1502" s="1" t="s">
        <v>4348</v>
      </c>
      <c r="U1502" s="1" t="s">
        <v>4349</v>
      </c>
      <c r="V1502" s="18">
        <v>2.204814814814815</v>
      </c>
      <c r="W1502" s="18">
        <v>2.2885995370370371</v>
      </c>
      <c r="X1502" s="18">
        <v>8.3784722222222219E-2</v>
      </c>
      <c r="Y1502" s="1" t="e">
        <f>VLOOKUP(A1502,tickets!A:A,1,0)</f>
        <v>#N/A</v>
      </c>
    </row>
    <row r="1503" spans="1:25" hidden="1" x14ac:dyDescent="0.2">
      <c r="A1503" s="1" t="s">
        <v>5067</v>
      </c>
      <c r="B1503" s="1" t="s">
        <v>132</v>
      </c>
      <c r="C1503" s="1" t="s">
        <v>309</v>
      </c>
      <c r="D1503" s="1" t="s">
        <v>257</v>
      </c>
      <c r="E1503" s="1" t="s">
        <v>281</v>
      </c>
      <c r="F1503" s="1" t="s">
        <v>219</v>
      </c>
      <c r="G1503" s="1" t="s">
        <v>116</v>
      </c>
      <c r="H1503" s="1" t="s">
        <v>40</v>
      </c>
      <c r="I1503" s="1" t="s">
        <v>117</v>
      </c>
      <c r="J1503" s="1" t="s">
        <v>81</v>
      </c>
      <c r="K1503" s="1" t="s">
        <v>430</v>
      </c>
      <c r="L1503" s="1" t="s">
        <v>431</v>
      </c>
      <c r="M1503" s="1" t="s">
        <v>11053</v>
      </c>
      <c r="N1503" s="1" t="s">
        <v>11054</v>
      </c>
      <c r="O1503" s="1" t="s">
        <v>122</v>
      </c>
      <c r="P1503" s="1" t="s">
        <v>246</v>
      </c>
      <c r="Q1503" s="1" t="s">
        <v>247</v>
      </c>
      <c r="R1503" s="1" t="s">
        <v>11055</v>
      </c>
      <c r="S1503" s="1" t="s">
        <v>1088</v>
      </c>
      <c r="T1503" s="1" t="s">
        <v>5071</v>
      </c>
      <c r="U1503" s="1" t="s">
        <v>4626</v>
      </c>
      <c r="V1503" s="18">
        <v>2.0335648148148148E-2</v>
      </c>
      <c r="W1503" s="18">
        <v>2.6909722222222224E-2</v>
      </c>
      <c r="X1503" s="18">
        <v>6.5740740740740733E-3</v>
      </c>
      <c r="Y1503" s="1" t="e">
        <f>VLOOKUP(A1503,tickets!A:A,1,0)</f>
        <v>#N/A</v>
      </c>
    </row>
    <row r="1504" spans="1:25" x14ac:dyDescent="0.2">
      <c r="A1504" s="1" t="s">
        <v>1955</v>
      </c>
      <c r="B1504" s="1" t="s">
        <v>115</v>
      </c>
      <c r="C1504" s="1" t="s">
        <v>20</v>
      </c>
      <c r="D1504" s="1" t="s">
        <v>243</v>
      </c>
      <c r="E1504" s="1" t="s">
        <v>68</v>
      </c>
      <c r="F1504" s="1" t="s">
        <v>136</v>
      </c>
      <c r="G1504" s="1" t="s">
        <v>116</v>
      </c>
      <c r="H1504" s="1" t="s">
        <v>40</v>
      </c>
      <c r="I1504" s="1" t="s">
        <v>117</v>
      </c>
      <c r="J1504" s="1" t="s">
        <v>81</v>
      </c>
      <c r="K1504" s="1" t="s">
        <v>1956</v>
      </c>
      <c r="L1504" s="1" t="s">
        <v>1960</v>
      </c>
      <c r="M1504" s="1" t="s">
        <v>1957</v>
      </c>
      <c r="N1504" s="1" t="s">
        <v>1958</v>
      </c>
      <c r="O1504" s="1" t="s">
        <v>122</v>
      </c>
      <c r="P1504" s="1" t="s">
        <v>246</v>
      </c>
      <c r="Q1504" s="1" t="s">
        <v>247</v>
      </c>
      <c r="R1504" s="1" t="s">
        <v>1959</v>
      </c>
      <c r="S1504" s="1" t="s">
        <v>1943</v>
      </c>
      <c r="T1504" s="1" t="s">
        <v>5952</v>
      </c>
      <c r="U1504" s="1" t="s">
        <v>5953</v>
      </c>
      <c r="V1504" s="18">
        <v>6.6291550925925931</v>
      </c>
      <c r="W1504" s="18">
        <v>6.8007291666666667</v>
      </c>
      <c r="X1504" s="18">
        <v>0.17157407407407407</v>
      </c>
      <c r="Y1504" s="1" t="e">
        <f>VLOOKUP(A1504,tickets!A:A,1,0)</f>
        <v>#N/A</v>
      </c>
    </row>
    <row r="1505" spans="1:25" hidden="1" x14ac:dyDescent="0.2">
      <c r="A1505" s="1" t="s">
        <v>4359</v>
      </c>
      <c r="B1505" s="1" t="s">
        <v>132</v>
      </c>
      <c r="C1505" s="1" t="s">
        <v>251</v>
      </c>
      <c r="D1505" s="1" t="s">
        <v>257</v>
      </c>
      <c r="E1505" s="1" t="s">
        <v>407</v>
      </c>
      <c r="F1505" s="1" t="s">
        <v>219</v>
      </c>
      <c r="G1505" s="1" t="s">
        <v>116</v>
      </c>
      <c r="H1505" s="1" t="s">
        <v>40</v>
      </c>
      <c r="I1505" s="1" t="s">
        <v>117</v>
      </c>
      <c r="J1505" s="1" t="s">
        <v>81</v>
      </c>
      <c r="K1505" s="1" t="s">
        <v>148</v>
      </c>
      <c r="L1505" s="1" t="s">
        <v>381</v>
      </c>
      <c r="M1505" s="1" t="s">
        <v>1958</v>
      </c>
      <c r="N1505" s="1" t="s">
        <v>11056</v>
      </c>
      <c r="O1505" s="1" t="s">
        <v>122</v>
      </c>
      <c r="P1505" s="1" t="s">
        <v>199</v>
      </c>
      <c r="Q1505" s="1" t="s">
        <v>115</v>
      </c>
      <c r="R1505" s="1" t="s">
        <v>11057</v>
      </c>
      <c r="S1505" s="1" t="s">
        <v>1088</v>
      </c>
      <c r="T1505" s="1" t="s">
        <v>4363</v>
      </c>
      <c r="U1505" s="1" t="s">
        <v>4364</v>
      </c>
      <c r="V1505" s="18">
        <v>8.2893518518518519E-2</v>
      </c>
      <c r="W1505" s="18">
        <v>8.4374999999999992E-2</v>
      </c>
      <c r="X1505" s="18">
        <v>1.4814814814814814E-3</v>
      </c>
      <c r="Y1505" s="1" t="e">
        <f>VLOOKUP(A1505,tickets!A:A,1,0)</f>
        <v>#N/A</v>
      </c>
    </row>
    <row r="1506" spans="1:25" x14ac:dyDescent="0.2">
      <c r="A1506" s="1" t="s">
        <v>1212</v>
      </c>
      <c r="B1506" s="1" t="s">
        <v>115</v>
      </c>
      <c r="C1506" s="1" t="s">
        <v>18</v>
      </c>
      <c r="D1506" s="1" t="s">
        <v>374</v>
      </c>
      <c r="E1506" s="1" t="s">
        <v>58</v>
      </c>
      <c r="F1506" s="1" t="s">
        <v>442</v>
      </c>
      <c r="G1506" s="1" t="s">
        <v>110</v>
      </c>
      <c r="H1506" s="1" t="s">
        <v>50</v>
      </c>
      <c r="I1506" s="1" t="s">
        <v>109</v>
      </c>
      <c r="J1506" s="1" t="s">
        <v>81</v>
      </c>
      <c r="K1506" s="1" t="s">
        <v>114</v>
      </c>
      <c r="L1506" s="1" t="s">
        <v>1216</v>
      </c>
      <c r="M1506" s="1" t="s">
        <v>1213</v>
      </c>
      <c r="N1506" s="1" t="s">
        <v>1214</v>
      </c>
      <c r="O1506" s="1" t="s">
        <v>122</v>
      </c>
      <c r="P1506" s="1" t="s">
        <v>246</v>
      </c>
      <c r="Q1506" s="1" t="s">
        <v>247</v>
      </c>
      <c r="R1506" s="1" t="s">
        <v>1215</v>
      </c>
      <c r="S1506" s="1" t="s">
        <v>1088</v>
      </c>
      <c r="T1506" s="1" t="s">
        <v>4294</v>
      </c>
      <c r="U1506" s="1" t="s">
        <v>4295</v>
      </c>
      <c r="V1506" s="18">
        <v>2.7314814814814816E-2</v>
      </c>
      <c r="W1506" s="18">
        <v>0.16984953703703706</v>
      </c>
      <c r="X1506" s="18">
        <v>0.14253472222222222</v>
      </c>
      <c r="Y1506" s="1" t="e">
        <f>VLOOKUP(A1506,tickets!A:A,1,0)</f>
        <v>#N/A</v>
      </c>
    </row>
    <row r="1507" spans="1:25" hidden="1" x14ac:dyDescent="0.2">
      <c r="A1507" s="1" t="s">
        <v>4642</v>
      </c>
      <c r="B1507" s="1" t="s">
        <v>132</v>
      </c>
      <c r="C1507" s="1" t="s">
        <v>309</v>
      </c>
      <c r="D1507" s="1" t="s">
        <v>374</v>
      </c>
      <c r="E1507" s="1" t="s">
        <v>281</v>
      </c>
      <c r="F1507" s="1" t="s">
        <v>442</v>
      </c>
      <c r="G1507" s="1" t="s">
        <v>116</v>
      </c>
      <c r="H1507" s="1" t="s">
        <v>40</v>
      </c>
      <c r="I1507" s="1" t="s">
        <v>117</v>
      </c>
      <c r="J1507" s="1" t="s">
        <v>81</v>
      </c>
      <c r="K1507" s="1" t="s">
        <v>118</v>
      </c>
      <c r="L1507" s="1" t="s">
        <v>4643</v>
      </c>
      <c r="M1507" s="1" t="s">
        <v>11058</v>
      </c>
      <c r="N1507" s="1" t="s">
        <v>11059</v>
      </c>
      <c r="O1507" s="1" t="s">
        <v>122</v>
      </c>
      <c r="P1507" s="1" t="s">
        <v>363</v>
      </c>
      <c r="Q1507" s="1" t="s">
        <v>423</v>
      </c>
      <c r="R1507" s="1" t="s">
        <v>11060</v>
      </c>
      <c r="S1507" s="1" t="s">
        <v>1088</v>
      </c>
      <c r="T1507" s="1" t="s">
        <v>4647</v>
      </c>
      <c r="U1507" s="1" t="s">
        <v>467</v>
      </c>
      <c r="V1507" s="18">
        <v>3.9814814814814817E-3</v>
      </c>
      <c r="W1507" s="18">
        <v>9.4212962962962957E-3</v>
      </c>
      <c r="X1507" s="18">
        <v>5.4398148148148149E-3</v>
      </c>
      <c r="Y1507" s="1" t="e">
        <f>VLOOKUP(A1507,tickets!A:A,1,0)</f>
        <v>#N/A</v>
      </c>
    </row>
    <row r="1508" spans="1:25" hidden="1" x14ac:dyDescent="0.2">
      <c r="A1508" s="1" t="s">
        <v>5123</v>
      </c>
      <c r="B1508" s="1" t="s">
        <v>132</v>
      </c>
      <c r="C1508" s="1" t="s">
        <v>309</v>
      </c>
      <c r="D1508" s="1" t="s">
        <v>374</v>
      </c>
      <c r="E1508" s="1" t="s">
        <v>281</v>
      </c>
      <c r="F1508" s="1" t="s">
        <v>442</v>
      </c>
      <c r="G1508" s="1" t="s">
        <v>116</v>
      </c>
      <c r="H1508" s="1" t="s">
        <v>40</v>
      </c>
      <c r="I1508" s="1" t="s">
        <v>117</v>
      </c>
      <c r="J1508" s="1" t="s">
        <v>81</v>
      </c>
      <c r="K1508" s="1" t="s">
        <v>393</v>
      </c>
      <c r="L1508" s="1" t="s">
        <v>394</v>
      </c>
      <c r="M1508" s="1" t="s">
        <v>11061</v>
      </c>
      <c r="N1508" s="1" t="s">
        <v>11062</v>
      </c>
      <c r="O1508" s="1" t="s">
        <v>122</v>
      </c>
      <c r="P1508" s="1" t="s">
        <v>363</v>
      </c>
      <c r="Q1508" s="1" t="s">
        <v>230</v>
      </c>
      <c r="R1508" s="1" t="s">
        <v>11063</v>
      </c>
      <c r="S1508" s="1" t="s">
        <v>1088</v>
      </c>
      <c r="T1508" s="1" t="s">
        <v>5127</v>
      </c>
      <c r="U1508" s="1" t="s">
        <v>467</v>
      </c>
      <c r="V1508" s="18">
        <v>1.1805555555555555E-2</v>
      </c>
      <c r="W1508" s="18">
        <v>1.8622685185185183E-2</v>
      </c>
      <c r="X1508" s="18">
        <v>6.8171296296296287E-3</v>
      </c>
      <c r="Y1508" s="1" t="e">
        <f>VLOOKUP(A1508,tickets!A:A,1,0)</f>
        <v>#N/A</v>
      </c>
    </row>
    <row r="1509" spans="1:25" x14ac:dyDescent="0.2">
      <c r="A1509" s="1" t="s">
        <v>1192</v>
      </c>
      <c r="B1509" s="1" t="s">
        <v>112</v>
      </c>
      <c r="C1509" s="1" t="s">
        <v>21</v>
      </c>
      <c r="D1509" s="1" t="s">
        <v>17</v>
      </c>
      <c r="E1509" s="1" t="s">
        <v>44</v>
      </c>
      <c r="F1509" s="1" t="s">
        <v>163</v>
      </c>
      <c r="G1509" s="1" t="s">
        <v>159</v>
      </c>
      <c r="H1509" s="1" t="s">
        <v>40</v>
      </c>
      <c r="I1509" s="1" t="s">
        <v>117</v>
      </c>
      <c r="J1509" s="1" t="s">
        <v>81</v>
      </c>
      <c r="K1509" s="1" t="s">
        <v>121</v>
      </c>
      <c r="L1509" s="1" t="s">
        <v>1196</v>
      </c>
      <c r="M1509" s="1" t="s">
        <v>1193</v>
      </c>
      <c r="N1509" s="1" t="s">
        <v>1194</v>
      </c>
      <c r="O1509" s="1" t="s">
        <v>122</v>
      </c>
      <c r="P1509" s="1" t="s">
        <v>342</v>
      </c>
      <c r="Q1509" s="1" t="s">
        <v>343</v>
      </c>
      <c r="R1509" s="1" t="s">
        <v>1195</v>
      </c>
      <c r="S1509" s="1" t="s">
        <v>1088</v>
      </c>
      <c r="T1509" s="1" t="s">
        <v>5359</v>
      </c>
      <c r="U1509" s="1" t="s">
        <v>5360</v>
      </c>
      <c r="V1509" s="18">
        <v>0</v>
      </c>
      <c r="W1509" s="18">
        <v>8.4375000000000006E-3</v>
      </c>
      <c r="X1509" s="18">
        <v>8.4375000000000006E-3</v>
      </c>
      <c r="Y1509" s="1" t="e">
        <f>VLOOKUP(A1509,tickets!A:A,1,0)</f>
        <v>#N/A</v>
      </c>
    </row>
    <row r="1510" spans="1:25" hidden="1" x14ac:dyDescent="0.2">
      <c r="A1510" s="1" t="s">
        <v>5191</v>
      </c>
      <c r="B1510" s="1" t="s">
        <v>132</v>
      </c>
      <c r="C1510" s="1" t="s">
        <v>309</v>
      </c>
      <c r="D1510" s="1" t="s">
        <v>374</v>
      </c>
      <c r="E1510" s="1" t="s">
        <v>281</v>
      </c>
      <c r="F1510" s="1" t="s">
        <v>442</v>
      </c>
      <c r="G1510" s="1" t="s">
        <v>116</v>
      </c>
      <c r="H1510" s="1" t="s">
        <v>40</v>
      </c>
      <c r="I1510" s="1" t="s">
        <v>117</v>
      </c>
      <c r="J1510" s="1" t="s">
        <v>81</v>
      </c>
      <c r="K1510" s="1" t="s">
        <v>129</v>
      </c>
      <c r="L1510" s="1" t="s">
        <v>5192</v>
      </c>
      <c r="M1510" s="1" t="s">
        <v>11064</v>
      </c>
      <c r="N1510" s="1" t="s">
        <v>11065</v>
      </c>
      <c r="O1510" s="1" t="s">
        <v>122</v>
      </c>
      <c r="P1510" s="1" t="s">
        <v>266</v>
      </c>
      <c r="Q1510" s="1" t="s">
        <v>274</v>
      </c>
      <c r="R1510" s="1" t="s">
        <v>11066</v>
      </c>
      <c r="S1510" s="1" t="s">
        <v>1088</v>
      </c>
      <c r="T1510" s="1" t="s">
        <v>5196</v>
      </c>
      <c r="U1510" s="1" t="s">
        <v>467</v>
      </c>
      <c r="V1510" s="18">
        <v>7.2337962962962963E-3</v>
      </c>
      <c r="W1510" s="18">
        <v>1.1469907407407408E-2</v>
      </c>
      <c r="X1510" s="18">
        <v>4.2361111111111106E-3</v>
      </c>
      <c r="Y1510" s="1" t="e">
        <f>VLOOKUP(A1510,tickets!A:A,1,0)</f>
        <v>#N/A</v>
      </c>
    </row>
    <row r="1511" spans="1:25" hidden="1" x14ac:dyDescent="0.2">
      <c r="A1511" s="1" t="s">
        <v>4454</v>
      </c>
      <c r="B1511" s="1" t="s">
        <v>132</v>
      </c>
      <c r="C1511" s="1" t="s">
        <v>256</v>
      </c>
      <c r="D1511" s="1" t="s">
        <v>374</v>
      </c>
      <c r="E1511" s="1" t="s">
        <v>289</v>
      </c>
      <c r="F1511" s="1" t="s">
        <v>442</v>
      </c>
      <c r="G1511" s="1" t="s">
        <v>116</v>
      </c>
      <c r="H1511" s="1" t="s">
        <v>40</v>
      </c>
      <c r="I1511" s="1" t="s">
        <v>117</v>
      </c>
      <c r="J1511" s="1" t="s">
        <v>81</v>
      </c>
      <c r="K1511" s="1" t="s">
        <v>259</v>
      </c>
      <c r="L1511" s="1" t="s">
        <v>464</v>
      </c>
      <c r="M1511" s="1" t="s">
        <v>11067</v>
      </c>
      <c r="N1511" s="1" t="s">
        <v>11068</v>
      </c>
      <c r="O1511" s="1" t="s">
        <v>122</v>
      </c>
      <c r="P1511" s="1" t="s">
        <v>199</v>
      </c>
      <c r="Q1511" s="1" t="s">
        <v>115</v>
      </c>
      <c r="R1511" s="1" t="s">
        <v>11069</v>
      </c>
      <c r="S1511" s="1" t="s">
        <v>1241</v>
      </c>
      <c r="T1511" s="1" t="s">
        <v>4458</v>
      </c>
      <c r="U1511" s="1" t="s">
        <v>262</v>
      </c>
      <c r="V1511" s="18">
        <v>0.53194444444444444</v>
      </c>
      <c r="W1511" s="18">
        <v>0.59519675925925919</v>
      </c>
      <c r="X1511" s="18">
        <v>6.3252314814814817E-2</v>
      </c>
      <c r="Y1511" s="1" t="e">
        <f>VLOOKUP(A1511,tickets!A:A,1,0)</f>
        <v>#N/A</v>
      </c>
    </row>
    <row r="1512" spans="1:25" x14ac:dyDescent="0.2">
      <c r="A1512" s="1" t="s">
        <v>1266</v>
      </c>
      <c r="B1512" s="1" t="s">
        <v>115</v>
      </c>
      <c r="C1512" s="1" t="s">
        <v>19</v>
      </c>
      <c r="D1512" s="1" t="s">
        <v>243</v>
      </c>
      <c r="E1512" s="1" t="s">
        <v>64</v>
      </c>
      <c r="F1512" s="1" t="s">
        <v>144</v>
      </c>
      <c r="G1512" s="1" t="s">
        <v>116</v>
      </c>
      <c r="H1512" s="1" t="s">
        <v>40</v>
      </c>
      <c r="I1512" s="1" t="s">
        <v>117</v>
      </c>
      <c r="J1512" s="1" t="s">
        <v>81</v>
      </c>
      <c r="K1512" s="1" t="s">
        <v>449</v>
      </c>
      <c r="L1512" s="1" t="s">
        <v>1270</v>
      </c>
      <c r="M1512" s="1" t="s">
        <v>1267</v>
      </c>
      <c r="N1512" s="1" t="s">
        <v>1268</v>
      </c>
      <c r="O1512" s="1" t="s">
        <v>122</v>
      </c>
      <c r="P1512" s="1" t="s">
        <v>266</v>
      </c>
      <c r="Q1512" s="1" t="s">
        <v>267</v>
      </c>
      <c r="R1512" s="1" t="s">
        <v>1269</v>
      </c>
      <c r="S1512" s="1" t="s">
        <v>1241</v>
      </c>
      <c r="T1512" s="1" t="s">
        <v>5131</v>
      </c>
      <c r="U1512" s="1" t="s">
        <v>5132</v>
      </c>
      <c r="V1512" s="18">
        <v>0.48554398148148148</v>
      </c>
      <c r="W1512" s="18">
        <v>0.67437499999999995</v>
      </c>
      <c r="X1512" s="18">
        <v>0.1888310185185185</v>
      </c>
      <c r="Y1512" s="1" t="e">
        <f>VLOOKUP(A1512,tickets!A:A,1,0)</f>
        <v>#N/A</v>
      </c>
    </row>
    <row r="1513" spans="1:25" x14ac:dyDescent="0.2">
      <c r="A1513" s="1" t="s">
        <v>1256</v>
      </c>
      <c r="B1513" s="1" t="s">
        <v>115</v>
      </c>
      <c r="C1513" s="1" t="s">
        <v>14</v>
      </c>
      <c r="D1513" s="1" t="s">
        <v>243</v>
      </c>
      <c r="E1513" s="1" t="s">
        <v>49</v>
      </c>
      <c r="F1513" s="1" t="s">
        <v>151</v>
      </c>
      <c r="G1513" s="1" t="s">
        <v>116</v>
      </c>
      <c r="H1513" s="1" t="s">
        <v>40</v>
      </c>
      <c r="I1513" s="1" t="s">
        <v>117</v>
      </c>
      <c r="J1513" s="1" t="s">
        <v>81</v>
      </c>
      <c r="K1513" s="1" t="s">
        <v>494</v>
      </c>
      <c r="L1513" s="1" t="s">
        <v>1260</v>
      </c>
      <c r="M1513" s="1" t="s">
        <v>1257</v>
      </c>
      <c r="N1513" s="1" t="s">
        <v>1258</v>
      </c>
      <c r="O1513" s="1" t="s">
        <v>122</v>
      </c>
      <c r="P1513" s="1" t="s">
        <v>246</v>
      </c>
      <c r="Q1513" s="1" t="s">
        <v>247</v>
      </c>
      <c r="R1513" s="1" t="s">
        <v>1259</v>
      </c>
      <c r="S1513" s="1" t="s">
        <v>1241</v>
      </c>
      <c r="T1513" s="1" t="s">
        <v>4304</v>
      </c>
      <c r="V1513" s="18">
        <v>0.48653935185185188</v>
      </c>
      <c r="W1513" s="18">
        <v>0.56224537037037037</v>
      </c>
      <c r="X1513" s="18">
        <v>7.570601851851852E-2</v>
      </c>
      <c r="Y1513" s="1" t="e">
        <f>VLOOKUP(A1513,tickets!A:A,1,0)</f>
        <v>#N/A</v>
      </c>
    </row>
    <row r="1514" spans="1:25" hidden="1" x14ac:dyDescent="0.2">
      <c r="A1514" s="1" t="s">
        <v>5488</v>
      </c>
      <c r="B1514" s="1" t="s">
        <v>132</v>
      </c>
      <c r="C1514" s="1" t="s">
        <v>250</v>
      </c>
      <c r="D1514" s="1" t="s">
        <v>251</v>
      </c>
      <c r="E1514" s="1" t="s">
        <v>268</v>
      </c>
      <c r="F1514" s="1" t="s">
        <v>367</v>
      </c>
      <c r="G1514" s="1" t="s">
        <v>110</v>
      </c>
      <c r="H1514" s="1" t="s">
        <v>50</v>
      </c>
      <c r="I1514" s="1" t="s">
        <v>109</v>
      </c>
      <c r="J1514" s="1" t="s">
        <v>81</v>
      </c>
      <c r="K1514" s="1" t="s">
        <v>129</v>
      </c>
      <c r="L1514" s="1" t="s">
        <v>5489</v>
      </c>
      <c r="M1514" s="1" t="s">
        <v>11070</v>
      </c>
      <c r="N1514" s="1" t="s">
        <v>11071</v>
      </c>
      <c r="O1514" s="1" t="s">
        <v>122</v>
      </c>
      <c r="P1514" s="1" t="s">
        <v>246</v>
      </c>
      <c r="Q1514" s="1" t="s">
        <v>247</v>
      </c>
      <c r="R1514" s="1" t="s">
        <v>11072</v>
      </c>
      <c r="S1514" s="1" t="s">
        <v>1088</v>
      </c>
      <c r="T1514" s="1" t="s">
        <v>5489</v>
      </c>
      <c r="U1514" s="1" t="s">
        <v>412</v>
      </c>
      <c r="V1514" s="18">
        <v>6.8287037037037025E-4</v>
      </c>
      <c r="W1514" s="18">
        <v>1.7824074074074072E-3</v>
      </c>
      <c r="X1514" s="18">
        <v>1.0995370370370371E-3</v>
      </c>
      <c r="Y1514" s="1" t="e">
        <f>VLOOKUP(A1514,tickets!A:A,1,0)</f>
        <v>#N/A</v>
      </c>
    </row>
    <row r="1515" spans="1:25" x14ac:dyDescent="0.2">
      <c r="A1515" s="1" t="s">
        <v>1187</v>
      </c>
      <c r="B1515" s="1" t="s">
        <v>167</v>
      </c>
      <c r="C1515" s="1" t="s">
        <v>22</v>
      </c>
      <c r="D1515" s="1" t="s">
        <v>243</v>
      </c>
      <c r="E1515" s="1" t="s">
        <v>46</v>
      </c>
      <c r="F1515" s="1" t="s">
        <v>136</v>
      </c>
      <c r="G1515" s="1" t="s">
        <v>116</v>
      </c>
      <c r="H1515" s="1" t="s">
        <v>40</v>
      </c>
      <c r="I1515" s="1" t="s">
        <v>117</v>
      </c>
      <c r="J1515" s="1" t="s">
        <v>81</v>
      </c>
      <c r="K1515" s="1" t="s">
        <v>460</v>
      </c>
      <c r="L1515" s="1" t="s">
        <v>1191</v>
      </c>
      <c r="M1515" s="1" t="s">
        <v>1188</v>
      </c>
      <c r="N1515" s="1" t="s">
        <v>1189</v>
      </c>
      <c r="O1515" s="1" t="s">
        <v>122</v>
      </c>
      <c r="P1515" s="1" t="s">
        <v>266</v>
      </c>
      <c r="Q1515" s="1" t="s">
        <v>330</v>
      </c>
      <c r="R1515" s="1" t="s">
        <v>1190</v>
      </c>
      <c r="S1515" s="1" t="s">
        <v>1088</v>
      </c>
      <c r="T1515" s="1" t="s">
        <v>4875</v>
      </c>
      <c r="U1515" s="1" t="s">
        <v>4876</v>
      </c>
      <c r="V1515" s="18">
        <v>0</v>
      </c>
      <c r="W1515" s="18">
        <v>1.3090277777777779E-2</v>
      </c>
      <c r="X1515" s="18">
        <v>1.3090277777777779E-2</v>
      </c>
      <c r="Y1515" s="1" t="e">
        <f>VLOOKUP(A1515,tickets!A:A,1,0)</f>
        <v>#N/A</v>
      </c>
    </row>
    <row r="1516" spans="1:25" x14ac:dyDescent="0.2">
      <c r="A1516" s="1" t="s">
        <v>1197</v>
      </c>
      <c r="B1516" s="1" t="s">
        <v>115</v>
      </c>
      <c r="C1516" s="1" t="s">
        <v>13</v>
      </c>
      <c r="D1516" s="1" t="s">
        <v>243</v>
      </c>
      <c r="E1516" s="1" t="s">
        <v>37</v>
      </c>
      <c r="F1516" s="1" t="s">
        <v>136</v>
      </c>
      <c r="G1516" s="1" t="s">
        <v>116</v>
      </c>
      <c r="H1516" s="1" t="s">
        <v>40</v>
      </c>
      <c r="I1516" s="1" t="s">
        <v>117</v>
      </c>
      <c r="J1516" s="1" t="s">
        <v>81</v>
      </c>
      <c r="K1516" s="1" t="s">
        <v>111</v>
      </c>
      <c r="L1516" s="1" t="s">
        <v>1201</v>
      </c>
      <c r="M1516" s="1" t="s">
        <v>1198</v>
      </c>
      <c r="N1516" s="1" t="s">
        <v>1199</v>
      </c>
      <c r="O1516" s="1" t="s">
        <v>122</v>
      </c>
      <c r="P1516" s="1" t="s">
        <v>266</v>
      </c>
      <c r="Q1516" s="1" t="s">
        <v>341</v>
      </c>
      <c r="R1516" s="1" t="s">
        <v>1200</v>
      </c>
      <c r="S1516" s="1" t="s">
        <v>1088</v>
      </c>
      <c r="T1516" s="1" t="s">
        <v>4528</v>
      </c>
      <c r="U1516" s="1" t="s">
        <v>4529</v>
      </c>
      <c r="V1516" s="18">
        <v>0</v>
      </c>
      <c r="W1516" s="18">
        <v>2.5312500000000002E-2</v>
      </c>
      <c r="X1516" s="18">
        <v>2.5312500000000002E-2</v>
      </c>
      <c r="Y1516" s="1" t="e">
        <f>VLOOKUP(A1516,tickets!A:A,1,0)</f>
        <v>#N/A</v>
      </c>
    </row>
    <row r="1517" spans="1:25" x14ac:dyDescent="0.2">
      <c r="A1517" s="1" t="s">
        <v>1207</v>
      </c>
      <c r="B1517" s="1" t="s">
        <v>115</v>
      </c>
      <c r="C1517" s="1" t="s">
        <v>13</v>
      </c>
      <c r="D1517" s="1" t="s">
        <v>374</v>
      </c>
      <c r="E1517" s="1" t="s">
        <v>37</v>
      </c>
      <c r="F1517" s="1" t="s">
        <v>149</v>
      </c>
      <c r="G1517" s="1" t="s">
        <v>110</v>
      </c>
      <c r="H1517" s="1" t="s">
        <v>50</v>
      </c>
      <c r="I1517" s="1" t="s">
        <v>109</v>
      </c>
      <c r="J1517" s="1" t="s">
        <v>81</v>
      </c>
      <c r="K1517" s="1" t="s">
        <v>488</v>
      </c>
      <c r="L1517" s="1" t="s">
        <v>1211</v>
      </c>
      <c r="M1517" s="1" t="s">
        <v>1208</v>
      </c>
      <c r="N1517" s="1" t="s">
        <v>1209</v>
      </c>
      <c r="O1517" s="1" t="s">
        <v>122</v>
      </c>
      <c r="P1517" s="1" t="s">
        <v>266</v>
      </c>
      <c r="Q1517" s="1" t="s">
        <v>341</v>
      </c>
      <c r="R1517" s="1" t="s">
        <v>1210</v>
      </c>
      <c r="S1517" s="1" t="s">
        <v>1088</v>
      </c>
      <c r="T1517" s="1" t="s">
        <v>4429</v>
      </c>
      <c r="U1517" s="1" t="s">
        <v>4430</v>
      </c>
      <c r="V1517" s="18">
        <v>0</v>
      </c>
      <c r="W1517" s="18">
        <v>2.1145833333333332E-2</v>
      </c>
      <c r="X1517" s="18">
        <v>2.1145833333333332E-2</v>
      </c>
      <c r="Y1517" s="1" t="e">
        <f>VLOOKUP(A1517,tickets!A:A,1,0)</f>
        <v>#N/A</v>
      </c>
    </row>
    <row r="1518" spans="1:25" hidden="1" x14ac:dyDescent="0.2">
      <c r="A1518" s="1" t="s">
        <v>4399</v>
      </c>
      <c r="B1518" s="1" t="s">
        <v>164</v>
      </c>
      <c r="C1518" s="1" t="s">
        <v>295</v>
      </c>
      <c r="D1518" s="1" t="s">
        <v>296</v>
      </c>
      <c r="E1518" s="1" t="s">
        <v>297</v>
      </c>
      <c r="F1518" s="1" t="s">
        <v>298</v>
      </c>
      <c r="G1518" s="1" t="s">
        <v>110</v>
      </c>
      <c r="H1518" s="1" t="s">
        <v>50</v>
      </c>
      <c r="I1518" s="1" t="s">
        <v>109</v>
      </c>
      <c r="J1518" s="1" t="s">
        <v>4186</v>
      </c>
      <c r="K1518" s="1" t="s">
        <v>129</v>
      </c>
      <c r="L1518" s="1" t="s">
        <v>299</v>
      </c>
      <c r="M1518" s="1" t="s">
        <v>11073</v>
      </c>
      <c r="N1518" s="1" t="s">
        <v>11074</v>
      </c>
      <c r="O1518" s="1" t="s">
        <v>122</v>
      </c>
      <c r="P1518" s="1" t="s">
        <v>266</v>
      </c>
      <c r="Q1518" s="1" t="s">
        <v>283</v>
      </c>
      <c r="R1518" s="1" t="s">
        <v>11075</v>
      </c>
      <c r="S1518" s="1" t="s">
        <v>1241</v>
      </c>
      <c r="U1518" s="1" t="s">
        <v>300</v>
      </c>
      <c r="V1518" s="18">
        <v>0</v>
      </c>
      <c r="W1518" s="18">
        <v>0</v>
      </c>
      <c r="X1518" s="18">
        <v>0</v>
      </c>
      <c r="Y1518" s="1" t="e">
        <f>VLOOKUP(A1518,tickets!A:A,1,0)</f>
        <v>#N/A</v>
      </c>
    </row>
    <row r="1519" spans="1:25" hidden="1" x14ac:dyDescent="0.2">
      <c r="A1519" s="1" t="s">
        <v>4334</v>
      </c>
      <c r="B1519" s="1" t="s">
        <v>164</v>
      </c>
      <c r="C1519" s="1" t="s">
        <v>295</v>
      </c>
      <c r="D1519" s="1" t="s">
        <v>296</v>
      </c>
      <c r="E1519" s="1" t="s">
        <v>297</v>
      </c>
      <c r="F1519" s="1" t="s">
        <v>298</v>
      </c>
      <c r="G1519" s="1" t="s">
        <v>110</v>
      </c>
      <c r="H1519" s="1" t="s">
        <v>50</v>
      </c>
      <c r="I1519" s="1" t="s">
        <v>109</v>
      </c>
      <c r="J1519" s="1" t="s">
        <v>4186</v>
      </c>
      <c r="K1519" s="1" t="s">
        <v>129</v>
      </c>
      <c r="L1519" s="1" t="s">
        <v>299</v>
      </c>
      <c r="M1519" s="1" t="s">
        <v>11076</v>
      </c>
      <c r="N1519" s="1" t="s">
        <v>11077</v>
      </c>
      <c r="O1519" s="1" t="s">
        <v>122</v>
      </c>
      <c r="P1519" s="1" t="s">
        <v>266</v>
      </c>
      <c r="Q1519" s="1" t="s">
        <v>283</v>
      </c>
      <c r="R1519" s="1" t="s">
        <v>11078</v>
      </c>
      <c r="S1519" s="1" t="s">
        <v>1241</v>
      </c>
      <c r="U1519" s="1" t="s">
        <v>300</v>
      </c>
      <c r="V1519" s="18">
        <v>0</v>
      </c>
      <c r="W1519" s="18">
        <v>0</v>
      </c>
      <c r="X1519" s="18">
        <v>0</v>
      </c>
      <c r="Y1519" s="1" t="e">
        <f>VLOOKUP(A1519,tickets!A:A,1,0)</f>
        <v>#N/A</v>
      </c>
    </row>
    <row r="1520" spans="1:25" x14ac:dyDescent="0.2">
      <c r="A1520" s="1" t="s">
        <v>1286</v>
      </c>
      <c r="B1520" s="1" t="s">
        <v>1292</v>
      </c>
      <c r="C1520" s="1" t="s">
        <v>21</v>
      </c>
      <c r="D1520" s="1" t="s">
        <v>344</v>
      </c>
      <c r="E1520" s="1" t="s">
        <v>42</v>
      </c>
      <c r="F1520" s="1" t="s">
        <v>143</v>
      </c>
      <c r="G1520" s="1" t="s">
        <v>116</v>
      </c>
      <c r="H1520" s="1" t="s">
        <v>40</v>
      </c>
      <c r="I1520" s="1" t="s">
        <v>117</v>
      </c>
      <c r="J1520" s="1" t="s">
        <v>81</v>
      </c>
      <c r="K1520" s="1" t="s">
        <v>1287</v>
      </c>
      <c r="L1520" s="1" t="s">
        <v>1291</v>
      </c>
      <c r="M1520" s="1" t="s">
        <v>1288</v>
      </c>
      <c r="N1520" s="1" t="s">
        <v>1289</v>
      </c>
      <c r="O1520" s="1" t="s">
        <v>122</v>
      </c>
      <c r="P1520" s="1" t="s">
        <v>249</v>
      </c>
      <c r="Q1520" s="1" t="s">
        <v>345</v>
      </c>
      <c r="R1520" s="1" t="s">
        <v>1290</v>
      </c>
      <c r="S1520" s="1" t="s">
        <v>1241</v>
      </c>
      <c r="T1520" s="1" t="s">
        <v>5343</v>
      </c>
      <c r="U1520" s="1" t="s">
        <v>5344</v>
      </c>
      <c r="V1520" s="18">
        <v>1.3333333333333334E-2</v>
      </c>
      <c r="W1520" s="18">
        <v>9.5069444444444443E-2</v>
      </c>
      <c r="X1520" s="18">
        <v>8.1736111111111107E-2</v>
      </c>
      <c r="Y1520" s="1" t="e">
        <f>VLOOKUP(A1520,tickets!A:A,1,0)</f>
        <v>#N/A</v>
      </c>
    </row>
    <row r="1521" spans="1:25" hidden="1" x14ac:dyDescent="0.2">
      <c r="A1521" s="1" t="s">
        <v>1227</v>
      </c>
      <c r="B1521" s="1" t="s">
        <v>173</v>
      </c>
      <c r="C1521" s="1" t="s">
        <v>14</v>
      </c>
      <c r="D1521" s="1" t="s">
        <v>14</v>
      </c>
      <c r="E1521" s="1" t="s">
        <v>49</v>
      </c>
      <c r="F1521" s="1" t="s">
        <v>609</v>
      </c>
      <c r="G1521" s="1" t="s">
        <v>159</v>
      </c>
      <c r="H1521" s="1" t="s">
        <v>36</v>
      </c>
      <c r="I1521" s="1" t="s">
        <v>84</v>
      </c>
      <c r="J1521" s="1" t="s">
        <v>80</v>
      </c>
      <c r="K1521" s="1" t="s">
        <v>111</v>
      </c>
      <c r="L1521" s="1" t="s">
        <v>1231</v>
      </c>
      <c r="M1521" s="1" t="s">
        <v>1228</v>
      </c>
      <c r="N1521" s="1" t="s">
        <v>1229</v>
      </c>
      <c r="O1521" s="1" t="s">
        <v>122</v>
      </c>
      <c r="P1521" s="1" t="s">
        <v>199</v>
      </c>
      <c r="Q1521" s="1" t="s">
        <v>408</v>
      </c>
      <c r="R1521" s="1" t="s">
        <v>1230</v>
      </c>
      <c r="S1521" s="1" t="s">
        <v>1088</v>
      </c>
      <c r="T1521" s="1" t="s">
        <v>4299</v>
      </c>
      <c r="U1521" s="1" t="s">
        <v>4300</v>
      </c>
      <c r="V1521" s="18">
        <v>0</v>
      </c>
      <c r="W1521" s="18">
        <v>1.3530092592592594E-2</v>
      </c>
      <c r="X1521" s="18">
        <v>1.3530092592592594E-2</v>
      </c>
      <c r="Y1521" s="1" t="e">
        <f>VLOOKUP(A1521,tickets!A:A,1,0)</f>
        <v>#N/A</v>
      </c>
    </row>
    <row r="1522" spans="1:25" hidden="1" x14ac:dyDescent="0.2">
      <c r="A1522" s="1" t="s">
        <v>4434</v>
      </c>
      <c r="B1522" s="1" t="s">
        <v>132</v>
      </c>
      <c r="C1522" s="1" t="s">
        <v>256</v>
      </c>
      <c r="D1522" s="1" t="s">
        <v>257</v>
      </c>
      <c r="E1522" s="1" t="s">
        <v>263</v>
      </c>
      <c r="F1522" s="1" t="s">
        <v>219</v>
      </c>
      <c r="G1522" s="1" t="s">
        <v>116</v>
      </c>
      <c r="H1522" s="1" t="s">
        <v>40</v>
      </c>
      <c r="I1522" s="1" t="s">
        <v>117</v>
      </c>
      <c r="J1522" s="1" t="s">
        <v>81</v>
      </c>
      <c r="K1522" s="1" t="s">
        <v>129</v>
      </c>
      <c r="L1522" s="1" t="s">
        <v>314</v>
      </c>
      <c r="M1522" s="1" t="s">
        <v>11079</v>
      </c>
      <c r="N1522" s="1" t="s">
        <v>11080</v>
      </c>
      <c r="O1522" s="1" t="s">
        <v>122</v>
      </c>
      <c r="P1522" s="1" t="s">
        <v>199</v>
      </c>
      <c r="Q1522" s="1" t="s">
        <v>115</v>
      </c>
      <c r="R1522" s="1" t="s">
        <v>11081</v>
      </c>
      <c r="S1522" s="1" t="s">
        <v>1088</v>
      </c>
      <c r="T1522" s="1" t="s">
        <v>4438</v>
      </c>
      <c r="U1522" s="1" t="s">
        <v>265</v>
      </c>
      <c r="V1522" s="18">
        <v>0.11309027777777779</v>
      </c>
      <c r="W1522" s="18">
        <v>0.13863425925925926</v>
      </c>
      <c r="X1522" s="18">
        <v>2.5543981481481483E-2</v>
      </c>
      <c r="Y1522" s="1" t="e">
        <f>VLOOKUP(A1522,tickets!A:A,1,0)</f>
        <v>#N/A</v>
      </c>
    </row>
    <row r="1523" spans="1:25" hidden="1" x14ac:dyDescent="0.2">
      <c r="A1523" s="1" t="s">
        <v>4244</v>
      </c>
      <c r="B1523" s="1" t="s">
        <v>132</v>
      </c>
      <c r="C1523" s="1" t="s">
        <v>256</v>
      </c>
      <c r="D1523" s="1" t="s">
        <v>257</v>
      </c>
      <c r="E1523" s="1" t="s">
        <v>263</v>
      </c>
      <c r="F1523" s="1" t="s">
        <v>219</v>
      </c>
      <c r="G1523" s="1" t="s">
        <v>116</v>
      </c>
      <c r="H1523" s="1" t="s">
        <v>40</v>
      </c>
      <c r="I1523" s="1" t="s">
        <v>117</v>
      </c>
      <c r="J1523" s="1" t="s">
        <v>81</v>
      </c>
      <c r="K1523" s="1" t="s">
        <v>129</v>
      </c>
      <c r="L1523" s="1" t="s">
        <v>314</v>
      </c>
      <c r="M1523" s="1" t="s">
        <v>11082</v>
      </c>
      <c r="N1523" s="1" t="s">
        <v>11083</v>
      </c>
      <c r="O1523" s="1" t="s">
        <v>122</v>
      </c>
      <c r="P1523" s="1" t="s">
        <v>199</v>
      </c>
      <c r="Q1523" s="1" t="s">
        <v>115</v>
      </c>
      <c r="R1523" s="1" t="s">
        <v>11084</v>
      </c>
      <c r="S1523" s="1" t="s">
        <v>1088</v>
      </c>
      <c r="T1523" s="1" t="s">
        <v>4248</v>
      </c>
      <c r="U1523" s="1" t="s">
        <v>265</v>
      </c>
      <c r="V1523" s="18">
        <v>9.043981481481482E-2</v>
      </c>
      <c r="W1523" s="18">
        <v>0.10936342592592592</v>
      </c>
      <c r="X1523" s="18">
        <v>1.892361111111111E-2</v>
      </c>
      <c r="Y1523" s="1" t="e">
        <f>VLOOKUP(A1523,tickets!A:A,1,0)</f>
        <v>#N/A</v>
      </c>
    </row>
    <row r="1524" spans="1:25" hidden="1" x14ac:dyDescent="0.2">
      <c r="A1524" s="1" t="s">
        <v>4790</v>
      </c>
      <c r="B1524" s="1" t="s">
        <v>173</v>
      </c>
      <c r="C1524" s="1" t="s">
        <v>242</v>
      </c>
      <c r="D1524" s="1" t="s">
        <v>251</v>
      </c>
      <c r="E1524" s="1" t="s">
        <v>281</v>
      </c>
      <c r="F1524" s="1" t="s">
        <v>282</v>
      </c>
      <c r="G1524" s="1" t="s">
        <v>110</v>
      </c>
      <c r="H1524" s="1" t="s">
        <v>50</v>
      </c>
      <c r="I1524" s="1" t="s">
        <v>109</v>
      </c>
      <c r="J1524" s="1" t="s">
        <v>4186</v>
      </c>
      <c r="K1524" s="1" t="s">
        <v>114</v>
      </c>
      <c r="L1524" s="1" t="s">
        <v>4791</v>
      </c>
      <c r="M1524" s="1" t="s">
        <v>11085</v>
      </c>
      <c r="N1524" s="1" t="s">
        <v>11086</v>
      </c>
      <c r="O1524" s="1" t="s">
        <v>122</v>
      </c>
      <c r="P1524" s="1" t="s">
        <v>266</v>
      </c>
      <c r="Q1524" s="1" t="s">
        <v>283</v>
      </c>
      <c r="R1524" s="1" t="s">
        <v>11087</v>
      </c>
      <c r="S1524" s="1" t="s">
        <v>1241</v>
      </c>
      <c r="T1524" s="1" t="s">
        <v>4795</v>
      </c>
      <c r="U1524" s="1" t="s">
        <v>484</v>
      </c>
      <c r="V1524" s="18">
        <v>0</v>
      </c>
      <c r="W1524" s="18">
        <v>0</v>
      </c>
      <c r="X1524" s="18">
        <v>0</v>
      </c>
      <c r="Y1524" s="1" t="e">
        <f>VLOOKUP(A1524,tickets!A:A,1,0)</f>
        <v>#N/A</v>
      </c>
    </row>
    <row r="1525" spans="1:25" hidden="1" x14ac:dyDescent="0.2">
      <c r="A1525" s="1" t="s">
        <v>5335</v>
      </c>
      <c r="B1525" s="1" t="s">
        <v>132</v>
      </c>
      <c r="C1525" s="1" t="s">
        <v>251</v>
      </c>
      <c r="D1525" s="1" t="s">
        <v>257</v>
      </c>
      <c r="E1525" s="1" t="s">
        <v>407</v>
      </c>
      <c r="F1525" s="1" t="s">
        <v>174</v>
      </c>
      <c r="G1525" s="1" t="s">
        <v>116</v>
      </c>
      <c r="H1525" s="1" t="s">
        <v>40</v>
      </c>
      <c r="I1525" s="1" t="s">
        <v>117</v>
      </c>
      <c r="J1525" s="1" t="s">
        <v>81</v>
      </c>
      <c r="K1525" s="1" t="s">
        <v>148</v>
      </c>
      <c r="L1525" s="1" t="s">
        <v>366</v>
      </c>
      <c r="M1525" s="1" t="s">
        <v>11088</v>
      </c>
      <c r="N1525" s="1" t="s">
        <v>11089</v>
      </c>
      <c r="O1525" s="1" t="s">
        <v>122</v>
      </c>
      <c r="P1525" s="1" t="s">
        <v>246</v>
      </c>
      <c r="Q1525" s="1" t="s">
        <v>247</v>
      </c>
      <c r="R1525" s="1" t="s">
        <v>11090</v>
      </c>
      <c r="S1525" s="1" t="s">
        <v>1241</v>
      </c>
      <c r="T1525" s="1" t="s">
        <v>5339</v>
      </c>
      <c r="U1525" s="1" t="s">
        <v>375</v>
      </c>
      <c r="V1525" s="18">
        <v>2.5451388888888888E-2</v>
      </c>
      <c r="W1525" s="18">
        <v>3.5740740740740747E-2</v>
      </c>
      <c r="X1525" s="18">
        <v>1.0289351851851852E-2</v>
      </c>
      <c r="Y1525" s="1" t="e">
        <f>VLOOKUP(A1525,tickets!A:A,1,0)</f>
        <v>#N/A</v>
      </c>
    </row>
    <row r="1526" spans="1:25" hidden="1" x14ac:dyDescent="0.2">
      <c r="A1526" s="1" t="s">
        <v>4796</v>
      </c>
      <c r="B1526" s="1" t="s">
        <v>132</v>
      </c>
      <c r="C1526" s="1" t="s">
        <v>256</v>
      </c>
      <c r="D1526" s="1" t="s">
        <v>257</v>
      </c>
      <c r="E1526" s="1" t="s">
        <v>258</v>
      </c>
      <c r="F1526" s="1" t="s">
        <v>174</v>
      </c>
      <c r="G1526" s="1" t="s">
        <v>116</v>
      </c>
      <c r="H1526" s="1" t="s">
        <v>40</v>
      </c>
      <c r="I1526" s="1" t="s">
        <v>117</v>
      </c>
      <c r="J1526" s="1" t="s">
        <v>81</v>
      </c>
      <c r="K1526" s="1" t="s">
        <v>259</v>
      </c>
      <c r="L1526" s="1" t="s">
        <v>464</v>
      </c>
      <c r="M1526" s="1" t="s">
        <v>11091</v>
      </c>
      <c r="N1526" s="1" t="s">
        <v>11092</v>
      </c>
      <c r="O1526" s="1" t="s">
        <v>122</v>
      </c>
      <c r="P1526" s="1" t="s">
        <v>199</v>
      </c>
      <c r="Q1526" s="1" t="s">
        <v>115</v>
      </c>
      <c r="R1526" s="1" t="s">
        <v>11093</v>
      </c>
      <c r="S1526" s="1" t="s">
        <v>1241</v>
      </c>
      <c r="T1526" s="1" t="s">
        <v>4800</v>
      </c>
      <c r="V1526" s="18">
        <v>1.7962962962962962E-2</v>
      </c>
      <c r="W1526" s="18">
        <v>3.2094907407407412E-2</v>
      </c>
      <c r="X1526" s="18">
        <v>1.4131944444444445E-2</v>
      </c>
      <c r="Y1526" s="1" t="e">
        <f>VLOOKUP(A1526,tickets!A:A,1,0)</f>
        <v>#N/A</v>
      </c>
    </row>
    <row r="1527" spans="1:25" x14ac:dyDescent="0.2">
      <c r="A1527" s="1" t="s">
        <v>1303</v>
      </c>
      <c r="B1527" s="1" t="s">
        <v>115</v>
      </c>
      <c r="C1527" s="1" t="s">
        <v>18</v>
      </c>
      <c r="D1527" s="1" t="s">
        <v>243</v>
      </c>
      <c r="E1527" s="1" t="s">
        <v>58</v>
      </c>
      <c r="F1527" s="1" t="s">
        <v>144</v>
      </c>
      <c r="G1527" s="1" t="s">
        <v>116</v>
      </c>
      <c r="H1527" s="1" t="s">
        <v>40</v>
      </c>
      <c r="I1527" s="1" t="s">
        <v>117</v>
      </c>
      <c r="J1527" s="1" t="s">
        <v>81</v>
      </c>
      <c r="K1527" s="1" t="s">
        <v>169</v>
      </c>
      <c r="L1527" s="1" t="s">
        <v>1307</v>
      </c>
      <c r="M1527" s="1" t="s">
        <v>1304</v>
      </c>
      <c r="N1527" s="1" t="s">
        <v>1305</v>
      </c>
      <c r="O1527" s="1" t="s">
        <v>122</v>
      </c>
      <c r="P1527" s="1" t="s">
        <v>246</v>
      </c>
      <c r="Q1527" s="1" t="s">
        <v>247</v>
      </c>
      <c r="R1527" s="1" t="s">
        <v>1306</v>
      </c>
      <c r="S1527" s="1" t="s">
        <v>1241</v>
      </c>
      <c r="T1527" s="1" t="s">
        <v>4821</v>
      </c>
      <c r="V1527" s="18">
        <v>0</v>
      </c>
      <c r="W1527" s="18">
        <v>0.13516203703703702</v>
      </c>
      <c r="X1527" s="18">
        <v>0.13516203703703702</v>
      </c>
      <c r="Y1527" s="1" t="e">
        <f>VLOOKUP(A1527,tickets!A:A,1,0)</f>
        <v>#N/A</v>
      </c>
    </row>
    <row r="1528" spans="1:25" x14ac:dyDescent="0.2">
      <c r="A1528" s="1" t="s">
        <v>1323</v>
      </c>
      <c r="B1528" s="1" t="s">
        <v>115</v>
      </c>
      <c r="C1528" s="1" t="s">
        <v>14</v>
      </c>
      <c r="D1528" s="1" t="s">
        <v>243</v>
      </c>
      <c r="E1528" s="1" t="s">
        <v>52</v>
      </c>
      <c r="F1528" s="1" t="s">
        <v>144</v>
      </c>
      <c r="G1528" s="1" t="s">
        <v>116</v>
      </c>
      <c r="H1528" s="1" t="s">
        <v>40</v>
      </c>
      <c r="I1528" s="1" t="s">
        <v>117</v>
      </c>
      <c r="J1528" s="1" t="s">
        <v>81</v>
      </c>
      <c r="K1528" s="1" t="s">
        <v>203</v>
      </c>
      <c r="L1528" s="1" t="s">
        <v>1327</v>
      </c>
      <c r="M1528" s="1" t="s">
        <v>1324</v>
      </c>
      <c r="N1528" s="1" t="s">
        <v>1325</v>
      </c>
      <c r="O1528" s="1" t="s">
        <v>122</v>
      </c>
      <c r="P1528" s="1" t="s">
        <v>246</v>
      </c>
      <c r="Q1528" s="1" t="s">
        <v>247</v>
      </c>
      <c r="R1528" s="1" t="s">
        <v>1326</v>
      </c>
      <c r="S1528" s="1" t="s">
        <v>1241</v>
      </c>
      <c r="T1528" s="1" t="s">
        <v>4804</v>
      </c>
      <c r="U1528" s="1" t="s">
        <v>4805</v>
      </c>
      <c r="V1528" s="18">
        <v>0</v>
      </c>
      <c r="W1528" s="18">
        <v>0.12752314814814816</v>
      </c>
      <c r="X1528" s="18">
        <v>0.12752314814814816</v>
      </c>
      <c r="Y1528" s="1" t="e">
        <f>VLOOKUP(A1528,tickets!A:A,1,0)</f>
        <v>#N/A</v>
      </c>
    </row>
    <row r="1529" spans="1:25" x14ac:dyDescent="0.2">
      <c r="A1529" s="1" t="s">
        <v>1313</v>
      </c>
      <c r="B1529" s="1" t="s">
        <v>167</v>
      </c>
      <c r="C1529" s="1" t="s">
        <v>22</v>
      </c>
      <c r="D1529" s="1" t="s">
        <v>243</v>
      </c>
      <c r="E1529" s="1" t="s">
        <v>46</v>
      </c>
      <c r="F1529" s="1" t="s">
        <v>144</v>
      </c>
      <c r="G1529" s="1" t="s">
        <v>116</v>
      </c>
      <c r="H1529" s="1" t="s">
        <v>40</v>
      </c>
      <c r="I1529" s="1" t="s">
        <v>117</v>
      </c>
      <c r="J1529" s="1" t="s">
        <v>81</v>
      </c>
      <c r="K1529" s="1" t="s">
        <v>169</v>
      </c>
      <c r="L1529" s="1" t="s">
        <v>1317</v>
      </c>
      <c r="M1529" s="1" t="s">
        <v>1314</v>
      </c>
      <c r="N1529" s="1" t="s">
        <v>1315</v>
      </c>
      <c r="O1529" s="1" t="s">
        <v>122</v>
      </c>
      <c r="P1529" s="1" t="s">
        <v>266</v>
      </c>
      <c r="Q1529" s="1" t="s">
        <v>330</v>
      </c>
      <c r="R1529" s="1" t="s">
        <v>1316</v>
      </c>
      <c r="S1529" s="1" t="s">
        <v>1241</v>
      </c>
      <c r="T1529" s="1" t="s">
        <v>4871</v>
      </c>
      <c r="U1529" s="1" t="s">
        <v>331</v>
      </c>
      <c r="V1529" s="18">
        <v>0</v>
      </c>
      <c r="W1529" s="18">
        <v>8.4293981481481484E-2</v>
      </c>
      <c r="X1529" s="18">
        <v>8.4293981481481484E-2</v>
      </c>
      <c r="Y1529" s="1" t="e">
        <f>VLOOKUP(A1529,tickets!A:A,1,0)</f>
        <v>#N/A</v>
      </c>
    </row>
    <row r="1530" spans="1:25" x14ac:dyDescent="0.2">
      <c r="A1530" s="1" t="s">
        <v>1338</v>
      </c>
      <c r="B1530" s="1" t="s">
        <v>115</v>
      </c>
      <c r="C1530" s="1" t="s">
        <v>18</v>
      </c>
      <c r="D1530" s="1" t="s">
        <v>243</v>
      </c>
      <c r="E1530" s="1" t="s">
        <v>60</v>
      </c>
      <c r="F1530" s="1" t="s">
        <v>144</v>
      </c>
      <c r="G1530" s="1" t="s">
        <v>116</v>
      </c>
      <c r="H1530" s="1" t="s">
        <v>40</v>
      </c>
      <c r="I1530" s="1" t="s">
        <v>117</v>
      </c>
      <c r="J1530" s="1" t="s">
        <v>81</v>
      </c>
      <c r="K1530" s="1" t="s">
        <v>169</v>
      </c>
      <c r="L1530" s="1" t="s">
        <v>1342</v>
      </c>
      <c r="M1530" s="1" t="s">
        <v>1339</v>
      </c>
      <c r="N1530" s="1" t="s">
        <v>1340</v>
      </c>
      <c r="O1530" s="1" t="s">
        <v>122</v>
      </c>
      <c r="P1530" s="1" t="s">
        <v>246</v>
      </c>
      <c r="Q1530" s="1" t="s">
        <v>247</v>
      </c>
      <c r="R1530" s="1" t="s">
        <v>1341</v>
      </c>
      <c r="S1530" s="1" t="s">
        <v>1241</v>
      </c>
      <c r="T1530" s="1" t="s">
        <v>4563</v>
      </c>
      <c r="U1530" s="1" t="s">
        <v>4564</v>
      </c>
      <c r="V1530" s="18">
        <v>4.5520833333333337E-2</v>
      </c>
      <c r="W1530" s="18">
        <v>0.19152777777777777</v>
      </c>
      <c r="X1530" s="18">
        <v>0.14600694444444443</v>
      </c>
      <c r="Y1530" s="1" t="e">
        <f>VLOOKUP(A1530,tickets!A:A,1,0)</f>
        <v>#N/A</v>
      </c>
    </row>
    <row r="1531" spans="1:25" hidden="1" x14ac:dyDescent="0.2">
      <c r="A1531" s="1" t="s">
        <v>5472</v>
      </c>
      <c r="B1531" s="1" t="s">
        <v>132</v>
      </c>
      <c r="C1531" s="1" t="s">
        <v>309</v>
      </c>
      <c r="D1531" s="1" t="s">
        <v>257</v>
      </c>
      <c r="E1531" s="1" t="s">
        <v>281</v>
      </c>
      <c r="F1531" s="1" t="s">
        <v>174</v>
      </c>
      <c r="G1531" s="1" t="s">
        <v>116</v>
      </c>
      <c r="H1531" s="1" t="s">
        <v>40</v>
      </c>
      <c r="I1531" s="1" t="s">
        <v>117</v>
      </c>
      <c r="J1531" s="1" t="s">
        <v>81</v>
      </c>
      <c r="K1531" s="1" t="s">
        <v>415</v>
      </c>
      <c r="L1531" s="1" t="s">
        <v>523</v>
      </c>
      <c r="M1531" s="1" t="s">
        <v>11094</v>
      </c>
      <c r="N1531" s="1" t="s">
        <v>11095</v>
      </c>
      <c r="O1531" s="1" t="s">
        <v>122</v>
      </c>
      <c r="P1531" s="1" t="s">
        <v>363</v>
      </c>
      <c r="Q1531" s="1" t="s">
        <v>423</v>
      </c>
      <c r="R1531" s="1" t="s">
        <v>11096</v>
      </c>
      <c r="S1531" s="1" t="s">
        <v>1241</v>
      </c>
      <c r="T1531" s="1" t="s">
        <v>5476</v>
      </c>
      <c r="U1531" s="1" t="s">
        <v>467</v>
      </c>
      <c r="V1531" s="18">
        <v>3.5682870370370372E-2</v>
      </c>
      <c r="W1531" s="18">
        <v>4.3298611111111107E-2</v>
      </c>
      <c r="X1531" s="18">
        <v>7.6157407407407415E-3</v>
      </c>
      <c r="Y1531" s="1" t="e">
        <f>VLOOKUP(A1531,tickets!A:A,1,0)</f>
        <v>#N/A</v>
      </c>
    </row>
    <row r="1532" spans="1:25" hidden="1" x14ac:dyDescent="0.2">
      <c r="A1532" s="1" t="s">
        <v>1253</v>
      </c>
      <c r="B1532" s="1" t="s">
        <v>124</v>
      </c>
      <c r="C1532" s="1" t="s">
        <v>18</v>
      </c>
      <c r="D1532" s="1" t="s">
        <v>277</v>
      </c>
      <c r="E1532" s="1" t="s">
        <v>60</v>
      </c>
      <c r="F1532" s="1" t="s">
        <v>125</v>
      </c>
      <c r="G1532" s="1" t="s">
        <v>123</v>
      </c>
      <c r="H1532" s="1" t="s">
        <v>50</v>
      </c>
      <c r="I1532" s="1" t="s">
        <v>109</v>
      </c>
      <c r="J1532" s="1" t="s">
        <v>80</v>
      </c>
      <c r="K1532" s="1" t="s">
        <v>121</v>
      </c>
      <c r="L1532" s="1" t="s">
        <v>137</v>
      </c>
      <c r="M1532" s="1" t="s">
        <v>1254</v>
      </c>
      <c r="N1532" s="1" t="s">
        <v>1254</v>
      </c>
      <c r="O1532" s="1" t="s">
        <v>122</v>
      </c>
      <c r="P1532" s="1" t="s">
        <v>278</v>
      </c>
      <c r="Q1532" s="1" t="s">
        <v>278</v>
      </c>
      <c r="R1532" s="1" t="s">
        <v>1255</v>
      </c>
      <c r="S1532" s="1" t="s">
        <v>1241</v>
      </c>
      <c r="T1532" s="1" t="s">
        <v>510</v>
      </c>
      <c r="U1532" s="1" t="s">
        <v>4957</v>
      </c>
      <c r="V1532" s="18">
        <v>0.23133101851851853</v>
      </c>
      <c r="W1532" s="18">
        <v>0.2320601851851852</v>
      </c>
      <c r="X1532" s="18">
        <v>7.291666666666667E-4</v>
      </c>
      <c r="Y1532" s="1" t="e">
        <f>VLOOKUP(A1532,tickets!A:A,1,0)</f>
        <v>#N/A</v>
      </c>
    </row>
    <row r="1533" spans="1:25" x14ac:dyDescent="0.2">
      <c r="A1533" s="1" t="s">
        <v>1237</v>
      </c>
      <c r="B1533" s="1" t="s">
        <v>167</v>
      </c>
      <c r="C1533" s="1" t="s">
        <v>22</v>
      </c>
      <c r="D1533" s="1" t="s">
        <v>22</v>
      </c>
      <c r="E1533" s="1" t="s">
        <v>47</v>
      </c>
      <c r="F1533" s="1" t="s">
        <v>205</v>
      </c>
      <c r="G1533" s="1" t="s">
        <v>110</v>
      </c>
      <c r="H1533" s="1" t="s">
        <v>50</v>
      </c>
      <c r="I1533" s="1" t="s">
        <v>109</v>
      </c>
      <c r="J1533" s="1" t="s">
        <v>81</v>
      </c>
      <c r="K1533" s="1" t="s">
        <v>129</v>
      </c>
      <c r="L1533" s="1" t="s">
        <v>1242</v>
      </c>
      <c r="M1533" s="1" t="s">
        <v>1238</v>
      </c>
      <c r="N1533" s="1" t="s">
        <v>1239</v>
      </c>
      <c r="O1533" s="1" t="s">
        <v>122</v>
      </c>
      <c r="P1533" s="1" t="s">
        <v>279</v>
      </c>
      <c r="Q1533" s="1" t="s">
        <v>280</v>
      </c>
      <c r="R1533" s="1" t="s">
        <v>1240</v>
      </c>
      <c r="S1533" s="1" t="s">
        <v>1241</v>
      </c>
      <c r="T1533" s="1" t="s">
        <v>470</v>
      </c>
      <c r="U1533" s="1" t="s">
        <v>470</v>
      </c>
      <c r="V1533" s="18">
        <v>0</v>
      </c>
      <c r="W1533" s="18">
        <v>2.3726851851851851E-3</v>
      </c>
      <c r="X1533" s="18">
        <v>2.3726851851851851E-3</v>
      </c>
      <c r="Y1533" s="1" t="e">
        <f>VLOOKUP(A1533,tickets!A:A,1,0)</f>
        <v>#N/A</v>
      </c>
    </row>
    <row r="1534" spans="1:25" hidden="1" x14ac:dyDescent="0.2">
      <c r="A1534" s="1" t="s">
        <v>5240</v>
      </c>
      <c r="B1534" s="1" t="s">
        <v>115</v>
      </c>
      <c r="C1534" s="1" t="s">
        <v>242</v>
      </c>
      <c r="D1534" s="1" t="s">
        <v>243</v>
      </c>
      <c r="E1534" s="1" t="s">
        <v>281</v>
      </c>
      <c r="F1534" s="1" t="s">
        <v>120</v>
      </c>
      <c r="G1534" s="1" t="s">
        <v>116</v>
      </c>
      <c r="H1534" s="1" t="s">
        <v>40</v>
      </c>
      <c r="I1534" s="1" t="s">
        <v>117</v>
      </c>
      <c r="J1534" s="1" t="s">
        <v>81</v>
      </c>
      <c r="K1534" s="1" t="s">
        <v>118</v>
      </c>
      <c r="L1534" s="1" t="s">
        <v>5241</v>
      </c>
      <c r="M1534" s="1" t="s">
        <v>11097</v>
      </c>
      <c r="N1534" s="1" t="s">
        <v>11098</v>
      </c>
      <c r="O1534" s="1" t="s">
        <v>122</v>
      </c>
      <c r="P1534" s="1" t="s">
        <v>363</v>
      </c>
      <c r="Q1534" s="1" t="s">
        <v>423</v>
      </c>
      <c r="R1534" s="1" t="s">
        <v>11099</v>
      </c>
      <c r="S1534" s="1" t="s">
        <v>1241</v>
      </c>
      <c r="T1534" s="1" t="s">
        <v>5245</v>
      </c>
      <c r="U1534" s="1" t="s">
        <v>5246</v>
      </c>
      <c r="V1534" s="18">
        <v>0.11725694444444446</v>
      </c>
      <c r="W1534" s="18">
        <v>0.12172453703703705</v>
      </c>
      <c r="X1534" s="18">
        <v>4.4675925925925933E-3</v>
      </c>
      <c r="Y1534" s="1" t="e">
        <f>VLOOKUP(A1534,tickets!A:A,1,0)</f>
        <v>#N/A</v>
      </c>
    </row>
    <row r="1535" spans="1:25" x14ac:dyDescent="0.2">
      <c r="A1535" s="1" t="s">
        <v>1353</v>
      </c>
      <c r="B1535" s="1" t="s">
        <v>115</v>
      </c>
      <c r="C1535" s="1" t="s">
        <v>23</v>
      </c>
      <c r="D1535" s="1" t="s">
        <v>374</v>
      </c>
      <c r="E1535" s="1" t="s">
        <v>68</v>
      </c>
      <c r="F1535" s="1" t="s">
        <v>149</v>
      </c>
      <c r="G1535" s="1" t="s">
        <v>110</v>
      </c>
      <c r="H1535" s="1" t="s">
        <v>50</v>
      </c>
      <c r="I1535" s="1" t="s">
        <v>109</v>
      </c>
      <c r="J1535" s="1" t="s">
        <v>81</v>
      </c>
      <c r="K1535" s="1" t="s">
        <v>155</v>
      </c>
      <c r="L1535" s="1" t="s">
        <v>1357</v>
      </c>
      <c r="M1535" s="1" t="s">
        <v>1354</v>
      </c>
      <c r="N1535" s="1" t="s">
        <v>1355</v>
      </c>
      <c r="O1535" s="1" t="s">
        <v>122</v>
      </c>
      <c r="P1535" s="1" t="s">
        <v>246</v>
      </c>
      <c r="Q1535" s="1" t="s">
        <v>247</v>
      </c>
      <c r="R1535" s="1" t="s">
        <v>1356</v>
      </c>
      <c r="S1535" s="1" t="s">
        <v>1241</v>
      </c>
      <c r="T1535" s="1" t="s">
        <v>4489</v>
      </c>
      <c r="U1535" s="1" t="s">
        <v>4490</v>
      </c>
      <c r="V1535" s="18">
        <v>0.22399305555555557</v>
      </c>
      <c r="W1535" s="18">
        <v>0.25942129629629629</v>
      </c>
      <c r="X1535" s="18">
        <v>3.5428240740740739E-2</v>
      </c>
      <c r="Y1535" s="1" t="e">
        <f>VLOOKUP(A1535,tickets!A:A,1,0)</f>
        <v>#N/A</v>
      </c>
    </row>
    <row r="1536" spans="1:25" x14ac:dyDescent="0.2">
      <c r="A1536" s="1" t="s">
        <v>1328</v>
      </c>
      <c r="B1536" s="1" t="s">
        <v>115</v>
      </c>
      <c r="C1536" s="1" t="s">
        <v>18</v>
      </c>
      <c r="D1536" s="1" t="s">
        <v>243</v>
      </c>
      <c r="E1536" s="1" t="s">
        <v>499</v>
      </c>
      <c r="F1536" s="1" t="s">
        <v>120</v>
      </c>
      <c r="G1536" s="1" t="s">
        <v>116</v>
      </c>
      <c r="H1536" s="1" t="s">
        <v>40</v>
      </c>
      <c r="I1536" s="1" t="s">
        <v>117</v>
      </c>
      <c r="J1536" s="1" t="s">
        <v>81</v>
      </c>
      <c r="K1536" s="1" t="s">
        <v>111</v>
      </c>
      <c r="L1536" s="1" t="s">
        <v>1332</v>
      </c>
      <c r="M1536" s="1" t="s">
        <v>1329</v>
      </c>
      <c r="N1536" s="1" t="s">
        <v>1330</v>
      </c>
      <c r="O1536" s="1" t="s">
        <v>122</v>
      </c>
      <c r="P1536" s="1" t="s">
        <v>246</v>
      </c>
      <c r="Q1536" s="1" t="s">
        <v>247</v>
      </c>
      <c r="R1536" s="1" t="s">
        <v>1331</v>
      </c>
      <c r="S1536" s="1" t="s">
        <v>1241</v>
      </c>
      <c r="T1536" s="1" t="s">
        <v>4445</v>
      </c>
      <c r="U1536" s="1" t="s">
        <v>4446</v>
      </c>
      <c r="V1536" s="18">
        <v>0</v>
      </c>
      <c r="W1536" s="18">
        <v>0.16290509259259259</v>
      </c>
      <c r="X1536" s="18">
        <v>0.16290509259259259</v>
      </c>
      <c r="Y1536" s="1" t="e">
        <f>VLOOKUP(A1536,tickets!A:A,1,0)</f>
        <v>#N/A</v>
      </c>
    </row>
    <row r="1537" spans="1:25" x14ac:dyDescent="0.2">
      <c r="A1537" s="1" t="s">
        <v>1495</v>
      </c>
      <c r="B1537" s="1" t="s">
        <v>115</v>
      </c>
      <c r="C1537" s="1" t="s">
        <v>13</v>
      </c>
      <c r="D1537" s="1" t="s">
        <v>374</v>
      </c>
      <c r="E1537" s="1" t="s">
        <v>37</v>
      </c>
      <c r="F1537" s="1" t="s">
        <v>149</v>
      </c>
      <c r="G1537" s="1" t="s">
        <v>110</v>
      </c>
      <c r="H1537" s="1" t="s">
        <v>50</v>
      </c>
      <c r="I1537" s="1" t="s">
        <v>109</v>
      </c>
      <c r="J1537" s="1" t="s">
        <v>81</v>
      </c>
      <c r="K1537" s="1" t="s">
        <v>488</v>
      </c>
      <c r="L1537" s="1" t="s">
        <v>1499</v>
      </c>
      <c r="M1537" s="1" t="s">
        <v>1496</v>
      </c>
      <c r="N1537" s="1" t="s">
        <v>1497</v>
      </c>
      <c r="O1537" s="1" t="s">
        <v>122</v>
      </c>
      <c r="P1537" s="1" t="s">
        <v>266</v>
      </c>
      <c r="Q1537" s="1" t="s">
        <v>341</v>
      </c>
      <c r="R1537" s="1" t="s">
        <v>1498</v>
      </c>
      <c r="S1537" s="1" t="s">
        <v>1438</v>
      </c>
      <c r="T1537" s="1" t="s">
        <v>7435</v>
      </c>
      <c r="U1537" s="1" t="s">
        <v>7436</v>
      </c>
      <c r="V1537" s="18">
        <v>2.9146759259259256</v>
      </c>
      <c r="W1537" s="18">
        <v>3.0603587962962959</v>
      </c>
      <c r="X1537" s="18">
        <v>0.14568287037037037</v>
      </c>
      <c r="Y1537" s="1" t="e">
        <f>VLOOKUP(A1537,tickets!A:A,1,0)</f>
        <v>#N/A</v>
      </c>
    </row>
    <row r="1538" spans="1:25" hidden="1" x14ac:dyDescent="0.2">
      <c r="A1538" s="1" t="s">
        <v>5021</v>
      </c>
      <c r="B1538" s="1" t="s">
        <v>132</v>
      </c>
      <c r="C1538" s="1" t="s">
        <v>242</v>
      </c>
      <c r="D1538" s="1" t="s">
        <v>251</v>
      </c>
      <c r="E1538" s="1" t="s">
        <v>271</v>
      </c>
      <c r="F1538" s="1" t="s">
        <v>272</v>
      </c>
      <c r="G1538" s="1" t="s">
        <v>110</v>
      </c>
      <c r="H1538" s="1" t="s">
        <v>50</v>
      </c>
      <c r="I1538" s="1" t="s">
        <v>109</v>
      </c>
      <c r="J1538" s="1" t="s">
        <v>4186</v>
      </c>
      <c r="K1538" s="1" t="s">
        <v>114</v>
      </c>
      <c r="L1538" s="1" t="s">
        <v>368</v>
      </c>
      <c r="M1538" s="1" t="s">
        <v>11100</v>
      </c>
      <c r="N1538" s="1" t="s">
        <v>11101</v>
      </c>
      <c r="O1538" s="1" t="s">
        <v>122</v>
      </c>
      <c r="P1538" s="1" t="s">
        <v>266</v>
      </c>
      <c r="Q1538" s="1" t="s">
        <v>283</v>
      </c>
      <c r="R1538" s="1" t="s">
        <v>11102</v>
      </c>
      <c r="S1538" s="1" t="s">
        <v>1241</v>
      </c>
      <c r="T1538" s="1" t="s">
        <v>368</v>
      </c>
      <c r="U1538" s="1" t="s">
        <v>276</v>
      </c>
      <c r="V1538" s="18">
        <v>0</v>
      </c>
      <c r="W1538" s="18">
        <v>0</v>
      </c>
      <c r="X1538" s="18">
        <v>0</v>
      </c>
      <c r="Y1538" s="1" t="e">
        <f>VLOOKUP(A1538,tickets!A:A,1,0)</f>
        <v>#N/A</v>
      </c>
    </row>
    <row r="1539" spans="1:25" hidden="1" x14ac:dyDescent="0.2">
      <c r="A1539" s="1" t="s">
        <v>5013</v>
      </c>
      <c r="B1539" s="1" t="s">
        <v>132</v>
      </c>
      <c r="C1539" s="1" t="s">
        <v>242</v>
      </c>
      <c r="D1539" s="1" t="s">
        <v>251</v>
      </c>
      <c r="E1539" s="1" t="s">
        <v>271</v>
      </c>
      <c r="F1539" s="1" t="s">
        <v>272</v>
      </c>
      <c r="G1539" s="1" t="s">
        <v>110</v>
      </c>
      <c r="H1539" s="1" t="s">
        <v>50</v>
      </c>
      <c r="I1539" s="1" t="s">
        <v>109</v>
      </c>
      <c r="J1539" s="1" t="s">
        <v>4186</v>
      </c>
      <c r="K1539" s="1" t="s">
        <v>114</v>
      </c>
      <c r="L1539" s="1" t="s">
        <v>273</v>
      </c>
      <c r="M1539" s="1" t="s">
        <v>11103</v>
      </c>
      <c r="N1539" s="1" t="s">
        <v>11104</v>
      </c>
      <c r="O1539" s="1" t="s">
        <v>122</v>
      </c>
      <c r="P1539" s="1" t="s">
        <v>266</v>
      </c>
      <c r="Q1539" s="1" t="s">
        <v>274</v>
      </c>
      <c r="R1539" s="1" t="s">
        <v>11105</v>
      </c>
      <c r="S1539" s="1" t="s">
        <v>1241</v>
      </c>
      <c r="T1539" s="1" t="s">
        <v>275</v>
      </c>
      <c r="U1539" s="1" t="s">
        <v>276</v>
      </c>
      <c r="V1539" s="18">
        <v>0</v>
      </c>
      <c r="W1539" s="18">
        <v>0</v>
      </c>
      <c r="X1539" s="18">
        <v>0</v>
      </c>
      <c r="Y1539" s="1" t="e">
        <f>VLOOKUP(A1539,tickets!A:A,1,0)</f>
        <v>#N/A</v>
      </c>
    </row>
    <row r="1540" spans="1:25" hidden="1" x14ac:dyDescent="0.2">
      <c r="A1540" s="1" t="s">
        <v>4267</v>
      </c>
      <c r="B1540" s="1" t="s">
        <v>132</v>
      </c>
      <c r="C1540" s="1" t="s">
        <v>250</v>
      </c>
      <c r="D1540" s="1" t="s">
        <v>251</v>
      </c>
      <c r="E1540" s="1" t="s">
        <v>263</v>
      </c>
      <c r="F1540" s="1" t="s">
        <v>293</v>
      </c>
      <c r="G1540" s="1" t="s">
        <v>116</v>
      </c>
      <c r="H1540" s="1" t="s">
        <v>40</v>
      </c>
      <c r="I1540" s="1" t="s">
        <v>117</v>
      </c>
      <c r="J1540" s="1" t="s">
        <v>81</v>
      </c>
      <c r="K1540" s="1" t="s">
        <v>129</v>
      </c>
      <c r="L1540" s="1" t="s">
        <v>4268</v>
      </c>
      <c r="M1540" s="1" t="s">
        <v>11106</v>
      </c>
      <c r="N1540" s="1" t="s">
        <v>11107</v>
      </c>
      <c r="O1540" s="1" t="s">
        <v>122</v>
      </c>
      <c r="P1540" s="1" t="s">
        <v>246</v>
      </c>
      <c r="Q1540" s="1" t="s">
        <v>247</v>
      </c>
      <c r="R1540" s="1" t="s">
        <v>11107</v>
      </c>
      <c r="S1540" s="1" t="s">
        <v>1241</v>
      </c>
      <c r="T1540" s="1" t="s">
        <v>4268</v>
      </c>
      <c r="U1540" s="1" t="s">
        <v>294</v>
      </c>
      <c r="V1540" s="18">
        <v>0</v>
      </c>
      <c r="W1540" s="18">
        <v>1.2384259259259258E-3</v>
      </c>
      <c r="X1540" s="18">
        <v>1.2384259259259258E-3</v>
      </c>
      <c r="Y1540" s="1" t="e">
        <f>VLOOKUP(A1540,tickets!A:A,1,0)</f>
        <v>#N/A</v>
      </c>
    </row>
    <row r="1541" spans="1:25" hidden="1" x14ac:dyDescent="0.2">
      <c r="A1541" s="1" t="s">
        <v>5207</v>
      </c>
      <c r="B1541" s="1" t="s">
        <v>132</v>
      </c>
      <c r="C1541" s="1" t="s">
        <v>250</v>
      </c>
      <c r="D1541" s="1" t="s">
        <v>251</v>
      </c>
      <c r="E1541" s="1" t="s">
        <v>263</v>
      </c>
      <c r="F1541" s="1" t="s">
        <v>293</v>
      </c>
      <c r="G1541" s="1" t="s">
        <v>116</v>
      </c>
      <c r="H1541" s="1" t="s">
        <v>40</v>
      </c>
      <c r="I1541" s="1" t="s">
        <v>117</v>
      </c>
      <c r="J1541" s="1" t="s">
        <v>81</v>
      </c>
      <c r="K1541" s="1" t="s">
        <v>129</v>
      </c>
      <c r="L1541" s="1" t="s">
        <v>5208</v>
      </c>
      <c r="M1541" s="1" t="s">
        <v>11108</v>
      </c>
      <c r="N1541" s="1" t="s">
        <v>11109</v>
      </c>
      <c r="O1541" s="1" t="s">
        <v>122</v>
      </c>
      <c r="P1541" s="1" t="s">
        <v>246</v>
      </c>
      <c r="Q1541" s="1" t="s">
        <v>247</v>
      </c>
      <c r="R1541" s="1" t="s">
        <v>11109</v>
      </c>
      <c r="S1541" s="1" t="s">
        <v>1241</v>
      </c>
      <c r="T1541" s="1" t="s">
        <v>5208</v>
      </c>
      <c r="U1541" s="1" t="s">
        <v>424</v>
      </c>
      <c r="V1541" s="18">
        <v>0</v>
      </c>
      <c r="W1541" s="18">
        <v>8.6805555555555551E-4</v>
      </c>
      <c r="X1541" s="18">
        <v>8.6805555555555551E-4</v>
      </c>
      <c r="Y1541" s="1" t="e">
        <f>VLOOKUP(A1541,tickets!A:A,1,0)</f>
        <v>#N/A</v>
      </c>
    </row>
    <row r="1542" spans="1:25" hidden="1" x14ac:dyDescent="0.2">
      <c r="A1542" s="1" t="s">
        <v>5211</v>
      </c>
      <c r="B1542" s="1" t="s">
        <v>132</v>
      </c>
      <c r="C1542" s="1" t="s">
        <v>250</v>
      </c>
      <c r="D1542" s="1" t="s">
        <v>251</v>
      </c>
      <c r="E1542" s="1" t="s">
        <v>263</v>
      </c>
      <c r="F1542" s="1" t="s">
        <v>293</v>
      </c>
      <c r="G1542" s="1" t="s">
        <v>116</v>
      </c>
      <c r="H1542" s="1" t="s">
        <v>40</v>
      </c>
      <c r="I1542" s="1" t="s">
        <v>117</v>
      </c>
      <c r="J1542" s="1" t="s">
        <v>81</v>
      </c>
      <c r="K1542" s="1" t="s">
        <v>129</v>
      </c>
      <c r="L1542" s="1" t="s">
        <v>5212</v>
      </c>
      <c r="M1542" s="1" t="s">
        <v>11110</v>
      </c>
      <c r="N1542" s="1" t="s">
        <v>11111</v>
      </c>
      <c r="O1542" s="1" t="s">
        <v>122</v>
      </c>
      <c r="P1542" s="1" t="s">
        <v>246</v>
      </c>
      <c r="Q1542" s="1" t="s">
        <v>247</v>
      </c>
      <c r="R1542" s="1" t="s">
        <v>11111</v>
      </c>
      <c r="S1542" s="1" t="s">
        <v>1241</v>
      </c>
      <c r="T1542" s="1" t="s">
        <v>5212</v>
      </c>
      <c r="U1542" s="1" t="s">
        <v>424</v>
      </c>
      <c r="V1542" s="18">
        <v>0</v>
      </c>
      <c r="W1542" s="18">
        <v>7.9861111111111105E-4</v>
      </c>
      <c r="X1542" s="18">
        <v>7.9861111111111105E-4</v>
      </c>
      <c r="Y1542" s="1" t="e">
        <f>VLOOKUP(A1542,tickets!A:A,1,0)</f>
        <v>#N/A</v>
      </c>
    </row>
    <row r="1543" spans="1:25" hidden="1" x14ac:dyDescent="0.2">
      <c r="A1543" s="1" t="s">
        <v>5215</v>
      </c>
      <c r="B1543" s="1" t="s">
        <v>132</v>
      </c>
      <c r="C1543" s="1" t="s">
        <v>250</v>
      </c>
      <c r="D1543" s="1" t="s">
        <v>251</v>
      </c>
      <c r="E1543" s="1" t="s">
        <v>263</v>
      </c>
      <c r="F1543" s="1" t="s">
        <v>293</v>
      </c>
      <c r="G1543" s="1" t="s">
        <v>116</v>
      </c>
      <c r="H1543" s="1" t="s">
        <v>40</v>
      </c>
      <c r="I1543" s="1" t="s">
        <v>117</v>
      </c>
      <c r="J1543" s="1" t="s">
        <v>81</v>
      </c>
      <c r="K1543" s="1" t="s">
        <v>129</v>
      </c>
      <c r="L1543" s="1" t="s">
        <v>333</v>
      </c>
      <c r="M1543" s="1" t="s">
        <v>11112</v>
      </c>
      <c r="N1543" s="1" t="s">
        <v>11113</v>
      </c>
      <c r="O1543" s="1" t="s">
        <v>122</v>
      </c>
      <c r="P1543" s="1" t="s">
        <v>246</v>
      </c>
      <c r="Q1543" s="1" t="s">
        <v>247</v>
      </c>
      <c r="R1543" s="1" t="s">
        <v>11113</v>
      </c>
      <c r="S1543" s="1" t="s">
        <v>1241</v>
      </c>
      <c r="T1543" s="1" t="s">
        <v>333</v>
      </c>
      <c r="U1543" s="1" t="s">
        <v>334</v>
      </c>
      <c r="V1543" s="18">
        <v>0</v>
      </c>
      <c r="W1543" s="18">
        <v>2.0601851851851853E-3</v>
      </c>
      <c r="X1543" s="18">
        <v>2.0601851851851853E-3</v>
      </c>
      <c r="Y1543" s="1" t="e">
        <f>VLOOKUP(A1543,tickets!A:A,1,0)</f>
        <v>#N/A</v>
      </c>
    </row>
    <row r="1544" spans="1:25" hidden="1" x14ac:dyDescent="0.2">
      <c r="A1544" s="1" t="s">
        <v>4272</v>
      </c>
      <c r="B1544" s="1" t="s">
        <v>132</v>
      </c>
      <c r="C1544" s="1" t="s">
        <v>250</v>
      </c>
      <c r="D1544" s="1" t="s">
        <v>251</v>
      </c>
      <c r="E1544" s="1" t="s">
        <v>263</v>
      </c>
      <c r="F1544" s="1" t="s">
        <v>293</v>
      </c>
      <c r="G1544" s="1" t="s">
        <v>116</v>
      </c>
      <c r="H1544" s="1" t="s">
        <v>40</v>
      </c>
      <c r="I1544" s="1" t="s">
        <v>117</v>
      </c>
      <c r="J1544" s="1" t="s">
        <v>81</v>
      </c>
      <c r="K1544" s="1" t="s">
        <v>129</v>
      </c>
      <c r="L1544" s="1" t="s">
        <v>386</v>
      </c>
      <c r="M1544" s="1" t="s">
        <v>11114</v>
      </c>
      <c r="N1544" s="1" t="s">
        <v>11115</v>
      </c>
      <c r="O1544" s="1" t="s">
        <v>122</v>
      </c>
      <c r="P1544" s="1" t="s">
        <v>246</v>
      </c>
      <c r="Q1544" s="1" t="s">
        <v>247</v>
      </c>
      <c r="R1544" s="1" t="s">
        <v>11115</v>
      </c>
      <c r="S1544" s="1" t="s">
        <v>1241</v>
      </c>
      <c r="T1544" s="1" t="s">
        <v>386</v>
      </c>
      <c r="U1544" s="1" t="s">
        <v>387</v>
      </c>
      <c r="V1544" s="18">
        <v>0</v>
      </c>
      <c r="W1544" s="18">
        <v>8.1018518518518516E-4</v>
      </c>
      <c r="X1544" s="18">
        <v>8.1018518518518516E-4</v>
      </c>
      <c r="Y1544" s="1" t="e">
        <f>VLOOKUP(A1544,tickets!A:A,1,0)</f>
        <v>#N/A</v>
      </c>
    </row>
    <row r="1545" spans="1:25" hidden="1" x14ac:dyDescent="0.2">
      <c r="A1545" s="1" t="s">
        <v>5393</v>
      </c>
      <c r="B1545" s="1" t="s">
        <v>164</v>
      </c>
      <c r="C1545" s="1" t="s">
        <v>357</v>
      </c>
      <c r="D1545" s="1" t="s">
        <v>251</v>
      </c>
      <c r="E1545" s="1" t="s">
        <v>358</v>
      </c>
      <c r="F1545" s="1" t="s">
        <v>359</v>
      </c>
      <c r="G1545" s="1" t="s">
        <v>110</v>
      </c>
      <c r="H1545" s="1" t="s">
        <v>50</v>
      </c>
      <c r="I1545" s="1" t="s">
        <v>109</v>
      </c>
      <c r="J1545" s="1" t="s">
        <v>4186</v>
      </c>
      <c r="K1545" s="1" t="s">
        <v>114</v>
      </c>
      <c r="L1545" s="1" t="s">
        <v>378</v>
      </c>
      <c r="M1545" s="1" t="s">
        <v>11116</v>
      </c>
      <c r="N1545" s="1" t="s">
        <v>11117</v>
      </c>
      <c r="O1545" s="1" t="s">
        <v>122</v>
      </c>
      <c r="P1545" s="1" t="s">
        <v>246</v>
      </c>
      <c r="Q1545" s="1" t="s">
        <v>247</v>
      </c>
      <c r="R1545" s="1" t="s">
        <v>11118</v>
      </c>
      <c r="S1545" s="1" t="s">
        <v>1241</v>
      </c>
      <c r="U1545" s="1" t="s">
        <v>396</v>
      </c>
      <c r="V1545" s="18">
        <v>0</v>
      </c>
      <c r="W1545" s="18">
        <v>0</v>
      </c>
      <c r="X1545" s="18">
        <v>0</v>
      </c>
      <c r="Y1545" s="1" t="e">
        <f>VLOOKUP(A1545,tickets!A:A,1,0)</f>
        <v>#N/A</v>
      </c>
    </row>
    <row r="1546" spans="1:25" hidden="1" x14ac:dyDescent="0.2">
      <c r="A1546" s="1" t="s">
        <v>5397</v>
      </c>
      <c r="B1546" s="1" t="s">
        <v>132</v>
      </c>
      <c r="C1546" s="1" t="s">
        <v>357</v>
      </c>
      <c r="D1546" s="1" t="s">
        <v>251</v>
      </c>
      <c r="E1546" s="1" t="s">
        <v>358</v>
      </c>
      <c r="F1546" s="1" t="s">
        <v>359</v>
      </c>
      <c r="G1546" s="1" t="s">
        <v>110</v>
      </c>
      <c r="H1546" s="1" t="s">
        <v>50</v>
      </c>
      <c r="I1546" s="1" t="s">
        <v>109</v>
      </c>
      <c r="J1546" s="1" t="s">
        <v>4186</v>
      </c>
      <c r="K1546" s="1" t="s">
        <v>114</v>
      </c>
      <c r="L1546" s="1" t="s">
        <v>376</v>
      </c>
      <c r="M1546" s="1" t="s">
        <v>11119</v>
      </c>
      <c r="N1546" s="1" t="s">
        <v>11120</v>
      </c>
      <c r="O1546" s="1" t="s">
        <v>122</v>
      </c>
      <c r="P1546" s="1" t="s">
        <v>246</v>
      </c>
      <c r="Q1546" s="1" t="s">
        <v>247</v>
      </c>
      <c r="R1546" s="1" t="s">
        <v>11121</v>
      </c>
      <c r="S1546" s="1" t="s">
        <v>1241</v>
      </c>
      <c r="U1546" s="1" t="s">
        <v>5401</v>
      </c>
      <c r="V1546" s="18">
        <v>0</v>
      </c>
      <c r="W1546" s="18">
        <v>0</v>
      </c>
      <c r="X1546" s="18">
        <v>0</v>
      </c>
      <c r="Y1546" s="1" t="e">
        <f>VLOOKUP(A1546,tickets!A:A,1,0)</f>
        <v>#N/A</v>
      </c>
    </row>
    <row r="1547" spans="1:25" hidden="1" x14ac:dyDescent="0.2">
      <c r="A1547" s="1" t="s">
        <v>5094</v>
      </c>
      <c r="B1547" s="1" t="s">
        <v>164</v>
      </c>
      <c r="C1547" s="1" t="s">
        <v>295</v>
      </c>
      <c r="D1547" s="1" t="s">
        <v>296</v>
      </c>
      <c r="E1547" s="1" t="s">
        <v>297</v>
      </c>
      <c r="F1547" s="1" t="s">
        <v>298</v>
      </c>
      <c r="G1547" s="1" t="s">
        <v>110</v>
      </c>
      <c r="H1547" s="1" t="s">
        <v>50</v>
      </c>
      <c r="I1547" s="1" t="s">
        <v>109</v>
      </c>
      <c r="J1547" s="1" t="s">
        <v>4186</v>
      </c>
      <c r="K1547" s="1" t="s">
        <v>129</v>
      </c>
      <c r="L1547" s="1" t="s">
        <v>299</v>
      </c>
      <c r="M1547" s="1" t="s">
        <v>11122</v>
      </c>
      <c r="N1547" s="1" t="s">
        <v>11123</v>
      </c>
      <c r="O1547" s="1" t="s">
        <v>122</v>
      </c>
      <c r="P1547" s="1" t="s">
        <v>266</v>
      </c>
      <c r="Q1547" s="1" t="s">
        <v>283</v>
      </c>
      <c r="R1547" s="1" t="s">
        <v>11124</v>
      </c>
      <c r="S1547" s="1" t="s">
        <v>1241</v>
      </c>
      <c r="U1547" s="1" t="s">
        <v>300</v>
      </c>
      <c r="V1547" s="18">
        <v>0</v>
      </c>
      <c r="W1547" s="18">
        <v>0</v>
      </c>
      <c r="X1547" s="18">
        <v>0</v>
      </c>
      <c r="Y1547" s="1" t="e">
        <f>VLOOKUP(A1547,tickets!A:A,1,0)</f>
        <v>#N/A</v>
      </c>
    </row>
    <row r="1548" spans="1:25" hidden="1" x14ac:dyDescent="0.2">
      <c r="A1548" s="1" t="s">
        <v>5414</v>
      </c>
      <c r="B1548" s="1" t="s">
        <v>173</v>
      </c>
      <c r="C1548" s="1" t="s">
        <v>242</v>
      </c>
      <c r="D1548" s="1" t="s">
        <v>251</v>
      </c>
      <c r="E1548" s="1" t="s">
        <v>352</v>
      </c>
      <c r="F1548" s="1" t="s">
        <v>389</v>
      </c>
      <c r="G1548" s="1" t="s">
        <v>110</v>
      </c>
      <c r="H1548" s="1" t="s">
        <v>50</v>
      </c>
      <c r="I1548" s="1" t="s">
        <v>109</v>
      </c>
      <c r="J1548" s="1" t="s">
        <v>4186</v>
      </c>
      <c r="K1548" s="1" t="s">
        <v>114</v>
      </c>
      <c r="L1548" s="1" t="s">
        <v>5415</v>
      </c>
      <c r="M1548" s="1" t="s">
        <v>11125</v>
      </c>
      <c r="N1548" s="1" t="s">
        <v>11126</v>
      </c>
      <c r="O1548" s="1" t="s">
        <v>122</v>
      </c>
      <c r="P1548" s="1" t="s">
        <v>246</v>
      </c>
      <c r="Q1548" s="1" t="s">
        <v>247</v>
      </c>
      <c r="R1548" s="1" t="s">
        <v>11127</v>
      </c>
      <c r="S1548" s="1" t="s">
        <v>1241</v>
      </c>
      <c r="T1548" s="1" t="s">
        <v>841</v>
      </c>
      <c r="U1548" s="1" t="s">
        <v>5419</v>
      </c>
      <c r="V1548" s="18">
        <v>0</v>
      </c>
      <c r="W1548" s="18">
        <v>0</v>
      </c>
      <c r="X1548" s="18">
        <v>0</v>
      </c>
      <c r="Y1548" s="1" t="e">
        <f>VLOOKUP(A1548,tickets!A:A,1,0)</f>
        <v>#N/A</v>
      </c>
    </row>
    <row r="1549" spans="1:25" hidden="1" x14ac:dyDescent="0.2">
      <c r="A1549" s="1" t="s">
        <v>5048</v>
      </c>
      <c r="B1549" s="1" t="s">
        <v>173</v>
      </c>
      <c r="C1549" s="1" t="s">
        <v>242</v>
      </c>
      <c r="D1549" s="1" t="s">
        <v>251</v>
      </c>
      <c r="E1549" s="1" t="s">
        <v>352</v>
      </c>
      <c r="F1549" s="1" t="s">
        <v>389</v>
      </c>
      <c r="G1549" s="1" t="s">
        <v>110</v>
      </c>
      <c r="H1549" s="1" t="s">
        <v>50</v>
      </c>
      <c r="I1549" s="1" t="s">
        <v>109</v>
      </c>
      <c r="J1549" s="1" t="s">
        <v>4186</v>
      </c>
      <c r="K1549" s="1" t="s">
        <v>114</v>
      </c>
      <c r="L1549" s="1" t="s">
        <v>5049</v>
      </c>
      <c r="M1549" s="1" t="s">
        <v>11128</v>
      </c>
      <c r="N1549" s="1" t="s">
        <v>11129</v>
      </c>
      <c r="O1549" s="1" t="s">
        <v>122</v>
      </c>
      <c r="P1549" s="1" t="s">
        <v>246</v>
      </c>
      <c r="Q1549" s="1" t="s">
        <v>247</v>
      </c>
      <c r="R1549" s="1" t="s">
        <v>11130</v>
      </c>
      <c r="S1549" s="1" t="s">
        <v>1241</v>
      </c>
      <c r="T1549" s="1" t="s">
        <v>5053</v>
      </c>
      <c r="U1549" s="1" t="s">
        <v>4980</v>
      </c>
      <c r="V1549" s="18">
        <v>0</v>
      </c>
      <c r="W1549" s="18">
        <v>0</v>
      </c>
      <c r="X1549" s="18">
        <v>0</v>
      </c>
      <c r="Y1549" s="1" t="e">
        <f>VLOOKUP(A1549,tickets!A:A,1,0)</f>
        <v>#N/A</v>
      </c>
    </row>
    <row r="1550" spans="1:25" hidden="1" x14ac:dyDescent="0.2">
      <c r="A1550" s="1" t="s">
        <v>5483</v>
      </c>
      <c r="B1550" s="1" t="s">
        <v>132</v>
      </c>
      <c r="C1550" s="1" t="s">
        <v>250</v>
      </c>
      <c r="D1550" s="1" t="s">
        <v>251</v>
      </c>
      <c r="E1550" s="1" t="s">
        <v>289</v>
      </c>
      <c r="F1550" s="1" t="s">
        <v>290</v>
      </c>
      <c r="G1550" s="1" t="s">
        <v>110</v>
      </c>
      <c r="H1550" s="1" t="s">
        <v>50</v>
      </c>
      <c r="I1550" s="1" t="s">
        <v>109</v>
      </c>
      <c r="J1550" s="1" t="s">
        <v>81</v>
      </c>
      <c r="K1550" s="1" t="s">
        <v>129</v>
      </c>
      <c r="L1550" s="1" t="s">
        <v>269</v>
      </c>
      <c r="M1550" s="1" t="s">
        <v>11131</v>
      </c>
      <c r="N1550" s="1" t="s">
        <v>11132</v>
      </c>
      <c r="O1550" s="1" t="s">
        <v>122</v>
      </c>
      <c r="P1550" s="1" t="s">
        <v>246</v>
      </c>
      <c r="Q1550" s="1" t="s">
        <v>247</v>
      </c>
      <c r="R1550" s="1" t="s">
        <v>11133</v>
      </c>
      <c r="S1550" s="1" t="s">
        <v>1241</v>
      </c>
      <c r="T1550" s="1" t="s">
        <v>269</v>
      </c>
      <c r="U1550" s="1" t="s">
        <v>369</v>
      </c>
      <c r="V1550" s="18">
        <v>1.5509259259259261E-3</v>
      </c>
      <c r="W1550" s="18">
        <v>2.1874999999999998E-3</v>
      </c>
      <c r="X1550" s="18">
        <v>6.3657407407407402E-4</v>
      </c>
      <c r="Y1550" s="1" t="e">
        <f>VLOOKUP(A1550,tickets!A:A,1,0)</f>
        <v>#N/A</v>
      </c>
    </row>
    <row r="1551" spans="1:25" hidden="1" x14ac:dyDescent="0.2">
      <c r="A1551" s="1" t="s">
        <v>4725</v>
      </c>
      <c r="B1551" s="1" t="s">
        <v>173</v>
      </c>
      <c r="C1551" s="1" t="s">
        <v>242</v>
      </c>
      <c r="D1551" s="1" t="s">
        <v>251</v>
      </c>
      <c r="E1551" s="1" t="s">
        <v>352</v>
      </c>
      <c r="F1551" s="1" t="s">
        <v>389</v>
      </c>
      <c r="G1551" s="1" t="s">
        <v>110</v>
      </c>
      <c r="H1551" s="1" t="s">
        <v>50</v>
      </c>
      <c r="I1551" s="1" t="s">
        <v>109</v>
      </c>
      <c r="J1551" s="1" t="s">
        <v>4186</v>
      </c>
      <c r="K1551" s="1" t="s">
        <v>114</v>
      </c>
      <c r="L1551" s="1" t="s">
        <v>4726</v>
      </c>
      <c r="M1551" s="1" t="s">
        <v>11134</v>
      </c>
      <c r="N1551" s="1" t="s">
        <v>11135</v>
      </c>
      <c r="O1551" s="1" t="s">
        <v>122</v>
      </c>
      <c r="P1551" s="1" t="s">
        <v>246</v>
      </c>
      <c r="Q1551" s="1" t="s">
        <v>247</v>
      </c>
      <c r="R1551" s="1" t="s">
        <v>11136</v>
      </c>
      <c r="S1551" s="1" t="s">
        <v>1241</v>
      </c>
      <c r="T1551" s="1" t="s">
        <v>4730</v>
      </c>
      <c r="U1551" s="1" t="s">
        <v>4731</v>
      </c>
      <c r="V1551" s="18">
        <v>0</v>
      </c>
      <c r="W1551" s="18">
        <v>0</v>
      </c>
      <c r="X1551" s="18">
        <v>0</v>
      </c>
      <c r="Y1551" s="1" t="e">
        <f>VLOOKUP(A1551,tickets!A:A,1,0)</f>
        <v>#N/A</v>
      </c>
    </row>
    <row r="1552" spans="1:25" hidden="1" x14ac:dyDescent="0.2">
      <c r="A1552" s="1" t="s">
        <v>4975</v>
      </c>
      <c r="B1552" s="1" t="s">
        <v>173</v>
      </c>
      <c r="C1552" s="1" t="s">
        <v>242</v>
      </c>
      <c r="D1552" s="1" t="s">
        <v>251</v>
      </c>
      <c r="E1552" s="1" t="s">
        <v>352</v>
      </c>
      <c r="F1552" s="1" t="s">
        <v>389</v>
      </c>
      <c r="G1552" s="1" t="s">
        <v>110</v>
      </c>
      <c r="H1552" s="1" t="s">
        <v>50</v>
      </c>
      <c r="I1552" s="1" t="s">
        <v>109</v>
      </c>
      <c r="J1552" s="1" t="s">
        <v>4186</v>
      </c>
      <c r="K1552" s="1" t="s">
        <v>114</v>
      </c>
      <c r="L1552" s="1" t="s">
        <v>4976</v>
      </c>
      <c r="M1552" s="1" t="s">
        <v>11137</v>
      </c>
      <c r="N1552" s="1" t="s">
        <v>1638</v>
      </c>
      <c r="O1552" s="1" t="s">
        <v>122</v>
      </c>
      <c r="P1552" s="1" t="s">
        <v>246</v>
      </c>
      <c r="Q1552" s="1" t="s">
        <v>247</v>
      </c>
      <c r="R1552" s="1" t="s">
        <v>11138</v>
      </c>
      <c r="S1552" s="1" t="s">
        <v>1241</v>
      </c>
      <c r="T1552" s="1" t="s">
        <v>841</v>
      </c>
      <c r="U1552" s="1" t="s">
        <v>4980</v>
      </c>
      <c r="V1552" s="18">
        <v>0</v>
      </c>
      <c r="W1552" s="18">
        <v>0</v>
      </c>
      <c r="X1552" s="18">
        <v>0</v>
      </c>
      <c r="Y1552" s="1" t="e">
        <f>VLOOKUP(A1552,tickets!A:A,1,0)</f>
        <v>#N/A</v>
      </c>
    </row>
    <row r="1553" spans="1:25" x14ac:dyDescent="0.2">
      <c r="A1553" s="1" t="s">
        <v>1636</v>
      </c>
      <c r="B1553" s="1" t="s">
        <v>112</v>
      </c>
      <c r="C1553" s="1" t="s">
        <v>20</v>
      </c>
      <c r="D1553" s="1" t="s">
        <v>242</v>
      </c>
      <c r="E1553" s="1" t="s">
        <v>65</v>
      </c>
      <c r="F1553" s="1" t="s">
        <v>147</v>
      </c>
      <c r="G1553" s="1" t="s">
        <v>110</v>
      </c>
      <c r="H1553" s="1" t="s">
        <v>50</v>
      </c>
      <c r="I1553" s="1" t="s">
        <v>109</v>
      </c>
      <c r="J1553" s="1" t="s">
        <v>81</v>
      </c>
      <c r="K1553" s="1" t="s">
        <v>1637</v>
      </c>
      <c r="L1553" s="1" t="s">
        <v>1641</v>
      </c>
      <c r="M1553" s="1" t="s">
        <v>1638</v>
      </c>
      <c r="N1553" s="1" t="s">
        <v>1639</v>
      </c>
      <c r="O1553" s="1" t="s">
        <v>122</v>
      </c>
      <c r="P1553" s="1" t="s">
        <v>266</v>
      </c>
      <c r="Q1553" s="1" t="s">
        <v>417</v>
      </c>
      <c r="R1553" s="1" t="s">
        <v>1640</v>
      </c>
      <c r="S1553" s="1" t="s">
        <v>1581</v>
      </c>
      <c r="T1553" s="1" t="s">
        <v>5956</v>
      </c>
      <c r="U1553" s="1" t="s">
        <v>5957</v>
      </c>
      <c r="V1553" s="18">
        <v>4.1733564814814814</v>
      </c>
      <c r="W1553" s="18">
        <v>4.1849652777777777</v>
      </c>
      <c r="X1553" s="18">
        <v>1.1608796296296296E-2</v>
      </c>
      <c r="Y1553" s="1" t="e">
        <f>VLOOKUP(A1553,tickets!A:A,1,0)</f>
        <v>#N/A</v>
      </c>
    </row>
    <row r="1554" spans="1:25" hidden="1" x14ac:dyDescent="0.2">
      <c r="A1554" s="1" t="s">
        <v>4732</v>
      </c>
      <c r="B1554" s="1" t="s">
        <v>132</v>
      </c>
      <c r="C1554" s="1" t="s">
        <v>250</v>
      </c>
      <c r="D1554" s="1" t="s">
        <v>251</v>
      </c>
      <c r="E1554" s="1" t="s">
        <v>289</v>
      </c>
      <c r="F1554" s="1" t="s">
        <v>290</v>
      </c>
      <c r="G1554" s="1" t="s">
        <v>110</v>
      </c>
      <c r="H1554" s="1" t="s">
        <v>50</v>
      </c>
      <c r="I1554" s="1" t="s">
        <v>109</v>
      </c>
      <c r="J1554" s="1" t="s">
        <v>81</v>
      </c>
      <c r="K1554" s="1" t="s">
        <v>129</v>
      </c>
      <c r="L1554" s="1" t="s">
        <v>4733</v>
      </c>
      <c r="M1554" s="1" t="s">
        <v>11139</v>
      </c>
      <c r="N1554" s="1" t="s">
        <v>11140</v>
      </c>
      <c r="O1554" s="1" t="s">
        <v>122</v>
      </c>
      <c r="P1554" s="1" t="s">
        <v>246</v>
      </c>
      <c r="Q1554" s="1" t="s">
        <v>247</v>
      </c>
      <c r="R1554" s="1" t="s">
        <v>11141</v>
      </c>
      <c r="S1554" s="1" t="s">
        <v>1241</v>
      </c>
      <c r="T1554" s="1" t="s">
        <v>4737</v>
      </c>
      <c r="U1554" s="1" t="s">
        <v>292</v>
      </c>
      <c r="V1554" s="18">
        <v>1.5046296296296294E-3</v>
      </c>
      <c r="W1554" s="18">
        <v>2.4189814814814816E-3</v>
      </c>
      <c r="X1554" s="18">
        <v>9.1435185185185185E-4</v>
      </c>
      <c r="Y1554" s="1" t="e">
        <f>VLOOKUP(A1554,tickets!A:A,1,0)</f>
        <v>#N/A</v>
      </c>
    </row>
    <row r="1555" spans="1:25" hidden="1" x14ac:dyDescent="0.2">
      <c r="A1555" s="1" t="s">
        <v>7304</v>
      </c>
      <c r="B1555" s="1" t="s">
        <v>173</v>
      </c>
      <c r="C1555" s="1" t="s">
        <v>242</v>
      </c>
      <c r="D1555" s="1" t="s">
        <v>251</v>
      </c>
      <c r="E1555" s="1" t="s">
        <v>352</v>
      </c>
      <c r="F1555" s="1" t="s">
        <v>389</v>
      </c>
      <c r="G1555" s="1" t="s">
        <v>110</v>
      </c>
      <c r="H1555" s="1" t="s">
        <v>50</v>
      </c>
      <c r="I1555" s="1" t="s">
        <v>109</v>
      </c>
      <c r="J1555" s="1" t="s">
        <v>4186</v>
      </c>
      <c r="K1555" s="1" t="s">
        <v>114</v>
      </c>
      <c r="L1555" s="1" t="s">
        <v>7305</v>
      </c>
      <c r="M1555" s="1" t="s">
        <v>11142</v>
      </c>
      <c r="N1555" s="1" t="s">
        <v>11141</v>
      </c>
      <c r="O1555" s="1" t="s">
        <v>122</v>
      </c>
      <c r="P1555" s="1" t="s">
        <v>246</v>
      </c>
      <c r="Q1555" s="1" t="s">
        <v>247</v>
      </c>
      <c r="R1555" s="1" t="s">
        <v>11143</v>
      </c>
      <c r="S1555" s="1" t="s">
        <v>1438</v>
      </c>
      <c r="T1555" s="1" t="s">
        <v>5053</v>
      </c>
      <c r="U1555" s="1" t="s">
        <v>5419</v>
      </c>
      <c r="V1555" s="18">
        <v>0</v>
      </c>
      <c r="W1555" s="18">
        <v>0</v>
      </c>
      <c r="X1555" s="18">
        <v>0</v>
      </c>
      <c r="Y1555" s="1" t="e">
        <f>VLOOKUP(A1555,tickets!A:A,1,0)</f>
        <v>#N/A</v>
      </c>
    </row>
    <row r="1556" spans="1:25" x14ac:dyDescent="0.2">
      <c r="A1556" s="1" t="s">
        <v>1261</v>
      </c>
      <c r="B1556" s="1" t="s">
        <v>115</v>
      </c>
      <c r="C1556" s="1" t="s">
        <v>13</v>
      </c>
      <c r="D1556" s="1" t="s">
        <v>257</v>
      </c>
      <c r="E1556" s="1" t="s">
        <v>37</v>
      </c>
      <c r="F1556" s="1" t="s">
        <v>156</v>
      </c>
      <c r="G1556" s="1" t="s">
        <v>116</v>
      </c>
      <c r="H1556" s="1" t="s">
        <v>40</v>
      </c>
      <c r="I1556" s="1" t="s">
        <v>117</v>
      </c>
      <c r="J1556" s="1" t="s">
        <v>81</v>
      </c>
      <c r="K1556" s="1" t="s">
        <v>488</v>
      </c>
      <c r="L1556" s="1" t="s">
        <v>1265</v>
      </c>
      <c r="M1556" s="1" t="s">
        <v>1262</v>
      </c>
      <c r="N1556" s="1" t="s">
        <v>1263</v>
      </c>
      <c r="O1556" s="1" t="s">
        <v>122</v>
      </c>
      <c r="P1556" s="1" t="s">
        <v>266</v>
      </c>
      <c r="Q1556" s="1" t="s">
        <v>341</v>
      </c>
      <c r="R1556" s="1" t="s">
        <v>1264</v>
      </c>
      <c r="S1556" s="1" t="s">
        <v>1241</v>
      </c>
      <c r="T1556" s="1" t="s">
        <v>5065</v>
      </c>
      <c r="U1556" s="1" t="s">
        <v>5066</v>
      </c>
      <c r="V1556" s="18">
        <v>0</v>
      </c>
      <c r="W1556" s="18">
        <v>2.9548611111111109E-2</v>
      </c>
      <c r="X1556" s="18">
        <v>2.9548611111111109E-2</v>
      </c>
      <c r="Y1556" s="1" t="e">
        <f>VLOOKUP(A1556,tickets!A:A,1,0)</f>
        <v>#N/A</v>
      </c>
    </row>
    <row r="1557" spans="1:25" x14ac:dyDescent="0.2">
      <c r="A1557" s="1" t="s">
        <v>1626</v>
      </c>
      <c r="B1557" s="1" t="s">
        <v>115</v>
      </c>
      <c r="C1557" s="1" t="s">
        <v>13</v>
      </c>
      <c r="D1557" s="1" t="s">
        <v>257</v>
      </c>
      <c r="E1557" s="1" t="s">
        <v>37</v>
      </c>
      <c r="F1557" s="1" t="s">
        <v>156</v>
      </c>
      <c r="G1557" s="1" t="s">
        <v>116</v>
      </c>
      <c r="H1557" s="1" t="s">
        <v>40</v>
      </c>
      <c r="I1557" s="1" t="s">
        <v>117</v>
      </c>
      <c r="J1557" s="1" t="s">
        <v>81</v>
      </c>
      <c r="K1557" s="1" t="s">
        <v>155</v>
      </c>
      <c r="L1557" s="1" t="s">
        <v>1630</v>
      </c>
      <c r="M1557" s="1" t="s">
        <v>1627</v>
      </c>
      <c r="N1557" s="1" t="s">
        <v>1628</v>
      </c>
      <c r="O1557" s="1" t="s">
        <v>122</v>
      </c>
      <c r="P1557" s="1" t="s">
        <v>266</v>
      </c>
      <c r="Q1557" s="1" t="s">
        <v>341</v>
      </c>
      <c r="R1557" s="1" t="s">
        <v>1629</v>
      </c>
      <c r="S1557" s="1" t="s">
        <v>1581</v>
      </c>
      <c r="T1557" s="1" t="s">
        <v>5773</v>
      </c>
      <c r="U1557" s="1" t="s">
        <v>5774</v>
      </c>
      <c r="V1557" s="18">
        <v>3.8458333333333332</v>
      </c>
      <c r="W1557" s="18">
        <v>3.9864699074074075</v>
      </c>
      <c r="X1557" s="18">
        <v>0.14063657407407407</v>
      </c>
      <c r="Y1557" s="1" t="e">
        <f>VLOOKUP(A1557,tickets!A:A,1,0)</f>
        <v>#N/A</v>
      </c>
    </row>
    <row r="1558" spans="1:25" hidden="1" x14ac:dyDescent="0.2">
      <c r="A1558" s="1" t="s">
        <v>5025</v>
      </c>
      <c r="B1558" s="1" t="s">
        <v>115</v>
      </c>
      <c r="C1558" s="1" t="s">
        <v>242</v>
      </c>
      <c r="D1558" s="1" t="s">
        <v>243</v>
      </c>
      <c r="E1558" s="1" t="s">
        <v>281</v>
      </c>
      <c r="F1558" s="1" t="s">
        <v>5026</v>
      </c>
      <c r="G1558" s="1" t="s">
        <v>110</v>
      </c>
      <c r="H1558" s="1" t="s">
        <v>50</v>
      </c>
      <c r="I1558" s="1" t="s">
        <v>109</v>
      </c>
      <c r="J1558" s="1" t="s">
        <v>81</v>
      </c>
      <c r="K1558" s="1" t="s">
        <v>402</v>
      </c>
      <c r="L1558" s="1" t="s">
        <v>5027</v>
      </c>
      <c r="M1558" s="1" t="s">
        <v>11144</v>
      </c>
      <c r="N1558" s="1" t="s">
        <v>11145</v>
      </c>
      <c r="O1558" s="1" t="s">
        <v>122</v>
      </c>
      <c r="P1558" s="1" t="s">
        <v>363</v>
      </c>
      <c r="Q1558" s="1" t="s">
        <v>423</v>
      </c>
      <c r="R1558" s="1" t="s">
        <v>11146</v>
      </c>
      <c r="S1558" s="1" t="s">
        <v>1241</v>
      </c>
      <c r="T1558" s="1" t="s">
        <v>5031</v>
      </c>
      <c r="U1558" s="1" t="s">
        <v>5032</v>
      </c>
      <c r="V1558" s="18">
        <v>6.1678240740740742E-2</v>
      </c>
      <c r="W1558" s="18">
        <v>7.9513888888888884E-2</v>
      </c>
      <c r="X1558" s="18">
        <v>1.7835648148148149E-2</v>
      </c>
      <c r="Y1558" s="1" t="e">
        <f>VLOOKUP(A1558,tickets!A:A,1,0)</f>
        <v>#N/A</v>
      </c>
    </row>
    <row r="1559" spans="1:25" hidden="1" x14ac:dyDescent="0.2">
      <c r="A1559" s="1" t="s">
        <v>5037</v>
      </c>
      <c r="B1559" s="1" t="s">
        <v>173</v>
      </c>
      <c r="C1559" s="1" t="s">
        <v>357</v>
      </c>
      <c r="D1559" s="1" t="s">
        <v>251</v>
      </c>
      <c r="E1559" s="1" t="s">
        <v>358</v>
      </c>
      <c r="F1559" s="1" t="s">
        <v>359</v>
      </c>
      <c r="G1559" s="1" t="s">
        <v>110</v>
      </c>
      <c r="H1559" s="1" t="s">
        <v>50</v>
      </c>
      <c r="I1559" s="1" t="s">
        <v>109</v>
      </c>
      <c r="J1559" s="1" t="s">
        <v>4186</v>
      </c>
      <c r="K1559" s="1" t="s">
        <v>114</v>
      </c>
      <c r="L1559" s="1" t="s">
        <v>5038</v>
      </c>
      <c r="M1559" s="1" t="s">
        <v>11147</v>
      </c>
      <c r="N1559" s="1" t="s">
        <v>11148</v>
      </c>
      <c r="O1559" s="1" t="s">
        <v>122</v>
      </c>
      <c r="P1559" s="1" t="s">
        <v>246</v>
      </c>
      <c r="Q1559" s="1" t="s">
        <v>247</v>
      </c>
      <c r="R1559" s="1" t="s">
        <v>11149</v>
      </c>
      <c r="S1559" s="1" t="s">
        <v>1241</v>
      </c>
      <c r="T1559" s="1" t="s">
        <v>5042</v>
      </c>
      <c r="U1559" s="1" t="s">
        <v>5043</v>
      </c>
      <c r="V1559" s="18">
        <v>0</v>
      </c>
      <c r="W1559" s="18">
        <v>0</v>
      </c>
      <c r="X1559" s="18">
        <v>0</v>
      </c>
      <c r="Y1559" s="1" t="e">
        <f>VLOOKUP(A1559,tickets!A:A,1,0)</f>
        <v>#N/A</v>
      </c>
    </row>
    <row r="1560" spans="1:25" hidden="1" x14ac:dyDescent="0.2">
      <c r="A1560" s="1" t="s">
        <v>5477</v>
      </c>
      <c r="B1560" s="1" t="s">
        <v>132</v>
      </c>
      <c r="C1560" s="1" t="s">
        <v>250</v>
      </c>
      <c r="D1560" s="1" t="s">
        <v>251</v>
      </c>
      <c r="E1560" s="1" t="s">
        <v>289</v>
      </c>
      <c r="F1560" s="1" t="s">
        <v>290</v>
      </c>
      <c r="G1560" s="1" t="s">
        <v>110</v>
      </c>
      <c r="H1560" s="1" t="s">
        <v>50</v>
      </c>
      <c r="I1560" s="1" t="s">
        <v>109</v>
      </c>
      <c r="J1560" s="1" t="s">
        <v>81</v>
      </c>
      <c r="K1560" s="1" t="s">
        <v>129</v>
      </c>
      <c r="L1560" s="1" t="s">
        <v>254</v>
      </c>
      <c r="M1560" s="1" t="s">
        <v>11150</v>
      </c>
      <c r="N1560" s="1" t="s">
        <v>11151</v>
      </c>
      <c r="O1560" s="1" t="s">
        <v>122</v>
      </c>
      <c r="P1560" s="1" t="s">
        <v>246</v>
      </c>
      <c r="Q1560" s="1" t="s">
        <v>247</v>
      </c>
      <c r="R1560" s="1" t="s">
        <v>11152</v>
      </c>
      <c r="S1560" s="1" t="s">
        <v>1241</v>
      </c>
      <c r="T1560" s="1" t="s">
        <v>254</v>
      </c>
      <c r="U1560" s="1" t="s">
        <v>346</v>
      </c>
      <c r="V1560" s="18">
        <v>8.6805555555555551E-4</v>
      </c>
      <c r="W1560" s="18">
        <v>1.5509259259259261E-3</v>
      </c>
      <c r="X1560" s="18">
        <v>6.8287037037037025E-4</v>
      </c>
      <c r="Y1560" s="1" t="e">
        <f>VLOOKUP(A1560,tickets!A:A,1,0)</f>
        <v>#N/A</v>
      </c>
    </row>
    <row r="1561" spans="1:25" hidden="1" x14ac:dyDescent="0.2">
      <c r="A1561" s="1" t="s">
        <v>6265</v>
      </c>
      <c r="B1561" s="1" t="s">
        <v>132</v>
      </c>
      <c r="C1561" s="1" t="s">
        <v>309</v>
      </c>
      <c r="D1561" s="1" t="s">
        <v>257</v>
      </c>
      <c r="E1561" s="1" t="s">
        <v>284</v>
      </c>
      <c r="F1561" s="1" t="s">
        <v>174</v>
      </c>
      <c r="G1561" s="1" t="s">
        <v>116</v>
      </c>
      <c r="H1561" s="1" t="s">
        <v>40</v>
      </c>
      <c r="I1561" s="1" t="s">
        <v>117</v>
      </c>
      <c r="J1561" s="1" t="s">
        <v>81</v>
      </c>
      <c r="K1561" s="1" t="s">
        <v>430</v>
      </c>
      <c r="L1561" s="1" t="s">
        <v>4621</v>
      </c>
      <c r="M1561" s="1" t="s">
        <v>11153</v>
      </c>
      <c r="N1561" s="1" t="s">
        <v>11146</v>
      </c>
      <c r="O1561" s="1" t="s">
        <v>122</v>
      </c>
      <c r="P1561" s="1" t="s">
        <v>199</v>
      </c>
      <c r="Q1561" s="1" t="s">
        <v>115</v>
      </c>
      <c r="R1561" s="1" t="s">
        <v>11154</v>
      </c>
      <c r="S1561" s="1" t="s">
        <v>1438</v>
      </c>
      <c r="T1561" s="1" t="s">
        <v>6268</v>
      </c>
      <c r="V1561" s="18">
        <v>3.1911689814814816</v>
      </c>
      <c r="W1561" s="18">
        <v>3.2096874999999998</v>
      </c>
      <c r="X1561" s="18">
        <v>1.8518518518518521E-2</v>
      </c>
      <c r="Y1561" s="1" t="e">
        <f>VLOOKUP(A1561,tickets!A:A,1,0)</f>
        <v>#N/A</v>
      </c>
    </row>
    <row r="1562" spans="1:25" hidden="1" x14ac:dyDescent="0.2">
      <c r="A1562" s="1" t="s">
        <v>5461</v>
      </c>
      <c r="B1562" s="1" t="s">
        <v>132</v>
      </c>
      <c r="C1562" s="1" t="s">
        <v>256</v>
      </c>
      <c r="D1562" s="1" t="s">
        <v>257</v>
      </c>
      <c r="E1562" s="1" t="s">
        <v>258</v>
      </c>
      <c r="F1562" s="1" t="s">
        <v>174</v>
      </c>
      <c r="G1562" s="1" t="s">
        <v>116</v>
      </c>
      <c r="H1562" s="1" t="s">
        <v>40</v>
      </c>
      <c r="I1562" s="1" t="s">
        <v>117</v>
      </c>
      <c r="J1562" s="1" t="s">
        <v>81</v>
      </c>
      <c r="K1562" s="1" t="s">
        <v>129</v>
      </c>
      <c r="L1562" s="1" t="s">
        <v>5462</v>
      </c>
      <c r="M1562" s="1" t="s">
        <v>11155</v>
      </c>
      <c r="N1562" s="1" t="s">
        <v>11156</v>
      </c>
      <c r="O1562" s="1" t="s">
        <v>122</v>
      </c>
      <c r="P1562" s="1" t="s">
        <v>199</v>
      </c>
      <c r="Q1562" s="1" t="s">
        <v>115</v>
      </c>
      <c r="R1562" s="1" t="s">
        <v>11157</v>
      </c>
      <c r="S1562" s="1" t="s">
        <v>1241</v>
      </c>
      <c r="T1562" s="1" t="s">
        <v>5466</v>
      </c>
      <c r="V1562" s="18">
        <v>0</v>
      </c>
      <c r="W1562" s="18">
        <v>7.083333333333333E-3</v>
      </c>
      <c r="X1562" s="18">
        <v>7.083333333333333E-3</v>
      </c>
      <c r="Y1562" s="1" t="e">
        <f>VLOOKUP(A1562,tickets!A:A,1,0)</f>
        <v>#N/A</v>
      </c>
    </row>
    <row r="1563" spans="1:25" x14ac:dyDescent="0.2">
      <c r="A1563" s="1" t="s">
        <v>1757</v>
      </c>
      <c r="B1563" s="1" t="s">
        <v>115</v>
      </c>
      <c r="C1563" s="1" t="s">
        <v>14</v>
      </c>
      <c r="D1563" s="1" t="s">
        <v>243</v>
      </c>
      <c r="E1563" s="1" t="s">
        <v>51</v>
      </c>
      <c r="F1563" s="1" t="s">
        <v>144</v>
      </c>
      <c r="G1563" s="1" t="s">
        <v>116</v>
      </c>
      <c r="H1563" s="1" t="s">
        <v>40</v>
      </c>
      <c r="I1563" s="1" t="s">
        <v>117</v>
      </c>
      <c r="J1563" s="1" t="s">
        <v>81</v>
      </c>
      <c r="K1563" s="1" t="s">
        <v>203</v>
      </c>
      <c r="L1563" s="1" t="s">
        <v>1761</v>
      </c>
      <c r="M1563" s="1" t="s">
        <v>1758</v>
      </c>
      <c r="N1563" s="1" t="s">
        <v>1759</v>
      </c>
      <c r="O1563" s="1" t="s">
        <v>122</v>
      </c>
      <c r="P1563" s="1" t="s">
        <v>246</v>
      </c>
      <c r="Q1563" s="1" t="s">
        <v>247</v>
      </c>
      <c r="R1563" s="1" t="s">
        <v>1760</v>
      </c>
      <c r="S1563" s="1" t="s">
        <v>1720</v>
      </c>
      <c r="T1563" s="1" t="s">
        <v>7303</v>
      </c>
      <c r="V1563" s="18">
        <v>4.8345370370370366</v>
      </c>
      <c r="W1563" s="18">
        <v>4.8452893518518518</v>
      </c>
      <c r="X1563" s="18">
        <v>1.0752314814814814E-2</v>
      </c>
      <c r="Y1563" s="1" t="e">
        <f>VLOOKUP(A1563,tickets!A:A,1,0)</f>
        <v>#N/A</v>
      </c>
    </row>
    <row r="1564" spans="1:25" x14ac:dyDescent="0.2">
      <c r="A1564" s="1" t="s">
        <v>1333</v>
      </c>
      <c r="B1564" s="1" t="s">
        <v>115</v>
      </c>
      <c r="C1564" s="1" t="s">
        <v>22</v>
      </c>
      <c r="D1564" s="1" t="s">
        <v>243</v>
      </c>
      <c r="E1564" s="1" t="s">
        <v>47</v>
      </c>
      <c r="F1564" s="1" t="s">
        <v>144</v>
      </c>
      <c r="G1564" s="1" t="s">
        <v>116</v>
      </c>
      <c r="H1564" s="1" t="s">
        <v>40</v>
      </c>
      <c r="I1564" s="1" t="s">
        <v>117</v>
      </c>
      <c r="J1564" s="1" t="s">
        <v>81</v>
      </c>
      <c r="K1564" s="1" t="s">
        <v>170</v>
      </c>
      <c r="L1564" s="1" t="s">
        <v>1337</v>
      </c>
      <c r="M1564" s="1" t="s">
        <v>1334</v>
      </c>
      <c r="N1564" s="1" t="s">
        <v>1335</v>
      </c>
      <c r="O1564" s="1" t="s">
        <v>122</v>
      </c>
      <c r="P1564" s="1" t="s">
        <v>246</v>
      </c>
      <c r="Q1564" s="1" t="s">
        <v>247</v>
      </c>
      <c r="R1564" s="1" t="s">
        <v>1336</v>
      </c>
      <c r="S1564" s="1" t="s">
        <v>1241</v>
      </c>
      <c r="T1564" s="1" t="s">
        <v>5470</v>
      </c>
      <c r="U1564" s="1" t="s">
        <v>5471</v>
      </c>
      <c r="V1564" s="18">
        <v>0</v>
      </c>
      <c r="W1564" s="18">
        <v>2.4861111111111108E-2</v>
      </c>
      <c r="X1564" s="18">
        <v>2.4861111111111108E-2</v>
      </c>
      <c r="Y1564" s="1" t="e">
        <f>VLOOKUP(A1564,tickets!A:A,1,0)</f>
        <v>#N/A</v>
      </c>
    </row>
    <row r="1565" spans="1:25" x14ac:dyDescent="0.2">
      <c r="A1565" s="1" t="s">
        <v>1490</v>
      </c>
      <c r="B1565" s="1" t="s">
        <v>112</v>
      </c>
      <c r="C1565" s="1" t="s">
        <v>20</v>
      </c>
      <c r="D1565" s="1" t="s">
        <v>311</v>
      </c>
      <c r="E1565" s="1" t="s">
        <v>66</v>
      </c>
      <c r="F1565" s="1" t="s">
        <v>145</v>
      </c>
      <c r="G1565" s="1" t="s">
        <v>116</v>
      </c>
      <c r="H1565" s="1" t="s">
        <v>50</v>
      </c>
      <c r="I1565" s="1" t="s">
        <v>109</v>
      </c>
      <c r="J1565" s="1" t="s">
        <v>81</v>
      </c>
      <c r="K1565" s="1" t="s">
        <v>121</v>
      </c>
      <c r="L1565" s="1" t="s">
        <v>1494</v>
      </c>
      <c r="M1565" s="1" t="s">
        <v>1491</v>
      </c>
      <c r="N1565" s="1" t="s">
        <v>1492</v>
      </c>
      <c r="O1565" s="1" t="s">
        <v>122</v>
      </c>
      <c r="P1565" s="1" t="s">
        <v>246</v>
      </c>
      <c r="Q1565" s="1" t="s">
        <v>247</v>
      </c>
      <c r="R1565" s="1" t="s">
        <v>1493</v>
      </c>
      <c r="S1565" s="1" t="s">
        <v>1438</v>
      </c>
      <c r="T1565" s="1" t="s">
        <v>312</v>
      </c>
      <c r="U1565" s="1" t="s">
        <v>7440</v>
      </c>
      <c r="V1565" s="18">
        <v>0</v>
      </c>
      <c r="W1565" s="18">
        <v>0</v>
      </c>
      <c r="X1565" s="18">
        <v>0</v>
      </c>
      <c r="Y1565" s="1" t="e">
        <f>VLOOKUP(A1565,tickets!A:A,1,0)</f>
        <v>#N/A</v>
      </c>
    </row>
    <row r="1566" spans="1:25" hidden="1" x14ac:dyDescent="0.2">
      <c r="A1566" s="1" t="s">
        <v>4403</v>
      </c>
      <c r="B1566" s="1" t="s">
        <v>132</v>
      </c>
      <c r="C1566" s="1" t="s">
        <v>256</v>
      </c>
      <c r="D1566" s="1" t="s">
        <v>257</v>
      </c>
      <c r="E1566" s="1" t="s">
        <v>258</v>
      </c>
      <c r="F1566" s="1" t="s">
        <v>471</v>
      </c>
      <c r="G1566" s="1" t="s">
        <v>116</v>
      </c>
      <c r="H1566" s="1" t="s">
        <v>40</v>
      </c>
      <c r="I1566" s="1" t="s">
        <v>117</v>
      </c>
      <c r="J1566" s="1" t="s">
        <v>81</v>
      </c>
      <c r="K1566" s="1" t="s">
        <v>259</v>
      </c>
      <c r="L1566" s="1" t="s">
        <v>260</v>
      </c>
      <c r="M1566" s="1" t="s">
        <v>11158</v>
      </c>
      <c r="N1566" s="1" t="s">
        <v>11159</v>
      </c>
      <c r="O1566" s="1" t="s">
        <v>122</v>
      </c>
      <c r="P1566" s="1" t="s">
        <v>199</v>
      </c>
      <c r="Q1566" s="1" t="s">
        <v>115</v>
      </c>
      <c r="R1566" s="1" t="s">
        <v>11160</v>
      </c>
      <c r="S1566" s="1" t="s">
        <v>1241</v>
      </c>
      <c r="T1566" s="1" t="s">
        <v>4407</v>
      </c>
      <c r="V1566" s="18">
        <v>0</v>
      </c>
      <c r="W1566" s="18">
        <v>9.3981481481481485E-3</v>
      </c>
      <c r="X1566" s="18">
        <v>9.3981481481481485E-3</v>
      </c>
      <c r="Y1566" s="1" t="e">
        <f>VLOOKUP(A1566,tickets!A:A,1,0)</f>
        <v>#N/A</v>
      </c>
    </row>
    <row r="1567" spans="1:25" hidden="1" x14ac:dyDescent="0.2">
      <c r="A1567" s="1" t="s">
        <v>4521</v>
      </c>
      <c r="B1567" s="1" t="s">
        <v>132</v>
      </c>
      <c r="C1567" s="1" t="s">
        <v>250</v>
      </c>
      <c r="D1567" s="1" t="s">
        <v>251</v>
      </c>
      <c r="E1567" s="1" t="s">
        <v>268</v>
      </c>
      <c r="F1567" s="1" t="s">
        <v>367</v>
      </c>
      <c r="G1567" s="1" t="s">
        <v>159</v>
      </c>
      <c r="H1567" s="1" t="s">
        <v>36</v>
      </c>
      <c r="I1567" s="1" t="s">
        <v>84</v>
      </c>
      <c r="J1567" s="1" t="s">
        <v>81</v>
      </c>
      <c r="K1567" s="1" t="s">
        <v>129</v>
      </c>
      <c r="L1567" s="1" t="s">
        <v>416</v>
      </c>
      <c r="M1567" s="1" t="s">
        <v>11161</v>
      </c>
      <c r="N1567" s="1" t="s">
        <v>11162</v>
      </c>
      <c r="O1567" s="1" t="s">
        <v>122</v>
      </c>
      <c r="P1567" s="1" t="s">
        <v>246</v>
      </c>
      <c r="Q1567" s="1" t="s">
        <v>247</v>
      </c>
      <c r="R1567" s="1" t="s">
        <v>11163</v>
      </c>
      <c r="S1567" s="1" t="s">
        <v>1241</v>
      </c>
      <c r="T1567" s="1" t="s">
        <v>416</v>
      </c>
      <c r="U1567" s="1" t="s">
        <v>291</v>
      </c>
      <c r="V1567" s="18">
        <v>7.6388888888888893E-4</v>
      </c>
      <c r="W1567" s="18">
        <v>2.4537037037037036E-3</v>
      </c>
      <c r="X1567" s="18">
        <v>1.689814814814815E-3</v>
      </c>
      <c r="Y1567" s="1" t="e">
        <f>VLOOKUP(A1567,tickets!A:A,1,0)</f>
        <v>#N/A</v>
      </c>
    </row>
    <row r="1568" spans="1:25" x14ac:dyDescent="0.2">
      <c r="A1568" s="1" t="s">
        <v>1348</v>
      </c>
      <c r="B1568" s="1" t="s">
        <v>115</v>
      </c>
      <c r="C1568" s="1" t="s">
        <v>20</v>
      </c>
      <c r="D1568" s="1" t="s">
        <v>257</v>
      </c>
      <c r="E1568" s="1" t="s">
        <v>69</v>
      </c>
      <c r="F1568" s="1" t="s">
        <v>151</v>
      </c>
      <c r="G1568" s="1" t="s">
        <v>116</v>
      </c>
      <c r="H1568" s="1" t="s">
        <v>40</v>
      </c>
      <c r="I1568" s="1" t="s">
        <v>117</v>
      </c>
      <c r="J1568" s="1" t="s">
        <v>81</v>
      </c>
      <c r="K1568" s="1" t="s">
        <v>155</v>
      </c>
      <c r="L1568" s="1" t="s">
        <v>1352</v>
      </c>
      <c r="M1568" s="1" t="s">
        <v>1349</v>
      </c>
      <c r="N1568" s="1" t="s">
        <v>1350</v>
      </c>
      <c r="O1568" s="1" t="s">
        <v>122</v>
      </c>
      <c r="P1568" s="1" t="s">
        <v>246</v>
      </c>
      <c r="Q1568" s="1" t="s">
        <v>247</v>
      </c>
      <c r="R1568" s="1" t="s">
        <v>1351</v>
      </c>
      <c r="S1568" s="1" t="s">
        <v>1241</v>
      </c>
      <c r="T1568" s="1" t="s">
        <v>5253</v>
      </c>
      <c r="U1568" s="1" t="s">
        <v>5254</v>
      </c>
      <c r="V1568" s="18">
        <v>1.6134259259259261E-2</v>
      </c>
      <c r="W1568" s="18">
        <v>4.5914351851851852E-2</v>
      </c>
      <c r="X1568" s="18">
        <v>2.9780092592592594E-2</v>
      </c>
      <c r="Y1568" s="1" t="e">
        <f>VLOOKUP(A1568,tickets!A:A,1,0)</f>
        <v>#N/A</v>
      </c>
    </row>
    <row r="1569" spans="1:25" hidden="1" x14ac:dyDescent="0.2">
      <c r="A1569" s="1" t="s">
        <v>5258</v>
      </c>
      <c r="B1569" s="1" t="s">
        <v>132</v>
      </c>
      <c r="C1569" s="1" t="s">
        <v>251</v>
      </c>
      <c r="D1569" s="1" t="s">
        <v>257</v>
      </c>
      <c r="E1569" s="1" t="s">
        <v>407</v>
      </c>
      <c r="F1569" s="1" t="s">
        <v>174</v>
      </c>
      <c r="G1569" s="1" t="s">
        <v>116</v>
      </c>
      <c r="H1569" s="1" t="s">
        <v>40</v>
      </c>
      <c r="I1569" s="1" t="s">
        <v>117</v>
      </c>
      <c r="J1569" s="1" t="s">
        <v>81</v>
      </c>
      <c r="K1569" s="1" t="s">
        <v>420</v>
      </c>
      <c r="L1569" s="1" t="s">
        <v>421</v>
      </c>
      <c r="M1569" s="1" t="s">
        <v>11164</v>
      </c>
      <c r="N1569" s="1" t="s">
        <v>11165</v>
      </c>
      <c r="O1569" s="1" t="s">
        <v>122</v>
      </c>
      <c r="P1569" s="1" t="s">
        <v>246</v>
      </c>
      <c r="Q1569" s="1" t="s">
        <v>247</v>
      </c>
      <c r="R1569" s="1" t="s">
        <v>11166</v>
      </c>
      <c r="S1569" s="1" t="s">
        <v>1241</v>
      </c>
      <c r="T1569" s="1" t="s">
        <v>5262</v>
      </c>
      <c r="U1569" s="1" t="s">
        <v>375</v>
      </c>
      <c r="V1569" s="18">
        <v>2.1064814814814813E-3</v>
      </c>
      <c r="W1569" s="18">
        <v>1.6886574074074075E-2</v>
      </c>
      <c r="X1569" s="18">
        <v>1.4780092592592595E-2</v>
      </c>
      <c r="Y1569" s="1" t="e">
        <f>VLOOKUP(A1569,tickets!A:A,1,0)</f>
        <v>#N/A</v>
      </c>
    </row>
    <row r="1570" spans="1:25" hidden="1" x14ac:dyDescent="0.2">
      <c r="A1570" s="1" t="s">
        <v>4738</v>
      </c>
      <c r="B1570" s="1" t="s">
        <v>132</v>
      </c>
      <c r="C1570" s="1" t="s">
        <v>250</v>
      </c>
      <c r="D1570" s="1" t="s">
        <v>251</v>
      </c>
      <c r="E1570" s="1" t="s">
        <v>268</v>
      </c>
      <c r="F1570" s="1" t="s">
        <v>367</v>
      </c>
      <c r="G1570" s="1" t="s">
        <v>110</v>
      </c>
      <c r="H1570" s="1" t="s">
        <v>50</v>
      </c>
      <c r="I1570" s="1" t="s">
        <v>109</v>
      </c>
      <c r="J1570" s="1" t="s">
        <v>81</v>
      </c>
      <c r="K1570" s="1" t="s">
        <v>129</v>
      </c>
      <c r="L1570" s="1" t="s">
        <v>4739</v>
      </c>
      <c r="M1570" s="1" t="s">
        <v>11167</v>
      </c>
      <c r="N1570" s="1" t="s">
        <v>11168</v>
      </c>
      <c r="O1570" s="1" t="s">
        <v>122</v>
      </c>
      <c r="P1570" s="1" t="s">
        <v>246</v>
      </c>
      <c r="Q1570" s="1" t="s">
        <v>247</v>
      </c>
      <c r="R1570" s="1" t="s">
        <v>11169</v>
      </c>
      <c r="S1570" s="1" t="s">
        <v>1241</v>
      </c>
      <c r="T1570" s="1" t="s">
        <v>4739</v>
      </c>
      <c r="U1570" s="1" t="s">
        <v>412</v>
      </c>
      <c r="V1570" s="18">
        <v>8.2175925925925917E-4</v>
      </c>
      <c r="W1570" s="18">
        <v>2.5000000000000001E-3</v>
      </c>
      <c r="X1570" s="18">
        <v>1.6782407407407406E-3</v>
      </c>
      <c r="Y1570" s="1" t="e">
        <f>VLOOKUP(A1570,tickets!A:A,1,0)</f>
        <v>#N/A</v>
      </c>
    </row>
    <row r="1571" spans="1:25" hidden="1" x14ac:dyDescent="0.2">
      <c r="A1571" s="1" t="s">
        <v>1621</v>
      </c>
      <c r="B1571" s="1" t="s">
        <v>173</v>
      </c>
      <c r="C1571" s="1" t="s">
        <v>13</v>
      </c>
      <c r="D1571" s="1" t="s">
        <v>13</v>
      </c>
      <c r="E1571" s="1" t="s">
        <v>38</v>
      </c>
      <c r="F1571" s="1" t="s">
        <v>196</v>
      </c>
      <c r="G1571" s="1" t="s">
        <v>159</v>
      </c>
      <c r="H1571" s="1" t="s">
        <v>36</v>
      </c>
      <c r="I1571" s="1" t="s">
        <v>84</v>
      </c>
      <c r="J1571" s="1" t="s">
        <v>80</v>
      </c>
      <c r="K1571" s="1" t="s">
        <v>111</v>
      </c>
      <c r="L1571" s="1" t="s">
        <v>1625</v>
      </c>
      <c r="M1571" s="1" t="s">
        <v>1622</v>
      </c>
      <c r="N1571" s="1" t="s">
        <v>1623</v>
      </c>
      <c r="O1571" s="1" t="s">
        <v>122</v>
      </c>
      <c r="P1571" s="1" t="s">
        <v>363</v>
      </c>
      <c r="Q1571" s="1" t="s">
        <v>423</v>
      </c>
      <c r="R1571" s="1" t="s">
        <v>1624</v>
      </c>
      <c r="S1571" s="1" t="s">
        <v>1581</v>
      </c>
      <c r="T1571" s="1" t="s">
        <v>6740</v>
      </c>
      <c r="U1571" s="1" t="s">
        <v>6741</v>
      </c>
      <c r="V1571" s="18">
        <v>3.7823958333333336</v>
      </c>
      <c r="W1571" s="18">
        <v>3.8088194444444441</v>
      </c>
      <c r="X1571" s="18">
        <v>2.642361111111111E-2</v>
      </c>
      <c r="Y1571" s="1" t="e">
        <f>VLOOKUP(A1571,tickets!A:A,1,0)</f>
        <v>#N/A</v>
      </c>
    </row>
    <row r="1572" spans="1:25" hidden="1" x14ac:dyDescent="0.2">
      <c r="A1572" s="1" t="s">
        <v>1358</v>
      </c>
      <c r="B1572" s="1" t="s">
        <v>124</v>
      </c>
      <c r="C1572" s="1" t="s">
        <v>18</v>
      </c>
      <c r="D1572" s="1" t="s">
        <v>277</v>
      </c>
      <c r="E1572" s="1" t="s">
        <v>58</v>
      </c>
      <c r="F1572" s="1" t="s">
        <v>125</v>
      </c>
      <c r="G1572" s="1" t="s">
        <v>123</v>
      </c>
      <c r="H1572" s="1" t="s">
        <v>50</v>
      </c>
      <c r="I1572" s="1" t="s">
        <v>109</v>
      </c>
      <c r="J1572" s="1" t="s">
        <v>80</v>
      </c>
      <c r="K1572" s="1" t="s">
        <v>138</v>
      </c>
      <c r="L1572" s="1" t="s">
        <v>458</v>
      </c>
      <c r="M1572" s="1" t="s">
        <v>1359</v>
      </c>
      <c r="N1572" s="1" t="s">
        <v>1359</v>
      </c>
      <c r="O1572" s="1" t="s">
        <v>122</v>
      </c>
      <c r="P1572" s="1" t="s">
        <v>278</v>
      </c>
      <c r="Q1572" s="1" t="s">
        <v>278</v>
      </c>
      <c r="R1572" s="1" t="s">
        <v>1360</v>
      </c>
      <c r="S1572" s="1" t="s">
        <v>1241</v>
      </c>
      <c r="T1572" s="1" t="s">
        <v>4988</v>
      </c>
      <c r="V1572" s="18">
        <v>6.9108796296296293E-2</v>
      </c>
      <c r="W1572" s="18">
        <v>7.8113425925925919E-2</v>
      </c>
      <c r="X1572" s="18">
        <v>9.0046296296296298E-3</v>
      </c>
      <c r="Y1572" s="1" t="e">
        <f>VLOOKUP(A1572,tickets!A:A,1,0)</f>
        <v>#N/A</v>
      </c>
    </row>
    <row r="1573" spans="1:25" hidden="1" x14ac:dyDescent="0.2">
      <c r="A1573" s="1" t="s">
        <v>4997</v>
      </c>
      <c r="B1573" s="1" t="s">
        <v>132</v>
      </c>
      <c r="C1573" s="1" t="s">
        <v>251</v>
      </c>
      <c r="D1573" s="1" t="s">
        <v>257</v>
      </c>
      <c r="E1573" s="1" t="s">
        <v>407</v>
      </c>
      <c r="F1573" s="1" t="s">
        <v>174</v>
      </c>
      <c r="G1573" s="1" t="s">
        <v>116</v>
      </c>
      <c r="H1573" s="1" t="s">
        <v>40</v>
      </c>
      <c r="I1573" s="1" t="s">
        <v>117</v>
      </c>
      <c r="J1573" s="1" t="s">
        <v>81</v>
      </c>
      <c r="K1573" s="1" t="s">
        <v>129</v>
      </c>
      <c r="L1573" s="1" t="s">
        <v>264</v>
      </c>
      <c r="M1573" s="1" t="s">
        <v>11170</v>
      </c>
      <c r="N1573" s="1" t="s">
        <v>11171</v>
      </c>
      <c r="O1573" s="1" t="s">
        <v>122</v>
      </c>
      <c r="P1573" s="1" t="s">
        <v>246</v>
      </c>
      <c r="Q1573" s="1" t="s">
        <v>247</v>
      </c>
      <c r="R1573" s="1" t="s">
        <v>11172</v>
      </c>
      <c r="S1573" s="1" t="s">
        <v>1241</v>
      </c>
      <c r="T1573" s="1" t="s">
        <v>5001</v>
      </c>
      <c r="U1573" s="1" t="s">
        <v>375</v>
      </c>
      <c r="V1573" s="18">
        <v>1.230324074074074E-2</v>
      </c>
      <c r="W1573" s="18">
        <v>2.013888888888889E-2</v>
      </c>
      <c r="X1573" s="18">
        <v>7.8356481481481489E-3</v>
      </c>
      <c r="Y1573" s="1" t="e">
        <f>VLOOKUP(A1573,tickets!A:A,1,0)</f>
        <v>#N/A</v>
      </c>
    </row>
    <row r="1574" spans="1:25" hidden="1" x14ac:dyDescent="0.2">
      <c r="A1574" s="1" t="s">
        <v>5057</v>
      </c>
      <c r="B1574" s="1" t="s">
        <v>164</v>
      </c>
      <c r="C1574" s="1" t="s">
        <v>295</v>
      </c>
      <c r="D1574" s="1" t="s">
        <v>296</v>
      </c>
      <c r="E1574" s="1" t="s">
        <v>297</v>
      </c>
      <c r="F1574" s="1" t="s">
        <v>298</v>
      </c>
      <c r="G1574" s="1" t="s">
        <v>110</v>
      </c>
      <c r="H1574" s="1" t="s">
        <v>50</v>
      </c>
      <c r="I1574" s="1" t="s">
        <v>109</v>
      </c>
      <c r="J1574" s="1" t="s">
        <v>4186</v>
      </c>
      <c r="K1574" s="1" t="s">
        <v>129</v>
      </c>
      <c r="L1574" s="1" t="s">
        <v>299</v>
      </c>
      <c r="M1574" s="1" t="s">
        <v>11173</v>
      </c>
      <c r="N1574" s="1" t="s">
        <v>11174</v>
      </c>
      <c r="O1574" s="1" t="s">
        <v>122</v>
      </c>
      <c r="P1574" s="1" t="s">
        <v>266</v>
      </c>
      <c r="Q1574" s="1" t="s">
        <v>283</v>
      </c>
      <c r="R1574" s="1" t="s">
        <v>11175</v>
      </c>
      <c r="S1574" s="1" t="s">
        <v>1374</v>
      </c>
      <c r="U1574" s="1" t="s">
        <v>5061</v>
      </c>
      <c r="V1574" s="18">
        <v>0</v>
      </c>
      <c r="W1574" s="18">
        <v>0</v>
      </c>
      <c r="X1574" s="18">
        <v>0</v>
      </c>
      <c r="Y1574" s="1" t="e">
        <f>VLOOKUP(A1574,tickets!A:A,1,0)</f>
        <v>#N/A</v>
      </c>
    </row>
    <row r="1575" spans="1:25" hidden="1" x14ac:dyDescent="0.2">
      <c r="A1575" s="1" t="s">
        <v>4222</v>
      </c>
      <c r="B1575" s="1" t="s">
        <v>164</v>
      </c>
      <c r="C1575" s="1" t="s">
        <v>295</v>
      </c>
      <c r="D1575" s="1" t="s">
        <v>296</v>
      </c>
      <c r="E1575" s="1" t="s">
        <v>297</v>
      </c>
      <c r="F1575" s="1" t="s">
        <v>298</v>
      </c>
      <c r="G1575" s="1" t="s">
        <v>110</v>
      </c>
      <c r="H1575" s="1" t="s">
        <v>50</v>
      </c>
      <c r="I1575" s="1" t="s">
        <v>109</v>
      </c>
      <c r="J1575" s="1" t="s">
        <v>4186</v>
      </c>
      <c r="K1575" s="1" t="s">
        <v>129</v>
      </c>
      <c r="L1575" s="1" t="s">
        <v>299</v>
      </c>
      <c r="M1575" s="1" t="s">
        <v>11176</v>
      </c>
      <c r="N1575" s="1" t="s">
        <v>11177</v>
      </c>
      <c r="O1575" s="1" t="s">
        <v>122</v>
      </c>
      <c r="P1575" s="1" t="s">
        <v>266</v>
      </c>
      <c r="Q1575" s="1" t="s">
        <v>283</v>
      </c>
      <c r="R1575" s="1" t="s">
        <v>11178</v>
      </c>
      <c r="S1575" s="1" t="s">
        <v>1374</v>
      </c>
      <c r="U1575" s="1" t="s">
        <v>300</v>
      </c>
      <c r="V1575" s="18">
        <v>0</v>
      </c>
      <c r="W1575" s="18">
        <v>0</v>
      </c>
      <c r="X1575" s="18">
        <v>0</v>
      </c>
      <c r="Y1575" s="1" t="e">
        <f>VLOOKUP(A1575,tickets!A:A,1,0)</f>
        <v>#N/A</v>
      </c>
    </row>
    <row r="1576" spans="1:25" hidden="1" x14ac:dyDescent="0.2">
      <c r="A1576" s="1" t="s">
        <v>4842</v>
      </c>
      <c r="B1576" s="1" t="s">
        <v>164</v>
      </c>
      <c r="C1576" s="1" t="s">
        <v>295</v>
      </c>
      <c r="D1576" s="1" t="s">
        <v>296</v>
      </c>
      <c r="E1576" s="1" t="s">
        <v>297</v>
      </c>
      <c r="F1576" s="1" t="s">
        <v>298</v>
      </c>
      <c r="G1576" s="1" t="s">
        <v>110</v>
      </c>
      <c r="H1576" s="1" t="s">
        <v>50</v>
      </c>
      <c r="I1576" s="1" t="s">
        <v>109</v>
      </c>
      <c r="J1576" s="1" t="s">
        <v>4186</v>
      </c>
      <c r="K1576" s="1" t="s">
        <v>129</v>
      </c>
      <c r="L1576" s="1" t="s">
        <v>299</v>
      </c>
      <c r="M1576" s="1" t="s">
        <v>11179</v>
      </c>
      <c r="N1576" s="1" t="s">
        <v>11180</v>
      </c>
      <c r="O1576" s="1" t="s">
        <v>122</v>
      </c>
      <c r="P1576" s="1" t="s">
        <v>266</v>
      </c>
      <c r="Q1576" s="1" t="s">
        <v>283</v>
      </c>
      <c r="R1576" s="1" t="s">
        <v>11181</v>
      </c>
      <c r="S1576" s="1" t="s">
        <v>1374</v>
      </c>
      <c r="U1576" s="1" t="s">
        <v>300</v>
      </c>
      <c r="V1576" s="18">
        <v>0</v>
      </c>
      <c r="W1576" s="18">
        <v>0</v>
      </c>
      <c r="X1576" s="18">
        <v>0</v>
      </c>
      <c r="Y1576" s="1" t="e">
        <f>VLOOKUP(A1576,tickets!A:A,1,0)</f>
        <v>#N/A</v>
      </c>
    </row>
    <row r="1577" spans="1:25" hidden="1" x14ac:dyDescent="0.2">
      <c r="A1577" s="1" t="s">
        <v>5388</v>
      </c>
      <c r="B1577" s="1" t="s">
        <v>132</v>
      </c>
      <c r="C1577" s="1" t="s">
        <v>309</v>
      </c>
      <c r="D1577" s="1" t="s">
        <v>257</v>
      </c>
      <c r="E1577" s="1" t="s">
        <v>281</v>
      </c>
      <c r="F1577" s="1" t="s">
        <v>174</v>
      </c>
      <c r="G1577" s="1" t="s">
        <v>116</v>
      </c>
      <c r="H1577" s="1" t="s">
        <v>40</v>
      </c>
      <c r="I1577" s="1" t="s">
        <v>117</v>
      </c>
      <c r="J1577" s="1" t="s">
        <v>81</v>
      </c>
      <c r="K1577" s="1" t="s">
        <v>371</v>
      </c>
      <c r="L1577" s="1" t="s">
        <v>440</v>
      </c>
      <c r="M1577" s="1" t="s">
        <v>11182</v>
      </c>
      <c r="N1577" s="1" t="s">
        <v>11183</v>
      </c>
      <c r="O1577" s="1" t="s">
        <v>122</v>
      </c>
      <c r="P1577" s="1" t="s">
        <v>363</v>
      </c>
      <c r="Q1577" s="1" t="s">
        <v>230</v>
      </c>
      <c r="R1577" s="1" t="s">
        <v>11184</v>
      </c>
      <c r="S1577" s="1" t="s">
        <v>1241</v>
      </c>
      <c r="T1577" s="1" t="s">
        <v>5392</v>
      </c>
      <c r="U1577" s="1" t="s">
        <v>467</v>
      </c>
      <c r="V1577" s="18">
        <v>1.834490740740741E-2</v>
      </c>
      <c r="W1577" s="18">
        <v>2.3067129629629632E-2</v>
      </c>
      <c r="X1577" s="18">
        <v>4.7222222222222223E-3</v>
      </c>
      <c r="Y1577" s="1" t="e">
        <f>VLOOKUP(A1577,tickets!A:A,1,0)</f>
        <v>#N/A</v>
      </c>
    </row>
    <row r="1578" spans="1:25" hidden="1" x14ac:dyDescent="0.2">
      <c r="A1578" s="1" t="s">
        <v>4620</v>
      </c>
      <c r="B1578" s="1" t="s">
        <v>132</v>
      </c>
      <c r="C1578" s="1" t="s">
        <v>309</v>
      </c>
      <c r="D1578" s="1" t="s">
        <v>257</v>
      </c>
      <c r="E1578" s="1" t="s">
        <v>281</v>
      </c>
      <c r="F1578" s="1" t="s">
        <v>174</v>
      </c>
      <c r="G1578" s="1" t="s">
        <v>116</v>
      </c>
      <c r="H1578" s="1" t="s">
        <v>40</v>
      </c>
      <c r="I1578" s="1" t="s">
        <v>117</v>
      </c>
      <c r="J1578" s="1" t="s">
        <v>81</v>
      </c>
      <c r="K1578" s="1" t="s">
        <v>430</v>
      </c>
      <c r="L1578" s="1" t="s">
        <v>4621</v>
      </c>
      <c r="M1578" s="1" t="s">
        <v>11185</v>
      </c>
      <c r="N1578" s="1" t="s">
        <v>11186</v>
      </c>
      <c r="O1578" s="1" t="s">
        <v>122</v>
      </c>
      <c r="P1578" s="1" t="s">
        <v>246</v>
      </c>
      <c r="Q1578" s="1" t="s">
        <v>247</v>
      </c>
      <c r="R1578" s="1" t="s">
        <v>11187</v>
      </c>
      <c r="S1578" s="1" t="s">
        <v>1241</v>
      </c>
      <c r="T1578" s="1" t="s">
        <v>4625</v>
      </c>
      <c r="U1578" s="1" t="s">
        <v>4626</v>
      </c>
      <c r="V1578" s="18">
        <v>9.6874999999999999E-3</v>
      </c>
      <c r="W1578" s="18">
        <v>2.0092592592592592E-2</v>
      </c>
      <c r="X1578" s="18">
        <v>1.0405092592592593E-2</v>
      </c>
      <c r="Y1578" s="1" t="e">
        <f>VLOOKUP(A1578,tickets!A:A,1,0)</f>
        <v>#N/A</v>
      </c>
    </row>
    <row r="1579" spans="1:25" hidden="1" x14ac:dyDescent="0.2">
      <c r="A1579" s="1" t="s">
        <v>5183</v>
      </c>
      <c r="B1579" s="1" t="s">
        <v>132</v>
      </c>
      <c r="C1579" s="1" t="s">
        <v>256</v>
      </c>
      <c r="D1579" s="1" t="s">
        <v>257</v>
      </c>
      <c r="E1579" s="1" t="s">
        <v>289</v>
      </c>
      <c r="F1579" s="1" t="s">
        <v>174</v>
      </c>
      <c r="G1579" s="1" t="s">
        <v>116</v>
      </c>
      <c r="H1579" s="1" t="s">
        <v>40</v>
      </c>
      <c r="I1579" s="1" t="s">
        <v>117</v>
      </c>
      <c r="J1579" s="1" t="s">
        <v>81</v>
      </c>
      <c r="K1579" s="1" t="s">
        <v>259</v>
      </c>
      <c r="L1579" s="1" t="s">
        <v>464</v>
      </c>
      <c r="M1579" s="1" t="s">
        <v>11188</v>
      </c>
      <c r="N1579" s="1" t="s">
        <v>11189</v>
      </c>
      <c r="O1579" s="1" t="s">
        <v>122</v>
      </c>
      <c r="P1579" s="1" t="s">
        <v>199</v>
      </c>
      <c r="Q1579" s="1" t="s">
        <v>115</v>
      </c>
      <c r="R1579" s="1" t="s">
        <v>11190</v>
      </c>
      <c r="S1579" s="1" t="s">
        <v>1241</v>
      </c>
      <c r="T1579" s="1" t="s">
        <v>4412</v>
      </c>
      <c r="U1579" s="1" t="s">
        <v>375</v>
      </c>
      <c r="V1579" s="18">
        <v>5.8796296296296296E-3</v>
      </c>
      <c r="W1579" s="18">
        <v>2.9965277777777775E-2</v>
      </c>
      <c r="X1579" s="18">
        <v>2.4085648148148148E-2</v>
      </c>
      <c r="Y1579" s="1" t="e">
        <f>VLOOKUP(A1579,tickets!A:A,1,0)</f>
        <v>#N/A</v>
      </c>
    </row>
    <row r="1580" spans="1:25" hidden="1" x14ac:dyDescent="0.2">
      <c r="A1580" s="1" t="s">
        <v>4989</v>
      </c>
      <c r="B1580" s="1" t="s">
        <v>132</v>
      </c>
      <c r="C1580" s="1" t="s">
        <v>256</v>
      </c>
      <c r="D1580" s="1" t="s">
        <v>257</v>
      </c>
      <c r="E1580" s="1" t="s">
        <v>289</v>
      </c>
      <c r="F1580" s="1" t="s">
        <v>174</v>
      </c>
      <c r="G1580" s="1" t="s">
        <v>116</v>
      </c>
      <c r="H1580" s="1" t="s">
        <v>40</v>
      </c>
      <c r="I1580" s="1" t="s">
        <v>117</v>
      </c>
      <c r="J1580" s="1" t="s">
        <v>81</v>
      </c>
      <c r="K1580" s="1" t="s">
        <v>259</v>
      </c>
      <c r="L1580" s="1" t="s">
        <v>464</v>
      </c>
      <c r="M1580" s="1" t="s">
        <v>11191</v>
      </c>
      <c r="N1580" s="1" t="s">
        <v>11192</v>
      </c>
      <c r="O1580" s="1" t="s">
        <v>122</v>
      </c>
      <c r="P1580" s="1" t="s">
        <v>199</v>
      </c>
      <c r="Q1580" s="1" t="s">
        <v>115</v>
      </c>
      <c r="R1580" s="1" t="s">
        <v>11193</v>
      </c>
      <c r="S1580" s="1" t="s">
        <v>1241</v>
      </c>
      <c r="T1580" s="1" t="s">
        <v>4412</v>
      </c>
      <c r="U1580" s="1" t="s">
        <v>375</v>
      </c>
      <c r="V1580" s="18">
        <v>6.0416666666666665E-3</v>
      </c>
      <c r="W1580" s="18">
        <v>2.49537037037037E-2</v>
      </c>
      <c r="X1580" s="18">
        <v>1.8912037037037036E-2</v>
      </c>
      <c r="Y1580" s="1" t="e">
        <f>VLOOKUP(A1580,tickets!A:A,1,0)</f>
        <v>#N/A</v>
      </c>
    </row>
    <row r="1581" spans="1:25" hidden="1" x14ac:dyDescent="0.2">
      <c r="A1581" s="1" t="s">
        <v>4993</v>
      </c>
      <c r="B1581" s="1" t="s">
        <v>132</v>
      </c>
      <c r="C1581" s="1" t="s">
        <v>256</v>
      </c>
      <c r="D1581" s="1" t="s">
        <v>257</v>
      </c>
      <c r="E1581" s="1" t="s">
        <v>289</v>
      </c>
      <c r="F1581" s="1" t="s">
        <v>174</v>
      </c>
      <c r="G1581" s="1" t="s">
        <v>116</v>
      </c>
      <c r="H1581" s="1" t="s">
        <v>40</v>
      </c>
      <c r="I1581" s="1" t="s">
        <v>117</v>
      </c>
      <c r="J1581" s="1" t="s">
        <v>81</v>
      </c>
      <c r="K1581" s="1" t="s">
        <v>259</v>
      </c>
      <c r="L1581" s="1" t="s">
        <v>464</v>
      </c>
      <c r="M1581" s="1" t="s">
        <v>11194</v>
      </c>
      <c r="N1581" s="1" t="s">
        <v>11195</v>
      </c>
      <c r="O1581" s="1" t="s">
        <v>122</v>
      </c>
      <c r="P1581" s="1" t="s">
        <v>199</v>
      </c>
      <c r="Q1581" s="1" t="s">
        <v>115</v>
      </c>
      <c r="R1581" s="1" t="s">
        <v>11196</v>
      </c>
      <c r="S1581" s="1" t="s">
        <v>1241</v>
      </c>
      <c r="T1581" s="1" t="s">
        <v>4412</v>
      </c>
      <c r="U1581" s="1" t="s">
        <v>375</v>
      </c>
      <c r="V1581" s="18">
        <v>6.3078703703703708E-3</v>
      </c>
      <c r="W1581" s="18">
        <v>2.2673611111111113E-2</v>
      </c>
      <c r="X1581" s="18">
        <v>1.636574074074074E-2</v>
      </c>
      <c r="Y1581" s="1" t="e">
        <f>VLOOKUP(A1581,tickets!A:A,1,0)</f>
        <v>#N/A</v>
      </c>
    </row>
    <row r="1582" spans="1:25" hidden="1" x14ac:dyDescent="0.2">
      <c r="A1582" s="1" t="s">
        <v>5370</v>
      </c>
      <c r="B1582" s="1" t="s">
        <v>132</v>
      </c>
      <c r="C1582" s="1" t="s">
        <v>256</v>
      </c>
      <c r="D1582" s="1" t="s">
        <v>257</v>
      </c>
      <c r="E1582" s="1" t="s">
        <v>289</v>
      </c>
      <c r="F1582" s="1" t="s">
        <v>174</v>
      </c>
      <c r="G1582" s="1" t="s">
        <v>116</v>
      </c>
      <c r="H1582" s="1" t="s">
        <v>40</v>
      </c>
      <c r="I1582" s="1" t="s">
        <v>117</v>
      </c>
      <c r="J1582" s="1" t="s">
        <v>81</v>
      </c>
      <c r="K1582" s="1" t="s">
        <v>259</v>
      </c>
      <c r="L1582" s="1" t="s">
        <v>464</v>
      </c>
      <c r="M1582" s="1" t="s">
        <v>11197</v>
      </c>
      <c r="N1582" s="1" t="s">
        <v>11198</v>
      </c>
      <c r="O1582" s="1" t="s">
        <v>122</v>
      </c>
      <c r="P1582" s="1" t="s">
        <v>199</v>
      </c>
      <c r="Q1582" s="1" t="s">
        <v>115</v>
      </c>
      <c r="R1582" s="1" t="s">
        <v>11199</v>
      </c>
      <c r="S1582" s="1" t="s">
        <v>1241</v>
      </c>
      <c r="T1582" s="1" t="s">
        <v>4412</v>
      </c>
      <c r="U1582" s="1" t="s">
        <v>262</v>
      </c>
      <c r="V1582" s="18">
        <v>6.4930555555555549E-3</v>
      </c>
      <c r="W1582" s="18">
        <v>2.0405092592592593E-2</v>
      </c>
      <c r="X1582" s="18">
        <v>1.3912037037037037E-2</v>
      </c>
      <c r="Y1582" s="1" t="e">
        <f>VLOOKUP(A1582,tickets!A:A,1,0)</f>
        <v>#N/A</v>
      </c>
    </row>
    <row r="1583" spans="1:25" x14ac:dyDescent="0.2">
      <c r="A1583" s="1" t="s">
        <v>1366</v>
      </c>
      <c r="B1583" s="1" t="s">
        <v>199</v>
      </c>
      <c r="C1583" s="1" t="s">
        <v>18</v>
      </c>
      <c r="D1583" s="1" t="s">
        <v>18</v>
      </c>
      <c r="E1583" s="1" t="s">
        <v>58</v>
      </c>
      <c r="F1583" s="1" t="s">
        <v>172</v>
      </c>
      <c r="G1583" s="1" t="s">
        <v>110</v>
      </c>
      <c r="H1583" s="1" t="s">
        <v>50</v>
      </c>
      <c r="I1583" s="1" t="s">
        <v>109</v>
      </c>
      <c r="J1583" s="1" t="s">
        <v>81</v>
      </c>
      <c r="K1583" s="1" t="s">
        <v>111</v>
      </c>
      <c r="L1583" s="1" t="s">
        <v>1370</v>
      </c>
      <c r="M1583" s="1" t="s">
        <v>1367</v>
      </c>
      <c r="N1583" s="1" t="s">
        <v>1368</v>
      </c>
      <c r="O1583" s="1" t="s">
        <v>122</v>
      </c>
      <c r="P1583" s="1" t="s">
        <v>246</v>
      </c>
      <c r="Q1583" s="1" t="s">
        <v>247</v>
      </c>
      <c r="R1583" s="1" t="s">
        <v>1369</v>
      </c>
      <c r="S1583" s="1" t="s">
        <v>1241</v>
      </c>
      <c r="T1583" s="1" t="s">
        <v>4746</v>
      </c>
      <c r="V1583" s="18">
        <v>0</v>
      </c>
      <c r="W1583" s="18">
        <v>1.4120370370370369E-3</v>
      </c>
      <c r="X1583" s="18">
        <v>1.4120370370370369E-3</v>
      </c>
      <c r="Y1583" s="1" t="e">
        <f>VLOOKUP(A1583,tickets!A:A,1,0)</f>
        <v>#N/A</v>
      </c>
    </row>
    <row r="1584" spans="1:25" hidden="1" x14ac:dyDescent="0.2">
      <c r="A1584" s="1" t="s">
        <v>5454</v>
      </c>
      <c r="B1584" s="1" t="s">
        <v>132</v>
      </c>
      <c r="C1584" s="1" t="s">
        <v>256</v>
      </c>
      <c r="D1584" s="1" t="s">
        <v>257</v>
      </c>
      <c r="E1584" s="1" t="s">
        <v>289</v>
      </c>
      <c r="F1584" s="1" t="s">
        <v>174</v>
      </c>
      <c r="G1584" s="1" t="s">
        <v>116</v>
      </c>
      <c r="H1584" s="1" t="s">
        <v>40</v>
      </c>
      <c r="I1584" s="1" t="s">
        <v>117</v>
      </c>
      <c r="J1584" s="1" t="s">
        <v>81</v>
      </c>
      <c r="K1584" s="1" t="s">
        <v>259</v>
      </c>
      <c r="L1584" s="1" t="s">
        <v>464</v>
      </c>
      <c r="M1584" s="1" t="s">
        <v>11200</v>
      </c>
      <c r="N1584" s="1" t="s">
        <v>11201</v>
      </c>
      <c r="O1584" s="1" t="s">
        <v>122</v>
      </c>
      <c r="P1584" s="1" t="s">
        <v>199</v>
      </c>
      <c r="Q1584" s="1" t="s">
        <v>115</v>
      </c>
      <c r="R1584" s="1" t="s">
        <v>11202</v>
      </c>
      <c r="S1584" s="1" t="s">
        <v>1241</v>
      </c>
      <c r="T1584" s="1" t="s">
        <v>4412</v>
      </c>
      <c r="U1584" s="1" t="s">
        <v>262</v>
      </c>
      <c r="V1584" s="18">
        <v>6.6319444444444446E-3</v>
      </c>
      <c r="W1584" s="18">
        <v>1.7685185185185182E-2</v>
      </c>
      <c r="X1584" s="18">
        <v>1.105324074074074E-2</v>
      </c>
      <c r="Y1584" s="1" t="e">
        <f>VLOOKUP(A1584,tickets!A:A,1,0)</f>
        <v>#N/A</v>
      </c>
    </row>
    <row r="1585" spans="1:25" hidden="1" x14ac:dyDescent="0.2">
      <c r="A1585" s="1" t="s">
        <v>5374</v>
      </c>
      <c r="B1585" s="1" t="s">
        <v>132</v>
      </c>
      <c r="C1585" s="1" t="s">
        <v>256</v>
      </c>
      <c r="D1585" s="1" t="s">
        <v>257</v>
      </c>
      <c r="E1585" s="1" t="s">
        <v>289</v>
      </c>
      <c r="F1585" s="1" t="s">
        <v>174</v>
      </c>
      <c r="G1585" s="1" t="s">
        <v>116</v>
      </c>
      <c r="H1585" s="1" t="s">
        <v>40</v>
      </c>
      <c r="I1585" s="1" t="s">
        <v>117</v>
      </c>
      <c r="J1585" s="1" t="s">
        <v>81</v>
      </c>
      <c r="K1585" s="1" t="s">
        <v>259</v>
      </c>
      <c r="L1585" s="1" t="s">
        <v>464</v>
      </c>
      <c r="M1585" s="1" t="s">
        <v>11203</v>
      </c>
      <c r="N1585" s="1" t="s">
        <v>11204</v>
      </c>
      <c r="O1585" s="1" t="s">
        <v>122</v>
      </c>
      <c r="P1585" s="1" t="s">
        <v>199</v>
      </c>
      <c r="Q1585" s="1" t="s">
        <v>115</v>
      </c>
      <c r="R1585" s="1" t="s">
        <v>11205</v>
      </c>
      <c r="S1585" s="1" t="s">
        <v>1241</v>
      </c>
      <c r="T1585" s="1" t="s">
        <v>4412</v>
      </c>
      <c r="U1585" s="1" t="s">
        <v>262</v>
      </c>
      <c r="V1585" s="18">
        <v>6.9097222222222225E-3</v>
      </c>
      <c r="W1585" s="18">
        <v>1.5648148148148151E-2</v>
      </c>
      <c r="X1585" s="18">
        <v>8.7384259259259255E-3</v>
      </c>
      <c r="Y1585" s="1" t="e">
        <f>VLOOKUP(A1585,tickets!A:A,1,0)</f>
        <v>#N/A</v>
      </c>
    </row>
    <row r="1586" spans="1:25" hidden="1" x14ac:dyDescent="0.2">
      <c r="A1586" s="1" t="s">
        <v>4408</v>
      </c>
      <c r="B1586" s="1" t="s">
        <v>132</v>
      </c>
      <c r="C1586" s="1" t="s">
        <v>256</v>
      </c>
      <c r="D1586" s="1" t="s">
        <v>257</v>
      </c>
      <c r="E1586" s="1" t="s">
        <v>289</v>
      </c>
      <c r="F1586" s="1" t="s">
        <v>174</v>
      </c>
      <c r="G1586" s="1" t="s">
        <v>116</v>
      </c>
      <c r="H1586" s="1" t="s">
        <v>40</v>
      </c>
      <c r="I1586" s="1" t="s">
        <v>117</v>
      </c>
      <c r="J1586" s="1" t="s">
        <v>81</v>
      </c>
      <c r="K1586" s="1" t="s">
        <v>259</v>
      </c>
      <c r="L1586" s="1" t="s">
        <v>464</v>
      </c>
      <c r="M1586" s="1" t="s">
        <v>11206</v>
      </c>
      <c r="N1586" s="1" t="s">
        <v>11207</v>
      </c>
      <c r="O1586" s="1" t="s">
        <v>122</v>
      </c>
      <c r="P1586" s="1" t="s">
        <v>199</v>
      </c>
      <c r="Q1586" s="1" t="s">
        <v>115</v>
      </c>
      <c r="R1586" s="1" t="s">
        <v>11208</v>
      </c>
      <c r="S1586" s="1" t="s">
        <v>1241</v>
      </c>
      <c r="T1586" s="1" t="s">
        <v>4412</v>
      </c>
      <c r="U1586" s="1" t="s">
        <v>262</v>
      </c>
      <c r="V1586" s="18">
        <v>7.1643518518518514E-3</v>
      </c>
      <c r="W1586" s="18">
        <v>1.3414351851851851E-2</v>
      </c>
      <c r="X1586" s="18">
        <v>6.2499999999999995E-3</v>
      </c>
      <c r="Y1586" s="1" t="e">
        <f>VLOOKUP(A1586,tickets!A:A,1,0)</f>
        <v>#N/A</v>
      </c>
    </row>
    <row r="1587" spans="1:25" hidden="1" x14ac:dyDescent="0.2">
      <c r="A1587" s="1" t="s">
        <v>4860</v>
      </c>
      <c r="B1587" s="1" t="s">
        <v>132</v>
      </c>
      <c r="C1587" s="1" t="s">
        <v>250</v>
      </c>
      <c r="D1587" s="1" t="s">
        <v>251</v>
      </c>
      <c r="E1587" s="1" t="s">
        <v>302</v>
      </c>
      <c r="F1587" s="1" t="s">
        <v>303</v>
      </c>
      <c r="G1587" s="1" t="s">
        <v>110</v>
      </c>
      <c r="H1587" s="1" t="s">
        <v>50</v>
      </c>
      <c r="I1587" s="1" t="s">
        <v>109</v>
      </c>
      <c r="J1587" s="1" t="s">
        <v>4186</v>
      </c>
      <c r="K1587" s="1" t="s">
        <v>129</v>
      </c>
      <c r="L1587" s="1" t="s">
        <v>306</v>
      </c>
      <c r="M1587" s="1" t="s">
        <v>11209</v>
      </c>
      <c r="N1587" s="1" t="s">
        <v>11210</v>
      </c>
      <c r="O1587" s="1" t="s">
        <v>122</v>
      </c>
      <c r="P1587" s="1" t="s">
        <v>246</v>
      </c>
      <c r="Q1587" s="1" t="s">
        <v>247</v>
      </c>
      <c r="R1587" s="1" t="s">
        <v>11211</v>
      </c>
      <c r="S1587" s="1" t="s">
        <v>1241</v>
      </c>
      <c r="T1587" s="1" t="s">
        <v>307</v>
      </c>
      <c r="U1587" s="1" t="s">
        <v>276</v>
      </c>
      <c r="V1587" s="18">
        <v>0</v>
      </c>
      <c r="W1587" s="18">
        <v>0</v>
      </c>
      <c r="X1587" s="18">
        <v>0</v>
      </c>
      <c r="Y1587" s="1" t="e">
        <f>VLOOKUP(A1587,tickets!A:A,1,0)</f>
        <v>#N/A</v>
      </c>
    </row>
    <row r="1588" spans="1:25" hidden="1" x14ac:dyDescent="0.2">
      <c r="A1588" s="1" t="s">
        <v>5493</v>
      </c>
      <c r="B1588" s="1" t="s">
        <v>132</v>
      </c>
      <c r="C1588" s="1" t="s">
        <v>250</v>
      </c>
      <c r="D1588" s="1" t="s">
        <v>251</v>
      </c>
      <c r="E1588" s="1" t="s">
        <v>302</v>
      </c>
      <c r="F1588" s="1" t="s">
        <v>303</v>
      </c>
      <c r="G1588" s="1" t="s">
        <v>110</v>
      </c>
      <c r="H1588" s="1" t="s">
        <v>50</v>
      </c>
      <c r="I1588" s="1" t="s">
        <v>109</v>
      </c>
      <c r="J1588" s="1" t="s">
        <v>4186</v>
      </c>
      <c r="K1588" s="1" t="s">
        <v>129</v>
      </c>
      <c r="L1588" s="1" t="s">
        <v>313</v>
      </c>
      <c r="M1588" s="1" t="s">
        <v>11212</v>
      </c>
      <c r="N1588" s="1" t="s">
        <v>11213</v>
      </c>
      <c r="O1588" s="1" t="s">
        <v>122</v>
      </c>
      <c r="P1588" s="1" t="s">
        <v>246</v>
      </c>
      <c r="Q1588" s="1" t="s">
        <v>247</v>
      </c>
      <c r="R1588" s="1" t="s">
        <v>11214</v>
      </c>
      <c r="S1588" s="1" t="s">
        <v>1374</v>
      </c>
      <c r="T1588" s="1" t="s">
        <v>304</v>
      </c>
      <c r="U1588" s="1" t="s">
        <v>276</v>
      </c>
      <c r="V1588" s="18">
        <v>0</v>
      </c>
      <c r="W1588" s="18">
        <v>0</v>
      </c>
      <c r="X1588" s="18">
        <v>0</v>
      </c>
      <c r="Y1588" s="1" t="e">
        <f>VLOOKUP(A1588,tickets!A:A,1,0)</f>
        <v>#N/A</v>
      </c>
    </row>
    <row r="1589" spans="1:25" x14ac:dyDescent="0.2">
      <c r="A1589" s="1" t="s">
        <v>1610</v>
      </c>
      <c r="B1589" s="1" t="s">
        <v>115</v>
      </c>
      <c r="C1589" s="1" t="s">
        <v>14</v>
      </c>
      <c r="D1589" s="1" t="s">
        <v>243</v>
      </c>
      <c r="E1589" s="1" t="s">
        <v>51</v>
      </c>
      <c r="F1589" s="1" t="s">
        <v>1450</v>
      </c>
      <c r="G1589" s="1" t="s">
        <v>110</v>
      </c>
      <c r="H1589" s="1" t="s">
        <v>50</v>
      </c>
      <c r="I1589" s="1" t="s">
        <v>109</v>
      </c>
      <c r="J1589" s="1" t="s">
        <v>81</v>
      </c>
      <c r="K1589" s="1" t="s">
        <v>201</v>
      </c>
      <c r="L1589" s="1" t="s">
        <v>1614</v>
      </c>
      <c r="M1589" s="1" t="s">
        <v>1611</v>
      </c>
      <c r="N1589" s="1" t="s">
        <v>1612</v>
      </c>
      <c r="O1589" s="1" t="s">
        <v>122</v>
      </c>
      <c r="P1589" s="1" t="s">
        <v>246</v>
      </c>
      <c r="Q1589" s="1" t="s">
        <v>247</v>
      </c>
      <c r="R1589" s="1" t="s">
        <v>1613</v>
      </c>
      <c r="S1589" s="1" t="s">
        <v>1581</v>
      </c>
      <c r="T1589" s="1" t="s">
        <v>6570</v>
      </c>
      <c r="U1589" s="1" t="s">
        <v>6571</v>
      </c>
      <c r="V1589" s="18">
        <v>3.5247222222222221</v>
      </c>
      <c r="W1589" s="18">
        <v>3.5675925925925926</v>
      </c>
      <c r="X1589" s="18">
        <v>4.2870370370370371E-2</v>
      </c>
      <c r="Y1589" s="1" t="e">
        <f>VLOOKUP(A1589,tickets!A:A,1,0)</f>
        <v>#N/A</v>
      </c>
    </row>
    <row r="1590" spans="1:25" x14ac:dyDescent="0.2">
      <c r="A1590" s="1" t="s">
        <v>1444</v>
      </c>
      <c r="B1590" s="1" t="s">
        <v>115</v>
      </c>
      <c r="C1590" s="1" t="s">
        <v>19</v>
      </c>
      <c r="D1590" s="1" t="s">
        <v>243</v>
      </c>
      <c r="E1590" s="1" t="s">
        <v>64</v>
      </c>
      <c r="F1590" s="1" t="s">
        <v>1450</v>
      </c>
      <c r="G1590" s="1" t="s">
        <v>110</v>
      </c>
      <c r="H1590" s="1" t="s">
        <v>50</v>
      </c>
      <c r="I1590" s="1" t="s">
        <v>109</v>
      </c>
      <c r="J1590" s="1" t="s">
        <v>81</v>
      </c>
      <c r="K1590" s="1" t="s">
        <v>1445</v>
      </c>
      <c r="L1590" s="1" t="s">
        <v>1449</v>
      </c>
      <c r="M1590" s="1" t="s">
        <v>1446</v>
      </c>
      <c r="N1590" s="1" t="s">
        <v>1447</v>
      </c>
      <c r="O1590" s="1" t="s">
        <v>122</v>
      </c>
      <c r="P1590" s="1" t="s">
        <v>266</v>
      </c>
      <c r="Q1590" s="1" t="s">
        <v>267</v>
      </c>
      <c r="R1590" s="1" t="s">
        <v>1448</v>
      </c>
      <c r="S1590" s="1" t="s">
        <v>1438</v>
      </c>
      <c r="T1590" s="1" t="s">
        <v>7349</v>
      </c>
      <c r="U1590" s="1" t="s">
        <v>7350</v>
      </c>
      <c r="V1590" s="18">
        <v>2.4272800925925924</v>
      </c>
      <c r="W1590" s="18">
        <v>2.4746643518518519</v>
      </c>
      <c r="X1590" s="18">
        <v>4.7384259259259258E-2</v>
      </c>
      <c r="Y1590" s="1" t="e">
        <f>VLOOKUP(A1590,tickets!A:A,1,0)</f>
        <v>#N/A</v>
      </c>
    </row>
    <row r="1591" spans="1:25" hidden="1" x14ac:dyDescent="0.2">
      <c r="A1591" s="1" t="s">
        <v>5176</v>
      </c>
      <c r="B1591" s="1" t="s">
        <v>164</v>
      </c>
      <c r="C1591" s="1" t="s">
        <v>295</v>
      </c>
      <c r="D1591" s="1" t="s">
        <v>296</v>
      </c>
      <c r="E1591" s="1" t="s">
        <v>297</v>
      </c>
      <c r="F1591" s="1" t="s">
        <v>298</v>
      </c>
      <c r="G1591" s="1" t="s">
        <v>110</v>
      </c>
      <c r="H1591" s="1" t="s">
        <v>50</v>
      </c>
      <c r="I1591" s="1" t="s">
        <v>109</v>
      </c>
      <c r="J1591" s="1" t="s">
        <v>4186</v>
      </c>
      <c r="K1591" s="1" t="s">
        <v>129</v>
      </c>
      <c r="L1591" s="1" t="s">
        <v>299</v>
      </c>
      <c r="M1591" s="1" t="s">
        <v>11215</v>
      </c>
      <c r="N1591" s="1" t="s">
        <v>11216</v>
      </c>
      <c r="O1591" s="1" t="s">
        <v>122</v>
      </c>
      <c r="P1591" s="1" t="s">
        <v>266</v>
      </c>
      <c r="Q1591" s="1" t="s">
        <v>283</v>
      </c>
      <c r="R1591" s="1" t="s">
        <v>11217</v>
      </c>
      <c r="S1591" s="1" t="s">
        <v>1374</v>
      </c>
      <c r="U1591" s="1" t="s">
        <v>300</v>
      </c>
      <c r="V1591" s="18">
        <v>0</v>
      </c>
      <c r="W1591" s="18">
        <v>0</v>
      </c>
      <c r="X1591" s="18">
        <v>0</v>
      </c>
      <c r="Y1591" s="1" t="e">
        <f>VLOOKUP(A1591,tickets!A:A,1,0)</f>
        <v>#N/A</v>
      </c>
    </row>
    <row r="1592" spans="1:25" hidden="1" x14ac:dyDescent="0.2">
      <c r="A1592" s="1" t="s">
        <v>1375</v>
      </c>
      <c r="B1592" s="1" t="s">
        <v>124</v>
      </c>
      <c r="C1592" s="1" t="s">
        <v>18</v>
      </c>
      <c r="D1592" s="1" t="s">
        <v>277</v>
      </c>
      <c r="E1592" s="1" t="s">
        <v>58</v>
      </c>
      <c r="F1592" s="1" t="s">
        <v>125</v>
      </c>
      <c r="G1592" s="1" t="s">
        <v>123</v>
      </c>
      <c r="H1592" s="1" t="s">
        <v>50</v>
      </c>
      <c r="I1592" s="1" t="s">
        <v>109</v>
      </c>
      <c r="J1592" s="1" t="s">
        <v>80</v>
      </c>
      <c r="K1592" s="1" t="s">
        <v>121</v>
      </c>
      <c r="L1592" s="1" t="s">
        <v>193</v>
      </c>
      <c r="M1592" s="1" t="s">
        <v>1376</v>
      </c>
      <c r="N1592" s="1" t="s">
        <v>1376</v>
      </c>
      <c r="O1592" s="1" t="s">
        <v>122</v>
      </c>
      <c r="P1592" s="1" t="s">
        <v>278</v>
      </c>
      <c r="Q1592" s="1" t="s">
        <v>278</v>
      </c>
      <c r="R1592" s="1" t="s">
        <v>1377</v>
      </c>
      <c r="S1592" s="1" t="s">
        <v>1374</v>
      </c>
      <c r="T1592" s="1" t="s">
        <v>5103</v>
      </c>
      <c r="U1592" s="1" t="s">
        <v>4789</v>
      </c>
      <c r="V1592" s="18">
        <v>8.2754629629629636E-2</v>
      </c>
      <c r="W1592" s="18">
        <v>8.5300925925925919E-2</v>
      </c>
      <c r="X1592" s="18">
        <v>2.5462962962962961E-3</v>
      </c>
      <c r="Y1592" s="1" t="e">
        <f>VLOOKUP(A1592,tickets!A:A,1,0)</f>
        <v>#N/A</v>
      </c>
    </row>
    <row r="1593" spans="1:25" hidden="1" x14ac:dyDescent="0.2">
      <c r="A1593" s="1" t="s">
        <v>1378</v>
      </c>
      <c r="B1593" s="1" t="s">
        <v>124</v>
      </c>
      <c r="C1593" s="1" t="s">
        <v>18</v>
      </c>
      <c r="D1593" s="1" t="s">
        <v>277</v>
      </c>
      <c r="E1593" s="1" t="s">
        <v>58</v>
      </c>
      <c r="F1593" s="1" t="s">
        <v>125</v>
      </c>
      <c r="G1593" s="1" t="s">
        <v>123</v>
      </c>
      <c r="H1593" s="1" t="s">
        <v>50</v>
      </c>
      <c r="I1593" s="1" t="s">
        <v>109</v>
      </c>
      <c r="J1593" s="1" t="s">
        <v>80</v>
      </c>
      <c r="K1593" s="1" t="s">
        <v>121</v>
      </c>
      <c r="L1593" s="1" t="s">
        <v>194</v>
      </c>
      <c r="M1593" s="1" t="s">
        <v>1379</v>
      </c>
      <c r="N1593" s="1" t="s">
        <v>1379</v>
      </c>
      <c r="O1593" s="1" t="s">
        <v>122</v>
      </c>
      <c r="P1593" s="1" t="s">
        <v>278</v>
      </c>
      <c r="Q1593" s="1" t="s">
        <v>278</v>
      </c>
      <c r="R1593" s="1" t="s">
        <v>1380</v>
      </c>
      <c r="S1593" s="1" t="s">
        <v>1374</v>
      </c>
      <c r="T1593" s="1" t="s">
        <v>4788</v>
      </c>
      <c r="U1593" s="1" t="s">
        <v>4789</v>
      </c>
      <c r="V1593" s="18">
        <v>8.082175925925926E-2</v>
      </c>
      <c r="W1593" s="18">
        <v>8.4988425925925926E-2</v>
      </c>
      <c r="X1593" s="18">
        <v>4.1666666666666666E-3</v>
      </c>
      <c r="Y1593" s="1" t="e">
        <f>VLOOKUP(A1593,tickets!A:A,1,0)</f>
        <v>#N/A</v>
      </c>
    </row>
    <row r="1594" spans="1:25" hidden="1" x14ac:dyDescent="0.2">
      <c r="A1594" s="1" t="s">
        <v>1371</v>
      </c>
      <c r="B1594" s="1" t="s">
        <v>124</v>
      </c>
      <c r="C1594" s="1" t="s">
        <v>18</v>
      </c>
      <c r="D1594" s="1" t="s">
        <v>277</v>
      </c>
      <c r="E1594" s="1" t="s">
        <v>58</v>
      </c>
      <c r="F1594" s="1" t="s">
        <v>125</v>
      </c>
      <c r="G1594" s="1" t="s">
        <v>123</v>
      </c>
      <c r="H1594" s="1" t="s">
        <v>50</v>
      </c>
      <c r="I1594" s="1" t="s">
        <v>109</v>
      </c>
      <c r="J1594" s="1" t="s">
        <v>80</v>
      </c>
      <c r="K1594" s="1" t="s">
        <v>121</v>
      </c>
      <c r="L1594" s="1" t="s">
        <v>195</v>
      </c>
      <c r="M1594" s="1" t="s">
        <v>1372</v>
      </c>
      <c r="N1594" s="1" t="s">
        <v>1372</v>
      </c>
      <c r="O1594" s="1" t="s">
        <v>122</v>
      </c>
      <c r="P1594" s="1" t="s">
        <v>278</v>
      </c>
      <c r="Q1594" s="1" t="s">
        <v>278</v>
      </c>
      <c r="R1594" s="1" t="s">
        <v>1373</v>
      </c>
      <c r="S1594" s="1" t="s">
        <v>1374</v>
      </c>
      <c r="T1594" s="1" t="s">
        <v>5597</v>
      </c>
      <c r="U1594" s="1" t="s">
        <v>4789</v>
      </c>
      <c r="V1594" s="18">
        <v>6.8541666666666667E-2</v>
      </c>
      <c r="W1594" s="18">
        <v>7.5532407407407409E-2</v>
      </c>
      <c r="X1594" s="18">
        <v>6.9907407407407409E-3</v>
      </c>
      <c r="Y1594" s="1" t="e">
        <f>VLOOKUP(A1594,tickets!A:A,1,0)</f>
        <v>#N/A</v>
      </c>
    </row>
    <row r="1595" spans="1:25" hidden="1" x14ac:dyDescent="0.2">
      <c r="A1595" s="1" t="s">
        <v>4781</v>
      </c>
      <c r="B1595" s="1" t="s">
        <v>164</v>
      </c>
      <c r="C1595" s="1" t="s">
        <v>295</v>
      </c>
      <c r="D1595" s="1" t="s">
        <v>296</v>
      </c>
      <c r="E1595" s="1" t="s">
        <v>286</v>
      </c>
      <c r="F1595" s="1" t="s">
        <v>298</v>
      </c>
      <c r="G1595" s="1" t="s">
        <v>110</v>
      </c>
      <c r="H1595" s="1" t="s">
        <v>50</v>
      </c>
      <c r="I1595" s="1" t="s">
        <v>109</v>
      </c>
      <c r="J1595" s="1" t="s">
        <v>81</v>
      </c>
      <c r="K1595" s="1" t="s">
        <v>129</v>
      </c>
      <c r="L1595" s="1" t="s">
        <v>4782</v>
      </c>
      <c r="M1595" s="1" t="s">
        <v>11218</v>
      </c>
      <c r="N1595" s="1" t="s">
        <v>11219</v>
      </c>
      <c r="O1595" s="1" t="s">
        <v>122</v>
      </c>
      <c r="P1595" s="1" t="s">
        <v>246</v>
      </c>
      <c r="Q1595" s="1" t="s">
        <v>247</v>
      </c>
      <c r="R1595" s="1" t="s">
        <v>11220</v>
      </c>
      <c r="S1595" s="1" t="s">
        <v>1374</v>
      </c>
      <c r="T1595" s="1" t="s">
        <v>4782</v>
      </c>
      <c r="U1595" s="1" t="s">
        <v>276</v>
      </c>
      <c r="V1595" s="18">
        <v>0</v>
      </c>
      <c r="W1595" s="18">
        <v>1.4340277777777776E-2</v>
      </c>
      <c r="X1595" s="18">
        <v>1.4340277777777776E-2</v>
      </c>
      <c r="Y1595" s="1" t="e">
        <f>VLOOKUP(A1595,tickets!A:A,1,0)</f>
        <v>#N/A</v>
      </c>
    </row>
    <row r="1596" spans="1:25" hidden="1" x14ac:dyDescent="0.2">
      <c r="A1596" s="1" t="s">
        <v>5527</v>
      </c>
      <c r="B1596" s="1" t="s">
        <v>164</v>
      </c>
      <c r="C1596" s="1" t="s">
        <v>295</v>
      </c>
      <c r="D1596" s="1" t="s">
        <v>251</v>
      </c>
      <c r="E1596" s="1" t="s">
        <v>286</v>
      </c>
      <c r="F1596" s="1" t="s">
        <v>287</v>
      </c>
      <c r="G1596" s="1" t="s">
        <v>110</v>
      </c>
      <c r="H1596" s="1" t="s">
        <v>50</v>
      </c>
      <c r="I1596" s="1" t="s">
        <v>109</v>
      </c>
      <c r="J1596" s="1" t="s">
        <v>81</v>
      </c>
      <c r="K1596" s="1" t="s">
        <v>114</v>
      </c>
      <c r="L1596" s="1" t="s">
        <v>400</v>
      </c>
      <c r="M1596" s="1" t="s">
        <v>11221</v>
      </c>
      <c r="N1596" s="1" t="s">
        <v>11222</v>
      </c>
      <c r="O1596" s="1" t="s">
        <v>122</v>
      </c>
      <c r="P1596" s="1" t="s">
        <v>246</v>
      </c>
      <c r="Q1596" s="1" t="s">
        <v>247</v>
      </c>
      <c r="R1596" s="1" t="s">
        <v>11223</v>
      </c>
      <c r="S1596" s="1" t="s">
        <v>1374</v>
      </c>
      <c r="T1596" s="1" t="s">
        <v>400</v>
      </c>
      <c r="U1596" s="1" t="s">
        <v>276</v>
      </c>
      <c r="V1596" s="18">
        <v>0</v>
      </c>
      <c r="W1596" s="18">
        <v>1.105324074074074E-2</v>
      </c>
      <c r="X1596" s="18">
        <v>1.105324074074074E-2</v>
      </c>
      <c r="Y1596" s="1" t="e">
        <f>VLOOKUP(A1596,tickets!A:A,1,0)</f>
        <v>#N/A</v>
      </c>
    </row>
    <row r="1597" spans="1:25" hidden="1" x14ac:dyDescent="0.2">
      <c r="A1597" s="1" t="s">
        <v>4462</v>
      </c>
      <c r="B1597" s="1" t="s">
        <v>164</v>
      </c>
      <c r="C1597" s="1" t="s">
        <v>295</v>
      </c>
      <c r="D1597" s="1" t="s">
        <v>296</v>
      </c>
      <c r="E1597" s="1" t="s">
        <v>297</v>
      </c>
      <c r="F1597" s="1" t="s">
        <v>298</v>
      </c>
      <c r="G1597" s="1" t="s">
        <v>110</v>
      </c>
      <c r="H1597" s="1" t="s">
        <v>50</v>
      </c>
      <c r="I1597" s="1" t="s">
        <v>109</v>
      </c>
      <c r="J1597" s="1" t="s">
        <v>4186</v>
      </c>
      <c r="K1597" s="1" t="s">
        <v>129</v>
      </c>
      <c r="L1597" s="1" t="s">
        <v>299</v>
      </c>
      <c r="M1597" s="1" t="s">
        <v>11224</v>
      </c>
      <c r="N1597" s="1" t="s">
        <v>11225</v>
      </c>
      <c r="O1597" s="1" t="s">
        <v>122</v>
      </c>
      <c r="P1597" s="1" t="s">
        <v>266</v>
      </c>
      <c r="Q1597" s="1" t="s">
        <v>283</v>
      </c>
      <c r="R1597" s="1" t="s">
        <v>11226</v>
      </c>
      <c r="S1597" s="1" t="s">
        <v>1420</v>
      </c>
      <c r="U1597" s="1" t="s">
        <v>300</v>
      </c>
      <c r="V1597" s="18">
        <v>0</v>
      </c>
      <c r="W1597" s="18">
        <v>0</v>
      </c>
      <c r="X1597" s="18">
        <v>0</v>
      </c>
      <c r="Y1597" s="1" t="e">
        <f>VLOOKUP(A1597,tickets!A:A,1,0)</f>
        <v>#N/A</v>
      </c>
    </row>
    <row r="1598" spans="1:25" hidden="1" x14ac:dyDescent="0.2">
      <c r="A1598" s="1" t="s">
        <v>5384</v>
      </c>
      <c r="B1598" s="1" t="s">
        <v>164</v>
      </c>
      <c r="C1598" s="1" t="s">
        <v>295</v>
      </c>
      <c r="D1598" s="1" t="s">
        <v>251</v>
      </c>
      <c r="E1598" s="1" t="s">
        <v>286</v>
      </c>
      <c r="F1598" s="1" t="s">
        <v>287</v>
      </c>
      <c r="G1598" s="1" t="s">
        <v>110</v>
      </c>
      <c r="H1598" s="1" t="s">
        <v>50</v>
      </c>
      <c r="I1598" s="1" t="s">
        <v>109</v>
      </c>
      <c r="J1598" s="1" t="s">
        <v>81</v>
      </c>
      <c r="K1598" s="1" t="s">
        <v>114</v>
      </c>
      <c r="L1598" s="1" t="s">
        <v>317</v>
      </c>
      <c r="M1598" s="1" t="s">
        <v>11227</v>
      </c>
      <c r="N1598" s="1" t="s">
        <v>11228</v>
      </c>
      <c r="O1598" s="1" t="s">
        <v>122</v>
      </c>
      <c r="P1598" s="1" t="s">
        <v>246</v>
      </c>
      <c r="Q1598" s="1" t="s">
        <v>247</v>
      </c>
      <c r="R1598" s="1" t="s">
        <v>11229</v>
      </c>
      <c r="S1598" s="1" t="s">
        <v>1374</v>
      </c>
      <c r="T1598" s="1" t="s">
        <v>317</v>
      </c>
      <c r="U1598" s="1" t="s">
        <v>276</v>
      </c>
      <c r="V1598" s="18">
        <v>0</v>
      </c>
      <c r="W1598" s="18">
        <v>7.8969907407407405E-2</v>
      </c>
      <c r="X1598" s="18">
        <v>7.8969907407407405E-2</v>
      </c>
      <c r="Y1598" s="1" t="e">
        <f>VLOOKUP(A1598,tickets!A:A,1,0)</f>
        <v>#N/A</v>
      </c>
    </row>
    <row r="1599" spans="1:25" hidden="1" x14ac:dyDescent="0.2">
      <c r="A1599" s="1" t="s">
        <v>4764</v>
      </c>
      <c r="B1599" s="1" t="s">
        <v>164</v>
      </c>
      <c r="C1599" s="1" t="s">
        <v>295</v>
      </c>
      <c r="D1599" s="1" t="s">
        <v>296</v>
      </c>
      <c r="E1599" s="1" t="s">
        <v>297</v>
      </c>
      <c r="F1599" s="1" t="s">
        <v>298</v>
      </c>
      <c r="G1599" s="1" t="s">
        <v>110</v>
      </c>
      <c r="H1599" s="1" t="s">
        <v>50</v>
      </c>
      <c r="I1599" s="1" t="s">
        <v>109</v>
      </c>
      <c r="J1599" s="1" t="s">
        <v>4186</v>
      </c>
      <c r="K1599" s="1" t="s">
        <v>129</v>
      </c>
      <c r="L1599" s="1" t="s">
        <v>299</v>
      </c>
      <c r="M1599" s="1" t="s">
        <v>11230</v>
      </c>
      <c r="N1599" s="1" t="s">
        <v>11231</v>
      </c>
      <c r="O1599" s="1" t="s">
        <v>122</v>
      </c>
      <c r="P1599" s="1" t="s">
        <v>266</v>
      </c>
      <c r="Q1599" s="1" t="s">
        <v>283</v>
      </c>
      <c r="R1599" s="1" t="s">
        <v>11232</v>
      </c>
      <c r="S1599" s="1" t="s">
        <v>1420</v>
      </c>
      <c r="U1599" s="1" t="s">
        <v>300</v>
      </c>
      <c r="V1599" s="18">
        <v>0</v>
      </c>
      <c r="W1599" s="18">
        <v>0</v>
      </c>
      <c r="X1599" s="18">
        <v>0</v>
      </c>
      <c r="Y1599" s="1" t="e">
        <f>VLOOKUP(A1599,tickets!A:A,1,0)</f>
        <v>#N/A</v>
      </c>
    </row>
    <row r="1600" spans="1:25" hidden="1" x14ac:dyDescent="0.2">
      <c r="A1600" s="1" t="s">
        <v>4774</v>
      </c>
      <c r="B1600" s="1" t="s">
        <v>132</v>
      </c>
      <c r="C1600" s="1" t="s">
        <v>242</v>
      </c>
      <c r="D1600" s="1" t="s">
        <v>251</v>
      </c>
      <c r="E1600" s="1" t="s">
        <v>271</v>
      </c>
      <c r="F1600" s="1" t="s">
        <v>272</v>
      </c>
      <c r="G1600" s="1" t="s">
        <v>110</v>
      </c>
      <c r="H1600" s="1" t="s">
        <v>50</v>
      </c>
      <c r="I1600" s="1" t="s">
        <v>109</v>
      </c>
      <c r="J1600" s="1" t="s">
        <v>4186</v>
      </c>
      <c r="K1600" s="1" t="s">
        <v>114</v>
      </c>
      <c r="L1600" s="1" t="s">
        <v>368</v>
      </c>
      <c r="M1600" s="1" t="s">
        <v>11233</v>
      </c>
      <c r="N1600" s="1" t="s">
        <v>11234</v>
      </c>
      <c r="O1600" s="1" t="s">
        <v>122</v>
      </c>
      <c r="P1600" s="1" t="s">
        <v>266</v>
      </c>
      <c r="Q1600" s="1" t="s">
        <v>283</v>
      </c>
      <c r="R1600" s="1" t="s">
        <v>11235</v>
      </c>
      <c r="S1600" s="1" t="s">
        <v>1420</v>
      </c>
      <c r="T1600" s="1" t="s">
        <v>368</v>
      </c>
      <c r="U1600" s="1" t="s">
        <v>276</v>
      </c>
      <c r="V1600" s="18">
        <v>0</v>
      </c>
      <c r="W1600" s="18">
        <v>0</v>
      </c>
      <c r="X1600" s="18">
        <v>0</v>
      </c>
      <c r="Y1600" s="1" t="e">
        <f>VLOOKUP(A1600,tickets!A:A,1,0)</f>
        <v>#N/A</v>
      </c>
    </row>
    <row r="1601" spans="1:25" hidden="1" x14ac:dyDescent="0.2">
      <c r="A1601" s="1" t="s">
        <v>4387</v>
      </c>
      <c r="B1601" s="1" t="s">
        <v>132</v>
      </c>
      <c r="C1601" s="1" t="s">
        <v>242</v>
      </c>
      <c r="D1601" s="1" t="s">
        <v>251</v>
      </c>
      <c r="E1601" s="1" t="s">
        <v>271</v>
      </c>
      <c r="F1601" s="1" t="s">
        <v>272</v>
      </c>
      <c r="G1601" s="1" t="s">
        <v>110</v>
      </c>
      <c r="H1601" s="1" t="s">
        <v>50</v>
      </c>
      <c r="I1601" s="1" t="s">
        <v>109</v>
      </c>
      <c r="J1601" s="1" t="s">
        <v>4186</v>
      </c>
      <c r="K1601" s="1" t="s">
        <v>114</v>
      </c>
      <c r="L1601" s="1" t="s">
        <v>273</v>
      </c>
      <c r="M1601" s="1" t="s">
        <v>11236</v>
      </c>
      <c r="N1601" s="1" t="s">
        <v>11237</v>
      </c>
      <c r="O1601" s="1" t="s">
        <v>122</v>
      </c>
      <c r="P1601" s="1" t="s">
        <v>266</v>
      </c>
      <c r="Q1601" s="1" t="s">
        <v>274</v>
      </c>
      <c r="R1601" s="1" t="s">
        <v>11238</v>
      </c>
      <c r="S1601" s="1" t="s">
        <v>1420</v>
      </c>
      <c r="T1601" s="1" t="s">
        <v>275</v>
      </c>
      <c r="U1601" s="1" t="s">
        <v>276</v>
      </c>
      <c r="V1601" s="18">
        <v>0</v>
      </c>
      <c r="W1601" s="18">
        <v>0</v>
      </c>
      <c r="X1601" s="18">
        <v>0</v>
      </c>
      <c r="Y1601" s="1" t="e">
        <f>VLOOKUP(A1601,tickets!A:A,1,0)</f>
        <v>#N/A</v>
      </c>
    </row>
    <row r="1602" spans="1:25" hidden="1" x14ac:dyDescent="0.2">
      <c r="A1602" s="1" t="s">
        <v>1392</v>
      </c>
      <c r="B1602" s="1" t="s">
        <v>124</v>
      </c>
      <c r="C1602" s="1" t="s">
        <v>18</v>
      </c>
      <c r="D1602" s="1" t="s">
        <v>277</v>
      </c>
      <c r="E1602" s="1" t="s">
        <v>58</v>
      </c>
      <c r="F1602" s="1" t="s">
        <v>125</v>
      </c>
      <c r="G1602" s="1" t="s">
        <v>123</v>
      </c>
      <c r="H1602" s="1" t="s">
        <v>50</v>
      </c>
      <c r="I1602" s="1" t="s">
        <v>109</v>
      </c>
      <c r="J1602" s="1" t="s">
        <v>80</v>
      </c>
      <c r="K1602" s="1" t="s">
        <v>121</v>
      </c>
      <c r="L1602" s="1" t="s">
        <v>454</v>
      </c>
      <c r="M1602" s="1" t="s">
        <v>1393</v>
      </c>
      <c r="N1602" s="1" t="s">
        <v>1393</v>
      </c>
      <c r="O1602" s="1" t="s">
        <v>122</v>
      </c>
      <c r="P1602" s="1" t="s">
        <v>278</v>
      </c>
      <c r="Q1602" s="1" t="s">
        <v>278</v>
      </c>
      <c r="R1602" s="1" t="s">
        <v>1394</v>
      </c>
      <c r="S1602" s="1" t="s">
        <v>1374</v>
      </c>
      <c r="T1602" s="1" t="s">
        <v>5363</v>
      </c>
      <c r="V1602" s="18">
        <v>0.12469907407407409</v>
      </c>
      <c r="W1602" s="18">
        <v>0.12682870370370372</v>
      </c>
      <c r="X1602" s="18">
        <v>2.1296296296296298E-3</v>
      </c>
      <c r="Y1602" s="1" t="e">
        <f>VLOOKUP(A1602,tickets!A:A,1,0)</f>
        <v>#N/A</v>
      </c>
    </row>
    <row r="1603" spans="1:25" hidden="1" x14ac:dyDescent="0.2">
      <c r="A1603" s="1" t="s">
        <v>1388</v>
      </c>
      <c r="B1603" s="1" t="s">
        <v>124</v>
      </c>
      <c r="C1603" s="1" t="s">
        <v>18</v>
      </c>
      <c r="D1603" s="1" t="s">
        <v>277</v>
      </c>
      <c r="E1603" s="1" t="s">
        <v>58</v>
      </c>
      <c r="F1603" s="1" t="s">
        <v>125</v>
      </c>
      <c r="G1603" s="1" t="s">
        <v>123</v>
      </c>
      <c r="H1603" s="1" t="s">
        <v>50</v>
      </c>
      <c r="I1603" s="1" t="s">
        <v>109</v>
      </c>
      <c r="J1603" s="1" t="s">
        <v>80</v>
      </c>
      <c r="K1603" s="1" t="s">
        <v>121</v>
      </c>
      <c r="L1603" s="1" t="s">
        <v>1391</v>
      </c>
      <c r="M1603" s="1" t="s">
        <v>1389</v>
      </c>
      <c r="N1603" s="1" t="s">
        <v>1389</v>
      </c>
      <c r="O1603" s="1" t="s">
        <v>122</v>
      </c>
      <c r="P1603" s="1" t="s">
        <v>278</v>
      </c>
      <c r="Q1603" s="1" t="s">
        <v>278</v>
      </c>
      <c r="R1603" s="1" t="s">
        <v>1390</v>
      </c>
      <c r="S1603" s="1" t="s">
        <v>1374</v>
      </c>
      <c r="T1603" s="1" t="s">
        <v>4424</v>
      </c>
      <c r="U1603" s="1" t="s">
        <v>4425</v>
      </c>
      <c r="V1603" s="18">
        <v>0.12366898148148148</v>
      </c>
      <c r="W1603" s="18">
        <v>0.12556712962962963</v>
      </c>
      <c r="X1603" s="18">
        <v>1.8981481481481482E-3</v>
      </c>
      <c r="Y1603" s="1" t="e">
        <f>VLOOKUP(A1603,tickets!A:A,1,0)</f>
        <v>#N/A</v>
      </c>
    </row>
    <row r="1604" spans="1:25" hidden="1" x14ac:dyDescent="0.2">
      <c r="A1604" s="1" t="s">
        <v>1381</v>
      </c>
      <c r="B1604" s="1" t="s">
        <v>124</v>
      </c>
      <c r="C1604" s="1" t="s">
        <v>18</v>
      </c>
      <c r="D1604" s="1" t="s">
        <v>277</v>
      </c>
      <c r="E1604" s="1" t="s">
        <v>58</v>
      </c>
      <c r="F1604" s="1" t="s">
        <v>125</v>
      </c>
      <c r="G1604" s="1" t="s">
        <v>123</v>
      </c>
      <c r="H1604" s="1" t="s">
        <v>50</v>
      </c>
      <c r="I1604" s="1" t="s">
        <v>109</v>
      </c>
      <c r="J1604" s="1" t="s">
        <v>80</v>
      </c>
      <c r="K1604" s="1" t="s">
        <v>121</v>
      </c>
      <c r="L1604" s="1" t="s">
        <v>1384</v>
      </c>
      <c r="M1604" s="1" t="s">
        <v>1382</v>
      </c>
      <c r="N1604" s="1" t="s">
        <v>1382</v>
      </c>
      <c r="O1604" s="1" t="s">
        <v>122</v>
      </c>
      <c r="P1604" s="1" t="s">
        <v>278</v>
      </c>
      <c r="Q1604" s="1" t="s">
        <v>278</v>
      </c>
      <c r="R1604" s="1" t="s">
        <v>1383</v>
      </c>
      <c r="S1604" s="1" t="s">
        <v>1374</v>
      </c>
      <c r="T1604" s="1" t="s">
        <v>4713</v>
      </c>
      <c r="U1604" s="1" t="s">
        <v>4425</v>
      </c>
      <c r="V1604" s="18">
        <v>0.12209490740740742</v>
      </c>
      <c r="W1604" s="18">
        <v>0.12399305555555555</v>
      </c>
      <c r="X1604" s="18">
        <v>1.8981481481481482E-3</v>
      </c>
      <c r="Y1604" s="1" t="e">
        <f>VLOOKUP(A1604,tickets!A:A,1,0)</f>
        <v>#N/A</v>
      </c>
    </row>
    <row r="1605" spans="1:25" hidden="1" x14ac:dyDescent="0.2">
      <c r="A1605" s="1" t="s">
        <v>1385</v>
      </c>
      <c r="B1605" s="1" t="s">
        <v>124</v>
      </c>
      <c r="C1605" s="1" t="s">
        <v>18</v>
      </c>
      <c r="D1605" s="1" t="s">
        <v>277</v>
      </c>
      <c r="E1605" s="1" t="s">
        <v>58</v>
      </c>
      <c r="F1605" s="1" t="s">
        <v>125</v>
      </c>
      <c r="G1605" s="1" t="s">
        <v>123</v>
      </c>
      <c r="H1605" s="1" t="s">
        <v>50</v>
      </c>
      <c r="I1605" s="1" t="s">
        <v>109</v>
      </c>
      <c r="J1605" s="1" t="s">
        <v>80</v>
      </c>
      <c r="K1605" s="1" t="s">
        <v>121</v>
      </c>
      <c r="L1605" s="1" t="s">
        <v>1387</v>
      </c>
      <c r="M1605" s="1" t="s">
        <v>1382</v>
      </c>
      <c r="N1605" s="1" t="s">
        <v>1382</v>
      </c>
      <c r="O1605" s="1" t="s">
        <v>122</v>
      </c>
      <c r="P1605" s="1" t="s">
        <v>278</v>
      </c>
      <c r="Q1605" s="1" t="s">
        <v>278</v>
      </c>
      <c r="R1605" s="1" t="s">
        <v>1386</v>
      </c>
      <c r="S1605" s="1" t="s">
        <v>1374</v>
      </c>
      <c r="T1605" s="1" t="s">
        <v>4754</v>
      </c>
      <c r="U1605" s="1" t="s">
        <v>4425</v>
      </c>
      <c r="V1605" s="18">
        <v>0.1219675925925926</v>
      </c>
      <c r="W1605" s="18">
        <v>0.12439814814814815</v>
      </c>
      <c r="X1605" s="18">
        <v>2.4305555555555556E-3</v>
      </c>
      <c r="Y1605" s="1" t="e">
        <f>VLOOKUP(A1605,tickets!A:A,1,0)</f>
        <v>#N/A</v>
      </c>
    </row>
    <row r="1606" spans="1:25" hidden="1" x14ac:dyDescent="0.2">
      <c r="A1606" s="1" t="s">
        <v>1395</v>
      </c>
      <c r="B1606" s="1" t="s">
        <v>124</v>
      </c>
      <c r="C1606" s="1" t="s">
        <v>18</v>
      </c>
      <c r="D1606" s="1" t="s">
        <v>277</v>
      </c>
      <c r="E1606" s="1" t="s">
        <v>58</v>
      </c>
      <c r="F1606" s="1" t="s">
        <v>125</v>
      </c>
      <c r="G1606" s="1" t="s">
        <v>123</v>
      </c>
      <c r="H1606" s="1" t="s">
        <v>50</v>
      </c>
      <c r="I1606" s="1" t="s">
        <v>109</v>
      </c>
      <c r="J1606" s="1" t="s">
        <v>80</v>
      </c>
      <c r="K1606" s="1" t="s">
        <v>121</v>
      </c>
      <c r="L1606" s="1" t="s">
        <v>137</v>
      </c>
      <c r="M1606" s="1" t="s">
        <v>1396</v>
      </c>
      <c r="N1606" s="1" t="s">
        <v>1396</v>
      </c>
      <c r="O1606" s="1" t="s">
        <v>122</v>
      </c>
      <c r="P1606" s="1" t="s">
        <v>278</v>
      </c>
      <c r="Q1606" s="1" t="s">
        <v>278</v>
      </c>
      <c r="R1606" s="1" t="s">
        <v>1397</v>
      </c>
      <c r="S1606" s="1" t="s">
        <v>1374</v>
      </c>
      <c r="T1606" s="1" t="s">
        <v>510</v>
      </c>
      <c r="U1606" s="1" t="s">
        <v>5330</v>
      </c>
      <c r="V1606" s="18">
        <v>7.7106481481481484E-2</v>
      </c>
      <c r="W1606" s="18">
        <v>7.8877314814814817E-2</v>
      </c>
      <c r="X1606" s="18">
        <v>1.7708333333333332E-3</v>
      </c>
      <c r="Y1606" s="1" t="e">
        <f>VLOOKUP(A1606,tickets!A:A,1,0)</f>
        <v>#N/A</v>
      </c>
    </row>
    <row r="1607" spans="1:25" hidden="1" x14ac:dyDescent="0.2">
      <c r="A1607" s="1" t="s">
        <v>1398</v>
      </c>
      <c r="B1607" s="1" t="s">
        <v>124</v>
      </c>
      <c r="C1607" s="1" t="s">
        <v>19</v>
      </c>
      <c r="D1607" s="1" t="s">
        <v>277</v>
      </c>
      <c r="E1607" s="1" t="s">
        <v>64</v>
      </c>
      <c r="F1607" s="1" t="s">
        <v>125</v>
      </c>
      <c r="G1607" s="1" t="s">
        <v>123</v>
      </c>
      <c r="H1607" s="1" t="s">
        <v>50</v>
      </c>
      <c r="I1607" s="1" t="s">
        <v>109</v>
      </c>
      <c r="J1607" s="1" t="s">
        <v>80</v>
      </c>
      <c r="K1607" s="1" t="s">
        <v>121</v>
      </c>
      <c r="L1607" s="1" t="s">
        <v>1401</v>
      </c>
      <c r="M1607" s="1" t="s">
        <v>1399</v>
      </c>
      <c r="N1607" s="1" t="s">
        <v>1399</v>
      </c>
      <c r="O1607" s="1" t="s">
        <v>122</v>
      </c>
      <c r="P1607" s="1" t="s">
        <v>266</v>
      </c>
      <c r="Q1607" s="1" t="s">
        <v>267</v>
      </c>
      <c r="R1607" s="1" t="s">
        <v>1400</v>
      </c>
      <c r="S1607" s="1" t="s">
        <v>1374</v>
      </c>
      <c r="T1607" s="1" t="s">
        <v>4606</v>
      </c>
      <c r="U1607" s="1" t="s">
        <v>4607</v>
      </c>
      <c r="V1607" s="18">
        <v>5.724537037037037E-2</v>
      </c>
      <c r="W1607" s="18">
        <v>5.9259259259259262E-2</v>
      </c>
      <c r="X1607" s="18">
        <v>2.0138888888888888E-3</v>
      </c>
      <c r="Y1607" s="1" t="e">
        <f>VLOOKUP(A1607,tickets!A:A,1,0)</f>
        <v>#N/A</v>
      </c>
    </row>
    <row r="1608" spans="1:25" hidden="1" x14ac:dyDescent="0.2">
      <c r="A1608" s="1" t="s">
        <v>4648</v>
      </c>
      <c r="B1608" s="1" t="s">
        <v>132</v>
      </c>
      <c r="C1608" s="1" t="s">
        <v>250</v>
      </c>
      <c r="D1608" s="1" t="s">
        <v>251</v>
      </c>
      <c r="E1608" s="1" t="s">
        <v>289</v>
      </c>
      <c r="F1608" s="1" t="s">
        <v>290</v>
      </c>
      <c r="G1608" s="1" t="s">
        <v>110</v>
      </c>
      <c r="H1608" s="1" t="s">
        <v>50</v>
      </c>
      <c r="I1608" s="1" t="s">
        <v>109</v>
      </c>
      <c r="J1608" s="1" t="s">
        <v>81</v>
      </c>
      <c r="K1608" s="1" t="s">
        <v>129</v>
      </c>
      <c r="L1608" s="1" t="s">
        <v>269</v>
      </c>
      <c r="M1608" s="1" t="s">
        <v>11239</v>
      </c>
      <c r="N1608" s="1" t="s">
        <v>11240</v>
      </c>
      <c r="O1608" s="1" t="s">
        <v>122</v>
      </c>
      <c r="P1608" s="1" t="s">
        <v>246</v>
      </c>
      <c r="Q1608" s="1" t="s">
        <v>247</v>
      </c>
      <c r="R1608" s="1" t="s">
        <v>11241</v>
      </c>
      <c r="S1608" s="1" t="s">
        <v>1374</v>
      </c>
      <c r="T1608" s="1" t="s">
        <v>269</v>
      </c>
      <c r="U1608" s="1" t="s">
        <v>369</v>
      </c>
      <c r="V1608" s="18">
        <v>1.0648148148148147E-3</v>
      </c>
      <c r="W1608" s="18">
        <v>1.7708333333333332E-3</v>
      </c>
      <c r="X1608" s="18">
        <v>7.0601851851851847E-4</v>
      </c>
      <c r="Y1608" s="1" t="e">
        <f>VLOOKUP(A1608,tickets!A:A,1,0)</f>
        <v>#N/A</v>
      </c>
    </row>
    <row r="1609" spans="1:25" hidden="1" x14ac:dyDescent="0.2">
      <c r="A1609" s="1" t="s">
        <v>4517</v>
      </c>
      <c r="B1609" s="1" t="s">
        <v>132</v>
      </c>
      <c r="C1609" s="1" t="s">
        <v>250</v>
      </c>
      <c r="D1609" s="1" t="s">
        <v>251</v>
      </c>
      <c r="E1609" s="1" t="s">
        <v>289</v>
      </c>
      <c r="F1609" s="1" t="s">
        <v>290</v>
      </c>
      <c r="G1609" s="1" t="s">
        <v>110</v>
      </c>
      <c r="H1609" s="1" t="s">
        <v>50</v>
      </c>
      <c r="I1609" s="1" t="s">
        <v>109</v>
      </c>
      <c r="J1609" s="1" t="s">
        <v>81</v>
      </c>
      <c r="K1609" s="1" t="s">
        <v>129</v>
      </c>
      <c r="L1609" s="1" t="s">
        <v>254</v>
      </c>
      <c r="M1609" s="1" t="s">
        <v>11242</v>
      </c>
      <c r="N1609" s="1" t="s">
        <v>11243</v>
      </c>
      <c r="O1609" s="1" t="s">
        <v>122</v>
      </c>
      <c r="P1609" s="1" t="s">
        <v>246</v>
      </c>
      <c r="Q1609" s="1" t="s">
        <v>247</v>
      </c>
      <c r="R1609" s="1" t="s">
        <v>11244</v>
      </c>
      <c r="S1609" s="1" t="s">
        <v>1374</v>
      </c>
      <c r="T1609" s="1" t="s">
        <v>254</v>
      </c>
      <c r="U1609" s="1" t="s">
        <v>346</v>
      </c>
      <c r="V1609" s="18">
        <v>8.1018518518518516E-4</v>
      </c>
      <c r="W1609" s="18">
        <v>1.6782407407407406E-3</v>
      </c>
      <c r="X1609" s="18">
        <v>8.6805555555555551E-4</v>
      </c>
      <c r="Y1609" s="1" t="e">
        <f>VLOOKUP(A1609,tickets!A:A,1,0)</f>
        <v>#N/A</v>
      </c>
    </row>
    <row r="1610" spans="1:25" x14ac:dyDescent="0.2">
      <c r="A1610" s="1" t="s">
        <v>1461</v>
      </c>
      <c r="B1610" s="1" t="s">
        <v>115</v>
      </c>
      <c r="C1610" s="1" t="s">
        <v>18</v>
      </c>
      <c r="D1610" s="1" t="s">
        <v>243</v>
      </c>
      <c r="E1610" s="1" t="s">
        <v>58</v>
      </c>
      <c r="F1610" s="1" t="s">
        <v>156</v>
      </c>
      <c r="G1610" s="1" t="s">
        <v>116</v>
      </c>
      <c r="H1610" s="1" t="s">
        <v>40</v>
      </c>
      <c r="I1610" s="1" t="s">
        <v>117</v>
      </c>
      <c r="J1610" s="1" t="s">
        <v>81</v>
      </c>
      <c r="K1610" s="1" t="s">
        <v>111</v>
      </c>
      <c r="L1610" s="1" t="s">
        <v>1465</v>
      </c>
      <c r="M1610" s="1" t="s">
        <v>1462</v>
      </c>
      <c r="N1610" s="1" t="s">
        <v>1463</v>
      </c>
      <c r="O1610" s="1" t="s">
        <v>122</v>
      </c>
      <c r="P1610" s="1" t="s">
        <v>246</v>
      </c>
      <c r="Q1610" s="1" t="s">
        <v>247</v>
      </c>
      <c r="R1610" s="1" t="s">
        <v>1464</v>
      </c>
      <c r="S1610" s="1" t="s">
        <v>1438</v>
      </c>
      <c r="T1610" s="1" t="s">
        <v>6477</v>
      </c>
      <c r="V1610" s="18">
        <v>1.5175810185185183</v>
      </c>
      <c r="W1610" s="18">
        <v>1.6416666666666666</v>
      </c>
      <c r="X1610" s="18">
        <v>0.12408564814814815</v>
      </c>
      <c r="Y1610" s="1" t="e">
        <f>VLOOKUP(A1610,tickets!A:A,1,0)</f>
        <v>#N/A</v>
      </c>
    </row>
    <row r="1611" spans="1:25" hidden="1" x14ac:dyDescent="0.2">
      <c r="A1611" s="1" t="s">
        <v>4210</v>
      </c>
      <c r="B1611" s="1" t="s">
        <v>132</v>
      </c>
      <c r="C1611" s="1" t="s">
        <v>256</v>
      </c>
      <c r="D1611" s="1" t="s">
        <v>257</v>
      </c>
      <c r="E1611" s="1" t="s">
        <v>302</v>
      </c>
      <c r="F1611" s="1" t="s">
        <v>219</v>
      </c>
      <c r="G1611" s="1" t="s">
        <v>116</v>
      </c>
      <c r="H1611" s="1" t="s">
        <v>40</v>
      </c>
      <c r="I1611" s="1" t="s">
        <v>117</v>
      </c>
      <c r="J1611" s="1" t="s">
        <v>81</v>
      </c>
      <c r="K1611" s="1" t="s">
        <v>129</v>
      </c>
      <c r="L1611" s="1" t="s">
        <v>314</v>
      </c>
      <c r="M1611" s="1" t="s">
        <v>11245</v>
      </c>
      <c r="N1611" s="1" t="s">
        <v>11246</v>
      </c>
      <c r="O1611" s="1" t="s">
        <v>122</v>
      </c>
      <c r="P1611" s="1" t="s">
        <v>199</v>
      </c>
      <c r="Q1611" s="1" t="s">
        <v>115</v>
      </c>
      <c r="R1611" s="1" t="s">
        <v>11247</v>
      </c>
      <c r="S1611" s="1" t="s">
        <v>1374</v>
      </c>
      <c r="T1611" s="1" t="s">
        <v>4215</v>
      </c>
      <c r="U1611" s="1" t="s">
        <v>324</v>
      </c>
      <c r="V1611" s="18">
        <v>0.10957175925925926</v>
      </c>
      <c r="W1611" s="18">
        <v>0.1361111111111111</v>
      </c>
      <c r="X1611" s="18">
        <v>2.6539351851851852E-2</v>
      </c>
      <c r="Y1611" s="1" t="e">
        <f>VLOOKUP(A1611,tickets!A:A,1,0)</f>
        <v>#N/A</v>
      </c>
    </row>
    <row r="1612" spans="1:25" hidden="1" x14ac:dyDescent="0.2">
      <c r="A1612" s="1" t="s">
        <v>4280</v>
      </c>
      <c r="B1612" s="1" t="s">
        <v>132</v>
      </c>
      <c r="C1612" s="1" t="s">
        <v>250</v>
      </c>
      <c r="D1612" s="1" t="s">
        <v>251</v>
      </c>
      <c r="E1612" s="1" t="s">
        <v>302</v>
      </c>
      <c r="F1612" s="1" t="s">
        <v>303</v>
      </c>
      <c r="G1612" s="1" t="s">
        <v>110</v>
      </c>
      <c r="H1612" s="1" t="s">
        <v>50</v>
      </c>
      <c r="I1612" s="1" t="s">
        <v>109</v>
      </c>
      <c r="J1612" s="1" t="s">
        <v>4186</v>
      </c>
      <c r="K1612" s="1" t="s">
        <v>129</v>
      </c>
      <c r="L1612" s="1" t="s">
        <v>306</v>
      </c>
      <c r="M1612" s="1" t="s">
        <v>11248</v>
      </c>
      <c r="N1612" s="1" t="s">
        <v>11249</v>
      </c>
      <c r="O1612" s="1" t="s">
        <v>122</v>
      </c>
      <c r="P1612" s="1" t="s">
        <v>246</v>
      </c>
      <c r="Q1612" s="1" t="s">
        <v>247</v>
      </c>
      <c r="R1612" s="1" t="s">
        <v>11250</v>
      </c>
      <c r="S1612" s="1" t="s">
        <v>1374</v>
      </c>
      <c r="T1612" s="1" t="s">
        <v>307</v>
      </c>
      <c r="U1612" s="1" t="s">
        <v>276</v>
      </c>
      <c r="V1612" s="18">
        <v>0</v>
      </c>
      <c r="W1612" s="18">
        <v>0</v>
      </c>
      <c r="X1612" s="18">
        <v>0</v>
      </c>
      <c r="Y1612" s="1" t="e">
        <f>VLOOKUP(A1612,tickets!A:A,1,0)</f>
        <v>#N/A</v>
      </c>
    </row>
    <row r="1613" spans="1:25" hidden="1" x14ac:dyDescent="0.2">
      <c r="A1613" s="1" t="s">
        <v>4226</v>
      </c>
      <c r="B1613" s="1" t="s">
        <v>132</v>
      </c>
      <c r="C1613" s="1" t="s">
        <v>250</v>
      </c>
      <c r="D1613" s="1" t="s">
        <v>251</v>
      </c>
      <c r="E1613" s="1" t="s">
        <v>302</v>
      </c>
      <c r="F1613" s="1" t="s">
        <v>303</v>
      </c>
      <c r="G1613" s="1" t="s">
        <v>110</v>
      </c>
      <c r="H1613" s="1" t="s">
        <v>50</v>
      </c>
      <c r="I1613" s="1" t="s">
        <v>109</v>
      </c>
      <c r="J1613" s="1" t="s">
        <v>4186</v>
      </c>
      <c r="K1613" s="1" t="s">
        <v>129</v>
      </c>
      <c r="L1613" s="1" t="s">
        <v>4227</v>
      </c>
      <c r="M1613" s="1" t="s">
        <v>11251</v>
      </c>
      <c r="N1613" s="1" t="s">
        <v>11252</v>
      </c>
      <c r="O1613" s="1" t="s">
        <v>122</v>
      </c>
      <c r="P1613" s="1" t="s">
        <v>246</v>
      </c>
      <c r="Q1613" s="1" t="s">
        <v>247</v>
      </c>
      <c r="R1613" s="1" t="s">
        <v>11253</v>
      </c>
      <c r="S1613" s="1" t="s">
        <v>1420</v>
      </c>
      <c r="T1613" s="1" t="s">
        <v>4232</v>
      </c>
      <c r="U1613" s="1" t="s">
        <v>291</v>
      </c>
      <c r="V1613" s="18">
        <v>0</v>
      </c>
      <c r="W1613" s="18">
        <v>0</v>
      </c>
      <c r="X1613" s="18">
        <v>0</v>
      </c>
      <c r="Y1613" s="1" t="e">
        <f>VLOOKUP(A1613,tickets!A:A,1,0)</f>
        <v>#N/A</v>
      </c>
    </row>
    <row r="1614" spans="1:25" hidden="1" x14ac:dyDescent="0.2">
      <c r="A1614" s="1" t="s">
        <v>5017</v>
      </c>
      <c r="B1614" s="1" t="s">
        <v>164</v>
      </c>
      <c r="C1614" s="1" t="s">
        <v>295</v>
      </c>
      <c r="D1614" s="1" t="s">
        <v>296</v>
      </c>
      <c r="E1614" s="1" t="s">
        <v>297</v>
      </c>
      <c r="F1614" s="1" t="s">
        <v>298</v>
      </c>
      <c r="G1614" s="1" t="s">
        <v>110</v>
      </c>
      <c r="H1614" s="1" t="s">
        <v>50</v>
      </c>
      <c r="I1614" s="1" t="s">
        <v>109</v>
      </c>
      <c r="J1614" s="1" t="s">
        <v>4186</v>
      </c>
      <c r="K1614" s="1" t="s">
        <v>129</v>
      </c>
      <c r="L1614" s="1" t="s">
        <v>299</v>
      </c>
      <c r="M1614" s="1" t="s">
        <v>11254</v>
      </c>
      <c r="N1614" s="1" t="s">
        <v>11255</v>
      </c>
      <c r="O1614" s="1" t="s">
        <v>122</v>
      </c>
      <c r="P1614" s="1" t="s">
        <v>266</v>
      </c>
      <c r="Q1614" s="1" t="s">
        <v>283</v>
      </c>
      <c r="R1614" s="1" t="s">
        <v>11256</v>
      </c>
      <c r="S1614" s="1" t="s">
        <v>1420</v>
      </c>
      <c r="U1614" s="1" t="s">
        <v>300</v>
      </c>
      <c r="V1614" s="18">
        <v>0</v>
      </c>
      <c r="W1614" s="18">
        <v>0</v>
      </c>
      <c r="X1614" s="18">
        <v>0</v>
      </c>
      <c r="Y1614" s="1" t="e">
        <f>VLOOKUP(A1614,tickets!A:A,1,0)</f>
        <v>#N/A</v>
      </c>
    </row>
    <row r="1615" spans="1:25" x14ac:dyDescent="0.2">
      <c r="A1615" s="1" t="s">
        <v>1402</v>
      </c>
      <c r="B1615" s="1" t="s">
        <v>199</v>
      </c>
      <c r="C1615" s="1" t="s">
        <v>18</v>
      </c>
      <c r="D1615" s="1" t="s">
        <v>18</v>
      </c>
      <c r="E1615" s="1" t="s">
        <v>58</v>
      </c>
      <c r="F1615" s="1" t="s">
        <v>172</v>
      </c>
      <c r="G1615" s="1" t="s">
        <v>110</v>
      </c>
      <c r="H1615" s="1" t="s">
        <v>50</v>
      </c>
      <c r="I1615" s="1" t="s">
        <v>109</v>
      </c>
      <c r="J1615" s="1" t="s">
        <v>81</v>
      </c>
      <c r="K1615" s="1" t="s">
        <v>111</v>
      </c>
      <c r="L1615" s="1" t="s">
        <v>1406</v>
      </c>
      <c r="M1615" s="1" t="s">
        <v>1403</v>
      </c>
      <c r="N1615" s="1" t="s">
        <v>1404</v>
      </c>
      <c r="O1615" s="1" t="s">
        <v>122</v>
      </c>
      <c r="P1615" s="1" t="s">
        <v>246</v>
      </c>
      <c r="Q1615" s="1" t="s">
        <v>247</v>
      </c>
      <c r="R1615" s="1" t="s">
        <v>1405</v>
      </c>
      <c r="S1615" s="1" t="s">
        <v>1374</v>
      </c>
      <c r="T1615" s="1" t="s">
        <v>5080</v>
      </c>
      <c r="V1615" s="18">
        <v>0</v>
      </c>
      <c r="W1615" s="18">
        <v>4.5833333333333334E-3</v>
      </c>
      <c r="X1615" s="18">
        <v>4.5833333333333334E-3</v>
      </c>
      <c r="Y1615" s="1" t="e">
        <f>VLOOKUP(A1615,tickets!A:A,1,0)</f>
        <v>#N/A</v>
      </c>
    </row>
    <row r="1616" spans="1:25" hidden="1" x14ac:dyDescent="0.2">
      <c r="A1616" s="1" t="s">
        <v>1417</v>
      </c>
      <c r="B1616" s="1" t="s">
        <v>124</v>
      </c>
      <c r="C1616" s="1" t="s">
        <v>18</v>
      </c>
      <c r="D1616" s="1" t="s">
        <v>277</v>
      </c>
      <c r="E1616" s="1" t="s">
        <v>58</v>
      </c>
      <c r="F1616" s="1" t="s">
        <v>125</v>
      </c>
      <c r="G1616" s="1" t="s">
        <v>123</v>
      </c>
      <c r="H1616" s="1" t="s">
        <v>50</v>
      </c>
      <c r="I1616" s="1" t="s">
        <v>109</v>
      </c>
      <c r="J1616" s="1" t="s">
        <v>80</v>
      </c>
      <c r="K1616" s="1" t="s">
        <v>138</v>
      </c>
      <c r="L1616" s="1" t="s">
        <v>139</v>
      </c>
      <c r="M1616" s="1" t="s">
        <v>1418</v>
      </c>
      <c r="N1616" s="1" t="s">
        <v>1418</v>
      </c>
      <c r="O1616" s="1" t="s">
        <v>122</v>
      </c>
      <c r="P1616" s="1" t="s">
        <v>278</v>
      </c>
      <c r="Q1616" s="1" t="s">
        <v>278</v>
      </c>
      <c r="R1616" s="1" t="s">
        <v>1419</v>
      </c>
      <c r="S1616" s="1" t="s">
        <v>1420</v>
      </c>
      <c r="T1616" s="1" t="s">
        <v>511</v>
      </c>
      <c r="U1616" s="1" t="s">
        <v>350</v>
      </c>
      <c r="V1616" s="18">
        <v>0.12234953703703703</v>
      </c>
      <c r="W1616" s="18">
        <v>0.12363425925925926</v>
      </c>
      <c r="X1616" s="18">
        <v>1.2847222222222223E-3</v>
      </c>
      <c r="Y1616" s="1" t="e">
        <f>VLOOKUP(A1616,tickets!A:A,1,0)</f>
        <v>#N/A</v>
      </c>
    </row>
    <row r="1617" spans="1:25" hidden="1" x14ac:dyDescent="0.2">
      <c r="A1617" s="1" t="s">
        <v>5116</v>
      </c>
      <c r="B1617" s="1" t="s">
        <v>132</v>
      </c>
      <c r="C1617" s="1" t="s">
        <v>250</v>
      </c>
      <c r="D1617" s="1" t="s">
        <v>251</v>
      </c>
      <c r="E1617" s="1" t="s">
        <v>302</v>
      </c>
      <c r="F1617" s="1" t="s">
        <v>303</v>
      </c>
      <c r="G1617" s="1" t="s">
        <v>110</v>
      </c>
      <c r="H1617" s="1" t="s">
        <v>50</v>
      </c>
      <c r="I1617" s="1" t="s">
        <v>109</v>
      </c>
      <c r="J1617" s="1" t="s">
        <v>4186</v>
      </c>
      <c r="K1617" s="1" t="s">
        <v>129</v>
      </c>
      <c r="L1617" s="1" t="s">
        <v>313</v>
      </c>
      <c r="M1617" s="1" t="s">
        <v>11257</v>
      </c>
      <c r="N1617" s="1" t="s">
        <v>11258</v>
      </c>
      <c r="O1617" s="1" t="s">
        <v>122</v>
      </c>
      <c r="P1617" s="1" t="s">
        <v>246</v>
      </c>
      <c r="Q1617" s="1" t="s">
        <v>247</v>
      </c>
      <c r="R1617" s="1" t="s">
        <v>11259</v>
      </c>
      <c r="S1617" s="1" t="s">
        <v>1420</v>
      </c>
      <c r="T1617" s="1" t="s">
        <v>365</v>
      </c>
      <c r="U1617" s="1" t="s">
        <v>305</v>
      </c>
      <c r="V1617" s="18">
        <v>0</v>
      </c>
      <c r="W1617" s="18">
        <v>0</v>
      </c>
      <c r="X1617" s="18">
        <v>0</v>
      </c>
      <c r="Y1617" s="1" t="e">
        <f>VLOOKUP(A1617,tickets!A:A,1,0)</f>
        <v>#N/A</v>
      </c>
    </row>
    <row r="1618" spans="1:25" hidden="1" x14ac:dyDescent="0.2">
      <c r="A1618" s="1" t="s">
        <v>5331</v>
      </c>
      <c r="B1618" s="1" t="s">
        <v>164</v>
      </c>
      <c r="C1618" s="1" t="s">
        <v>295</v>
      </c>
      <c r="D1618" s="1" t="s">
        <v>296</v>
      </c>
      <c r="E1618" s="1" t="s">
        <v>297</v>
      </c>
      <c r="F1618" s="1" t="s">
        <v>298</v>
      </c>
      <c r="G1618" s="1" t="s">
        <v>110</v>
      </c>
      <c r="H1618" s="1" t="s">
        <v>50</v>
      </c>
      <c r="I1618" s="1" t="s">
        <v>109</v>
      </c>
      <c r="J1618" s="1" t="s">
        <v>4186</v>
      </c>
      <c r="K1618" s="1" t="s">
        <v>129</v>
      </c>
      <c r="L1618" s="1" t="s">
        <v>299</v>
      </c>
      <c r="M1618" s="1" t="s">
        <v>11260</v>
      </c>
      <c r="N1618" s="1" t="s">
        <v>11261</v>
      </c>
      <c r="O1618" s="1" t="s">
        <v>122</v>
      </c>
      <c r="P1618" s="1" t="s">
        <v>266</v>
      </c>
      <c r="Q1618" s="1" t="s">
        <v>283</v>
      </c>
      <c r="R1618" s="1" t="s">
        <v>11262</v>
      </c>
      <c r="S1618" s="1" t="s">
        <v>1420</v>
      </c>
      <c r="U1618" s="1" t="s">
        <v>300</v>
      </c>
      <c r="V1618" s="18">
        <v>0</v>
      </c>
      <c r="W1618" s="18">
        <v>0</v>
      </c>
      <c r="X1618" s="18">
        <v>0</v>
      </c>
      <c r="Y1618" s="1" t="e">
        <f>VLOOKUP(A1618,tickets!A:A,1,0)</f>
        <v>#N/A</v>
      </c>
    </row>
    <row r="1619" spans="1:25" hidden="1" x14ac:dyDescent="0.2">
      <c r="A1619" s="1" t="s">
        <v>1421</v>
      </c>
      <c r="B1619" s="1" t="s">
        <v>124</v>
      </c>
      <c r="C1619" s="1" t="s">
        <v>19</v>
      </c>
      <c r="D1619" s="1" t="s">
        <v>311</v>
      </c>
      <c r="E1619" s="1" t="s">
        <v>64</v>
      </c>
      <c r="F1619" s="1" t="s">
        <v>125</v>
      </c>
      <c r="G1619" s="1" t="s">
        <v>123</v>
      </c>
      <c r="H1619" s="1" t="s">
        <v>50</v>
      </c>
      <c r="I1619" s="1" t="s">
        <v>109</v>
      </c>
      <c r="J1619" s="1" t="s">
        <v>80</v>
      </c>
      <c r="K1619" s="1" t="s">
        <v>121</v>
      </c>
      <c r="L1619" s="1" t="s">
        <v>450</v>
      </c>
      <c r="M1619" s="1" t="s">
        <v>1422</v>
      </c>
      <c r="N1619" s="1" t="s">
        <v>1422</v>
      </c>
      <c r="O1619" s="1" t="s">
        <v>122</v>
      </c>
      <c r="P1619" s="1" t="s">
        <v>266</v>
      </c>
      <c r="Q1619" s="1" t="s">
        <v>267</v>
      </c>
      <c r="R1619" s="1" t="s">
        <v>1423</v>
      </c>
      <c r="S1619" s="1" t="s">
        <v>1420</v>
      </c>
      <c r="T1619" s="1" t="s">
        <v>479</v>
      </c>
      <c r="U1619" s="1" t="s">
        <v>4279</v>
      </c>
      <c r="V1619" s="18">
        <v>6.6203703703703709E-2</v>
      </c>
      <c r="W1619" s="18">
        <v>6.9236111111111109E-2</v>
      </c>
      <c r="X1619" s="18">
        <v>3.0324074074074073E-3</v>
      </c>
      <c r="Y1619" s="1" t="e">
        <f>VLOOKUP(A1619,tickets!A:A,1,0)</f>
        <v>#N/A</v>
      </c>
    </row>
    <row r="1620" spans="1:25" hidden="1" x14ac:dyDescent="0.2">
      <c r="A1620" s="1" t="s">
        <v>4822</v>
      </c>
      <c r="B1620" s="1" t="s">
        <v>164</v>
      </c>
      <c r="C1620" s="1" t="s">
        <v>357</v>
      </c>
      <c r="D1620" s="1" t="s">
        <v>251</v>
      </c>
      <c r="E1620" s="1" t="s">
        <v>358</v>
      </c>
      <c r="F1620" s="1" t="s">
        <v>359</v>
      </c>
      <c r="G1620" s="1" t="s">
        <v>110</v>
      </c>
      <c r="H1620" s="1" t="s">
        <v>50</v>
      </c>
      <c r="I1620" s="1" t="s">
        <v>109</v>
      </c>
      <c r="J1620" s="1" t="s">
        <v>4186</v>
      </c>
      <c r="K1620" s="1" t="s">
        <v>114</v>
      </c>
      <c r="L1620" s="1" t="s">
        <v>4823</v>
      </c>
      <c r="M1620" s="1" t="s">
        <v>11263</v>
      </c>
      <c r="N1620" s="1" t="s">
        <v>11264</v>
      </c>
      <c r="O1620" s="1" t="s">
        <v>122</v>
      </c>
      <c r="P1620" s="1" t="s">
        <v>246</v>
      </c>
      <c r="Q1620" s="1" t="s">
        <v>247</v>
      </c>
      <c r="R1620" s="1" t="s">
        <v>11265</v>
      </c>
      <c r="S1620" s="1" t="s">
        <v>1420</v>
      </c>
      <c r="U1620" s="1" t="s">
        <v>4827</v>
      </c>
      <c r="V1620" s="18">
        <v>0</v>
      </c>
      <c r="W1620" s="18">
        <v>0</v>
      </c>
      <c r="X1620" s="18">
        <v>0</v>
      </c>
      <c r="Y1620" s="1" t="e">
        <f>VLOOKUP(A1620,tickets!A:A,1,0)</f>
        <v>#N/A</v>
      </c>
    </row>
    <row r="1621" spans="1:25" hidden="1" x14ac:dyDescent="0.2">
      <c r="A1621" s="1" t="s">
        <v>1424</v>
      </c>
      <c r="B1621" s="1" t="s">
        <v>124</v>
      </c>
      <c r="C1621" s="1" t="s">
        <v>18</v>
      </c>
      <c r="D1621" s="1" t="s">
        <v>277</v>
      </c>
      <c r="E1621" s="1" t="s">
        <v>58</v>
      </c>
      <c r="F1621" s="1" t="s">
        <v>125</v>
      </c>
      <c r="G1621" s="1" t="s">
        <v>123</v>
      </c>
      <c r="H1621" s="1" t="s">
        <v>50</v>
      </c>
      <c r="I1621" s="1" t="s">
        <v>109</v>
      </c>
      <c r="J1621" s="1" t="s">
        <v>80</v>
      </c>
      <c r="K1621" s="1" t="s">
        <v>121</v>
      </c>
      <c r="L1621" s="1" t="s">
        <v>1391</v>
      </c>
      <c r="M1621" s="1" t="s">
        <v>1425</v>
      </c>
      <c r="N1621" s="1" t="s">
        <v>1425</v>
      </c>
      <c r="O1621" s="1" t="s">
        <v>122</v>
      </c>
      <c r="P1621" s="1" t="s">
        <v>278</v>
      </c>
      <c r="Q1621" s="1" t="s">
        <v>278</v>
      </c>
      <c r="R1621" s="1" t="s">
        <v>1426</v>
      </c>
      <c r="S1621" s="1" t="s">
        <v>1420</v>
      </c>
      <c r="T1621" s="1" t="s">
        <v>4579</v>
      </c>
      <c r="V1621" s="18">
        <v>9.6192129629629627E-2</v>
      </c>
      <c r="W1621" s="18">
        <v>9.7685185185185194E-2</v>
      </c>
      <c r="X1621" s="18">
        <v>1.4930555555555556E-3</v>
      </c>
      <c r="Y1621" s="1" t="e">
        <f>VLOOKUP(A1621,tickets!A:A,1,0)</f>
        <v>#N/A</v>
      </c>
    </row>
    <row r="1622" spans="1:25" hidden="1" x14ac:dyDescent="0.2">
      <c r="A1622" s="1" t="s">
        <v>5900</v>
      </c>
      <c r="B1622" s="1" t="s">
        <v>132</v>
      </c>
      <c r="C1622" s="1" t="s">
        <v>242</v>
      </c>
      <c r="D1622" s="1" t="s">
        <v>251</v>
      </c>
      <c r="E1622" s="1" t="s">
        <v>271</v>
      </c>
      <c r="F1622" s="1" t="s">
        <v>272</v>
      </c>
      <c r="G1622" s="1" t="s">
        <v>110</v>
      </c>
      <c r="H1622" s="1" t="s">
        <v>50</v>
      </c>
      <c r="I1622" s="1" t="s">
        <v>109</v>
      </c>
      <c r="J1622" s="1" t="s">
        <v>4186</v>
      </c>
      <c r="K1622" s="1" t="s">
        <v>114</v>
      </c>
      <c r="L1622" s="1" t="s">
        <v>368</v>
      </c>
      <c r="M1622" s="1" t="s">
        <v>11266</v>
      </c>
      <c r="N1622" s="1" t="s">
        <v>11267</v>
      </c>
      <c r="O1622" s="1" t="s">
        <v>122</v>
      </c>
      <c r="P1622" s="1" t="s">
        <v>266</v>
      </c>
      <c r="Q1622" s="1" t="s">
        <v>283</v>
      </c>
      <c r="R1622" s="1" t="s">
        <v>11268</v>
      </c>
      <c r="S1622" s="1" t="s">
        <v>1438</v>
      </c>
      <c r="T1622" s="1" t="s">
        <v>368</v>
      </c>
      <c r="U1622" s="1" t="s">
        <v>276</v>
      </c>
      <c r="V1622" s="18">
        <v>0</v>
      </c>
      <c r="W1622" s="18">
        <v>0</v>
      </c>
      <c r="X1622" s="18">
        <v>0</v>
      </c>
      <c r="Y1622" s="1" t="e">
        <f>VLOOKUP(A1622,tickets!A:A,1,0)</f>
        <v>#N/A</v>
      </c>
    </row>
    <row r="1623" spans="1:25" hidden="1" x14ac:dyDescent="0.2">
      <c r="A1623" s="1" t="s">
        <v>5977</v>
      </c>
      <c r="B1623" s="1" t="s">
        <v>132</v>
      </c>
      <c r="C1623" s="1" t="s">
        <v>242</v>
      </c>
      <c r="D1623" s="1" t="s">
        <v>251</v>
      </c>
      <c r="E1623" s="1" t="s">
        <v>271</v>
      </c>
      <c r="F1623" s="1" t="s">
        <v>272</v>
      </c>
      <c r="G1623" s="1" t="s">
        <v>110</v>
      </c>
      <c r="H1623" s="1" t="s">
        <v>50</v>
      </c>
      <c r="I1623" s="1" t="s">
        <v>109</v>
      </c>
      <c r="J1623" s="1" t="s">
        <v>4186</v>
      </c>
      <c r="K1623" s="1" t="s">
        <v>114</v>
      </c>
      <c r="L1623" s="1" t="s">
        <v>273</v>
      </c>
      <c r="M1623" s="1" t="s">
        <v>11269</v>
      </c>
      <c r="N1623" s="1" t="s">
        <v>11270</v>
      </c>
      <c r="O1623" s="1" t="s">
        <v>122</v>
      </c>
      <c r="P1623" s="1" t="s">
        <v>266</v>
      </c>
      <c r="Q1623" s="1" t="s">
        <v>274</v>
      </c>
      <c r="R1623" s="1" t="s">
        <v>11271</v>
      </c>
      <c r="S1623" s="1" t="s">
        <v>1438</v>
      </c>
      <c r="T1623" s="1" t="s">
        <v>275</v>
      </c>
      <c r="U1623" s="1" t="s">
        <v>276</v>
      </c>
      <c r="V1623" s="18">
        <v>0</v>
      </c>
      <c r="W1623" s="18">
        <v>0</v>
      </c>
      <c r="X1623" s="18">
        <v>0</v>
      </c>
      <c r="Y1623" s="1" t="e">
        <f>VLOOKUP(A1623,tickets!A:A,1,0)</f>
        <v>#N/A</v>
      </c>
    </row>
    <row r="1624" spans="1:25" hidden="1" x14ac:dyDescent="0.2">
      <c r="A1624" s="1" t="s">
        <v>5904</v>
      </c>
      <c r="B1624" s="1" t="s">
        <v>164</v>
      </c>
      <c r="C1624" s="1" t="s">
        <v>295</v>
      </c>
      <c r="D1624" s="1" t="s">
        <v>296</v>
      </c>
      <c r="E1624" s="1" t="s">
        <v>297</v>
      </c>
      <c r="F1624" s="1" t="s">
        <v>298</v>
      </c>
      <c r="G1624" s="1" t="s">
        <v>110</v>
      </c>
      <c r="H1624" s="1" t="s">
        <v>50</v>
      </c>
      <c r="I1624" s="1" t="s">
        <v>109</v>
      </c>
      <c r="J1624" s="1" t="s">
        <v>4186</v>
      </c>
      <c r="K1624" s="1" t="s">
        <v>129</v>
      </c>
      <c r="L1624" s="1" t="s">
        <v>299</v>
      </c>
      <c r="M1624" s="1" t="s">
        <v>11272</v>
      </c>
      <c r="N1624" s="1" t="s">
        <v>11273</v>
      </c>
      <c r="O1624" s="1" t="s">
        <v>122</v>
      </c>
      <c r="P1624" s="1" t="s">
        <v>266</v>
      </c>
      <c r="Q1624" s="1" t="s">
        <v>283</v>
      </c>
      <c r="R1624" s="1" t="s">
        <v>11274</v>
      </c>
      <c r="S1624" s="1" t="s">
        <v>1438</v>
      </c>
      <c r="U1624" s="1" t="s">
        <v>300</v>
      </c>
      <c r="V1624" s="18">
        <v>0</v>
      </c>
      <c r="W1624" s="18">
        <v>0</v>
      </c>
      <c r="X1624" s="18">
        <v>0</v>
      </c>
      <c r="Y1624" s="1" t="e">
        <f>VLOOKUP(A1624,tickets!A:A,1,0)</f>
        <v>#N/A</v>
      </c>
    </row>
    <row r="1625" spans="1:25" hidden="1" x14ac:dyDescent="0.2">
      <c r="A1625" s="1" t="s">
        <v>6588</v>
      </c>
      <c r="B1625" s="1" t="s">
        <v>173</v>
      </c>
      <c r="C1625" s="1" t="s">
        <v>242</v>
      </c>
      <c r="D1625" s="1" t="s">
        <v>251</v>
      </c>
      <c r="E1625" s="1" t="s">
        <v>352</v>
      </c>
      <c r="F1625" s="1" t="s">
        <v>389</v>
      </c>
      <c r="G1625" s="1" t="s">
        <v>110</v>
      </c>
      <c r="H1625" s="1" t="s">
        <v>50</v>
      </c>
      <c r="I1625" s="1" t="s">
        <v>109</v>
      </c>
      <c r="J1625" s="1" t="s">
        <v>4186</v>
      </c>
      <c r="K1625" s="1" t="s">
        <v>114</v>
      </c>
      <c r="L1625" s="1" t="s">
        <v>6589</v>
      </c>
      <c r="M1625" s="1" t="s">
        <v>11275</v>
      </c>
      <c r="N1625" s="1" t="s">
        <v>11276</v>
      </c>
      <c r="O1625" s="1" t="s">
        <v>122</v>
      </c>
      <c r="P1625" s="1" t="s">
        <v>246</v>
      </c>
      <c r="Q1625" s="1" t="s">
        <v>247</v>
      </c>
      <c r="R1625" s="1" t="s">
        <v>11277</v>
      </c>
      <c r="S1625" s="1" t="s">
        <v>1438</v>
      </c>
      <c r="T1625" s="1" t="s">
        <v>6593</v>
      </c>
      <c r="U1625" s="1" t="s">
        <v>5419</v>
      </c>
      <c r="V1625" s="18">
        <v>0</v>
      </c>
      <c r="W1625" s="18">
        <v>0</v>
      </c>
      <c r="X1625" s="18">
        <v>0</v>
      </c>
      <c r="Y1625" s="1" t="e">
        <f>VLOOKUP(A1625,tickets!A:A,1,0)</f>
        <v>#N/A</v>
      </c>
    </row>
    <row r="1626" spans="1:25" hidden="1" x14ac:dyDescent="0.2">
      <c r="A1626" s="1" t="s">
        <v>7134</v>
      </c>
      <c r="B1626" s="1" t="s">
        <v>164</v>
      </c>
      <c r="C1626" s="1" t="s">
        <v>357</v>
      </c>
      <c r="D1626" s="1" t="s">
        <v>251</v>
      </c>
      <c r="E1626" s="1" t="s">
        <v>358</v>
      </c>
      <c r="F1626" s="1" t="s">
        <v>359</v>
      </c>
      <c r="G1626" s="1" t="s">
        <v>110</v>
      </c>
      <c r="H1626" s="1" t="s">
        <v>50</v>
      </c>
      <c r="I1626" s="1" t="s">
        <v>109</v>
      </c>
      <c r="J1626" s="1" t="s">
        <v>4186</v>
      </c>
      <c r="K1626" s="1" t="s">
        <v>114</v>
      </c>
      <c r="L1626" s="1" t="s">
        <v>378</v>
      </c>
      <c r="M1626" s="1" t="s">
        <v>11278</v>
      </c>
      <c r="N1626" s="1" t="s">
        <v>11279</v>
      </c>
      <c r="O1626" s="1" t="s">
        <v>122</v>
      </c>
      <c r="P1626" s="1" t="s">
        <v>246</v>
      </c>
      <c r="Q1626" s="1" t="s">
        <v>247</v>
      </c>
      <c r="R1626" s="1" t="s">
        <v>11280</v>
      </c>
      <c r="S1626" s="1" t="s">
        <v>1438</v>
      </c>
      <c r="U1626" s="1" t="s">
        <v>396</v>
      </c>
      <c r="V1626" s="18">
        <v>0</v>
      </c>
      <c r="W1626" s="18">
        <v>0</v>
      </c>
      <c r="X1626" s="18">
        <v>0</v>
      </c>
      <c r="Y1626" s="1" t="e">
        <f>VLOOKUP(A1626,tickets!A:A,1,0)</f>
        <v>#N/A</v>
      </c>
    </row>
    <row r="1627" spans="1:25" hidden="1" x14ac:dyDescent="0.2">
      <c r="A1627" s="1" t="s">
        <v>4260</v>
      </c>
      <c r="B1627" s="1" t="s">
        <v>132</v>
      </c>
      <c r="C1627" s="1" t="s">
        <v>250</v>
      </c>
      <c r="D1627" s="1" t="s">
        <v>251</v>
      </c>
      <c r="E1627" s="1" t="s">
        <v>289</v>
      </c>
      <c r="F1627" s="1" t="s">
        <v>290</v>
      </c>
      <c r="G1627" s="1" t="s">
        <v>110</v>
      </c>
      <c r="H1627" s="1" t="s">
        <v>50</v>
      </c>
      <c r="I1627" s="1" t="s">
        <v>109</v>
      </c>
      <c r="J1627" s="1" t="s">
        <v>81</v>
      </c>
      <c r="K1627" s="1" t="s">
        <v>129</v>
      </c>
      <c r="L1627" s="1" t="s">
        <v>269</v>
      </c>
      <c r="M1627" s="1" t="s">
        <v>11281</v>
      </c>
      <c r="N1627" s="1" t="s">
        <v>11282</v>
      </c>
      <c r="O1627" s="1" t="s">
        <v>122</v>
      </c>
      <c r="P1627" s="1" t="s">
        <v>246</v>
      </c>
      <c r="Q1627" s="1" t="s">
        <v>247</v>
      </c>
      <c r="R1627" s="1" t="s">
        <v>11283</v>
      </c>
      <c r="S1627" s="1" t="s">
        <v>1420</v>
      </c>
      <c r="T1627" s="1" t="s">
        <v>269</v>
      </c>
      <c r="U1627" s="1" t="s">
        <v>369</v>
      </c>
      <c r="V1627" s="18">
        <v>8.1712962962962963E-3</v>
      </c>
      <c r="W1627" s="18">
        <v>8.8657407407407417E-3</v>
      </c>
      <c r="X1627" s="18">
        <v>6.9444444444444447E-4</v>
      </c>
      <c r="Y1627" s="1" t="e">
        <f>VLOOKUP(A1627,tickets!A:A,1,0)</f>
        <v>#N/A</v>
      </c>
    </row>
    <row r="1628" spans="1:25" hidden="1" x14ac:dyDescent="0.2">
      <c r="A1628" s="1" t="s">
        <v>5033</v>
      </c>
      <c r="B1628" s="1" t="s">
        <v>132</v>
      </c>
      <c r="C1628" s="1" t="s">
        <v>250</v>
      </c>
      <c r="D1628" s="1" t="s">
        <v>251</v>
      </c>
      <c r="E1628" s="1" t="s">
        <v>289</v>
      </c>
      <c r="F1628" s="1" t="s">
        <v>290</v>
      </c>
      <c r="G1628" s="1" t="s">
        <v>110</v>
      </c>
      <c r="H1628" s="1" t="s">
        <v>50</v>
      </c>
      <c r="I1628" s="1" t="s">
        <v>109</v>
      </c>
      <c r="J1628" s="1" t="s">
        <v>81</v>
      </c>
      <c r="K1628" s="1" t="s">
        <v>129</v>
      </c>
      <c r="L1628" s="1" t="s">
        <v>254</v>
      </c>
      <c r="M1628" s="1" t="s">
        <v>11284</v>
      </c>
      <c r="N1628" s="1" t="s">
        <v>11285</v>
      </c>
      <c r="O1628" s="1" t="s">
        <v>122</v>
      </c>
      <c r="P1628" s="1" t="s">
        <v>246</v>
      </c>
      <c r="Q1628" s="1" t="s">
        <v>247</v>
      </c>
      <c r="R1628" s="1" t="s">
        <v>11286</v>
      </c>
      <c r="S1628" s="1" t="s">
        <v>1420</v>
      </c>
      <c r="T1628" s="1" t="s">
        <v>254</v>
      </c>
      <c r="U1628" s="1" t="s">
        <v>346</v>
      </c>
      <c r="V1628" s="18">
        <v>5.5555555555555556E-4</v>
      </c>
      <c r="W1628" s="18">
        <v>2.3726851851851851E-3</v>
      </c>
      <c r="X1628" s="18">
        <v>1.8171296296296297E-3</v>
      </c>
      <c r="Y1628" s="1" t="e">
        <f>VLOOKUP(A1628,tickets!A:A,1,0)</f>
        <v>#N/A</v>
      </c>
    </row>
    <row r="1629" spans="1:25" hidden="1" x14ac:dyDescent="0.2">
      <c r="A1629" s="1" t="s">
        <v>5788</v>
      </c>
      <c r="B1629" s="1" t="s">
        <v>164</v>
      </c>
      <c r="C1629" s="1" t="s">
        <v>295</v>
      </c>
      <c r="D1629" s="1" t="s">
        <v>296</v>
      </c>
      <c r="E1629" s="1" t="s">
        <v>297</v>
      </c>
      <c r="F1629" s="1" t="s">
        <v>298</v>
      </c>
      <c r="G1629" s="1" t="s">
        <v>110</v>
      </c>
      <c r="H1629" s="1" t="s">
        <v>50</v>
      </c>
      <c r="I1629" s="1" t="s">
        <v>109</v>
      </c>
      <c r="J1629" s="1" t="s">
        <v>4186</v>
      </c>
      <c r="K1629" s="1" t="s">
        <v>129</v>
      </c>
      <c r="L1629" s="1" t="s">
        <v>5789</v>
      </c>
      <c r="M1629" s="1" t="s">
        <v>11287</v>
      </c>
      <c r="N1629" s="1" t="s">
        <v>11288</v>
      </c>
      <c r="O1629" s="1" t="s">
        <v>122</v>
      </c>
      <c r="P1629" s="1" t="s">
        <v>266</v>
      </c>
      <c r="Q1629" s="1" t="s">
        <v>283</v>
      </c>
      <c r="R1629" s="1" t="s">
        <v>11289</v>
      </c>
      <c r="S1629" s="1" t="s">
        <v>1438</v>
      </c>
      <c r="U1629" s="1" t="s">
        <v>300</v>
      </c>
      <c r="V1629" s="18">
        <v>0</v>
      </c>
      <c r="W1629" s="18">
        <v>0</v>
      </c>
      <c r="X1629" s="18">
        <v>0</v>
      </c>
      <c r="Y1629" s="1" t="e">
        <f>VLOOKUP(A1629,tickets!A:A,1,0)</f>
        <v>#N/A</v>
      </c>
    </row>
    <row r="1630" spans="1:25" hidden="1" x14ac:dyDescent="0.2">
      <c r="A1630" s="1" t="s">
        <v>6971</v>
      </c>
      <c r="B1630" s="1" t="s">
        <v>164</v>
      </c>
      <c r="C1630" s="1" t="s">
        <v>295</v>
      </c>
      <c r="D1630" s="1" t="s">
        <v>296</v>
      </c>
      <c r="E1630" s="1" t="s">
        <v>297</v>
      </c>
      <c r="F1630" s="1" t="s">
        <v>298</v>
      </c>
      <c r="G1630" s="1" t="s">
        <v>110</v>
      </c>
      <c r="H1630" s="1" t="s">
        <v>50</v>
      </c>
      <c r="I1630" s="1" t="s">
        <v>109</v>
      </c>
      <c r="J1630" s="1" t="s">
        <v>4186</v>
      </c>
      <c r="K1630" s="1" t="s">
        <v>129</v>
      </c>
      <c r="L1630" s="1" t="s">
        <v>438</v>
      </c>
      <c r="M1630" s="1" t="s">
        <v>11290</v>
      </c>
      <c r="N1630" s="1" t="s">
        <v>11291</v>
      </c>
      <c r="O1630" s="1" t="s">
        <v>122</v>
      </c>
      <c r="P1630" s="1" t="s">
        <v>266</v>
      </c>
      <c r="Q1630" s="1" t="s">
        <v>283</v>
      </c>
      <c r="R1630" s="1" t="s">
        <v>11292</v>
      </c>
      <c r="S1630" s="1" t="s">
        <v>1438</v>
      </c>
      <c r="U1630" s="1" t="s">
        <v>300</v>
      </c>
      <c r="V1630" s="18">
        <v>0</v>
      </c>
      <c r="W1630" s="18">
        <v>0</v>
      </c>
      <c r="X1630" s="18">
        <v>0</v>
      </c>
      <c r="Y1630" s="1" t="e">
        <f>VLOOKUP(A1630,tickets!A:A,1,0)</f>
        <v>#N/A</v>
      </c>
    </row>
    <row r="1631" spans="1:25" hidden="1" x14ac:dyDescent="0.2">
      <c r="A1631" s="1" t="s">
        <v>6272</v>
      </c>
      <c r="B1631" s="1" t="s">
        <v>132</v>
      </c>
      <c r="C1631" s="1" t="s">
        <v>250</v>
      </c>
      <c r="D1631" s="1" t="s">
        <v>251</v>
      </c>
      <c r="E1631" s="1" t="s">
        <v>302</v>
      </c>
      <c r="F1631" s="1" t="s">
        <v>303</v>
      </c>
      <c r="G1631" s="1" t="s">
        <v>110</v>
      </c>
      <c r="H1631" s="1" t="s">
        <v>50</v>
      </c>
      <c r="I1631" s="1" t="s">
        <v>109</v>
      </c>
      <c r="J1631" s="1" t="s">
        <v>4186</v>
      </c>
      <c r="K1631" s="1" t="s">
        <v>129</v>
      </c>
      <c r="L1631" s="1" t="s">
        <v>406</v>
      </c>
      <c r="M1631" s="1" t="s">
        <v>11293</v>
      </c>
      <c r="N1631" s="1" t="s">
        <v>11294</v>
      </c>
      <c r="O1631" s="1" t="s">
        <v>122</v>
      </c>
      <c r="P1631" s="1" t="s">
        <v>246</v>
      </c>
      <c r="Q1631" s="1" t="s">
        <v>247</v>
      </c>
      <c r="R1631" s="1" t="s">
        <v>11295</v>
      </c>
      <c r="S1631" s="1" t="s">
        <v>1438</v>
      </c>
      <c r="T1631" s="1" t="s">
        <v>6276</v>
      </c>
      <c r="U1631" s="1" t="s">
        <v>434</v>
      </c>
      <c r="V1631" s="18">
        <v>0</v>
      </c>
      <c r="W1631" s="18">
        <v>0</v>
      </c>
      <c r="X1631" s="18">
        <v>0</v>
      </c>
      <c r="Y1631" s="1" t="e">
        <f>VLOOKUP(A1631,tickets!A:A,1,0)</f>
        <v>#N/A</v>
      </c>
    </row>
    <row r="1632" spans="1:25" hidden="1" x14ac:dyDescent="0.2">
      <c r="A1632" s="1" t="s">
        <v>6599</v>
      </c>
      <c r="B1632" s="1" t="s">
        <v>132</v>
      </c>
      <c r="C1632" s="1" t="s">
        <v>250</v>
      </c>
      <c r="D1632" s="1" t="s">
        <v>251</v>
      </c>
      <c r="E1632" s="1" t="s">
        <v>302</v>
      </c>
      <c r="F1632" s="1" t="s">
        <v>303</v>
      </c>
      <c r="G1632" s="1" t="s">
        <v>110</v>
      </c>
      <c r="H1632" s="1" t="s">
        <v>50</v>
      </c>
      <c r="I1632" s="1" t="s">
        <v>109</v>
      </c>
      <c r="J1632" s="1" t="s">
        <v>4186</v>
      </c>
      <c r="K1632" s="1" t="s">
        <v>129</v>
      </c>
      <c r="L1632" s="1" t="s">
        <v>313</v>
      </c>
      <c r="M1632" s="1" t="s">
        <v>11296</v>
      </c>
      <c r="N1632" s="1" t="s">
        <v>11297</v>
      </c>
      <c r="O1632" s="1" t="s">
        <v>122</v>
      </c>
      <c r="P1632" s="1" t="s">
        <v>246</v>
      </c>
      <c r="Q1632" s="1" t="s">
        <v>247</v>
      </c>
      <c r="R1632" s="1" t="s">
        <v>11298</v>
      </c>
      <c r="S1632" s="1" t="s">
        <v>1438</v>
      </c>
      <c r="T1632" s="1" t="s">
        <v>304</v>
      </c>
      <c r="U1632" s="1" t="s">
        <v>6603</v>
      </c>
      <c r="V1632" s="18">
        <v>0</v>
      </c>
      <c r="W1632" s="18">
        <v>0</v>
      </c>
      <c r="X1632" s="18">
        <v>0</v>
      </c>
      <c r="Y1632" s="1" t="e">
        <f>VLOOKUP(A1632,tickets!A:A,1,0)</f>
        <v>#N/A</v>
      </c>
    </row>
    <row r="1633" spans="1:25" hidden="1" x14ac:dyDescent="0.2">
      <c r="A1633" s="1" t="s">
        <v>6478</v>
      </c>
      <c r="B1633" s="1" t="s">
        <v>164</v>
      </c>
      <c r="C1633" s="1" t="s">
        <v>295</v>
      </c>
      <c r="D1633" s="1" t="s">
        <v>296</v>
      </c>
      <c r="E1633" s="1" t="s">
        <v>297</v>
      </c>
      <c r="F1633" s="1" t="s">
        <v>298</v>
      </c>
      <c r="G1633" s="1" t="s">
        <v>110</v>
      </c>
      <c r="H1633" s="1" t="s">
        <v>50</v>
      </c>
      <c r="I1633" s="1" t="s">
        <v>109</v>
      </c>
      <c r="J1633" s="1" t="s">
        <v>4186</v>
      </c>
      <c r="K1633" s="1" t="s">
        <v>129</v>
      </c>
      <c r="L1633" s="1" t="s">
        <v>299</v>
      </c>
      <c r="M1633" s="1" t="s">
        <v>11299</v>
      </c>
      <c r="N1633" s="1" t="s">
        <v>11300</v>
      </c>
      <c r="O1633" s="1" t="s">
        <v>122</v>
      </c>
      <c r="P1633" s="1" t="s">
        <v>266</v>
      </c>
      <c r="Q1633" s="1" t="s">
        <v>283</v>
      </c>
      <c r="R1633" s="1" t="s">
        <v>11301</v>
      </c>
      <c r="S1633" s="1" t="s">
        <v>1438</v>
      </c>
      <c r="U1633" s="1" t="s">
        <v>300</v>
      </c>
      <c r="V1633" s="18">
        <v>0</v>
      </c>
      <c r="W1633" s="18">
        <v>0</v>
      </c>
      <c r="X1633" s="18">
        <v>0</v>
      </c>
      <c r="Y1633" s="1" t="e">
        <f>VLOOKUP(A1633,tickets!A:A,1,0)</f>
        <v>#N/A</v>
      </c>
    </row>
    <row r="1634" spans="1:25" hidden="1" x14ac:dyDescent="0.2">
      <c r="A1634" s="1" t="s">
        <v>4910</v>
      </c>
      <c r="B1634" s="1" t="s">
        <v>132</v>
      </c>
      <c r="C1634" s="1" t="s">
        <v>250</v>
      </c>
      <c r="D1634" s="1" t="s">
        <v>251</v>
      </c>
      <c r="E1634" s="1" t="s">
        <v>302</v>
      </c>
      <c r="F1634" s="1" t="s">
        <v>303</v>
      </c>
      <c r="G1634" s="1" t="s">
        <v>110</v>
      </c>
      <c r="H1634" s="1" t="s">
        <v>50</v>
      </c>
      <c r="I1634" s="1" t="s">
        <v>109</v>
      </c>
      <c r="J1634" s="1" t="s">
        <v>4186</v>
      </c>
      <c r="K1634" s="1" t="s">
        <v>129</v>
      </c>
      <c r="L1634" s="1" t="s">
        <v>306</v>
      </c>
      <c r="M1634" s="1" t="s">
        <v>11302</v>
      </c>
      <c r="N1634" s="1" t="s">
        <v>11303</v>
      </c>
      <c r="O1634" s="1" t="s">
        <v>122</v>
      </c>
      <c r="P1634" s="1" t="s">
        <v>246</v>
      </c>
      <c r="Q1634" s="1" t="s">
        <v>247</v>
      </c>
      <c r="R1634" s="1" t="s">
        <v>11304</v>
      </c>
      <c r="S1634" s="1" t="s">
        <v>1420</v>
      </c>
      <c r="T1634" s="1" t="s">
        <v>307</v>
      </c>
      <c r="U1634" s="1" t="s">
        <v>276</v>
      </c>
      <c r="V1634" s="18">
        <v>0</v>
      </c>
      <c r="W1634" s="18">
        <v>0</v>
      </c>
      <c r="X1634" s="18">
        <v>0</v>
      </c>
      <c r="Y1634" s="1" t="e">
        <f>VLOOKUP(A1634,tickets!A:A,1,0)</f>
        <v>#N/A</v>
      </c>
    </row>
    <row r="1635" spans="1:25" x14ac:dyDescent="0.2">
      <c r="A1635" s="1" t="s">
        <v>1451</v>
      </c>
      <c r="B1635" s="1" t="s">
        <v>115</v>
      </c>
      <c r="C1635" s="1" t="s">
        <v>20</v>
      </c>
      <c r="D1635" s="1" t="s">
        <v>243</v>
      </c>
      <c r="E1635" s="1" t="s">
        <v>66</v>
      </c>
      <c r="F1635" s="1" t="s">
        <v>144</v>
      </c>
      <c r="G1635" s="1" t="s">
        <v>116</v>
      </c>
      <c r="H1635" s="1" t="s">
        <v>40</v>
      </c>
      <c r="I1635" s="1" t="s">
        <v>117</v>
      </c>
      <c r="J1635" s="1" t="s">
        <v>81</v>
      </c>
      <c r="K1635" s="1" t="s">
        <v>493</v>
      </c>
      <c r="L1635" s="1" t="s">
        <v>1455</v>
      </c>
      <c r="M1635" s="1" t="s">
        <v>1452</v>
      </c>
      <c r="N1635" s="1" t="s">
        <v>1453</v>
      </c>
      <c r="O1635" s="1" t="s">
        <v>122</v>
      </c>
      <c r="P1635" s="1" t="s">
        <v>246</v>
      </c>
      <c r="Q1635" s="1" t="s">
        <v>247</v>
      </c>
      <c r="R1635" s="1" t="s">
        <v>1454</v>
      </c>
      <c r="S1635" s="1" t="s">
        <v>1438</v>
      </c>
      <c r="T1635" s="1" t="s">
        <v>5643</v>
      </c>
      <c r="U1635" s="1" t="s">
        <v>5644</v>
      </c>
      <c r="V1635" s="18">
        <v>0</v>
      </c>
      <c r="W1635" s="18">
        <v>4.2037037037037039E-2</v>
      </c>
      <c r="X1635" s="18">
        <v>4.2037037037037039E-2</v>
      </c>
      <c r="Y1635" s="1" t="e">
        <f>VLOOKUP(A1635,tickets!A:A,1,0)</f>
        <v>#N/A</v>
      </c>
    </row>
    <row r="1636" spans="1:25" x14ac:dyDescent="0.2">
      <c r="A1636" s="1" t="s">
        <v>1605</v>
      </c>
      <c r="B1636" s="1" t="s">
        <v>115</v>
      </c>
      <c r="C1636" s="1" t="s">
        <v>20</v>
      </c>
      <c r="D1636" s="1" t="s">
        <v>243</v>
      </c>
      <c r="E1636" s="1" t="s">
        <v>65</v>
      </c>
      <c r="F1636" s="1" t="s">
        <v>144</v>
      </c>
      <c r="G1636" s="1" t="s">
        <v>116</v>
      </c>
      <c r="H1636" s="1" t="s">
        <v>40</v>
      </c>
      <c r="I1636" s="1" t="s">
        <v>117</v>
      </c>
      <c r="J1636" s="1" t="s">
        <v>81</v>
      </c>
      <c r="K1636" s="1" t="s">
        <v>897</v>
      </c>
      <c r="L1636" s="1" t="s">
        <v>1609</v>
      </c>
      <c r="M1636" s="1" t="s">
        <v>1606</v>
      </c>
      <c r="N1636" s="1" t="s">
        <v>1607</v>
      </c>
      <c r="O1636" s="1" t="s">
        <v>122</v>
      </c>
      <c r="P1636" s="1" t="s">
        <v>246</v>
      </c>
      <c r="Q1636" s="1" t="s">
        <v>247</v>
      </c>
      <c r="R1636" s="1" t="s">
        <v>1608</v>
      </c>
      <c r="S1636" s="1" t="s">
        <v>1581</v>
      </c>
      <c r="T1636" s="1" t="s">
        <v>6066</v>
      </c>
      <c r="U1636" s="1" t="s">
        <v>6067</v>
      </c>
      <c r="V1636" s="18">
        <v>1.0312037037037036</v>
      </c>
      <c r="W1636" s="18">
        <v>1.0544444444444443</v>
      </c>
      <c r="X1636" s="18">
        <v>2.3240740740740742E-2</v>
      </c>
      <c r="Y1636" s="1" t="e">
        <f>VLOOKUP(A1636,tickets!A:A,1,0)</f>
        <v>#N/A</v>
      </c>
    </row>
    <row r="1637" spans="1:25" hidden="1" x14ac:dyDescent="0.2">
      <c r="A1637" s="1" t="s">
        <v>1427</v>
      </c>
      <c r="B1637" s="1" t="s">
        <v>124</v>
      </c>
      <c r="C1637" s="1" t="s">
        <v>18</v>
      </c>
      <c r="D1637" s="1" t="s">
        <v>277</v>
      </c>
      <c r="E1637" s="1" t="s">
        <v>58</v>
      </c>
      <c r="F1637" s="1" t="s">
        <v>125</v>
      </c>
      <c r="G1637" s="1" t="s">
        <v>123</v>
      </c>
      <c r="H1637" s="1" t="s">
        <v>50</v>
      </c>
      <c r="I1637" s="1" t="s">
        <v>109</v>
      </c>
      <c r="J1637" s="1" t="s">
        <v>80</v>
      </c>
      <c r="K1637" s="1" t="s">
        <v>121</v>
      </c>
      <c r="L1637" s="1" t="s">
        <v>454</v>
      </c>
      <c r="M1637" s="1" t="s">
        <v>1428</v>
      </c>
      <c r="N1637" s="1" t="s">
        <v>1428</v>
      </c>
      <c r="O1637" s="1" t="s">
        <v>122</v>
      </c>
      <c r="P1637" s="1" t="s">
        <v>278</v>
      </c>
      <c r="Q1637" s="1" t="s">
        <v>278</v>
      </c>
      <c r="R1637" s="1" t="s">
        <v>1429</v>
      </c>
      <c r="S1637" s="1" t="s">
        <v>1420</v>
      </c>
      <c r="T1637" s="1" t="s">
        <v>5046</v>
      </c>
      <c r="U1637" s="1" t="s">
        <v>5047</v>
      </c>
      <c r="V1637" s="18">
        <v>5.6365740740740744E-2</v>
      </c>
      <c r="W1637" s="18">
        <v>5.7534722222222223E-2</v>
      </c>
      <c r="X1637" s="18">
        <v>1.1689814814814816E-3</v>
      </c>
      <c r="Y1637" s="1" t="e">
        <f>VLOOKUP(A1637,tickets!A:A,1,0)</f>
        <v>#N/A</v>
      </c>
    </row>
    <row r="1638" spans="1:25" hidden="1" x14ac:dyDescent="0.2">
      <c r="A1638" s="1" t="s">
        <v>1430</v>
      </c>
      <c r="B1638" s="1" t="s">
        <v>124</v>
      </c>
      <c r="C1638" s="1" t="s">
        <v>18</v>
      </c>
      <c r="D1638" s="1" t="s">
        <v>277</v>
      </c>
      <c r="E1638" s="1" t="s">
        <v>58</v>
      </c>
      <c r="F1638" s="1" t="s">
        <v>125</v>
      </c>
      <c r="G1638" s="1" t="s">
        <v>123</v>
      </c>
      <c r="H1638" s="1" t="s">
        <v>50</v>
      </c>
      <c r="I1638" s="1" t="s">
        <v>109</v>
      </c>
      <c r="J1638" s="1" t="s">
        <v>80</v>
      </c>
      <c r="K1638" s="1" t="s">
        <v>455</v>
      </c>
      <c r="L1638" s="1" t="s">
        <v>1433</v>
      </c>
      <c r="M1638" s="1" t="s">
        <v>1431</v>
      </c>
      <c r="N1638" s="1" t="s">
        <v>1431</v>
      </c>
      <c r="O1638" s="1" t="s">
        <v>122</v>
      </c>
      <c r="P1638" s="1" t="s">
        <v>278</v>
      </c>
      <c r="Q1638" s="1" t="s">
        <v>278</v>
      </c>
      <c r="R1638" s="1" t="s">
        <v>1432</v>
      </c>
      <c r="S1638" s="1" t="s">
        <v>1420</v>
      </c>
      <c r="T1638" s="1" t="s">
        <v>5004</v>
      </c>
      <c r="V1638" s="18">
        <v>3.4432870370370371E-2</v>
      </c>
      <c r="W1638" s="18">
        <v>3.5358796296296298E-2</v>
      </c>
      <c r="X1638" s="18">
        <v>9.2592592592592585E-4</v>
      </c>
      <c r="Y1638" s="1" t="e">
        <f>VLOOKUP(A1638,tickets!A:A,1,0)</f>
        <v>#N/A</v>
      </c>
    </row>
    <row r="1639" spans="1:25" hidden="1" x14ac:dyDescent="0.2">
      <c r="A1639" s="1" t="s">
        <v>4587</v>
      </c>
      <c r="B1639" s="1" t="s">
        <v>132</v>
      </c>
      <c r="C1639" s="1" t="s">
        <v>251</v>
      </c>
      <c r="D1639" s="1" t="s">
        <v>257</v>
      </c>
      <c r="E1639" s="1" t="s">
        <v>358</v>
      </c>
      <c r="F1639" s="1" t="s">
        <v>471</v>
      </c>
      <c r="G1639" s="1" t="s">
        <v>116</v>
      </c>
      <c r="H1639" s="1" t="s">
        <v>40</v>
      </c>
      <c r="I1639" s="1" t="s">
        <v>117</v>
      </c>
      <c r="J1639" s="1" t="s">
        <v>81</v>
      </c>
      <c r="K1639" s="1" t="s">
        <v>337</v>
      </c>
      <c r="L1639" s="1" t="s">
        <v>338</v>
      </c>
      <c r="M1639" s="1" t="s">
        <v>11305</v>
      </c>
      <c r="N1639" s="1" t="s">
        <v>11306</v>
      </c>
      <c r="O1639" s="1" t="s">
        <v>122</v>
      </c>
      <c r="P1639" s="1" t="s">
        <v>199</v>
      </c>
      <c r="Q1639" s="1" t="s">
        <v>115</v>
      </c>
      <c r="R1639" s="1" t="s">
        <v>11307</v>
      </c>
      <c r="S1639" s="1" t="s">
        <v>1420</v>
      </c>
      <c r="T1639" s="1" t="s">
        <v>4591</v>
      </c>
      <c r="U1639" s="1" t="s">
        <v>262</v>
      </c>
      <c r="V1639" s="18">
        <v>1.1747685185185186E-2</v>
      </c>
      <c r="W1639" s="18">
        <v>1.7962962962962962E-2</v>
      </c>
      <c r="X1639" s="18">
        <v>6.215277777777777E-3</v>
      </c>
      <c r="Y1639" s="1" t="e">
        <f>VLOOKUP(A1639,tickets!A:A,1,0)</f>
        <v>#N/A</v>
      </c>
    </row>
    <row r="1640" spans="1:25" hidden="1" x14ac:dyDescent="0.2">
      <c r="A1640" s="1" t="s">
        <v>1434</v>
      </c>
      <c r="B1640" s="1" t="s">
        <v>124</v>
      </c>
      <c r="C1640" s="1" t="s">
        <v>18</v>
      </c>
      <c r="D1640" s="1" t="s">
        <v>277</v>
      </c>
      <c r="E1640" s="1" t="s">
        <v>58</v>
      </c>
      <c r="F1640" s="1" t="s">
        <v>125</v>
      </c>
      <c r="G1640" s="1" t="s">
        <v>123</v>
      </c>
      <c r="H1640" s="1" t="s">
        <v>50</v>
      </c>
      <c r="I1640" s="1" t="s">
        <v>109</v>
      </c>
      <c r="J1640" s="1" t="s">
        <v>80</v>
      </c>
      <c r="K1640" s="1" t="s">
        <v>1435</v>
      </c>
      <c r="L1640" s="1" t="s">
        <v>1439</v>
      </c>
      <c r="M1640" s="1" t="s">
        <v>1436</v>
      </c>
      <c r="N1640" s="1" t="s">
        <v>1436</v>
      </c>
      <c r="O1640" s="1" t="s">
        <v>122</v>
      </c>
      <c r="P1640" s="1" t="s">
        <v>278</v>
      </c>
      <c r="Q1640" s="1" t="s">
        <v>278</v>
      </c>
      <c r="R1640" s="1" t="s">
        <v>1437</v>
      </c>
      <c r="S1640" s="1" t="s">
        <v>1438</v>
      </c>
      <c r="T1640" s="1" t="s">
        <v>5949</v>
      </c>
      <c r="V1640" s="18">
        <v>0.11341435185185185</v>
      </c>
      <c r="W1640" s="18">
        <v>0.11591435185185185</v>
      </c>
      <c r="X1640" s="18">
        <v>2.5000000000000001E-3</v>
      </c>
      <c r="Y1640" s="1" t="e">
        <f>VLOOKUP(A1640,tickets!A:A,1,0)</f>
        <v>#N/A</v>
      </c>
    </row>
    <row r="1641" spans="1:25" hidden="1" x14ac:dyDescent="0.2">
      <c r="A1641" s="1" t="s">
        <v>1440</v>
      </c>
      <c r="B1641" s="1" t="s">
        <v>124</v>
      </c>
      <c r="C1641" s="1" t="s">
        <v>19</v>
      </c>
      <c r="D1641" s="1" t="s">
        <v>6209</v>
      </c>
      <c r="E1641" s="1" t="s">
        <v>64</v>
      </c>
      <c r="F1641" s="1" t="s">
        <v>125</v>
      </c>
      <c r="G1641" s="1" t="s">
        <v>123</v>
      </c>
      <c r="H1641" s="1" t="s">
        <v>50</v>
      </c>
      <c r="I1641" s="1" t="s">
        <v>109</v>
      </c>
      <c r="J1641" s="1" t="s">
        <v>80</v>
      </c>
      <c r="K1641" s="1" t="s">
        <v>114</v>
      </c>
      <c r="L1641" s="1" t="s">
        <v>1443</v>
      </c>
      <c r="M1641" s="1" t="s">
        <v>1441</v>
      </c>
      <c r="N1641" s="1" t="s">
        <v>1441</v>
      </c>
      <c r="O1641" s="1" t="s">
        <v>122</v>
      </c>
      <c r="P1641" s="1" t="s">
        <v>266</v>
      </c>
      <c r="Q1641" s="1" t="s">
        <v>267</v>
      </c>
      <c r="R1641" s="1" t="s">
        <v>1442</v>
      </c>
      <c r="S1641" s="1" t="s">
        <v>1438</v>
      </c>
      <c r="T1641" s="1" t="s">
        <v>6212</v>
      </c>
      <c r="U1641" s="1" t="s">
        <v>6213</v>
      </c>
      <c r="V1641" s="18">
        <v>2.7928240740740743E-2</v>
      </c>
      <c r="W1641" s="18">
        <v>3.6446759259259262E-2</v>
      </c>
      <c r="X1641" s="18">
        <v>8.518518518518519E-3</v>
      </c>
      <c r="Y1641" s="1" t="e">
        <f>VLOOKUP(A1641,tickets!A:A,1,0)</f>
        <v>#N/A</v>
      </c>
    </row>
    <row r="1642" spans="1:25" hidden="1" x14ac:dyDescent="0.2">
      <c r="A1642" s="1" t="s">
        <v>1469</v>
      </c>
      <c r="B1642" s="1" t="s">
        <v>124</v>
      </c>
      <c r="C1642" s="1" t="s">
        <v>18</v>
      </c>
      <c r="D1642" s="1" t="s">
        <v>277</v>
      </c>
      <c r="E1642" s="1" t="s">
        <v>58</v>
      </c>
      <c r="F1642" s="1" t="s">
        <v>125</v>
      </c>
      <c r="G1642" s="1" t="s">
        <v>123</v>
      </c>
      <c r="H1642" s="1" t="s">
        <v>50</v>
      </c>
      <c r="I1642" s="1" t="s">
        <v>109</v>
      </c>
      <c r="J1642" s="1" t="s">
        <v>80</v>
      </c>
      <c r="K1642" s="1" t="s">
        <v>121</v>
      </c>
      <c r="L1642" s="1" t="s">
        <v>490</v>
      </c>
      <c r="M1642" s="1" t="s">
        <v>1470</v>
      </c>
      <c r="N1642" s="1" t="s">
        <v>1470</v>
      </c>
      <c r="O1642" s="1" t="s">
        <v>122</v>
      </c>
      <c r="P1642" s="1" t="s">
        <v>278</v>
      </c>
      <c r="Q1642" s="1" t="s">
        <v>278</v>
      </c>
      <c r="R1642" s="1" t="s">
        <v>1471</v>
      </c>
      <c r="S1642" s="1" t="s">
        <v>1438</v>
      </c>
      <c r="T1642" s="1" t="s">
        <v>5713</v>
      </c>
      <c r="U1642" s="1" t="s">
        <v>5714</v>
      </c>
      <c r="V1642" s="18">
        <v>0.10165509259259259</v>
      </c>
      <c r="W1642" s="18">
        <v>0.10400462962962963</v>
      </c>
      <c r="X1642" s="18">
        <v>2.3495370370370371E-3</v>
      </c>
      <c r="Y1642" s="1" t="e">
        <f>VLOOKUP(A1642,tickets!A:A,1,0)</f>
        <v>#N/A</v>
      </c>
    </row>
    <row r="1643" spans="1:25" hidden="1" x14ac:dyDescent="0.2">
      <c r="A1643" s="1" t="s">
        <v>1472</v>
      </c>
      <c r="B1643" s="1" t="s">
        <v>124</v>
      </c>
      <c r="C1643" s="1" t="s">
        <v>18</v>
      </c>
      <c r="D1643" s="1" t="s">
        <v>277</v>
      </c>
      <c r="E1643" s="1" t="s">
        <v>58</v>
      </c>
      <c r="F1643" s="1" t="s">
        <v>125</v>
      </c>
      <c r="G1643" s="1" t="s">
        <v>123</v>
      </c>
      <c r="H1643" s="1" t="s">
        <v>50</v>
      </c>
      <c r="I1643" s="1" t="s">
        <v>109</v>
      </c>
      <c r="J1643" s="1" t="s">
        <v>80</v>
      </c>
      <c r="K1643" s="1" t="s">
        <v>121</v>
      </c>
      <c r="L1643" s="1" t="s">
        <v>492</v>
      </c>
      <c r="M1643" s="1" t="s">
        <v>1467</v>
      </c>
      <c r="N1643" s="1" t="s">
        <v>1467</v>
      </c>
      <c r="O1643" s="1" t="s">
        <v>122</v>
      </c>
      <c r="P1643" s="1" t="s">
        <v>278</v>
      </c>
      <c r="Q1643" s="1" t="s">
        <v>278</v>
      </c>
      <c r="R1643" s="1" t="s">
        <v>1473</v>
      </c>
      <c r="S1643" s="1" t="s">
        <v>1438</v>
      </c>
      <c r="T1643" s="1" t="s">
        <v>6863</v>
      </c>
      <c r="U1643" s="1" t="s">
        <v>5714</v>
      </c>
      <c r="V1643" s="18">
        <v>0.10342592592592592</v>
      </c>
      <c r="W1643" s="18">
        <v>0.10568287037037037</v>
      </c>
      <c r="X1643" s="18">
        <v>2.2569444444444447E-3</v>
      </c>
      <c r="Y1643" s="1" t="e">
        <f>VLOOKUP(A1643,tickets!A:A,1,0)</f>
        <v>#N/A</v>
      </c>
    </row>
    <row r="1644" spans="1:25" hidden="1" x14ac:dyDescent="0.2">
      <c r="A1644" s="1" t="s">
        <v>1466</v>
      </c>
      <c r="B1644" s="1" t="s">
        <v>124</v>
      </c>
      <c r="C1644" s="1" t="s">
        <v>18</v>
      </c>
      <c r="D1644" s="1" t="s">
        <v>277</v>
      </c>
      <c r="E1644" s="1" t="s">
        <v>58</v>
      </c>
      <c r="F1644" s="1" t="s">
        <v>125</v>
      </c>
      <c r="G1644" s="1" t="s">
        <v>123</v>
      </c>
      <c r="H1644" s="1" t="s">
        <v>50</v>
      </c>
      <c r="I1644" s="1" t="s">
        <v>109</v>
      </c>
      <c r="J1644" s="1" t="s">
        <v>80</v>
      </c>
      <c r="K1644" s="1" t="s">
        <v>121</v>
      </c>
      <c r="L1644" s="1" t="s">
        <v>489</v>
      </c>
      <c r="M1644" s="1" t="s">
        <v>1467</v>
      </c>
      <c r="N1644" s="1" t="s">
        <v>1467</v>
      </c>
      <c r="O1644" s="1" t="s">
        <v>122</v>
      </c>
      <c r="P1644" s="1" t="s">
        <v>278</v>
      </c>
      <c r="Q1644" s="1" t="s">
        <v>278</v>
      </c>
      <c r="R1644" s="1" t="s">
        <v>1468</v>
      </c>
      <c r="S1644" s="1" t="s">
        <v>1438</v>
      </c>
      <c r="T1644" s="1" t="s">
        <v>7210</v>
      </c>
      <c r="U1644" s="1" t="s">
        <v>5714</v>
      </c>
      <c r="V1644" s="18">
        <v>0.10020833333333334</v>
      </c>
      <c r="W1644" s="18">
        <v>0.10236111111111111</v>
      </c>
      <c r="X1644" s="18">
        <v>2.1527777777777778E-3</v>
      </c>
      <c r="Y1644" s="1" t="e">
        <f>VLOOKUP(A1644,tickets!A:A,1,0)</f>
        <v>#N/A</v>
      </c>
    </row>
    <row r="1645" spans="1:25" hidden="1" x14ac:dyDescent="0.2">
      <c r="A1645" s="1" t="s">
        <v>1500</v>
      </c>
      <c r="B1645" s="1" t="s">
        <v>124</v>
      </c>
      <c r="C1645" s="1" t="s">
        <v>18</v>
      </c>
      <c r="D1645" s="1" t="s">
        <v>277</v>
      </c>
      <c r="E1645" s="1" t="s">
        <v>58</v>
      </c>
      <c r="F1645" s="1" t="s">
        <v>125</v>
      </c>
      <c r="G1645" s="1" t="s">
        <v>123</v>
      </c>
      <c r="H1645" s="1" t="s">
        <v>50</v>
      </c>
      <c r="I1645" s="1" t="s">
        <v>109</v>
      </c>
      <c r="J1645" s="1" t="s">
        <v>80</v>
      </c>
      <c r="K1645" s="1" t="s">
        <v>121</v>
      </c>
      <c r="L1645" s="1" t="s">
        <v>491</v>
      </c>
      <c r="M1645" s="1" t="s">
        <v>1501</v>
      </c>
      <c r="N1645" s="1" t="s">
        <v>1501</v>
      </c>
      <c r="O1645" s="1" t="s">
        <v>122</v>
      </c>
      <c r="P1645" s="1" t="s">
        <v>278</v>
      </c>
      <c r="Q1645" s="1" t="s">
        <v>278</v>
      </c>
      <c r="R1645" s="1" t="s">
        <v>1502</v>
      </c>
      <c r="S1645" s="1" t="s">
        <v>1438</v>
      </c>
      <c r="T1645" s="1" t="s">
        <v>6511</v>
      </c>
      <c r="V1645" s="18">
        <v>0.28234953703703702</v>
      </c>
      <c r="W1645" s="18">
        <v>0.28449074074074071</v>
      </c>
      <c r="X1645" s="18">
        <v>2.1412037037037038E-3</v>
      </c>
      <c r="Y1645" s="1" t="e">
        <f>VLOOKUP(A1645,tickets!A:A,1,0)</f>
        <v>#N/A</v>
      </c>
    </row>
    <row r="1646" spans="1:25" hidden="1" x14ac:dyDescent="0.2">
      <c r="A1646" s="1" t="s">
        <v>6138</v>
      </c>
      <c r="B1646" s="1" t="s">
        <v>132</v>
      </c>
      <c r="C1646" s="1" t="s">
        <v>250</v>
      </c>
      <c r="D1646" s="1" t="s">
        <v>251</v>
      </c>
      <c r="E1646" s="1" t="s">
        <v>289</v>
      </c>
      <c r="F1646" s="1" t="s">
        <v>290</v>
      </c>
      <c r="G1646" s="1" t="s">
        <v>110</v>
      </c>
      <c r="H1646" s="1" t="s">
        <v>50</v>
      </c>
      <c r="I1646" s="1" t="s">
        <v>109</v>
      </c>
      <c r="J1646" s="1" t="s">
        <v>81</v>
      </c>
      <c r="K1646" s="1" t="s">
        <v>129</v>
      </c>
      <c r="L1646" s="1" t="s">
        <v>269</v>
      </c>
      <c r="M1646" s="1" t="s">
        <v>11308</v>
      </c>
      <c r="N1646" s="1" t="s">
        <v>11309</v>
      </c>
      <c r="O1646" s="1" t="s">
        <v>122</v>
      </c>
      <c r="P1646" s="1" t="s">
        <v>246</v>
      </c>
      <c r="Q1646" s="1" t="s">
        <v>247</v>
      </c>
      <c r="R1646" s="1" t="s">
        <v>11310</v>
      </c>
      <c r="S1646" s="1" t="s">
        <v>1438</v>
      </c>
      <c r="T1646" s="1" t="s">
        <v>269</v>
      </c>
      <c r="U1646" s="1" t="s">
        <v>369</v>
      </c>
      <c r="V1646" s="18">
        <v>1.0069444444444444E-3</v>
      </c>
      <c r="W1646" s="18">
        <v>1.8981481481481482E-3</v>
      </c>
      <c r="X1646" s="18">
        <v>8.9120370370370362E-4</v>
      </c>
      <c r="Y1646" s="1" t="e">
        <f>VLOOKUP(A1646,tickets!A:A,1,0)</f>
        <v>#N/A</v>
      </c>
    </row>
    <row r="1647" spans="1:25" hidden="1" x14ac:dyDescent="0.2">
      <c r="A1647" s="1" t="s">
        <v>6745</v>
      </c>
      <c r="B1647" s="1" t="s">
        <v>132</v>
      </c>
      <c r="C1647" s="1" t="s">
        <v>309</v>
      </c>
      <c r="D1647" s="1" t="s">
        <v>257</v>
      </c>
      <c r="E1647" s="1" t="s">
        <v>284</v>
      </c>
      <c r="F1647" s="1" t="s">
        <v>174</v>
      </c>
      <c r="G1647" s="1" t="s">
        <v>116</v>
      </c>
      <c r="H1647" s="1" t="s">
        <v>40</v>
      </c>
      <c r="I1647" s="1" t="s">
        <v>117</v>
      </c>
      <c r="J1647" s="1" t="s">
        <v>81</v>
      </c>
      <c r="K1647" s="1" t="s">
        <v>310</v>
      </c>
      <c r="L1647" s="1" t="s">
        <v>380</v>
      </c>
      <c r="M1647" s="1" t="s">
        <v>11311</v>
      </c>
      <c r="N1647" s="1" t="s">
        <v>11312</v>
      </c>
      <c r="O1647" s="1" t="s">
        <v>122</v>
      </c>
      <c r="P1647" s="1" t="s">
        <v>199</v>
      </c>
      <c r="Q1647" s="1" t="s">
        <v>115</v>
      </c>
      <c r="R1647" s="1" t="s">
        <v>11313</v>
      </c>
      <c r="S1647" s="1" t="s">
        <v>1438</v>
      </c>
      <c r="T1647" s="1" t="s">
        <v>6749</v>
      </c>
      <c r="V1647" s="18">
        <v>3.6990740740740741E-2</v>
      </c>
      <c r="W1647" s="18">
        <v>4.2002314814814812E-2</v>
      </c>
      <c r="X1647" s="18">
        <v>5.0115740740740737E-3</v>
      </c>
      <c r="Y1647" s="1" t="e">
        <f>VLOOKUP(A1647,tickets!A:A,1,0)</f>
        <v>#N/A</v>
      </c>
    </row>
    <row r="1648" spans="1:25" x14ac:dyDescent="0.2">
      <c r="A1648" s="1" t="s">
        <v>1559</v>
      </c>
      <c r="B1648" s="1" t="s">
        <v>112</v>
      </c>
      <c r="C1648" s="1" t="s">
        <v>18</v>
      </c>
      <c r="D1648" s="1" t="s">
        <v>311</v>
      </c>
      <c r="E1648" s="1" t="s">
        <v>60</v>
      </c>
      <c r="F1648" s="1" t="s">
        <v>145</v>
      </c>
      <c r="G1648" s="1" t="s">
        <v>116</v>
      </c>
      <c r="H1648" s="1" t="s">
        <v>50</v>
      </c>
      <c r="I1648" s="1" t="s">
        <v>109</v>
      </c>
      <c r="J1648" s="1" t="s">
        <v>81</v>
      </c>
      <c r="K1648" s="1" t="s">
        <v>121</v>
      </c>
      <c r="L1648" s="1" t="s">
        <v>1563</v>
      </c>
      <c r="M1648" s="1" t="s">
        <v>1560</v>
      </c>
      <c r="N1648" s="1" t="s">
        <v>1561</v>
      </c>
      <c r="O1648" s="1" t="s">
        <v>122</v>
      </c>
      <c r="P1648" s="1" t="s">
        <v>246</v>
      </c>
      <c r="Q1648" s="1" t="s">
        <v>247</v>
      </c>
      <c r="R1648" s="1" t="s">
        <v>1562</v>
      </c>
      <c r="S1648" s="1" t="s">
        <v>1438</v>
      </c>
      <c r="T1648" s="1" t="s">
        <v>312</v>
      </c>
      <c r="U1648" s="1" t="s">
        <v>5653</v>
      </c>
      <c r="V1648" s="18">
        <v>0.3122685185185185</v>
      </c>
      <c r="W1648" s="18">
        <v>0.31810185185185186</v>
      </c>
      <c r="X1648" s="18">
        <v>5.8333333333333336E-3</v>
      </c>
      <c r="Y1648" s="1" t="e">
        <f>VLOOKUP(A1648,tickets!A:A,1,0)</f>
        <v>#N/A</v>
      </c>
    </row>
    <row r="1649" spans="1:25" x14ac:dyDescent="0.2">
      <c r="A1649" s="1" t="s">
        <v>1698</v>
      </c>
      <c r="B1649" s="1" t="s">
        <v>115</v>
      </c>
      <c r="C1649" s="1" t="s">
        <v>18</v>
      </c>
      <c r="D1649" s="1" t="s">
        <v>243</v>
      </c>
      <c r="E1649" s="1" t="s">
        <v>61</v>
      </c>
      <c r="F1649" s="1" t="s">
        <v>120</v>
      </c>
      <c r="G1649" s="1" t="s">
        <v>116</v>
      </c>
      <c r="H1649" s="1" t="s">
        <v>40</v>
      </c>
      <c r="I1649" s="1" t="s">
        <v>117</v>
      </c>
      <c r="J1649" s="1" t="s">
        <v>81</v>
      </c>
      <c r="K1649" s="1" t="s">
        <v>455</v>
      </c>
      <c r="L1649" s="1" t="s">
        <v>1702</v>
      </c>
      <c r="M1649" s="1" t="s">
        <v>1699</v>
      </c>
      <c r="N1649" s="1" t="s">
        <v>1700</v>
      </c>
      <c r="O1649" s="1" t="s">
        <v>122</v>
      </c>
      <c r="P1649" s="1" t="s">
        <v>246</v>
      </c>
      <c r="Q1649" s="1" t="s">
        <v>247</v>
      </c>
      <c r="R1649" s="1" t="s">
        <v>1701</v>
      </c>
      <c r="S1649" s="1" t="s">
        <v>1581</v>
      </c>
      <c r="T1649" s="1" t="s">
        <v>6102</v>
      </c>
      <c r="U1649" s="1" t="s">
        <v>6103</v>
      </c>
      <c r="V1649" s="18">
        <v>1.0686111111111112</v>
      </c>
      <c r="W1649" s="18">
        <v>1.295775462962963</v>
      </c>
      <c r="X1649" s="18">
        <v>0.22716435185185183</v>
      </c>
      <c r="Y1649" s="1" t="e">
        <f>VLOOKUP(A1649,tickets!A:A,1,0)</f>
        <v>#N/A</v>
      </c>
    </row>
    <row r="1650" spans="1:25" hidden="1" x14ac:dyDescent="0.2">
      <c r="A1650" s="1" t="s">
        <v>5699</v>
      </c>
      <c r="B1650" s="1" t="s">
        <v>132</v>
      </c>
      <c r="C1650" s="1" t="s">
        <v>251</v>
      </c>
      <c r="D1650" s="1" t="s">
        <v>257</v>
      </c>
      <c r="E1650" s="1" t="s">
        <v>261</v>
      </c>
      <c r="F1650" s="1" t="s">
        <v>174</v>
      </c>
      <c r="G1650" s="1" t="s">
        <v>116</v>
      </c>
      <c r="H1650" s="1" t="s">
        <v>40</v>
      </c>
      <c r="I1650" s="1" t="s">
        <v>117</v>
      </c>
      <c r="J1650" s="1" t="s">
        <v>81</v>
      </c>
      <c r="K1650" s="1" t="s">
        <v>5700</v>
      </c>
      <c r="L1650" s="1" t="s">
        <v>5701</v>
      </c>
      <c r="M1650" s="1" t="s">
        <v>11314</v>
      </c>
      <c r="N1650" s="1" t="s">
        <v>11315</v>
      </c>
      <c r="O1650" s="1" t="s">
        <v>122</v>
      </c>
      <c r="P1650" s="1" t="s">
        <v>199</v>
      </c>
      <c r="Q1650" s="1" t="s">
        <v>115</v>
      </c>
      <c r="R1650" s="1" t="s">
        <v>11316</v>
      </c>
      <c r="S1650" s="1" t="s">
        <v>1438</v>
      </c>
      <c r="T1650" s="1" t="s">
        <v>5705</v>
      </c>
      <c r="U1650" s="1" t="s">
        <v>5659</v>
      </c>
      <c r="V1650" s="18">
        <v>2.0486111111111111E-2</v>
      </c>
      <c r="W1650" s="18">
        <v>3.2349537037037038E-2</v>
      </c>
      <c r="X1650" s="18">
        <v>1.1863425925925925E-2</v>
      </c>
      <c r="Y1650" s="1" t="e">
        <f>VLOOKUP(A1650,tickets!A:A,1,0)</f>
        <v>#N/A</v>
      </c>
    </row>
    <row r="1651" spans="1:25" hidden="1" x14ac:dyDescent="0.2">
      <c r="A1651" s="1" t="s">
        <v>5915</v>
      </c>
      <c r="B1651" s="1" t="s">
        <v>132</v>
      </c>
      <c r="C1651" s="1" t="s">
        <v>256</v>
      </c>
      <c r="D1651" s="1" t="s">
        <v>374</v>
      </c>
      <c r="E1651" s="1" t="s">
        <v>258</v>
      </c>
      <c r="F1651" s="1" t="s">
        <v>442</v>
      </c>
      <c r="G1651" s="1" t="s">
        <v>116</v>
      </c>
      <c r="H1651" s="1" t="s">
        <v>40</v>
      </c>
      <c r="I1651" s="1" t="s">
        <v>117</v>
      </c>
      <c r="J1651" s="1" t="s">
        <v>81</v>
      </c>
      <c r="K1651" s="1" t="s">
        <v>5916</v>
      </c>
      <c r="L1651" s="1" t="s">
        <v>5917</v>
      </c>
      <c r="M1651" s="1" t="s">
        <v>11317</v>
      </c>
      <c r="N1651" s="1" t="s">
        <v>11318</v>
      </c>
      <c r="O1651" s="1" t="s">
        <v>122</v>
      </c>
      <c r="P1651" s="1" t="s">
        <v>199</v>
      </c>
      <c r="Q1651" s="1" t="s">
        <v>115</v>
      </c>
      <c r="R1651" s="1" t="s">
        <v>11319</v>
      </c>
      <c r="S1651" s="1" t="s">
        <v>1438</v>
      </c>
      <c r="T1651" s="1" t="s">
        <v>5921</v>
      </c>
      <c r="V1651" s="18">
        <v>0.10310185185185185</v>
      </c>
      <c r="W1651" s="18">
        <v>0.11195601851851851</v>
      </c>
      <c r="X1651" s="18">
        <v>8.8541666666666664E-3</v>
      </c>
      <c r="Y1651" s="1" t="e">
        <f>VLOOKUP(A1651,tickets!A:A,1,0)</f>
        <v>#N/A</v>
      </c>
    </row>
    <row r="1652" spans="1:25" x14ac:dyDescent="0.2">
      <c r="A1652" s="1" t="s">
        <v>1507</v>
      </c>
      <c r="B1652" s="1" t="s">
        <v>112</v>
      </c>
      <c r="C1652" s="1" t="s">
        <v>19</v>
      </c>
      <c r="D1652" s="1" t="s">
        <v>17</v>
      </c>
      <c r="E1652" s="1" t="s">
        <v>64</v>
      </c>
      <c r="F1652" s="1" t="s">
        <v>212</v>
      </c>
      <c r="G1652" s="1" t="s">
        <v>110</v>
      </c>
      <c r="H1652" s="1" t="s">
        <v>50</v>
      </c>
      <c r="I1652" s="1" t="s">
        <v>109</v>
      </c>
      <c r="J1652" s="1" t="s">
        <v>81</v>
      </c>
      <c r="K1652" s="1" t="s">
        <v>129</v>
      </c>
      <c r="L1652" s="1" t="s">
        <v>1511</v>
      </c>
      <c r="M1652" s="1" t="s">
        <v>1508</v>
      </c>
      <c r="N1652" s="1" t="s">
        <v>1509</v>
      </c>
      <c r="O1652" s="1" t="s">
        <v>122</v>
      </c>
      <c r="P1652" s="1" t="s">
        <v>266</v>
      </c>
      <c r="Q1652" s="1" t="s">
        <v>267</v>
      </c>
      <c r="R1652" s="1" t="s">
        <v>1510</v>
      </c>
      <c r="S1652" s="1" t="s">
        <v>1438</v>
      </c>
      <c r="T1652" s="1" t="s">
        <v>6876</v>
      </c>
      <c r="U1652" s="1" t="s">
        <v>6877</v>
      </c>
      <c r="V1652" s="18">
        <v>0</v>
      </c>
      <c r="W1652" s="18">
        <v>0</v>
      </c>
      <c r="X1652" s="18">
        <v>0</v>
      </c>
      <c r="Y1652" s="1" t="e">
        <f>VLOOKUP(A1652,tickets!A:A,1,0)</f>
        <v>#N/A</v>
      </c>
    </row>
    <row r="1653" spans="1:25" x14ac:dyDescent="0.2">
      <c r="A1653" s="1" t="s">
        <v>1456</v>
      </c>
      <c r="B1653" s="1" t="s">
        <v>167</v>
      </c>
      <c r="C1653" s="1" t="s">
        <v>22</v>
      </c>
      <c r="D1653" s="1" t="s">
        <v>22</v>
      </c>
      <c r="E1653" s="1" t="s">
        <v>47</v>
      </c>
      <c r="F1653" s="1" t="s">
        <v>205</v>
      </c>
      <c r="G1653" s="1" t="s">
        <v>110</v>
      </c>
      <c r="H1653" s="1" t="s">
        <v>50</v>
      </c>
      <c r="I1653" s="1" t="s">
        <v>109</v>
      </c>
      <c r="J1653" s="1" t="s">
        <v>81</v>
      </c>
      <c r="K1653" s="1" t="s">
        <v>129</v>
      </c>
      <c r="L1653" s="1" t="s">
        <v>1460</v>
      </c>
      <c r="M1653" s="1" t="s">
        <v>1457</v>
      </c>
      <c r="N1653" s="1" t="s">
        <v>1458</v>
      </c>
      <c r="O1653" s="1" t="s">
        <v>122</v>
      </c>
      <c r="P1653" s="1" t="s">
        <v>279</v>
      </c>
      <c r="Q1653" s="1" t="s">
        <v>280</v>
      </c>
      <c r="R1653" s="1" t="s">
        <v>1459</v>
      </c>
      <c r="S1653" s="1" t="s">
        <v>1438</v>
      </c>
      <c r="T1653" s="1" t="s">
        <v>470</v>
      </c>
      <c r="U1653" s="1" t="s">
        <v>470</v>
      </c>
      <c r="V1653" s="18">
        <v>0</v>
      </c>
      <c r="W1653" s="18">
        <v>1.0879629629629629E-3</v>
      </c>
      <c r="X1653" s="18">
        <v>1.0879629629629629E-3</v>
      </c>
      <c r="Y1653" s="1" t="e">
        <f>VLOOKUP(A1653,tickets!A:A,1,0)</f>
        <v>#N/A</v>
      </c>
    </row>
    <row r="1654" spans="1:25" x14ac:dyDescent="0.2">
      <c r="A1654" s="1" t="s">
        <v>1485</v>
      </c>
      <c r="B1654" s="1" t="s">
        <v>115</v>
      </c>
      <c r="C1654" s="1" t="s">
        <v>22</v>
      </c>
      <c r="D1654" s="1" t="s">
        <v>243</v>
      </c>
      <c r="E1654" s="1" t="s">
        <v>47</v>
      </c>
      <c r="F1654" s="1" t="s">
        <v>144</v>
      </c>
      <c r="G1654" s="1" t="s">
        <v>116</v>
      </c>
      <c r="H1654" s="1" t="s">
        <v>40</v>
      </c>
      <c r="I1654" s="1" t="s">
        <v>117</v>
      </c>
      <c r="J1654" s="1" t="s">
        <v>81</v>
      </c>
      <c r="K1654" s="1" t="s">
        <v>170</v>
      </c>
      <c r="L1654" s="1" t="s">
        <v>1489</v>
      </c>
      <c r="M1654" s="1" t="s">
        <v>1486</v>
      </c>
      <c r="N1654" s="1" t="s">
        <v>1487</v>
      </c>
      <c r="O1654" s="1" t="s">
        <v>122</v>
      </c>
      <c r="P1654" s="1" t="s">
        <v>279</v>
      </c>
      <c r="Q1654" s="1" t="s">
        <v>280</v>
      </c>
      <c r="R1654" s="1" t="s">
        <v>1488</v>
      </c>
      <c r="S1654" s="1" t="s">
        <v>1438</v>
      </c>
      <c r="T1654" s="1" t="s">
        <v>5648</v>
      </c>
      <c r="U1654" s="1" t="s">
        <v>5649</v>
      </c>
      <c r="V1654" s="18">
        <v>0</v>
      </c>
      <c r="W1654" s="18">
        <v>5.4872685185185184E-2</v>
      </c>
      <c r="X1654" s="18">
        <v>5.4872685185185184E-2</v>
      </c>
      <c r="Y1654" s="1" t="e">
        <f>VLOOKUP(A1654,tickets!A:A,1,0)</f>
        <v>#N/A</v>
      </c>
    </row>
    <row r="1655" spans="1:25" hidden="1" x14ac:dyDescent="0.2">
      <c r="A1655" s="1" t="s">
        <v>6797</v>
      </c>
      <c r="B1655" s="1" t="s">
        <v>132</v>
      </c>
      <c r="C1655" s="1" t="s">
        <v>251</v>
      </c>
      <c r="D1655" s="1" t="s">
        <v>257</v>
      </c>
      <c r="E1655" s="1" t="s">
        <v>261</v>
      </c>
      <c r="F1655" s="1" t="s">
        <v>471</v>
      </c>
      <c r="G1655" s="1" t="s">
        <v>116</v>
      </c>
      <c r="H1655" s="1" t="s">
        <v>40</v>
      </c>
      <c r="I1655" s="1" t="s">
        <v>117</v>
      </c>
      <c r="J1655" s="1" t="s">
        <v>81</v>
      </c>
      <c r="K1655" s="1" t="s">
        <v>129</v>
      </c>
      <c r="L1655" s="1" t="s">
        <v>314</v>
      </c>
      <c r="M1655" s="1" t="s">
        <v>11320</v>
      </c>
      <c r="N1655" s="1" t="s">
        <v>11321</v>
      </c>
      <c r="O1655" s="1" t="s">
        <v>122</v>
      </c>
      <c r="P1655" s="1" t="s">
        <v>199</v>
      </c>
      <c r="Q1655" s="1" t="s">
        <v>115</v>
      </c>
      <c r="R1655" s="1" t="s">
        <v>11322</v>
      </c>
      <c r="S1655" s="1" t="s">
        <v>1438</v>
      </c>
      <c r="T1655" s="1" t="s">
        <v>6801</v>
      </c>
      <c r="U1655" s="1" t="s">
        <v>6802</v>
      </c>
      <c r="V1655" s="18">
        <v>2.5127314814814811E-2</v>
      </c>
      <c r="W1655" s="18">
        <v>3.4236111111111113E-2</v>
      </c>
      <c r="X1655" s="18">
        <v>9.1087962962962971E-3</v>
      </c>
      <c r="Y1655" s="1" t="e">
        <f>VLOOKUP(A1655,tickets!A:A,1,0)</f>
        <v>#N/A</v>
      </c>
    </row>
    <row r="1656" spans="1:25" x14ac:dyDescent="0.2">
      <c r="A1656" s="1" t="s">
        <v>1519</v>
      </c>
      <c r="B1656" s="1" t="s">
        <v>112</v>
      </c>
      <c r="C1656" s="1" t="s">
        <v>18</v>
      </c>
      <c r="D1656" s="1" t="s">
        <v>311</v>
      </c>
      <c r="E1656" s="1" t="s">
        <v>57</v>
      </c>
      <c r="F1656" s="1" t="s">
        <v>134</v>
      </c>
      <c r="G1656" s="1" t="s">
        <v>110</v>
      </c>
      <c r="H1656" s="1" t="s">
        <v>50</v>
      </c>
      <c r="I1656" s="1" t="s">
        <v>109</v>
      </c>
      <c r="J1656" s="1" t="s">
        <v>81</v>
      </c>
      <c r="K1656" s="1" t="s">
        <v>121</v>
      </c>
      <c r="L1656" s="1" t="s">
        <v>1523</v>
      </c>
      <c r="M1656" s="1" t="s">
        <v>1520</v>
      </c>
      <c r="N1656" s="1" t="s">
        <v>1521</v>
      </c>
      <c r="O1656" s="1" t="s">
        <v>122</v>
      </c>
      <c r="P1656" s="1" t="s">
        <v>246</v>
      </c>
      <c r="Q1656" s="1" t="s">
        <v>247</v>
      </c>
      <c r="R1656" s="1" t="s">
        <v>1522</v>
      </c>
      <c r="S1656" s="1" t="s">
        <v>1438</v>
      </c>
      <c r="T1656" s="1" t="s">
        <v>504</v>
      </c>
      <c r="U1656" s="1" t="s">
        <v>5726</v>
      </c>
      <c r="V1656" s="18">
        <v>7.8703703703703705E-4</v>
      </c>
      <c r="W1656" s="18">
        <v>0.14521990740740739</v>
      </c>
      <c r="X1656" s="18">
        <v>0.14443287037037036</v>
      </c>
      <c r="Y1656" s="1" t="e">
        <f>VLOOKUP(A1656,tickets!A:A,1,0)</f>
        <v>#N/A</v>
      </c>
    </row>
    <row r="1657" spans="1:25" hidden="1" x14ac:dyDescent="0.2">
      <c r="A1657" s="1" t="s">
        <v>7138</v>
      </c>
      <c r="B1657" s="1" t="s">
        <v>132</v>
      </c>
      <c r="C1657" s="1" t="s">
        <v>309</v>
      </c>
      <c r="D1657" s="1" t="s">
        <v>257</v>
      </c>
      <c r="E1657" s="1" t="s">
        <v>284</v>
      </c>
      <c r="F1657" s="1" t="s">
        <v>174</v>
      </c>
      <c r="G1657" s="1" t="s">
        <v>116</v>
      </c>
      <c r="H1657" s="1" t="s">
        <v>40</v>
      </c>
      <c r="I1657" s="1" t="s">
        <v>117</v>
      </c>
      <c r="J1657" s="1" t="s">
        <v>81</v>
      </c>
      <c r="K1657" s="1" t="s">
        <v>410</v>
      </c>
      <c r="L1657" s="1" t="s">
        <v>411</v>
      </c>
      <c r="M1657" s="1" t="s">
        <v>11323</v>
      </c>
      <c r="N1657" s="1" t="s">
        <v>11324</v>
      </c>
      <c r="O1657" s="1" t="s">
        <v>122</v>
      </c>
      <c r="P1657" s="1" t="s">
        <v>199</v>
      </c>
      <c r="Q1657" s="1" t="s">
        <v>115</v>
      </c>
      <c r="R1657" s="1" t="s">
        <v>11325</v>
      </c>
      <c r="S1657" s="1" t="s">
        <v>1438</v>
      </c>
      <c r="T1657" s="1" t="s">
        <v>7142</v>
      </c>
      <c r="V1657" s="18">
        <v>4.8726851851851856E-3</v>
      </c>
      <c r="W1657" s="18">
        <v>1.4652777777777778E-2</v>
      </c>
      <c r="X1657" s="18">
        <v>9.780092592592592E-3</v>
      </c>
      <c r="Y1657" s="1" t="e">
        <f>VLOOKUP(A1657,tickets!A:A,1,0)</f>
        <v>#N/A</v>
      </c>
    </row>
    <row r="1658" spans="1:25" x14ac:dyDescent="0.2">
      <c r="A1658" s="1" t="s">
        <v>1672</v>
      </c>
      <c r="B1658" s="1" t="s">
        <v>115</v>
      </c>
      <c r="C1658" s="1" t="s">
        <v>20</v>
      </c>
      <c r="D1658" s="1" t="s">
        <v>243</v>
      </c>
      <c r="E1658" s="1" t="s">
        <v>69</v>
      </c>
      <c r="F1658" s="1" t="s">
        <v>120</v>
      </c>
      <c r="G1658" s="1" t="s">
        <v>116</v>
      </c>
      <c r="H1658" s="1" t="s">
        <v>40</v>
      </c>
      <c r="I1658" s="1" t="s">
        <v>117</v>
      </c>
      <c r="J1658" s="1" t="s">
        <v>81</v>
      </c>
      <c r="K1658" s="1" t="s">
        <v>203</v>
      </c>
      <c r="L1658" s="1" t="s">
        <v>1676</v>
      </c>
      <c r="M1658" s="1" t="s">
        <v>1673</v>
      </c>
      <c r="N1658" s="1" t="s">
        <v>1674</v>
      </c>
      <c r="O1658" s="1" t="s">
        <v>122</v>
      </c>
      <c r="P1658" s="1" t="s">
        <v>246</v>
      </c>
      <c r="Q1658" s="1" t="s">
        <v>247</v>
      </c>
      <c r="R1658" s="1" t="s">
        <v>1675</v>
      </c>
      <c r="S1658" s="1" t="s">
        <v>1581</v>
      </c>
      <c r="T1658" s="1" t="s">
        <v>7324</v>
      </c>
      <c r="U1658" s="1" t="s">
        <v>7325</v>
      </c>
      <c r="V1658" s="18">
        <v>0.61759259259259258</v>
      </c>
      <c r="W1658" s="18">
        <v>1.0345717592592594</v>
      </c>
      <c r="X1658" s="18">
        <v>0.41697916666666668</v>
      </c>
      <c r="Y1658" s="1" t="e">
        <f>VLOOKUP(A1658,tickets!A:A,1,0)</f>
        <v>#N/A</v>
      </c>
    </row>
    <row r="1659" spans="1:25" hidden="1" x14ac:dyDescent="0.2">
      <c r="A1659" s="1" t="s">
        <v>5935</v>
      </c>
      <c r="B1659" s="1" t="s">
        <v>132</v>
      </c>
      <c r="C1659" s="1" t="s">
        <v>250</v>
      </c>
      <c r="D1659" s="1" t="s">
        <v>251</v>
      </c>
      <c r="E1659" s="1" t="s">
        <v>289</v>
      </c>
      <c r="F1659" s="1" t="s">
        <v>290</v>
      </c>
      <c r="G1659" s="1" t="s">
        <v>110</v>
      </c>
      <c r="H1659" s="1" t="s">
        <v>50</v>
      </c>
      <c r="I1659" s="1" t="s">
        <v>109</v>
      </c>
      <c r="J1659" s="1" t="s">
        <v>81</v>
      </c>
      <c r="K1659" s="1" t="s">
        <v>129</v>
      </c>
      <c r="L1659" s="1" t="s">
        <v>254</v>
      </c>
      <c r="M1659" s="1" t="s">
        <v>11326</v>
      </c>
      <c r="N1659" s="1" t="s">
        <v>11327</v>
      </c>
      <c r="O1659" s="1" t="s">
        <v>122</v>
      </c>
      <c r="P1659" s="1" t="s">
        <v>246</v>
      </c>
      <c r="Q1659" s="1" t="s">
        <v>247</v>
      </c>
      <c r="R1659" s="1" t="s">
        <v>11328</v>
      </c>
      <c r="S1659" s="1" t="s">
        <v>1438</v>
      </c>
      <c r="T1659" s="1" t="s">
        <v>254</v>
      </c>
      <c r="U1659" s="1" t="s">
        <v>346</v>
      </c>
      <c r="V1659" s="18">
        <v>6.4814814814814813E-4</v>
      </c>
      <c r="W1659" s="18">
        <v>1.3888888888888889E-3</v>
      </c>
      <c r="X1659" s="18">
        <v>7.407407407407407E-4</v>
      </c>
      <c r="Y1659" s="1" t="e">
        <f>VLOOKUP(A1659,tickets!A:A,1,0)</f>
        <v>#N/A</v>
      </c>
    </row>
    <row r="1660" spans="1:25" hidden="1" x14ac:dyDescent="0.2">
      <c r="A1660" s="1" t="s">
        <v>6754</v>
      </c>
      <c r="B1660" s="1" t="s">
        <v>173</v>
      </c>
      <c r="C1660" s="1" t="s">
        <v>242</v>
      </c>
      <c r="D1660" s="1" t="s">
        <v>251</v>
      </c>
      <c r="E1660" s="1" t="s">
        <v>352</v>
      </c>
      <c r="F1660" s="1" t="s">
        <v>389</v>
      </c>
      <c r="G1660" s="1" t="s">
        <v>110</v>
      </c>
      <c r="H1660" s="1" t="s">
        <v>50</v>
      </c>
      <c r="I1660" s="1" t="s">
        <v>109</v>
      </c>
      <c r="J1660" s="1" t="s">
        <v>4186</v>
      </c>
      <c r="K1660" s="1" t="s">
        <v>114</v>
      </c>
      <c r="L1660" s="1" t="s">
        <v>6755</v>
      </c>
      <c r="M1660" s="1" t="s">
        <v>11329</v>
      </c>
      <c r="N1660" s="1" t="s">
        <v>11330</v>
      </c>
      <c r="O1660" s="1" t="s">
        <v>122</v>
      </c>
      <c r="P1660" s="1" t="s">
        <v>246</v>
      </c>
      <c r="Q1660" s="1" t="s">
        <v>247</v>
      </c>
      <c r="R1660" s="1" t="s">
        <v>11331</v>
      </c>
      <c r="S1660" s="1" t="s">
        <v>1581</v>
      </c>
      <c r="T1660" s="1" t="s">
        <v>6759</v>
      </c>
      <c r="U1660" s="1" t="s">
        <v>6374</v>
      </c>
      <c r="V1660" s="18">
        <v>0</v>
      </c>
      <c r="W1660" s="18">
        <v>0</v>
      </c>
      <c r="X1660" s="18">
        <v>0</v>
      </c>
      <c r="Y1660" s="1" t="e">
        <f>VLOOKUP(A1660,tickets!A:A,1,0)</f>
        <v>#N/A</v>
      </c>
    </row>
    <row r="1661" spans="1:25" hidden="1" x14ac:dyDescent="0.2">
      <c r="A1661" s="1" t="s">
        <v>6594</v>
      </c>
      <c r="B1661" s="1" t="s">
        <v>132</v>
      </c>
      <c r="C1661" s="1" t="s">
        <v>251</v>
      </c>
      <c r="D1661" s="1" t="s">
        <v>374</v>
      </c>
      <c r="E1661" s="1" t="s">
        <v>261</v>
      </c>
      <c r="F1661" s="1" t="s">
        <v>442</v>
      </c>
      <c r="G1661" s="1" t="s">
        <v>116</v>
      </c>
      <c r="H1661" s="1" t="s">
        <v>40</v>
      </c>
      <c r="I1661" s="1" t="s">
        <v>117</v>
      </c>
      <c r="J1661" s="1" t="s">
        <v>81</v>
      </c>
      <c r="K1661" s="1" t="s">
        <v>129</v>
      </c>
      <c r="L1661" s="1" t="s">
        <v>264</v>
      </c>
      <c r="M1661" s="1" t="s">
        <v>11332</v>
      </c>
      <c r="N1661" s="1" t="s">
        <v>11333</v>
      </c>
      <c r="O1661" s="1" t="s">
        <v>122</v>
      </c>
      <c r="P1661" s="1" t="s">
        <v>199</v>
      </c>
      <c r="Q1661" s="1" t="s">
        <v>115</v>
      </c>
      <c r="R1661" s="1" t="s">
        <v>11334</v>
      </c>
      <c r="S1661" s="1" t="s">
        <v>1438</v>
      </c>
      <c r="T1661" s="1" t="s">
        <v>6459</v>
      </c>
      <c r="U1661" s="1" t="s">
        <v>6598</v>
      </c>
      <c r="V1661" s="18">
        <v>2.6608796296296297E-2</v>
      </c>
      <c r="W1661" s="18">
        <v>3.6655092592592593E-2</v>
      </c>
      <c r="X1661" s="18">
        <v>1.0046296296296296E-2</v>
      </c>
      <c r="Y1661" s="1" t="e">
        <f>VLOOKUP(A1661,tickets!A:A,1,0)</f>
        <v>#N/A</v>
      </c>
    </row>
    <row r="1662" spans="1:25" hidden="1" x14ac:dyDescent="0.2">
      <c r="A1662" s="1" t="s">
        <v>6455</v>
      </c>
      <c r="B1662" s="1" t="s">
        <v>132</v>
      </c>
      <c r="C1662" s="1" t="s">
        <v>251</v>
      </c>
      <c r="D1662" s="1" t="s">
        <v>374</v>
      </c>
      <c r="E1662" s="1" t="s">
        <v>261</v>
      </c>
      <c r="F1662" s="1" t="s">
        <v>442</v>
      </c>
      <c r="G1662" s="1" t="s">
        <v>116</v>
      </c>
      <c r="H1662" s="1" t="s">
        <v>40</v>
      </c>
      <c r="I1662" s="1" t="s">
        <v>117</v>
      </c>
      <c r="J1662" s="1" t="s">
        <v>81</v>
      </c>
      <c r="K1662" s="1" t="s">
        <v>129</v>
      </c>
      <c r="L1662" s="1" t="s">
        <v>264</v>
      </c>
      <c r="M1662" s="1" t="s">
        <v>11335</v>
      </c>
      <c r="N1662" s="1" t="s">
        <v>11336</v>
      </c>
      <c r="O1662" s="1" t="s">
        <v>122</v>
      </c>
      <c r="P1662" s="1" t="s">
        <v>199</v>
      </c>
      <c r="Q1662" s="1" t="s">
        <v>115</v>
      </c>
      <c r="R1662" s="1" t="s">
        <v>11337</v>
      </c>
      <c r="S1662" s="1" t="s">
        <v>1438</v>
      </c>
      <c r="T1662" s="1" t="s">
        <v>6459</v>
      </c>
      <c r="U1662" s="1" t="s">
        <v>6460</v>
      </c>
      <c r="V1662" s="18">
        <v>2.8935185185185185E-2</v>
      </c>
      <c r="W1662" s="18">
        <v>3.8078703703703705E-2</v>
      </c>
      <c r="X1662" s="18">
        <v>9.1435185185185178E-3</v>
      </c>
      <c r="Y1662" s="1" t="e">
        <f>VLOOKUP(A1662,tickets!A:A,1,0)</f>
        <v>#N/A</v>
      </c>
    </row>
    <row r="1663" spans="1:25" hidden="1" x14ac:dyDescent="0.2">
      <c r="A1663" s="1" t="s">
        <v>1515</v>
      </c>
      <c r="B1663" s="1" t="s">
        <v>124</v>
      </c>
      <c r="C1663" s="1" t="s">
        <v>20</v>
      </c>
      <c r="D1663" s="1" t="s">
        <v>277</v>
      </c>
      <c r="E1663" s="1" t="s">
        <v>68</v>
      </c>
      <c r="F1663" s="1" t="s">
        <v>125</v>
      </c>
      <c r="G1663" s="1" t="s">
        <v>123</v>
      </c>
      <c r="H1663" s="1" t="s">
        <v>50</v>
      </c>
      <c r="I1663" s="1" t="s">
        <v>109</v>
      </c>
      <c r="J1663" s="1" t="s">
        <v>80</v>
      </c>
      <c r="K1663" s="1" t="s">
        <v>121</v>
      </c>
      <c r="L1663" s="1" t="s">
        <v>1518</v>
      </c>
      <c r="M1663" s="1" t="s">
        <v>1516</v>
      </c>
      <c r="N1663" s="1" t="s">
        <v>1516</v>
      </c>
      <c r="O1663" s="1" t="s">
        <v>122</v>
      </c>
      <c r="P1663" s="1" t="s">
        <v>278</v>
      </c>
      <c r="Q1663" s="1" t="s">
        <v>278</v>
      </c>
      <c r="R1663" s="1" t="s">
        <v>1517</v>
      </c>
      <c r="S1663" s="1" t="s">
        <v>1438</v>
      </c>
      <c r="T1663" s="1" t="s">
        <v>6284</v>
      </c>
      <c r="U1663" s="1" t="s">
        <v>6285</v>
      </c>
      <c r="V1663" s="18">
        <v>7.8599537037037037E-2</v>
      </c>
      <c r="W1663" s="18">
        <v>0.1744097222222222</v>
      </c>
      <c r="X1663" s="18">
        <v>9.5810185185185179E-2</v>
      </c>
      <c r="Y1663" s="1" t="e">
        <f>VLOOKUP(A1663,tickets!A:A,1,0)</f>
        <v>#N/A</v>
      </c>
    </row>
    <row r="1664" spans="1:25" hidden="1" x14ac:dyDescent="0.2">
      <c r="A1664" s="1" t="s">
        <v>6230</v>
      </c>
      <c r="B1664" s="1" t="s">
        <v>132</v>
      </c>
      <c r="C1664" s="1" t="s">
        <v>251</v>
      </c>
      <c r="D1664" s="1" t="s">
        <v>374</v>
      </c>
      <c r="E1664" s="1" t="s">
        <v>261</v>
      </c>
      <c r="F1664" s="1" t="s">
        <v>442</v>
      </c>
      <c r="G1664" s="1" t="s">
        <v>116</v>
      </c>
      <c r="H1664" s="1" t="s">
        <v>40</v>
      </c>
      <c r="I1664" s="1" t="s">
        <v>117</v>
      </c>
      <c r="J1664" s="1" t="s">
        <v>81</v>
      </c>
      <c r="K1664" s="1" t="s">
        <v>6231</v>
      </c>
      <c r="L1664" s="1" t="s">
        <v>6232</v>
      </c>
      <c r="M1664" s="1" t="s">
        <v>11338</v>
      </c>
      <c r="N1664" s="1" t="s">
        <v>11339</v>
      </c>
      <c r="O1664" s="1" t="s">
        <v>122</v>
      </c>
      <c r="P1664" s="1" t="s">
        <v>199</v>
      </c>
      <c r="Q1664" s="1" t="s">
        <v>115</v>
      </c>
      <c r="R1664" s="1" t="s">
        <v>11340</v>
      </c>
      <c r="S1664" s="1" t="s">
        <v>1438</v>
      </c>
      <c r="T1664" s="1" t="s">
        <v>6236</v>
      </c>
      <c r="U1664" s="1" t="s">
        <v>5659</v>
      </c>
      <c r="V1664" s="18">
        <v>0</v>
      </c>
      <c r="W1664" s="18">
        <v>1.1180555555555556E-2</v>
      </c>
      <c r="X1664" s="18">
        <v>1.1180555555555556E-2</v>
      </c>
      <c r="Y1664" s="1" t="e">
        <f>VLOOKUP(A1664,tickets!A:A,1,0)</f>
        <v>#N/A</v>
      </c>
    </row>
    <row r="1665" spans="1:25" hidden="1" x14ac:dyDescent="0.2">
      <c r="A1665" s="1" t="s">
        <v>5681</v>
      </c>
      <c r="B1665" s="1" t="s">
        <v>164</v>
      </c>
      <c r="C1665" s="1" t="s">
        <v>295</v>
      </c>
      <c r="D1665" s="1" t="s">
        <v>251</v>
      </c>
      <c r="E1665" s="1" t="s">
        <v>261</v>
      </c>
      <c r="F1665" s="1" t="s">
        <v>335</v>
      </c>
      <c r="G1665" s="1" t="s">
        <v>110</v>
      </c>
      <c r="H1665" s="1" t="s">
        <v>50</v>
      </c>
      <c r="I1665" s="1" t="s">
        <v>109</v>
      </c>
      <c r="J1665" s="1" t="s">
        <v>4186</v>
      </c>
      <c r="K1665" s="1" t="s">
        <v>129</v>
      </c>
      <c r="L1665" s="1" t="s">
        <v>336</v>
      </c>
      <c r="M1665" s="1" t="s">
        <v>11341</v>
      </c>
      <c r="N1665" s="1" t="s">
        <v>11342</v>
      </c>
      <c r="O1665" s="1" t="s">
        <v>122</v>
      </c>
      <c r="P1665" s="1" t="s">
        <v>246</v>
      </c>
      <c r="Q1665" s="1" t="s">
        <v>247</v>
      </c>
      <c r="R1665" s="1" t="s">
        <v>11343</v>
      </c>
      <c r="S1665" s="1" t="s">
        <v>1438</v>
      </c>
      <c r="U1665" s="1" t="s">
        <v>5668</v>
      </c>
      <c r="V1665" s="18">
        <v>0</v>
      </c>
      <c r="W1665" s="18">
        <v>0</v>
      </c>
      <c r="X1665" s="18">
        <v>0</v>
      </c>
      <c r="Y1665" s="1" t="e">
        <f>VLOOKUP(A1665,tickets!A:A,1,0)</f>
        <v>#N/A</v>
      </c>
    </row>
    <row r="1666" spans="1:25" hidden="1" x14ac:dyDescent="0.2">
      <c r="A1666" s="1" t="s">
        <v>1503</v>
      </c>
      <c r="B1666" s="1" t="s">
        <v>124</v>
      </c>
      <c r="C1666" s="1" t="s">
        <v>19</v>
      </c>
      <c r="D1666" s="1" t="s">
        <v>277</v>
      </c>
      <c r="E1666" s="1" t="s">
        <v>64</v>
      </c>
      <c r="F1666" s="1" t="s">
        <v>125</v>
      </c>
      <c r="G1666" s="1" t="s">
        <v>123</v>
      </c>
      <c r="H1666" s="1" t="s">
        <v>50</v>
      </c>
      <c r="I1666" s="1" t="s">
        <v>109</v>
      </c>
      <c r="J1666" s="1" t="s">
        <v>80</v>
      </c>
      <c r="K1666" s="1" t="s">
        <v>129</v>
      </c>
      <c r="L1666" s="1" t="s">
        <v>1506</v>
      </c>
      <c r="M1666" s="1" t="s">
        <v>1504</v>
      </c>
      <c r="N1666" s="1" t="s">
        <v>1504</v>
      </c>
      <c r="O1666" s="1" t="s">
        <v>122</v>
      </c>
      <c r="P1666" s="1" t="s">
        <v>266</v>
      </c>
      <c r="Q1666" s="1" t="s">
        <v>267</v>
      </c>
      <c r="R1666" s="1" t="s">
        <v>1505</v>
      </c>
      <c r="S1666" s="1" t="s">
        <v>1438</v>
      </c>
      <c r="T1666" s="1" t="s">
        <v>6687</v>
      </c>
      <c r="U1666" s="1" t="s">
        <v>6688</v>
      </c>
      <c r="V1666" s="18">
        <v>5.7384259259259253E-2</v>
      </c>
      <c r="W1666" s="18">
        <v>0.10413194444444444</v>
      </c>
      <c r="X1666" s="18">
        <v>4.6747685185185184E-2</v>
      </c>
      <c r="Y1666" s="1" t="e">
        <f>VLOOKUP(A1666,tickets!A:A,1,0)</f>
        <v>#N/A</v>
      </c>
    </row>
    <row r="1667" spans="1:25" x14ac:dyDescent="0.2">
      <c r="A1667" s="1" t="s">
        <v>1631</v>
      </c>
      <c r="B1667" s="1" t="s">
        <v>115</v>
      </c>
      <c r="C1667" s="1" t="s">
        <v>22</v>
      </c>
      <c r="D1667" s="1" t="s">
        <v>243</v>
      </c>
      <c r="E1667" s="1" t="s">
        <v>45</v>
      </c>
      <c r="F1667" s="1" t="s">
        <v>120</v>
      </c>
      <c r="G1667" s="1" t="s">
        <v>116</v>
      </c>
      <c r="H1667" s="1" t="s">
        <v>40</v>
      </c>
      <c r="I1667" s="1" t="s">
        <v>117</v>
      </c>
      <c r="J1667" s="1" t="s">
        <v>81</v>
      </c>
      <c r="K1667" s="1" t="s">
        <v>119</v>
      </c>
      <c r="L1667" s="1" t="s">
        <v>1635</v>
      </c>
      <c r="M1667" s="1" t="s">
        <v>1632</v>
      </c>
      <c r="N1667" s="1" t="s">
        <v>1633</v>
      </c>
      <c r="O1667" s="1" t="s">
        <v>122</v>
      </c>
      <c r="P1667" s="1" t="s">
        <v>279</v>
      </c>
      <c r="Q1667" s="1" t="s">
        <v>280</v>
      </c>
      <c r="R1667" s="1" t="s">
        <v>1634</v>
      </c>
      <c r="S1667" s="1" t="s">
        <v>1581</v>
      </c>
      <c r="T1667" s="1" t="s">
        <v>7101</v>
      </c>
      <c r="U1667" s="1" t="s">
        <v>315</v>
      </c>
      <c r="V1667" s="18">
        <v>0.70537037037037031</v>
      </c>
      <c r="W1667" s="18">
        <v>1.065949074074074</v>
      </c>
      <c r="X1667" s="18">
        <v>0.36057870370370365</v>
      </c>
      <c r="Y1667" s="1" t="e">
        <f>VLOOKUP(A1667,tickets!A:A,1,0)</f>
        <v>#N/A</v>
      </c>
    </row>
    <row r="1668" spans="1:25" x14ac:dyDescent="0.2">
      <c r="A1668" s="1" t="s">
        <v>1871</v>
      </c>
      <c r="B1668" s="1" t="s">
        <v>216</v>
      </c>
      <c r="C1668" s="1" t="s">
        <v>17</v>
      </c>
      <c r="D1668" s="1" t="s">
        <v>242</v>
      </c>
      <c r="E1668" s="1" t="s">
        <v>55</v>
      </c>
      <c r="F1668" s="1" t="s">
        <v>147</v>
      </c>
      <c r="G1668" s="1" t="s">
        <v>110</v>
      </c>
      <c r="H1668" s="1" t="s">
        <v>36</v>
      </c>
      <c r="I1668" s="1" t="s">
        <v>117</v>
      </c>
      <c r="J1668" s="1" t="s">
        <v>81</v>
      </c>
      <c r="K1668" s="1" t="s">
        <v>111</v>
      </c>
      <c r="L1668" s="1" t="s">
        <v>1484</v>
      </c>
      <c r="M1668" s="1" t="s">
        <v>1872</v>
      </c>
      <c r="N1668" s="1" t="s">
        <v>1873</v>
      </c>
      <c r="O1668" s="1" t="s">
        <v>122</v>
      </c>
      <c r="P1668" s="1" t="s">
        <v>278</v>
      </c>
      <c r="Q1668" s="1" t="s">
        <v>278</v>
      </c>
      <c r="R1668" s="1" t="s">
        <v>1874</v>
      </c>
      <c r="S1668" s="1" t="s">
        <v>1720</v>
      </c>
      <c r="T1668" s="1" t="s">
        <v>6502</v>
      </c>
      <c r="U1668" s="1" t="s">
        <v>6503</v>
      </c>
      <c r="V1668" s="18">
        <v>0</v>
      </c>
      <c r="W1668" s="18">
        <v>0</v>
      </c>
      <c r="X1668" s="18">
        <v>0</v>
      </c>
      <c r="Y1668" s="1" t="e">
        <f>VLOOKUP(A1668,tickets!A:A,1,0)</f>
        <v>#N/A</v>
      </c>
    </row>
    <row r="1669" spans="1:25" hidden="1" x14ac:dyDescent="0.2">
      <c r="A1669" s="1" t="s">
        <v>6076</v>
      </c>
      <c r="B1669" s="1" t="s">
        <v>132</v>
      </c>
      <c r="C1669" s="1" t="s">
        <v>309</v>
      </c>
      <c r="D1669" s="1" t="s">
        <v>257</v>
      </c>
      <c r="E1669" s="1" t="s">
        <v>284</v>
      </c>
      <c r="F1669" s="1" t="s">
        <v>461</v>
      </c>
      <c r="G1669" s="1" t="s">
        <v>116</v>
      </c>
      <c r="H1669" s="1" t="s">
        <v>40</v>
      </c>
      <c r="I1669" s="1" t="s">
        <v>117</v>
      </c>
      <c r="J1669" s="1" t="s">
        <v>81</v>
      </c>
      <c r="K1669" s="1" t="s">
        <v>353</v>
      </c>
      <c r="L1669" s="1" t="s">
        <v>354</v>
      </c>
      <c r="M1669" s="1" t="s">
        <v>11344</v>
      </c>
      <c r="N1669" s="1" t="s">
        <v>11345</v>
      </c>
      <c r="O1669" s="1" t="s">
        <v>122</v>
      </c>
      <c r="P1669" s="1" t="s">
        <v>199</v>
      </c>
      <c r="Q1669" s="1" t="s">
        <v>115</v>
      </c>
      <c r="R1669" s="1" t="s">
        <v>11346</v>
      </c>
      <c r="S1669" s="1" t="s">
        <v>1438</v>
      </c>
      <c r="T1669" s="1" t="s">
        <v>4344</v>
      </c>
      <c r="V1669" s="18">
        <v>2.1527777777777778E-3</v>
      </c>
      <c r="W1669" s="18">
        <v>1.7916666666666668E-2</v>
      </c>
      <c r="X1669" s="18">
        <v>1.5763888888888886E-2</v>
      </c>
      <c r="Y1669" s="1" t="e">
        <f>VLOOKUP(A1669,tickets!A:A,1,0)</f>
        <v>#N/A</v>
      </c>
    </row>
    <row r="1670" spans="1:25" hidden="1" x14ac:dyDescent="0.2">
      <c r="A1670" s="1" t="s">
        <v>7062</v>
      </c>
      <c r="B1670" s="1" t="s">
        <v>132</v>
      </c>
      <c r="C1670" s="1" t="s">
        <v>256</v>
      </c>
      <c r="D1670" s="1" t="s">
        <v>257</v>
      </c>
      <c r="E1670" s="1" t="s">
        <v>258</v>
      </c>
      <c r="F1670" s="1" t="s">
        <v>461</v>
      </c>
      <c r="G1670" s="1" t="s">
        <v>116</v>
      </c>
      <c r="H1670" s="1" t="s">
        <v>40</v>
      </c>
      <c r="I1670" s="1" t="s">
        <v>117</v>
      </c>
      <c r="J1670" s="1" t="s">
        <v>81</v>
      </c>
      <c r="K1670" s="1" t="s">
        <v>521</v>
      </c>
      <c r="L1670" s="1" t="s">
        <v>965</v>
      </c>
      <c r="M1670" s="1" t="s">
        <v>11347</v>
      </c>
      <c r="N1670" s="1" t="s">
        <v>11348</v>
      </c>
      <c r="O1670" s="1" t="s">
        <v>122</v>
      </c>
      <c r="P1670" s="1" t="s">
        <v>199</v>
      </c>
      <c r="Q1670" s="1" t="s">
        <v>115</v>
      </c>
      <c r="R1670" s="1" t="s">
        <v>11349</v>
      </c>
      <c r="S1670" s="1" t="s">
        <v>1438</v>
      </c>
      <c r="T1670" s="1" t="s">
        <v>7066</v>
      </c>
      <c r="V1670" s="18">
        <v>0.17232638888888888</v>
      </c>
      <c r="W1670" s="18">
        <v>0.18395833333333333</v>
      </c>
      <c r="X1670" s="18">
        <v>1.1631944444444445E-2</v>
      </c>
      <c r="Y1670" s="1" t="e">
        <f>VLOOKUP(A1670,tickets!A:A,1,0)</f>
        <v>#N/A</v>
      </c>
    </row>
    <row r="1671" spans="1:25" x14ac:dyDescent="0.2">
      <c r="A1671" s="1" t="s">
        <v>1961</v>
      </c>
      <c r="B1671" s="1" t="s">
        <v>164</v>
      </c>
      <c r="C1671" s="1" t="s">
        <v>18</v>
      </c>
      <c r="D1671" s="1" t="s">
        <v>251</v>
      </c>
      <c r="E1671" s="1" t="s">
        <v>58</v>
      </c>
      <c r="F1671" s="1" t="s">
        <v>370</v>
      </c>
      <c r="G1671" s="1" t="s">
        <v>110</v>
      </c>
      <c r="H1671" s="1" t="s">
        <v>50</v>
      </c>
      <c r="I1671" s="1" t="s">
        <v>109</v>
      </c>
      <c r="J1671" s="1" t="s">
        <v>81</v>
      </c>
      <c r="K1671" s="1" t="s">
        <v>114</v>
      </c>
      <c r="L1671" s="1" t="s">
        <v>1965</v>
      </c>
      <c r="M1671" s="1" t="s">
        <v>1962</v>
      </c>
      <c r="N1671" s="1" t="s">
        <v>1963</v>
      </c>
      <c r="O1671" s="1" t="s">
        <v>122</v>
      </c>
      <c r="P1671" s="1" t="s">
        <v>246</v>
      </c>
      <c r="Q1671" s="1" t="s">
        <v>247</v>
      </c>
      <c r="R1671" s="1" t="s">
        <v>1964</v>
      </c>
      <c r="S1671" s="1" t="s">
        <v>1943</v>
      </c>
      <c r="T1671" s="1" t="s">
        <v>6527</v>
      </c>
      <c r="U1671" s="1" t="s">
        <v>6528</v>
      </c>
      <c r="V1671" s="18">
        <v>0</v>
      </c>
      <c r="W1671" s="18">
        <v>0</v>
      </c>
      <c r="X1671" s="18">
        <v>0</v>
      </c>
      <c r="Y1671" s="1" t="e">
        <f>VLOOKUP(A1671,tickets!A:A,1,0)</f>
        <v>#N/A</v>
      </c>
    </row>
    <row r="1672" spans="1:25" x14ac:dyDescent="0.2">
      <c r="A1672" s="1" t="s">
        <v>1512</v>
      </c>
      <c r="B1672" s="1" t="s">
        <v>199</v>
      </c>
      <c r="C1672" s="1" t="s">
        <v>18</v>
      </c>
      <c r="D1672" s="1" t="s">
        <v>344</v>
      </c>
      <c r="E1672" s="1" t="s">
        <v>57</v>
      </c>
      <c r="F1672" s="1" t="s">
        <v>143</v>
      </c>
      <c r="G1672" s="1" t="s">
        <v>116</v>
      </c>
      <c r="H1672" s="1" t="s">
        <v>40</v>
      </c>
      <c r="I1672" s="1" t="s">
        <v>117</v>
      </c>
      <c r="J1672" s="1" t="s">
        <v>81</v>
      </c>
      <c r="K1672" s="1" t="s">
        <v>129</v>
      </c>
      <c r="L1672" s="1" t="s">
        <v>192</v>
      </c>
      <c r="M1672" s="1" t="s">
        <v>1513</v>
      </c>
      <c r="N1672" s="1" t="s">
        <v>1513</v>
      </c>
      <c r="O1672" s="1" t="s">
        <v>122</v>
      </c>
      <c r="P1672" s="1" t="s">
        <v>249</v>
      </c>
      <c r="Q1672" s="1" t="s">
        <v>345</v>
      </c>
      <c r="R1672" s="1" t="s">
        <v>1514</v>
      </c>
      <c r="S1672" s="1" t="s">
        <v>1438</v>
      </c>
      <c r="T1672" s="1" t="s">
        <v>7091</v>
      </c>
      <c r="U1672" s="1" t="s">
        <v>7092</v>
      </c>
      <c r="V1672" s="18">
        <v>0</v>
      </c>
      <c r="W1672" s="18">
        <v>6.5972222222222224E-2</v>
      </c>
      <c r="X1672" s="18">
        <v>6.5972222222222224E-2</v>
      </c>
      <c r="Y1672" s="1" t="e">
        <f>VLOOKUP(A1672,tickets!A:A,1,0)</f>
        <v>#N/A</v>
      </c>
    </row>
    <row r="1673" spans="1:25" hidden="1" x14ac:dyDescent="0.2">
      <c r="A1673" s="1" t="s">
        <v>5664</v>
      </c>
      <c r="B1673" s="1" t="s">
        <v>164</v>
      </c>
      <c r="C1673" s="1" t="s">
        <v>295</v>
      </c>
      <c r="D1673" s="1" t="s">
        <v>251</v>
      </c>
      <c r="E1673" s="1" t="s">
        <v>261</v>
      </c>
      <c r="F1673" s="1" t="s">
        <v>335</v>
      </c>
      <c r="G1673" s="1" t="s">
        <v>110</v>
      </c>
      <c r="H1673" s="1" t="s">
        <v>50</v>
      </c>
      <c r="I1673" s="1" t="s">
        <v>109</v>
      </c>
      <c r="J1673" s="1" t="s">
        <v>4186</v>
      </c>
      <c r="K1673" s="1" t="s">
        <v>129</v>
      </c>
      <c r="L1673" s="1" t="s">
        <v>336</v>
      </c>
      <c r="M1673" s="1" t="s">
        <v>11350</v>
      </c>
      <c r="N1673" s="1" t="s">
        <v>11351</v>
      </c>
      <c r="O1673" s="1" t="s">
        <v>122</v>
      </c>
      <c r="P1673" s="1" t="s">
        <v>246</v>
      </c>
      <c r="Q1673" s="1" t="s">
        <v>247</v>
      </c>
      <c r="R1673" s="1" t="s">
        <v>11352</v>
      </c>
      <c r="S1673" s="1" t="s">
        <v>1438</v>
      </c>
      <c r="U1673" s="1" t="s">
        <v>5668</v>
      </c>
      <c r="V1673" s="18">
        <v>0</v>
      </c>
      <c r="W1673" s="18">
        <v>0</v>
      </c>
      <c r="X1673" s="18">
        <v>0</v>
      </c>
      <c r="Y1673" s="1" t="e">
        <f>VLOOKUP(A1673,tickets!A:A,1,0)</f>
        <v>#N/A</v>
      </c>
    </row>
    <row r="1674" spans="1:25" x14ac:dyDescent="0.2">
      <c r="A1674" s="1" t="s">
        <v>1544</v>
      </c>
      <c r="B1674" s="1" t="s">
        <v>112</v>
      </c>
      <c r="C1674" s="1" t="s">
        <v>18</v>
      </c>
      <c r="D1674" s="1" t="s">
        <v>18</v>
      </c>
      <c r="E1674" s="1" t="s">
        <v>60</v>
      </c>
      <c r="F1674" s="1" t="s">
        <v>445</v>
      </c>
      <c r="G1674" s="1" t="s">
        <v>110</v>
      </c>
      <c r="H1674" s="1" t="s">
        <v>50</v>
      </c>
      <c r="I1674" s="1" t="s">
        <v>109</v>
      </c>
      <c r="J1674" s="1" t="s">
        <v>81</v>
      </c>
      <c r="K1674" s="1" t="s">
        <v>111</v>
      </c>
      <c r="L1674" s="1" t="s">
        <v>1548</v>
      </c>
      <c r="M1674" s="1" t="s">
        <v>1545</v>
      </c>
      <c r="N1674" s="1" t="s">
        <v>1546</v>
      </c>
      <c r="O1674" s="1" t="s">
        <v>122</v>
      </c>
      <c r="P1674" s="1" t="s">
        <v>266</v>
      </c>
      <c r="Q1674" s="1" t="s">
        <v>267</v>
      </c>
      <c r="R1674" s="1" t="s">
        <v>1547</v>
      </c>
      <c r="S1674" s="1" t="s">
        <v>1438</v>
      </c>
      <c r="T1674" s="1" t="s">
        <v>6841</v>
      </c>
      <c r="U1674" s="1" t="s">
        <v>6841</v>
      </c>
      <c r="V1674" s="18">
        <v>0</v>
      </c>
      <c r="W1674" s="18">
        <v>4.5138888888888893E-3</v>
      </c>
      <c r="X1674" s="18">
        <v>4.5138888888888893E-3</v>
      </c>
      <c r="Y1674" s="1" t="e">
        <f>VLOOKUP(A1674,tickets!A:A,1,0)</f>
        <v>#N/A</v>
      </c>
    </row>
    <row r="1675" spans="1:25" x14ac:dyDescent="0.2">
      <c r="A1675" s="1" t="s">
        <v>1539</v>
      </c>
      <c r="B1675" s="1" t="s">
        <v>112</v>
      </c>
      <c r="C1675" s="1" t="s">
        <v>18</v>
      </c>
      <c r="D1675" s="1" t="s">
        <v>18</v>
      </c>
      <c r="E1675" s="1" t="s">
        <v>60</v>
      </c>
      <c r="F1675" s="1" t="s">
        <v>445</v>
      </c>
      <c r="G1675" s="1" t="s">
        <v>110</v>
      </c>
      <c r="H1675" s="1" t="s">
        <v>50</v>
      </c>
      <c r="I1675" s="1" t="s">
        <v>109</v>
      </c>
      <c r="J1675" s="1" t="s">
        <v>81</v>
      </c>
      <c r="K1675" s="1" t="s">
        <v>111</v>
      </c>
      <c r="L1675" s="1" t="s">
        <v>1543</v>
      </c>
      <c r="M1675" s="1" t="s">
        <v>1540</v>
      </c>
      <c r="N1675" s="1" t="s">
        <v>1541</v>
      </c>
      <c r="O1675" s="1" t="s">
        <v>122</v>
      </c>
      <c r="P1675" s="1" t="s">
        <v>266</v>
      </c>
      <c r="Q1675" s="1" t="s">
        <v>267</v>
      </c>
      <c r="R1675" s="1" t="s">
        <v>1542</v>
      </c>
      <c r="S1675" s="1" t="s">
        <v>1438</v>
      </c>
      <c r="T1675" s="1" t="s">
        <v>7176</v>
      </c>
      <c r="U1675" s="1" t="s">
        <v>7177</v>
      </c>
      <c r="V1675" s="18">
        <v>0</v>
      </c>
      <c r="W1675" s="18">
        <v>3.1249999999999997E-3</v>
      </c>
      <c r="X1675" s="18">
        <v>3.1249999999999997E-3</v>
      </c>
      <c r="Y1675" s="1" t="e">
        <f>VLOOKUP(A1675,tickets!A:A,1,0)</f>
        <v>#N/A</v>
      </c>
    </row>
    <row r="1676" spans="1:25" x14ac:dyDescent="0.2">
      <c r="A1676" s="1" t="s">
        <v>1549</v>
      </c>
      <c r="B1676" s="1" t="s">
        <v>112</v>
      </c>
      <c r="C1676" s="1" t="s">
        <v>18</v>
      </c>
      <c r="D1676" s="1" t="s">
        <v>18</v>
      </c>
      <c r="E1676" s="1" t="s">
        <v>60</v>
      </c>
      <c r="F1676" s="1" t="s">
        <v>445</v>
      </c>
      <c r="G1676" s="1" t="s">
        <v>110</v>
      </c>
      <c r="H1676" s="1" t="s">
        <v>50</v>
      </c>
      <c r="I1676" s="1" t="s">
        <v>109</v>
      </c>
      <c r="J1676" s="1" t="s">
        <v>81</v>
      </c>
      <c r="K1676" s="1" t="s">
        <v>111</v>
      </c>
      <c r="L1676" s="1" t="s">
        <v>1553</v>
      </c>
      <c r="M1676" s="1" t="s">
        <v>1550</v>
      </c>
      <c r="N1676" s="1" t="s">
        <v>1551</v>
      </c>
      <c r="O1676" s="1" t="s">
        <v>122</v>
      </c>
      <c r="P1676" s="1" t="s">
        <v>266</v>
      </c>
      <c r="Q1676" s="1" t="s">
        <v>267</v>
      </c>
      <c r="R1676" s="1" t="s">
        <v>1552</v>
      </c>
      <c r="S1676" s="1" t="s">
        <v>1438</v>
      </c>
      <c r="T1676" s="1" t="s">
        <v>6192</v>
      </c>
      <c r="U1676" s="1" t="s">
        <v>6193</v>
      </c>
      <c r="V1676" s="18">
        <v>0</v>
      </c>
      <c r="W1676" s="18">
        <v>2.8009259259259259E-3</v>
      </c>
      <c r="X1676" s="18">
        <v>2.8009259259259259E-3</v>
      </c>
      <c r="Y1676" s="1" t="e">
        <f>VLOOKUP(A1676,tickets!A:A,1,0)</f>
        <v>#N/A</v>
      </c>
    </row>
    <row r="1677" spans="1:25" x14ac:dyDescent="0.2">
      <c r="A1677" s="1" t="s">
        <v>1554</v>
      </c>
      <c r="B1677" s="1" t="s">
        <v>112</v>
      </c>
      <c r="C1677" s="1" t="s">
        <v>18</v>
      </c>
      <c r="D1677" s="1" t="s">
        <v>18</v>
      </c>
      <c r="E1677" s="1" t="s">
        <v>60</v>
      </c>
      <c r="F1677" s="1" t="s">
        <v>445</v>
      </c>
      <c r="G1677" s="1" t="s">
        <v>110</v>
      </c>
      <c r="H1677" s="1" t="s">
        <v>50</v>
      </c>
      <c r="I1677" s="1" t="s">
        <v>109</v>
      </c>
      <c r="J1677" s="1" t="s">
        <v>81</v>
      </c>
      <c r="K1677" s="1" t="s">
        <v>111</v>
      </c>
      <c r="L1677" s="1" t="s">
        <v>1558</v>
      </c>
      <c r="M1677" s="1" t="s">
        <v>1555</v>
      </c>
      <c r="N1677" s="1" t="s">
        <v>1556</v>
      </c>
      <c r="O1677" s="1" t="s">
        <v>122</v>
      </c>
      <c r="P1677" s="1" t="s">
        <v>266</v>
      </c>
      <c r="Q1677" s="1" t="s">
        <v>267</v>
      </c>
      <c r="R1677" s="1" t="s">
        <v>1557</v>
      </c>
      <c r="S1677" s="1" t="s">
        <v>1438</v>
      </c>
      <c r="T1677" s="1" t="s">
        <v>6240</v>
      </c>
      <c r="U1677" s="1" t="s">
        <v>6241</v>
      </c>
      <c r="V1677" s="18">
        <v>0</v>
      </c>
      <c r="W1677" s="18">
        <v>2.6504629629629625E-3</v>
      </c>
      <c r="X1677" s="18">
        <v>2.6504629629629625E-3</v>
      </c>
      <c r="Y1677" s="1" t="e">
        <f>VLOOKUP(A1677,tickets!A:A,1,0)</f>
        <v>#N/A</v>
      </c>
    </row>
    <row r="1678" spans="1:25" x14ac:dyDescent="0.2">
      <c r="A1678" s="1" t="s">
        <v>1524</v>
      </c>
      <c r="B1678" s="1" t="s">
        <v>112</v>
      </c>
      <c r="C1678" s="1" t="s">
        <v>18</v>
      </c>
      <c r="D1678" s="1" t="s">
        <v>242</v>
      </c>
      <c r="E1678" s="1" t="s">
        <v>61</v>
      </c>
      <c r="F1678" s="1" t="s">
        <v>453</v>
      </c>
      <c r="G1678" s="1" t="s">
        <v>110</v>
      </c>
      <c r="H1678" s="1" t="s">
        <v>50</v>
      </c>
      <c r="I1678" s="1" t="s">
        <v>109</v>
      </c>
      <c r="J1678" s="1" t="s">
        <v>81</v>
      </c>
      <c r="K1678" s="1" t="s">
        <v>111</v>
      </c>
      <c r="L1678" s="1" t="s">
        <v>1528</v>
      </c>
      <c r="M1678" s="1" t="s">
        <v>1525</v>
      </c>
      <c r="N1678" s="1" t="s">
        <v>1526</v>
      </c>
      <c r="O1678" s="1" t="s">
        <v>122</v>
      </c>
      <c r="P1678" s="1" t="s">
        <v>266</v>
      </c>
      <c r="Q1678" s="1" t="s">
        <v>267</v>
      </c>
      <c r="R1678" s="1" t="s">
        <v>1527</v>
      </c>
      <c r="S1678" s="1" t="s">
        <v>1438</v>
      </c>
      <c r="T1678" s="1" t="s">
        <v>1528</v>
      </c>
      <c r="U1678" s="1" t="s">
        <v>1528</v>
      </c>
      <c r="V1678" s="18">
        <v>0</v>
      </c>
      <c r="W1678" s="18">
        <v>1.3194444444444443E-3</v>
      </c>
      <c r="X1678" s="18">
        <v>1.3194444444444443E-3</v>
      </c>
      <c r="Y1678" s="1" t="e">
        <f>VLOOKUP(A1678,tickets!A:A,1,0)</f>
        <v>#N/A</v>
      </c>
    </row>
    <row r="1679" spans="1:25" x14ac:dyDescent="0.2">
      <c r="A1679" s="1" t="s">
        <v>1529</v>
      </c>
      <c r="B1679" s="1" t="s">
        <v>112</v>
      </c>
      <c r="C1679" s="1" t="s">
        <v>18</v>
      </c>
      <c r="D1679" s="1" t="s">
        <v>242</v>
      </c>
      <c r="E1679" s="1" t="s">
        <v>61</v>
      </c>
      <c r="F1679" s="1" t="s">
        <v>453</v>
      </c>
      <c r="G1679" s="1" t="s">
        <v>110</v>
      </c>
      <c r="H1679" s="1" t="s">
        <v>50</v>
      </c>
      <c r="I1679" s="1" t="s">
        <v>109</v>
      </c>
      <c r="J1679" s="1" t="s">
        <v>81</v>
      </c>
      <c r="K1679" s="1" t="s">
        <v>111</v>
      </c>
      <c r="L1679" s="1" t="s">
        <v>1533</v>
      </c>
      <c r="M1679" s="1" t="s">
        <v>1530</v>
      </c>
      <c r="N1679" s="1" t="s">
        <v>1531</v>
      </c>
      <c r="O1679" s="1" t="s">
        <v>122</v>
      </c>
      <c r="P1679" s="1" t="s">
        <v>266</v>
      </c>
      <c r="Q1679" s="1" t="s">
        <v>267</v>
      </c>
      <c r="R1679" s="1" t="s">
        <v>1532</v>
      </c>
      <c r="S1679" s="1" t="s">
        <v>1438</v>
      </c>
      <c r="T1679" s="1" t="s">
        <v>1533</v>
      </c>
      <c r="U1679" s="1" t="s">
        <v>1533</v>
      </c>
      <c r="V1679" s="18">
        <v>0</v>
      </c>
      <c r="W1679" s="18">
        <v>3.7615740740740739E-3</v>
      </c>
      <c r="X1679" s="18">
        <v>3.7615740740740739E-3</v>
      </c>
      <c r="Y1679" s="1" t="e">
        <f>VLOOKUP(A1679,tickets!A:A,1,0)</f>
        <v>#N/A</v>
      </c>
    </row>
    <row r="1680" spans="1:25" x14ac:dyDescent="0.2">
      <c r="A1680" s="1" t="s">
        <v>1534</v>
      </c>
      <c r="B1680" s="1" t="s">
        <v>112</v>
      </c>
      <c r="C1680" s="1" t="s">
        <v>18</v>
      </c>
      <c r="D1680" s="1" t="s">
        <v>242</v>
      </c>
      <c r="E1680" s="1" t="s">
        <v>61</v>
      </c>
      <c r="F1680" s="1" t="s">
        <v>453</v>
      </c>
      <c r="G1680" s="1" t="s">
        <v>110</v>
      </c>
      <c r="H1680" s="1" t="s">
        <v>50</v>
      </c>
      <c r="I1680" s="1" t="s">
        <v>109</v>
      </c>
      <c r="J1680" s="1" t="s">
        <v>81</v>
      </c>
      <c r="K1680" s="1" t="s">
        <v>111</v>
      </c>
      <c r="L1680" s="1" t="s">
        <v>1538</v>
      </c>
      <c r="M1680" s="1" t="s">
        <v>1535</v>
      </c>
      <c r="N1680" s="1" t="s">
        <v>1536</v>
      </c>
      <c r="O1680" s="1" t="s">
        <v>122</v>
      </c>
      <c r="P1680" s="1" t="s">
        <v>266</v>
      </c>
      <c r="Q1680" s="1" t="s">
        <v>267</v>
      </c>
      <c r="R1680" s="1" t="s">
        <v>1537</v>
      </c>
      <c r="S1680" s="1" t="s">
        <v>1438</v>
      </c>
      <c r="T1680" s="1" t="s">
        <v>1538</v>
      </c>
      <c r="U1680" s="1" t="s">
        <v>1538</v>
      </c>
      <c r="V1680" s="18">
        <v>0</v>
      </c>
      <c r="W1680" s="18">
        <v>4.0277777777777777E-3</v>
      </c>
      <c r="X1680" s="18">
        <v>4.0277777777777777E-3</v>
      </c>
      <c r="Y1680" s="1" t="e">
        <f>VLOOKUP(A1680,tickets!A:A,1,0)</f>
        <v>#N/A</v>
      </c>
    </row>
    <row r="1681" spans="1:25" x14ac:dyDescent="0.2">
      <c r="A1681" s="1" t="s">
        <v>2127</v>
      </c>
      <c r="B1681" s="1" t="s">
        <v>115</v>
      </c>
      <c r="C1681" s="1" t="s">
        <v>18</v>
      </c>
      <c r="D1681" s="1" t="s">
        <v>243</v>
      </c>
      <c r="E1681" s="1" t="s">
        <v>61</v>
      </c>
      <c r="F1681" s="1" t="s">
        <v>144</v>
      </c>
      <c r="G1681" s="1" t="s">
        <v>116</v>
      </c>
      <c r="H1681" s="1" t="s">
        <v>40</v>
      </c>
      <c r="I1681" s="1" t="s">
        <v>117</v>
      </c>
      <c r="J1681" s="1" t="s">
        <v>81</v>
      </c>
      <c r="K1681" s="1" t="s">
        <v>121</v>
      </c>
      <c r="L1681" s="1" t="s">
        <v>2131</v>
      </c>
      <c r="M1681" s="1" t="s">
        <v>2128</v>
      </c>
      <c r="N1681" s="1" t="s">
        <v>2129</v>
      </c>
      <c r="O1681" s="1" t="s">
        <v>122</v>
      </c>
      <c r="P1681" s="1" t="s">
        <v>246</v>
      </c>
      <c r="Q1681" s="1" t="s">
        <v>247</v>
      </c>
      <c r="R1681" s="1" t="s">
        <v>2130</v>
      </c>
      <c r="S1681" s="1" t="s">
        <v>1943</v>
      </c>
      <c r="T1681" s="1" t="s">
        <v>6753</v>
      </c>
      <c r="U1681" s="1" t="s">
        <v>6103</v>
      </c>
      <c r="V1681" s="18">
        <v>2.8713657407407407</v>
      </c>
      <c r="W1681" s="18">
        <v>3.0098958333333332</v>
      </c>
      <c r="X1681" s="18">
        <v>0.13853009259259261</v>
      </c>
      <c r="Y1681" s="1" t="e">
        <f>VLOOKUP(A1681,tickets!A:A,1,0)</f>
        <v>#N/A</v>
      </c>
    </row>
    <row r="1682" spans="1:25" hidden="1" x14ac:dyDescent="0.2">
      <c r="A1682" s="1" t="s">
        <v>6482</v>
      </c>
      <c r="B1682" s="1" t="s">
        <v>132</v>
      </c>
      <c r="C1682" s="1" t="s">
        <v>250</v>
      </c>
      <c r="D1682" s="1" t="s">
        <v>251</v>
      </c>
      <c r="E1682" s="1" t="s">
        <v>289</v>
      </c>
      <c r="F1682" s="1" t="s">
        <v>290</v>
      </c>
      <c r="G1682" s="1" t="s">
        <v>110</v>
      </c>
      <c r="H1682" s="1" t="s">
        <v>50</v>
      </c>
      <c r="I1682" s="1" t="s">
        <v>109</v>
      </c>
      <c r="J1682" s="1" t="s">
        <v>81</v>
      </c>
      <c r="K1682" s="1" t="s">
        <v>129</v>
      </c>
      <c r="L1682" s="1" t="s">
        <v>6483</v>
      </c>
      <c r="M1682" s="1" t="s">
        <v>11353</v>
      </c>
      <c r="N1682" s="1" t="s">
        <v>11354</v>
      </c>
      <c r="O1682" s="1" t="s">
        <v>122</v>
      </c>
      <c r="P1682" s="1" t="s">
        <v>246</v>
      </c>
      <c r="Q1682" s="1" t="s">
        <v>247</v>
      </c>
      <c r="R1682" s="1" t="s">
        <v>11355</v>
      </c>
      <c r="S1682" s="1" t="s">
        <v>1438</v>
      </c>
      <c r="T1682" s="1" t="s">
        <v>6487</v>
      </c>
      <c r="U1682" s="1" t="s">
        <v>340</v>
      </c>
      <c r="V1682" s="18">
        <v>7.7546296296296304E-4</v>
      </c>
      <c r="W1682" s="18">
        <v>1.5856481481481479E-3</v>
      </c>
      <c r="X1682" s="18">
        <v>8.1018518518518516E-4</v>
      </c>
      <c r="Y1682" s="1" t="e">
        <f>VLOOKUP(A1682,tickets!A:A,1,0)</f>
        <v>#N/A</v>
      </c>
    </row>
    <row r="1683" spans="1:25" hidden="1" x14ac:dyDescent="0.2">
      <c r="A1683" s="1" t="s">
        <v>6609</v>
      </c>
      <c r="B1683" s="1" t="s">
        <v>132</v>
      </c>
      <c r="C1683" s="1" t="s">
        <v>250</v>
      </c>
      <c r="D1683" s="1" t="s">
        <v>251</v>
      </c>
      <c r="E1683" s="1" t="s">
        <v>289</v>
      </c>
      <c r="F1683" s="1" t="s">
        <v>290</v>
      </c>
      <c r="G1683" s="1" t="s">
        <v>110</v>
      </c>
      <c r="H1683" s="1" t="s">
        <v>50</v>
      </c>
      <c r="I1683" s="1" t="s">
        <v>109</v>
      </c>
      <c r="J1683" s="1" t="s">
        <v>81</v>
      </c>
      <c r="K1683" s="1" t="s">
        <v>129</v>
      </c>
      <c r="L1683" s="1" t="s">
        <v>6610</v>
      </c>
      <c r="M1683" s="1" t="s">
        <v>11356</v>
      </c>
      <c r="N1683" s="1" t="s">
        <v>11357</v>
      </c>
      <c r="O1683" s="1" t="s">
        <v>122</v>
      </c>
      <c r="P1683" s="1" t="s">
        <v>246</v>
      </c>
      <c r="Q1683" s="1" t="s">
        <v>247</v>
      </c>
      <c r="R1683" s="1" t="s">
        <v>11358</v>
      </c>
      <c r="S1683" s="1" t="s">
        <v>1438</v>
      </c>
      <c r="T1683" s="1" t="s">
        <v>6614</v>
      </c>
      <c r="U1683" s="1" t="s">
        <v>292</v>
      </c>
      <c r="V1683" s="18">
        <v>6.5972222222222213E-4</v>
      </c>
      <c r="W1683" s="18">
        <v>1.3425925925925925E-3</v>
      </c>
      <c r="X1683" s="18">
        <v>6.8287037037037025E-4</v>
      </c>
      <c r="Y1683" s="1" t="e">
        <f>VLOOKUP(A1683,tickets!A:A,1,0)</f>
        <v>#N/A</v>
      </c>
    </row>
    <row r="1684" spans="1:25" x14ac:dyDescent="0.2">
      <c r="A1684" s="1" t="s">
        <v>1834</v>
      </c>
      <c r="B1684" s="1" t="s">
        <v>115</v>
      </c>
      <c r="C1684" s="1" t="s">
        <v>14</v>
      </c>
      <c r="D1684" s="1" t="s">
        <v>243</v>
      </c>
      <c r="E1684" s="1" t="s">
        <v>1592</v>
      </c>
      <c r="F1684" s="1" t="s">
        <v>144</v>
      </c>
      <c r="G1684" s="1" t="s">
        <v>116</v>
      </c>
      <c r="H1684" s="1" t="s">
        <v>40</v>
      </c>
      <c r="I1684" s="1" t="s">
        <v>117</v>
      </c>
      <c r="J1684" s="1" t="s">
        <v>81</v>
      </c>
      <c r="K1684" s="1" t="s">
        <v>111</v>
      </c>
      <c r="L1684" s="1" t="s">
        <v>1838</v>
      </c>
      <c r="M1684" s="1" t="s">
        <v>1835</v>
      </c>
      <c r="N1684" s="1" t="s">
        <v>1836</v>
      </c>
      <c r="O1684" s="1" t="s">
        <v>122</v>
      </c>
      <c r="P1684" s="1" t="s">
        <v>246</v>
      </c>
      <c r="Q1684" s="1" t="s">
        <v>247</v>
      </c>
      <c r="R1684" s="1" t="s">
        <v>1837</v>
      </c>
      <c r="S1684" s="1" t="s">
        <v>1720</v>
      </c>
      <c r="T1684" s="1" t="s">
        <v>7029</v>
      </c>
      <c r="U1684" s="1" t="s">
        <v>7030</v>
      </c>
      <c r="V1684" s="18">
        <v>1.6533564814814816</v>
      </c>
      <c r="W1684" s="18">
        <v>1.8306597222222223</v>
      </c>
      <c r="X1684" s="18">
        <v>0.17730324074074075</v>
      </c>
      <c r="Y1684" s="1" t="e">
        <f>VLOOKUP(A1684,tickets!A:A,1,0)</f>
        <v>#N/A</v>
      </c>
    </row>
    <row r="1685" spans="1:25" hidden="1" x14ac:dyDescent="0.2">
      <c r="A1685" s="1" t="s">
        <v>6127</v>
      </c>
      <c r="B1685" s="1" t="s">
        <v>132</v>
      </c>
      <c r="C1685" s="1" t="s">
        <v>256</v>
      </c>
      <c r="D1685" s="1" t="s">
        <v>257</v>
      </c>
      <c r="E1685" s="1" t="s">
        <v>289</v>
      </c>
      <c r="F1685" s="1" t="s">
        <v>219</v>
      </c>
      <c r="G1685" s="1" t="s">
        <v>116</v>
      </c>
      <c r="H1685" s="1" t="s">
        <v>40</v>
      </c>
      <c r="I1685" s="1" t="s">
        <v>117</v>
      </c>
      <c r="J1685" s="1" t="s">
        <v>81</v>
      </c>
      <c r="K1685" s="1" t="s">
        <v>129</v>
      </c>
      <c r="L1685" s="1" t="s">
        <v>314</v>
      </c>
      <c r="M1685" s="1" t="s">
        <v>11359</v>
      </c>
      <c r="N1685" s="1" t="s">
        <v>11360</v>
      </c>
      <c r="O1685" s="1" t="s">
        <v>122</v>
      </c>
      <c r="P1685" s="1" t="s">
        <v>199</v>
      </c>
      <c r="Q1685" s="1" t="s">
        <v>115</v>
      </c>
      <c r="R1685" s="1" t="s">
        <v>11361</v>
      </c>
      <c r="S1685" s="1" t="s">
        <v>1438</v>
      </c>
      <c r="T1685" s="1" t="s">
        <v>6131</v>
      </c>
      <c r="U1685" s="1" t="s">
        <v>262</v>
      </c>
      <c r="V1685" s="18">
        <v>4.6296296296296293E-4</v>
      </c>
      <c r="W1685" s="18">
        <v>1.0162037037037037E-2</v>
      </c>
      <c r="X1685" s="18">
        <v>9.6990740740740735E-3</v>
      </c>
      <c r="Y1685" s="1" t="e">
        <f>VLOOKUP(A1685,tickets!A:A,1,0)</f>
        <v>#N/A</v>
      </c>
    </row>
    <row r="1686" spans="1:25" hidden="1" x14ac:dyDescent="0.2">
      <c r="A1686" s="1" t="s">
        <v>6488</v>
      </c>
      <c r="B1686" s="1" t="s">
        <v>132</v>
      </c>
      <c r="C1686" s="1" t="s">
        <v>251</v>
      </c>
      <c r="D1686" s="1" t="s">
        <v>257</v>
      </c>
      <c r="E1686" s="1" t="s">
        <v>261</v>
      </c>
      <c r="F1686" s="1" t="s">
        <v>219</v>
      </c>
      <c r="G1686" s="1" t="s">
        <v>116</v>
      </c>
      <c r="H1686" s="1" t="s">
        <v>40</v>
      </c>
      <c r="I1686" s="1" t="s">
        <v>117</v>
      </c>
      <c r="J1686" s="1" t="s">
        <v>81</v>
      </c>
      <c r="K1686" s="1" t="s">
        <v>129</v>
      </c>
      <c r="L1686" s="1" t="s">
        <v>6489</v>
      </c>
      <c r="M1686" s="1" t="s">
        <v>11362</v>
      </c>
      <c r="N1686" s="1" t="s">
        <v>11363</v>
      </c>
      <c r="O1686" s="1" t="s">
        <v>122</v>
      </c>
      <c r="P1686" s="1" t="s">
        <v>199</v>
      </c>
      <c r="Q1686" s="1" t="s">
        <v>115</v>
      </c>
      <c r="R1686" s="1" t="s">
        <v>11364</v>
      </c>
      <c r="S1686" s="1" t="s">
        <v>1438</v>
      </c>
      <c r="T1686" s="1" t="s">
        <v>6493</v>
      </c>
      <c r="U1686" s="1" t="s">
        <v>5659</v>
      </c>
      <c r="V1686" s="18">
        <v>2.1180555555555553E-3</v>
      </c>
      <c r="W1686" s="18">
        <v>8.1828703703703699E-3</v>
      </c>
      <c r="X1686" s="18">
        <v>6.0648148148148145E-3</v>
      </c>
      <c r="Y1686" s="1" t="e">
        <f>VLOOKUP(A1686,tickets!A:A,1,0)</f>
        <v>#N/A</v>
      </c>
    </row>
    <row r="1687" spans="1:25" hidden="1" x14ac:dyDescent="0.2">
      <c r="A1687" s="1" t="s">
        <v>6107</v>
      </c>
      <c r="B1687" s="1" t="s">
        <v>132</v>
      </c>
      <c r="C1687" s="1" t="s">
        <v>256</v>
      </c>
      <c r="D1687" s="1" t="s">
        <v>257</v>
      </c>
      <c r="E1687" s="1" t="s">
        <v>302</v>
      </c>
      <c r="F1687" s="1" t="s">
        <v>219</v>
      </c>
      <c r="G1687" s="1" t="s">
        <v>116</v>
      </c>
      <c r="H1687" s="1" t="s">
        <v>40</v>
      </c>
      <c r="I1687" s="1" t="s">
        <v>117</v>
      </c>
      <c r="J1687" s="1" t="s">
        <v>81</v>
      </c>
      <c r="K1687" s="1" t="s">
        <v>259</v>
      </c>
      <c r="L1687" s="1" t="s">
        <v>260</v>
      </c>
      <c r="M1687" s="1" t="s">
        <v>11365</v>
      </c>
      <c r="N1687" s="1" t="s">
        <v>11366</v>
      </c>
      <c r="O1687" s="1" t="s">
        <v>122</v>
      </c>
      <c r="P1687" s="1" t="s">
        <v>199</v>
      </c>
      <c r="Q1687" s="1" t="s">
        <v>115</v>
      </c>
      <c r="R1687" s="1" t="s">
        <v>11367</v>
      </c>
      <c r="S1687" s="1" t="s">
        <v>1438</v>
      </c>
      <c r="T1687" s="1" t="s">
        <v>6111</v>
      </c>
      <c r="U1687" s="1" t="s">
        <v>324</v>
      </c>
      <c r="V1687" s="18">
        <v>4.8726851851851856E-3</v>
      </c>
      <c r="W1687" s="18">
        <v>1.5185185185185185E-2</v>
      </c>
      <c r="X1687" s="18">
        <v>1.03125E-2</v>
      </c>
      <c r="Y1687" s="1" t="e">
        <f>VLOOKUP(A1687,tickets!A:A,1,0)</f>
        <v>#N/A</v>
      </c>
    </row>
    <row r="1688" spans="1:25" hidden="1" x14ac:dyDescent="0.2">
      <c r="A1688" s="1" t="s">
        <v>5654</v>
      </c>
      <c r="B1688" s="1" t="s">
        <v>132</v>
      </c>
      <c r="C1688" s="1" t="s">
        <v>251</v>
      </c>
      <c r="D1688" s="1" t="s">
        <v>257</v>
      </c>
      <c r="E1688" s="1" t="s">
        <v>5560</v>
      </c>
      <c r="F1688" s="1" t="s">
        <v>219</v>
      </c>
      <c r="G1688" s="1" t="s">
        <v>116</v>
      </c>
      <c r="H1688" s="1" t="s">
        <v>40</v>
      </c>
      <c r="I1688" s="1" t="s">
        <v>117</v>
      </c>
      <c r="J1688" s="1" t="s">
        <v>81</v>
      </c>
      <c r="K1688" s="1" t="s">
        <v>129</v>
      </c>
      <c r="L1688" s="1" t="s">
        <v>314</v>
      </c>
      <c r="M1688" s="1" t="s">
        <v>11368</v>
      </c>
      <c r="N1688" s="1" t="s">
        <v>11369</v>
      </c>
      <c r="O1688" s="1" t="s">
        <v>122</v>
      </c>
      <c r="P1688" s="1" t="s">
        <v>266</v>
      </c>
      <c r="Q1688" s="1" t="s">
        <v>274</v>
      </c>
      <c r="R1688" s="1" t="s">
        <v>11370</v>
      </c>
      <c r="S1688" s="1" t="s">
        <v>1438</v>
      </c>
      <c r="T1688" s="1" t="s">
        <v>5658</v>
      </c>
      <c r="U1688" s="1" t="s">
        <v>5659</v>
      </c>
      <c r="V1688" s="18">
        <v>1.3958333333333335E-2</v>
      </c>
      <c r="W1688" s="18">
        <v>1.9340277777777779E-2</v>
      </c>
      <c r="X1688" s="18">
        <v>5.3819444444444453E-3</v>
      </c>
      <c r="Y1688" s="1" t="e">
        <f>VLOOKUP(A1688,tickets!A:A,1,0)</f>
        <v>#N/A</v>
      </c>
    </row>
    <row r="1689" spans="1:25" x14ac:dyDescent="0.2">
      <c r="A1689" s="1" t="s">
        <v>1572</v>
      </c>
      <c r="B1689" s="1" t="s">
        <v>112</v>
      </c>
      <c r="C1689" s="1" t="s">
        <v>18</v>
      </c>
      <c r="D1689" s="1" t="s">
        <v>18</v>
      </c>
      <c r="E1689" s="1" t="s">
        <v>58</v>
      </c>
      <c r="F1689" s="1" t="s">
        <v>172</v>
      </c>
      <c r="G1689" s="1" t="s">
        <v>110</v>
      </c>
      <c r="H1689" s="1" t="s">
        <v>50</v>
      </c>
      <c r="I1689" s="1" t="s">
        <v>109</v>
      </c>
      <c r="J1689" s="1" t="s">
        <v>81</v>
      </c>
      <c r="K1689" s="1" t="s">
        <v>111</v>
      </c>
      <c r="L1689" s="1" t="s">
        <v>1576</v>
      </c>
      <c r="M1689" s="1" t="s">
        <v>1573</v>
      </c>
      <c r="N1689" s="1" t="s">
        <v>1574</v>
      </c>
      <c r="O1689" s="1" t="s">
        <v>122</v>
      </c>
      <c r="P1689" s="1" t="s">
        <v>246</v>
      </c>
      <c r="Q1689" s="1" t="s">
        <v>247</v>
      </c>
      <c r="R1689" s="1" t="s">
        <v>1575</v>
      </c>
      <c r="S1689" s="1" t="s">
        <v>1438</v>
      </c>
      <c r="T1689" s="1" t="s">
        <v>5639</v>
      </c>
      <c r="V1689" s="18">
        <v>0</v>
      </c>
      <c r="W1689" s="18">
        <v>3.1597222222222222E-3</v>
      </c>
      <c r="X1689" s="18">
        <v>3.1597222222222222E-3</v>
      </c>
      <c r="Y1689" s="1" t="e">
        <f>VLOOKUP(A1689,tickets!A:A,1,0)</f>
        <v>#N/A</v>
      </c>
    </row>
    <row r="1690" spans="1:25" hidden="1" x14ac:dyDescent="0.2">
      <c r="A1690" s="1" t="s">
        <v>5613</v>
      </c>
      <c r="B1690" s="1" t="s">
        <v>132</v>
      </c>
      <c r="C1690" s="1" t="s">
        <v>250</v>
      </c>
      <c r="D1690" s="1" t="s">
        <v>251</v>
      </c>
      <c r="E1690" s="1" t="s">
        <v>302</v>
      </c>
      <c r="F1690" s="1" t="s">
        <v>303</v>
      </c>
      <c r="G1690" s="1" t="s">
        <v>110</v>
      </c>
      <c r="H1690" s="1" t="s">
        <v>50</v>
      </c>
      <c r="I1690" s="1" t="s">
        <v>109</v>
      </c>
      <c r="J1690" s="1" t="s">
        <v>4186</v>
      </c>
      <c r="K1690" s="1" t="s">
        <v>129</v>
      </c>
      <c r="L1690" s="1" t="s">
        <v>5614</v>
      </c>
      <c r="M1690" s="1" t="s">
        <v>11371</v>
      </c>
      <c r="N1690" s="1" t="s">
        <v>11372</v>
      </c>
      <c r="O1690" s="1" t="s">
        <v>122</v>
      </c>
      <c r="P1690" s="1" t="s">
        <v>246</v>
      </c>
      <c r="Q1690" s="1" t="s">
        <v>247</v>
      </c>
      <c r="R1690" s="1" t="s">
        <v>11373</v>
      </c>
      <c r="S1690" s="1" t="s">
        <v>1581</v>
      </c>
      <c r="T1690" s="1" t="s">
        <v>5619</v>
      </c>
      <c r="U1690" s="1" t="s">
        <v>291</v>
      </c>
      <c r="V1690" s="18">
        <v>0</v>
      </c>
      <c r="W1690" s="18">
        <v>0</v>
      </c>
      <c r="X1690" s="18">
        <v>0</v>
      </c>
      <c r="Y1690" s="1" t="e">
        <f>VLOOKUP(A1690,tickets!A:A,1,0)</f>
        <v>#N/A</v>
      </c>
    </row>
    <row r="1691" spans="1:25" hidden="1" x14ac:dyDescent="0.2">
      <c r="A1691" s="1" t="s">
        <v>5620</v>
      </c>
      <c r="B1691" s="1" t="s">
        <v>132</v>
      </c>
      <c r="C1691" s="1" t="s">
        <v>250</v>
      </c>
      <c r="D1691" s="1" t="s">
        <v>251</v>
      </c>
      <c r="E1691" s="1" t="s">
        <v>302</v>
      </c>
      <c r="F1691" s="1" t="s">
        <v>303</v>
      </c>
      <c r="G1691" s="1" t="s">
        <v>110</v>
      </c>
      <c r="H1691" s="1" t="s">
        <v>50</v>
      </c>
      <c r="I1691" s="1" t="s">
        <v>109</v>
      </c>
      <c r="J1691" s="1" t="s">
        <v>4186</v>
      </c>
      <c r="K1691" s="1" t="s">
        <v>129</v>
      </c>
      <c r="L1691" s="1" t="s">
        <v>313</v>
      </c>
      <c r="M1691" s="1" t="s">
        <v>11374</v>
      </c>
      <c r="N1691" s="1" t="s">
        <v>11375</v>
      </c>
      <c r="O1691" s="1" t="s">
        <v>122</v>
      </c>
      <c r="P1691" s="1" t="s">
        <v>246</v>
      </c>
      <c r="Q1691" s="1" t="s">
        <v>247</v>
      </c>
      <c r="R1691" s="1" t="s">
        <v>11376</v>
      </c>
      <c r="S1691" s="1" t="s">
        <v>1581</v>
      </c>
      <c r="T1691" s="1" t="s">
        <v>304</v>
      </c>
      <c r="U1691" s="1" t="s">
        <v>305</v>
      </c>
      <c r="V1691" s="18">
        <v>0</v>
      </c>
      <c r="W1691" s="18">
        <v>0</v>
      </c>
      <c r="X1691" s="18">
        <v>0</v>
      </c>
      <c r="Y1691" s="1" t="e">
        <f>VLOOKUP(A1691,tickets!A:A,1,0)</f>
        <v>#N/A</v>
      </c>
    </row>
    <row r="1692" spans="1:25" hidden="1" x14ac:dyDescent="0.2">
      <c r="A1692" s="1" t="s">
        <v>6326</v>
      </c>
      <c r="B1692" s="1" t="s">
        <v>132</v>
      </c>
      <c r="C1692" s="1" t="s">
        <v>251</v>
      </c>
      <c r="D1692" s="1" t="s">
        <v>257</v>
      </c>
      <c r="E1692" s="1" t="s">
        <v>261</v>
      </c>
      <c r="F1692" s="1" t="s">
        <v>471</v>
      </c>
      <c r="G1692" s="1" t="s">
        <v>116</v>
      </c>
      <c r="H1692" s="1" t="s">
        <v>40</v>
      </c>
      <c r="I1692" s="1" t="s">
        <v>117</v>
      </c>
      <c r="J1692" s="1" t="s">
        <v>81</v>
      </c>
      <c r="K1692" s="1" t="s">
        <v>111</v>
      </c>
      <c r="L1692" s="1" t="s">
        <v>379</v>
      </c>
      <c r="M1692" s="1" t="s">
        <v>11377</v>
      </c>
      <c r="N1692" s="1" t="s">
        <v>11378</v>
      </c>
      <c r="O1692" s="1" t="s">
        <v>122</v>
      </c>
      <c r="P1692" s="1" t="s">
        <v>199</v>
      </c>
      <c r="Q1692" s="1" t="s">
        <v>115</v>
      </c>
      <c r="R1692" s="1" t="s">
        <v>11379</v>
      </c>
      <c r="S1692" s="1" t="s">
        <v>1438</v>
      </c>
      <c r="T1692" s="1" t="s">
        <v>6330</v>
      </c>
      <c r="U1692" s="1" t="s">
        <v>5659</v>
      </c>
      <c r="V1692" s="18">
        <v>1.5208333333333332E-2</v>
      </c>
      <c r="W1692" s="18">
        <v>3.4421296296296297E-2</v>
      </c>
      <c r="X1692" s="18">
        <v>1.9212962962962963E-2</v>
      </c>
      <c r="Y1692" s="1" t="e">
        <f>VLOOKUP(A1692,tickets!A:A,1,0)</f>
        <v>#N/A</v>
      </c>
    </row>
    <row r="1693" spans="1:25" x14ac:dyDescent="0.2">
      <c r="A1693" s="1" t="s">
        <v>1594</v>
      </c>
      <c r="B1693" s="1" t="s">
        <v>115</v>
      </c>
      <c r="C1693" s="1" t="s">
        <v>18</v>
      </c>
      <c r="D1693" s="1" t="s">
        <v>243</v>
      </c>
      <c r="E1693" s="1" t="s">
        <v>60</v>
      </c>
      <c r="F1693" s="1" t="s">
        <v>120</v>
      </c>
      <c r="G1693" s="1" t="s">
        <v>116</v>
      </c>
      <c r="H1693" s="1" t="s">
        <v>40</v>
      </c>
      <c r="I1693" s="1" t="s">
        <v>117</v>
      </c>
      <c r="J1693" s="1" t="s">
        <v>81</v>
      </c>
      <c r="K1693" s="1" t="s">
        <v>118</v>
      </c>
      <c r="L1693" s="1" t="s">
        <v>1598</v>
      </c>
      <c r="M1693" s="1" t="s">
        <v>1595</v>
      </c>
      <c r="N1693" s="1" t="s">
        <v>1596</v>
      </c>
      <c r="O1693" s="1" t="s">
        <v>122</v>
      </c>
      <c r="P1693" s="1" t="s">
        <v>246</v>
      </c>
      <c r="Q1693" s="1" t="s">
        <v>247</v>
      </c>
      <c r="R1693" s="1" t="s">
        <v>1597</v>
      </c>
      <c r="S1693" s="1" t="s">
        <v>1581</v>
      </c>
      <c r="T1693" s="1" t="s">
        <v>5806</v>
      </c>
      <c r="U1693" s="1" t="s">
        <v>5807</v>
      </c>
      <c r="V1693" s="18">
        <v>0.6746875</v>
      </c>
      <c r="W1693" s="18">
        <v>0.70762731481481478</v>
      </c>
      <c r="X1693" s="18">
        <v>3.2939814814814811E-2</v>
      </c>
      <c r="Y1693" s="1" t="e">
        <f>VLOOKUP(A1693,tickets!A:A,1,0)</f>
        <v>#N/A</v>
      </c>
    </row>
    <row r="1694" spans="1:25" x14ac:dyDescent="0.2">
      <c r="A1694" s="1" t="s">
        <v>1667</v>
      </c>
      <c r="B1694" s="1" t="s">
        <v>115</v>
      </c>
      <c r="C1694" s="1" t="s">
        <v>13</v>
      </c>
      <c r="D1694" s="1" t="s">
        <v>257</v>
      </c>
      <c r="E1694" s="1" t="s">
        <v>37</v>
      </c>
      <c r="F1694" s="1" t="s">
        <v>141</v>
      </c>
      <c r="G1694" s="1" t="s">
        <v>110</v>
      </c>
      <c r="H1694" s="1" t="s">
        <v>36</v>
      </c>
      <c r="I1694" s="1" t="s">
        <v>117</v>
      </c>
      <c r="J1694" s="1" t="s">
        <v>81</v>
      </c>
      <c r="K1694" s="1" t="s">
        <v>213</v>
      </c>
      <c r="L1694" s="1" t="s">
        <v>1671</v>
      </c>
      <c r="M1694" s="1" t="s">
        <v>1668</v>
      </c>
      <c r="N1694" s="1" t="s">
        <v>1669</v>
      </c>
      <c r="O1694" s="1" t="s">
        <v>122</v>
      </c>
      <c r="P1694" s="1" t="s">
        <v>266</v>
      </c>
      <c r="Q1694" s="1" t="s">
        <v>341</v>
      </c>
      <c r="R1694" s="1" t="s">
        <v>1670</v>
      </c>
      <c r="S1694" s="1" t="s">
        <v>1581</v>
      </c>
      <c r="T1694" s="1" t="s">
        <v>7340</v>
      </c>
      <c r="U1694" s="1" t="s">
        <v>7341</v>
      </c>
      <c r="V1694" s="18">
        <v>0.31631944444444443</v>
      </c>
      <c r="W1694" s="18">
        <v>0.36234953703703704</v>
      </c>
      <c r="X1694" s="18">
        <v>4.6030092592592588E-2</v>
      </c>
      <c r="Y1694" s="1" t="e">
        <f>VLOOKUP(A1694,tickets!A:A,1,0)</f>
        <v>#N/A</v>
      </c>
    </row>
    <row r="1695" spans="1:25" hidden="1" x14ac:dyDescent="0.2">
      <c r="A1695" s="1" t="s">
        <v>5981</v>
      </c>
      <c r="B1695" s="1" t="s">
        <v>164</v>
      </c>
      <c r="C1695" s="1" t="s">
        <v>357</v>
      </c>
      <c r="D1695" s="1" t="s">
        <v>251</v>
      </c>
      <c r="E1695" s="1" t="s">
        <v>358</v>
      </c>
      <c r="F1695" s="1" t="s">
        <v>359</v>
      </c>
      <c r="G1695" s="1" t="s">
        <v>110</v>
      </c>
      <c r="H1695" s="1" t="s">
        <v>50</v>
      </c>
      <c r="I1695" s="1" t="s">
        <v>109</v>
      </c>
      <c r="J1695" s="1" t="s">
        <v>4186</v>
      </c>
      <c r="K1695" s="1" t="s">
        <v>114</v>
      </c>
      <c r="L1695" s="1" t="s">
        <v>378</v>
      </c>
      <c r="M1695" s="1" t="s">
        <v>11380</v>
      </c>
      <c r="N1695" s="1" t="s">
        <v>11381</v>
      </c>
      <c r="O1695" s="1" t="s">
        <v>122</v>
      </c>
      <c r="P1695" s="1" t="s">
        <v>246</v>
      </c>
      <c r="Q1695" s="1" t="s">
        <v>247</v>
      </c>
      <c r="R1695" s="1" t="s">
        <v>11382</v>
      </c>
      <c r="S1695" s="1" t="s">
        <v>1581</v>
      </c>
      <c r="U1695" s="1" t="s">
        <v>396</v>
      </c>
      <c r="V1695" s="18">
        <v>0</v>
      </c>
      <c r="W1695" s="18">
        <v>0</v>
      </c>
      <c r="X1695" s="18">
        <v>0</v>
      </c>
      <c r="Y1695" s="1" t="e">
        <f>VLOOKUP(A1695,tickets!A:A,1,0)</f>
        <v>#N/A</v>
      </c>
    </row>
    <row r="1696" spans="1:25" hidden="1" x14ac:dyDescent="0.2">
      <c r="A1696" s="1" t="s">
        <v>1564</v>
      </c>
      <c r="B1696" s="1" t="s">
        <v>124</v>
      </c>
      <c r="C1696" s="1" t="s">
        <v>18</v>
      </c>
      <c r="D1696" s="1" t="s">
        <v>277</v>
      </c>
      <c r="E1696" s="1" t="s">
        <v>58</v>
      </c>
      <c r="F1696" s="1" t="s">
        <v>125</v>
      </c>
      <c r="G1696" s="1" t="s">
        <v>123</v>
      </c>
      <c r="H1696" s="1" t="s">
        <v>50</v>
      </c>
      <c r="I1696" s="1" t="s">
        <v>109</v>
      </c>
      <c r="J1696" s="1" t="s">
        <v>80</v>
      </c>
      <c r="K1696" s="1" t="s">
        <v>1565</v>
      </c>
      <c r="L1696" s="1" t="s">
        <v>1568</v>
      </c>
      <c r="M1696" s="1" t="s">
        <v>1566</v>
      </c>
      <c r="N1696" s="1" t="s">
        <v>1566</v>
      </c>
      <c r="O1696" s="1" t="s">
        <v>122</v>
      </c>
      <c r="P1696" s="1" t="s">
        <v>278</v>
      </c>
      <c r="Q1696" s="1" t="s">
        <v>278</v>
      </c>
      <c r="R1696" s="1" t="s">
        <v>1567</v>
      </c>
      <c r="S1696" s="1" t="s">
        <v>1438</v>
      </c>
      <c r="T1696" s="1" t="s">
        <v>7118</v>
      </c>
      <c r="V1696" s="18">
        <v>6.1041666666666661E-2</v>
      </c>
      <c r="W1696" s="18">
        <v>6.177083333333333E-2</v>
      </c>
      <c r="X1696" s="18">
        <v>7.291666666666667E-4</v>
      </c>
      <c r="Y1696" s="1" t="e">
        <f>VLOOKUP(A1696,tickets!A:A,1,0)</f>
        <v>#N/A</v>
      </c>
    </row>
    <row r="1697" spans="1:25" x14ac:dyDescent="0.2">
      <c r="A1697" s="1" t="s">
        <v>1599</v>
      </c>
      <c r="B1697" s="1" t="s">
        <v>115</v>
      </c>
      <c r="C1697" s="1" t="s">
        <v>19</v>
      </c>
      <c r="D1697" s="1" t="s">
        <v>243</v>
      </c>
      <c r="E1697" s="1" t="s">
        <v>64</v>
      </c>
      <c r="F1697" s="1" t="s">
        <v>156</v>
      </c>
      <c r="G1697" s="1" t="s">
        <v>116</v>
      </c>
      <c r="H1697" s="1" t="s">
        <v>40</v>
      </c>
      <c r="I1697" s="1" t="s">
        <v>117</v>
      </c>
      <c r="J1697" s="1" t="s">
        <v>81</v>
      </c>
      <c r="K1697" s="1" t="s">
        <v>1600</v>
      </c>
      <c r="L1697" s="1" t="s">
        <v>1604</v>
      </c>
      <c r="M1697" s="1" t="s">
        <v>1601</v>
      </c>
      <c r="N1697" s="1" t="s">
        <v>1602</v>
      </c>
      <c r="O1697" s="1" t="s">
        <v>122</v>
      </c>
      <c r="P1697" s="1" t="s">
        <v>266</v>
      </c>
      <c r="Q1697" s="1" t="s">
        <v>267</v>
      </c>
      <c r="R1697" s="1" t="s">
        <v>1603</v>
      </c>
      <c r="S1697" s="1" t="s">
        <v>1581</v>
      </c>
      <c r="T1697" s="1" t="s">
        <v>7335</v>
      </c>
      <c r="U1697" s="1" t="s">
        <v>7336</v>
      </c>
      <c r="V1697" s="18">
        <v>0.49767361111111108</v>
      </c>
      <c r="W1697" s="18">
        <v>0.65841435185185182</v>
      </c>
      <c r="X1697" s="18">
        <v>0.16074074074074074</v>
      </c>
      <c r="Y1697" s="1" t="e">
        <f>VLOOKUP(A1697,tickets!A:A,1,0)</f>
        <v>#N/A</v>
      </c>
    </row>
    <row r="1698" spans="1:25" hidden="1" x14ac:dyDescent="0.2">
      <c r="A1698" s="1" t="s">
        <v>1569</v>
      </c>
      <c r="B1698" s="1" t="s">
        <v>124</v>
      </c>
      <c r="C1698" s="1" t="s">
        <v>18</v>
      </c>
      <c r="D1698" s="1" t="s">
        <v>277</v>
      </c>
      <c r="E1698" s="1" t="s">
        <v>58</v>
      </c>
      <c r="F1698" s="1" t="s">
        <v>125</v>
      </c>
      <c r="G1698" s="1" t="s">
        <v>123</v>
      </c>
      <c r="H1698" s="1" t="s">
        <v>50</v>
      </c>
      <c r="I1698" s="1" t="s">
        <v>109</v>
      </c>
      <c r="J1698" s="1" t="s">
        <v>80</v>
      </c>
      <c r="K1698" s="1" t="s">
        <v>1435</v>
      </c>
      <c r="L1698" s="1" t="s">
        <v>1439</v>
      </c>
      <c r="M1698" s="1" t="s">
        <v>1570</v>
      </c>
      <c r="N1698" s="1" t="s">
        <v>1570</v>
      </c>
      <c r="O1698" s="1" t="s">
        <v>122</v>
      </c>
      <c r="P1698" s="1" t="s">
        <v>278</v>
      </c>
      <c r="Q1698" s="1" t="s">
        <v>278</v>
      </c>
      <c r="R1698" s="1" t="s">
        <v>1571</v>
      </c>
      <c r="S1698" s="1" t="s">
        <v>1438</v>
      </c>
      <c r="T1698" s="1" t="s">
        <v>5949</v>
      </c>
      <c r="V1698" s="18">
        <v>7.2037037037037038E-2</v>
      </c>
      <c r="W1698" s="18">
        <v>7.3888888888888893E-2</v>
      </c>
      <c r="X1698" s="18">
        <v>1.8518518518518517E-3</v>
      </c>
      <c r="Y1698" s="1" t="e">
        <f>VLOOKUP(A1698,tickets!A:A,1,0)</f>
        <v>#N/A</v>
      </c>
    </row>
    <row r="1699" spans="1:25" x14ac:dyDescent="0.2">
      <c r="A1699" s="1" t="s">
        <v>1708</v>
      </c>
      <c r="B1699" s="1" t="s">
        <v>115</v>
      </c>
      <c r="C1699" s="1" t="s">
        <v>20</v>
      </c>
      <c r="D1699" s="1" t="s">
        <v>257</v>
      </c>
      <c r="E1699" s="1" t="s">
        <v>66</v>
      </c>
      <c r="F1699" s="1" t="s">
        <v>141</v>
      </c>
      <c r="G1699" s="1" t="s">
        <v>110</v>
      </c>
      <c r="H1699" s="1" t="s">
        <v>50</v>
      </c>
      <c r="I1699" s="1" t="s">
        <v>109</v>
      </c>
      <c r="J1699" s="1" t="s">
        <v>81</v>
      </c>
      <c r="K1699" s="1" t="s">
        <v>213</v>
      </c>
      <c r="L1699" s="1" t="s">
        <v>1712</v>
      </c>
      <c r="M1699" s="1" t="s">
        <v>1709</v>
      </c>
      <c r="N1699" s="1" t="s">
        <v>1710</v>
      </c>
      <c r="O1699" s="1" t="s">
        <v>122</v>
      </c>
      <c r="P1699" s="1" t="s">
        <v>246</v>
      </c>
      <c r="Q1699" s="1" t="s">
        <v>247</v>
      </c>
      <c r="R1699" s="1" t="s">
        <v>1711</v>
      </c>
      <c r="S1699" s="1" t="s">
        <v>1581</v>
      </c>
      <c r="T1699" s="1" t="s">
        <v>6197</v>
      </c>
      <c r="U1699" s="1" t="s">
        <v>6198</v>
      </c>
      <c r="V1699" s="18">
        <v>0.68269675925925932</v>
      </c>
      <c r="W1699" s="18">
        <v>0.70778935185185177</v>
      </c>
      <c r="X1699" s="18">
        <v>2.5092592592592593E-2</v>
      </c>
      <c r="Y1699" s="1" t="e">
        <f>VLOOKUP(A1699,tickets!A:A,1,0)</f>
        <v>#N/A</v>
      </c>
    </row>
    <row r="1700" spans="1:25" hidden="1" x14ac:dyDescent="0.2">
      <c r="A1700" s="1" t="s">
        <v>6089</v>
      </c>
      <c r="B1700" s="1" t="s">
        <v>132</v>
      </c>
      <c r="C1700" s="1" t="s">
        <v>250</v>
      </c>
      <c r="D1700" s="1" t="s">
        <v>251</v>
      </c>
      <c r="E1700" s="1" t="s">
        <v>302</v>
      </c>
      <c r="F1700" s="1" t="s">
        <v>303</v>
      </c>
      <c r="G1700" s="1" t="s">
        <v>110</v>
      </c>
      <c r="H1700" s="1" t="s">
        <v>50</v>
      </c>
      <c r="I1700" s="1" t="s">
        <v>109</v>
      </c>
      <c r="J1700" s="1" t="s">
        <v>4186</v>
      </c>
      <c r="K1700" s="1" t="s">
        <v>129</v>
      </c>
      <c r="L1700" s="1" t="s">
        <v>6090</v>
      </c>
      <c r="M1700" s="1" t="s">
        <v>11383</v>
      </c>
      <c r="N1700" s="1" t="s">
        <v>11384</v>
      </c>
      <c r="O1700" s="1" t="s">
        <v>122</v>
      </c>
      <c r="P1700" s="1" t="s">
        <v>246</v>
      </c>
      <c r="Q1700" s="1" t="s">
        <v>247</v>
      </c>
      <c r="R1700" s="1" t="s">
        <v>11385</v>
      </c>
      <c r="S1700" s="1" t="s">
        <v>1581</v>
      </c>
      <c r="T1700" s="1" t="s">
        <v>304</v>
      </c>
      <c r="U1700" s="1" t="s">
        <v>305</v>
      </c>
      <c r="V1700" s="18">
        <v>0</v>
      </c>
      <c r="W1700" s="18">
        <v>0</v>
      </c>
      <c r="X1700" s="18">
        <v>0</v>
      </c>
      <c r="Y1700" s="1" t="e">
        <f>VLOOKUP(A1700,tickets!A:A,1,0)</f>
        <v>#N/A</v>
      </c>
    </row>
    <row r="1701" spans="1:25" hidden="1" x14ac:dyDescent="0.2">
      <c r="A1701" s="1" t="s">
        <v>6818</v>
      </c>
      <c r="B1701" s="1" t="s">
        <v>173</v>
      </c>
      <c r="C1701" s="1" t="s">
        <v>242</v>
      </c>
      <c r="D1701" s="1" t="s">
        <v>251</v>
      </c>
      <c r="E1701" s="1" t="s">
        <v>352</v>
      </c>
      <c r="F1701" s="1" t="s">
        <v>389</v>
      </c>
      <c r="G1701" s="1" t="s">
        <v>110</v>
      </c>
      <c r="H1701" s="1" t="s">
        <v>50</v>
      </c>
      <c r="I1701" s="1" t="s">
        <v>109</v>
      </c>
      <c r="J1701" s="1" t="s">
        <v>4186</v>
      </c>
      <c r="K1701" s="1" t="s">
        <v>114</v>
      </c>
      <c r="L1701" s="1" t="s">
        <v>6819</v>
      </c>
      <c r="M1701" s="1" t="s">
        <v>11386</v>
      </c>
      <c r="N1701" s="1" t="s">
        <v>11387</v>
      </c>
      <c r="O1701" s="1" t="s">
        <v>122</v>
      </c>
      <c r="P1701" s="1" t="s">
        <v>246</v>
      </c>
      <c r="Q1701" s="1" t="s">
        <v>247</v>
      </c>
      <c r="R1701" s="1" t="s">
        <v>11388</v>
      </c>
      <c r="S1701" s="1" t="s">
        <v>1581</v>
      </c>
      <c r="T1701" s="1" t="s">
        <v>6823</v>
      </c>
      <c r="U1701" s="1" t="s">
        <v>973</v>
      </c>
      <c r="V1701" s="18">
        <v>0</v>
      </c>
      <c r="W1701" s="18">
        <v>0</v>
      </c>
      <c r="X1701" s="18">
        <v>0</v>
      </c>
      <c r="Y1701" s="1" t="e">
        <f>VLOOKUP(A1701,tickets!A:A,1,0)</f>
        <v>#N/A</v>
      </c>
    </row>
    <row r="1702" spans="1:25" hidden="1" x14ac:dyDescent="0.2">
      <c r="A1702" s="1" t="s">
        <v>7156</v>
      </c>
      <c r="B1702" s="1" t="s">
        <v>115</v>
      </c>
      <c r="C1702" s="1" t="s">
        <v>242</v>
      </c>
      <c r="D1702" s="1" t="s">
        <v>243</v>
      </c>
      <c r="E1702" s="1" t="s">
        <v>328</v>
      </c>
      <c r="F1702" s="1" t="s">
        <v>144</v>
      </c>
      <c r="G1702" s="1" t="s">
        <v>116</v>
      </c>
      <c r="H1702" s="1" t="s">
        <v>40</v>
      </c>
      <c r="I1702" s="1" t="s">
        <v>117</v>
      </c>
      <c r="J1702" s="1" t="s">
        <v>81</v>
      </c>
      <c r="K1702" s="1" t="s">
        <v>111</v>
      </c>
      <c r="L1702" s="1" t="s">
        <v>7157</v>
      </c>
      <c r="M1702" s="1" t="s">
        <v>11389</v>
      </c>
      <c r="N1702" s="1" t="s">
        <v>11390</v>
      </c>
      <c r="O1702" s="1" t="s">
        <v>122</v>
      </c>
      <c r="P1702" s="1" t="s">
        <v>246</v>
      </c>
      <c r="Q1702" s="1" t="s">
        <v>247</v>
      </c>
      <c r="R1702" s="1" t="s">
        <v>11391</v>
      </c>
      <c r="S1702" s="1" t="s">
        <v>1581</v>
      </c>
      <c r="T1702" s="1" t="s">
        <v>7161</v>
      </c>
      <c r="U1702" s="1" t="s">
        <v>7162</v>
      </c>
      <c r="V1702" s="18">
        <v>8.7546296296296289E-2</v>
      </c>
      <c r="W1702" s="18">
        <v>9.8449074074074064E-2</v>
      </c>
      <c r="X1702" s="18">
        <v>1.0902777777777777E-2</v>
      </c>
      <c r="Y1702" s="1" t="e">
        <f>VLOOKUP(A1702,tickets!A:A,1,0)</f>
        <v>#N/A</v>
      </c>
    </row>
    <row r="1703" spans="1:25" x14ac:dyDescent="0.2">
      <c r="A1703" s="1" t="s">
        <v>2113</v>
      </c>
      <c r="B1703" s="1" t="s">
        <v>115</v>
      </c>
      <c r="C1703" s="1" t="s">
        <v>20</v>
      </c>
      <c r="D1703" s="1" t="s">
        <v>243</v>
      </c>
      <c r="E1703" s="1" t="s">
        <v>68</v>
      </c>
      <c r="F1703" s="1" t="s">
        <v>144</v>
      </c>
      <c r="G1703" s="1" t="s">
        <v>116</v>
      </c>
      <c r="H1703" s="1" t="s">
        <v>40</v>
      </c>
      <c r="I1703" s="1" t="s">
        <v>117</v>
      </c>
      <c r="J1703" s="1" t="s">
        <v>81</v>
      </c>
      <c r="K1703" s="1" t="s">
        <v>121</v>
      </c>
      <c r="L1703" s="1" t="s">
        <v>2117</v>
      </c>
      <c r="M1703" s="1" t="s">
        <v>2114</v>
      </c>
      <c r="N1703" s="1" t="s">
        <v>2115</v>
      </c>
      <c r="O1703" s="1" t="s">
        <v>122</v>
      </c>
      <c r="P1703" s="1" t="s">
        <v>246</v>
      </c>
      <c r="Q1703" s="1" t="s">
        <v>247</v>
      </c>
      <c r="R1703" s="1" t="s">
        <v>2116</v>
      </c>
      <c r="S1703" s="1" t="s">
        <v>1943</v>
      </c>
      <c r="T1703" s="1" t="s">
        <v>6202</v>
      </c>
      <c r="U1703" s="1" t="s">
        <v>6203</v>
      </c>
      <c r="V1703" s="18">
        <v>2.2630787037037039</v>
      </c>
      <c r="W1703" s="18">
        <v>2.2778356481481481</v>
      </c>
      <c r="X1703" s="18">
        <v>1.4756944444444446E-2</v>
      </c>
      <c r="Y1703" s="1" t="e">
        <f>VLOOKUP(A1703,tickets!A:A,1,0)</f>
        <v>#N/A</v>
      </c>
    </row>
    <row r="1704" spans="1:25" hidden="1" x14ac:dyDescent="0.2">
      <c r="A1704" s="1" t="s">
        <v>7186</v>
      </c>
      <c r="B1704" s="1" t="s">
        <v>115</v>
      </c>
      <c r="C1704" s="1" t="s">
        <v>295</v>
      </c>
      <c r="D1704" s="1" t="s">
        <v>243</v>
      </c>
      <c r="E1704" s="1" t="s">
        <v>358</v>
      </c>
      <c r="F1704" s="1" t="s">
        <v>144</v>
      </c>
      <c r="G1704" s="1" t="s">
        <v>116</v>
      </c>
      <c r="H1704" s="1" t="s">
        <v>40</v>
      </c>
      <c r="I1704" s="1" t="s">
        <v>117</v>
      </c>
      <c r="J1704" s="1" t="s">
        <v>81</v>
      </c>
      <c r="K1704" s="1" t="s">
        <v>111</v>
      </c>
      <c r="L1704" s="1" t="s">
        <v>7187</v>
      </c>
      <c r="M1704" s="1" t="s">
        <v>11392</v>
      </c>
      <c r="N1704" s="1" t="s">
        <v>11393</v>
      </c>
      <c r="O1704" s="1" t="s">
        <v>122</v>
      </c>
      <c r="P1704" s="1" t="s">
        <v>246</v>
      </c>
      <c r="Q1704" s="1" t="s">
        <v>247</v>
      </c>
      <c r="R1704" s="1" t="s">
        <v>11394</v>
      </c>
      <c r="S1704" s="1" t="s">
        <v>1581</v>
      </c>
      <c r="T1704" s="1" t="s">
        <v>7191</v>
      </c>
      <c r="U1704" s="1" t="s">
        <v>7192</v>
      </c>
      <c r="V1704" s="18">
        <v>0.18792824074074074</v>
      </c>
      <c r="W1704" s="18">
        <v>0.19251157407407407</v>
      </c>
      <c r="X1704" s="18">
        <v>4.5833333333333334E-3</v>
      </c>
      <c r="Y1704" s="1" t="e">
        <f>VLOOKUP(A1704,tickets!A:A,1,0)</f>
        <v>#N/A</v>
      </c>
    </row>
    <row r="1705" spans="1:25" hidden="1" x14ac:dyDescent="0.2">
      <c r="A1705" s="1" t="s">
        <v>7009</v>
      </c>
      <c r="B1705" s="1" t="s">
        <v>132</v>
      </c>
      <c r="C1705" s="1" t="s">
        <v>250</v>
      </c>
      <c r="D1705" s="1" t="s">
        <v>251</v>
      </c>
      <c r="E1705" s="1" t="s">
        <v>302</v>
      </c>
      <c r="F1705" s="1" t="s">
        <v>303</v>
      </c>
      <c r="G1705" s="1" t="s">
        <v>110</v>
      </c>
      <c r="H1705" s="1" t="s">
        <v>50</v>
      </c>
      <c r="I1705" s="1" t="s">
        <v>109</v>
      </c>
      <c r="J1705" s="1" t="s">
        <v>4186</v>
      </c>
      <c r="K1705" s="1" t="s">
        <v>129</v>
      </c>
      <c r="L1705" s="1" t="s">
        <v>306</v>
      </c>
      <c r="M1705" s="1" t="s">
        <v>11395</v>
      </c>
      <c r="N1705" s="1" t="s">
        <v>11396</v>
      </c>
      <c r="O1705" s="1" t="s">
        <v>122</v>
      </c>
      <c r="P1705" s="1" t="s">
        <v>246</v>
      </c>
      <c r="Q1705" s="1" t="s">
        <v>247</v>
      </c>
      <c r="R1705" s="1" t="s">
        <v>11397</v>
      </c>
      <c r="S1705" s="1" t="s">
        <v>1438</v>
      </c>
      <c r="T1705" s="1" t="s">
        <v>307</v>
      </c>
      <c r="U1705" s="1" t="s">
        <v>276</v>
      </c>
      <c r="V1705" s="18">
        <v>0</v>
      </c>
      <c r="W1705" s="18">
        <v>0</v>
      </c>
      <c r="X1705" s="18">
        <v>0</v>
      </c>
      <c r="Y1705" s="1" t="e">
        <f>VLOOKUP(A1705,tickets!A:A,1,0)</f>
        <v>#N/A</v>
      </c>
    </row>
    <row r="1706" spans="1:25" x14ac:dyDescent="0.2">
      <c r="A1706" s="1" t="s">
        <v>1577</v>
      </c>
      <c r="B1706" s="1" t="s">
        <v>115</v>
      </c>
      <c r="C1706" s="1" t="s">
        <v>20</v>
      </c>
      <c r="D1706" s="1" t="s">
        <v>243</v>
      </c>
      <c r="E1706" s="1" t="s">
        <v>66</v>
      </c>
      <c r="F1706" s="1" t="s">
        <v>135</v>
      </c>
      <c r="G1706" s="1" t="s">
        <v>110</v>
      </c>
      <c r="H1706" s="1" t="s">
        <v>50</v>
      </c>
      <c r="I1706" s="1" t="s">
        <v>109</v>
      </c>
      <c r="J1706" s="1" t="s">
        <v>81</v>
      </c>
      <c r="K1706" s="1" t="s">
        <v>111</v>
      </c>
      <c r="L1706" s="1" t="s">
        <v>1582</v>
      </c>
      <c r="M1706" s="1" t="s">
        <v>1578</v>
      </c>
      <c r="N1706" s="1" t="s">
        <v>1579</v>
      </c>
      <c r="O1706" s="1" t="s">
        <v>122</v>
      </c>
      <c r="P1706" s="1" t="s">
        <v>246</v>
      </c>
      <c r="Q1706" s="1" t="s">
        <v>247</v>
      </c>
      <c r="R1706" s="1" t="s">
        <v>1580</v>
      </c>
      <c r="S1706" s="1" t="s">
        <v>1581</v>
      </c>
      <c r="T1706" s="1" t="s">
        <v>7096</v>
      </c>
      <c r="U1706" s="1" t="s">
        <v>7097</v>
      </c>
      <c r="V1706" s="18">
        <v>1.9745370370370371E-2</v>
      </c>
      <c r="W1706" s="18">
        <v>2.4282407407407409E-2</v>
      </c>
      <c r="X1706" s="18">
        <v>4.5370370370370365E-3</v>
      </c>
      <c r="Y1706" s="1" t="e">
        <f>VLOOKUP(A1706,tickets!A:A,1,0)</f>
        <v>#N/A</v>
      </c>
    </row>
    <row r="1707" spans="1:25" x14ac:dyDescent="0.2">
      <c r="A1707" s="1" t="s">
        <v>1583</v>
      </c>
      <c r="B1707" s="1" t="s">
        <v>167</v>
      </c>
      <c r="C1707" s="1" t="s">
        <v>22</v>
      </c>
      <c r="D1707" s="1" t="s">
        <v>22</v>
      </c>
      <c r="E1707" s="1" t="s">
        <v>47</v>
      </c>
      <c r="F1707" s="1" t="s">
        <v>205</v>
      </c>
      <c r="G1707" s="1" t="s">
        <v>110</v>
      </c>
      <c r="H1707" s="1" t="s">
        <v>50</v>
      </c>
      <c r="I1707" s="1" t="s">
        <v>109</v>
      </c>
      <c r="J1707" s="1" t="s">
        <v>81</v>
      </c>
      <c r="K1707" s="1" t="s">
        <v>129</v>
      </c>
      <c r="L1707" s="1" t="s">
        <v>1587</v>
      </c>
      <c r="M1707" s="1" t="s">
        <v>1584</v>
      </c>
      <c r="N1707" s="1" t="s">
        <v>1585</v>
      </c>
      <c r="O1707" s="1" t="s">
        <v>122</v>
      </c>
      <c r="P1707" s="1" t="s">
        <v>279</v>
      </c>
      <c r="Q1707" s="1" t="s">
        <v>280</v>
      </c>
      <c r="R1707" s="1" t="s">
        <v>1586</v>
      </c>
      <c r="S1707" s="1" t="s">
        <v>1581</v>
      </c>
      <c r="T1707" s="1" t="s">
        <v>470</v>
      </c>
      <c r="U1707" s="1" t="s">
        <v>470</v>
      </c>
      <c r="V1707" s="18">
        <v>0</v>
      </c>
      <c r="W1707" s="18">
        <v>1.0300925925925926E-3</v>
      </c>
      <c r="X1707" s="18">
        <v>1.0300925925925926E-3</v>
      </c>
      <c r="Y1707" s="1" t="e">
        <f>VLOOKUP(A1707,tickets!A:A,1,0)</f>
        <v>#N/A</v>
      </c>
    </row>
    <row r="1708" spans="1:25" x14ac:dyDescent="0.2">
      <c r="A1708" s="1" t="s">
        <v>1588</v>
      </c>
      <c r="B1708" s="1" t="s">
        <v>216</v>
      </c>
      <c r="C1708" s="1" t="s">
        <v>14</v>
      </c>
      <c r="D1708" s="1" t="s">
        <v>242</v>
      </c>
      <c r="E1708" s="1" t="s">
        <v>1592</v>
      </c>
      <c r="F1708" s="1" t="s">
        <v>147</v>
      </c>
      <c r="G1708" s="1" t="s">
        <v>116</v>
      </c>
      <c r="H1708" s="1" t="s">
        <v>40</v>
      </c>
      <c r="I1708" s="1" t="s">
        <v>117</v>
      </c>
      <c r="J1708" s="1" t="s">
        <v>81</v>
      </c>
      <c r="K1708" s="1" t="s">
        <v>111</v>
      </c>
      <c r="L1708" s="1" t="s">
        <v>1593</v>
      </c>
      <c r="M1708" s="1" t="s">
        <v>1589</v>
      </c>
      <c r="N1708" s="1" t="s">
        <v>1590</v>
      </c>
      <c r="O1708" s="1" t="s">
        <v>165</v>
      </c>
      <c r="P1708" s="1" t="s">
        <v>266</v>
      </c>
      <c r="Q1708" s="1" t="s">
        <v>401</v>
      </c>
      <c r="R1708" s="1" t="s">
        <v>1591</v>
      </c>
      <c r="S1708" s="1" t="s">
        <v>1591</v>
      </c>
      <c r="T1708" s="1" t="s">
        <v>6289</v>
      </c>
      <c r="U1708" s="1" t="s">
        <v>6290</v>
      </c>
      <c r="V1708" s="18">
        <v>0</v>
      </c>
      <c r="W1708" s="18">
        <v>0</v>
      </c>
      <c r="X1708" s="18">
        <v>0</v>
      </c>
      <c r="Y1708" s="1" t="e">
        <f>VLOOKUP(A1708,tickets!A:A,1,0)</f>
        <v>#N/A</v>
      </c>
    </row>
    <row r="1709" spans="1:25" hidden="1" x14ac:dyDescent="0.2">
      <c r="A1709" s="1" t="s">
        <v>6291</v>
      </c>
      <c r="B1709" s="1" t="s">
        <v>166</v>
      </c>
      <c r="C1709" s="1" t="s">
        <v>309</v>
      </c>
      <c r="D1709" s="1" t="s">
        <v>242</v>
      </c>
      <c r="E1709" s="1" t="s">
        <v>407</v>
      </c>
      <c r="F1709" s="1" t="s">
        <v>147</v>
      </c>
      <c r="G1709" s="1" t="s">
        <v>110</v>
      </c>
      <c r="H1709" s="1" t="s">
        <v>50</v>
      </c>
      <c r="I1709" s="1" t="s">
        <v>109</v>
      </c>
      <c r="J1709" s="1" t="s">
        <v>4186</v>
      </c>
      <c r="K1709" s="1" t="s">
        <v>111</v>
      </c>
      <c r="L1709" s="1" t="s">
        <v>6292</v>
      </c>
      <c r="M1709" s="1" t="s">
        <v>11398</v>
      </c>
      <c r="N1709" s="1" t="s">
        <v>11399</v>
      </c>
      <c r="O1709" s="1" t="s">
        <v>122</v>
      </c>
      <c r="P1709" s="1" t="s">
        <v>246</v>
      </c>
      <c r="Q1709" s="1" t="s">
        <v>247</v>
      </c>
      <c r="R1709" s="1" t="s">
        <v>11400</v>
      </c>
      <c r="S1709" s="1" t="s">
        <v>1581</v>
      </c>
      <c r="T1709" s="1" t="s">
        <v>6296</v>
      </c>
      <c r="U1709" s="1" t="s">
        <v>6297</v>
      </c>
      <c r="V1709" s="18">
        <v>0</v>
      </c>
      <c r="W1709" s="18">
        <v>0</v>
      </c>
      <c r="X1709" s="18">
        <v>0</v>
      </c>
      <c r="Y1709" s="1" t="e">
        <f>VLOOKUP(A1709,tickets!A:A,1,0)</f>
        <v>#N/A</v>
      </c>
    </row>
    <row r="1710" spans="1:25" x14ac:dyDescent="0.2">
      <c r="A1710" s="1" t="s">
        <v>2938</v>
      </c>
      <c r="B1710" s="1" t="s">
        <v>115</v>
      </c>
      <c r="C1710" s="1" t="s">
        <v>13</v>
      </c>
      <c r="D1710" s="1" t="s">
        <v>374</v>
      </c>
      <c r="E1710" s="1" t="s">
        <v>39</v>
      </c>
      <c r="F1710" s="1" t="s">
        <v>191</v>
      </c>
      <c r="G1710" s="1" t="s">
        <v>116</v>
      </c>
      <c r="H1710" s="1" t="s">
        <v>40</v>
      </c>
      <c r="I1710" s="1" t="s">
        <v>117</v>
      </c>
      <c r="J1710" s="1" t="s">
        <v>81</v>
      </c>
      <c r="K1710" s="1" t="s">
        <v>155</v>
      </c>
      <c r="L1710" s="1" t="s">
        <v>2942</v>
      </c>
      <c r="M1710" s="1" t="s">
        <v>2939</v>
      </c>
      <c r="N1710" s="1" t="s">
        <v>2940</v>
      </c>
      <c r="O1710" s="1" t="s">
        <v>122</v>
      </c>
      <c r="P1710" s="1" t="s">
        <v>246</v>
      </c>
      <c r="Q1710" s="1" t="s">
        <v>247</v>
      </c>
      <c r="R1710" s="1" t="s">
        <v>2941</v>
      </c>
      <c r="S1710" s="1" t="s">
        <v>2770</v>
      </c>
      <c r="T1710" s="1" t="s">
        <v>7567</v>
      </c>
      <c r="U1710" s="1" t="s">
        <v>7568</v>
      </c>
      <c r="V1710" s="18">
        <v>8.4345370370370372</v>
      </c>
      <c r="W1710" s="18">
        <v>8.4451851851851849</v>
      </c>
      <c r="X1710" s="18">
        <v>1.064814814814815E-2</v>
      </c>
      <c r="Y1710" s="1" t="e">
        <f>VLOOKUP(A1710,tickets!A:A,1,0)</f>
        <v>#N/A</v>
      </c>
    </row>
    <row r="1711" spans="1:25" x14ac:dyDescent="0.2">
      <c r="A1711" s="1" t="s">
        <v>1747</v>
      </c>
      <c r="B1711" s="1" t="s">
        <v>115</v>
      </c>
      <c r="C1711" s="1" t="s">
        <v>20</v>
      </c>
      <c r="D1711" s="1" t="s">
        <v>374</v>
      </c>
      <c r="E1711" s="1" t="s">
        <v>69</v>
      </c>
      <c r="F1711" s="1" t="s">
        <v>191</v>
      </c>
      <c r="G1711" s="1" t="s">
        <v>116</v>
      </c>
      <c r="H1711" s="1" t="s">
        <v>40</v>
      </c>
      <c r="I1711" s="1" t="s">
        <v>117</v>
      </c>
      <c r="J1711" s="1" t="s">
        <v>81</v>
      </c>
      <c r="K1711" s="1" t="s">
        <v>323</v>
      </c>
      <c r="L1711" s="1" t="s">
        <v>1751</v>
      </c>
      <c r="M1711" s="1" t="s">
        <v>1748</v>
      </c>
      <c r="N1711" s="1" t="s">
        <v>1749</v>
      </c>
      <c r="O1711" s="1" t="s">
        <v>122</v>
      </c>
      <c r="P1711" s="1" t="s">
        <v>246</v>
      </c>
      <c r="Q1711" s="1" t="s">
        <v>247</v>
      </c>
      <c r="R1711" s="1" t="s">
        <v>1750</v>
      </c>
      <c r="S1711" s="1" t="s">
        <v>1720</v>
      </c>
      <c r="T1711" s="1" t="s">
        <v>6301</v>
      </c>
      <c r="U1711" s="1" t="s">
        <v>6302</v>
      </c>
      <c r="V1711" s="18">
        <v>0.53190972222222221</v>
      </c>
      <c r="W1711" s="18">
        <v>0.91084490740740742</v>
      </c>
      <c r="X1711" s="18">
        <v>0.37893518518518521</v>
      </c>
      <c r="Y1711" s="1" t="e">
        <f>VLOOKUP(A1711,tickets!A:A,1,0)</f>
        <v>#N/A</v>
      </c>
    </row>
    <row r="1712" spans="1:25" hidden="1" x14ac:dyDescent="0.2">
      <c r="A1712" s="1" t="s">
        <v>5624</v>
      </c>
      <c r="B1712" s="1" t="s">
        <v>173</v>
      </c>
      <c r="C1712" s="1" t="s">
        <v>242</v>
      </c>
      <c r="D1712" s="1" t="s">
        <v>251</v>
      </c>
      <c r="E1712" s="1" t="s">
        <v>328</v>
      </c>
      <c r="F1712" s="1" t="s">
        <v>389</v>
      </c>
      <c r="G1712" s="1" t="s">
        <v>110</v>
      </c>
      <c r="H1712" s="1" t="s">
        <v>50</v>
      </c>
      <c r="I1712" s="1" t="s">
        <v>109</v>
      </c>
      <c r="J1712" s="1" t="s">
        <v>4186</v>
      </c>
      <c r="K1712" s="1" t="s">
        <v>114</v>
      </c>
      <c r="L1712" s="1" t="s">
        <v>5625</v>
      </c>
      <c r="M1712" s="1" t="s">
        <v>11401</v>
      </c>
      <c r="N1712" s="1" t="s">
        <v>11402</v>
      </c>
      <c r="O1712" s="1" t="s">
        <v>122</v>
      </c>
      <c r="P1712" s="1" t="s">
        <v>246</v>
      </c>
      <c r="Q1712" s="1" t="s">
        <v>247</v>
      </c>
      <c r="R1712" s="1" t="s">
        <v>11403</v>
      </c>
      <c r="S1712" s="1" t="s">
        <v>1581</v>
      </c>
      <c r="T1712" s="1" t="s">
        <v>5629</v>
      </c>
      <c r="U1712" s="1" t="s">
        <v>5630</v>
      </c>
      <c r="V1712" s="18">
        <v>0</v>
      </c>
      <c r="W1712" s="18">
        <v>0</v>
      </c>
      <c r="X1712" s="18">
        <v>0</v>
      </c>
      <c r="Y1712" s="1" t="e">
        <f>VLOOKUP(A1712,tickets!A:A,1,0)</f>
        <v>#N/A</v>
      </c>
    </row>
    <row r="1713" spans="1:25" hidden="1" x14ac:dyDescent="0.2">
      <c r="A1713" s="1" t="s">
        <v>6803</v>
      </c>
      <c r="B1713" s="1" t="s">
        <v>173</v>
      </c>
      <c r="C1713" s="1" t="s">
        <v>242</v>
      </c>
      <c r="D1713" s="1" t="s">
        <v>251</v>
      </c>
      <c r="E1713" s="1" t="s">
        <v>352</v>
      </c>
      <c r="F1713" s="1" t="s">
        <v>389</v>
      </c>
      <c r="G1713" s="1" t="s">
        <v>110</v>
      </c>
      <c r="H1713" s="1" t="s">
        <v>50</v>
      </c>
      <c r="I1713" s="1" t="s">
        <v>109</v>
      </c>
      <c r="J1713" s="1" t="s">
        <v>4186</v>
      </c>
      <c r="K1713" s="1" t="s">
        <v>114</v>
      </c>
      <c r="L1713" s="1" t="s">
        <v>6804</v>
      </c>
      <c r="M1713" s="1" t="s">
        <v>11404</v>
      </c>
      <c r="N1713" s="1" t="s">
        <v>11405</v>
      </c>
      <c r="O1713" s="1" t="s">
        <v>122</v>
      </c>
      <c r="P1713" s="1" t="s">
        <v>246</v>
      </c>
      <c r="Q1713" s="1" t="s">
        <v>247</v>
      </c>
      <c r="R1713" s="1" t="s">
        <v>11406</v>
      </c>
      <c r="S1713" s="1" t="s">
        <v>1581</v>
      </c>
      <c r="T1713" s="1" t="s">
        <v>6808</v>
      </c>
      <c r="U1713" s="1" t="s">
        <v>6809</v>
      </c>
      <c r="V1713" s="18">
        <v>0</v>
      </c>
      <c r="W1713" s="18">
        <v>0</v>
      </c>
      <c r="X1713" s="18">
        <v>0</v>
      </c>
      <c r="Y1713" s="1" t="e">
        <f>VLOOKUP(A1713,tickets!A:A,1,0)</f>
        <v>#N/A</v>
      </c>
    </row>
    <row r="1714" spans="1:25" hidden="1" x14ac:dyDescent="0.2">
      <c r="A1714" s="1" t="s">
        <v>6604</v>
      </c>
      <c r="B1714" s="1" t="s">
        <v>173</v>
      </c>
      <c r="C1714" s="1" t="s">
        <v>242</v>
      </c>
      <c r="D1714" s="1" t="s">
        <v>251</v>
      </c>
      <c r="E1714" s="1" t="s">
        <v>352</v>
      </c>
      <c r="F1714" s="1" t="s">
        <v>389</v>
      </c>
      <c r="G1714" s="1" t="s">
        <v>110</v>
      </c>
      <c r="H1714" s="1" t="s">
        <v>50</v>
      </c>
      <c r="I1714" s="1" t="s">
        <v>109</v>
      </c>
      <c r="J1714" s="1" t="s">
        <v>4186</v>
      </c>
      <c r="K1714" s="1" t="s">
        <v>114</v>
      </c>
      <c r="L1714" s="1" t="s">
        <v>6605</v>
      </c>
      <c r="M1714" s="1" t="s">
        <v>11407</v>
      </c>
      <c r="N1714" s="1" t="s">
        <v>11408</v>
      </c>
      <c r="O1714" s="1" t="s">
        <v>122</v>
      </c>
      <c r="P1714" s="1" t="s">
        <v>246</v>
      </c>
      <c r="Q1714" s="1" t="s">
        <v>247</v>
      </c>
      <c r="R1714" s="1" t="s">
        <v>11409</v>
      </c>
      <c r="S1714" s="1" t="s">
        <v>1581</v>
      </c>
      <c r="T1714" s="1" t="s">
        <v>841</v>
      </c>
      <c r="U1714" s="1" t="s">
        <v>5419</v>
      </c>
      <c r="V1714" s="18">
        <v>0</v>
      </c>
      <c r="W1714" s="18">
        <v>0</v>
      </c>
      <c r="X1714" s="18">
        <v>0</v>
      </c>
      <c r="Y1714" s="1" t="e">
        <f>VLOOKUP(A1714,tickets!A:A,1,0)</f>
        <v>#N/A</v>
      </c>
    </row>
    <row r="1715" spans="1:25" hidden="1" x14ac:dyDescent="0.2">
      <c r="A1715" s="1" t="s">
        <v>7102</v>
      </c>
      <c r="B1715" s="1" t="s">
        <v>132</v>
      </c>
      <c r="C1715" s="1" t="s">
        <v>250</v>
      </c>
      <c r="D1715" s="1" t="s">
        <v>251</v>
      </c>
      <c r="E1715" s="1" t="s">
        <v>268</v>
      </c>
      <c r="F1715" s="1" t="s">
        <v>367</v>
      </c>
      <c r="G1715" s="1" t="s">
        <v>110</v>
      </c>
      <c r="H1715" s="1" t="s">
        <v>50</v>
      </c>
      <c r="I1715" s="1" t="s">
        <v>109</v>
      </c>
      <c r="J1715" s="1" t="s">
        <v>81</v>
      </c>
      <c r="K1715" s="1" t="s">
        <v>129</v>
      </c>
      <c r="L1715" s="1" t="s">
        <v>4739</v>
      </c>
      <c r="M1715" s="1" t="s">
        <v>11410</v>
      </c>
      <c r="N1715" s="1" t="s">
        <v>11411</v>
      </c>
      <c r="O1715" s="1" t="s">
        <v>122</v>
      </c>
      <c r="P1715" s="1" t="s">
        <v>246</v>
      </c>
      <c r="Q1715" s="1" t="s">
        <v>247</v>
      </c>
      <c r="R1715" s="1" t="s">
        <v>11412</v>
      </c>
      <c r="S1715" s="1" t="s">
        <v>1581</v>
      </c>
      <c r="T1715" s="1" t="s">
        <v>4739</v>
      </c>
      <c r="U1715" s="1" t="s">
        <v>412</v>
      </c>
      <c r="V1715" s="18">
        <v>1.0185185185185186E-3</v>
      </c>
      <c r="W1715" s="18">
        <v>3.6921296296296298E-3</v>
      </c>
      <c r="X1715" s="18">
        <v>2.673611111111111E-3</v>
      </c>
      <c r="Y1715" s="1" t="e">
        <f>VLOOKUP(A1715,tickets!A:A,1,0)</f>
        <v>#N/A</v>
      </c>
    </row>
    <row r="1716" spans="1:25" hidden="1" x14ac:dyDescent="0.2">
      <c r="A1716" s="1" t="s">
        <v>6987</v>
      </c>
      <c r="B1716" s="1" t="s">
        <v>132</v>
      </c>
      <c r="C1716" s="1" t="s">
        <v>309</v>
      </c>
      <c r="D1716" s="1" t="s">
        <v>257</v>
      </c>
      <c r="E1716" s="1" t="s">
        <v>284</v>
      </c>
      <c r="F1716" s="1" t="s">
        <v>174</v>
      </c>
      <c r="G1716" s="1" t="s">
        <v>116</v>
      </c>
      <c r="H1716" s="1" t="s">
        <v>40</v>
      </c>
      <c r="I1716" s="1" t="s">
        <v>117</v>
      </c>
      <c r="J1716" s="1" t="s">
        <v>81</v>
      </c>
      <c r="K1716" s="1" t="s">
        <v>6988</v>
      </c>
      <c r="L1716" s="1" t="s">
        <v>395</v>
      </c>
      <c r="M1716" s="1" t="s">
        <v>11413</v>
      </c>
      <c r="N1716" s="1" t="s">
        <v>11414</v>
      </c>
      <c r="O1716" s="1" t="s">
        <v>122</v>
      </c>
      <c r="P1716" s="1" t="s">
        <v>199</v>
      </c>
      <c r="Q1716" s="1" t="s">
        <v>115</v>
      </c>
      <c r="R1716" s="1" t="s">
        <v>11415</v>
      </c>
      <c r="S1716" s="1" t="s">
        <v>1581</v>
      </c>
      <c r="T1716" s="1" t="s">
        <v>6992</v>
      </c>
      <c r="V1716" s="18">
        <v>7.4074074074074068E-3</v>
      </c>
      <c r="W1716" s="18">
        <v>1.3252314814814814E-2</v>
      </c>
      <c r="X1716" s="18">
        <v>5.8449074074074072E-3</v>
      </c>
      <c r="Y1716" s="1" t="e">
        <f>VLOOKUP(A1716,tickets!A:A,1,0)</f>
        <v>#N/A</v>
      </c>
    </row>
    <row r="1717" spans="1:25" hidden="1" x14ac:dyDescent="0.2">
      <c r="A1717" s="1" t="s">
        <v>6387</v>
      </c>
      <c r="B1717" s="1" t="s">
        <v>132</v>
      </c>
      <c r="C1717" s="1" t="s">
        <v>242</v>
      </c>
      <c r="D1717" s="1" t="s">
        <v>251</v>
      </c>
      <c r="E1717" s="1" t="s">
        <v>271</v>
      </c>
      <c r="F1717" s="1" t="s">
        <v>272</v>
      </c>
      <c r="G1717" s="1" t="s">
        <v>110</v>
      </c>
      <c r="H1717" s="1" t="s">
        <v>50</v>
      </c>
      <c r="I1717" s="1" t="s">
        <v>109</v>
      </c>
      <c r="J1717" s="1" t="s">
        <v>4186</v>
      </c>
      <c r="K1717" s="1" t="s">
        <v>114</v>
      </c>
      <c r="L1717" s="1" t="s">
        <v>368</v>
      </c>
      <c r="M1717" s="1" t="s">
        <v>11416</v>
      </c>
      <c r="N1717" s="1" t="s">
        <v>11417</v>
      </c>
      <c r="O1717" s="1" t="s">
        <v>122</v>
      </c>
      <c r="P1717" s="1" t="s">
        <v>266</v>
      </c>
      <c r="Q1717" s="1" t="s">
        <v>283</v>
      </c>
      <c r="R1717" s="1" t="s">
        <v>11418</v>
      </c>
      <c r="S1717" s="1" t="s">
        <v>1581</v>
      </c>
      <c r="T1717" s="1" t="s">
        <v>368</v>
      </c>
      <c r="U1717" s="1" t="s">
        <v>276</v>
      </c>
      <c r="V1717" s="18">
        <v>0</v>
      </c>
      <c r="W1717" s="18">
        <v>0</v>
      </c>
      <c r="X1717" s="18">
        <v>0</v>
      </c>
      <c r="Y1717" s="1" t="e">
        <f>VLOOKUP(A1717,tickets!A:A,1,0)</f>
        <v>#N/A</v>
      </c>
    </row>
    <row r="1718" spans="1:25" hidden="1" x14ac:dyDescent="0.2">
      <c r="A1718" s="1" t="s">
        <v>7311</v>
      </c>
      <c r="B1718" s="1" t="s">
        <v>132</v>
      </c>
      <c r="C1718" s="1" t="s">
        <v>242</v>
      </c>
      <c r="D1718" s="1" t="s">
        <v>251</v>
      </c>
      <c r="E1718" s="1" t="s">
        <v>271</v>
      </c>
      <c r="F1718" s="1" t="s">
        <v>272</v>
      </c>
      <c r="G1718" s="1" t="s">
        <v>110</v>
      </c>
      <c r="H1718" s="1" t="s">
        <v>50</v>
      </c>
      <c r="I1718" s="1" t="s">
        <v>109</v>
      </c>
      <c r="J1718" s="1" t="s">
        <v>4186</v>
      </c>
      <c r="K1718" s="1" t="s">
        <v>114</v>
      </c>
      <c r="L1718" s="1" t="s">
        <v>273</v>
      </c>
      <c r="M1718" s="1" t="s">
        <v>11419</v>
      </c>
      <c r="N1718" s="1" t="s">
        <v>11420</v>
      </c>
      <c r="O1718" s="1" t="s">
        <v>122</v>
      </c>
      <c r="P1718" s="1" t="s">
        <v>266</v>
      </c>
      <c r="Q1718" s="1" t="s">
        <v>274</v>
      </c>
      <c r="R1718" s="1" t="s">
        <v>11421</v>
      </c>
      <c r="S1718" s="1" t="s">
        <v>1581</v>
      </c>
      <c r="T1718" s="1" t="s">
        <v>275</v>
      </c>
      <c r="U1718" s="1" t="s">
        <v>276</v>
      </c>
      <c r="V1718" s="18">
        <v>0</v>
      </c>
      <c r="W1718" s="18">
        <v>0</v>
      </c>
      <c r="X1718" s="18">
        <v>0</v>
      </c>
      <c r="Y1718" s="1" t="e">
        <f>VLOOKUP(A1718,tickets!A:A,1,0)</f>
        <v>#N/A</v>
      </c>
    </row>
    <row r="1719" spans="1:25" hidden="1" x14ac:dyDescent="0.2">
      <c r="A1719" s="1" t="s">
        <v>6717</v>
      </c>
      <c r="B1719" s="1" t="s">
        <v>132</v>
      </c>
      <c r="C1719" s="1" t="s">
        <v>250</v>
      </c>
      <c r="D1719" s="1" t="s">
        <v>251</v>
      </c>
      <c r="E1719" s="1" t="s">
        <v>302</v>
      </c>
      <c r="F1719" s="1" t="s">
        <v>303</v>
      </c>
      <c r="G1719" s="1" t="s">
        <v>110</v>
      </c>
      <c r="H1719" s="1" t="s">
        <v>50</v>
      </c>
      <c r="I1719" s="1" t="s">
        <v>109</v>
      </c>
      <c r="J1719" s="1" t="s">
        <v>4186</v>
      </c>
      <c r="K1719" s="1" t="s">
        <v>129</v>
      </c>
      <c r="L1719" s="1" t="s">
        <v>6718</v>
      </c>
      <c r="M1719" s="1" t="s">
        <v>11422</v>
      </c>
      <c r="N1719" s="1" t="s">
        <v>11423</v>
      </c>
      <c r="O1719" s="1" t="s">
        <v>122</v>
      </c>
      <c r="P1719" s="1" t="s">
        <v>246</v>
      </c>
      <c r="Q1719" s="1" t="s">
        <v>247</v>
      </c>
      <c r="R1719" s="1" t="s">
        <v>11424</v>
      </c>
      <c r="S1719" s="1" t="s">
        <v>1581</v>
      </c>
      <c r="T1719" s="1" t="s">
        <v>307</v>
      </c>
      <c r="U1719" s="1" t="s">
        <v>276</v>
      </c>
      <c r="V1719" s="18">
        <v>0</v>
      </c>
      <c r="W1719" s="18">
        <v>0</v>
      </c>
      <c r="X1719" s="18">
        <v>0</v>
      </c>
      <c r="Y1719" s="1" t="e">
        <f>VLOOKUP(A1719,tickets!A:A,1,0)</f>
        <v>#N/A</v>
      </c>
    </row>
    <row r="1720" spans="1:25" hidden="1" x14ac:dyDescent="0.2">
      <c r="A1720" s="1" t="s">
        <v>1762</v>
      </c>
      <c r="B1720" s="1" t="s">
        <v>124</v>
      </c>
      <c r="C1720" s="1" t="s">
        <v>18</v>
      </c>
      <c r="D1720" s="1" t="s">
        <v>277</v>
      </c>
      <c r="E1720" s="1" t="s">
        <v>57</v>
      </c>
      <c r="F1720" s="1" t="s">
        <v>125</v>
      </c>
      <c r="G1720" s="1" t="s">
        <v>123</v>
      </c>
      <c r="H1720" s="1" t="s">
        <v>50</v>
      </c>
      <c r="I1720" s="1" t="s">
        <v>109</v>
      </c>
      <c r="J1720" s="1" t="s">
        <v>80</v>
      </c>
      <c r="K1720" s="1" t="s">
        <v>126</v>
      </c>
      <c r="L1720" s="1" t="s">
        <v>142</v>
      </c>
      <c r="M1720" s="1" t="s">
        <v>1763</v>
      </c>
      <c r="N1720" s="1" t="s">
        <v>1763</v>
      </c>
      <c r="O1720" s="1" t="s">
        <v>122</v>
      </c>
      <c r="P1720" s="1" t="s">
        <v>278</v>
      </c>
      <c r="Q1720" s="1" t="s">
        <v>278</v>
      </c>
      <c r="R1720" s="1" t="s">
        <v>1764</v>
      </c>
      <c r="S1720" s="1" t="s">
        <v>1720</v>
      </c>
      <c r="T1720" s="1" t="s">
        <v>6448</v>
      </c>
      <c r="U1720" s="1" t="s">
        <v>6449</v>
      </c>
      <c r="V1720" s="18">
        <v>1.0206944444444443</v>
      </c>
      <c r="W1720" s="18">
        <v>1.0717708333333333</v>
      </c>
      <c r="X1720" s="18">
        <v>5.1076388888888886E-2</v>
      </c>
      <c r="Y1720" s="1" t="e">
        <f>VLOOKUP(A1720,tickets!A:A,1,0)</f>
        <v>#N/A</v>
      </c>
    </row>
    <row r="1721" spans="1:25" hidden="1" x14ac:dyDescent="0.2">
      <c r="A1721" s="1" t="s">
        <v>6712</v>
      </c>
      <c r="B1721" s="1" t="s">
        <v>132</v>
      </c>
      <c r="C1721" s="1" t="s">
        <v>309</v>
      </c>
      <c r="D1721" s="1" t="s">
        <v>257</v>
      </c>
      <c r="E1721" s="1" t="s">
        <v>284</v>
      </c>
      <c r="F1721" s="1" t="s">
        <v>461</v>
      </c>
      <c r="G1721" s="1" t="s">
        <v>116</v>
      </c>
      <c r="H1721" s="1" t="s">
        <v>40</v>
      </c>
      <c r="I1721" s="1" t="s">
        <v>117</v>
      </c>
      <c r="J1721" s="1" t="s">
        <v>81</v>
      </c>
      <c r="K1721" s="1" t="s">
        <v>129</v>
      </c>
      <c r="L1721" s="1" t="s">
        <v>314</v>
      </c>
      <c r="M1721" s="1" t="s">
        <v>11425</v>
      </c>
      <c r="N1721" s="1" t="s">
        <v>11426</v>
      </c>
      <c r="O1721" s="1" t="s">
        <v>122</v>
      </c>
      <c r="P1721" s="1" t="s">
        <v>199</v>
      </c>
      <c r="Q1721" s="1" t="s">
        <v>115</v>
      </c>
      <c r="R1721" s="1" t="s">
        <v>11427</v>
      </c>
      <c r="S1721" s="1" t="s">
        <v>1581</v>
      </c>
      <c r="T1721" s="1" t="s">
        <v>6716</v>
      </c>
      <c r="V1721" s="18">
        <v>6.2627314814814816E-2</v>
      </c>
      <c r="W1721" s="18">
        <v>6.6770833333333335E-2</v>
      </c>
      <c r="X1721" s="18">
        <v>4.1435185185185186E-3</v>
      </c>
      <c r="Y1721" s="1" t="e">
        <f>VLOOKUP(A1721,tickets!A:A,1,0)</f>
        <v>#N/A</v>
      </c>
    </row>
    <row r="1722" spans="1:25" hidden="1" x14ac:dyDescent="0.2">
      <c r="A1722" s="1" t="s">
        <v>6450</v>
      </c>
      <c r="B1722" s="1" t="s">
        <v>132</v>
      </c>
      <c r="C1722" s="1" t="s">
        <v>256</v>
      </c>
      <c r="D1722" s="1" t="s">
        <v>257</v>
      </c>
      <c r="E1722" s="1" t="s">
        <v>258</v>
      </c>
      <c r="F1722" s="1" t="s">
        <v>461</v>
      </c>
      <c r="G1722" s="1" t="s">
        <v>116</v>
      </c>
      <c r="H1722" s="1" t="s">
        <v>40</v>
      </c>
      <c r="I1722" s="1" t="s">
        <v>117</v>
      </c>
      <c r="J1722" s="1" t="s">
        <v>81</v>
      </c>
      <c r="K1722" s="1" t="s">
        <v>259</v>
      </c>
      <c r="L1722" s="1" t="s">
        <v>260</v>
      </c>
      <c r="M1722" s="1" t="s">
        <v>11428</v>
      </c>
      <c r="N1722" s="1" t="s">
        <v>11429</v>
      </c>
      <c r="O1722" s="1" t="s">
        <v>122</v>
      </c>
      <c r="P1722" s="1" t="s">
        <v>199</v>
      </c>
      <c r="Q1722" s="1" t="s">
        <v>115</v>
      </c>
      <c r="R1722" s="1" t="s">
        <v>11430</v>
      </c>
      <c r="S1722" s="1" t="s">
        <v>1581</v>
      </c>
      <c r="T1722" s="1" t="s">
        <v>6454</v>
      </c>
      <c r="V1722" s="18">
        <v>0.10664351851851851</v>
      </c>
      <c r="W1722" s="18">
        <v>0.11743055555555555</v>
      </c>
      <c r="X1722" s="18">
        <v>1.0787037037037038E-2</v>
      </c>
      <c r="Y1722" s="1" t="e">
        <f>VLOOKUP(A1722,tickets!A:A,1,0)</f>
        <v>#N/A</v>
      </c>
    </row>
    <row r="1723" spans="1:25" hidden="1" x14ac:dyDescent="0.2">
      <c r="A1723" s="1" t="s">
        <v>6847</v>
      </c>
      <c r="B1723" s="1" t="s">
        <v>132</v>
      </c>
      <c r="C1723" s="1" t="s">
        <v>251</v>
      </c>
      <c r="D1723" s="1" t="s">
        <v>374</v>
      </c>
      <c r="E1723" s="1" t="s">
        <v>261</v>
      </c>
      <c r="F1723" s="1" t="s">
        <v>442</v>
      </c>
      <c r="G1723" s="1" t="s">
        <v>116</v>
      </c>
      <c r="H1723" s="1" t="s">
        <v>40</v>
      </c>
      <c r="I1723" s="1" t="s">
        <v>117</v>
      </c>
      <c r="J1723" s="1" t="s">
        <v>81</v>
      </c>
      <c r="K1723" s="1" t="s">
        <v>129</v>
      </c>
      <c r="L1723" s="1" t="s">
        <v>264</v>
      </c>
      <c r="M1723" s="1" t="s">
        <v>11431</v>
      </c>
      <c r="N1723" s="1" t="s">
        <v>11432</v>
      </c>
      <c r="O1723" s="1" t="s">
        <v>122</v>
      </c>
      <c r="P1723" s="1" t="s">
        <v>199</v>
      </c>
      <c r="Q1723" s="1" t="s">
        <v>115</v>
      </c>
      <c r="R1723" s="1" t="s">
        <v>11433</v>
      </c>
      <c r="S1723" s="1" t="s">
        <v>1581</v>
      </c>
      <c r="T1723" s="1" t="s">
        <v>6851</v>
      </c>
      <c r="U1723" s="1" t="s">
        <v>5659</v>
      </c>
      <c r="V1723" s="18">
        <v>3.5995370370370369E-3</v>
      </c>
      <c r="W1723" s="18">
        <v>1.6608796296296299E-2</v>
      </c>
      <c r="X1723" s="18">
        <v>1.300925925925926E-2</v>
      </c>
      <c r="Y1723" s="1" t="e">
        <f>VLOOKUP(A1723,tickets!A:A,1,0)</f>
        <v>#N/A</v>
      </c>
    </row>
    <row r="1724" spans="1:25" hidden="1" x14ac:dyDescent="0.2">
      <c r="A1724" s="1" t="s">
        <v>5884</v>
      </c>
      <c r="B1724" s="1" t="s">
        <v>132</v>
      </c>
      <c r="C1724" s="1" t="s">
        <v>256</v>
      </c>
      <c r="D1724" s="1" t="s">
        <v>374</v>
      </c>
      <c r="E1724" s="1" t="s">
        <v>258</v>
      </c>
      <c r="F1724" s="1" t="s">
        <v>442</v>
      </c>
      <c r="G1724" s="1" t="s">
        <v>116</v>
      </c>
      <c r="H1724" s="1" t="s">
        <v>40</v>
      </c>
      <c r="I1724" s="1" t="s">
        <v>117</v>
      </c>
      <c r="J1724" s="1" t="s">
        <v>81</v>
      </c>
      <c r="K1724" s="1" t="s">
        <v>129</v>
      </c>
      <c r="L1724" s="1" t="s">
        <v>372</v>
      </c>
      <c r="M1724" s="1" t="s">
        <v>11434</v>
      </c>
      <c r="N1724" s="1" t="s">
        <v>11435</v>
      </c>
      <c r="O1724" s="1" t="s">
        <v>122</v>
      </c>
      <c r="P1724" s="1" t="s">
        <v>199</v>
      </c>
      <c r="Q1724" s="1" t="s">
        <v>115</v>
      </c>
      <c r="R1724" s="1" t="s">
        <v>11436</v>
      </c>
      <c r="S1724" s="1" t="s">
        <v>1581</v>
      </c>
      <c r="T1724" s="1" t="s">
        <v>5888</v>
      </c>
      <c r="V1724" s="18">
        <v>0</v>
      </c>
      <c r="W1724" s="18">
        <v>6.6782407407407415E-3</v>
      </c>
      <c r="X1724" s="18">
        <v>6.6782407407407415E-3</v>
      </c>
      <c r="Y1724" s="1" t="e">
        <f>VLOOKUP(A1724,tickets!A:A,1,0)</f>
        <v>#N/A</v>
      </c>
    </row>
    <row r="1725" spans="1:25" hidden="1" x14ac:dyDescent="0.2">
      <c r="A1725" s="1" t="s">
        <v>7254</v>
      </c>
      <c r="B1725" s="1" t="s">
        <v>132</v>
      </c>
      <c r="C1725" s="1" t="s">
        <v>256</v>
      </c>
      <c r="D1725" s="1" t="s">
        <v>374</v>
      </c>
      <c r="E1725" s="1" t="s">
        <v>258</v>
      </c>
      <c r="F1725" s="1" t="s">
        <v>442</v>
      </c>
      <c r="G1725" s="1" t="s">
        <v>116</v>
      </c>
      <c r="H1725" s="1" t="s">
        <v>40</v>
      </c>
      <c r="I1725" s="1" t="s">
        <v>117</v>
      </c>
      <c r="J1725" s="1" t="s">
        <v>81</v>
      </c>
      <c r="K1725" s="1" t="s">
        <v>521</v>
      </c>
      <c r="L1725" s="1" t="s">
        <v>5890</v>
      </c>
      <c r="M1725" s="1" t="s">
        <v>11437</v>
      </c>
      <c r="N1725" s="1" t="s">
        <v>11438</v>
      </c>
      <c r="O1725" s="1" t="s">
        <v>122</v>
      </c>
      <c r="P1725" s="1" t="s">
        <v>199</v>
      </c>
      <c r="Q1725" s="1" t="s">
        <v>115</v>
      </c>
      <c r="R1725" s="1" t="s">
        <v>11439</v>
      </c>
      <c r="S1725" s="1" t="s">
        <v>1720</v>
      </c>
      <c r="T1725" s="1" t="s">
        <v>7258</v>
      </c>
      <c r="V1725" s="18">
        <v>1.0704513888888889</v>
      </c>
      <c r="W1725" s="18">
        <v>1.0846875</v>
      </c>
      <c r="X1725" s="18">
        <v>1.4236111111111111E-2</v>
      </c>
      <c r="Y1725" s="1" t="e">
        <f>VLOOKUP(A1725,tickets!A:A,1,0)</f>
        <v>#N/A</v>
      </c>
    </row>
    <row r="1726" spans="1:25" hidden="1" x14ac:dyDescent="0.2">
      <c r="A1726" s="1" t="s">
        <v>5985</v>
      </c>
      <c r="B1726" s="1" t="s">
        <v>132</v>
      </c>
      <c r="C1726" s="1" t="s">
        <v>251</v>
      </c>
      <c r="D1726" s="1" t="s">
        <v>374</v>
      </c>
      <c r="E1726" s="1" t="s">
        <v>261</v>
      </c>
      <c r="F1726" s="1" t="s">
        <v>442</v>
      </c>
      <c r="G1726" s="1" t="s">
        <v>116</v>
      </c>
      <c r="H1726" s="1" t="s">
        <v>40</v>
      </c>
      <c r="I1726" s="1" t="s">
        <v>117</v>
      </c>
      <c r="J1726" s="1" t="s">
        <v>81</v>
      </c>
      <c r="K1726" s="1" t="s">
        <v>521</v>
      </c>
      <c r="L1726" s="1" t="s">
        <v>5890</v>
      </c>
      <c r="M1726" s="1" t="s">
        <v>11440</v>
      </c>
      <c r="N1726" s="1" t="s">
        <v>11441</v>
      </c>
      <c r="O1726" s="1" t="s">
        <v>122</v>
      </c>
      <c r="P1726" s="1" t="s">
        <v>199</v>
      </c>
      <c r="Q1726" s="1" t="s">
        <v>115</v>
      </c>
      <c r="R1726" s="1" t="s">
        <v>11442</v>
      </c>
      <c r="S1726" s="1" t="s">
        <v>1581</v>
      </c>
      <c r="T1726" s="1" t="s">
        <v>5894</v>
      </c>
      <c r="U1726" s="1" t="s">
        <v>5659</v>
      </c>
      <c r="V1726" s="18">
        <v>3.0173611111111113E-2</v>
      </c>
      <c r="W1726" s="18">
        <v>5.1446759259259262E-2</v>
      </c>
      <c r="X1726" s="18">
        <v>2.1273148148148149E-2</v>
      </c>
      <c r="Y1726" s="1" t="e">
        <f>VLOOKUP(A1726,tickets!A:A,1,0)</f>
        <v>#N/A</v>
      </c>
    </row>
    <row r="1727" spans="1:25" hidden="1" x14ac:dyDescent="0.2">
      <c r="A1727" s="1" t="s">
        <v>5889</v>
      </c>
      <c r="B1727" s="1" t="s">
        <v>132</v>
      </c>
      <c r="C1727" s="1" t="s">
        <v>251</v>
      </c>
      <c r="D1727" s="1" t="s">
        <v>374</v>
      </c>
      <c r="E1727" s="1" t="s">
        <v>261</v>
      </c>
      <c r="F1727" s="1" t="s">
        <v>442</v>
      </c>
      <c r="G1727" s="1" t="s">
        <v>116</v>
      </c>
      <c r="H1727" s="1" t="s">
        <v>40</v>
      </c>
      <c r="I1727" s="1" t="s">
        <v>117</v>
      </c>
      <c r="J1727" s="1" t="s">
        <v>81</v>
      </c>
      <c r="K1727" s="1" t="s">
        <v>521</v>
      </c>
      <c r="L1727" s="1" t="s">
        <v>5890</v>
      </c>
      <c r="M1727" s="1" t="s">
        <v>11443</v>
      </c>
      <c r="N1727" s="1" t="s">
        <v>11444</v>
      </c>
      <c r="O1727" s="1" t="s">
        <v>122</v>
      </c>
      <c r="P1727" s="1" t="s">
        <v>199</v>
      </c>
      <c r="Q1727" s="1" t="s">
        <v>115</v>
      </c>
      <c r="R1727" s="1" t="s">
        <v>11445</v>
      </c>
      <c r="S1727" s="1" t="s">
        <v>1581</v>
      </c>
      <c r="T1727" s="1" t="s">
        <v>5894</v>
      </c>
      <c r="U1727" s="1" t="s">
        <v>5659</v>
      </c>
      <c r="V1727" s="18">
        <v>3.3159722222222222E-2</v>
      </c>
      <c r="W1727" s="18">
        <v>5.1956018518518519E-2</v>
      </c>
      <c r="X1727" s="18">
        <v>1.8796296296296297E-2</v>
      </c>
      <c r="Y1727" s="1" t="e">
        <f>VLOOKUP(A1727,tickets!A:A,1,0)</f>
        <v>#N/A</v>
      </c>
    </row>
    <row r="1728" spans="1:25" hidden="1" x14ac:dyDescent="0.2">
      <c r="A1728" s="1" t="s">
        <v>7451</v>
      </c>
      <c r="B1728" s="1" t="s">
        <v>132</v>
      </c>
      <c r="C1728" s="1" t="s">
        <v>256</v>
      </c>
      <c r="D1728" s="1" t="s">
        <v>374</v>
      </c>
      <c r="E1728" s="1" t="s">
        <v>258</v>
      </c>
      <c r="F1728" s="1" t="s">
        <v>442</v>
      </c>
      <c r="G1728" s="1" t="s">
        <v>116</v>
      </c>
      <c r="H1728" s="1" t="s">
        <v>40</v>
      </c>
      <c r="I1728" s="1" t="s">
        <v>117</v>
      </c>
      <c r="J1728" s="1" t="s">
        <v>81</v>
      </c>
      <c r="K1728" s="1" t="s">
        <v>521</v>
      </c>
      <c r="L1728" s="1" t="s">
        <v>5890</v>
      </c>
      <c r="M1728" s="1" t="s">
        <v>11446</v>
      </c>
      <c r="N1728" s="1" t="s">
        <v>11447</v>
      </c>
      <c r="O1728" s="1" t="s">
        <v>122</v>
      </c>
      <c r="P1728" s="1" t="s">
        <v>199</v>
      </c>
      <c r="Q1728" s="1" t="s">
        <v>115</v>
      </c>
      <c r="R1728" s="1" t="s">
        <v>11448</v>
      </c>
      <c r="S1728" s="1" t="s">
        <v>1720</v>
      </c>
      <c r="T1728" s="1" t="s">
        <v>7258</v>
      </c>
      <c r="V1728" s="18">
        <v>1.0702430555555555</v>
      </c>
      <c r="W1728" s="18">
        <v>1.0847453703703704</v>
      </c>
      <c r="X1728" s="18">
        <v>1.4502314814814815E-2</v>
      </c>
      <c r="Y1728" s="1" t="e">
        <f>VLOOKUP(A1728,tickets!A:A,1,0)</f>
        <v>#N/A</v>
      </c>
    </row>
    <row r="1729" spans="1:25" x14ac:dyDescent="0.2">
      <c r="A1729" s="1" t="s">
        <v>2237</v>
      </c>
      <c r="B1729" s="1" t="s">
        <v>115</v>
      </c>
      <c r="C1729" s="1" t="s">
        <v>13</v>
      </c>
      <c r="D1729" s="1" t="s">
        <v>257</v>
      </c>
      <c r="E1729" s="1" t="s">
        <v>39</v>
      </c>
      <c r="F1729" s="1" t="s">
        <v>156</v>
      </c>
      <c r="G1729" s="1" t="s">
        <v>116</v>
      </c>
      <c r="H1729" s="1" t="s">
        <v>40</v>
      </c>
      <c r="I1729" s="1" t="s">
        <v>117</v>
      </c>
      <c r="J1729" s="1" t="s">
        <v>81</v>
      </c>
      <c r="K1729" s="1" t="s">
        <v>155</v>
      </c>
      <c r="L1729" s="1" t="s">
        <v>157</v>
      </c>
      <c r="M1729" s="1" t="s">
        <v>2238</v>
      </c>
      <c r="N1729" s="1" t="s">
        <v>2239</v>
      </c>
      <c r="O1729" s="1" t="s">
        <v>122</v>
      </c>
      <c r="P1729" s="1" t="s">
        <v>246</v>
      </c>
      <c r="Q1729" s="1" t="s">
        <v>247</v>
      </c>
      <c r="R1729" s="1" t="s">
        <v>2240</v>
      </c>
      <c r="S1729" s="1" t="s">
        <v>2198</v>
      </c>
      <c r="T1729" s="1" t="s">
        <v>6264</v>
      </c>
      <c r="U1729" s="1" t="s">
        <v>6246</v>
      </c>
      <c r="V1729" s="18">
        <v>2.9656481481481483</v>
      </c>
      <c r="W1729" s="18">
        <v>2.9748032407407408</v>
      </c>
      <c r="X1729" s="18">
        <v>9.1550925925925931E-3</v>
      </c>
      <c r="Y1729" s="1" t="e">
        <f>VLOOKUP(A1729,tickets!A:A,1,0)</f>
        <v>#N/A</v>
      </c>
    </row>
    <row r="1730" spans="1:25" x14ac:dyDescent="0.2">
      <c r="A1730" s="1" t="s">
        <v>2241</v>
      </c>
      <c r="B1730" s="1" t="s">
        <v>115</v>
      </c>
      <c r="C1730" s="1" t="s">
        <v>13</v>
      </c>
      <c r="D1730" s="1" t="s">
        <v>374</v>
      </c>
      <c r="E1730" s="1" t="s">
        <v>39</v>
      </c>
      <c r="F1730" s="1" t="s">
        <v>136</v>
      </c>
      <c r="G1730" s="1" t="s">
        <v>116</v>
      </c>
      <c r="H1730" s="1" t="s">
        <v>40</v>
      </c>
      <c r="I1730" s="1" t="s">
        <v>117</v>
      </c>
      <c r="J1730" s="1" t="s">
        <v>81</v>
      </c>
      <c r="K1730" s="1" t="s">
        <v>155</v>
      </c>
      <c r="L1730" s="1" t="s">
        <v>2245</v>
      </c>
      <c r="M1730" s="1" t="s">
        <v>2242</v>
      </c>
      <c r="N1730" s="1" t="s">
        <v>2243</v>
      </c>
      <c r="O1730" s="1" t="s">
        <v>122</v>
      </c>
      <c r="P1730" s="1" t="s">
        <v>246</v>
      </c>
      <c r="Q1730" s="1" t="s">
        <v>247</v>
      </c>
      <c r="R1730" s="1" t="s">
        <v>2244</v>
      </c>
      <c r="S1730" s="1" t="s">
        <v>2198</v>
      </c>
      <c r="T1730" s="1" t="s">
        <v>6245</v>
      </c>
      <c r="U1730" s="1" t="s">
        <v>6246</v>
      </c>
      <c r="V1730" s="18">
        <v>2.9667245370370368</v>
      </c>
      <c r="W1730" s="18">
        <v>2.973449074074074</v>
      </c>
      <c r="X1730" s="18">
        <v>6.7245370370370367E-3</v>
      </c>
      <c r="Y1730" s="1" t="e">
        <f>VLOOKUP(A1730,tickets!A:A,1,0)</f>
        <v>#N/A</v>
      </c>
    </row>
    <row r="1731" spans="1:25" x14ac:dyDescent="0.2">
      <c r="A1731" s="1" t="s">
        <v>2826</v>
      </c>
      <c r="B1731" s="1" t="s">
        <v>115</v>
      </c>
      <c r="C1731" s="1" t="s">
        <v>14</v>
      </c>
      <c r="D1731" s="1" t="s">
        <v>243</v>
      </c>
      <c r="E1731" s="1" t="s">
        <v>495</v>
      </c>
      <c r="F1731" s="1" t="s">
        <v>144</v>
      </c>
      <c r="G1731" s="1" t="s">
        <v>116</v>
      </c>
      <c r="H1731" s="1" t="s">
        <v>40</v>
      </c>
      <c r="I1731" s="1" t="s">
        <v>117</v>
      </c>
      <c r="J1731" s="1" t="s">
        <v>81</v>
      </c>
      <c r="K1731" s="1" t="s">
        <v>1616</v>
      </c>
      <c r="L1731" s="1" t="s">
        <v>2830</v>
      </c>
      <c r="M1731" s="1" t="s">
        <v>2827</v>
      </c>
      <c r="N1731" s="1" t="s">
        <v>2828</v>
      </c>
      <c r="O1731" s="1" t="s">
        <v>165</v>
      </c>
      <c r="P1731" s="1" t="s">
        <v>199</v>
      </c>
      <c r="Q1731" s="1" t="s">
        <v>115</v>
      </c>
      <c r="R1731" s="1" t="s">
        <v>2829</v>
      </c>
      <c r="S1731" s="1" t="s">
        <v>2829</v>
      </c>
      <c r="T1731" s="1" t="s">
        <v>8765</v>
      </c>
      <c r="U1731" s="1" t="s">
        <v>8766</v>
      </c>
      <c r="V1731" s="18">
        <v>7.5896643518518516</v>
      </c>
      <c r="W1731" s="18">
        <v>7.9656712962962963</v>
      </c>
      <c r="X1731" s="18">
        <v>0.37600694444444444</v>
      </c>
      <c r="Y1731" s="1" t="e">
        <f>VLOOKUP(A1731,tickets!A:A,1,0)</f>
        <v>#N/A</v>
      </c>
    </row>
    <row r="1732" spans="1:25" x14ac:dyDescent="0.2">
      <c r="A1732" s="1" t="s">
        <v>1950</v>
      </c>
      <c r="B1732" s="1" t="s">
        <v>115</v>
      </c>
      <c r="C1732" s="1" t="s">
        <v>21</v>
      </c>
      <c r="D1732" s="1" t="s">
        <v>243</v>
      </c>
      <c r="E1732" s="1" t="s">
        <v>498</v>
      </c>
      <c r="F1732" s="1" t="s">
        <v>144</v>
      </c>
      <c r="G1732" s="1" t="s">
        <v>116</v>
      </c>
      <c r="H1732" s="1" t="s">
        <v>40</v>
      </c>
      <c r="I1732" s="1" t="s">
        <v>117</v>
      </c>
      <c r="J1732" s="1" t="s">
        <v>81</v>
      </c>
      <c r="K1732" s="1" t="s">
        <v>118</v>
      </c>
      <c r="L1732" s="1" t="s">
        <v>1954</v>
      </c>
      <c r="M1732" s="1" t="s">
        <v>1951</v>
      </c>
      <c r="N1732" s="1" t="s">
        <v>1952</v>
      </c>
      <c r="O1732" s="1" t="s">
        <v>122</v>
      </c>
      <c r="P1732" s="1" t="s">
        <v>266</v>
      </c>
      <c r="Q1732" s="1" t="s">
        <v>343</v>
      </c>
      <c r="R1732" s="1" t="s">
        <v>1953</v>
      </c>
      <c r="S1732" s="1" t="s">
        <v>1943</v>
      </c>
      <c r="T1732" s="1" t="s">
        <v>6035</v>
      </c>
      <c r="U1732" s="1" t="s">
        <v>6036</v>
      </c>
      <c r="V1732" s="18">
        <v>1.8481249999999998</v>
      </c>
      <c r="W1732" s="18">
        <v>1.8701620370370371</v>
      </c>
      <c r="X1732" s="18">
        <v>2.2037037037037036E-2</v>
      </c>
      <c r="Y1732" s="1" t="e">
        <f>VLOOKUP(A1732,tickets!A:A,1,0)</f>
        <v>#N/A</v>
      </c>
    </row>
    <row r="1733" spans="1:25" x14ac:dyDescent="0.2">
      <c r="A1733" s="1" t="s">
        <v>1642</v>
      </c>
      <c r="B1733" s="1" t="s">
        <v>167</v>
      </c>
      <c r="C1733" s="1" t="s">
        <v>22</v>
      </c>
      <c r="D1733" s="1" t="s">
        <v>243</v>
      </c>
      <c r="E1733" s="1" t="s">
        <v>46</v>
      </c>
      <c r="F1733" s="1" t="s">
        <v>144</v>
      </c>
      <c r="G1733" s="1" t="s">
        <v>116</v>
      </c>
      <c r="H1733" s="1" t="s">
        <v>40</v>
      </c>
      <c r="I1733" s="1" t="s">
        <v>117</v>
      </c>
      <c r="J1733" s="1" t="s">
        <v>81</v>
      </c>
      <c r="K1733" s="1" t="s">
        <v>169</v>
      </c>
      <c r="L1733" s="1" t="s">
        <v>1646</v>
      </c>
      <c r="M1733" s="1" t="s">
        <v>1643</v>
      </c>
      <c r="N1733" s="1" t="s">
        <v>1644</v>
      </c>
      <c r="O1733" s="1" t="s">
        <v>122</v>
      </c>
      <c r="P1733" s="1" t="s">
        <v>266</v>
      </c>
      <c r="Q1733" s="1" t="s">
        <v>330</v>
      </c>
      <c r="R1733" s="1" t="s">
        <v>1645</v>
      </c>
      <c r="S1733" s="1" t="s">
        <v>1581</v>
      </c>
      <c r="T1733" s="1" t="s">
        <v>5672</v>
      </c>
      <c r="U1733" s="1" t="s">
        <v>331</v>
      </c>
      <c r="V1733" s="18">
        <v>0</v>
      </c>
      <c r="W1733" s="18">
        <v>4.5682870370370367E-2</v>
      </c>
      <c r="X1733" s="18">
        <v>4.5682870370370367E-2</v>
      </c>
      <c r="Y1733" s="1" t="e">
        <f>VLOOKUP(A1733,tickets!A:A,1,0)</f>
        <v>#N/A</v>
      </c>
    </row>
    <row r="1734" spans="1:25" x14ac:dyDescent="0.2">
      <c r="A1734" s="1" t="s">
        <v>1894</v>
      </c>
      <c r="B1734" s="1" t="s">
        <v>115</v>
      </c>
      <c r="C1734" s="1" t="s">
        <v>14</v>
      </c>
      <c r="D1734" s="1" t="s">
        <v>243</v>
      </c>
      <c r="E1734" s="1" t="s">
        <v>51</v>
      </c>
      <c r="F1734" s="1" t="s">
        <v>144</v>
      </c>
      <c r="G1734" s="1" t="s">
        <v>116</v>
      </c>
      <c r="H1734" s="1" t="s">
        <v>40</v>
      </c>
      <c r="I1734" s="1" t="s">
        <v>117</v>
      </c>
      <c r="J1734" s="1" t="s">
        <v>81</v>
      </c>
      <c r="K1734" s="1" t="s">
        <v>201</v>
      </c>
      <c r="L1734" s="1" t="s">
        <v>1898</v>
      </c>
      <c r="M1734" s="1" t="s">
        <v>1895</v>
      </c>
      <c r="N1734" s="1" t="s">
        <v>1896</v>
      </c>
      <c r="O1734" s="1" t="s">
        <v>122</v>
      </c>
      <c r="P1734" s="1" t="s">
        <v>246</v>
      </c>
      <c r="Q1734" s="1" t="s">
        <v>247</v>
      </c>
      <c r="R1734" s="1" t="s">
        <v>1897</v>
      </c>
      <c r="S1734" s="1" t="s">
        <v>1720</v>
      </c>
      <c r="T1734" s="1" t="s">
        <v>7426</v>
      </c>
      <c r="V1734" s="18">
        <v>1.0990393518518518</v>
      </c>
      <c r="W1734" s="18">
        <v>1.1794675925925926</v>
      </c>
      <c r="X1734" s="18">
        <v>8.0428240740740745E-2</v>
      </c>
      <c r="Y1734" s="1" t="e">
        <f>VLOOKUP(A1734,tickets!A:A,1,0)</f>
        <v>#N/A</v>
      </c>
    </row>
    <row r="1735" spans="1:25" hidden="1" x14ac:dyDescent="0.2">
      <c r="A1735" s="1" t="s">
        <v>6701</v>
      </c>
      <c r="B1735" s="1" t="s">
        <v>132</v>
      </c>
      <c r="C1735" s="1" t="s">
        <v>256</v>
      </c>
      <c r="D1735" s="1" t="s">
        <v>257</v>
      </c>
      <c r="E1735" s="1" t="s">
        <v>258</v>
      </c>
      <c r="F1735" s="1" t="s">
        <v>461</v>
      </c>
      <c r="G1735" s="1" t="s">
        <v>116</v>
      </c>
      <c r="H1735" s="1" t="s">
        <v>40</v>
      </c>
      <c r="I1735" s="1" t="s">
        <v>117</v>
      </c>
      <c r="J1735" s="1" t="s">
        <v>81</v>
      </c>
      <c r="K1735" s="1" t="s">
        <v>129</v>
      </c>
      <c r="L1735" s="1" t="s">
        <v>6133</v>
      </c>
      <c r="M1735" s="1" t="s">
        <v>11449</v>
      </c>
      <c r="N1735" s="1" t="s">
        <v>11450</v>
      </c>
      <c r="O1735" s="1" t="s">
        <v>122</v>
      </c>
      <c r="P1735" s="1" t="s">
        <v>199</v>
      </c>
      <c r="Q1735" s="1" t="s">
        <v>115</v>
      </c>
      <c r="R1735" s="1" t="s">
        <v>11451</v>
      </c>
      <c r="S1735" s="1" t="s">
        <v>1581</v>
      </c>
      <c r="T1735" s="1" t="s">
        <v>6705</v>
      </c>
      <c r="V1735" s="18">
        <v>6.7476851851851856E-3</v>
      </c>
      <c r="W1735" s="18">
        <v>1.539351851851852E-2</v>
      </c>
      <c r="X1735" s="18">
        <v>8.6458333333333335E-3</v>
      </c>
      <c r="Y1735" s="1" t="e">
        <f>VLOOKUP(A1735,tickets!A:A,1,0)</f>
        <v>#N/A</v>
      </c>
    </row>
    <row r="1736" spans="1:25" x14ac:dyDescent="0.2">
      <c r="A1736" s="1" t="s">
        <v>1703</v>
      </c>
      <c r="B1736" s="1" t="s">
        <v>115</v>
      </c>
      <c r="C1736" s="1" t="s">
        <v>20</v>
      </c>
      <c r="D1736" s="1" t="s">
        <v>243</v>
      </c>
      <c r="E1736" s="1" t="s">
        <v>68</v>
      </c>
      <c r="F1736" s="1" t="s">
        <v>120</v>
      </c>
      <c r="G1736" s="1" t="s">
        <v>116</v>
      </c>
      <c r="H1736" s="1" t="s">
        <v>40</v>
      </c>
      <c r="I1736" s="1" t="s">
        <v>117</v>
      </c>
      <c r="J1736" s="1" t="s">
        <v>81</v>
      </c>
      <c r="K1736" s="1" t="s">
        <v>111</v>
      </c>
      <c r="L1736" s="1" t="s">
        <v>1707</v>
      </c>
      <c r="M1736" s="1" t="s">
        <v>1704</v>
      </c>
      <c r="N1736" s="1" t="s">
        <v>1705</v>
      </c>
      <c r="O1736" s="1" t="s">
        <v>122</v>
      </c>
      <c r="P1736" s="1" t="s">
        <v>246</v>
      </c>
      <c r="Q1736" s="1" t="s">
        <v>247</v>
      </c>
      <c r="R1736" s="1" t="s">
        <v>1706</v>
      </c>
      <c r="S1736" s="1" t="s">
        <v>1581</v>
      </c>
      <c r="T1736" s="1" t="s">
        <v>7266</v>
      </c>
      <c r="U1736" s="1" t="s">
        <v>7267</v>
      </c>
      <c r="V1736" s="18">
        <v>0.13140046296296296</v>
      </c>
      <c r="W1736" s="18">
        <v>0.21982638888888886</v>
      </c>
      <c r="X1736" s="18">
        <v>8.8425925925925922E-2</v>
      </c>
      <c r="Y1736" s="1" t="e">
        <f>VLOOKUP(A1736,tickets!A:A,1,0)</f>
        <v>#N/A</v>
      </c>
    </row>
    <row r="1737" spans="1:25" x14ac:dyDescent="0.2">
      <c r="A1737" s="1" t="s">
        <v>1742</v>
      </c>
      <c r="B1737" s="1" t="s">
        <v>115</v>
      </c>
      <c r="C1737" s="1" t="s">
        <v>19</v>
      </c>
      <c r="D1737" s="1" t="s">
        <v>243</v>
      </c>
      <c r="E1737" s="1" t="s">
        <v>64</v>
      </c>
      <c r="F1737" s="1" t="s">
        <v>120</v>
      </c>
      <c r="G1737" s="1" t="s">
        <v>116</v>
      </c>
      <c r="H1737" s="1" t="s">
        <v>40</v>
      </c>
      <c r="I1737" s="1" t="s">
        <v>117</v>
      </c>
      <c r="J1737" s="1" t="s">
        <v>81</v>
      </c>
      <c r="K1737" s="1" t="s">
        <v>214</v>
      </c>
      <c r="L1737" s="1" t="s">
        <v>1746</v>
      </c>
      <c r="M1737" s="1" t="s">
        <v>1743</v>
      </c>
      <c r="N1737" s="1" t="s">
        <v>1744</v>
      </c>
      <c r="O1737" s="1" t="s">
        <v>122</v>
      </c>
      <c r="P1737" s="1" t="s">
        <v>266</v>
      </c>
      <c r="Q1737" s="1" t="s">
        <v>267</v>
      </c>
      <c r="R1737" s="1" t="s">
        <v>1745</v>
      </c>
      <c r="S1737" s="1" t="s">
        <v>1720</v>
      </c>
      <c r="T1737" s="1" t="s">
        <v>5835</v>
      </c>
      <c r="U1737" s="1" t="s">
        <v>5836</v>
      </c>
      <c r="V1737" s="18">
        <v>0.53172453703703704</v>
      </c>
      <c r="W1737" s="18">
        <v>0.85631944444444441</v>
      </c>
      <c r="X1737" s="18">
        <v>0.32459490740740743</v>
      </c>
      <c r="Y1737" s="1" t="e">
        <f>VLOOKUP(A1737,tickets!A:A,1,0)</f>
        <v>#N/A</v>
      </c>
    </row>
    <row r="1738" spans="1:25" hidden="1" x14ac:dyDescent="0.2">
      <c r="A1738" s="1" t="s">
        <v>7147</v>
      </c>
      <c r="B1738" s="1" t="s">
        <v>173</v>
      </c>
      <c r="C1738" s="1" t="s">
        <v>242</v>
      </c>
      <c r="D1738" s="1" t="s">
        <v>251</v>
      </c>
      <c r="E1738" s="1" t="s">
        <v>352</v>
      </c>
      <c r="F1738" s="1" t="s">
        <v>389</v>
      </c>
      <c r="G1738" s="1" t="s">
        <v>110</v>
      </c>
      <c r="H1738" s="1" t="s">
        <v>50</v>
      </c>
      <c r="I1738" s="1" t="s">
        <v>109</v>
      </c>
      <c r="J1738" s="1" t="s">
        <v>4186</v>
      </c>
      <c r="K1738" s="1" t="s">
        <v>114</v>
      </c>
      <c r="L1738" s="1" t="s">
        <v>7148</v>
      </c>
      <c r="M1738" s="1" t="s">
        <v>11452</v>
      </c>
      <c r="N1738" s="1" t="s">
        <v>11453</v>
      </c>
      <c r="O1738" s="1" t="s">
        <v>122</v>
      </c>
      <c r="P1738" s="1" t="s">
        <v>246</v>
      </c>
      <c r="Q1738" s="1" t="s">
        <v>247</v>
      </c>
      <c r="R1738" s="1" t="s">
        <v>11454</v>
      </c>
      <c r="S1738" s="1" t="s">
        <v>1581</v>
      </c>
      <c r="T1738" s="1" t="s">
        <v>841</v>
      </c>
      <c r="U1738" s="1" t="s">
        <v>5419</v>
      </c>
      <c r="V1738" s="18">
        <v>0</v>
      </c>
      <c r="W1738" s="18">
        <v>0</v>
      </c>
      <c r="X1738" s="18">
        <v>0</v>
      </c>
      <c r="Y1738" s="1" t="e">
        <f>VLOOKUP(A1738,tickets!A:A,1,0)</f>
        <v>#N/A</v>
      </c>
    </row>
    <row r="1739" spans="1:25" x14ac:dyDescent="0.2">
      <c r="A1739" s="1" t="s">
        <v>1647</v>
      </c>
      <c r="B1739" s="1" t="s">
        <v>115</v>
      </c>
      <c r="C1739" s="1" t="s">
        <v>22</v>
      </c>
      <c r="D1739" s="1" t="s">
        <v>243</v>
      </c>
      <c r="E1739" s="1" t="s">
        <v>46</v>
      </c>
      <c r="F1739" s="1" t="s">
        <v>120</v>
      </c>
      <c r="G1739" s="1" t="s">
        <v>116</v>
      </c>
      <c r="H1739" s="1" t="s">
        <v>40</v>
      </c>
      <c r="I1739" s="1" t="s">
        <v>117</v>
      </c>
      <c r="J1739" s="1" t="s">
        <v>81</v>
      </c>
      <c r="K1739" s="1" t="s">
        <v>169</v>
      </c>
      <c r="L1739" s="1" t="s">
        <v>1651</v>
      </c>
      <c r="M1739" s="1" t="s">
        <v>1648</v>
      </c>
      <c r="N1739" s="1" t="s">
        <v>1649</v>
      </c>
      <c r="O1739" s="1" t="s">
        <v>122</v>
      </c>
      <c r="P1739" s="1" t="s">
        <v>266</v>
      </c>
      <c r="Q1739" s="1" t="s">
        <v>330</v>
      </c>
      <c r="R1739" s="1" t="s">
        <v>1650</v>
      </c>
      <c r="S1739" s="1" t="s">
        <v>1581</v>
      </c>
      <c r="T1739" s="1" t="s">
        <v>6782</v>
      </c>
      <c r="U1739" s="1" t="s">
        <v>6783</v>
      </c>
      <c r="V1739" s="18">
        <v>0</v>
      </c>
      <c r="W1739" s="18">
        <v>1.8738425925925926E-2</v>
      </c>
      <c r="X1739" s="18">
        <v>1.8738425925925926E-2</v>
      </c>
      <c r="Y1739" s="1" t="e">
        <f>VLOOKUP(A1739,tickets!A:A,1,0)</f>
        <v>#N/A</v>
      </c>
    </row>
    <row r="1740" spans="1:25" hidden="1" x14ac:dyDescent="0.2">
      <c r="A1740" s="1" t="s">
        <v>5837</v>
      </c>
      <c r="B1740" s="1" t="s">
        <v>132</v>
      </c>
      <c r="C1740" s="1" t="s">
        <v>309</v>
      </c>
      <c r="D1740" s="1" t="s">
        <v>374</v>
      </c>
      <c r="E1740" s="1" t="s">
        <v>284</v>
      </c>
      <c r="F1740" s="1" t="s">
        <v>442</v>
      </c>
      <c r="G1740" s="1" t="s">
        <v>116</v>
      </c>
      <c r="H1740" s="1" t="s">
        <v>40</v>
      </c>
      <c r="I1740" s="1" t="s">
        <v>117</v>
      </c>
      <c r="J1740" s="1" t="s">
        <v>81</v>
      </c>
      <c r="K1740" s="1" t="s">
        <v>129</v>
      </c>
      <c r="L1740" s="1" t="s">
        <v>264</v>
      </c>
      <c r="M1740" s="1" t="s">
        <v>11455</v>
      </c>
      <c r="N1740" s="1" t="s">
        <v>11456</v>
      </c>
      <c r="O1740" s="1" t="s">
        <v>122</v>
      </c>
      <c r="P1740" s="1" t="s">
        <v>199</v>
      </c>
      <c r="Q1740" s="1" t="s">
        <v>115</v>
      </c>
      <c r="R1740" s="1" t="s">
        <v>11457</v>
      </c>
      <c r="S1740" s="1" t="s">
        <v>1581</v>
      </c>
      <c r="T1740" s="1" t="s">
        <v>5841</v>
      </c>
      <c r="V1740" s="18">
        <v>2.9548611111111109E-2</v>
      </c>
      <c r="W1740" s="18">
        <v>3.3136574074074075E-2</v>
      </c>
      <c r="X1740" s="18">
        <v>3.5879629629629629E-3</v>
      </c>
      <c r="Y1740" s="1" t="e">
        <f>VLOOKUP(A1740,tickets!A:A,1,0)</f>
        <v>#N/A</v>
      </c>
    </row>
    <row r="1741" spans="1:25" hidden="1" x14ac:dyDescent="0.2">
      <c r="A1741" s="1" t="s">
        <v>6774</v>
      </c>
      <c r="B1741" s="1" t="s">
        <v>173</v>
      </c>
      <c r="C1741" s="1" t="s">
        <v>357</v>
      </c>
      <c r="D1741" s="1" t="s">
        <v>251</v>
      </c>
      <c r="E1741" s="1" t="s">
        <v>358</v>
      </c>
      <c r="F1741" s="1" t="s">
        <v>359</v>
      </c>
      <c r="G1741" s="1" t="s">
        <v>110</v>
      </c>
      <c r="H1741" s="1" t="s">
        <v>50</v>
      </c>
      <c r="I1741" s="1" t="s">
        <v>109</v>
      </c>
      <c r="J1741" s="1" t="s">
        <v>81</v>
      </c>
      <c r="K1741" s="1" t="s">
        <v>114</v>
      </c>
      <c r="L1741" s="1" t="s">
        <v>6775</v>
      </c>
      <c r="M1741" s="1" t="s">
        <v>11458</v>
      </c>
      <c r="N1741" s="1" t="s">
        <v>11459</v>
      </c>
      <c r="O1741" s="1" t="s">
        <v>122</v>
      </c>
      <c r="P1741" s="1" t="s">
        <v>246</v>
      </c>
      <c r="Q1741" s="1" t="s">
        <v>247</v>
      </c>
      <c r="R1741" s="1" t="s">
        <v>11460</v>
      </c>
      <c r="S1741" s="1" t="s">
        <v>1581</v>
      </c>
      <c r="U1741" s="1" t="s">
        <v>6779</v>
      </c>
      <c r="V1741" s="18">
        <v>0</v>
      </c>
      <c r="W1741" s="18">
        <v>2.9490740740740744E-2</v>
      </c>
      <c r="X1741" s="18">
        <v>2.9490740740740744E-2</v>
      </c>
      <c r="Y1741" s="1" t="e">
        <f>VLOOKUP(A1741,tickets!A:A,1,0)</f>
        <v>#N/A</v>
      </c>
    </row>
    <row r="1742" spans="1:25" hidden="1" x14ac:dyDescent="0.2">
      <c r="A1742" s="1" t="s">
        <v>5751</v>
      </c>
      <c r="B1742" s="1" t="s">
        <v>132</v>
      </c>
      <c r="C1742" s="1" t="s">
        <v>251</v>
      </c>
      <c r="D1742" s="1" t="s">
        <v>374</v>
      </c>
      <c r="E1742" s="1" t="s">
        <v>261</v>
      </c>
      <c r="F1742" s="1" t="s">
        <v>442</v>
      </c>
      <c r="G1742" s="1" t="s">
        <v>116</v>
      </c>
      <c r="H1742" s="1" t="s">
        <v>40</v>
      </c>
      <c r="I1742" s="1" t="s">
        <v>117</v>
      </c>
      <c r="J1742" s="1" t="s">
        <v>81</v>
      </c>
      <c r="K1742" s="1" t="s">
        <v>129</v>
      </c>
      <c r="L1742" s="1" t="s">
        <v>264</v>
      </c>
      <c r="M1742" s="1" t="s">
        <v>11461</v>
      </c>
      <c r="N1742" s="1" t="s">
        <v>11462</v>
      </c>
      <c r="O1742" s="1" t="s">
        <v>122</v>
      </c>
      <c r="P1742" s="1" t="s">
        <v>199</v>
      </c>
      <c r="Q1742" s="1" t="s">
        <v>115</v>
      </c>
      <c r="R1742" s="1" t="s">
        <v>11463</v>
      </c>
      <c r="S1742" s="1" t="s">
        <v>1581</v>
      </c>
      <c r="T1742" s="1" t="s">
        <v>5755</v>
      </c>
      <c r="U1742" s="1" t="s">
        <v>5756</v>
      </c>
      <c r="V1742" s="18">
        <v>9.2372685185185197E-2</v>
      </c>
      <c r="W1742" s="18">
        <v>9.886574074074074E-2</v>
      </c>
      <c r="X1742" s="18">
        <v>6.4930555555555549E-3</v>
      </c>
      <c r="Y1742" s="1" t="e">
        <f>VLOOKUP(A1742,tickets!A:A,1,0)</f>
        <v>#N/A</v>
      </c>
    </row>
    <row r="1743" spans="1:25" hidden="1" x14ac:dyDescent="0.2">
      <c r="A1743" s="1" t="s">
        <v>6159</v>
      </c>
      <c r="B1743" s="1" t="s">
        <v>173</v>
      </c>
      <c r="C1743" s="1" t="s">
        <v>295</v>
      </c>
      <c r="D1743" s="1" t="s">
        <v>242</v>
      </c>
      <c r="E1743" s="1" t="s">
        <v>358</v>
      </c>
      <c r="F1743" s="1" t="s">
        <v>147</v>
      </c>
      <c r="G1743" s="1" t="s">
        <v>116</v>
      </c>
      <c r="H1743" s="1" t="s">
        <v>40</v>
      </c>
      <c r="I1743" s="1" t="s">
        <v>117</v>
      </c>
      <c r="J1743" s="1" t="s">
        <v>4186</v>
      </c>
      <c r="K1743" s="1" t="s">
        <v>111</v>
      </c>
      <c r="L1743" s="1" t="s">
        <v>6160</v>
      </c>
      <c r="M1743" s="1" t="s">
        <v>11464</v>
      </c>
      <c r="N1743" s="1" t="s">
        <v>11465</v>
      </c>
      <c r="O1743" s="1" t="s">
        <v>122</v>
      </c>
      <c r="P1743" s="1" t="s">
        <v>6163</v>
      </c>
      <c r="Q1743" s="1" t="s">
        <v>6164</v>
      </c>
      <c r="R1743" s="1" t="s">
        <v>11466</v>
      </c>
      <c r="S1743" s="1" t="s">
        <v>2198</v>
      </c>
      <c r="T1743" s="1" t="s">
        <v>6166</v>
      </c>
      <c r="U1743" s="1" t="s">
        <v>6167</v>
      </c>
      <c r="V1743" s="18">
        <v>0</v>
      </c>
      <c r="W1743" s="18">
        <v>0</v>
      </c>
      <c r="X1743" s="18">
        <v>0</v>
      </c>
      <c r="Y1743" s="1" t="e">
        <f>VLOOKUP(A1743,tickets!A:A,1,0)</f>
        <v>#N/A</v>
      </c>
    </row>
    <row r="1744" spans="1:25" x14ac:dyDescent="0.2">
      <c r="A1744" s="1" t="s">
        <v>1680</v>
      </c>
      <c r="B1744" s="1" t="s">
        <v>115</v>
      </c>
      <c r="C1744" s="1" t="s">
        <v>18</v>
      </c>
      <c r="D1744" s="1" t="s">
        <v>374</v>
      </c>
      <c r="E1744" s="1" t="s">
        <v>60</v>
      </c>
      <c r="F1744" s="1" t="s">
        <v>191</v>
      </c>
      <c r="G1744" s="1" t="s">
        <v>116</v>
      </c>
      <c r="H1744" s="1" t="s">
        <v>40</v>
      </c>
      <c r="I1744" s="1" t="s">
        <v>117</v>
      </c>
      <c r="J1744" s="1" t="s">
        <v>81</v>
      </c>
      <c r="K1744" s="1" t="s">
        <v>111</v>
      </c>
      <c r="L1744" s="1" t="s">
        <v>1683</v>
      </c>
      <c r="M1744" s="1" t="s">
        <v>1681</v>
      </c>
      <c r="N1744" s="1" t="s">
        <v>1649</v>
      </c>
      <c r="O1744" s="1" t="s">
        <v>122</v>
      </c>
      <c r="P1744" s="1" t="s">
        <v>246</v>
      </c>
      <c r="Q1744" s="1" t="s">
        <v>247</v>
      </c>
      <c r="R1744" s="1" t="s">
        <v>1682</v>
      </c>
      <c r="S1744" s="1" t="s">
        <v>1581</v>
      </c>
      <c r="T1744" s="1" t="s">
        <v>6002</v>
      </c>
      <c r="U1744" s="1" t="s">
        <v>6003</v>
      </c>
      <c r="V1744" s="18">
        <v>1.4432870370370372E-2</v>
      </c>
      <c r="W1744" s="18">
        <v>0.10490740740740741</v>
      </c>
      <c r="X1744" s="18">
        <v>9.0474537037037048E-2</v>
      </c>
      <c r="Y1744" s="1" t="e">
        <f>VLOOKUP(A1744,tickets!A:A,1,0)</f>
        <v>#N/A</v>
      </c>
    </row>
    <row r="1745" spans="1:25" hidden="1" x14ac:dyDescent="0.2">
      <c r="A1745" s="1" t="s">
        <v>6722</v>
      </c>
      <c r="B1745" s="1" t="s">
        <v>132</v>
      </c>
      <c r="C1745" s="1" t="s">
        <v>251</v>
      </c>
      <c r="D1745" s="1" t="s">
        <v>257</v>
      </c>
      <c r="E1745" s="1" t="s">
        <v>261</v>
      </c>
      <c r="F1745" s="1" t="s">
        <v>174</v>
      </c>
      <c r="G1745" s="1" t="s">
        <v>116</v>
      </c>
      <c r="H1745" s="1" t="s">
        <v>40</v>
      </c>
      <c r="I1745" s="1" t="s">
        <v>117</v>
      </c>
      <c r="J1745" s="1" t="s">
        <v>81</v>
      </c>
      <c r="K1745" s="1" t="s">
        <v>114</v>
      </c>
      <c r="L1745" s="1" t="s">
        <v>514</v>
      </c>
      <c r="M1745" s="1" t="s">
        <v>11467</v>
      </c>
      <c r="N1745" s="1" t="s">
        <v>11468</v>
      </c>
      <c r="O1745" s="1" t="s">
        <v>122</v>
      </c>
      <c r="P1745" s="1" t="s">
        <v>199</v>
      </c>
      <c r="Q1745" s="1" t="s">
        <v>115</v>
      </c>
      <c r="R1745" s="1" t="s">
        <v>11469</v>
      </c>
      <c r="S1745" s="1" t="s">
        <v>1581</v>
      </c>
      <c r="T1745" s="1" t="s">
        <v>6726</v>
      </c>
      <c r="U1745" s="1" t="s">
        <v>5659</v>
      </c>
      <c r="V1745" s="18">
        <v>1.2743055555555556E-2</v>
      </c>
      <c r="W1745" s="18">
        <v>1.7303240740740741E-2</v>
      </c>
      <c r="X1745" s="18">
        <v>4.5601851851851853E-3</v>
      </c>
      <c r="Y1745" s="1" t="e">
        <f>VLOOKUP(A1745,tickets!A:A,1,0)</f>
        <v>#N/A</v>
      </c>
    </row>
    <row r="1746" spans="1:25" hidden="1" x14ac:dyDescent="0.2">
      <c r="A1746" s="1" t="s">
        <v>6732</v>
      </c>
      <c r="B1746" s="1" t="s">
        <v>132</v>
      </c>
      <c r="C1746" s="1" t="s">
        <v>309</v>
      </c>
      <c r="D1746" s="1" t="s">
        <v>257</v>
      </c>
      <c r="E1746" s="1" t="s">
        <v>284</v>
      </c>
      <c r="F1746" s="1" t="s">
        <v>174</v>
      </c>
      <c r="G1746" s="1" t="s">
        <v>116</v>
      </c>
      <c r="H1746" s="1" t="s">
        <v>40</v>
      </c>
      <c r="I1746" s="1" t="s">
        <v>117</v>
      </c>
      <c r="J1746" s="1" t="s">
        <v>81</v>
      </c>
      <c r="K1746" s="1" t="s">
        <v>114</v>
      </c>
      <c r="L1746" s="1" t="s">
        <v>514</v>
      </c>
      <c r="M1746" s="1" t="s">
        <v>11470</v>
      </c>
      <c r="N1746" s="1" t="s">
        <v>11471</v>
      </c>
      <c r="O1746" s="1" t="s">
        <v>122</v>
      </c>
      <c r="P1746" s="1" t="s">
        <v>199</v>
      </c>
      <c r="Q1746" s="1" t="s">
        <v>115</v>
      </c>
      <c r="R1746" s="1" t="s">
        <v>11472</v>
      </c>
      <c r="S1746" s="1" t="s">
        <v>1581</v>
      </c>
      <c r="T1746" s="1" t="s">
        <v>6736</v>
      </c>
      <c r="V1746" s="18">
        <v>2.9027777777777777E-2</v>
      </c>
      <c r="W1746" s="18">
        <v>3.3472222222222223E-2</v>
      </c>
      <c r="X1746" s="18">
        <v>4.4444444444444444E-3</v>
      </c>
      <c r="Y1746" s="1" t="e">
        <f>VLOOKUP(A1746,tickets!A:A,1,0)</f>
        <v>#N/A</v>
      </c>
    </row>
    <row r="1747" spans="1:25" x14ac:dyDescent="0.2">
      <c r="A1747" s="1" t="s">
        <v>2315</v>
      </c>
      <c r="B1747" s="1" t="s">
        <v>115</v>
      </c>
      <c r="C1747" s="1" t="s">
        <v>20</v>
      </c>
      <c r="D1747" s="1" t="s">
        <v>374</v>
      </c>
      <c r="E1747" s="1" t="s">
        <v>65</v>
      </c>
      <c r="F1747" s="1" t="s">
        <v>191</v>
      </c>
      <c r="G1747" s="1" t="s">
        <v>116</v>
      </c>
      <c r="H1747" s="1" t="s">
        <v>40</v>
      </c>
      <c r="I1747" s="1" t="s">
        <v>117</v>
      </c>
      <c r="J1747" s="1" t="s">
        <v>81</v>
      </c>
      <c r="K1747" s="1" t="s">
        <v>111</v>
      </c>
      <c r="L1747" s="1" t="s">
        <v>2319</v>
      </c>
      <c r="M1747" s="1" t="s">
        <v>2316</v>
      </c>
      <c r="N1747" s="1" t="s">
        <v>2317</v>
      </c>
      <c r="O1747" s="1" t="s">
        <v>122</v>
      </c>
      <c r="P1747" s="1" t="s">
        <v>246</v>
      </c>
      <c r="Q1747" s="1" t="s">
        <v>247</v>
      </c>
      <c r="R1747" s="1" t="s">
        <v>2318</v>
      </c>
      <c r="S1747" s="1" t="s">
        <v>2198</v>
      </c>
      <c r="T1747" s="1" t="s">
        <v>6507</v>
      </c>
      <c r="U1747" s="1" t="s">
        <v>6508</v>
      </c>
      <c r="V1747" s="18">
        <v>2.761412037037037</v>
      </c>
      <c r="W1747" s="18">
        <v>2.9924189814814817</v>
      </c>
      <c r="X1747" s="18">
        <v>0.23100694444444445</v>
      </c>
      <c r="Y1747" s="1" t="e">
        <f>VLOOKUP(A1747,tickets!A:A,1,0)</f>
        <v>#N/A</v>
      </c>
    </row>
    <row r="1748" spans="1:25" hidden="1" x14ac:dyDescent="0.2">
      <c r="A1748" s="1" t="s">
        <v>7163</v>
      </c>
      <c r="B1748" s="1" t="s">
        <v>132</v>
      </c>
      <c r="C1748" s="1" t="s">
        <v>251</v>
      </c>
      <c r="D1748" s="1" t="s">
        <v>257</v>
      </c>
      <c r="E1748" s="1" t="s">
        <v>261</v>
      </c>
      <c r="F1748" s="1" t="s">
        <v>174</v>
      </c>
      <c r="G1748" s="1" t="s">
        <v>116</v>
      </c>
      <c r="H1748" s="1" t="s">
        <v>40</v>
      </c>
      <c r="I1748" s="1" t="s">
        <v>117</v>
      </c>
      <c r="J1748" s="1" t="s">
        <v>81</v>
      </c>
      <c r="K1748" s="1" t="s">
        <v>129</v>
      </c>
      <c r="L1748" s="1" t="s">
        <v>264</v>
      </c>
      <c r="M1748" s="1" t="s">
        <v>11473</v>
      </c>
      <c r="N1748" s="1" t="s">
        <v>11474</v>
      </c>
      <c r="O1748" s="1" t="s">
        <v>122</v>
      </c>
      <c r="P1748" s="1" t="s">
        <v>199</v>
      </c>
      <c r="Q1748" s="1" t="s">
        <v>115</v>
      </c>
      <c r="R1748" s="1" t="s">
        <v>11475</v>
      </c>
      <c r="S1748" s="1" t="s">
        <v>1581</v>
      </c>
      <c r="T1748" s="1" t="s">
        <v>7167</v>
      </c>
      <c r="U1748" s="1" t="s">
        <v>5659</v>
      </c>
      <c r="V1748" s="18">
        <v>3.0671296296296294E-2</v>
      </c>
      <c r="W1748" s="18">
        <v>3.5185185185185187E-2</v>
      </c>
      <c r="X1748" s="18">
        <v>4.5138888888888893E-3</v>
      </c>
      <c r="Y1748" s="1" t="e">
        <f>VLOOKUP(A1748,tickets!A:A,1,0)</f>
        <v>#N/A</v>
      </c>
    </row>
    <row r="1749" spans="1:25" x14ac:dyDescent="0.2">
      <c r="A1749" s="1" t="s">
        <v>1752</v>
      </c>
      <c r="B1749" s="1" t="s">
        <v>115</v>
      </c>
      <c r="C1749" s="1" t="s">
        <v>20</v>
      </c>
      <c r="D1749" s="1" t="s">
        <v>374</v>
      </c>
      <c r="E1749" s="1" t="s">
        <v>69</v>
      </c>
      <c r="F1749" s="1" t="s">
        <v>191</v>
      </c>
      <c r="G1749" s="1" t="s">
        <v>116</v>
      </c>
      <c r="H1749" s="1" t="s">
        <v>40</v>
      </c>
      <c r="I1749" s="1" t="s">
        <v>117</v>
      </c>
      <c r="J1749" s="1" t="s">
        <v>81</v>
      </c>
      <c r="K1749" s="1" t="s">
        <v>111</v>
      </c>
      <c r="L1749" s="1" t="s">
        <v>1756</v>
      </c>
      <c r="M1749" s="1" t="s">
        <v>1753</v>
      </c>
      <c r="N1749" s="1" t="s">
        <v>1754</v>
      </c>
      <c r="O1749" s="1" t="s">
        <v>122</v>
      </c>
      <c r="P1749" s="1" t="s">
        <v>246</v>
      </c>
      <c r="Q1749" s="1" t="s">
        <v>247</v>
      </c>
      <c r="R1749" s="1" t="s">
        <v>1755</v>
      </c>
      <c r="S1749" s="1" t="s">
        <v>1720</v>
      </c>
      <c r="T1749" s="1" t="s">
        <v>6421</v>
      </c>
      <c r="U1749" s="1" t="s">
        <v>6422</v>
      </c>
      <c r="V1749" s="18">
        <v>0.53792824074074075</v>
      </c>
      <c r="W1749" s="18">
        <v>0.7409027777777778</v>
      </c>
      <c r="X1749" s="18">
        <v>0.20297453703703705</v>
      </c>
      <c r="Y1749" s="1" t="e">
        <f>VLOOKUP(A1749,tickets!A:A,1,0)</f>
        <v>#N/A</v>
      </c>
    </row>
    <row r="1750" spans="1:25" hidden="1" x14ac:dyDescent="0.2">
      <c r="A1750" s="1" t="s">
        <v>6810</v>
      </c>
      <c r="B1750" s="1" t="s">
        <v>132</v>
      </c>
      <c r="C1750" s="1" t="s">
        <v>309</v>
      </c>
      <c r="D1750" s="1" t="s">
        <v>257</v>
      </c>
      <c r="E1750" s="1" t="s">
        <v>284</v>
      </c>
      <c r="F1750" s="1" t="s">
        <v>174</v>
      </c>
      <c r="G1750" s="1" t="s">
        <v>116</v>
      </c>
      <c r="H1750" s="1" t="s">
        <v>40</v>
      </c>
      <c r="I1750" s="1" t="s">
        <v>117</v>
      </c>
      <c r="J1750" s="1" t="s">
        <v>81</v>
      </c>
      <c r="K1750" s="1" t="s">
        <v>420</v>
      </c>
      <c r="L1750" s="1" t="s">
        <v>421</v>
      </c>
      <c r="M1750" s="1" t="s">
        <v>11476</v>
      </c>
      <c r="N1750" s="1" t="s">
        <v>11477</v>
      </c>
      <c r="O1750" s="1" t="s">
        <v>122</v>
      </c>
      <c r="P1750" s="1" t="s">
        <v>199</v>
      </c>
      <c r="Q1750" s="1" t="s">
        <v>115</v>
      </c>
      <c r="R1750" s="1" t="s">
        <v>11478</v>
      </c>
      <c r="S1750" s="1" t="s">
        <v>1581</v>
      </c>
      <c r="T1750" s="1" t="s">
        <v>6814</v>
      </c>
      <c r="V1750" s="18">
        <v>6.8634259259259256E-3</v>
      </c>
      <c r="W1750" s="18">
        <v>1.1979166666666666E-2</v>
      </c>
      <c r="X1750" s="18">
        <v>5.115740740740741E-3</v>
      </c>
      <c r="Y1750" s="1" t="e">
        <f>VLOOKUP(A1750,tickets!A:A,1,0)</f>
        <v>#N/A</v>
      </c>
    </row>
    <row r="1751" spans="1:25" x14ac:dyDescent="0.2">
      <c r="A1751" s="1" t="s">
        <v>1652</v>
      </c>
      <c r="B1751" s="1" t="s">
        <v>112</v>
      </c>
      <c r="C1751" s="1" t="s">
        <v>18</v>
      </c>
      <c r="D1751" s="1" t="s">
        <v>242</v>
      </c>
      <c r="E1751" s="1" t="s">
        <v>61</v>
      </c>
      <c r="F1751" s="1" t="s">
        <v>453</v>
      </c>
      <c r="G1751" s="1" t="s">
        <v>110</v>
      </c>
      <c r="H1751" s="1" t="s">
        <v>50</v>
      </c>
      <c r="I1751" s="1" t="s">
        <v>109</v>
      </c>
      <c r="J1751" s="1" t="s">
        <v>81</v>
      </c>
      <c r="K1751" s="1" t="s">
        <v>111</v>
      </c>
      <c r="L1751" s="1" t="s">
        <v>1656</v>
      </c>
      <c r="M1751" s="1" t="s">
        <v>1653</v>
      </c>
      <c r="N1751" s="1" t="s">
        <v>1654</v>
      </c>
      <c r="O1751" s="1" t="s">
        <v>122</v>
      </c>
      <c r="P1751" s="1" t="s">
        <v>266</v>
      </c>
      <c r="Q1751" s="1" t="s">
        <v>267</v>
      </c>
      <c r="R1751" s="1" t="s">
        <v>1655</v>
      </c>
      <c r="S1751" s="1" t="s">
        <v>1581</v>
      </c>
      <c r="T1751" s="1" t="s">
        <v>1656</v>
      </c>
      <c r="U1751" s="1" t="s">
        <v>1656</v>
      </c>
      <c r="V1751" s="18">
        <v>0</v>
      </c>
      <c r="W1751" s="18">
        <v>1.4004629629629629E-3</v>
      </c>
      <c r="X1751" s="18">
        <v>1.4004629629629629E-3</v>
      </c>
      <c r="Y1751" s="1" t="e">
        <f>VLOOKUP(A1751,tickets!A:A,1,0)</f>
        <v>#N/A</v>
      </c>
    </row>
    <row r="1752" spans="1:25" x14ac:dyDescent="0.2">
      <c r="A1752" s="1" t="s">
        <v>1657</v>
      </c>
      <c r="B1752" s="1" t="s">
        <v>112</v>
      </c>
      <c r="C1752" s="1" t="s">
        <v>18</v>
      </c>
      <c r="D1752" s="1" t="s">
        <v>242</v>
      </c>
      <c r="E1752" s="1" t="s">
        <v>61</v>
      </c>
      <c r="F1752" s="1" t="s">
        <v>453</v>
      </c>
      <c r="G1752" s="1" t="s">
        <v>110</v>
      </c>
      <c r="H1752" s="1" t="s">
        <v>50</v>
      </c>
      <c r="I1752" s="1" t="s">
        <v>109</v>
      </c>
      <c r="J1752" s="1" t="s">
        <v>81</v>
      </c>
      <c r="K1752" s="1" t="s">
        <v>111</v>
      </c>
      <c r="L1752" s="1" t="s">
        <v>1661</v>
      </c>
      <c r="M1752" s="1" t="s">
        <v>1658</v>
      </c>
      <c r="N1752" s="1" t="s">
        <v>1659</v>
      </c>
      <c r="O1752" s="1" t="s">
        <v>122</v>
      </c>
      <c r="P1752" s="1" t="s">
        <v>266</v>
      </c>
      <c r="Q1752" s="1" t="s">
        <v>267</v>
      </c>
      <c r="R1752" s="1" t="s">
        <v>1660</v>
      </c>
      <c r="S1752" s="1" t="s">
        <v>1581</v>
      </c>
      <c r="T1752" s="1" t="s">
        <v>1661</v>
      </c>
      <c r="U1752" s="1" t="s">
        <v>1661</v>
      </c>
      <c r="V1752" s="18">
        <v>0</v>
      </c>
      <c r="W1752" s="18">
        <v>1.8402777777777777E-3</v>
      </c>
      <c r="X1752" s="18">
        <v>1.8402777777777777E-3</v>
      </c>
      <c r="Y1752" s="1" t="e">
        <f>VLOOKUP(A1752,tickets!A:A,1,0)</f>
        <v>#N/A</v>
      </c>
    </row>
    <row r="1753" spans="1:25" x14ac:dyDescent="0.2">
      <c r="A1753" s="1" t="s">
        <v>1662</v>
      </c>
      <c r="B1753" s="1" t="s">
        <v>112</v>
      </c>
      <c r="C1753" s="1" t="s">
        <v>18</v>
      </c>
      <c r="D1753" s="1" t="s">
        <v>242</v>
      </c>
      <c r="E1753" s="1" t="s">
        <v>61</v>
      </c>
      <c r="F1753" s="1" t="s">
        <v>453</v>
      </c>
      <c r="G1753" s="1" t="s">
        <v>110</v>
      </c>
      <c r="H1753" s="1" t="s">
        <v>50</v>
      </c>
      <c r="I1753" s="1" t="s">
        <v>109</v>
      </c>
      <c r="J1753" s="1" t="s">
        <v>81</v>
      </c>
      <c r="K1753" s="1" t="s">
        <v>111</v>
      </c>
      <c r="L1753" s="1" t="s">
        <v>1666</v>
      </c>
      <c r="M1753" s="1" t="s">
        <v>1663</v>
      </c>
      <c r="N1753" s="1" t="s">
        <v>1664</v>
      </c>
      <c r="O1753" s="1" t="s">
        <v>122</v>
      </c>
      <c r="P1753" s="1" t="s">
        <v>266</v>
      </c>
      <c r="Q1753" s="1" t="s">
        <v>267</v>
      </c>
      <c r="R1753" s="1" t="s">
        <v>1665</v>
      </c>
      <c r="S1753" s="1" t="s">
        <v>1581</v>
      </c>
      <c r="T1753" s="1" t="s">
        <v>1666</v>
      </c>
      <c r="U1753" s="1" t="s">
        <v>1666</v>
      </c>
      <c r="V1753" s="18">
        <v>0</v>
      </c>
      <c r="W1753" s="18">
        <v>2.0370370370370373E-3</v>
      </c>
      <c r="X1753" s="18">
        <v>2.0370370370370373E-3</v>
      </c>
      <c r="Y1753" s="1" t="e">
        <f>VLOOKUP(A1753,tickets!A:A,1,0)</f>
        <v>#N/A</v>
      </c>
    </row>
    <row r="1754" spans="1:25" x14ac:dyDescent="0.2">
      <c r="A1754" s="1" t="s">
        <v>1687</v>
      </c>
      <c r="B1754" s="1" t="s">
        <v>115</v>
      </c>
      <c r="C1754" s="1" t="s">
        <v>20</v>
      </c>
      <c r="D1754" s="1" t="s">
        <v>243</v>
      </c>
      <c r="E1754" s="1" t="s">
        <v>66</v>
      </c>
      <c r="F1754" s="1" t="s">
        <v>144</v>
      </c>
      <c r="G1754" s="1" t="s">
        <v>116</v>
      </c>
      <c r="H1754" s="1" t="s">
        <v>40</v>
      </c>
      <c r="I1754" s="1" t="s">
        <v>117</v>
      </c>
      <c r="J1754" s="1" t="s">
        <v>81</v>
      </c>
      <c r="K1754" s="1" t="s">
        <v>111</v>
      </c>
      <c r="L1754" s="1" t="s">
        <v>1691</v>
      </c>
      <c r="M1754" s="1" t="s">
        <v>1688</v>
      </c>
      <c r="N1754" s="1" t="s">
        <v>1689</v>
      </c>
      <c r="O1754" s="1" t="s">
        <v>122</v>
      </c>
      <c r="P1754" s="1" t="s">
        <v>246</v>
      </c>
      <c r="Q1754" s="1" t="s">
        <v>247</v>
      </c>
      <c r="R1754" s="1" t="s">
        <v>1690</v>
      </c>
      <c r="S1754" s="1" t="s">
        <v>1581</v>
      </c>
      <c r="T1754" s="1" t="s">
        <v>7444</v>
      </c>
      <c r="U1754" s="1" t="s">
        <v>7445</v>
      </c>
      <c r="V1754" s="18">
        <v>0</v>
      </c>
      <c r="W1754" s="18">
        <v>2.2476851851851855E-2</v>
      </c>
      <c r="X1754" s="18">
        <v>2.2476851851851855E-2</v>
      </c>
      <c r="Y1754" s="1" t="e">
        <f>VLOOKUP(A1754,tickets!A:A,1,0)</f>
        <v>#N/A</v>
      </c>
    </row>
    <row r="1755" spans="1:25" x14ac:dyDescent="0.2">
      <c r="A1755" s="1" t="s">
        <v>2378</v>
      </c>
      <c r="B1755" s="1" t="s">
        <v>115</v>
      </c>
      <c r="C1755" s="1" t="s">
        <v>13</v>
      </c>
      <c r="D1755" s="1" t="s">
        <v>374</v>
      </c>
      <c r="E1755" s="1" t="s">
        <v>39</v>
      </c>
      <c r="F1755" s="1" t="s">
        <v>136</v>
      </c>
      <c r="G1755" s="1" t="s">
        <v>116</v>
      </c>
      <c r="H1755" s="1" t="s">
        <v>40</v>
      </c>
      <c r="I1755" s="1" t="s">
        <v>117</v>
      </c>
      <c r="J1755" s="1" t="s">
        <v>81</v>
      </c>
      <c r="K1755" s="1" t="s">
        <v>155</v>
      </c>
      <c r="L1755" s="1" t="s">
        <v>2382</v>
      </c>
      <c r="M1755" s="1" t="s">
        <v>2379</v>
      </c>
      <c r="N1755" s="1" t="s">
        <v>2380</v>
      </c>
      <c r="O1755" s="1" t="s">
        <v>122</v>
      </c>
      <c r="P1755" s="1" t="s">
        <v>246</v>
      </c>
      <c r="Q1755" s="1" t="s">
        <v>247</v>
      </c>
      <c r="R1755" s="1" t="s">
        <v>2381</v>
      </c>
      <c r="S1755" s="1" t="s">
        <v>2356</v>
      </c>
      <c r="T1755" s="1" t="s">
        <v>6250</v>
      </c>
      <c r="U1755" s="1" t="s">
        <v>6251</v>
      </c>
      <c r="V1755" s="18">
        <v>3.6703819444444448</v>
      </c>
      <c r="W1755" s="18">
        <v>3.6881597222222222</v>
      </c>
      <c r="X1755" s="18">
        <v>1.7777777777777778E-2</v>
      </c>
      <c r="Y1755" s="1" t="e">
        <f>VLOOKUP(A1755,tickets!A:A,1,0)</f>
        <v>#N/A</v>
      </c>
    </row>
    <row r="1756" spans="1:25" hidden="1" x14ac:dyDescent="0.2">
      <c r="A1756" s="1" t="s">
        <v>1677</v>
      </c>
      <c r="B1756" s="1" t="s">
        <v>124</v>
      </c>
      <c r="C1756" s="1" t="s">
        <v>17</v>
      </c>
      <c r="D1756" s="1" t="s">
        <v>277</v>
      </c>
      <c r="E1756" s="1" t="s">
        <v>55</v>
      </c>
      <c r="F1756" s="1" t="s">
        <v>125</v>
      </c>
      <c r="G1756" s="1" t="s">
        <v>123</v>
      </c>
      <c r="H1756" s="1" t="s">
        <v>50</v>
      </c>
      <c r="I1756" s="1" t="s">
        <v>109</v>
      </c>
      <c r="J1756" s="1" t="s">
        <v>80</v>
      </c>
      <c r="K1756" s="1" t="s">
        <v>1435</v>
      </c>
      <c r="L1756" s="1" t="s">
        <v>1439</v>
      </c>
      <c r="M1756" s="1" t="s">
        <v>1678</v>
      </c>
      <c r="N1756" s="1" t="s">
        <v>1678</v>
      </c>
      <c r="O1756" s="1" t="s">
        <v>122</v>
      </c>
      <c r="P1756" s="1" t="s">
        <v>278</v>
      </c>
      <c r="Q1756" s="1" t="s">
        <v>278</v>
      </c>
      <c r="R1756" s="1" t="s">
        <v>1679</v>
      </c>
      <c r="S1756" s="1" t="s">
        <v>1581</v>
      </c>
      <c r="T1756" s="1" t="s">
        <v>5949</v>
      </c>
      <c r="U1756" s="1" t="s">
        <v>7195</v>
      </c>
      <c r="V1756" s="18">
        <v>4.8055555555555553E-2</v>
      </c>
      <c r="W1756" s="18">
        <v>7.0451388888888897E-2</v>
      </c>
      <c r="X1756" s="18">
        <v>2.2395833333333334E-2</v>
      </c>
      <c r="Y1756" s="1" t="e">
        <f>VLOOKUP(A1756,tickets!A:A,1,0)</f>
        <v>#N/A</v>
      </c>
    </row>
    <row r="1757" spans="1:25" hidden="1" x14ac:dyDescent="0.2">
      <c r="A1757" s="1" t="s">
        <v>1966</v>
      </c>
      <c r="B1757" s="1" t="s">
        <v>185</v>
      </c>
      <c r="C1757" s="1" t="s">
        <v>16</v>
      </c>
      <c r="D1757" s="1" t="s">
        <v>339</v>
      </c>
      <c r="E1757" s="1" t="s">
        <v>54</v>
      </c>
      <c r="F1757" s="1" t="s">
        <v>187</v>
      </c>
      <c r="G1757" s="1" t="s">
        <v>110</v>
      </c>
      <c r="H1757" s="1" t="s">
        <v>50</v>
      </c>
      <c r="I1757" s="1" t="s">
        <v>109</v>
      </c>
      <c r="J1757" s="1" t="s">
        <v>80</v>
      </c>
      <c r="K1757" s="1" t="s">
        <v>1967</v>
      </c>
      <c r="L1757" s="1" t="s">
        <v>1971</v>
      </c>
      <c r="M1757" s="1" t="s">
        <v>1968</v>
      </c>
      <c r="N1757" s="1" t="s">
        <v>1969</v>
      </c>
      <c r="O1757" s="1" t="s">
        <v>122</v>
      </c>
      <c r="P1757" s="1" t="s">
        <v>199</v>
      </c>
      <c r="Q1757" s="1" t="s">
        <v>115</v>
      </c>
      <c r="R1757" s="1" t="s">
        <v>1970</v>
      </c>
      <c r="S1757" s="1" t="s">
        <v>1943</v>
      </c>
      <c r="T1757" s="1" t="s">
        <v>6730</v>
      </c>
      <c r="U1757" s="1" t="s">
        <v>6731</v>
      </c>
      <c r="V1757" s="18">
        <v>1.7206944444444445</v>
      </c>
      <c r="W1757" s="18">
        <v>1.7556944444444442</v>
      </c>
      <c r="X1757" s="18">
        <v>3.4999999999999996E-2</v>
      </c>
      <c r="Y1757" s="1" t="e">
        <f>VLOOKUP(A1757,tickets!A:A,1,0)</f>
        <v>#N/A</v>
      </c>
    </row>
    <row r="1758" spans="1:25" x14ac:dyDescent="0.2">
      <c r="A1758" s="1" t="s">
        <v>1866</v>
      </c>
      <c r="B1758" s="1" t="s">
        <v>199</v>
      </c>
      <c r="C1758" s="1" t="s">
        <v>14</v>
      </c>
      <c r="D1758" s="1" t="s">
        <v>344</v>
      </c>
      <c r="E1758" s="1" t="s">
        <v>49</v>
      </c>
      <c r="F1758" s="1" t="s">
        <v>143</v>
      </c>
      <c r="G1758" s="1" t="s">
        <v>110</v>
      </c>
      <c r="H1758" s="1" t="s">
        <v>50</v>
      </c>
      <c r="I1758" s="1" t="s">
        <v>109</v>
      </c>
      <c r="J1758" s="1" t="s">
        <v>81</v>
      </c>
      <c r="K1758" s="1" t="s">
        <v>129</v>
      </c>
      <c r="L1758" s="1" t="s">
        <v>1870</v>
      </c>
      <c r="M1758" s="1" t="s">
        <v>1867</v>
      </c>
      <c r="N1758" s="1" t="s">
        <v>1868</v>
      </c>
      <c r="O1758" s="1" t="s">
        <v>122</v>
      </c>
      <c r="P1758" s="1" t="s">
        <v>249</v>
      </c>
      <c r="Q1758" s="1" t="s">
        <v>345</v>
      </c>
      <c r="R1758" s="1" t="s">
        <v>1869</v>
      </c>
      <c r="S1758" s="1" t="s">
        <v>1720</v>
      </c>
      <c r="T1758" s="1" t="s">
        <v>6171</v>
      </c>
      <c r="V1758" s="18">
        <v>0.89113425925925915</v>
      </c>
      <c r="W1758" s="18">
        <v>1.0105787037037037</v>
      </c>
      <c r="X1758" s="18">
        <v>0.11944444444444445</v>
      </c>
      <c r="Y1758" s="1" t="e">
        <f>VLOOKUP(A1758,tickets!A:A,1,0)</f>
        <v>#N/A</v>
      </c>
    </row>
    <row r="1759" spans="1:25" hidden="1" x14ac:dyDescent="0.2">
      <c r="A1759" s="1" t="s">
        <v>5775</v>
      </c>
      <c r="B1759" s="1" t="s">
        <v>164</v>
      </c>
      <c r="C1759" s="1" t="s">
        <v>295</v>
      </c>
      <c r="D1759" s="1" t="s">
        <v>251</v>
      </c>
      <c r="E1759" s="1" t="s">
        <v>261</v>
      </c>
      <c r="F1759" s="1" t="s">
        <v>335</v>
      </c>
      <c r="G1759" s="1" t="s">
        <v>110</v>
      </c>
      <c r="H1759" s="1" t="s">
        <v>50</v>
      </c>
      <c r="I1759" s="1" t="s">
        <v>109</v>
      </c>
      <c r="J1759" s="1" t="s">
        <v>4186</v>
      </c>
      <c r="K1759" s="1" t="s">
        <v>129</v>
      </c>
      <c r="L1759" s="1" t="s">
        <v>336</v>
      </c>
      <c r="M1759" s="1" t="s">
        <v>11479</v>
      </c>
      <c r="N1759" s="1" t="s">
        <v>11480</v>
      </c>
      <c r="O1759" s="1" t="s">
        <v>122</v>
      </c>
      <c r="P1759" s="1" t="s">
        <v>246</v>
      </c>
      <c r="Q1759" s="1" t="s">
        <v>247</v>
      </c>
      <c r="R1759" s="1" t="s">
        <v>11481</v>
      </c>
      <c r="S1759" s="1" t="s">
        <v>1581</v>
      </c>
      <c r="U1759" s="1" t="s">
        <v>5668</v>
      </c>
      <c r="V1759" s="18">
        <v>0</v>
      </c>
      <c r="W1759" s="18">
        <v>0</v>
      </c>
      <c r="X1759" s="18">
        <v>0</v>
      </c>
      <c r="Y1759" s="1" t="e">
        <f>VLOOKUP(A1759,tickets!A:A,1,0)</f>
        <v>#N/A</v>
      </c>
    </row>
    <row r="1760" spans="1:25" hidden="1" x14ac:dyDescent="0.2">
      <c r="A1760" s="1" t="s">
        <v>6018</v>
      </c>
      <c r="B1760" s="1" t="s">
        <v>132</v>
      </c>
      <c r="C1760" s="1" t="s">
        <v>309</v>
      </c>
      <c r="D1760" s="1" t="s">
        <v>257</v>
      </c>
      <c r="E1760" s="1" t="s">
        <v>284</v>
      </c>
      <c r="F1760" s="1" t="s">
        <v>461</v>
      </c>
      <c r="G1760" s="1" t="s">
        <v>116</v>
      </c>
      <c r="H1760" s="1" t="s">
        <v>40</v>
      </c>
      <c r="I1760" s="1" t="s">
        <v>117</v>
      </c>
      <c r="J1760" s="1" t="s">
        <v>81</v>
      </c>
      <c r="K1760" s="1" t="s">
        <v>473</v>
      </c>
      <c r="L1760" s="1" t="s">
        <v>474</v>
      </c>
      <c r="M1760" s="1" t="s">
        <v>11482</v>
      </c>
      <c r="N1760" s="1" t="s">
        <v>11483</v>
      </c>
      <c r="O1760" s="1" t="s">
        <v>122</v>
      </c>
      <c r="P1760" s="1" t="s">
        <v>199</v>
      </c>
      <c r="Q1760" s="1" t="s">
        <v>115</v>
      </c>
      <c r="R1760" s="1" t="s">
        <v>11484</v>
      </c>
      <c r="S1760" s="1" t="s">
        <v>1581</v>
      </c>
      <c r="T1760" s="1" t="s">
        <v>6022</v>
      </c>
      <c r="V1760" s="18">
        <v>1.2395833333333335E-2</v>
      </c>
      <c r="W1760" s="18">
        <v>1.6469907407407405E-2</v>
      </c>
      <c r="X1760" s="18">
        <v>4.0740740740740746E-3</v>
      </c>
      <c r="Y1760" s="1" t="e">
        <f>VLOOKUP(A1760,tickets!A:A,1,0)</f>
        <v>#N/A</v>
      </c>
    </row>
    <row r="1761" spans="1:25" hidden="1" x14ac:dyDescent="0.2">
      <c r="A1761" s="1" t="s">
        <v>7268</v>
      </c>
      <c r="B1761" s="1" t="s">
        <v>132</v>
      </c>
      <c r="C1761" s="1" t="s">
        <v>251</v>
      </c>
      <c r="D1761" s="1" t="s">
        <v>257</v>
      </c>
      <c r="E1761" s="1" t="s">
        <v>261</v>
      </c>
      <c r="F1761" s="1" t="s">
        <v>461</v>
      </c>
      <c r="G1761" s="1" t="s">
        <v>116</v>
      </c>
      <c r="H1761" s="1" t="s">
        <v>40</v>
      </c>
      <c r="I1761" s="1" t="s">
        <v>117</v>
      </c>
      <c r="J1761" s="1" t="s">
        <v>81</v>
      </c>
      <c r="K1761" s="1" t="s">
        <v>118</v>
      </c>
      <c r="L1761" s="1" t="s">
        <v>7269</v>
      </c>
      <c r="M1761" s="1" t="s">
        <v>11485</v>
      </c>
      <c r="N1761" s="1" t="s">
        <v>11486</v>
      </c>
      <c r="O1761" s="1" t="s">
        <v>122</v>
      </c>
      <c r="P1761" s="1" t="s">
        <v>199</v>
      </c>
      <c r="Q1761" s="1" t="s">
        <v>115</v>
      </c>
      <c r="R1761" s="1" t="s">
        <v>11487</v>
      </c>
      <c r="S1761" s="1" t="s">
        <v>1581</v>
      </c>
      <c r="T1761" s="1" t="s">
        <v>7273</v>
      </c>
      <c r="U1761" s="1" t="s">
        <v>7274</v>
      </c>
      <c r="V1761" s="18">
        <v>1.9560185185185184E-3</v>
      </c>
      <c r="W1761" s="18">
        <v>5.1446759259259262E-2</v>
      </c>
      <c r="X1761" s="18">
        <v>4.9490740740740745E-2</v>
      </c>
      <c r="Y1761" s="1" t="e">
        <f>VLOOKUP(A1761,tickets!A:A,1,0)</f>
        <v>#N/A</v>
      </c>
    </row>
    <row r="1762" spans="1:25" hidden="1" x14ac:dyDescent="0.2">
      <c r="A1762" s="1" t="s">
        <v>7282</v>
      </c>
      <c r="B1762" s="1" t="s">
        <v>132</v>
      </c>
      <c r="C1762" s="1" t="s">
        <v>256</v>
      </c>
      <c r="D1762" s="1" t="s">
        <v>257</v>
      </c>
      <c r="E1762" s="1" t="s">
        <v>263</v>
      </c>
      <c r="F1762" s="1" t="s">
        <v>174</v>
      </c>
      <c r="G1762" s="1" t="s">
        <v>116</v>
      </c>
      <c r="H1762" s="1" t="s">
        <v>40</v>
      </c>
      <c r="I1762" s="1" t="s">
        <v>117</v>
      </c>
      <c r="J1762" s="1" t="s">
        <v>81</v>
      </c>
      <c r="K1762" s="1" t="s">
        <v>129</v>
      </c>
      <c r="L1762" s="1" t="s">
        <v>264</v>
      </c>
      <c r="M1762" s="1" t="s">
        <v>11488</v>
      </c>
      <c r="N1762" s="1" t="s">
        <v>11489</v>
      </c>
      <c r="O1762" s="1" t="s">
        <v>122</v>
      </c>
      <c r="P1762" s="1" t="s">
        <v>199</v>
      </c>
      <c r="Q1762" s="1" t="s">
        <v>115</v>
      </c>
      <c r="R1762" s="1" t="s">
        <v>11490</v>
      </c>
      <c r="S1762" s="1" t="s">
        <v>1720</v>
      </c>
      <c r="T1762" s="1" t="s">
        <v>7286</v>
      </c>
      <c r="U1762" s="1" t="s">
        <v>262</v>
      </c>
      <c r="V1762" s="18">
        <v>0.37861111111111106</v>
      </c>
      <c r="W1762" s="18">
        <v>0.38549768518518518</v>
      </c>
      <c r="X1762" s="18">
        <v>6.8865740740740736E-3</v>
      </c>
      <c r="Y1762" s="1" t="e">
        <f>VLOOKUP(A1762,tickets!A:A,1,0)</f>
        <v>#N/A</v>
      </c>
    </row>
    <row r="1763" spans="1:25" hidden="1" x14ac:dyDescent="0.2">
      <c r="A1763" s="1" t="s">
        <v>6560</v>
      </c>
      <c r="B1763" s="1" t="s">
        <v>132</v>
      </c>
      <c r="C1763" s="1" t="s">
        <v>250</v>
      </c>
      <c r="D1763" s="1" t="s">
        <v>251</v>
      </c>
      <c r="E1763" s="1" t="s">
        <v>302</v>
      </c>
      <c r="F1763" s="1" t="s">
        <v>303</v>
      </c>
      <c r="G1763" s="1" t="s">
        <v>110</v>
      </c>
      <c r="H1763" s="1" t="s">
        <v>50</v>
      </c>
      <c r="I1763" s="1" t="s">
        <v>109</v>
      </c>
      <c r="J1763" s="1" t="s">
        <v>81</v>
      </c>
      <c r="K1763" s="1" t="s">
        <v>129</v>
      </c>
      <c r="L1763" s="1" t="s">
        <v>6561</v>
      </c>
      <c r="M1763" s="1" t="s">
        <v>11491</v>
      </c>
      <c r="N1763" s="1" t="s">
        <v>11492</v>
      </c>
      <c r="O1763" s="1" t="s">
        <v>122</v>
      </c>
      <c r="P1763" s="1" t="s">
        <v>246</v>
      </c>
      <c r="Q1763" s="1" t="s">
        <v>247</v>
      </c>
      <c r="R1763" s="1" t="s">
        <v>11493</v>
      </c>
      <c r="S1763" s="1" t="s">
        <v>1581</v>
      </c>
      <c r="T1763" s="1" t="s">
        <v>6565</v>
      </c>
      <c r="U1763" s="1" t="s">
        <v>6566</v>
      </c>
      <c r="V1763" s="18">
        <v>3.7847222222222223E-3</v>
      </c>
      <c r="W1763" s="18">
        <v>8.9236111111111113E-3</v>
      </c>
      <c r="X1763" s="18">
        <v>5.138888888888889E-3</v>
      </c>
      <c r="Y1763" s="1" t="e">
        <f>VLOOKUP(A1763,tickets!A:A,1,0)</f>
        <v>#N/A</v>
      </c>
    </row>
    <row r="1764" spans="1:25" hidden="1" x14ac:dyDescent="0.2">
      <c r="A1764" s="1" t="s">
        <v>1684</v>
      </c>
      <c r="B1764" s="1" t="s">
        <v>124</v>
      </c>
      <c r="C1764" s="1" t="s">
        <v>19</v>
      </c>
      <c r="D1764" s="1" t="s">
        <v>277</v>
      </c>
      <c r="E1764" s="1" t="s">
        <v>62</v>
      </c>
      <c r="F1764" s="1" t="s">
        <v>125</v>
      </c>
      <c r="G1764" s="1" t="s">
        <v>123</v>
      </c>
      <c r="H1764" s="1" t="s">
        <v>50</v>
      </c>
      <c r="I1764" s="1" t="s">
        <v>109</v>
      </c>
      <c r="J1764" s="1" t="s">
        <v>80</v>
      </c>
      <c r="K1764" s="1" t="s">
        <v>121</v>
      </c>
      <c r="L1764" s="1" t="s">
        <v>1686</v>
      </c>
      <c r="M1764" s="1" t="s">
        <v>1685</v>
      </c>
      <c r="N1764" s="1" t="s">
        <v>1685</v>
      </c>
      <c r="O1764" s="1" t="s">
        <v>122</v>
      </c>
      <c r="P1764" s="1" t="s">
        <v>266</v>
      </c>
      <c r="Q1764" s="1" t="s">
        <v>267</v>
      </c>
      <c r="R1764" s="1" t="s">
        <v>1682</v>
      </c>
      <c r="S1764" s="1" t="s">
        <v>1581</v>
      </c>
      <c r="T1764" s="1" t="s">
        <v>6143</v>
      </c>
      <c r="U1764" s="1" t="s">
        <v>6144</v>
      </c>
      <c r="V1764" s="18">
        <v>5.115740740740741E-3</v>
      </c>
      <c r="W1764" s="18">
        <v>1.4756944444444446E-2</v>
      </c>
      <c r="X1764" s="18">
        <v>9.6412037037037039E-3</v>
      </c>
      <c r="Y1764" s="1" t="e">
        <f>VLOOKUP(A1764,tickets!A:A,1,0)</f>
        <v>#N/A</v>
      </c>
    </row>
    <row r="1765" spans="1:25" hidden="1" x14ac:dyDescent="0.2">
      <c r="A1765" s="1" t="s">
        <v>6512</v>
      </c>
      <c r="B1765" s="1" t="s">
        <v>132</v>
      </c>
      <c r="C1765" s="1" t="s">
        <v>309</v>
      </c>
      <c r="D1765" s="1" t="s">
        <v>257</v>
      </c>
      <c r="E1765" s="1" t="s">
        <v>284</v>
      </c>
      <c r="F1765" s="1" t="s">
        <v>471</v>
      </c>
      <c r="G1765" s="1" t="s">
        <v>116</v>
      </c>
      <c r="H1765" s="1" t="s">
        <v>40</v>
      </c>
      <c r="I1765" s="1" t="s">
        <v>117</v>
      </c>
      <c r="J1765" s="1" t="s">
        <v>81</v>
      </c>
      <c r="K1765" s="1" t="s">
        <v>111</v>
      </c>
      <c r="L1765" s="1" t="s">
        <v>379</v>
      </c>
      <c r="M1765" s="1" t="s">
        <v>11494</v>
      </c>
      <c r="N1765" s="1" t="s">
        <v>11495</v>
      </c>
      <c r="O1765" s="1" t="s">
        <v>122</v>
      </c>
      <c r="P1765" s="1" t="s">
        <v>266</v>
      </c>
      <c r="Q1765" s="1" t="s">
        <v>443</v>
      </c>
      <c r="R1765" s="1" t="s">
        <v>11496</v>
      </c>
      <c r="S1765" s="1" t="s">
        <v>1720</v>
      </c>
      <c r="T1765" s="1" t="s">
        <v>6516</v>
      </c>
      <c r="U1765" s="1" t="s">
        <v>262</v>
      </c>
      <c r="V1765" s="18">
        <v>0.42670138888888887</v>
      </c>
      <c r="W1765" s="18">
        <v>0.43508101851851855</v>
      </c>
      <c r="X1765" s="18">
        <v>8.3796296296296292E-3</v>
      </c>
      <c r="Y1765" s="1" t="e">
        <f>VLOOKUP(A1765,tickets!A:A,1,0)</f>
        <v>#N/A</v>
      </c>
    </row>
    <row r="1766" spans="1:25" hidden="1" x14ac:dyDescent="0.2">
      <c r="A1766" s="1" t="s">
        <v>1861</v>
      </c>
      <c r="B1766" s="1" t="s">
        <v>152</v>
      </c>
      <c r="C1766" s="1" t="s">
        <v>13</v>
      </c>
      <c r="D1766" s="1" t="s">
        <v>17</v>
      </c>
      <c r="E1766" s="1" t="s">
        <v>37</v>
      </c>
      <c r="F1766" s="1" t="s">
        <v>531</v>
      </c>
      <c r="G1766" s="1" t="s">
        <v>116</v>
      </c>
      <c r="H1766" s="1" t="s">
        <v>40</v>
      </c>
      <c r="I1766" s="1" t="s">
        <v>117</v>
      </c>
      <c r="J1766" s="1" t="s">
        <v>80</v>
      </c>
      <c r="K1766" s="1" t="s">
        <v>111</v>
      </c>
      <c r="L1766" s="1" t="s">
        <v>1865</v>
      </c>
      <c r="M1766" s="1" t="s">
        <v>1862</v>
      </c>
      <c r="N1766" s="1" t="s">
        <v>1863</v>
      </c>
      <c r="O1766" s="1" t="s">
        <v>122</v>
      </c>
      <c r="P1766" s="1" t="s">
        <v>266</v>
      </c>
      <c r="Q1766" s="1" t="s">
        <v>341</v>
      </c>
      <c r="R1766" s="1" t="s">
        <v>1864</v>
      </c>
      <c r="S1766" s="1" t="s">
        <v>1720</v>
      </c>
      <c r="T1766" s="1" t="s">
        <v>6692</v>
      </c>
      <c r="U1766" s="1" t="s">
        <v>6693</v>
      </c>
      <c r="V1766" s="18">
        <v>0.50380787037037034</v>
      </c>
      <c r="W1766" s="18">
        <v>0.50715277777777779</v>
      </c>
      <c r="X1766" s="18">
        <v>3.3449074074074071E-3</v>
      </c>
      <c r="Y1766" s="1" t="e">
        <f>VLOOKUP(A1766,tickets!A:A,1,0)</f>
        <v>#N/A</v>
      </c>
    </row>
    <row r="1767" spans="1:25" hidden="1" x14ac:dyDescent="0.2">
      <c r="A1767" s="1" t="s">
        <v>1713</v>
      </c>
      <c r="B1767" s="1" t="s">
        <v>124</v>
      </c>
      <c r="C1767" s="1" t="s">
        <v>18</v>
      </c>
      <c r="D1767" s="1" t="s">
        <v>277</v>
      </c>
      <c r="E1767" s="1" t="s">
        <v>58</v>
      </c>
      <c r="F1767" s="1" t="s">
        <v>125</v>
      </c>
      <c r="G1767" s="1" t="s">
        <v>123</v>
      </c>
      <c r="H1767" s="1" t="s">
        <v>50</v>
      </c>
      <c r="I1767" s="1" t="s">
        <v>109</v>
      </c>
      <c r="J1767" s="1" t="s">
        <v>80</v>
      </c>
      <c r="K1767" s="1" t="s">
        <v>126</v>
      </c>
      <c r="L1767" s="1" t="s">
        <v>215</v>
      </c>
      <c r="M1767" s="1" t="s">
        <v>1714</v>
      </c>
      <c r="N1767" s="1" t="s">
        <v>1714</v>
      </c>
      <c r="O1767" s="1" t="s">
        <v>122</v>
      </c>
      <c r="P1767" s="1" t="s">
        <v>278</v>
      </c>
      <c r="Q1767" s="1" t="s">
        <v>278</v>
      </c>
      <c r="R1767" s="1" t="s">
        <v>1715</v>
      </c>
      <c r="S1767" s="1" t="s">
        <v>1581</v>
      </c>
      <c r="T1767" s="1" t="s">
        <v>6586</v>
      </c>
      <c r="U1767" s="1" t="s">
        <v>6587</v>
      </c>
      <c r="V1767" s="18">
        <v>6.9606481481481478E-2</v>
      </c>
      <c r="W1767" s="18">
        <v>7.3124999999999996E-2</v>
      </c>
      <c r="X1767" s="18">
        <v>3.5185185185185185E-3</v>
      </c>
      <c r="Y1767" s="1" t="e">
        <f>VLOOKUP(A1767,tickets!A:A,1,0)</f>
        <v>#N/A</v>
      </c>
    </row>
    <row r="1768" spans="1:25" x14ac:dyDescent="0.2">
      <c r="A1768" s="1" t="s">
        <v>2310</v>
      </c>
      <c r="B1768" s="1" t="s">
        <v>115</v>
      </c>
      <c r="C1768" s="1" t="s">
        <v>17</v>
      </c>
      <c r="D1768" s="1" t="s">
        <v>243</v>
      </c>
      <c r="E1768" s="1" t="s">
        <v>197</v>
      </c>
      <c r="F1768" s="1" t="s">
        <v>191</v>
      </c>
      <c r="G1768" s="1" t="s">
        <v>116</v>
      </c>
      <c r="H1768" s="1" t="s">
        <v>40</v>
      </c>
      <c r="I1768" s="1" t="s">
        <v>117</v>
      </c>
      <c r="J1768" s="1" t="s">
        <v>81</v>
      </c>
      <c r="K1768" s="1" t="s">
        <v>459</v>
      </c>
      <c r="L1768" s="1" t="s">
        <v>2314</v>
      </c>
      <c r="M1768" s="1" t="s">
        <v>2311</v>
      </c>
      <c r="N1768" s="1" t="s">
        <v>2312</v>
      </c>
      <c r="O1768" s="1" t="s">
        <v>122</v>
      </c>
      <c r="P1768" s="1" t="s">
        <v>266</v>
      </c>
      <c r="Q1768" s="1" t="s">
        <v>341</v>
      </c>
      <c r="R1768" s="1" t="s">
        <v>2313</v>
      </c>
      <c r="S1768" s="1" t="s">
        <v>2198</v>
      </c>
      <c r="T1768" s="1" t="s">
        <v>6184</v>
      </c>
      <c r="V1768" s="18">
        <v>1.939525462962963</v>
      </c>
      <c r="W1768" s="18">
        <v>2.273113425925926</v>
      </c>
      <c r="X1768" s="18">
        <v>0.33358796296296295</v>
      </c>
      <c r="Y1768" s="1" t="e">
        <f>VLOOKUP(A1768,tickets!A:A,1,0)</f>
        <v>#N/A</v>
      </c>
    </row>
    <row r="1769" spans="1:25" hidden="1" x14ac:dyDescent="0.2">
      <c r="A1769" s="1" t="s">
        <v>6535</v>
      </c>
      <c r="B1769" s="1" t="s">
        <v>132</v>
      </c>
      <c r="C1769" s="1" t="s">
        <v>250</v>
      </c>
      <c r="D1769" s="1" t="s">
        <v>251</v>
      </c>
      <c r="E1769" s="1" t="s">
        <v>302</v>
      </c>
      <c r="F1769" s="1" t="s">
        <v>303</v>
      </c>
      <c r="G1769" s="1" t="s">
        <v>110</v>
      </c>
      <c r="H1769" s="1" t="s">
        <v>50</v>
      </c>
      <c r="I1769" s="1" t="s">
        <v>109</v>
      </c>
      <c r="J1769" s="1" t="s">
        <v>81</v>
      </c>
      <c r="K1769" s="1" t="s">
        <v>129</v>
      </c>
      <c r="L1769" s="1" t="s">
        <v>6536</v>
      </c>
      <c r="M1769" s="1" t="s">
        <v>11497</v>
      </c>
      <c r="N1769" s="1" t="s">
        <v>11498</v>
      </c>
      <c r="O1769" s="1" t="s">
        <v>122</v>
      </c>
      <c r="P1769" s="1" t="s">
        <v>246</v>
      </c>
      <c r="Q1769" s="1" t="s">
        <v>247</v>
      </c>
      <c r="R1769" s="1" t="s">
        <v>11499</v>
      </c>
      <c r="S1769" s="1" t="s">
        <v>1720</v>
      </c>
      <c r="T1769" s="1" t="s">
        <v>307</v>
      </c>
      <c r="U1769" s="1" t="s">
        <v>276</v>
      </c>
      <c r="V1769" s="18">
        <v>8.3333333333333339E-4</v>
      </c>
      <c r="W1769" s="18">
        <v>4.6874999999999998E-3</v>
      </c>
      <c r="X1769" s="18">
        <v>3.8541666666666668E-3</v>
      </c>
      <c r="Y1769" s="1" t="e">
        <f>VLOOKUP(A1769,tickets!A:A,1,0)</f>
        <v>#N/A</v>
      </c>
    </row>
    <row r="1770" spans="1:25" x14ac:dyDescent="0.2">
      <c r="A1770" s="1" t="s">
        <v>1716</v>
      </c>
      <c r="B1770" s="1" t="s">
        <v>115</v>
      </c>
      <c r="C1770" s="1" t="s">
        <v>20</v>
      </c>
      <c r="D1770" s="1" t="s">
        <v>257</v>
      </c>
      <c r="E1770" s="1" t="s">
        <v>66</v>
      </c>
      <c r="F1770" s="1" t="s">
        <v>135</v>
      </c>
      <c r="G1770" s="1" t="s">
        <v>110</v>
      </c>
      <c r="H1770" s="1" t="s">
        <v>50</v>
      </c>
      <c r="I1770" s="1" t="s">
        <v>109</v>
      </c>
      <c r="J1770" s="1" t="s">
        <v>81</v>
      </c>
      <c r="K1770" s="1" t="s">
        <v>111</v>
      </c>
      <c r="L1770" s="1" t="s">
        <v>1721</v>
      </c>
      <c r="M1770" s="1" t="s">
        <v>1717</v>
      </c>
      <c r="N1770" s="1" t="s">
        <v>1718</v>
      </c>
      <c r="O1770" s="1" t="s">
        <v>122</v>
      </c>
      <c r="P1770" s="1" t="s">
        <v>246</v>
      </c>
      <c r="Q1770" s="1" t="s">
        <v>247</v>
      </c>
      <c r="R1770" s="1" t="s">
        <v>1719</v>
      </c>
      <c r="S1770" s="1" t="s">
        <v>1720</v>
      </c>
      <c r="T1770" s="1" t="s">
        <v>6228</v>
      </c>
      <c r="U1770" s="1" t="s">
        <v>6229</v>
      </c>
      <c r="V1770" s="18">
        <v>2.4444444444444446E-2</v>
      </c>
      <c r="W1770" s="18">
        <v>4.7557870370370368E-2</v>
      </c>
      <c r="X1770" s="18">
        <v>2.3113425925925926E-2</v>
      </c>
      <c r="Y1770" s="1" t="e">
        <f>VLOOKUP(A1770,tickets!A:A,1,0)</f>
        <v>#N/A</v>
      </c>
    </row>
    <row r="1771" spans="1:25" x14ac:dyDescent="0.2">
      <c r="A1771" s="1" t="s">
        <v>1727</v>
      </c>
      <c r="B1771" s="1" t="s">
        <v>115</v>
      </c>
      <c r="C1771" s="1" t="s">
        <v>15</v>
      </c>
      <c r="D1771" s="1" t="s">
        <v>243</v>
      </c>
      <c r="E1771" s="1" t="s">
        <v>53</v>
      </c>
      <c r="F1771" s="1" t="s">
        <v>135</v>
      </c>
      <c r="G1771" s="1" t="s">
        <v>110</v>
      </c>
      <c r="H1771" s="1" t="s">
        <v>50</v>
      </c>
      <c r="I1771" s="1" t="s">
        <v>109</v>
      </c>
      <c r="J1771" s="1" t="s">
        <v>81</v>
      </c>
      <c r="K1771" s="1" t="s">
        <v>203</v>
      </c>
      <c r="L1771" s="1" t="s">
        <v>1731</v>
      </c>
      <c r="M1771" s="1" t="s">
        <v>1728</v>
      </c>
      <c r="N1771" s="1" t="s">
        <v>1729</v>
      </c>
      <c r="O1771" s="1" t="s">
        <v>122</v>
      </c>
      <c r="P1771" s="1" t="s">
        <v>246</v>
      </c>
      <c r="Q1771" s="1" t="s">
        <v>247</v>
      </c>
      <c r="R1771" s="1" t="s">
        <v>1730</v>
      </c>
      <c r="S1771" s="1" t="s">
        <v>1720</v>
      </c>
      <c r="T1771" s="1" t="s">
        <v>6845</v>
      </c>
      <c r="U1771" s="1" t="s">
        <v>6846</v>
      </c>
      <c r="V1771" s="18">
        <v>0.3460300925925926</v>
      </c>
      <c r="W1771" s="18">
        <v>0.37265046296296295</v>
      </c>
      <c r="X1771" s="18">
        <v>2.6620370370370374E-2</v>
      </c>
      <c r="Y1771" s="1" t="e">
        <f>VLOOKUP(A1771,tickets!A:A,1,0)</f>
        <v>#N/A</v>
      </c>
    </row>
    <row r="1772" spans="1:25" hidden="1" x14ac:dyDescent="0.2">
      <c r="A1772" s="1" t="s">
        <v>6391</v>
      </c>
      <c r="B1772" s="1" t="s">
        <v>132</v>
      </c>
      <c r="C1772" s="1" t="s">
        <v>242</v>
      </c>
      <c r="D1772" s="1" t="s">
        <v>251</v>
      </c>
      <c r="E1772" s="1" t="s">
        <v>271</v>
      </c>
      <c r="F1772" s="1" t="s">
        <v>272</v>
      </c>
      <c r="G1772" s="1" t="s">
        <v>110</v>
      </c>
      <c r="H1772" s="1" t="s">
        <v>50</v>
      </c>
      <c r="I1772" s="1" t="s">
        <v>109</v>
      </c>
      <c r="J1772" s="1" t="s">
        <v>4186</v>
      </c>
      <c r="K1772" s="1" t="s">
        <v>114</v>
      </c>
      <c r="L1772" s="1" t="s">
        <v>368</v>
      </c>
      <c r="M1772" s="1" t="s">
        <v>11500</v>
      </c>
      <c r="N1772" s="1" t="s">
        <v>11501</v>
      </c>
      <c r="O1772" s="1" t="s">
        <v>122</v>
      </c>
      <c r="P1772" s="1" t="s">
        <v>266</v>
      </c>
      <c r="Q1772" s="1" t="s">
        <v>283</v>
      </c>
      <c r="R1772" s="1" t="s">
        <v>11502</v>
      </c>
      <c r="S1772" s="1" t="s">
        <v>1720</v>
      </c>
      <c r="T1772" s="1" t="s">
        <v>368</v>
      </c>
      <c r="U1772" s="1" t="s">
        <v>276</v>
      </c>
      <c r="V1772" s="18">
        <v>0</v>
      </c>
      <c r="W1772" s="18">
        <v>0</v>
      </c>
      <c r="X1772" s="18">
        <v>0</v>
      </c>
      <c r="Y1772" s="1" t="e">
        <f>VLOOKUP(A1772,tickets!A:A,1,0)</f>
        <v>#N/A</v>
      </c>
    </row>
    <row r="1773" spans="1:25" hidden="1" x14ac:dyDescent="0.2">
      <c r="A1773" s="1" t="s">
        <v>6395</v>
      </c>
      <c r="B1773" s="1" t="s">
        <v>132</v>
      </c>
      <c r="C1773" s="1" t="s">
        <v>242</v>
      </c>
      <c r="D1773" s="1" t="s">
        <v>251</v>
      </c>
      <c r="E1773" s="1" t="s">
        <v>271</v>
      </c>
      <c r="F1773" s="1" t="s">
        <v>272</v>
      </c>
      <c r="G1773" s="1" t="s">
        <v>110</v>
      </c>
      <c r="H1773" s="1" t="s">
        <v>50</v>
      </c>
      <c r="I1773" s="1" t="s">
        <v>109</v>
      </c>
      <c r="J1773" s="1" t="s">
        <v>4186</v>
      </c>
      <c r="K1773" s="1" t="s">
        <v>114</v>
      </c>
      <c r="L1773" s="1" t="s">
        <v>273</v>
      </c>
      <c r="M1773" s="1" t="s">
        <v>11503</v>
      </c>
      <c r="N1773" s="1" t="s">
        <v>11504</v>
      </c>
      <c r="O1773" s="1" t="s">
        <v>122</v>
      </c>
      <c r="P1773" s="1" t="s">
        <v>266</v>
      </c>
      <c r="Q1773" s="1" t="s">
        <v>274</v>
      </c>
      <c r="R1773" s="1" t="s">
        <v>11505</v>
      </c>
      <c r="S1773" s="1" t="s">
        <v>1720</v>
      </c>
      <c r="T1773" s="1" t="s">
        <v>275</v>
      </c>
      <c r="U1773" s="1" t="s">
        <v>276</v>
      </c>
      <c r="V1773" s="18">
        <v>0</v>
      </c>
      <c r="W1773" s="18">
        <v>0</v>
      </c>
      <c r="X1773" s="18">
        <v>0</v>
      </c>
      <c r="Y1773" s="1" t="e">
        <f>VLOOKUP(A1773,tickets!A:A,1,0)</f>
        <v>#N/A</v>
      </c>
    </row>
    <row r="1774" spans="1:25" hidden="1" x14ac:dyDescent="0.2">
      <c r="A1774" s="1" t="s">
        <v>6004</v>
      </c>
      <c r="B1774" s="1" t="s">
        <v>132</v>
      </c>
      <c r="C1774" s="1" t="s">
        <v>250</v>
      </c>
      <c r="D1774" s="1" t="s">
        <v>251</v>
      </c>
      <c r="E1774" s="1" t="s">
        <v>263</v>
      </c>
      <c r="F1774" s="1" t="s">
        <v>293</v>
      </c>
      <c r="G1774" s="1" t="s">
        <v>116</v>
      </c>
      <c r="H1774" s="1" t="s">
        <v>40</v>
      </c>
      <c r="I1774" s="1" t="s">
        <v>117</v>
      </c>
      <c r="J1774" s="1" t="s">
        <v>81</v>
      </c>
      <c r="K1774" s="1" t="s">
        <v>129</v>
      </c>
      <c r="L1774" s="1" t="s">
        <v>333</v>
      </c>
      <c r="M1774" s="1" t="s">
        <v>11506</v>
      </c>
      <c r="N1774" s="1" t="s">
        <v>11507</v>
      </c>
      <c r="O1774" s="1" t="s">
        <v>122</v>
      </c>
      <c r="P1774" s="1" t="s">
        <v>246</v>
      </c>
      <c r="Q1774" s="1" t="s">
        <v>247</v>
      </c>
      <c r="R1774" s="1" t="s">
        <v>11507</v>
      </c>
      <c r="S1774" s="1" t="s">
        <v>1720</v>
      </c>
      <c r="T1774" s="1" t="s">
        <v>333</v>
      </c>
      <c r="U1774" s="1" t="s">
        <v>334</v>
      </c>
      <c r="V1774" s="18">
        <v>0</v>
      </c>
      <c r="W1774" s="18">
        <v>3.425925925925926E-3</v>
      </c>
      <c r="X1774" s="18">
        <v>3.425925925925926E-3</v>
      </c>
      <c r="Y1774" s="1" t="e">
        <f>VLOOKUP(A1774,tickets!A:A,1,0)</f>
        <v>#N/A</v>
      </c>
    </row>
    <row r="1775" spans="1:25" hidden="1" x14ac:dyDescent="0.2">
      <c r="A1775" s="1" t="s">
        <v>6815</v>
      </c>
      <c r="B1775" s="1" t="s">
        <v>132</v>
      </c>
      <c r="C1775" s="1" t="s">
        <v>250</v>
      </c>
      <c r="D1775" s="1" t="s">
        <v>251</v>
      </c>
      <c r="E1775" s="1" t="s">
        <v>263</v>
      </c>
      <c r="F1775" s="1" t="s">
        <v>293</v>
      </c>
      <c r="G1775" s="1" t="s">
        <v>116</v>
      </c>
      <c r="H1775" s="1" t="s">
        <v>40</v>
      </c>
      <c r="I1775" s="1" t="s">
        <v>117</v>
      </c>
      <c r="J1775" s="1" t="s">
        <v>81</v>
      </c>
      <c r="K1775" s="1" t="s">
        <v>129</v>
      </c>
      <c r="L1775" s="1" t="s">
        <v>386</v>
      </c>
      <c r="M1775" s="1" t="s">
        <v>11508</v>
      </c>
      <c r="N1775" s="1" t="s">
        <v>11509</v>
      </c>
      <c r="O1775" s="1" t="s">
        <v>122</v>
      </c>
      <c r="P1775" s="1" t="s">
        <v>246</v>
      </c>
      <c r="Q1775" s="1" t="s">
        <v>247</v>
      </c>
      <c r="R1775" s="1" t="s">
        <v>11509</v>
      </c>
      <c r="S1775" s="1" t="s">
        <v>1720</v>
      </c>
      <c r="T1775" s="1" t="s">
        <v>386</v>
      </c>
      <c r="U1775" s="1" t="s">
        <v>387</v>
      </c>
      <c r="V1775" s="18">
        <v>0</v>
      </c>
      <c r="W1775" s="18">
        <v>8.9120370370370362E-4</v>
      </c>
      <c r="X1775" s="18">
        <v>8.9120370370370362E-4</v>
      </c>
      <c r="Y1775" s="1" t="e">
        <f>VLOOKUP(A1775,tickets!A:A,1,0)</f>
        <v>#N/A</v>
      </c>
    </row>
    <row r="1776" spans="1:25" x14ac:dyDescent="0.2">
      <c r="A1776" s="1" t="s">
        <v>1722</v>
      </c>
      <c r="B1776" s="1" t="s">
        <v>167</v>
      </c>
      <c r="C1776" s="1" t="s">
        <v>22</v>
      </c>
      <c r="D1776" s="1" t="s">
        <v>22</v>
      </c>
      <c r="E1776" s="1" t="s">
        <v>47</v>
      </c>
      <c r="F1776" s="1" t="s">
        <v>205</v>
      </c>
      <c r="G1776" s="1" t="s">
        <v>110</v>
      </c>
      <c r="H1776" s="1" t="s">
        <v>50</v>
      </c>
      <c r="I1776" s="1" t="s">
        <v>109</v>
      </c>
      <c r="J1776" s="1" t="s">
        <v>81</v>
      </c>
      <c r="K1776" s="1" t="s">
        <v>129</v>
      </c>
      <c r="L1776" s="1" t="s">
        <v>1726</v>
      </c>
      <c r="M1776" s="1" t="s">
        <v>1723</v>
      </c>
      <c r="N1776" s="1" t="s">
        <v>1724</v>
      </c>
      <c r="O1776" s="1" t="s">
        <v>122</v>
      </c>
      <c r="P1776" s="1" t="s">
        <v>279</v>
      </c>
      <c r="Q1776" s="1" t="s">
        <v>280</v>
      </c>
      <c r="R1776" s="1" t="s">
        <v>1725</v>
      </c>
      <c r="S1776" s="1" t="s">
        <v>1720</v>
      </c>
      <c r="T1776" s="1" t="s">
        <v>470</v>
      </c>
      <c r="U1776" s="1" t="s">
        <v>470</v>
      </c>
      <c r="V1776" s="18">
        <v>0</v>
      </c>
      <c r="W1776" s="18">
        <v>9.2592592592592585E-4</v>
      </c>
      <c r="X1776" s="18">
        <v>9.2592592592592585E-4</v>
      </c>
      <c r="Y1776" s="1" t="e">
        <f>VLOOKUP(A1776,tickets!A:A,1,0)</f>
        <v>#N/A</v>
      </c>
    </row>
    <row r="1777" spans="1:25" hidden="1" x14ac:dyDescent="0.2">
      <c r="A1777" s="1" t="s">
        <v>6007</v>
      </c>
      <c r="B1777" s="1" t="s">
        <v>132</v>
      </c>
      <c r="C1777" s="1" t="s">
        <v>256</v>
      </c>
      <c r="D1777" s="1" t="s">
        <v>257</v>
      </c>
      <c r="E1777" s="1" t="s">
        <v>302</v>
      </c>
      <c r="F1777" s="1" t="s">
        <v>471</v>
      </c>
      <c r="G1777" s="1" t="s">
        <v>116</v>
      </c>
      <c r="H1777" s="1" t="s">
        <v>40</v>
      </c>
      <c r="I1777" s="1" t="s">
        <v>117</v>
      </c>
      <c r="J1777" s="1" t="s">
        <v>81</v>
      </c>
      <c r="K1777" s="1" t="s">
        <v>129</v>
      </c>
      <c r="L1777" s="1" t="s">
        <v>314</v>
      </c>
      <c r="M1777" s="1" t="s">
        <v>11510</v>
      </c>
      <c r="N1777" s="1" t="s">
        <v>11511</v>
      </c>
      <c r="O1777" s="1" t="s">
        <v>122</v>
      </c>
      <c r="P1777" s="1" t="s">
        <v>199</v>
      </c>
      <c r="Q1777" s="1" t="s">
        <v>115</v>
      </c>
      <c r="R1777" s="1" t="s">
        <v>11512</v>
      </c>
      <c r="S1777" s="1" t="s">
        <v>1720</v>
      </c>
      <c r="T1777" s="1" t="s">
        <v>6011</v>
      </c>
      <c r="U1777" s="1" t="s">
        <v>262</v>
      </c>
      <c r="V1777" s="18">
        <v>4.108796296296297E-3</v>
      </c>
      <c r="W1777" s="18">
        <v>3.2442129629629633E-2</v>
      </c>
      <c r="X1777" s="18">
        <v>2.8333333333333332E-2</v>
      </c>
      <c r="Y1777" s="1" t="e">
        <f>VLOOKUP(A1777,tickets!A:A,1,0)</f>
        <v>#N/A</v>
      </c>
    </row>
    <row r="1778" spans="1:25" x14ac:dyDescent="0.2">
      <c r="A1778" s="1" t="s">
        <v>1737</v>
      </c>
      <c r="B1778" s="1" t="s">
        <v>115</v>
      </c>
      <c r="C1778" s="1" t="s">
        <v>14</v>
      </c>
      <c r="D1778" s="1" t="s">
        <v>242</v>
      </c>
      <c r="E1778" s="1" t="s">
        <v>48</v>
      </c>
      <c r="F1778" s="1" t="s">
        <v>147</v>
      </c>
      <c r="G1778" s="1" t="s">
        <v>110</v>
      </c>
      <c r="H1778" s="1" t="s">
        <v>36</v>
      </c>
      <c r="I1778" s="1" t="s">
        <v>117</v>
      </c>
      <c r="J1778" s="1" t="s">
        <v>81</v>
      </c>
      <c r="K1778" s="1" t="s">
        <v>111</v>
      </c>
      <c r="L1778" s="1" t="s">
        <v>1741</v>
      </c>
      <c r="M1778" s="1" t="s">
        <v>1738</v>
      </c>
      <c r="N1778" s="1" t="s">
        <v>1739</v>
      </c>
      <c r="O1778" s="1" t="s">
        <v>122</v>
      </c>
      <c r="P1778" s="1" t="s">
        <v>266</v>
      </c>
      <c r="Q1778" s="1" t="s">
        <v>435</v>
      </c>
      <c r="R1778" s="1" t="s">
        <v>1740</v>
      </c>
      <c r="S1778" s="1" t="s">
        <v>1720</v>
      </c>
      <c r="T1778" s="1" t="s">
        <v>7132</v>
      </c>
      <c r="U1778" s="1" t="s">
        <v>7133</v>
      </c>
      <c r="V1778" s="18">
        <v>0</v>
      </c>
      <c r="W1778" s="18">
        <v>0</v>
      </c>
      <c r="X1778" s="18">
        <v>0</v>
      </c>
      <c r="Y1778" s="1" t="e">
        <f>VLOOKUP(A1778,tickets!A:A,1,0)</f>
        <v>#N/A</v>
      </c>
    </row>
    <row r="1779" spans="1:25" x14ac:dyDescent="0.2">
      <c r="A1779" s="1" t="s">
        <v>1816</v>
      </c>
      <c r="B1779" s="1" t="s">
        <v>185</v>
      </c>
      <c r="C1779" s="1" t="s">
        <v>16</v>
      </c>
      <c r="D1779" s="1" t="s">
        <v>242</v>
      </c>
      <c r="E1779" s="1" t="s">
        <v>54</v>
      </c>
      <c r="F1779" s="1" t="s">
        <v>147</v>
      </c>
      <c r="G1779" s="1" t="s">
        <v>110</v>
      </c>
      <c r="H1779" s="1" t="s">
        <v>50</v>
      </c>
      <c r="I1779" s="1" t="s">
        <v>109</v>
      </c>
      <c r="J1779" s="1" t="s">
        <v>81</v>
      </c>
      <c r="K1779" s="1" t="s">
        <v>111</v>
      </c>
      <c r="L1779" s="1" t="s">
        <v>1820</v>
      </c>
      <c r="M1779" s="1" t="s">
        <v>1817</v>
      </c>
      <c r="N1779" s="1" t="s">
        <v>1818</v>
      </c>
      <c r="O1779" s="1" t="s">
        <v>122</v>
      </c>
      <c r="P1779" s="1" t="s">
        <v>266</v>
      </c>
      <c r="Q1779" s="1" t="s">
        <v>330</v>
      </c>
      <c r="R1779" s="1" t="s">
        <v>1819</v>
      </c>
      <c r="S1779" s="1" t="s">
        <v>1720</v>
      </c>
      <c r="T1779" s="1" t="s">
        <v>6334</v>
      </c>
      <c r="V1779" s="18">
        <v>0</v>
      </c>
      <c r="W1779" s="18">
        <v>0</v>
      </c>
      <c r="X1779" s="18">
        <v>0</v>
      </c>
      <c r="Y1779" s="1" t="e">
        <f>VLOOKUP(A1779,tickets!A:A,1,0)</f>
        <v>#N/A</v>
      </c>
    </row>
    <row r="1780" spans="1:25" hidden="1" x14ac:dyDescent="0.2">
      <c r="A1780" s="1" t="s">
        <v>7365</v>
      </c>
      <c r="B1780" s="1" t="s">
        <v>132</v>
      </c>
      <c r="C1780" s="1" t="s">
        <v>309</v>
      </c>
      <c r="D1780" s="1" t="s">
        <v>257</v>
      </c>
      <c r="E1780" s="1" t="s">
        <v>286</v>
      </c>
      <c r="F1780" s="1" t="s">
        <v>471</v>
      </c>
      <c r="G1780" s="1" t="s">
        <v>116</v>
      </c>
      <c r="H1780" s="1" t="s">
        <v>40</v>
      </c>
      <c r="I1780" s="1" t="s">
        <v>117</v>
      </c>
      <c r="J1780" s="1" t="s">
        <v>81</v>
      </c>
      <c r="K1780" s="1" t="s">
        <v>114</v>
      </c>
      <c r="L1780" s="1" t="s">
        <v>7366</v>
      </c>
      <c r="M1780" s="1" t="s">
        <v>11513</v>
      </c>
      <c r="N1780" s="1" t="s">
        <v>11514</v>
      </c>
      <c r="O1780" s="1" t="s">
        <v>122</v>
      </c>
      <c r="P1780" s="1" t="s">
        <v>199</v>
      </c>
      <c r="Q1780" s="1" t="s">
        <v>115</v>
      </c>
      <c r="R1780" s="1" t="s">
        <v>11515</v>
      </c>
      <c r="S1780" s="1" t="s">
        <v>1720</v>
      </c>
      <c r="T1780" s="1" t="s">
        <v>7370</v>
      </c>
      <c r="U1780" s="1" t="s">
        <v>262</v>
      </c>
      <c r="V1780" s="18">
        <v>2.8935185185185189E-4</v>
      </c>
      <c r="W1780" s="18">
        <v>6.145833333333333E-3</v>
      </c>
      <c r="X1780" s="18">
        <v>5.8564814814814825E-3</v>
      </c>
      <c r="Y1780" s="1" t="e">
        <f>VLOOKUP(A1780,tickets!A:A,1,0)</f>
        <v>#N/A</v>
      </c>
    </row>
    <row r="1781" spans="1:25" hidden="1" x14ac:dyDescent="0.2">
      <c r="A1781" s="1" t="s">
        <v>6760</v>
      </c>
      <c r="B1781" s="1" t="s">
        <v>164</v>
      </c>
      <c r="C1781" s="1" t="s">
        <v>242</v>
      </c>
      <c r="D1781" s="1" t="s">
        <v>251</v>
      </c>
      <c r="E1781" s="1" t="s">
        <v>286</v>
      </c>
      <c r="F1781" s="1" t="s">
        <v>287</v>
      </c>
      <c r="G1781" s="1" t="s">
        <v>110</v>
      </c>
      <c r="H1781" s="1" t="s">
        <v>50</v>
      </c>
      <c r="I1781" s="1" t="s">
        <v>109</v>
      </c>
      <c r="J1781" s="1" t="s">
        <v>81</v>
      </c>
      <c r="K1781" s="1" t="s">
        <v>114</v>
      </c>
      <c r="L1781" s="1" t="s">
        <v>316</v>
      </c>
      <c r="M1781" s="1" t="s">
        <v>11516</v>
      </c>
      <c r="N1781" s="1" t="s">
        <v>11517</v>
      </c>
      <c r="O1781" s="1" t="s">
        <v>122</v>
      </c>
      <c r="P1781" s="1" t="s">
        <v>246</v>
      </c>
      <c r="Q1781" s="1" t="s">
        <v>247</v>
      </c>
      <c r="R1781" s="1" t="s">
        <v>11518</v>
      </c>
      <c r="S1781" s="1" t="s">
        <v>1720</v>
      </c>
      <c r="T1781" s="1" t="s">
        <v>316</v>
      </c>
      <c r="U1781" s="1" t="s">
        <v>276</v>
      </c>
      <c r="V1781" s="18">
        <v>0</v>
      </c>
      <c r="W1781" s="18">
        <v>5.0011574074074076E-2</v>
      </c>
      <c r="X1781" s="18">
        <v>5.0011574074074076E-2</v>
      </c>
      <c r="Y1781" s="1" t="e">
        <f>VLOOKUP(A1781,tickets!A:A,1,0)</f>
        <v>#N/A</v>
      </c>
    </row>
    <row r="1782" spans="1:25" hidden="1" x14ac:dyDescent="0.2">
      <c r="A1782" s="1" t="s">
        <v>5958</v>
      </c>
      <c r="B1782" s="1" t="s">
        <v>173</v>
      </c>
      <c r="C1782" s="1" t="s">
        <v>242</v>
      </c>
      <c r="D1782" s="1" t="s">
        <v>251</v>
      </c>
      <c r="E1782" s="1" t="s">
        <v>352</v>
      </c>
      <c r="F1782" s="1" t="s">
        <v>389</v>
      </c>
      <c r="G1782" s="1" t="s">
        <v>110</v>
      </c>
      <c r="H1782" s="1" t="s">
        <v>50</v>
      </c>
      <c r="I1782" s="1" t="s">
        <v>109</v>
      </c>
      <c r="J1782" s="1" t="s">
        <v>4186</v>
      </c>
      <c r="K1782" s="1" t="s">
        <v>114</v>
      </c>
      <c r="L1782" s="1" t="s">
        <v>5959</v>
      </c>
      <c r="M1782" s="1" t="s">
        <v>11519</v>
      </c>
      <c r="N1782" s="1" t="s">
        <v>11520</v>
      </c>
      <c r="O1782" s="1" t="s">
        <v>122</v>
      </c>
      <c r="P1782" s="1" t="s">
        <v>246</v>
      </c>
      <c r="Q1782" s="1" t="s">
        <v>247</v>
      </c>
      <c r="R1782" s="1" t="s">
        <v>11521</v>
      </c>
      <c r="S1782" s="1" t="s">
        <v>1720</v>
      </c>
      <c r="T1782" s="1" t="s">
        <v>5963</v>
      </c>
      <c r="U1782" s="1" t="s">
        <v>5964</v>
      </c>
      <c r="V1782" s="18">
        <v>0</v>
      </c>
      <c r="W1782" s="18">
        <v>0</v>
      </c>
      <c r="X1782" s="18">
        <v>0</v>
      </c>
      <c r="Y1782" s="1" t="e">
        <f>VLOOKUP(A1782,tickets!A:A,1,0)</f>
        <v>#N/A</v>
      </c>
    </row>
    <row r="1783" spans="1:25" hidden="1" x14ac:dyDescent="0.2">
      <c r="A1783" s="1" t="s">
        <v>5965</v>
      </c>
      <c r="B1783" s="1" t="s">
        <v>173</v>
      </c>
      <c r="C1783" s="1" t="s">
        <v>242</v>
      </c>
      <c r="D1783" s="1" t="s">
        <v>251</v>
      </c>
      <c r="E1783" s="1" t="s">
        <v>328</v>
      </c>
      <c r="F1783" s="1" t="s">
        <v>389</v>
      </c>
      <c r="G1783" s="1" t="s">
        <v>110</v>
      </c>
      <c r="H1783" s="1" t="s">
        <v>50</v>
      </c>
      <c r="I1783" s="1" t="s">
        <v>109</v>
      </c>
      <c r="J1783" s="1" t="s">
        <v>4186</v>
      </c>
      <c r="K1783" s="1" t="s">
        <v>114</v>
      </c>
      <c r="L1783" s="1" t="s">
        <v>5966</v>
      </c>
      <c r="M1783" s="1" t="s">
        <v>11522</v>
      </c>
      <c r="N1783" s="1" t="s">
        <v>11523</v>
      </c>
      <c r="O1783" s="1" t="s">
        <v>122</v>
      </c>
      <c r="P1783" s="1" t="s">
        <v>246</v>
      </c>
      <c r="Q1783" s="1" t="s">
        <v>247</v>
      </c>
      <c r="R1783" s="1" t="s">
        <v>11524</v>
      </c>
      <c r="S1783" s="1" t="s">
        <v>1943</v>
      </c>
      <c r="T1783" s="1" t="s">
        <v>5970</v>
      </c>
      <c r="U1783" s="1" t="s">
        <v>5971</v>
      </c>
      <c r="V1783" s="18">
        <v>0</v>
      </c>
      <c r="W1783" s="18">
        <v>0</v>
      </c>
      <c r="X1783" s="18">
        <v>0</v>
      </c>
      <c r="Y1783" s="1" t="e">
        <f>VLOOKUP(A1783,tickets!A:A,1,0)</f>
        <v>#N/A</v>
      </c>
    </row>
    <row r="1784" spans="1:25" hidden="1" x14ac:dyDescent="0.2">
      <c r="A1784" s="1" t="s">
        <v>6303</v>
      </c>
      <c r="B1784" s="1" t="s">
        <v>164</v>
      </c>
      <c r="C1784" s="1" t="s">
        <v>295</v>
      </c>
      <c r="D1784" s="1" t="s">
        <v>251</v>
      </c>
      <c r="E1784" s="1" t="s">
        <v>261</v>
      </c>
      <c r="F1784" s="1" t="s">
        <v>335</v>
      </c>
      <c r="G1784" s="1" t="s">
        <v>110</v>
      </c>
      <c r="H1784" s="1" t="s">
        <v>50</v>
      </c>
      <c r="I1784" s="1" t="s">
        <v>109</v>
      </c>
      <c r="J1784" s="1" t="s">
        <v>4186</v>
      </c>
      <c r="K1784" s="1" t="s">
        <v>129</v>
      </c>
      <c r="L1784" s="1" t="s">
        <v>336</v>
      </c>
      <c r="M1784" s="1" t="s">
        <v>11525</v>
      </c>
      <c r="N1784" s="1" t="s">
        <v>11526</v>
      </c>
      <c r="O1784" s="1" t="s">
        <v>122</v>
      </c>
      <c r="P1784" s="1" t="s">
        <v>246</v>
      </c>
      <c r="Q1784" s="1" t="s">
        <v>247</v>
      </c>
      <c r="R1784" s="1" t="s">
        <v>11527</v>
      </c>
      <c r="S1784" s="1" t="s">
        <v>1720</v>
      </c>
      <c r="U1784" s="1" t="s">
        <v>5668</v>
      </c>
      <c r="V1784" s="18">
        <v>0</v>
      </c>
      <c r="W1784" s="18">
        <v>0</v>
      </c>
      <c r="X1784" s="18">
        <v>0</v>
      </c>
      <c r="Y1784" s="1" t="e">
        <f>VLOOKUP(A1784,tickets!A:A,1,0)</f>
        <v>#N/A</v>
      </c>
    </row>
    <row r="1785" spans="1:25" hidden="1" x14ac:dyDescent="0.2">
      <c r="A1785" s="1" t="s">
        <v>6697</v>
      </c>
      <c r="B1785" s="1" t="s">
        <v>164</v>
      </c>
      <c r="C1785" s="1" t="s">
        <v>242</v>
      </c>
      <c r="D1785" s="1" t="s">
        <v>251</v>
      </c>
      <c r="E1785" s="1" t="s">
        <v>286</v>
      </c>
      <c r="F1785" s="1" t="s">
        <v>287</v>
      </c>
      <c r="G1785" s="1" t="s">
        <v>110</v>
      </c>
      <c r="H1785" s="1" t="s">
        <v>50</v>
      </c>
      <c r="I1785" s="1" t="s">
        <v>109</v>
      </c>
      <c r="J1785" s="1" t="s">
        <v>81</v>
      </c>
      <c r="K1785" s="1" t="s">
        <v>114</v>
      </c>
      <c r="L1785" s="1" t="s">
        <v>317</v>
      </c>
      <c r="M1785" s="1" t="s">
        <v>11528</v>
      </c>
      <c r="N1785" s="1" t="s">
        <v>11529</v>
      </c>
      <c r="O1785" s="1" t="s">
        <v>122</v>
      </c>
      <c r="P1785" s="1" t="s">
        <v>246</v>
      </c>
      <c r="Q1785" s="1" t="s">
        <v>247</v>
      </c>
      <c r="R1785" s="1" t="s">
        <v>11530</v>
      </c>
      <c r="S1785" s="1" t="s">
        <v>1720</v>
      </c>
      <c r="T1785" s="1" t="s">
        <v>317</v>
      </c>
      <c r="U1785" s="1" t="s">
        <v>276</v>
      </c>
      <c r="V1785" s="18">
        <v>0</v>
      </c>
      <c r="W1785" s="18">
        <v>7.9965277777777774E-2</v>
      </c>
      <c r="X1785" s="18">
        <v>7.9965277777777774E-2</v>
      </c>
      <c r="Y1785" s="1" t="e">
        <f>VLOOKUP(A1785,tickets!A:A,1,0)</f>
        <v>#N/A</v>
      </c>
    </row>
    <row r="1786" spans="1:25" x14ac:dyDescent="0.2">
      <c r="A1786" s="1" t="s">
        <v>1796</v>
      </c>
      <c r="B1786" s="1" t="s">
        <v>164</v>
      </c>
      <c r="C1786" s="1" t="s">
        <v>16</v>
      </c>
      <c r="D1786" s="1" t="s">
        <v>251</v>
      </c>
      <c r="E1786" s="1" t="s">
        <v>54</v>
      </c>
      <c r="F1786" s="1" t="s">
        <v>370</v>
      </c>
      <c r="G1786" s="1" t="s">
        <v>110</v>
      </c>
      <c r="H1786" s="1" t="s">
        <v>50</v>
      </c>
      <c r="I1786" s="1" t="s">
        <v>109</v>
      </c>
      <c r="J1786" s="1" t="s">
        <v>81</v>
      </c>
      <c r="K1786" s="1" t="s">
        <v>114</v>
      </c>
      <c r="L1786" s="1" t="s">
        <v>1800</v>
      </c>
      <c r="M1786" s="1" t="s">
        <v>1797</v>
      </c>
      <c r="N1786" s="1" t="s">
        <v>1798</v>
      </c>
      <c r="O1786" s="1" t="s">
        <v>122</v>
      </c>
      <c r="P1786" s="1" t="s">
        <v>246</v>
      </c>
      <c r="Q1786" s="1" t="s">
        <v>247</v>
      </c>
      <c r="R1786" s="1" t="s">
        <v>1799</v>
      </c>
      <c r="S1786" s="1" t="s">
        <v>1720</v>
      </c>
      <c r="V1786" s="18">
        <v>0</v>
      </c>
      <c r="W1786" s="18">
        <v>0</v>
      </c>
      <c r="X1786" s="18">
        <v>0</v>
      </c>
      <c r="Y1786" s="1" t="e">
        <f>VLOOKUP(A1786,tickets!A:A,1,0)</f>
        <v>#N/A</v>
      </c>
    </row>
    <row r="1787" spans="1:25" hidden="1" x14ac:dyDescent="0.2">
      <c r="A1787" s="1" t="s">
        <v>6706</v>
      </c>
      <c r="B1787" s="1" t="s">
        <v>132</v>
      </c>
      <c r="C1787" s="1" t="s">
        <v>309</v>
      </c>
      <c r="D1787" s="1" t="s">
        <v>257</v>
      </c>
      <c r="E1787" s="1" t="s">
        <v>244</v>
      </c>
      <c r="F1787" s="1" t="s">
        <v>461</v>
      </c>
      <c r="G1787" s="1" t="s">
        <v>116</v>
      </c>
      <c r="H1787" s="1" t="s">
        <v>40</v>
      </c>
      <c r="I1787" s="1" t="s">
        <v>117</v>
      </c>
      <c r="J1787" s="1" t="s">
        <v>81</v>
      </c>
      <c r="K1787" s="1" t="s">
        <v>527</v>
      </c>
      <c r="L1787" s="1" t="s">
        <v>6707</v>
      </c>
      <c r="M1787" s="1" t="s">
        <v>11531</v>
      </c>
      <c r="N1787" s="1" t="s">
        <v>11532</v>
      </c>
      <c r="O1787" s="1" t="s">
        <v>122</v>
      </c>
      <c r="P1787" s="1" t="s">
        <v>246</v>
      </c>
      <c r="Q1787" s="1" t="s">
        <v>247</v>
      </c>
      <c r="R1787" s="1" t="s">
        <v>11533</v>
      </c>
      <c r="S1787" s="1" t="s">
        <v>1720</v>
      </c>
      <c r="T1787" s="1" t="s">
        <v>6711</v>
      </c>
      <c r="U1787" s="1" t="s">
        <v>375</v>
      </c>
      <c r="V1787" s="18">
        <v>1.2291666666666666E-2</v>
      </c>
      <c r="W1787" s="18">
        <v>1.8738425925925926E-2</v>
      </c>
      <c r="X1787" s="18">
        <v>6.4467592592592597E-3</v>
      </c>
      <c r="Y1787" s="1" t="e">
        <f>VLOOKUP(A1787,tickets!A:A,1,0)</f>
        <v>#N/A</v>
      </c>
    </row>
    <row r="1788" spans="1:25" x14ac:dyDescent="0.2">
      <c r="A1788" s="1" t="s">
        <v>1844</v>
      </c>
      <c r="B1788" s="1" t="s">
        <v>112</v>
      </c>
      <c r="C1788" s="1" t="s">
        <v>15</v>
      </c>
      <c r="D1788" s="1" t="s">
        <v>311</v>
      </c>
      <c r="E1788" s="1" t="s">
        <v>53</v>
      </c>
      <c r="F1788" s="1" t="s">
        <v>145</v>
      </c>
      <c r="G1788" s="1" t="s">
        <v>116</v>
      </c>
      <c r="H1788" s="1" t="s">
        <v>50</v>
      </c>
      <c r="I1788" s="1" t="s">
        <v>109</v>
      </c>
      <c r="J1788" s="1" t="s">
        <v>81</v>
      </c>
      <c r="K1788" s="1" t="s">
        <v>121</v>
      </c>
      <c r="L1788" s="1" t="s">
        <v>1848</v>
      </c>
      <c r="M1788" s="1" t="s">
        <v>1845</v>
      </c>
      <c r="N1788" s="1" t="s">
        <v>1846</v>
      </c>
      <c r="O1788" s="1" t="s">
        <v>122</v>
      </c>
      <c r="P1788" s="1" t="s">
        <v>246</v>
      </c>
      <c r="Q1788" s="1" t="s">
        <v>247</v>
      </c>
      <c r="R1788" s="1" t="s">
        <v>1847</v>
      </c>
      <c r="S1788" s="1" t="s">
        <v>1720</v>
      </c>
      <c r="T1788" s="1" t="s">
        <v>312</v>
      </c>
      <c r="U1788" s="1" t="s">
        <v>5634</v>
      </c>
      <c r="V1788" s="18">
        <v>1.4814814814814814E-3</v>
      </c>
      <c r="W1788" s="18">
        <v>6.8148148148148138E-2</v>
      </c>
      <c r="X1788" s="18">
        <v>6.6666666666666666E-2</v>
      </c>
      <c r="Y1788" s="1" t="e">
        <f>VLOOKUP(A1788,tickets!A:A,1,0)</f>
        <v>#N/A</v>
      </c>
    </row>
    <row r="1789" spans="1:25" x14ac:dyDescent="0.2">
      <c r="A1789" s="1" t="s">
        <v>1839</v>
      </c>
      <c r="B1789" s="1" t="s">
        <v>115</v>
      </c>
      <c r="C1789" s="1" t="s">
        <v>15</v>
      </c>
      <c r="D1789" s="1" t="s">
        <v>243</v>
      </c>
      <c r="E1789" s="1" t="s">
        <v>53</v>
      </c>
      <c r="F1789" s="1" t="s">
        <v>144</v>
      </c>
      <c r="G1789" s="1" t="s">
        <v>116</v>
      </c>
      <c r="H1789" s="1" t="s">
        <v>40</v>
      </c>
      <c r="I1789" s="1" t="s">
        <v>117</v>
      </c>
      <c r="J1789" s="1" t="s">
        <v>81</v>
      </c>
      <c r="K1789" s="1" t="s">
        <v>203</v>
      </c>
      <c r="L1789" s="1" t="s">
        <v>1843</v>
      </c>
      <c r="M1789" s="1" t="s">
        <v>1840</v>
      </c>
      <c r="N1789" s="1" t="s">
        <v>1841</v>
      </c>
      <c r="O1789" s="1" t="s">
        <v>122</v>
      </c>
      <c r="P1789" s="1" t="s">
        <v>246</v>
      </c>
      <c r="Q1789" s="1" t="s">
        <v>247</v>
      </c>
      <c r="R1789" s="1" t="s">
        <v>1842</v>
      </c>
      <c r="S1789" s="1" t="s">
        <v>1720</v>
      </c>
      <c r="T1789" s="1" t="s">
        <v>5942</v>
      </c>
      <c r="U1789" s="1" t="s">
        <v>5943</v>
      </c>
      <c r="V1789" s="18">
        <v>0</v>
      </c>
      <c r="W1789" s="18">
        <v>0.14137731481481483</v>
      </c>
      <c r="X1789" s="18">
        <v>0.14137731481481483</v>
      </c>
      <c r="Y1789" s="1" t="e">
        <f>VLOOKUP(A1789,tickets!A:A,1,0)</f>
        <v>#N/A</v>
      </c>
    </row>
    <row r="1790" spans="1:25" x14ac:dyDescent="0.2">
      <c r="A1790" s="1" t="s">
        <v>2431</v>
      </c>
      <c r="B1790" s="1" t="s">
        <v>115</v>
      </c>
      <c r="C1790" s="1" t="s">
        <v>18</v>
      </c>
      <c r="D1790" s="1" t="s">
        <v>243</v>
      </c>
      <c r="E1790" s="1" t="s">
        <v>60</v>
      </c>
      <c r="F1790" s="1" t="s">
        <v>191</v>
      </c>
      <c r="G1790" s="1" t="s">
        <v>116</v>
      </c>
      <c r="H1790" s="1" t="s">
        <v>40</v>
      </c>
      <c r="I1790" s="1" t="s">
        <v>117</v>
      </c>
      <c r="J1790" s="1" t="s">
        <v>81</v>
      </c>
      <c r="K1790" s="1" t="s">
        <v>111</v>
      </c>
      <c r="L1790" s="1" t="s">
        <v>2435</v>
      </c>
      <c r="M1790" s="1" t="s">
        <v>2432</v>
      </c>
      <c r="N1790" s="1" t="s">
        <v>2433</v>
      </c>
      <c r="O1790" s="1" t="s">
        <v>122</v>
      </c>
      <c r="P1790" s="1" t="s">
        <v>246</v>
      </c>
      <c r="Q1790" s="1" t="s">
        <v>247</v>
      </c>
      <c r="R1790" s="1" t="s">
        <v>2434</v>
      </c>
      <c r="S1790" s="1" t="s">
        <v>2410</v>
      </c>
      <c r="T1790" s="1" t="s">
        <v>8146</v>
      </c>
      <c r="U1790" s="1" t="s">
        <v>8147</v>
      </c>
      <c r="V1790" s="18">
        <v>4.9465972222222225</v>
      </c>
      <c r="W1790" s="18">
        <v>4.9620254629629628</v>
      </c>
      <c r="X1790" s="18">
        <v>1.5428240740740741E-2</v>
      </c>
      <c r="Y1790" s="1" t="e">
        <f>VLOOKUP(A1790,tickets!A:A,1,0)</f>
        <v>#N/A</v>
      </c>
    </row>
    <row r="1791" spans="1:25" hidden="1" x14ac:dyDescent="0.2">
      <c r="A1791" s="1" t="s">
        <v>1880</v>
      </c>
      <c r="B1791" s="1" t="s">
        <v>115</v>
      </c>
      <c r="C1791" s="1" t="s">
        <v>20</v>
      </c>
      <c r="D1791" s="1" t="s">
        <v>243</v>
      </c>
      <c r="E1791" s="1" t="s">
        <v>66</v>
      </c>
      <c r="F1791" s="1" t="s">
        <v>120</v>
      </c>
      <c r="G1791" s="1" t="s">
        <v>116</v>
      </c>
      <c r="H1791" s="1" t="s">
        <v>36</v>
      </c>
      <c r="I1791" s="1" t="s">
        <v>84</v>
      </c>
      <c r="J1791" s="1" t="s">
        <v>80</v>
      </c>
      <c r="K1791" s="1" t="s">
        <v>111</v>
      </c>
      <c r="L1791" s="1" t="s">
        <v>1884</v>
      </c>
      <c r="M1791" s="1" t="s">
        <v>1881</v>
      </c>
      <c r="N1791" s="1" t="s">
        <v>1882</v>
      </c>
      <c r="O1791" s="1" t="s">
        <v>122</v>
      </c>
      <c r="P1791" s="1" t="s">
        <v>246</v>
      </c>
      <c r="Q1791" s="1" t="s">
        <v>247</v>
      </c>
      <c r="R1791" s="1" t="s">
        <v>1883</v>
      </c>
      <c r="S1791" s="1" t="s">
        <v>1720</v>
      </c>
      <c r="T1791" s="1" t="s">
        <v>5611</v>
      </c>
      <c r="U1791" s="1" t="s">
        <v>5612</v>
      </c>
      <c r="V1791" s="18">
        <v>0.19578703703703704</v>
      </c>
      <c r="W1791" s="18">
        <v>0.25341435185185185</v>
      </c>
      <c r="X1791" s="18">
        <v>5.7627314814814812E-2</v>
      </c>
      <c r="Y1791" s="1" t="e">
        <f>VLOOKUP(A1791,tickets!A:A,1,0)</f>
        <v>#N/A</v>
      </c>
    </row>
    <row r="1792" spans="1:25" hidden="1" x14ac:dyDescent="0.2">
      <c r="A1792" s="1" t="s">
        <v>7393</v>
      </c>
      <c r="B1792" s="1" t="s">
        <v>132</v>
      </c>
      <c r="C1792" s="1" t="s">
        <v>250</v>
      </c>
      <c r="D1792" s="1" t="s">
        <v>251</v>
      </c>
      <c r="E1792" s="1" t="s">
        <v>302</v>
      </c>
      <c r="F1792" s="1" t="s">
        <v>303</v>
      </c>
      <c r="G1792" s="1" t="s">
        <v>110</v>
      </c>
      <c r="H1792" s="1" t="s">
        <v>50</v>
      </c>
      <c r="I1792" s="1" t="s">
        <v>109</v>
      </c>
      <c r="J1792" s="1" t="s">
        <v>81</v>
      </c>
      <c r="K1792" s="1" t="s">
        <v>129</v>
      </c>
      <c r="L1792" s="1" t="s">
        <v>6561</v>
      </c>
      <c r="M1792" s="1" t="s">
        <v>11534</v>
      </c>
      <c r="N1792" s="1" t="s">
        <v>11535</v>
      </c>
      <c r="O1792" s="1" t="s">
        <v>122</v>
      </c>
      <c r="P1792" s="1" t="s">
        <v>246</v>
      </c>
      <c r="Q1792" s="1" t="s">
        <v>247</v>
      </c>
      <c r="R1792" s="1" t="s">
        <v>11536</v>
      </c>
      <c r="S1792" s="1" t="s">
        <v>1720</v>
      </c>
      <c r="T1792" s="1" t="s">
        <v>6561</v>
      </c>
      <c r="U1792" s="1" t="s">
        <v>7397</v>
      </c>
      <c r="V1792" s="18">
        <v>9.2476851851851852E-3</v>
      </c>
      <c r="W1792" s="18">
        <v>1.4432870370370372E-2</v>
      </c>
      <c r="X1792" s="18">
        <v>5.185185185185185E-3</v>
      </c>
      <c r="Y1792" s="1" t="e">
        <f>VLOOKUP(A1792,tickets!A:A,1,0)</f>
        <v>#N/A</v>
      </c>
    </row>
    <row r="1793" spans="1:25" x14ac:dyDescent="0.2">
      <c r="A1793" s="1" t="s">
        <v>2087</v>
      </c>
      <c r="B1793" s="1" t="s">
        <v>115</v>
      </c>
      <c r="C1793" s="1" t="s">
        <v>20</v>
      </c>
      <c r="D1793" s="1" t="s">
        <v>243</v>
      </c>
      <c r="E1793" s="1" t="s">
        <v>69</v>
      </c>
      <c r="F1793" s="1" t="s">
        <v>191</v>
      </c>
      <c r="G1793" s="1" t="s">
        <v>116</v>
      </c>
      <c r="H1793" s="1" t="s">
        <v>40</v>
      </c>
      <c r="I1793" s="1" t="s">
        <v>117</v>
      </c>
      <c r="J1793" s="1" t="s">
        <v>81</v>
      </c>
      <c r="K1793" s="1" t="s">
        <v>118</v>
      </c>
      <c r="L1793" s="1" t="s">
        <v>2091</v>
      </c>
      <c r="M1793" s="1" t="s">
        <v>2088</v>
      </c>
      <c r="N1793" s="1" t="s">
        <v>2089</v>
      </c>
      <c r="O1793" s="1" t="s">
        <v>122</v>
      </c>
      <c r="P1793" s="1" t="s">
        <v>246</v>
      </c>
      <c r="Q1793" s="1" t="s">
        <v>247</v>
      </c>
      <c r="R1793" s="1" t="s">
        <v>2090</v>
      </c>
      <c r="S1793" s="1" t="s">
        <v>1943</v>
      </c>
      <c r="T1793" s="1" t="s">
        <v>6549</v>
      </c>
      <c r="U1793" s="1" t="s">
        <v>6550</v>
      </c>
      <c r="V1793" s="18">
        <v>0.78746527777777775</v>
      </c>
      <c r="W1793" s="18">
        <v>1.1314699074074073</v>
      </c>
      <c r="X1793" s="18">
        <v>0.34400462962962958</v>
      </c>
      <c r="Y1793" s="1" t="e">
        <f>VLOOKUP(A1793,tickets!A:A,1,0)</f>
        <v>#N/A</v>
      </c>
    </row>
    <row r="1794" spans="1:25" hidden="1" x14ac:dyDescent="0.2">
      <c r="A1794" s="1" t="s">
        <v>5858</v>
      </c>
      <c r="B1794" s="1" t="s">
        <v>164</v>
      </c>
      <c r="C1794" s="1" t="s">
        <v>357</v>
      </c>
      <c r="D1794" s="1" t="s">
        <v>251</v>
      </c>
      <c r="E1794" s="1" t="s">
        <v>358</v>
      </c>
      <c r="F1794" s="1" t="s">
        <v>359</v>
      </c>
      <c r="G1794" s="1" t="s">
        <v>110</v>
      </c>
      <c r="H1794" s="1" t="s">
        <v>50</v>
      </c>
      <c r="I1794" s="1" t="s">
        <v>109</v>
      </c>
      <c r="J1794" s="1" t="s">
        <v>4186</v>
      </c>
      <c r="K1794" s="1" t="s">
        <v>114</v>
      </c>
      <c r="L1794" s="1" t="s">
        <v>378</v>
      </c>
      <c r="M1794" s="1" t="s">
        <v>11537</v>
      </c>
      <c r="N1794" s="1" t="s">
        <v>11538</v>
      </c>
      <c r="O1794" s="1" t="s">
        <v>122</v>
      </c>
      <c r="P1794" s="1" t="s">
        <v>246</v>
      </c>
      <c r="Q1794" s="1" t="s">
        <v>247</v>
      </c>
      <c r="R1794" s="1" t="s">
        <v>11539</v>
      </c>
      <c r="S1794" s="1" t="s">
        <v>1720</v>
      </c>
      <c r="U1794" s="1" t="s">
        <v>396</v>
      </c>
      <c r="V1794" s="18">
        <v>0</v>
      </c>
      <c r="W1794" s="18">
        <v>0</v>
      </c>
      <c r="X1794" s="18">
        <v>0</v>
      </c>
      <c r="Y1794" s="1" t="e">
        <f>VLOOKUP(A1794,tickets!A:A,1,0)</f>
        <v>#N/A</v>
      </c>
    </row>
    <row r="1795" spans="1:25" hidden="1" x14ac:dyDescent="0.2">
      <c r="A1795" s="1" t="s">
        <v>5874</v>
      </c>
      <c r="B1795" s="1" t="s">
        <v>132</v>
      </c>
      <c r="C1795" s="1" t="s">
        <v>357</v>
      </c>
      <c r="D1795" s="1" t="s">
        <v>251</v>
      </c>
      <c r="E1795" s="1" t="s">
        <v>358</v>
      </c>
      <c r="F1795" s="1" t="s">
        <v>359</v>
      </c>
      <c r="G1795" s="1" t="s">
        <v>110</v>
      </c>
      <c r="H1795" s="1" t="s">
        <v>50</v>
      </c>
      <c r="I1795" s="1" t="s">
        <v>109</v>
      </c>
      <c r="J1795" s="1" t="s">
        <v>4186</v>
      </c>
      <c r="K1795" s="1" t="s">
        <v>114</v>
      </c>
      <c r="L1795" s="1" t="s">
        <v>5875</v>
      </c>
      <c r="M1795" s="1" t="s">
        <v>11540</v>
      </c>
      <c r="N1795" s="1" t="s">
        <v>11541</v>
      </c>
      <c r="O1795" s="1" t="s">
        <v>122</v>
      </c>
      <c r="P1795" s="1" t="s">
        <v>246</v>
      </c>
      <c r="Q1795" s="1" t="s">
        <v>247</v>
      </c>
      <c r="R1795" s="1" t="s">
        <v>11542</v>
      </c>
      <c r="S1795" s="1" t="s">
        <v>1720</v>
      </c>
      <c r="U1795" s="1" t="s">
        <v>978</v>
      </c>
      <c r="V1795" s="18">
        <v>0</v>
      </c>
      <c r="W1795" s="18">
        <v>0</v>
      </c>
      <c r="X1795" s="18">
        <v>0</v>
      </c>
      <c r="Y1795" s="1" t="e">
        <f>VLOOKUP(A1795,tickets!A:A,1,0)</f>
        <v>#N/A</v>
      </c>
    </row>
    <row r="1796" spans="1:25" hidden="1" x14ac:dyDescent="0.2">
      <c r="A1796" s="1" t="s">
        <v>6540</v>
      </c>
      <c r="B1796" s="1" t="s">
        <v>132</v>
      </c>
      <c r="C1796" s="1" t="s">
        <v>357</v>
      </c>
      <c r="D1796" s="1" t="s">
        <v>251</v>
      </c>
      <c r="E1796" s="1" t="s">
        <v>358</v>
      </c>
      <c r="F1796" s="1" t="s">
        <v>359</v>
      </c>
      <c r="G1796" s="1" t="s">
        <v>110</v>
      </c>
      <c r="H1796" s="1" t="s">
        <v>50</v>
      </c>
      <c r="I1796" s="1" t="s">
        <v>109</v>
      </c>
      <c r="J1796" s="1" t="s">
        <v>81</v>
      </c>
      <c r="K1796" s="1" t="s">
        <v>114</v>
      </c>
      <c r="L1796" s="1" t="s">
        <v>6541</v>
      </c>
      <c r="M1796" s="1" t="s">
        <v>11543</v>
      </c>
      <c r="N1796" s="1" t="s">
        <v>11544</v>
      </c>
      <c r="O1796" s="1" t="s">
        <v>122</v>
      </c>
      <c r="P1796" s="1" t="s">
        <v>246</v>
      </c>
      <c r="Q1796" s="1" t="s">
        <v>247</v>
      </c>
      <c r="R1796" s="1" t="s">
        <v>11545</v>
      </c>
      <c r="S1796" s="1" t="s">
        <v>1720</v>
      </c>
      <c r="U1796" s="1" t="s">
        <v>6545</v>
      </c>
      <c r="V1796" s="18">
        <v>0</v>
      </c>
      <c r="W1796" s="18">
        <v>0.12594907407407407</v>
      </c>
      <c r="X1796" s="18">
        <v>0.12594907407407407</v>
      </c>
      <c r="Y1796" s="1" t="e">
        <f>VLOOKUP(A1796,tickets!A:A,1,0)</f>
        <v>#N/A</v>
      </c>
    </row>
    <row r="1797" spans="1:25" hidden="1" x14ac:dyDescent="0.2">
      <c r="A1797" s="1" t="s">
        <v>6368</v>
      </c>
      <c r="B1797" s="1" t="s">
        <v>173</v>
      </c>
      <c r="C1797" s="1" t="s">
        <v>242</v>
      </c>
      <c r="D1797" s="1" t="s">
        <v>251</v>
      </c>
      <c r="E1797" s="1" t="s">
        <v>352</v>
      </c>
      <c r="F1797" s="1" t="s">
        <v>389</v>
      </c>
      <c r="G1797" s="1" t="s">
        <v>110</v>
      </c>
      <c r="H1797" s="1" t="s">
        <v>50</v>
      </c>
      <c r="I1797" s="1" t="s">
        <v>109</v>
      </c>
      <c r="J1797" s="1" t="s">
        <v>4186</v>
      </c>
      <c r="K1797" s="1" t="s">
        <v>114</v>
      </c>
      <c r="L1797" s="1" t="s">
        <v>6369</v>
      </c>
      <c r="M1797" s="1" t="s">
        <v>11546</v>
      </c>
      <c r="N1797" s="1" t="s">
        <v>11547</v>
      </c>
      <c r="O1797" s="1" t="s">
        <v>122</v>
      </c>
      <c r="P1797" s="1" t="s">
        <v>246</v>
      </c>
      <c r="Q1797" s="1" t="s">
        <v>247</v>
      </c>
      <c r="R1797" s="1" t="s">
        <v>11548</v>
      </c>
      <c r="S1797" s="1" t="s">
        <v>1720</v>
      </c>
      <c r="T1797" s="1" t="s">
        <v>6373</v>
      </c>
      <c r="U1797" s="1" t="s">
        <v>6374</v>
      </c>
      <c r="V1797" s="18">
        <v>0</v>
      </c>
      <c r="W1797" s="18">
        <v>0</v>
      </c>
      <c r="X1797" s="18">
        <v>0</v>
      </c>
      <c r="Y1797" s="1" t="e">
        <f>VLOOKUP(A1797,tickets!A:A,1,0)</f>
        <v>#N/A</v>
      </c>
    </row>
    <row r="1798" spans="1:25" x14ac:dyDescent="0.2">
      <c r="A1798" s="1" t="s">
        <v>1765</v>
      </c>
      <c r="B1798" s="1" t="s">
        <v>112</v>
      </c>
      <c r="C1798" s="1" t="s">
        <v>18</v>
      </c>
      <c r="D1798" s="1" t="s">
        <v>18</v>
      </c>
      <c r="E1798" s="1" t="s">
        <v>499</v>
      </c>
      <c r="F1798" s="1" t="s">
        <v>1770</v>
      </c>
      <c r="G1798" s="1" t="s">
        <v>110</v>
      </c>
      <c r="H1798" s="1" t="s">
        <v>50</v>
      </c>
      <c r="I1798" s="1" t="s">
        <v>109</v>
      </c>
      <c r="J1798" s="1" t="s">
        <v>81</v>
      </c>
      <c r="K1798" s="1" t="s">
        <v>111</v>
      </c>
      <c r="L1798" s="1" t="s">
        <v>1769</v>
      </c>
      <c r="M1798" s="1" t="s">
        <v>1766</v>
      </c>
      <c r="N1798" s="1" t="s">
        <v>1767</v>
      </c>
      <c r="O1798" s="1" t="s">
        <v>122</v>
      </c>
      <c r="P1798" s="1" t="s">
        <v>266</v>
      </c>
      <c r="Q1798" s="1" t="s">
        <v>267</v>
      </c>
      <c r="R1798" s="1" t="s">
        <v>1768</v>
      </c>
      <c r="S1798" s="1" t="s">
        <v>1720</v>
      </c>
      <c r="T1798" s="1" t="s">
        <v>1769</v>
      </c>
      <c r="U1798" s="1" t="s">
        <v>7422</v>
      </c>
      <c r="V1798" s="18">
        <v>0</v>
      </c>
      <c r="W1798" s="18">
        <v>1.9907407407407408E-3</v>
      </c>
      <c r="X1798" s="18">
        <v>1.9907407407407408E-3</v>
      </c>
      <c r="Y1798" s="1" t="e">
        <f>VLOOKUP(A1798,tickets!A:A,1,0)</f>
        <v>#N/A</v>
      </c>
    </row>
    <row r="1799" spans="1:25" x14ac:dyDescent="0.2">
      <c r="A1799" s="1" t="s">
        <v>1786</v>
      </c>
      <c r="B1799" s="1" t="s">
        <v>112</v>
      </c>
      <c r="C1799" s="1" t="s">
        <v>18</v>
      </c>
      <c r="D1799" s="1" t="s">
        <v>18</v>
      </c>
      <c r="E1799" s="1" t="s">
        <v>499</v>
      </c>
      <c r="F1799" s="1" t="s">
        <v>1770</v>
      </c>
      <c r="G1799" s="1" t="s">
        <v>110</v>
      </c>
      <c r="H1799" s="1" t="s">
        <v>50</v>
      </c>
      <c r="I1799" s="1" t="s">
        <v>109</v>
      </c>
      <c r="J1799" s="1" t="s">
        <v>81</v>
      </c>
      <c r="K1799" s="1" t="s">
        <v>111</v>
      </c>
      <c r="L1799" s="1" t="s">
        <v>1790</v>
      </c>
      <c r="M1799" s="1" t="s">
        <v>1787</v>
      </c>
      <c r="N1799" s="1" t="s">
        <v>1788</v>
      </c>
      <c r="O1799" s="1" t="s">
        <v>122</v>
      </c>
      <c r="P1799" s="1" t="s">
        <v>266</v>
      </c>
      <c r="Q1799" s="1" t="s">
        <v>267</v>
      </c>
      <c r="R1799" s="1" t="s">
        <v>1789</v>
      </c>
      <c r="S1799" s="1" t="s">
        <v>1720</v>
      </c>
      <c r="T1799" s="1" t="s">
        <v>7034</v>
      </c>
      <c r="U1799" s="1" t="s">
        <v>6464</v>
      </c>
      <c r="V1799" s="18">
        <v>0</v>
      </c>
      <c r="W1799" s="18">
        <v>1.3391203703703704E-2</v>
      </c>
      <c r="X1799" s="18">
        <v>1.3391203703703704E-2</v>
      </c>
      <c r="Y1799" s="1" t="e">
        <f>VLOOKUP(A1799,tickets!A:A,1,0)</f>
        <v>#N/A</v>
      </c>
    </row>
    <row r="1800" spans="1:25" x14ac:dyDescent="0.2">
      <c r="A1800" s="1" t="s">
        <v>1771</v>
      </c>
      <c r="B1800" s="1" t="s">
        <v>112</v>
      </c>
      <c r="C1800" s="1" t="s">
        <v>18</v>
      </c>
      <c r="D1800" s="1" t="s">
        <v>18</v>
      </c>
      <c r="E1800" s="1" t="s">
        <v>499</v>
      </c>
      <c r="F1800" s="1" t="s">
        <v>1770</v>
      </c>
      <c r="G1800" s="1" t="s">
        <v>110</v>
      </c>
      <c r="H1800" s="1" t="s">
        <v>50</v>
      </c>
      <c r="I1800" s="1" t="s">
        <v>109</v>
      </c>
      <c r="J1800" s="1" t="s">
        <v>81</v>
      </c>
      <c r="K1800" s="1" t="s">
        <v>111</v>
      </c>
      <c r="L1800" s="1" t="s">
        <v>1775</v>
      </c>
      <c r="M1800" s="1" t="s">
        <v>1772</v>
      </c>
      <c r="N1800" s="1" t="s">
        <v>1773</v>
      </c>
      <c r="O1800" s="1" t="s">
        <v>122</v>
      </c>
      <c r="P1800" s="1" t="s">
        <v>266</v>
      </c>
      <c r="Q1800" s="1" t="s">
        <v>267</v>
      </c>
      <c r="R1800" s="1" t="s">
        <v>1774</v>
      </c>
      <c r="S1800" s="1" t="s">
        <v>1720</v>
      </c>
      <c r="T1800" s="1" t="s">
        <v>7038</v>
      </c>
      <c r="U1800" s="1" t="s">
        <v>6464</v>
      </c>
      <c r="V1800" s="18">
        <v>0</v>
      </c>
      <c r="W1800" s="18">
        <v>2.7083333333333334E-3</v>
      </c>
      <c r="X1800" s="18">
        <v>2.7083333333333334E-3</v>
      </c>
      <c r="Y1800" s="1" t="e">
        <f>VLOOKUP(A1800,tickets!A:A,1,0)</f>
        <v>#N/A</v>
      </c>
    </row>
    <row r="1801" spans="1:25" x14ac:dyDescent="0.2">
      <c r="A1801" s="1" t="s">
        <v>1776</v>
      </c>
      <c r="B1801" s="1" t="s">
        <v>112</v>
      </c>
      <c r="C1801" s="1" t="s">
        <v>18</v>
      </c>
      <c r="D1801" s="1" t="s">
        <v>18</v>
      </c>
      <c r="E1801" s="1" t="s">
        <v>499</v>
      </c>
      <c r="F1801" s="1" t="s">
        <v>1770</v>
      </c>
      <c r="G1801" s="1" t="s">
        <v>110</v>
      </c>
      <c r="H1801" s="1" t="s">
        <v>50</v>
      </c>
      <c r="I1801" s="1" t="s">
        <v>109</v>
      </c>
      <c r="J1801" s="1" t="s">
        <v>81</v>
      </c>
      <c r="K1801" s="1" t="s">
        <v>111</v>
      </c>
      <c r="L1801" s="1" t="s">
        <v>1780</v>
      </c>
      <c r="M1801" s="1" t="s">
        <v>1777</v>
      </c>
      <c r="N1801" s="1" t="s">
        <v>1778</v>
      </c>
      <c r="O1801" s="1" t="s">
        <v>122</v>
      </c>
      <c r="P1801" s="1" t="s">
        <v>266</v>
      </c>
      <c r="Q1801" s="1" t="s">
        <v>267</v>
      </c>
      <c r="R1801" s="1" t="s">
        <v>1779</v>
      </c>
      <c r="S1801" s="1" t="s">
        <v>1720</v>
      </c>
      <c r="T1801" s="1" t="s">
        <v>6115</v>
      </c>
      <c r="U1801" s="1" t="s">
        <v>6464</v>
      </c>
      <c r="V1801" s="18">
        <v>0</v>
      </c>
      <c r="W1801" s="18">
        <v>2.2222222222222222E-3</v>
      </c>
      <c r="X1801" s="18">
        <v>2.2222222222222222E-3</v>
      </c>
      <c r="Y1801" s="1" t="e">
        <f>VLOOKUP(A1801,tickets!A:A,1,0)</f>
        <v>#N/A</v>
      </c>
    </row>
    <row r="1802" spans="1:25" x14ac:dyDescent="0.2">
      <c r="A1802" s="1" t="s">
        <v>1781</v>
      </c>
      <c r="B1802" s="1" t="s">
        <v>112</v>
      </c>
      <c r="C1802" s="1" t="s">
        <v>18</v>
      </c>
      <c r="D1802" s="1" t="s">
        <v>18</v>
      </c>
      <c r="E1802" s="1" t="s">
        <v>499</v>
      </c>
      <c r="F1802" s="1" t="s">
        <v>1770</v>
      </c>
      <c r="G1802" s="1" t="s">
        <v>110</v>
      </c>
      <c r="H1802" s="1" t="s">
        <v>50</v>
      </c>
      <c r="I1802" s="1" t="s">
        <v>109</v>
      </c>
      <c r="J1802" s="1" t="s">
        <v>81</v>
      </c>
      <c r="K1802" s="1" t="s">
        <v>111</v>
      </c>
      <c r="L1802" s="1" t="s">
        <v>1785</v>
      </c>
      <c r="M1802" s="1" t="s">
        <v>1782</v>
      </c>
      <c r="N1802" s="1" t="s">
        <v>1783</v>
      </c>
      <c r="O1802" s="1" t="s">
        <v>122</v>
      </c>
      <c r="P1802" s="1" t="s">
        <v>266</v>
      </c>
      <c r="Q1802" s="1" t="s">
        <v>267</v>
      </c>
      <c r="R1802" s="1" t="s">
        <v>1784</v>
      </c>
      <c r="S1802" s="1" t="s">
        <v>1720</v>
      </c>
      <c r="T1802" s="1" t="s">
        <v>6115</v>
      </c>
      <c r="U1802" s="1" t="s">
        <v>6464</v>
      </c>
      <c r="V1802" s="18">
        <v>0</v>
      </c>
      <c r="W1802" s="18">
        <v>1.5624999999999999E-3</v>
      </c>
      <c r="X1802" s="18">
        <v>1.5624999999999999E-3</v>
      </c>
      <c r="Y1802" s="1" t="e">
        <f>VLOOKUP(A1802,tickets!A:A,1,0)</f>
        <v>#N/A</v>
      </c>
    </row>
    <row r="1803" spans="1:25" x14ac:dyDescent="0.2">
      <c r="A1803" s="1" t="s">
        <v>1801</v>
      </c>
      <c r="B1803" s="1" t="s">
        <v>185</v>
      </c>
      <c r="C1803" s="1" t="s">
        <v>16</v>
      </c>
      <c r="D1803" s="1" t="s">
        <v>16</v>
      </c>
      <c r="E1803" s="1" t="s">
        <v>54</v>
      </c>
      <c r="F1803" s="1" t="s">
        <v>183</v>
      </c>
      <c r="G1803" s="1" t="s">
        <v>110</v>
      </c>
      <c r="H1803" s="1" t="s">
        <v>50</v>
      </c>
      <c r="I1803" s="1" t="s">
        <v>109</v>
      </c>
      <c r="J1803" s="1" t="s">
        <v>81</v>
      </c>
      <c r="K1803" s="1" t="s">
        <v>111</v>
      </c>
      <c r="L1803" s="1" t="s">
        <v>1805</v>
      </c>
      <c r="M1803" s="1" t="s">
        <v>1802</v>
      </c>
      <c r="N1803" s="1" t="s">
        <v>1803</v>
      </c>
      <c r="O1803" s="1" t="s">
        <v>122</v>
      </c>
      <c r="P1803" s="1" t="s">
        <v>266</v>
      </c>
      <c r="Q1803" s="1" t="s">
        <v>330</v>
      </c>
      <c r="R1803" s="1" t="s">
        <v>1804</v>
      </c>
      <c r="S1803" s="1" t="s">
        <v>1720</v>
      </c>
      <c r="V1803" s="18">
        <v>0</v>
      </c>
      <c r="W1803" s="18">
        <v>1.8692129629629631E-2</v>
      </c>
      <c r="X1803" s="18">
        <v>1.8692129629629631E-2</v>
      </c>
      <c r="Y1803" s="1" t="e">
        <f>VLOOKUP(A1803,tickets!A:A,1,0)</f>
        <v>#N/A</v>
      </c>
    </row>
    <row r="1804" spans="1:25" x14ac:dyDescent="0.2">
      <c r="A1804" s="1" t="s">
        <v>1806</v>
      </c>
      <c r="B1804" s="1" t="s">
        <v>185</v>
      </c>
      <c r="C1804" s="1" t="s">
        <v>16</v>
      </c>
      <c r="D1804" s="1" t="s">
        <v>16</v>
      </c>
      <c r="E1804" s="1" t="s">
        <v>54</v>
      </c>
      <c r="F1804" s="1" t="s">
        <v>183</v>
      </c>
      <c r="G1804" s="1" t="s">
        <v>110</v>
      </c>
      <c r="H1804" s="1" t="s">
        <v>50</v>
      </c>
      <c r="I1804" s="1" t="s">
        <v>109</v>
      </c>
      <c r="J1804" s="1" t="s">
        <v>81</v>
      </c>
      <c r="K1804" s="1" t="s">
        <v>111</v>
      </c>
      <c r="L1804" s="1" t="s">
        <v>1810</v>
      </c>
      <c r="M1804" s="1" t="s">
        <v>1807</v>
      </c>
      <c r="N1804" s="1" t="s">
        <v>1808</v>
      </c>
      <c r="O1804" s="1" t="s">
        <v>122</v>
      </c>
      <c r="P1804" s="1" t="s">
        <v>266</v>
      </c>
      <c r="Q1804" s="1" t="s">
        <v>330</v>
      </c>
      <c r="R1804" s="1" t="s">
        <v>1809</v>
      </c>
      <c r="S1804" s="1" t="s">
        <v>1720</v>
      </c>
      <c r="T1804" s="1" t="s">
        <v>7374</v>
      </c>
      <c r="V1804" s="18">
        <v>1.636574074074074E-2</v>
      </c>
      <c r="W1804" s="18">
        <v>1.7071759259259259E-2</v>
      </c>
      <c r="X1804" s="18">
        <v>7.0601851851851847E-4</v>
      </c>
      <c r="Y1804" s="1" t="e">
        <f>VLOOKUP(A1804,tickets!A:A,1,0)</f>
        <v>#N/A</v>
      </c>
    </row>
    <row r="1805" spans="1:25" x14ac:dyDescent="0.2">
      <c r="A1805" s="1" t="s">
        <v>1811</v>
      </c>
      <c r="B1805" s="1" t="s">
        <v>175</v>
      </c>
      <c r="C1805" s="1" t="s">
        <v>24</v>
      </c>
      <c r="D1805" s="1" t="s">
        <v>24</v>
      </c>
      <c r="E1805" s="1" t="s">
        <v>54</v>
      </c>
      <c r="F1805" s="1" t="s">
        <v>183</v>
      </c>
      <c r="G1805" s="1" t="s">
        <v>110</v>
      </c>
      <c r="H1805" s="1" t="s">
        <v>50</v>
      </c>
      <c r="I1805" s="1" t="s">
        <v>109</v>
      </c>
      <c r="J1805" s="1" t="s">
        <v>81</v>
      </c>
      <c r="K1805" s="1" t="s">
        <v>111</v>
      </c>
      <c r="L1805" s="1" t="s">
        <v>1815</v>
      </c>
      <c r="M1805" s="1" t="s">
        <v>1812</v>
      </c>
      <c r="N1805" s="1" t="s">
        <v>1813</v>
      </c>
      <c r="O1805" s="1" t="s">
        <v>122</v>
      </c>
      <c r="P1805" s="1" t="s">
        <v>266</v>
      </c>
      <c r="Q1805" s="1" t="s">
        <v>330</v>
      </c>
      <c r="R1805" s="1" t="s">
        <v>1814</v>
      </c>
      <c r="S1805" s="1" t="s">
        <v>1720</v>
      </c>
      <c r="T1805" s="1" t="s">
        <v>5760</v>
      </c>
      <c r="V1805" s="18">
        <v>1.5671296296296298E-2</v>
      </c>
      <c r="W1805" s="18">
        <v>1.7326388888888888E-2</v>
      </c>
      <c r="X1805" s="18">
        <v>1.6550925925925926E-3</v>
      </c>
      <c r="Y1805" s="1" t="e">
        <f>VLOOKUP(A1805,tickets!A:A,1,0)</f>
        <v>#N/A</v>
      </c>
    </row>
    <row r="1806" spans="1:25" x14ac:dyDescent="0.2">
      <c r="A1806" s="1" t="s">
        <v>1826</v>
      </c>
      <c r="B1806" s="1" t="s">
        <v>175</v>
      </c>
      <c r="C1806" s="1" t="s">
        <v>16</v>
      </c>
      <c r="D1806" s="1" t="s">
        <v>16</v>
      </c>
      <c r="E1806" s="1" t="s">
        <v>54</v>
      </c>
      <c r="F1806" s="1" t="s">
        <v>183</v>
      </c>
      <c r="G1806" s="1" t="s">
        <v>110</v>
      </c>
      <c r="H1806" s="1" t="s">
        <v>50</v>
      </c>
      <c r="I1806" s="1" t="s">
        <v>109</v>
      </c>
      <c r="J1806" s="1" t="s">
        <v>81</v>
      </c>
      <c r="K1806" s="1" t="s">
        <v>111</v>
      </c>
      <c r="L1806" s="1" t="s">
        <v>1830</v>
      </c>
      <c r="M1806" s="1" t="s">
        <v>1827</v>
      </c>
      <c r="N1806" s="1" t="s">
        <v>1828</v>
      </c>
      <c r="O1806" s="1" t="s">
        <v>122</v>
      </c>
      <c r="P1806" s="1" t="s">
        <v>266</v>
      </c>
      <c r="Q1806" s="1" t="s">
        <v>330</v>
      </c>
      <c r="R1806" s="1" t="s">
        <v>1829</v>
      </c>
      <c r="S1806" s="1" t="s">
        <v>1720</v>
      </c>
      <c r="T1806" s="1" t="s">
        <v>7146</v>
      </c>
      <c r="V1806" s="18">
        <v>1.7812499999999998E-2</v>
      </c>
      <c r="W1806" s="18">
        <v>1.8819444444444448E-2</v>
      </c>
      <c r="X1806" s="18">
        <v>1.0069444444444444E-3</v>
      </c>
      <c r="Y1806" s="1" t="e">
        <f>VLOOKUP(A1806,tickets!A:A,1,0)</f>
        <v>#N/A</v>
      </c>
    </row>
    <row r="1807" spans="1:25" x14ac:dyDescent="0.2">
      <c r="A1807" s="1" t="s">
        <v>1821</v>
      </c>
      <c r="B1807" s="1" t="s">
        <v>175</v>
      </c>
      <c r="C1807" s="1" t="s">
        <v>16</v>
      </c>
      <c r="D1807" s="1" t="s">
        <v>16</v>
      </c>
      <c r="E1807" s="1" t="s">
        <v>54</v>
      </c>
      <c r="F1807" s="1" t="s">
        <v>183</v>
      </c>
      <c r="G1807" s="1" t="s">
        <v>110</v>
      </c>
      <c r="H1807" s="1" t="s">
        <v>50</v>
      </c>
      <c r="I1807" s="1" t="s">
        <v>109</v>
      </c>
      <c r="J1807" s="1" t="s">
        <v>81</v>
      </c>
      <c r="K1807" s="1" t="s">
        <v>111</v>
      </c>
      <c r="L1807" s="1" t="s">
        <v>1825</v>
      </c>
      <c r="M1807" s="1" t="s">
        <v>1822</v>
      </c>
      <c r="N1807" s="1" t="s">
        <v>1823</v>
      </c>
      <c r="O1807" s="1" t="s">
        <v>122</v>
      </c>
      <c r="P1807" s="1" t="s">
        <v>266</v>
      </c>
      <c r="Q1807" s="1" t="s">
        <v>330</v>
      </c>
      <c r="R1807" s="1" t="s">
        <v>1824</v>
      </c>
      <c r="S1807" s="1" t="s">
        <v>1720</v>
      </c>
      <c r="T1807" s="1" t="s">
        <v>7047</v>
      </c>
      <c r="V1807" s="18">
        <v>1.3402777777777777E-2</v>
      </c>
      <c r="W1807" s="18">
        <v>1.3425925925925924E-2</v>
      </c>
      <c r="X1807" s="18">
        <v>2.3148148148148147E-5</v>
      </c>
      <c r="Y1807" s="1" t="e">
        <f>VLOOKUP(A1807,tickets!A:A,1,0)</f>
        <v>#N/A</v>
      </c>
    </row>
    <row r="1808" spans="1:25" x14ac:dyDescent="0.2">
      <c r="A1808" s="1" t="s">
        <v>1791</v>
      </c>
      <c r="B1808" s="1" t="s">
        <v>112</v>
      </c>
      <c r="C1808" s="1" t="s">
        <v>18</v>
      </c>
      <c r="D1808" s="1" t="s">
        <v>18</v>
      </c>
      <c r="E1808" s="1" t="s">
        <v>499</v>
      </c>
      <c r="F1808" s="1" t="s">
        <v>1770</v>
      </c>
      <c r="G1808" s="1" t="s">
        <v>110</v>
      </c>
      <c r="H1808" s="1" t="s">
        <v>50</v>
      </c>
      <c r="I1808" s="1" t="s">
        <v>109</v>
      </c>
      <c r="J1808" s="1" t="s">
        <v>81</v>
      </c>
      <c r="K1808" s="1" t="s">
        <v>111</v>
      </c>
      <c r="L1808" s="1" t="s">
        <v>1795</v>
      </c>
      <c r="M1808" s="1" t="s">
        <v>1792</v>
      </c>
      <c r="N1808" s="1" t="s">
        <v>1793</v>
      </c>
      <c r="O1808" s="1" t="s">
        <v>122</v>
      </c>
      <c r="P1808" s="1" t="s">
        <v>266</v>
      </c>
      <c r="Q1808" s="1" t="s">
        <v>267</v>
      </c>
      <c r="R1808" s="1" t="s">
        <v>1794</v>
      </c>
      <c r="S1808" s="1" t="s">
        <v>1720</v>
      </c>
      <c r="T1808" s="1" t="s">
        <v>6115</v>
      </c>
      <c r="U1808" s="1" t="s">
        <v>7378</v>
      </c>
      <c r="V1808" s="18">
        <v>0</v>
      </c>
      <c r="W1808" s="18">
        <v>4.0162037037037033E-3</v>
      </c>
      <c r="X1808" s="18">
        <v>4.0162037037037033E-3</v>
      </c>
      <c r="Y1808" s="1" t="e">
        <f>VLOOKUP(A1808,tickets!A:A,1,0)</f>
        <v>#N/A</v>
      </c>
    </row>
    <row r="1809" spans="1:25" x14ac:dyDescent="0.2">
      <c r="A1809" s="1" t="s">
        <v>1875</v>
      </c>
      <c r="B1809" s="1" t="s">
        <v>112</v>
      </c>
      <c r="C1809" s="1" t="s">
        <v>19</v>
      </c>
      <c r="D1809" s="1" t="s">
        <v>17</v>
      </c>
      <c r="E1809" s="1" t="s">
        <v>62</v>
      </c>
      <c r="F1809" s="1" t="s">
        <v>217</v>
      </c>
      <c r="G1809" s="1" t="s">
        <v>116</v>
      </c>
      <c r="H1809" s="1" t="s">
        <v>40</v>
      </c>
      <c r="I1809" s="1" t="s">
        <v>117</v>
      </c>
      <c r="J1809" s="1" t="s">
        <v>81</v>
      </c>
      <c r="K1809" s="1" t="s">
        <v>121</v>
      </c>
      <c r="L1809" s="1" t="s">
        <v>1879</v>
      </c>
      <c r="M1809" s="1" t="s">
        <v>1876</v>
      </c>
      <c r="N1809" s="1" t="s">
        <v>1877</v>
      </c>
      <c r="O1809" s="1" t="s">
        <v>122</v>
      </c>
      <c r="P1809" s="1" t="s">
        <v>266</v>
      </c>
      <c r="Q1809" s="1" t="s">
        <v>267</v>
      </c>
      <c r="R1809" s="1" t="s">
        <v>1878</v>
      </c>
      <c r="S1809" s="1" t="s">
        <v>1720</v>
      </c>
      <c r="T1809" s="1" t="s">
        <v>399</v>
      </c>
      <c r="U1809" s="1" t="s">
        <v>5691</v>
      </c>
      <c r="V1809" s="18">
        <v>0.16299768518518518</v>
      </c>
      <c r="W1809" s="18">
        <v>0.16335648148148149</v>
      </c>
      <c r="X1809" s="18">
        <v>3.5879629629629635E-4</v>
      </c>
      <c r="Y1809" s="1" t="e">
        <f>VLOOKUP(A1809,tickets!A:A,1,0)</f>
        <v>#N/A</v>
      </c>
    </row>
    <row r="1810" spans="1:25" x14ac:dyDescent="0.2">
      <c r="A1810" s="1" t="s">
        <v>1849</v>
      </c>
      <c r="B1810" s="1" t="s">
        <v>112</v>
      </c>
      <c r="C1810" s="1" t="s">
        <v>19</v>
      </c>
      <c r="D1810" s="1" t="s">
        <v>17</v>
      </c>
      <c r="E1810" s="1" t="s">
        <v>62</v>
      </c>
      <c r="F1810" s="1" t="s">
        <v>217</v>
      </c>
      <c r="G1810" s="1" t="s">
        <v>116</v>
      </c>
      <c r="H1810" s="1" t="s">
        <v>40</v>
      </c>
      <c r="I1810" s="1" t="s">
        <v>117</v>
      </c>
      <c r="J1810" s="1" t="s">
        <v>81</v>
      </c>
      <c r="K1810" s="1" t="s">
        <v>121</v>
      </c>
      <c r="L1810" s="1" t="s">
        <v>1853</v>
      </c>
      <c r="M1810" s="1" t="s">
        <v>1850</v>
      </c>
      <c r="N1810" s="1" t="s">
        <v>1851</v>
      </c>
      <c r="O1810" s="1" t="s">
        <v>122</v>
      </c>
      <c r="P1810" s="1" t="s">
        <v>266</v>
      </c>
      <c r="Q1810" s="1" t="s">
        <v>267</v>
      </c>
      <c r="R1810" s="1" t="s">
        <v>1852</v>
      </c>
      <c r="S1810" s="1" t="s">
        <v>1720</v>
      </c>
      <c r="T1810" s="1" t="s">
        <v>399</v>
      </c>
      <c r="U1810" s="1" t="s">
        <v>6026</v>
      </c>
      <c r="V1810" s="18">
        <v>0.11373842592592592</v>
      </c>
      <c r="W1810" s="18">
        <v>0.1140625</v>
      </c>
      <c r="X1810" s="18">
        <v>3.2407407407407406E-4</v>
      </c>
      <c r="Y1810" s="1" t="e">
        <f>VLOOKUP(A1810,tickets!A:A,1,0)</f>
        <v>#N/A</v>
      </c>
    </row>
    <row r="1811" spans="1:25" hidden="1" x14ac:dyDescent="0.2">
      <c r="A1811" s="1" t="s">
        <v>1831</v>
      </c>
      <c r="B1811" s="1" t="s">
        <v>124</v>
      </c>
      <c r="C1811" s="1" t="s">
        <v>18</v>
      </c>
      <c r="D1811" s="1" t="s">
        <v>277</v>
      </c>
      <c r="E1811" s="1" t="s">
        <v>58</v>
      </c>
      <c r="F1811" s="1" t="s">
        <v>125</v>
      </c>
      <c r="G1811" s="1" t="s">
        <v>123</v>
      </c>
      <c r="H1811" s="1" t="s">
        <v>50</v>
      </c>
      <c r="I1811" s="1" t="s">
        <v>109</v>
      </c>
      <c r="J1811" s="1" t="s">
        <v>80</v>
      </c>
      <c r="K1811" s="1" t="s">
        <v>1435</v>
      </c>
      <c r="L1811" s="1" t="s">
        <v>1439</v>
      </c>
      <c r="M1811" s="1" t="s">
        <v>1832</v>
      </c>
      <c r="N1811" s="1" t="s">
        <v>1832</v>
      </c>
      <c r="O1811" s="1" t="s">
        <v>122</v>
      </c>
      <c r="P1811" s="1" t="s">
        <v>278</v>
      </c>
      <c r="Q1811" s="1" t="s">
        <v>278</v>
      </c>
      <c r="R1811" s="1" t="s">
        <v>1833</v>
      </c>
      <c r="S1811" s="1" t="s">
        <v>1720</v>
      </c>
      <c r="T1811" s="1" t="s">
        <v>5949</v>
      </c>
      <c r="U1811" s="1" t="s">
        <v>6628</v>
      </c>
      <c r="V1811" s="18">
        <v>2.4884259259259259E-2</v>
      </c>
      <c r="W1811" s="18">
        <v>7.7928240740740742E-2</v>
      </c>
      <c r="X1811" s="18">
        <v>5.3043981481481484E-2</v>
      </c>
      <c r="Y1811" s="1" t="e">
        <f>VLOOKUP(A1811,tickets!A:A,1,0)</f>
        <v>#N/A</v>
      </c>
    </row>
    <row r="1812" spans="1:25" hidden="1" x14ac:dyDescent="0.2">
      <c r="A1812" s="1" t="s">
        <v>1854</v>
      </c>
      <c r="B1812" s="1" t="s">
        <v>124</v>
      </c>
      <c r="C1812" s="1" t="s">
        <v>19</v>
      </c>
      <c r="D1812" s="1" t="s">
        <v>6209</v>
      </c>
      <c r="E1812" s="1" t="s">
        <v>64</v>
      </c>
      <c r="F1812" s="1" t="s">
        <v>125</v>
      </c>
      <c r="G1812" s="1" t="s">
        <v>123</v>
      </c>
      <c r="H1812" s="1" t="s">
        <v>50</v>
      </c>
      <c r="I1812" s="1" t="s">
        <v>109</v>
      </c>
      <c r="J1812" s="1" t="s">
        <v>80</v>
      </c>
      <c r="K1812" s="1" t="s">
        <v>114</v>
      </c>
      <c r="L1812" s="1" t="s">
        <v>1443</v>
      </c>
      <c r="M1812" s="1" t="s">
        <v>1855</v>
      </c>
      <c r="N1812" s="1" t="s">
        <v>1855</v>
      </c>
      <c r="O1812" s="1" t="s">
        <v>122</v>
      </c>
      <c r="P1812" s="1" t="s">
        <v>266</v>
      </c>
      <c r="Q1812" s="1" t="s">
        <v>267</v>
      </c>
      <c r="R1812" s="1" t="s">
        <v>1856</v>
      </c>
      <c r="S1812" s="1" t="s">
        <v>1720</v>
      </c>
      <c r="T1812" s="1" t="s">
        <v>6212</v>
      </c>
      <c r="U1812" s="1" t="s">
        <v>7218</v>
      </c>
      <c r="V1812" s="18">
        <v>4.7557870370370368E-2</v>
      </c>
      <c r="W1812" s="18">
        <v>0.13317129629629629</v>
      </c>
      <c r="X1812" s="18">
        <v>8.5613425925925926E-2</v>
      </c>
      <c r="Y1812" s="1" t="e">
        <f>VLOOKUP(A1812,tickets!A:A,1,0)</f>
        <v>#N/A</v>
      </c>
    </row>
    <row r="1813" spans="1:25" x14ac:dyDescent="0.2">
      <c r="A1813" s="1" t="s">
        <v>2019</v>
      </c>
      <c r="B1813" s="1" t="s">
        <v>115</v>
      </c>
      <c r="C1813" s="1" t="s">
        <v>18</v>
      </c>
      <c r="D1813" s="1" t="s">
        <v>243</v>
      </c>
      <c r="E1813" s="1" t="s">
        <v>61</v>
      </c>
      <c r="F1813" s="1" t="s">
        <v>144</v>
      </c>
      <c r="G1813" s="1" t="s">
        <v>116</v>
      </c>
      <c r="H1813" s="1" t="s">
        <v>40</v>
      </c>
      <c r="I1813" s="1" t="s">
        <v>117</v>
      </c>
      <c r="J1813" s="1" t="s">
        <v>81</v>
      </c>
      <c r="K1813" s="1" t="s">
        <v>203</v>
      </c>
      <c r="L1813" s="1" t="s">
        <v>2023</v>
      </c>
      <c r="M1813" s="1" t="s">
        <v>2020</v>
      </c>
      <c r="N1813" s="1" t="s">
        <v>2021</v>
      </c>
      <c r="O1813" s="1" t="s">
        <v>122</v>
      </c>
      <c r="P1813" s="1" t="s">
        <v>246</v>
      </c>
      <c r="Q1813" s="1" t="s">
        <v>247</v>
      </c>
      <c r="R1813" s="1" t="s">
        <v>2022</v>
      </c>
      <c r="S1813" s="1" t="s">
        <v>1943</v>
      </c>
      <c r="T1813" s="1" t="s">
        <v>7382</v>
      </c>
      <c r="U1813" s="1" t="s">
        <v>7383</v>
      </c>
      <c r="V1813" s="18">
        <v>0.83034722222222224</v>
      </c>
      <c r="W1813" s="18">
        <v>1.0191550925925925</v>
      </c>
      <c r="X1813" s="18">
        <v>0.18880787037037039</v>
      </c>
      <c r="Y1813" s="1" t="e">
        <f>VLOOKUP(A1813,tickets!A:A,1,0)</f>
        <v>#N/A</v>
      </c>
    </row>
    <row r="1814" spans="1:25" hidden="1" x14ac:dyDescent="0.2">
      <c r="A1814" s="1" t="s">
        <v>1857</v>
      </c>
      <c r="B1814" s="1" t="s">
        <v>124</v>
      </c>
      <c r="C1814" s="1" t="s">
        <v>18</v>
      </c>
      <c r="D1814" s="1" t="s">
        <v>277</v>
      </c>
      <c r="E1814" s="1" t="s">
        <v>58</v>
      </c>
      <c r="F1814" s="1" t="s">
        <v>125</v>
      </c>
      <c r="G1814" s="1" t="s">
        <v>123</v>
      </c>
      <c r="H1814" s="1" t="s">
        <v>50</v>
      </c>
      <c r="I1814" s="1" t="s">
        <v>109</v>
      </c>
      <c r="J1814" s="1" t="s">
        <v>80</v>
      </c>
      <c r="K1814" s="1" t="s">
        <v>126</v>
      </c>
      <c r="L1814" s="1" t="s">
        <v>1860</v>
      </c>
      <c r="M1814" s="1" t="s">
        <v>1858</v>
      </c>
      <c r="N1814" s="1" t="s">
        <v>1858</v>
      </c>
      <c r="O1814" s="1" t="s">
        <v>122</v>
      </c>
      <c r="P1814" s="1" t="s">
        <v>278</v>
      </c>
      <c r="Q1814" s="1" t="s">
        <v>278</v>
      </c>
      <c r="R1814" s="1" t="s">
        <v>1859</v>
      </c>
      <c r="S1814" s="1" t="s">
        <v>1720</v>
      </c>
      <c r="T1814" s="1" t="s">
        <v>6744</v>
      </c>
      <c r="V1814" s="18">
        <v>2.3472222222222217E-2</v>
      </c>
      <c r="W1814" s="18">
        <v>0.10209490740740741</v>
      </c>
      <c r="X1814" s="18">
        <v>7.8622685185185184E-2</v>
      </c>
      <c r="Y1814" s="1" t="e">
        <f>VLOOKUP(A1814,tickets!A:A,1,0)</f>
        <v>#N/A</v>
      </c>
    </row>
    <row r="1815" spans="1:25" hidden="1" x14ac:dyDescent="0.2">
      <c r="A1815" s="1" t="s">
        <v>6441</v>
      </c>
      <c r="B1815" s="1" t="s">
        <v>132</v>
      </c>
      <c r="C1815" s="1" t="s">
        <v>256</v>
      </c>
      <c r="D1815" s="1" t="s">
        <v>257</v>
      </c>
      <c r="E1815" s="1" t="s">
        <v>258</v>
      </c>
      <c r="F1815" s="1" t="s">
        <v>219</v>
      </c>
      <c r="G1815" s="1" t="s">
        <v>116</v>
      </c>
      <c r="H1815" s="1" t="s">
        <v>40</v>
      </c>
      <c r="I1815" s="1" t="s">
        <v>117</v>
      </c>
      <c r="J1815" s="1" t="s">
        <v>81</v>
      </c>
      <c r="K1815" s="1" t="s">
        <v>129</v>
      </c>
      <c r="L1815" s="1" t="s">
        <v>314</v>
      </c>
      <c r="M1815" s="1" t="s">
        <v>11549</v>
      </c>
      <c r="N1815" s="1" t="s">
        <v>11550</v>
      </c>
      <c r="O1815" s="1" t="s">
        <v>122</v>
      </c>
      <c r="P1815" s="1" t="s">
        <v>199</v>
      </c>
      <c r="Q1815" s="1" t="s">
        <v>115</v>
      </c>
      <c r="R1815" s="1" t="s">
        <v>11551</v>
      </c>
      <c r="S1815" s="1" t="s">
        <v>1720</v>
      </c>
      <c r="T1815" s="1" t="s">
        <v>6445</v>
      </c>
      <c r="V1815" s="18">
        <v>9.1724537037037035E-2</v>
      </c>
      <c r="W1815" s="18">
        <v>9.8379629629629636E-2</v>
      </c>
      <c r="X1815" s="18">
        <v>6.6550925925925935E-3</v>
      </c>
      <c r="Y1815" s="1" t="e">
        <f>VLOOKUP(A1815,tickets!A:A,1,0)</f>
        <v>#N/A</v>
      </c>
    </row>
    <row r="1816" spans="1:25" x14ac:dyDescent="0.2">
      <c r="A1816" s="1" t="s">
        <v>1978</v>
      </c>
      <c r="B1816" s="1" t="s">
        <v>115</v>
      </c>
      <c r="C1816" s="1" t="s">
        <v>18</v>
      </c>
      <c r="D1816" s="1" t="s">
        <v>257</v>
      </c>
      <c r="E1816" s="1" t="s">
        <v>58</v>
      </c>
      <c r="F1816" s="1" t="s">
        <v>219</v>
      </c>
      <c r="G1816" s="1" t="s">
        <v>110</v>
      </c>
      <c r="H1816" s="1" t="s">
        <v>50</v>
      </c>
      <c r="I1816" s="1" t="s">
        <v>109</v>
      </c>
      <c r="J1816" s="1" t="s">
        <v>81</v>
      </c>
      <c r="K1816" s="1" t="s">
        <v>114</v>
      </c>
      <c r="L1816" s="1" t="s">
        <v>1982</v>
      </c>
      <c r="M1816" s="1" t="s">
        <v>1979</v>
      </c>
      <c r="N1816" s="1" t="s">
        <v>1980</v>
      </c>
      <c r="O1816" s="1" t="s">
        <v>122</v>
      </c>
      <c r="P1816" s="1" t="s">
        <v>246</v>
      </c>
      <c r="Q1816" s="1" t="s">
        <v>247</v>
      </c>
      <c r="R1816" s="1" t="s">
        <v>1981</v>
      </c>
      <c r="S1816" s="1" t="s">
        <v>1943</v>
      </c>
      <c r="T1816" s="1" t="s">
        <v>6343</v>
      </c>
      <c r="V1816" s="18">
        <v>0.56671296296296292</v>
      </c>
      <c r="W1816" s="18">
        <v>0.76877314814814823</v>
      </c>
      <c r="X1816" s="18">
        <v>0.20206018518518518</v>
      </c>
      <c r="Y1816" s="1" t="e">
        <f>VLOOKUP(A1816,tickets!A:A,1,0)</f>
        <v>#N/A</v>
      </c>
    </row>
    <row r="1817" spans="1:25" hidden="1" x14ac:dyDescent="0.2">
      <c r="A1817" s="1" t="s">
        <v>7427</v>
      </c>
      <c r="B1817" s="1" t="s">
        <v>132</v>
      </c>
      <c r="C1817" s="1" t="s">
        <v>251</v>
      </c>
      <c r="D1817" s="1" t="s">
        <v>257</v>
      </c>
      <c r="E1817" s="1" t="s">
        <v>261</v>
      </c>
      <c r="F1817" s="1" t="s">
        <v>219</v>
      </c>
      <c r="G1817" s="1" t="s">
        <v>116</v>
      </c>
      <c r="H1817" s="1" t="s">
        <v>40</v>
      </c>
      <c r="I1817" s="1" t="s">
        <v>117</v>
      </c>
      <c r="J1817" s="1" t="s">
        <v>81</v>
      </c>
      <c r="K1817" s="1" t="s">
        <v>111</v>
      </c>
      <c r="L1817" s="1" t="s">
        <v>379</v>
      </c>
      <c r="M1817" s="1" t="s">
        <v>11552</v>
      </c>
      <c r="N1817" s="1" t="s">
        <v>11553</v>
      </c>
      <c r="O1817" s="1" t="s">
        <v>122</v>
      </c>
      <c r="P1817" s="1" t="s">
        <v>199</v>
      </c>
      <c r="Q1817" s="1" t="s">
        <v>115</v>
      </c>
      <c r="R1817" s="1" t="s">
        <v>11554</v>
      </c>
      <c r="S1817" s="1" t="s">
        <v>1720</v>
      </c>
      <c r="T1817" s="1" t="s">
        <v>7431</v>
      </c>
      <c r="U1817" s="1" t="s">
        <v>5659</v>
      </c>
      <c r="V1817" s="18">
        <v>0.13546296296296298</v>
      </c>
      <c r="W1817" s="18">
        <v>0.13814814814814816</v>
      </c>
      <c r="X1817" s="18">
        <v>2.685185185185185E-3</v>
      </c>
      <c r="Y1817" s="1" t="e">
        <f>VLOOKUP(A1817,tickets!A:A,1,0)</f>
        <v>#N/A</v>
      </c>
    </row>
    <row r="1818" spans="1:25" hidden="1" x14ac:dyDescent="0.2">
      <c r="A1818" s="1" t="s">
        <v>6349</v>
      </c>
      <c r="B1818" s="1" t="s">
        <v>132</v>
      </c>
      <c r="C1818" s="1" t="s">
        <v>309</v>
      </c>
      <c r="D1818" s="1" t="s">
        <v>257</v>
      </c>
      <c r="E1818" s="1" t="s">
        <v>286</v>
      </c>
      <c r="F1818" s="1" t="s">
        <v>219</v>
      </c>
      <c r="G1818" s="1" t="s">
        <v>116</v>
      </c>
      <c r="H1818" s="1" t="s">
        <v>40</v>
      </c>
      <c r="I1818" s="1" t="s">
        <v>117</v>
      </c>
      <c r="J1818" s="1" t="s">
        <v>81</v>
      </c>
      <c r="K1818" s="1" t="s">
        <v>427</v>
      </c>
      <c r="L1818" s="1" t="s">
        <v>472</v>
      </c>
      <c r="M1818" s="1" t="s">
        <v>11555</v>
      </c>
      <c r="N1818" s="1" t="s">
        <v>11556</v>
      </c>
      <c r="O1818" s="1" t="s">
        <v>122</v>
      </c>
      <c r="P1818" s="1" t="s">
        <v>199</v>
      </c>
      <c r="Q1818" s="1" t="s">
        <v>115</v>
      </c>
      <c r="R1818" s="1" t="s">
        <v>11557</v>
      </c>
      <c r="S1818" s="1" t="s">
        <v>1720</v>
      </c>
      <c r="T1818" s="1" t="s">
        <v>6353</v>
      </c>
      <c r="U1818" s="1" t="s">
        <v>262</v>
      </c>
      <c r="V1818" s="18">
        <v>2.1296296296296298E-3</v>
      </c>
      <c r="W1818" s="18">
        <v>5.2314814814814819E-3</v>
      </c>
      <c r="X1818" s="18">
        <v>3.1018518518518522E-3</v>
      </c>
      <c r="Y1818" s="1" t="e">
        <f>VLOOKUP(A1818,tickets!A:A,1,0)</f>
        <v>#N/A</v>
      </c>
    </row>
    <row r="1819" spans="1:25" x14ac:dyDescent="0.2">
      <c r="A1819" s="1" t="s">
        <v>2190</v>
      </c>
      <c r="B1819" s="1" t="s">
        <v>115</v>
      </c>
      <c r="C1819" s="1" t="s">
        <v>20</v>
      </c>
      <c r="D1819" s="1" t="s">
        <v>257</v>
      </c>
      <c r="E1819" s="1" t="s">
        <v>66</v>
      </c>
      <c r="F1819" s="1" t="s">
        <v>151</v>
      </c>
      <c r="G1819" s="1" t="s">
        <v>116</v>
      </c>
      <c r="H1819" s="1" t="s">
        <v>40</v>
      </c>
      <c r="I1819" s="1" t="s">
        <v>117</v>
      </c>
      <c r="J1819" s="1" t="s">
        <v>81</v>
      </c>
      <c r="K1819" s="1" t="s">
        <v>213</v>
      </c>
      <c r="L1819" s="1" t="s">
        <v>2194</v>
      </c>
      <c r="M1819" s="1" t="s">
        <v>2191</v>
      </c>
      <c r="N1819" s="1" t="s">
        <v>2192</v>
      </c>
      <c r="O1819" s="1" t="s">
        <v>122</v>
      </c>
      <c r="P1819" s="1" t="s">
        <v>246</v>
      </c>
      <c r="Q1819" s="1" t="s">
        <v>247</v>
      </c>
      <c r="R1819" s="1" t="s">
        <v>2193</v>
      </c>
      <c r="S1819" s="1" t="s">
        <v>1943</v>
      </c>
      <c r="T1819" s="1" t="s">
        <v>6357</v>
      </c>
      <c r="U1819" s="1" t="s">
        <v>6358</v>
      </c>
      <c r="V1819" s="18">
        <v>1.0607638888888888</v>
      </c>
      <c r="W1819" s="18">
        <v>1.0655208333333335</v>
      </c>
      <c r="X1819" s="18">
        <v>4.7569444444444447E-3</v>
      </c>
      <c r="Y1819" s="1" t="e">
        <f>VLOOKUP(A1819,tickets!A:A,1,0)</f>
        <v>#N/A</v>
      </c>
    </row>
    <row r="1820" spans="1:25" x14ac:dyDescent="0.2">
      <c r="A1820" s="1" t="s">
        <v>1904</v>
      </c>
      <c r="B1820" s="1" t="s">
        <v>112</v>
      </c>
      <c r="C1820" s="1" t="s">
        <v>18</v>
      </c>
      <c r="D1820" s="1" t="s">
        <v>18</v>
      </c>
      <c r="E1820" s="1" t="s">
        <v>60</v>
      </c>
      <c r="F1820" s="1" t="s">
        <v>445</v>
      </c>
      <c r="G1820" s="1" t="s">
        <v>110</v>
      </c>
      <c r="H1820" s="1" t="s">
        <v>50</v>
      </c>
      <c r="I1820" s="1" t="s">
        <v>109</v>
      </c>
      <c r="J1820" s="1" t="s">
        <v>81</v>
      </c>
      <c r="K1820" s="1" t="s">
        <v>111</v>
      </c>
      <c r="L1820" s="1" t="s">
        <v>1908</v>
      </c>
      <c r="M1820" s="1" t="s">
        <v>1905</v>
      </c>
      <c r="N1820" s="1" t="s">
        <v>1906</v>
      </c>
      <c r="O1820" s="1" t="s">
        <v>122</v>
      </c>
      <c r="P1820" s="1" t="s">
        <v>266</v>
      </c>
      <c r="Q1820" s="1" t="s">
        <v>267</v>
      </c>
      <c r="R1820" s="1" t="s">
        <v>1907</v>
      </c>
      <c r="S1820" s="1" t="s">
        <v>1720</v>
      </c>
      <c r="T1820" s="1" t="s">
        <v>6787</v>
      </c>
      <c r="U1820" s="1" t="s">
        <v>6788</v>
      </c>
      <c r="V1820" s="18">
        <v>0</v>
      </c>
      <c r="W1820" s="18">
        <v>1.7361111111111112E-2</v>
      </c>
      <c r="X1820" s="18">
        <v>1.7361111111111112E-2</v>
      </c>
      <c r="Y1820" s="1" t="e">
        <f>VLOOKUP(A1820,tickets!A:A,1,0)</f>
        <v>#N/A</v>
      </c>
    </row>
    <row r="1821" spans="1:25" x14ac:dyDescent="0.2">
      <c r="A1821" s="1" t="s">
        <v>2008</v>
      </c>
      <c r="B1821" s="1" t="s">
        <v>115</v>
      </c>
      <c r="C1821" s="1" t="s">
        <v>20</v>
      </c>
      <c r="D1821" s="1" t="s">
        <v>243</v>
      </c>
      <c r="E1821" s="1" t="s">
        <v>65</v>
      </c>
      <c r="F1821" s="1" t="s">
        <v>120</v>
      </c>
      <c r="G1821" s="1" t="s">
        <v>116</v>
      </c>
      <c r="H1821" s="1" t="s">
        <v>40</v>
      </c>
      <c r="I1821" s="1" t="s">
        <v>117</v>
      </c>
      <c r="J1821" s="1" t="s">
        <v>81</v>
      </c>
      <c r="K1821" s="1" t="s">
        <v>2009</v>
      </c>
      <c r="L1821" s="1" t="s">
        <v>2013</v>
      </c>
      <c r="M1821" s="1" t="s">
        <v>2010</v>
      </c>
      <c r="N1821" s="1" t="s">
        <v>2011</v>
      </c>
      <c r="O1821" s="1" t="s">
        <v>122</v>
      </c>
      <c r="P1821" s="1" t="s">
        <v>246</v>
      </c>
      <c r="Q1821" s="1" t="s">
        <v>247</v>
      </c>
      <c r="R1821" s="1" t="s">
        <v>2012</v>
      </c>
      <c r="S1821" s="1" t="s">
        <v>1943</v>
      </c>
      <c r="T1821" s="1" t="s">
        <v>5898</v>
      </c>
      <c r="U1821" s="1" t="s">
        <v>5899</v>
      </c>
      <c r="V1821" s="18">
        <v>0.63943287037037033</v>
      </c>
      <c r="W1821" s="18">
        <v>0.91782407407407407</v>
      </c>
      <c r="X1821" s="18">
        <v>0.27839120370370368</v>
      </c>
      <c r="Y1821" s="1" t="e">
        <f>VLOOKUP(A1821,tickets!A:A,1,0)</f>
        <v>#N/A</v>
      </c>
    </row>
    <row r="1822" spans="1:25" x14ac:dyDescent="0.2">
      <c r="A1822" s="1" t="s">
        <v>2097</v>
      </c>
      <c r="B1822" s="1" t="s">
        <v>115</v>
      </c>
      <c r="C1822" s="1" t="s">
        <v>17</v>
      </c>
      <c r="D1822" s="1" t="s">
        <v>243</v>
      </c>
      <c r="E1822" s="1" t="s">
        <v>55</v>
      </c>
      <c r="F1822" s="1" t="s">
        <v>120</v>
      </c>
      <c r="G1822" s="1" t="s">
        <v>116</v>
      </c>
      <c r="H1822" s="1" t="s">
        <v>40</v>
      </c>
      <c r="I1822" s="1" t="s">
        <v>117</v>
      </c>
      <c r="J1822" s="1" t="s">
        <v>81</v>
      </c>
      <c r="K1822" s="1" t="s">
        <v>111</v>
      </c>
      <c r="L1822" s="1" t="s">
        <v>2101</v>
      </c>
      <c r="M1822" s="1" t="s">
        <v>2098</v>
      </c>
      <c r="N1822" s="1" t="s">
        <v>2099</v>
      </c>
      <c r="O1822" s="1" t="s">
        <v>122</v>
      </c>
      <c r="P1822" s="1" t="s">
        <v>278</v>
      </c>
      <c r="Q1822" s="1" t="s">
        <v>278</v>
      </c>
      <c r="R1822" s="1" t="s">
        <v>2100</v>
      </c>
      <c r="S1822" s="1" t="s">
        <v>1943</v>
      </c>
      <c r="T1822" s="1" t="s">
        <v>7294</v>
      </c>
      <c r="U1822" s="1" t="s">
        <v>7295</v>
      </c>
      <c r="V1822" s="18">
        <v>0.9822685185185186</v>
      </c>
      <c r="W1822" s="18">
        <v>0.99961805555555561</v>
      </c>
      <c r="X1822" s="18">
        <v>1.7349537037037038E-2</v>
      </c>
      <c r="Y1822" s="1" t="e">
        <f>VLOOKUP(A1822,tickets!A:A,1,0)</f>
        <v>#N/A</v>
      </c>
    </row>
    <row r="1823" spans="1:25" x14ac:dyDescent="0.2">
      <c r="A1823" s="1" t="s">
        <v>2652</v>
      </c>
      <c r="B1823" s="1" t="s">
        <v>115</v>
      </c>
      <c r="C1823" s="1" t="s">
        <v>20</v>
      </c>
      <c r="D1823" s="1" t="s">
        <v>243</v>
      </c>
      <c r="E1823" s="1" t="s">
        <v>66</v>
      </c>
      <c r="F1823" s="1" t="s">
        <v>120</v>
      </c>
      <c r="G1823" s="1" t="s">
        <v>116</v>
      </c>
      <c r="H1823" s="1" t="s">
        <v>40</v>
      </c>
      <c r="I1823" s="1" t="s">
        <v>117</v>
      </c>
      <c r="J1823" s="1" t="s">
        <v>81</v>
      </c>
      <c r="K1823" s="1" t="s">
        <v>111</v>
      </c>
      <c r="L1823" s="1" t="s">
        <v>2656</v>
      </c>
      <c r="M1823" s="1" t="s">
        <v>2653</v>
      </c>
      <c r="N1823" s="1" t="s">
        <v>2654</v>
      </c>
      <c r="O1823" s="1" t="s">
        <v>122</v>
      </c>
      <c r="P1823" s="1" t="s">
        <v>246</v>
      </c>
      <c r="Q1823" s="1" t="s">
        <v>247</v>
      </c>
      <c r="R1823" s="1" t="s">
        <v>2655</v>
      </c>
      <c r="S1823" s="1" t="s">
        <v>2615</v>
      </c>
      <c r="T1823" s="1" t="s">
        <v>8063</v>
      </c>
      <c r="U1823" s="1" t="s">
        <v>8064</v>
      </c>
      <c r="V1823" s="18">
        <v>5.7226273148148152</v>
      </c>
      <c r="W1823" s="18">
        <v>5.7657638888888885</v>
      </c>
      <c r="X1823" s="18">
        <v>4.313657407407407E-2</v>
      </c>
      <c r="Y1823" s="1" t="e">
        <f>VLOOKUP(A1823,tickets!A:A,1,0)</f>
        <v>#N/A</v>
      </c>
    </row>
    <row r="1824" spans="1:25" x14ac:dyDescent="0.2">
      <c r="A1824" s="1" t="s">
        <v>1899</v>
      </c>
      <c r="B1824" s="1" t="s">
        <v>115</v>
      </c>
      <c r="C1824" s="1" t="s">
        <v>13</v>
      </c>
      <c r="D1824" s="1" t="s">
        <v>243</v>
      </c>
      <c r="E1824" s="1" t="s">
        <v>37</v>
      </c>
      <c r="F1824" s="1" t="s">
        <v>120</v>
      </c>
      <c r="G1824" s="1" t="s">
        <v>116</v>
      </c>
      <c r="H1824" s="1" t="s">
        <v>40</v>
      </c>
      <c r="I1824" s="1" t="s">
        <v>117</v>
      </c>
      <c r="J1824" s="1" t="s">
        <v>81</v>
      </c>
      <c r="K1824" s="1" t="s">
        <v>211</v>
      </c>
      <c r="L1824" s="1" t="s">
        <v>1903</v>
      </c>
      <c r="M1824" s="1" t="s">
        <v>1900</v>
      </c>
      <c r="N1824" s="1" t="s">
        <v>1901</v>
      </c>
      <c r="O1824" s="1" t="s">
        <v>122</v>
      </c>
      <c r="P1824" s="1" t="s">
        <v>266</v>
      </c>
      <c r="Q1824" s="1" t="s">
        <v>341</v>
      </c>
      <c r="R1824" s="1" t="s">
        <v>1902</v>
      </c>
      <c r="S1824" s="1" t="s">
        <v>1720</v>
      </c>
      <c r="T1824" s="1" t="s">
        <v>6661</v>
      </c>
      <c r="U1824" s="1" t="s">
        <v>6662</v>
      </c>
      <c r="V1824" s="18">
        <v>0</v>
      </c>
      <c r="W1824" s="18">
        <v>6.3692129629629626E-2</v>
      </c>
      <c r="X1824" s="18">
        <v>6.3692129629629626E-2</v>
      </c>
      <c r="Y1824" s="1" t="e">
        <f>VLOOKUP(A1824,tickets!A:A,1,0)</f>
        <v>#N/A</v>
      </c>
    </row>
    <row r="1825" spans="1:25" x14ac:dyDescent="0.2">
      <c r="A1825" s="1" t="s">
        <v>1945</v>
      </c>
      <c r="B1825" s="1" t="s">
        <v>115</v>
      </c>
      <c r="C1825" s="1" t="s">
        <v>22</v>
      </c>
      <c r="D1825" s="1" t="s">
        <v>243</v>
      </c>
      <c r="E1825" s="1" t="s">
        <v>47</v>
      </c>
      <c r="F1825" s="1" t="s">
        <v>191</v>
      </c>
      <c r="G1825" s="1" t="s">
        <v>116</v>
      </c>
      <c r="H1825" s="1" t="s">
        <v>40</v>
      </c>
      <c r="I1825" s="1" t="s">
        <v>117</v>
      </c>
      <c r="J1825" s="1" t="s">
        <v>81</v>
      </c>
      <c r="K1825" s="1" t="s">
        <v>111</v>
      </c>
      <c r="L1825" s="1" t="s">
        <v>1949</v>
      </c>
      <c r="M1825" s="1" t="s">
        <v>1946</v>
      </c>
      <c r="N1825" s="1" t="s">
        <v>1947</v>
      </c>
      <c r="O1825" s="1" t="s">
        <v>122</v>
      </c>
      <c r="P1825" s="1" t="s">
        <v>246</v>
      </c>
      <c r="Q1825" s="1" t="s">
        <v>247</v>
      </c>
      <c r="R1825" s="1" t="s">
        <v>1948</v>
      </c>
      <c r="S1825" s="1" t="s">
        <v>1943</v>
      </c>
      <c r="T1825" s="1" t="s">
        <v>6148</v>
      </c>
      <c r="U1825" s="1" t="s">
        <v>6149</v>
      </c>
      <c r="V1825" s="18">
        <v>0.44407407407407407</v>
      </c>
      <c r="W1825" s="18">
        <v>0.58542824074074074</v>
      </c>
      <c r="X1825" s="18">
        <v>0.14135416666666667</v>
      </c>
      <c r="Y1825" s="1" t="e">
        <f>VLOOKUP(A1825,tickets!A:A,1,0)</f>
        <v>#N/A</v>
      </c>
    </row>
    <row r="1826" spans="1:25" x14ac:dyDescent="0.2">
      <c r="A1826" s="1" t="s">
        <v>2118</v>
      </c>
      <c r="B1826" s="1" t="s">
        <v>115</v>
      </c>
      <c r="C1826" s="1" t="s">
        <v>23</v>
      </c>
      <c r="D1826" s="1" t="s">
        <v>243</v>
      </c>
      <c r="E1826" s="1" t="s">
        <v>68</v>
      </c>
      <c r="F1826" s="1" t="s">
        <v>120</v>
      </c>
      <c r="G1826" s="1" t="s">
        <v>116</v>
      </c>
      <c r="H1826" s="1" t="s">
        <v>40</v>
      </c>
      <c r="I1826" s="1" t="s">
        <v>117</v>
      </c>
      <c r="J1826" s="1" t="s">
        <v>81</v>
      </c>
      <c r="K1826" s="1" t="s">
        <v>121</v>
      </c>
      <c r="L1826" s="1" t="s">
        <v>2117</v>
      </c>
      <c r="M1826" s="1" t="s">
        <v>2119</v>
      </c>
      <c r="N1826" s="1" t="s">
        <v>2120</v>
      </c>
      <c r="O1826" s="1" t="s">
        <v>122</v>
      </c>
      <c r="P1826" s="1" t="s">
        <v>246</v>
      </c>
      <c r="Q1826" s="1" t="s">
        <v>247</v>
      </c>
      <c r="R1826" s="1" t="s">
        <v>2121</v>
      </c>
      <c r="S1826" s="1" t="s">
        <v>1943</v>
      </c>
      <c r="T1826" s="1" t="s">
        <v>7185</v>
      </c>
      <c r="U1826" s="1" t="s">
        <v>6203</v>
      </c>
      <c r="V1826" s="18">
        <v>0.92688657407407404</v>
      </c>
      <c r="W1826" s="18">
        <v>0.9538888888888889</v>
      </c>
      <c r="X1826" s="18">
        <v>2.7002314814814812E-2</v>
      </c>
      <c r="Y1826" s="1" t="e">
        <f>VLOOKUP(A1826,tickets!A:A,1,0)</f>
        <v>#N/A</v>
      </c>
    </row>
    <row r="1827" spans="1:25" hidden="1" x14ac:dyDescent="0.2">
      <c r="A1827" s="1" t="s">
        <v>7119</v>
      </c>
      <c r="B1827" s="1" t="s">
        <v>132</v>
      </c>
      <c r="C1827" s="1" t="s">
        <v>309</v>
      </c>
      <c r="D1827" s="1" t="s">
        <v>257</v>
      </c>
      <c r="E1827" s="1" t="s">
        <v>286</v>
      </c>
      <c r="F1827" s="1" t="s">
        <v>461</v>
      </c>
      <c r="G1827" s="1" t="s">
        <v>116</v>
      </c>
      <c r="H1827" s="1" t="s">
        <v>40</v>
      </c>
      <c r="I1827" s="1" t="s">
        <v>117</v>
      </c>
      <c r="J1827" s="1" t="s">
        <v>81</v>
      </c>
      <c r="K1827" s="1" t="s">
        <v>397</v>
      </c>
      <c r="L1827" s="1" t="s">
        <v>868</v>
      </c>
      <c r="M1827" s="1" t="s">
        <v>11558</v>
      </c>
      <c r="N1827" s="1" t="s">
        <v>11559</v>
      </c>
      <c r="O1827" s="1" t="s">
        <v>122</v>
      </c>
      <c r="P1827" s="1" t="s">
        <v>199</v>
      </c>
      <c r="Q1827" s="1" t="s">
        <v>115</v>
      </c>
      <c r="R1827" s="1" t="s">
        <v>11560</v>
      </c>
      <c r="S1827" s="1" t="s">
        <v>1720</v>
      </c>
      <c r="T1827" s="1" t="s">
        <v>7123</v>
      </c>
      <c r="U1827" s="1" t="s">
        <v>276</v>
      </c>
      <c r="V1827" s="18">
        <v>2.0833333333333335E-4</v>
      </c>
      <c r="W1827" s="18">
        <v>5.8101851851851856E-3</v>
      </c>
      <c r="X1827" s="18">
        <v>5.6018518518518518E-3</v>
      </c>
      <c r="Y1827" s="1" t="e">
        <f>VLOOKUP(A1827,tickets!A:A,1,0)</f>
        <v>#N/A</v>
      </c>
    </row>
    <row r="1828" spans="1:25" hidden="1" x14ac:dyDescent="0.2">
      <c r="A1828" s="1" t="s">
        <v>7124</v>
      </c>
      <c r="B1828" s="1" t="s">
        <v>132</v>
      </c>
      <c r="C1828" s="1" t="s">
        <v>251</v>
      </c>
      <c r="D1828" s="1" t="s">
        <v>257</v>
      </c>
      <c r="E1828" s="1" t="s">
        <v>261</v>
      </c>
      <c r="F1828" s="1" t="s">
        <v>461</v>
      </c>
      <c r="G1828" s="1" t="s">
        <v>116</v>
      </c>
      <c r="H1828" s="1" t="s">
        <v>40</v>
      </c>
      <c r="I1828" s="1" t="s">
        <v>117</v>
      </c>
      <c r="J1828" s="1" t="s">
        <v>81</v>
      </c>
      <c r="K1828" s="1" t="s">
        <v>148</v>
      </c>
      <c r="L1828" s="1" t="s">
        <v>381</v>
      </c>
      <c r="M1828" s="1" t="s">
        <v>11561</v>
      </c>
      <c r="N1828" s="1" t="s">
        <v>11562</v>
      </c>
      <c r="O1828" s="1" t="s">
        <v>122</v>
      </c>
      <c r="P1828" s="1" t="s">
        <v>199</v>
      </c>
      <c r="Q1828" s="1" t="s">
        <v>115</v>
      </c>
      <c r="R1828" s="1" t="s">
        <v>11563</v>
      </c>
      <c r="S1828" s="1" t="s">
        <v>1720</v>
      </c>
      <c r="T1828" s="1" t="s">
        <v>7128</v>
      </c>
      <c r="U1828" s="1" t="s">
        <v>5659</v>
      </c>
      <c r="V1828" s="18">
        <v>0.15796296296296297</v>
      </c>
      <c r="W1828" s="18">
        <v>0.19187500000000002</v>
      </c>
      <c r="X1828" s="18">
        <v>3.3912037037037039E-2</v>
      </c>
      <c r="Y1828" s="1" t="e">
        <f>VLOOKUP(A1828,tickets!A:A,1,0)</f>
        <v>#N/A</v>
      </c>
    </row>
    <row r="1829" spans="1:25" hidden="1" x14ac:dyDescent="0.2">
      <c r="A1829" s="1" t="s">
        <v>7004</v>
      </c>
      <c r="B1829" s="1" t="s">
        <v>173</v>
      </c>
      <c r="C1829" s="1" t="s">
        <v>357</v>
      </c>
      <c r="D1829" s="1" t="s">
        <v>251</v>
      </c>
      <c r="E1829" s="1" t="s">
        <v>358</v>
      </c>
      <c r="F1829" s="1" t="s">
        <v>359</v>
      </c>
      <c r="G1829" s="1" t="s">
        <v>110</v>
      </c>
      <c r="H1829" s="1" t="s">
        <v>50</v>
      </c>
      <c r="I1829" s="1" t="s">
        <v>109</v>
      </c>
      <c r="J1829" s="1" t="s">
        <v>81</v>
      </c>
      <c r="K1829" s="1" t="s">
        <v>114</v>
      </c>
      <c r="L1829" s="1" t="s">
        <v>7005</v>
      </c>
      <c r="M1829" s="1" t="s">
        <v>11564</v>
      </c>
      <c r="N1829" s="1" t="s">
        <v>11565</v>
      </c>
      <c r="O1829" s="1" t="s">
        <v>122</v>
      </c>
      <c r="P1829" s="1" t="s">
        <v>246</v>
      </c>
      <c r="Q1829" s="1" t="s">
        <v>247</v>
      </c>
      <c r="R1829" s="1" t="s">
        <v>11566</v>
      </c>
      <c r="S1829" s="1" t="s">
        <v>1720</v>
      </c>
      <c r="U1829" s="1" t="s">
        <v>978</v>
      </c>
      <c r="V1829" s="18">
        <v>0</v>
      </c>
      <c r="W1829" s="18">
        <v>1.4594907407407405E-2</v>
      </c>
      <c r="X1829" s="18">
        <v>1.4594907407407405E-2</v>
      </c>
      <c r="Y1829" s="1" t="e">
        <f>VLOOKUP(A1829,tickets!A:A,1,0)</f>
        <v>#N/A</v>
      </c>
    </row>
    <row r="1830" spans="1:25" hidden="1" x14ac:dyDescent="0.2">
      <c r="A1830" s="1" t="s">
        <v>5673</v>
      </c>
      <c r="B1830" s="1" t="s">
        <v>173</v>
      </c>
      <c r="C1830" s="1" t="s">
        <v>357</v>
      </c>
      <c r="D1830" s="1" t="s">
        <v>251</v>
      </c>
      <c r="E1830" s="1" t="s">
        <v>358</v>
      </c>
      <c r="F1830" s="1" t="s">
        <v>359</v>
      </c>
      <c r="G1830" s="1" t="s">
        <v>110</v>
      </c>
      <c r="H1830" s="1" t="s">
        <v>50</v>
      </c>
      <c r="I1830" s="1" t="s">
        <v>109</v>
      </c>
      <c r="J1830" s="1" t="s">
        <v>81</v>
      </c>
      <c r="K1830" s="1" t="s">
        <v>114</v>
      </c>
      <c r="L1830" s="1" t="s">
        <v>5674</v>
      </c>
      <c r="M1830" s="1" t="s">
        <v>11567</v>
      </c>
      <c r="N1830" s="1" t="s">
        <v>11568</v>
      </c>
      <c r="O1830" s="1" t="s">
        <v>122</v>
      </c>
      <c r="P1830" s="1" t="s">
        <v>246</v>
      </c>
      <c r="Q1830" s="1" t="s">
        <v>247</v>
      </c>
      <c r="R1830" s="1" t="s">
        <v>11569</v>
      </c>
      <c r="S1830" s="1" t="s">
        <v>1720</v>
      </c>
      <c r="U1830" s="1" t="s">
        <v>978</v>
      </c>
      <c r="V1830" s="18">
        <v>0</v>
      </c>
      <c r="W1830" s="18">
        <v>6.0798611111111116E-2</v>
      </c>
      <c r="X1830" s="18">
        <v>6.0798611111111116E-2</v>
      </c>
      <c r="Y1830" s="1" t="e">
        <f>VLOOKUP(A1830,tickets!A:A,1,0)</f>
        <v>#N/A</v>
      </c>
    </row>
    <row r="1831" spans="1:25" hidden="1" x14ac:dyDescent="0.2">
      <c r="A1831" s="1" t="s">
        <v>6517</v>
      </c>
      <c r="B1831" s="1" t="s">
        <v>132</v>
      </c>
      <c r="C1831" s="1" t="s">
        <v>309</v>
      </c>
      <c r="D1831" s="1" t="s">
        <v>257</v>
      </c>
      <c r="E1831" s="1" t="s">
        <v>286</v>
      </c>
      <c r="F1831" s="1" t="s">
        <v>461</v>
      </c>
      <c r="G1831" s="1" t="s">
        <v>116</v>
      </c>
      <c r="H1831" s="1" t="s">
        <v>40</v>
      </c>
      <c r="I1831" s="1" t="s">
        <v>117</v>
      </c>
      <c r="J1831" s="1" t="s">
        <v>81</v>
      </c>
      <c r="K1831" s="1" t="s">
        <v>465</v>
      </c>
      <c r="L1831" s="1" t="s">
        <v>509</v>
      </c>
      <c r="M1831" s="1" t="s">
        <v>11570</v>
      </c>
      <c r="N1831" s="1" t="s">
        <v>11571</v>
      </c>
      <c r="O1831" s="1" t="s">
        <v>122</v>
      </c>
      <c r="P1831" s="1" t="s">
        <v>199</v>
      </c>
      <c r="Q1831" s="1" t="s">
        <v>115</v>
      </c>
      <c r="R1831" s="1" t="s">
        <v>11572</v>
      </c>
      <c r="S1831" s="1" t="s">
        <v>1720</v>
      </c>
      <c r="T1831" s="1" t="s">
        <v>6521</v>
      </c>
      <c r="U1831" s="1" t="s">
        <v>262</v>
      </c>
      <c r="V1831" s="18">
        <v>2.199074074074074E-4</v>
      </c>
      <c r="W1831" s="18">
        <v>6.6087962962962966E-3</v>
      </c>
      <c r="X1831" s="18">
        <v>6.3888888888888884E-3</v>
      </c>
      <c r="Y1831" s="1" t="e">
        <f>VLOOKUP(A1831,tickets!A:A,1,0)</f>
        <v>#N/A</v>
      </c>
    </row>
    <row r="1832" spans="1:25" hidden="1" x14ac:dyDescent="0.2">
      <c r="A1832" s="1" t="s">
        <v>6615</v>
      </c>
      <c r="B1832" s="1" t="s">
        <v>132</v>
      </c>
      <c r="C1832" s="1" t="s">
        <v>256</v>
      </c>
      <c r="D1832" s="1" t="s">
        <v>257</v>
      </c>
      <c r="E1832" s="1" t="s">
        <v>258</v>
      </c>
      <c r="F1832" s="1" t="s">
        <v>461</v>
      </c>
      <c r="G1832" s="1" t="s">
        <v>116</v>
      </c>
      <c r="H1832" s="1" t="s">
        <v>40</v>
      </c>
      <c r="I1832" s="1" t="s">
        <v>117</v>
      </c>
      <c r="J1832" s="1" t="s">
        <v>81</v>
      </c>
      <c r="K1832" s="1" t="s">
        <v>129</v>
      </c>
      <c r="L1832" s="1" t="s">
        <v>6133</v>
      </c>
      <c r="M1832" s="1" t="s">
        <v>11573</v>
      </c>
      <c r="N1832" s="1" t="s">
        <v>11574</v>
      </c>
      <c r="O1832" s="1" t="s">
        <v>122</v>
      </c>
      <c r="P1832" s="1" t="s">
        <v>199</v>
      </c>
      <c r="Q1832" s="1" t="s">
        <v>115</v>
      </c>
      <c r="R1832" s="1" t="s">
        <v>11575</v>
      </c>
      <c r="S1832" s="1" t="s">
        <v>1720</v>
      </c>
      <c r="T1832" s="1" t="s">
        <v>6619</v>
      </c>
      <c r="V1832" s="18">
        <v>0</v>
      </c>
      <c r="W1832" s="18">
        <v>9.3518518518518525E-3</v>
      </c>
      <c r="X1832" s="18">
        <v>9.3518518518518525E-3</v>
      </c>
      <c r="Y1832" s="1" t="e">
        <f>VLOOKUP(A1832,tickets!A:A,1,0)</f>
        <v>#N/A</v>
      </c>
    </row>
    <row r="1833" spans="1:25" x14ac:dyDescent="0.2">
      <c r="A1833" s="1" t="s">
        <v>1889</v>
      </c>
      <c r="B1833" s="1" t="s">
        <v>112</v>
      </c>
      <c r="C1833" s="1" t="s">
        <v>18</v>
      </c>
      <c r="D1833" s="1" t="s">
        <v>18</v>
      </c>
      <c r="E1833" s="1" t="s">
        <v>499</v>
      </c>
      <c r="F1833" s="1" t="s">
        <v>1770</v>
      </c>
      <c r="G1833" s="1" t="s">
        <v>110</v>
      </c>
      <c r="H1833" s="1" t="s">
        <v>50</v>
      </c>
      <c r="I1833" s="1" t="s">
        <v>109</v>
      </c>
      <c r="J1833" s="1" t="s">
        <v>81</v>
      </c>
      <c r="K1833" s="1" t="s">
        <v>111</v>
      </c>
      <c r="L1833" s="1" t="s">
        <v>1893</v>
      </c>
      <c r="M1833" s="1" t="s">
        <v>1890</v>
      </c>
      <c r="N1833" s="1" t="s">
        <v>1891</v>
      </c>
      <c r="O1833" s="1" t="s">
        <v>122</v>
      </c>
      <c r="P1833" s="1" t="s">
        <v>266</v>
      </c>
      <c r="Q1833" s="1" t="s">
        <v>267</v>
      </c>
      <c r="R1833" s="1" t="s">
        <v>1892</v>
      </c>
      <c r="S1833" s="1" t="s">
        <v>1720</v>
      </c>
      <c r="T1833" s="1" t="s">
        <v>6115</v>
      </c>
      <c r="U1833" s="1" t="s">
        <v>6116</v>
      </c>
      <c r="V1833" s="18">
        <v>0</v>
      </c>
      <c r="W1833" s="18">
        <v>3.6921296296296298E-3</v>
      </c>
      <c r="X1833" s="18">
        <v>3.6921296296296298E-3</v>
      </c>
      <c r="Y1833" s="1" t="e">
        <f>VLOOKUP(A1833,tickets!A:A,1,0)</f>
        <v>#N/A</v>
      </c>
    </row>
    <row r="1834" spans="1:25" hidden="1" x14ac:dyDescent="0.2">
      <c r="A1834" s="1" t="s">
        <v>6551</v>
      </c>
      <c r="B1834" s="1" t="s">
        <v>164</v>
      </c>
      <c r="C1834" s="1" t="s">
        <v>242</v>
      </c>
      <c r="D1834" s="1" t="s">
        <v>251</v>
      </c>
      <c r="E1834" s="1" t="s">
        <v>286</v>
      </c>
      <c r="F1834" s="1" t="s">
        <v>287</v>
      </c>
      <c r="G1834" s="1" t="s">
        <v>110</v>
      </c>
      <c r="H1834" s="1" t="s">
        <v>50</v>
      </c>
      <c r="I1834" s="1" t="s">
        <v>109</v>
      </c>
      <c r="J1834" s="1" t="s">
        <v>81</v>
      </c>
      <c r="K1834" s="1" t="s">
        <v>114</v>
      </c>
      <c r="L1834" s="1" t="s">
        <v>364</v>
      </c>
      <c r="M1834" s="1" t="s">
        <v>11576</v>
      </c>
      <c r="N1834" s="1" t="s">
        <v>11577</v>
      </c>
      <c r="O1834" s="1" t="s">
        <v>122</v>
      </c>
      <c r="P1834" s="1" t="s">
        <v>246</v>
      </c>
      <c r="Q1834" s="1" t="s">
        <v>247</v>
      </c>
      <c r="R1834" s="1" t="s">
        <v>11578</v>
      </c>
      <c r="S1834" s="1" t="s">
        <v>1720</v>
      </c>
      <c r="T1834" s="1" t="s">
        <v>364</v>
      </c>
      <c r="U1834" s="1" t="s">
        <v>276</v>
      </c>
      <c r="V1834" s="18">
        <v>0</v>
      </c>
      <c r="W1834" s="18">
        <v>3.7152777777777778E-2</v>
      </c>
      <c r="X1834" s="18">
        <v>3.7152777777777778E-2</v>
      </c>
      <c r="Y1834" s="1" t="e">
        <f>VLOOKUP(A1834,tickets!A:A,1,0)</f>
        <v>#N/A</v>
      </c>
    </row>
    <row r="1835" spans="1:25" hidden="1" x14ac:dyDescent="0.2">
      <c r="A1835" s="1" t="s">
        <v>7232</v>
      </c>
      <c r="B1835" s="1" t="s">
        <v>164</v>
      </c>
      <c r="C1835" s="1" t="s">
        <v>295</v>
      </c>
      <c r="D1835" s="1" t="s">
        <v>251</v>
      </c>
      <c r="E1835" s="1" t="s">
        <v>261</v>
      </c>
      <c r="F1835" s="1" t="s">
        <v>335</v>
      </c>
      <c r="G1835" s="1" t="s">
        <v>110</v>
      </c>
      <c r="H1835" s="1" t="s">
        <v>50</v>
      </c>
      <c r="I1835" s="1" t="s">
        <v>109</v>
      </c>
      <c r="J1835" s="1" t="s">
        <v>4186</v>
      </c>
      <c r="K1835" s="1" t="s">
        <v>129</v>
      </c>
      <c r="L1835" s="1" t="s">
        <v>336</v>
      </c>
      <c r="M1835" s="1" t="s">
        <v>11579</v>
      </c>
      <c r="N1835" s="1" t="s">
        <v>11580</v>
      </c>
      <c r="O1835" s="1" t="s">
        <v>122</v>
      </c>
      <c r="P1835" s="1" t="s">
        <v>246</v>
      </c>
      <c r="Q1835" s="1" t="s">
        <v>247</v>
      </c>
      <c r="R1835" s="1" t="s">
        <v>11581</v>
      </c>
      <c r="S1835" s="1" t="s">
        <v>1720</v>
      </c>
      <c r="U1835" s="1" t="s">
        <v>5668</v>
      </c>
      <c r="V1835" s="18">
        <v>0</v>
      </c>
      <c r="W1835" s="18">
        <v>0</v>
      </c>
      <c r="X1835" s="18">
        <v>0</v>
      </c>
      <c r="Y1835" s="1" t="e">
        <f>VLOOKUP(A1835,tickets!A:A,1,0)</f>
        <v>#N/A</v>
      </c>
    </row>
    <row r="1836" spans="1:25" hidden="1" x14ac:dyDescent="0.2">
      <c r="A1836" s="1" t="s">
        <v>6914</v>
      </c>
      <c r="B1836" s="1" t="s">
        <v>173</v>
      </c>
      <c r="C1836" s="1" t="s">
        <v>242</v>
      </c>
      <c r="D1836" s="1" t="s">
        <v>251</v>
      </c>
      <c r="E1836" s="1" t="s">
        <v>328</v>
      </c>
      <c r="F1836" s="1" t="s">
        <v>389</v>
      </c>
      <c r="G1836" s="1" t="s">
        <v>110</v>
      </c>
      <c r="H1836" s="1" t="s">
        <v>50</v>
      </c>
      <c r="I1836" s="1" t="s">
        <v>109</v>
      </c>
      <c r="J1836" s="1" t="s">
        <v>4186</v>
      </c>
      <c r="K1836" s="1" t="s">
        <v>114</v>
      </c>
      <c r="L1836" s="1" t="s">
        <v>6915</v>
      </c>
      <c r="M1836" s="1" t="s">
        <v>11582</v>
      </c>
      <c r="N1836" s="1" t="s">
        <v>11583</v>
      </c>
      <c r="O1836" s="1" t="s">
        <v>122</v>
      </c>
      <c r="P1836" s="1" t="s">
        <v>246</v>
      </c>
      <c r="Q1836" s="1" t="s">
        <v>247</v>
      </c>
      <c r="R1836" s="1" t="s">
        <v>11584</v>
      </c>
      <c r="S1836" s="1" t="s">
        <v>1720</v>
      </c>
      <c r="T1836" s="1" t="s">
        <v>6919</v>
      </c>
      <c r="U1836" s="1" t="s">
        <v>6920</v>
      </c>
      <c r="V1836" s="18">
        <v>0</v>
      </c>
      <c r="W1836" s="18">
        <v>0</v>
      </c>
      <c r="X1836" s="18">
        <v>0</v>
      </c>
      <c r="Y1836" s="1" t="e">
        <f>VLOOKUP(A1836,tickets!A:A,1,0)</f>
        <v>#N/A</v>
      </c>
    </row>
    <row r="1837" spans="1:25" hidden="1" x14ac:dyDescent="0.2">
      <c r="A1837" s="1" t="s">
        <v>1885</v>
      </c>
      <c r="B1837" s="1" t="s">
        <v>124</v>
      </c>
      <c r="C1837" s="1" t="s">
        <v>20</v>
      </c>
      <c r="D1837" s="1" t="s">
        <v>277</v>
      </c>
      <c r="E1837" s="1" t="s">
        <v>66</v>
      </c>
      <c r="F1837" s="1" t="s">
        <v>125</v>
      </c>
      <c r="G1837" s="1" t="s">
        <v>123</v>
      </c>
      <c r="H1837" s="1" t="s">
        <v>50</v>
      </c>
      <c r="I1837" s="1" t="s">
        <v>109</v>
      </c>
      <c r="J1837" s="1" t="s">
        <v>80</v>
      </c>
      <c r="K1837" s="1" t="s">
        <v>121</v>
      </c>
      <c r="L1837" s="1" t="s">
        <v>1888</v>
      </c>
      <c r="M1837" s="1" t="s">
        <v>1886</v>
      </c>
      <c r="N1837" s="1" t="s">
        <v>1886</v>
      </c>
      <c r="O1837" s="1" t="s">
        <v>122</v>
      </c>
      <c r="P1837" s="1" t="s">
        <v>278</v>
      </c>
      <c r="Q1837" s="1" t="s">
        <v>278</v>
      </c>
      <c r="R1837" s="1" t="s">
        <v>1887</v>
      </c>
      <c r="S1837" s="1" t="s">
        <v>1720</v>
      </c>
      <c r="T1837" s="1" t="s">
        <v>6439</v>
      </c>
      <c r="U1837" s="1" t="s">
        <v>6440</v>
      </c>
      <c r="V1837" s="18">
        <v>4.3287037037037035E-3</v>
      </c>
      <c r="W1837" s="18">
        <v>2.4930555555555553E-2</v>
      </c>
      <c r="X1837" s="18">
        <v>2.0601851851851854E-2</v>
      </c>
      <c r="Y1837" s="1" t="e">
        <f>VLOOKUP(A1837,tickets!A:A,1,0)</f>
        <v>#N/A</v>
      </c>
    </row>
    <row r="1838" spans="1:25" hidden="1" x14ac:dyDescent="0.2">
      <c r="A1838" s="1" t="s">
        <v>6580</v>
      </c>
      <c r="B1838" s="1" t="s">
        <v>132</v>
      </c>
      <c r="C1838" s="1" t="s">
        <v>250</v>
      </c>
      <c r="D1838" s="1" t="s">
        <v>251</v>
      </c>
      <c r="E1838" s="1" t="s">
        <v>302</v>
      </c>
      <c r="F1838" s="1" t="s">
        <v>303</v>
      </c>
      <c r="G1838" s="1" t="s">
        <v>110</v>
      </c>
      <c r="H1838" s="1" t="s">
        <v>50</v>
      </c>
      <c r="I1838" s="1" t="s">
        <v>109</v>
      </c>
      <c r="J1838" s="1" t="s">
        <v>81</v>
      </c>
      <c r="K1838" s="1" t="s">
        <v>129</v>
      </c>
      <c r="L1838" s="1" t="s">
        <v>1031</v>
      </c>
      <c r="M1838" s="1" t="s">
        <v>11585</v>
      </c>
      <c r="N1838" s="1" t="s">
        <v>11586</v>
      </c>
      <c r="O1838" s="1" t="s">
        <v>122</v>
      </c>
      <c r="P1838" s="1" t="s">
        <v>246</v>
      </c>
      <c r="Q1838" s="1" t="s">
        <v>247</v>
      </c>
      <c r="R1838" s="1" t="s">
        <v>11587</v>
      </c>
      <c r="S1838" s="1" t="s">
        <v>1720</v>
      </c>
      <c r="T1838" s="1" t="s">
        <v>437</v>
      </c>
      <c r="U1838" s="1" t="s">
        <v>305</v>
      </c>
      <c r="V1838" s="18">
        <v>9.4907407407407408E-4</v>
      </c>
      <c r="W1838" s="18">
        <v>1.3946759259259258E-2</v>
      </c>
      <c r="X1838" s="18">
        <v>1.2997685185185183E-2</v>
      </c>
      <c r="Y1838" s="1" t="e">
        <f>VLOOKUP(A1838,tickets!A:A,1,0)</f>
        <v>#N/A</v>
      </c>
    </row>
    <row r="1839" spans="1:25" hidden="1" x14ac:dyDescent="0.2">
      <c r="A1839" s="1" t="s">
        <v>6982</v>
      </c>
      <c r="B1839" s="1" t="s">
        <v>132</v>
      </c>
      <c r="C1839" s="1" t="s">
        <v>250</v>
      </c>
      <c r="D1839" s="1" t="s">
        <v>251</v>
      </c>
      <c r="E1839" s="1" t="s">
        <v>268</v>
      </c>
      <c r="F1839" s="1" t="s">
        <v>367</v>
      </c>
      <c r="G1839" s="1" t="s">
        <v>110</v>
      </c>
      <c r="H1839" s="1" t="s">
        <v>50</v>
      </c>
      <c r="I1839" s="1" t="s">
        <v>109</v>
      </c>
      <c r="J1839" s="1" t="s">
        <v>81</v>
      </c>
      <c r="K1839" s="1" t="s">
        <v>129</v>
      </c>
      <c r="L1839" s="1" t="s">
        <v>6983</v>
      </c>
      <c r="M1839" s="1" t="s">
        <v>11588</v>
      </c>
      <c r="N1839" s="1" t="s">
        <v>11589</v>
      </c>
      <c r="O1839" s="1" t="s">
        <v>122</v>
      </c>
      <c r="P1839" s="1" t="s">
        <v>246</v>
      </c>
      <c r="Q1839" s="1" t="s">
        <v>247</v>
      </c>
      <c r="R1839" s="1" t="s">
        <v>11590</v>
      </c>
      <c r="S1839" s="1" t="s">
        <v>1720</v>
      </c>
      <c r="T1839" s="1" t="s">
        <v>6983</v>
      </c>
      <c r="U1839" s="1" t="s">
        <v>439</v>
      </c>
      <c r="V1839" s="18">
        <v>8.449074074074075E-4</v>
      </c>
      <c r="W1839" s="18">
        <v>1.6087962962962963E-3</v>
      </c>
      <c r="X1839" s="18">
        <v>7.6388888888888893E-4</v>
      </c>
      <c r="Y1839" s="1" t="e">
        <f>VLOOKUP(A1839,tickets!A:A,1,0)</f>
        <v>#N/A</v>
      </c>
    </row>
    <row r="1840" spans="1:25" hidden="1" x14ac:dyDescent="0.2">
      <c r="A1840" s="1" t="s">
        <v>5715</v>
      </c>
      <c r="B1840" s="1" t="s">
        <v>115</v>
      </c>
      <c r="C1840" s="1" t="s">
        <v>242</v>
      </c>
      <c r="D1840" s="1" t="s">
        <v>257</v>
      </c>
      <c r="E1840" s="1" t="s">
        <v>286</v>
      </c>
      <c r="F1840" s="1" t="s">
        <v>141</v>
      </c>
      <c r="G1840" s="1" t="s">
        <v>110</v>
      </c>
      <c r="H1840" s="1" t="s">
        <v>50</v>
      </c>
      <c r="I1840" s="1" t="s">
        <v>109</v>
      </c>
      <c r="J1840" s="1" t="s">
        <v>81</v>
      </c>
      <c r="K1840" s="1" t="s">
        <v>150</v>
      </c>
      <c r="L1840" s="1" t="s">
        <v>5716</v>
      </c>
      <c r="M1840" s="1" t="s">
        <v>11591</v>
      </c>
      <c r="N1840" s="1" t="s">
        <v>11592</v>
      </c>
      <c r="O1840" s="1" t="s">
        <v>122</v>
      </c>
      <c r="P1840" s="1" t="s">
        <v>246</v>
      </c>
      <c r="Q1840" s="1" t="s">
        <v>247</v>
      </c>
      <c r="R1840" s="1" t="s">
        <v>11593</v>
      </c>
      <c r="S1840" s="1" t="s">
        <v>1943</v>
      </c>
      <c r="T1840" s="1" t="s">
        <v>5721</v>
      </c>
      <c r="U1840" s="1" t="s">
        <v>5722</v>
      </c>
      <c r="V1840" s="18">
        <v>0.3674074074074074</v>
      </c>
      <c r="W1840" s="18">
        <v>0.37753472222222223</v>
      </c>
      <c r="X1840" s="18">
        <v>1.0127314814814815E-2</v>
      </c>
      <c r="Y1840" s="1" t="e">
        <f>VLOOKUP(A1840,tickets!A:A,1,0)</f>
        <v>#N/A</v>
      </c>
    </row>
    <row r="1841" spans="1:25" hidden="1" x14ac:dyDescent="0.2">
      <c r="A1841" s="1" t="s">
        <v>6997</v>
      </c>
      <c r="B1841" s="1" t="s">
        <v>132</v>
      </c>
      <c r="C1841" s="1" t="s">
        <v>250</v>
      </c>
      <c r="D1841" s="1" t="s">
        <v>251</v>
      </c>
      <c r="E1841" s="1" t="s">
        <v>263</v>
      </c>
      <c r="F1841" s="1" t="s">
        <v>293</v>
      </c>
      <c r="G1841" s="1" t="s">
        <v>116</v>
      </c>
      <c r="H1841" s="1" t="s">
        <v>40</v>
      </c>
      <c r="I1841" s="1" t="s">
        <v>117</v>
      </c>
      <c r="J1841" s="1" t="s">
        <v>81</v>
      </c>
      <c r="K1841" s="1" t="s">
        <v>129</v>
      </c>
      <c r="L1841" s="1" t="s">
        <v>6998</v>
      </c>
      <c r="M1841" s="1" t="s">
        <v>11594</v>
      </c>
      <c r="N1841" s="1" t="s">
        <v>11595</v>
      </c>
      <c r="O1841" s="1" t="s">
        <v>122</v>
      </c>
      <c r="P1841" s="1" t="s">
        <v>246</v>
      </c>
      <c r="Q1841" s="1" t="s">
        <v>247</v>
      </c>
      <c r="R1841" s="1" t="s">
        <v>11595</v>
      </c>
      <c r="S1841" s="1" t="s">
        <v>1943</v>
      </c>
      <c r="T1841" s="1" t="s">
        <v>6998</v>
      </c>
      <c r="U1841" s="1" t="s">
        <v>294</v>
      </c>
      <c r="V1841" s="18">
        <v>0</v>
      </c>
      <c r="W1841" s="18">
        <v>1.3541666666666667E-3</v>
      </c>
      <c r="X1841" s="18">
        <v>1.3541666666666667E-3</v>
      </c>
      <c r="Y1841" s="1" t="e">
        <f>VLOOKUP(A1841,tickets!A:A,1,0)</f>
        <v>#N/A</v>
      </c>
    </row>
    <row r="1842" spans="1:25" hidden="1" x14ac:dyDescent="0.2">
      <c r="A1842" s="1" t="s">
        <v>6117</v>
      </c>
      <c r="B1842" s="1" t="s">
        <v>132</v>
      </c>
      <c r="C1842" s="1" t="s">
        <v>250</v>
      </c>
      <c r="D1842" s="1" t="s">
        <v>251</v>
      </c>
      <c r="E1842" s="1" t="s">
        <v>263</v>
      </c>
      <c r="F1842" s="1" t="s">
        <v>293</v>
      </c>
      <c r="G1842" s="1" t="s">
        <v>116</v>
      </c>
      <c r="H1842" s="1" t="s">
        <v>40</v>
      </c>
      <c r="I1842" s="1" t="s">
        <v>117</v>
      </c>
      <c r="J1842" s="1" t="s">
        <v>81</v>
      </c>
      <c r="K1842" s="1" t="s">
        <v>129</v>
      </c>
      <c r="L1842" s="1" t="s">
        <v>333</v>
      </c>
      <c r="M1842" s="1" t="s">
        <v>11596</v>
      </c>
      <c r="N1842" s="1" t="s">
        <v>11597</v>
      </c>
      <c r="O1842" s="1" t="s">
        <v>122</v>
      </c>
      <c r="P1842" s="1" t="s">
        <v>246</v>
      </c>
      <c r="Q1842" s="1" t="s">
        <v>247</v>
      </c>
      <c r="R1842" s="1" t="s">
        <v>11597</v>
      </c>
      <c r="S1842" s="1" t="s">
        <v>1943</v>
      </c>
      <c r="T1842" s="1" t="s">
        <v>333</v>
      </c>
      <c r="U1842" s="1" t="s">
        <v>334</v>
      </c>
      <c r="V1842" s="18">
        <v>0</v>
      </c>
      <c r="W1842" s="18">
        <v>9.4907407407407408E-4</v>
      </c>
      <c r="X1842" s="18">
        <v>9.4907407407407408E-4</v>
      </c>
      <c r="Y1842" s="1" t="e">
        <f>VLOOKUP(A1842,tickets!A:A,1,0)</f>
        <v>#N/A</v>
      </c>
    </row>
    <row r="1843" spans="1:25" hidden="1" x14ac:dyDescent="0.2">
      <c r="A1843" s="1" t="s">
        <v>7001</v>
      </c>
      <c r="B1843" s="1" t="s">
        <v>132</v>
      </c>
      <c r="C1843" s="1" t="s">
        <v>250</v>
      </c>
      <c r="D1843" s="1" t="s">
        <v>251</v>
      </c>
      <c r="E1843" s="1" t="s">
        <v>263</v>
      </c>
      <c r="F1843" s="1" t="s">
        <v>293</v>
      </c>
      <c r="G1843" s="1" t="s">
        <v>116</v>
      </c>
      <c r="H1843" s="1" t="s">
        <v>40</v>
      </c>
      <c r="I1843" s="1" t="s">
        <v>117</v>
      </c>
      <c r="J1843" s="1" t="s">
        <v>81</v>
      </c>
      <c r="K1843" s="1" t="s">
        <v>129</v>
      </c>
      <c r="L1843" s="1" t="s">
        <v>386</v>
      </c>
      <c r="M1843" s="1" t="s">
        <v>11598</v>
      </c>
      <c r="N1843" s="1" t="s">
        <v>11599</v>
      </c>
      <c r="O1843" s="1" t="s">
        <v>122</v>
      </c>
      <c r="P1843" s="1" t="s">
        <v>246</v>
      </c>
      <c r="Q1843" s="1" t="s">
        <v>247</v>
      </c>
      <c r="R1843" s="1" t="s">
        <v>11599</v>
      </c>
      <c r="S1843" s="1" t="s">
        <v>1943</v>
      </c>
      <c r="T1843" s="1" t="s">
        <v>386</v>
      </c>
      <c r="U1843" s="1" t="s">
        <v>387</v>
      </c>
      <c r="V1843" s="18">
        <v>0</v>
      </c>
      <c r="W1843" s="18">
        <v>8.9120370370370362E-4</v>
      </c>
      <c r="X1843" s="18">
        <v>8.9120370370370362E-4</v>
      </c>
      <c r="Y1843" s="1" t="e">
        <f>VLOOKUP(A1843,tickets!A:A,1,0)</f>
        <v>#N/A</v>
      </c>
    </row>
    <row r="1844" spans="1:25" x14ac:dyDescent="0.2">
      <c r="A1844" s="1" t="s">
        <v>1939</v>
      </c>
      <c r="B1844" s="1" t="s">
        <v>167</v>
      </c>
      <c r="C1844" s="1" t="s">
        <v>22</v>
      </c>
      <c r="D1844" s="1" t="s">
        <v>22</v>
      </c>
      <c r="E1844" s="1" t="s">
        <v>47</v>
      </c>
      <c r="F1844" s="1" t="s">
        <v>205</v>
      </c>
      <c r="G1844" s="1" t="s">
        <v>110</v>
      </c>
      <c r="H1844" s="1" t="s">
        <v>50</v>
      </c>
      <c r="I1844" s="1" t="s">
        <v>109</v>
      </c>
      <c r="J1844" s="1" t="s">
        <v>81</v>
      </c>
      <c r="K1844" s="1" t="s">
        <v>129</v>
      </c>
      <c r="L1844" s="1" t="s">
        <v>1944</v>
      </c>
      <c r="M1844" s="1" t="s">
        <v>1940</v>
      </c>
      <c r="N1844" s="1" t="s">
        <v>1941</v>
      </c>
      <c r="O1844" s="1" t="s">
        <v>122</v>
      </c>
      <c r="P1844" s="1" t="s">
        <v>279</v>
      </c>
      <c r="Q1844" s="1" t="s">
        <v>280</v>
      </c>
      <c r="R1844" s="1" t="s">
        <v>1942</v>
      </c>
      <c r="S1844" s="1" t="s">
        <v>1943</v>
      </c>
      <c r="T1844" s="1" t="s">
        <v>470</v>
      </c>
      <c r="U1844" s="1" t="s">
        <v>470</v>
      </c>
      <c r="V1844" s="18">
        <v>0</v>
      </c>
      <c r="W1844" s="18">
        <v>9.6064814814814808E-4</v>
      </c>
      <c r="X1844" s="18">
        <v>9.6064814814814808E-4</v>
      </c>
      <c r="Y1844" s="1" t="e">
        <f>VLOOKUP(A1844,tickets!A:A,1,0)</f>
        <v>#N/A</v>
      </c>
    </row>
    <row r="1845" spans="1:25" hidden="1" x14ac:dyDescent="0.2">
      <c r="A1845" s="1" t="s">
        <v>6408</v>
      </c>
      <c r="B1845" s="1" t="s">
        <v>132</v>
      </c>
      <c r="C1845" s="1" t="s">
        <v>256</v>
      </c>
      <c r="D1845" s="1" t="s">
        <v>257</v>
      </c>
      <c r="E1845" s="1" t="s">
        <v>258</v>
      </c>
      <c r="F1845" s="1" t="s">
        <v>174</v>
      </c>
      <c r="G1845" s="1" t="s">
        <v>116</v>
      </c>
      <c r="H1845" s="1" t="s">
        <v>40</v>
      </c>
      <c r="I1845" s="1" t="s">
        <v>117</v>
      </c>
      <c r="J1845" s="1" t="s">
        <v>81</v>
      </c>
      <c r="K1845" s="1" t="s">
        <v>129</v>
      </c>
      <c r="L1845" s="1" t="s">
        <v>264</v>
      </c>
      <c r="M1845" s="1" t="s">
        <v>11600</v>
      </c>
      <c r="N1845" s="1" t="s">
        <v>11601</v>
      </c>
      <c r="O1845" s="1" t="s">
        <v>122</v>
      </c>
      <c r="P1845" s="1" t="s">
        <v>199</v>
      </c>
      <c r="Q1845" s="1" t="s">
        <v>115</v>
      </c>
      <c r="R1845" s="1" t="s">
        <v>11602</v>
      </c>
      <c r="S1845" s="1" t="s">
        <v>1943</v>
      </c>
      <c r="T1845" s="1" t="s">
        <v>6412</v>
      </c>
      <c r="V1845" s="18">
        <v>6.0219907407407403E-2</v>
      </c>
      <c r="W1845" s="18">
        <v>9.2662037037037029E-2</v>
      </c>
      <c r="X1845" s="18">
        <v>3.2442129629629633E-2</v>
      </c>
      <c r="Y1845" s="1" t="e">
        <f>VLOOKUP(A1845,tickets!A:A,1,0)</f>
        <v>#N/A</v>
      </c>
    </row>
    <row r="1846" spans="1:25" hidden="1" x14ac:dyDescent="0.2">
      <c r="A1846" s="1" t="s">
        <v>6255</v>
      </c>
      <c r="B1846" s="1" t="s">
        <v>132</v>
      </c>
      <c r="C1846" s="1" t="s">
        <v>251</v>
      </c>
      <c r="D1846" s="1" t="s">
        <v>257</v>
      </c>
      <c r="E1846" s="1" t="s">
        <v>261</v>
      </c>
      <c r="F1846" s="1" t="s">
        <v>471</v>
      </c>
      <c r="G1846" s="1" t="s">
        <v>116</v>
      </c>
      <c r="H1846" s="1" t="s">
        <v>40</v>
      </c>
      <c r="I1846" s="1" t="s">
        <v>117</v>
      </c>
      <c r="J1846" s="1" t="s">
        <v>81</v>
      </c>
      <c r="K1846" s="1" t="s">
        <v>337</v>
      </c>
      <c r="L1846" s="1" t="s">
        <v>6256</v>
      </c>
      <c r="M1846" s="1" t="s">
        <v>11603</v>
      </c>
      <c r="N1846" s="1" t="s">
        <v>11604</v>
      </c>
      <c r="O1846" s="1" t="s">
        <v>122</v>
      </c>
      <c r="P1846" s="1" t="s">
        <v>199</v>
      </c>
      <c r="Q1846" s="1" t="s">
        <v>115</v>
      </c>
      <c r="R1846" s="1" t="s">
        <v>11605</v>
      </c>
      <c r="S1846" s="1" t="s">
        <v>1720</v>
      </c>
      <c r="T1846" s="1" t="s">
        <v>6260</v>
      </c>
      <c r="U1846" s="1" t="s">
        <v>5659</v>
      </c>
      <c r="V1846" s="18">
        <v>4.8842592592592597E-2</v>
      </c>
      <c r="W1846" s="18">
        <v>5.4803240740740743E-2</v>
      </c>
      <c r="X1846" s="18">
        <v>5.9606481481481489E-3</v>
      </c>
      <c r="Y1846" s="1" t="e">
        <f>VLOOKUP(A1846,tickets!A:A,1,0)</f>
        <v>#N/A</v>
      </c>
    </row>
    <row r="1847" spans="1:25" x14ac:dyDescent="0.2">
      <c r="A1847" s="1" t="s">
        <v>2092</v>
      </c>
      <c r="B1847" s="1" t="s">
        <v>115</v>
      </c>
      <c r="C1847" s="1" t="s">
        <v>21</v>
      </c>
      <c r="D1847" s="1" t="s">
        <v>243</v>
      </c>
      <c r="E1847" s="1" t="s">
        <v>498</v>
      </c>
      <c r="F1847" s="1" t="s">
        <v>120</v>
      </c>
      <c r="G1847" s="1" t="s">
        <v>116</v>
      </c>
      <c r="H1847" s="1" t="s">
        <v>40</v>
      </c>
      <c r="I1847" s="1" t="s">
        <v>117</v>
      </c>
      <c r="J1847" s="1" t="s">
        <v>81</v>
      </c>
      <c r="K1847" s="1" t="s">
        <v>111</v>
      </c>
      <c r="L1847" s="1" t="s">
        <v>2096</v>
      </c>
      <c r="M1847" s="1" t="s">
        <v>2093</v>
      </c>
      <c r="N1847" s="1" t="s">
        <v>2094</v>
      </c>
      <c r="O1847" s="1" t="s">
        <v>122</v>
      </c>
      <c r="P1847" s="1" t="s">
        <v>266</v>
      </c>
      <c r="Q1847" s="1" t="s">
        <v>343</v>
      </c>
      <c r="R1847" s="1" t="s">
        <v>2095</v>
      </c>
      <c r="S1847" s="1" t="s">
        <v>1943</v>
      </c>
      <c r="T1847" s="1" t="s">
        <v>6558</v>
      </c>
      <c r="U1847" s="1" t="s">
        <v>6559</v>
      </c>
      <c r="V1847" s="18">
        <v>0.78460648148148149</v>
      </c>
      <c r="W1847" s="18">
        <v>0.86111111111111116</v>
      </c>
      <c r="X1847" s="18">
        <v>7.6504629629629631E-2</v>
      </c>
      <c r="Y1847" s="1" t="e">
        <f>VLOOKUP(A1847,tickets!A:A,1,0)</f>
        <v>#N/A</v>
      </c>
    </row>
    <row r="1848" spans="1:25" hidden="1" x14ac:dyDescent="0.2">
      <c r="A1848" s="1" t="s">
        <v>7455</v>
      </c>
      <c r="B1848" s="1" t="s">
        <v>173</v>
      </c>
      <c r="C1848" s="1" t="s">
        <v>242</v>
      </c>
      <c r="D1848" s="1" t="s">
        <v>251</v>
      </c>
      <c r="E1848" s="1" t="s">
        <v>281</v>
      </c>
      <c r="F1848" s="1" t="s">
        <v>282</v>
      </c>
      <c r="G1848" s="1" t="s">
        <v>110</v>
      </c>
      <c r="H1848" s="1" t="s">
        <v>50</v>
      </c>
      <c r="I1848" s="1" t="s">
        <v>109</v>
      </c>
      <c r="J1848" s="1" t="s">
        <v>4186</v>
      </c>
      <c r="K1848" s="1" t="s">
        <v>114</v>
      </c>
      <c r="L1848" s="1" t="s">
        <v>7456</v>
      </c>
      <c r="M1848" s="1" t="s">
        <v>11606</v>
      </c>
      <c r="N1848" s="1" t="s">
        <v>11607</v>
      </c>
      <c r="O1848" s="1" t="s">
        <v>122</v>
      </c>
      <c r="P1848" s="1" t="s">
        <v>266</v>
      </c>
      <c r="Q1848" s="1" t="s">
        <v>283</v>
      </c>
      <c r="R1848" s="1" t="s">
        <v>11608</v>
      </c>
      <c r="S1848" s="1" t="s">
        <v>1943</v>
      </c>
      <c r="T1848" s="1" t="s">
        <v>7460</v>
      </c>
      <c r="U1848" s="1" t="s">
        <v>6126</v>
      </c>
      <c r="V1848" s="18">
        <v>0</v>
      </c>
      <c r="W1848" s="18">
        <v>0</v>
      </c>
      <c r="X1848" s="18">
        <v>0</v>
      </c>
      <c r="Y1848" s="1" t="e">
        <f>VLOOKUP(A1848,tickets!A:A,1,0)</f>
        <v>#N/A</v>
      </c>
    </row>
    <row r="1849" spans="1:25" hidden="1" x14ac:dyDescent="0.2">
      <c r="A1849" s="1" t="s">
        <v>6867</v>
      </c>
      <c r="B1849" s="1" t="s">
        <v>132</v>
      </c>
      <c r="C1849" s="1" t="s">
        <v>242</v>
      </c>
      <c r="D1849" s="1" t="s">
        <v>251</v>
      </c>
      <c r="E1849" s="1" t="s">
        <v>281</v>
      </c>
      <c r="F1849" s="1" t="s">
        <v>282</v>
      </c>
      <c r="G1849" s="1" t="s">
        <v>110</v>
      </c>
      <c r="H1849" s="1" t="s">
        <v>50</v>
      </c>
      <c r="I1849" s="1" t="s">
        <v>109</v>
      </c>
      <c r="J1849" s="1" t="s">
        <v>4186</v>
      </c>
      <c r="K1849" s="1" t="s">
        <v>114</v>
      </c>
      <c r="L1849" s="1" t="s">
        <v>6868</v>
      </c>
      <c r="M1849" s="1" t="s">
        <v>11609</v>
      </c>
      <c r="N1849" s="1" t="s">
        <v>11610</v>
      </c>
      <c r="O1849" s="1" t="s">
        <v>122</v>
      </c>
      <c r="P1849" s="1" t="s">
        <v>363</v>
      </c>
      <c r="Q1849" s="1" t="s">
        <v>423</v>
      </c>
      <c r="R1849" s="1" t="s">
        <v>11611</v>
      </c>
      <c r="S1849" s="1" t="s">
        <v>1943</v>
      </c>
      <c r="T1849" s="1" t="s">
        <v>6872</v>
      </c>
      <c r="U1849" s="1" t="s">
        <v>5857</v>
      </c>
      <c r="V1849" s="18">
        <v>0</v>
      </c>
      <c r="W1849" s="18">
        <v>0</v>
      </c>
      <c r="X1849" s="18">
        <v>0</v>
      </c>
      <c r="Y1849" s="1" t="e">
        <f>VLOOKUP(A1849,tickets!A:A,1,0)</f>
        <v>#N/A</v>
      </c>
    </row>
    <row r="1850" spans="1:25" hidden="1" x14ac:dyDescent="0.2">
      <c r="A1850" s="1" t="s">
        <v>6663</v>
      </c>
      <c r="B1850" s="1" t="s">
        <v>132</v>
      </c>
      <c r="C1850" s="1" t="s">
        <v>242</v>
      </c>
      <c r="D1850" s="1" t="s">
        <v>251</v>
      </c>
      <c r="E1850" s="1" t="s">
        <v>281</v>
      </c>
      <c r="F1850" s="1" t="s">
        <v>282</v>
      </c>
      <c r="G1850" s="1" t="s">
        <v>110</v>
      </c>
      <c r="H1850" s="1" t="s">
        <v>50</v>
      </c>
      <c r="I1850" s="1" t="s">
        <v>109</v>
      </c>
      <c r="J1850" s="1" t="s">
        <v>4186</v>
      </c>
      <c r="K1850" s="1" t="s">
        <v>114</v>
      </c>
      <c r="L1850" s="1" t="s">
        <v>6664</v>
      </c>
      <c r="M1850" s="1" t="s">
        <v>11612</v>
      </c>
      <c r="N1850" s="1" t="s">
        <v>11613</v>
      </c>
      <c r="O1850" s="1" t="s">
        <v>122</v>
      </c>
      <c r="P1850" s="1" t="s">
        <v>266</v>
      </c>
      <c r="Q1850" s="1" t="s">
        <v>6667</v>
      </c>
      <c r="R1850" s="1" t="s">
        <v>11614</v>
      </c>
      <c r="S1850" s="1" t="s">
        <v>1943</v>
      </c>
      <c r="T1850" s="1" t="s">
        <v>6669</v>
      </c>
      <c r="U1850" s="1" t="s">
        <v>6670</v>
      </c>
      <c r="V1850" s="18">
        <v>0</v>
      </c>
      <c r="W1850" s="18">
        <v>0</v>
      </c>
      <c r="X1850" s="18">
        <v>0</v>
      </c>
      <c r="Y1850" s="1" t="e">
        <f>VLOOKUP(A1850,tickets!A:A,1,0)</f>
        <v>#N/A</v>
      </c>
    </row>
    <row r="1851" spans="1:25" hidden="1" x14ac:dyDescent="0.2">
      <c r="A1851" s="1" t="s">
        <v>6185</v>
      </c>
      <c r="B1851" s="1" t="s">
        <v>132</v>
      </c>
      <c r="C1851" s="1" t="s">
        <v>250</v>
      </c>
      <c r="D1851" s="1" t="s">
        <v>251</v>
      </c>
      <c r="E1851" s="1" t="s">
        <v>302</v>
      </c>
      <c r="F1851" s="1" t="s">
        <v>303</v>
      </c>
      <c r="G1851" s="1" t="s">
        <v>110</v>
      </c>
      <c r="H1851" s="1" t="s">
        <v>50</v>
      </c>
      <c r="I1851" s="1" t="s">
        <v>109</v>
      </c>
      <c r="J1851" s="1" t="s">
        <v>81</v>
      </c>
      <c r="K1851" s="1" t="s">
        <v>129</v>
      </c>
      <c r="L1851" s="1" t="s">
        <v>313</v>
      </c>
      <c r="M1851" s="1" t="s">
        <v>11615</v>
      </c>
      <c r="N1851" s="1" t="s">
        <v>11616</v>
      </c>
      <c r="O1851" s="1" t="s">
        <v>122</v>
      </c>
      <c r="P1851" s="1" t="s">
        <v>246</v>
      </c>
      <c r="Q1851" s="1" t="s">
        <v>247</v>
      </c>
      <c r="R1851" s="1" t="s">
        <v>11617</v>
      </c>
      <c r="S1851" s="1" t="s">
        <v>1943</v>
      </c>
      <c r="T1851" s="1" t="s">
        <v>304</v>
      </c>
      <c r="U1851" s="1" t="s">
        <v>305</v>
      </c>
      <c r="V1851" s="18">
        <v>2.0312500000000001E-2</v>
      </c>
      <c r="W1851" s="18">
        <v>3.4282407407407407E-2</v>
      </c>
      <c r="X1851" s="18">
        <v>1.3969907407407408E-2</v>
      </c>
      <c r="Y1851" s="1" t="e">
        <f>VLOOKUP(A1851,tickets!A:A,1,0)</f>
        <v>#N/A</v>
      </c>
    </row>
    <row r="1852" spans="1:25" hidden="1" x14ac:dyDescent="0.2">
      <c r="A1852" s="1" t="s">
        <v>6671</v>
      </c>
      <c r="B1852" s="1" t="s">
        <v>132</v>
      </c>
      <c r="C1852" s="1" t="s">
        <v>250</v>
      </c>
      <c r="D1852" s="1" t="s">
        <v>251</v>
      </c>
      <c r="E1852" s="1" t="s">
        <v>302</v>
      </c>
      <c r="F1852" s="1" t="s">
        <v>303</v>
      </c>
      <c r="G1852" s="1" t="s">
        <v>110</v>
      </c>
      <c r="H1852" s="1" t="s">
        <v>50</v>
      </c>
      <c r="I1852" s="1" t="s">
        <v>109</v>
      </c>
      <c r="J1852" s="1" t="s">
        <v>81</v>
      </c>
      <c r="K1852" s="1" t="s">
        <v>129</v>
      </c>
      <c r="L1852" s="1" t="s">
        <v>518</v>
      </c>
      <c r="M1852" s="1" t="s">
        <v>11618</v>
      </c>
      <c r="N1852" s="1" t="s">
        <v>11619</v>
      </c>
      <c r="O1852" s="1" t="s">
        <v>122</v>
      </c>
      <c r="P1852" s="1" t="s">
        <v>246</v>
      </c>
      <c r="Q1852" s="1" t="s">
        <v>247</v>
      </c>
      <c r="R1852" s="1" t="s">
        <v>11620</v>
      </c>
      <c r="S1852" s="1" t="s">
        <v>1943</v>
      </c>
      <c r="T1852" s="1" t="s">
        <v>307</v>
      </c>
      <c r="U1852" s="1" t="s">
        <v>276</v>
      </c>
      <c r="V1852" s="18">
        <v>4.2743055555555555E-2</v>
      </c>
      <c r="W1852" s="18">
        <v>5.6550925925925921E-2</v>
      </c>
      <c r="X1852" s="18">
        <v>1.3807870370370371E-2</v>
      </c>
      <c r="Y1852" s="1" t="e">
        <f>VLOOKUP(A1852,tickets!A:A,1,0)</f>
        <v>#N/A</v>
      </c>
    </row>
    <row r="1853" spans="1:25" hidden="1" x14ac:dyDescent="0.2">
      <c r="A1853" s="1" t="s">
        <v>6068</v>
      </c>
      <c r="B1853" s="1" t="s">
        <v>173</v>
      </c>
      <c r="C1853" s="1" t="s">
        <v>357</v>
      </c>
      <c r="D1853" s="1" t="s">
        <v>251</v>
      </c>
      <c r="E1853" s="1" t="s">
        <v>358</v>
      </c>
      <c r="F1853" s="1" t="s">
        <v>359</v>
      </c>
      <c r="G1853" s="1" t="s">
        <v>110</v>
      </c>
      <c r="H1853" s="1" t="s">
        <v>50</v>
      </c>
      <c r="I1853" s="1" t="s">
        <v>109</v>
      </c>
      <c r="J1853" s="1" t="s">
        <v>4186</v>
      </c>
      <c r="K1853" s="1" t="s">
        <v>114</v>
      </c>
      <c r="L1853" s="1" t="s">
        <v>378</v>
      </c>
      <c r="M1853" s="1" t="s">
        <v>11621</v>
      </c>
      <c r="N1853" s="1" t="s">
        <v>11622</v>
      </c>
      <c r="O1853" s="1" t="s">
        <v>122</v>
      </c>
      <c r="P1853" s="1" t="s">
        <v>246</v>
      </c>
      <c r="Q1853" s="1" t="s">
        <v>247</v>
      </c>
      <c r="R1853" s="1" t="s">
        <v>11623</v>
      </c>
      <c r="S1853" s="1" t="s">
        <v>1943</v>
      </c>
      <c r="U1853" s="1" t="s">
        <v>396</v>
      </c>
      <c r="V1853" s="18">
        <v>0</v>
      </c>
      <c r="W1853" s="18">
        <v>0</v>
      </c>
      <c r="X1853" s="18">
        <v>0</v>
      </c>
      <c r="Y1853" s="1" t="e">
        <f>VLOOKUP(A1853,tickets!A:A,1,0)</f>
        <v>#N/A</v>
      </c>
    </row>
    <row r="1854" spans="1:25" hidden="1" x14ac:dyDescent="0.2">
      <c r="A1854" s="1" t="s">
        <v>6072</v>
      </c>
      <c r="B1854" s="1" t="s">
        <v>132</v>
      </c>
      <c r="C1854" s="1" t="s">
        <v>357</v>
      </c>
      <c r="D1854" s="1" t="s">
        <v>251</v>
      </c>
      <c r="E1854" s="1" t="s">
        <v>358</v>
      </c>
      <c r="F1854" s="1" t="s">
        <v>359</v>
      </c>
      <c r="G1854" s="1" t="s">
        <v>110</v>
      </c>
      <c r="H1854" s="1" t="s">
        <v>50</v>
      </c>
      <c r="I1854" s="1" t="s">
        <v>109</v>
      </c>
      <c r="J1854" s="1" t="s">
        <v>4186</v>
      </c>
      <c r="K1854" s="1" t="s">
        <v>114</v>
      </c>
      <c r="L1854" s="1" t="s">
        <v>376</v>
      </c>
      <c r="M1854" s="1" t="s">
        <v>11624</v>
      </c>
      <c r="N1854" s="1" t="s">
        <v>11625</v>
      </c>
      <c r="O1854" s="1" t="s">
        <v>122</v>
      </c>
      <c r="P1854" s="1" t="s">
        <v>246</v>
      </c>
      <c r="Q1854" s="1" t="s">
        <v>247</v>
      </c>
      <c r="R1854" s="1" t="s">
        <v>11626</v>
      </c>
      <c r="S1854" s="1" t="s">
        <v>1943</v>
      </c>
      <c r="U1854" s="1" t="s">
        <v>390</v>
      </c>
      <c r="V1854" s="18">
        <v>0</v>
      </c>
      <c r="W1854" s="18">
        <v>0</v>
      </c>
      <c r="X1854" s="18">
        <v>0</v>
      </c>
      <c r="Y1854" s="1" t="e">
        <f>VLOOKUP(A1854,tickets!A:A,1,0)</f>
        <v>#N/A</v>
      </c>
    </row>
    <row r="1855" spans="1:25" x14ac:dyDescent="0.2">
      <c r="A1855" s="1" t="s">
        <v>2082</v>
      </c>
      <c r="B1855" s="1" t="s">
        <v>167</v>
      </c>
      <c r="C1855" s="1" t="s">
        <v>22</v>
      </c>
      <c r="D1855" s="1" t="s">
        <v>374</v>
      </c>
      <c r="E1855" s="1" t="s">
        <v>45</v>
      </c>
      <c r="F1855" s="1" t="s">
        <v>191</v>
      </c>
      <c r="G1855" s="1" t="s">
        <v>116</v>
      </c>
      <c r="H1855" s="1" t="s">
        <v>40</v>
      </c>
      <c r="I1855" s="1" t="s">
        <v>117</v>
      </c>
      <c r="J1855" s="1" t="s">
        <v>81</v>
      </c>
      <c r="K1855" s="1" t="s">
        <v>169</v>
      </c>
      <c r="L1855" s="1" t="s">
        <v>2086</v>
      </c>
      <c r="M1855" s="1" t="s">
        <v>2083</v>
      </c>
      <c r="N1855" s="1" t="s">
        <v>2084</v>
      </c>
      <c r="O1855" s="1" t="s">
        <v>122</v>
      </c>
      <c r="P1855" s="1" t="s">
        <v>279</v>
      </c>
      <c r="Q1855" s="1" t="s">
        <v>280</v>
      </c>
      <c r="R1855" s="1" t="s">
        <v>2085</v>
      </c>
      <c r="S1855" s="1" t="s">
        <v>1943</v>
      </c>
      <c r="T1855" s="1" t="s">
        <v>6575</v>
      </c>
      <c r="U1855" s="1" t="s">
        <v>319</v>
      </c>
      <c r="V1855" s="18">
        <v>0</v>
      </c>
      <c r="W1855" s="18">
        <v>0.25718750000000001</v>
      </c>
      <c r="X1855" s="18">
        <v>0.25718750000000001</v>
      </c>
      <c r="Y1855" s="1" t="e">
        <f>VLOOKUP(A1855,tickets!A:A,1,0)</f>
        <v>#N/A</v>
      </c>
    </row>
    <row r="1856" spans="1:25" x14ac:dyDescent="0.2">
      <c r="A1856" s="1" t="s">
        <v>1909</v>
      </c>
      <c r="B1856" s="1" t="s">
        <v>112</v>
      </c>
      <c r="C1856" s="1" t="s">
        <v>18</v>
      </c>
      <c r="D1856" s="1" t="s">
        <v>18</v>
      </c>
      <c r="E1856" s="1" t="s">
        <v>60</v>
      </c>
      <c r="F1856" s="1" t="s">
        <v>445</v>
      </c>
      <c r="G1856" s="1" t="s">
        <v>110</v>
      </c>
      <c r="H1856" s="1" t="s">
        <v>50</v>
      </c>
      <c r="I1856" s="1" t="s">
        <v>109</v>
      </c>
      <c r="J1856" s="1" t="s">
        <v>81</v>
      </c>
      <c r="K1856" s="1" t="s">
        <v>111</v>
      </c>
      <c r="L1856" s="1" t="s">
        <v>1913</v>
      </c>
      <c r="M1856" s="1" t="s">
        <v>1910</v>
      </c>
      <c r="N1856" s="1" t="s">
        <v>1911</v>
      </c>
      <c r="O1856" s="1" t="s">
        <v>122</v>
      </c>
      <c r="P1856" s="1" t="s">
        <v>266</v>
      </c>
      <c r="Q1856" s="1" t="s">
        <v>267</v>
      </c>
      <c r="R1856" s="1" t="s">
        <v>1912</v>
      </c>
      <c r="S1856" s="1" t="s">
        <v>1720</v>
      </c>
      <c r="T1856" s="1" t="s">
        <v>6881</v>
      </c>
      <c r="U1856" s="1" t="s">
        <v>6881</v>
      </c>
      <c r="V1856" s="18">
        <v>0</v>
      </c>
      <c r="W1856" s="18">
        <v>5.2777777777777771E-3</v>
      </c>
      <c r="X1856" s="18">
        <v>5.2777777777777771E-3</v>
      </c>
      <c r="Y1856" s="1" t="e">
        <f>VLOOKUP(A1856,tickets!A:A,1,0)</f>
        <v>#N/A</v>
      </c>
    </row>
    <row r="1857" spans="1:25" x14ac:dyDescent="0.2">
      <c r="A1857" s="1" t="s">
        <v>1914</v>
      </c>
      <c r="B1857" s="1" t="s">
        <v>112</v>
      </c>
      <c r="C1857" s="1" t="s">
        <v>18</v>
      </c>
      <c r="D1857" s="1" t="s">
        <v>18</v>
      </c>
      <c r="E1857" s="1" t="s">
        <v>60</v>
      </c>
      <c r="F1857" s="1" t="s">
        <v>445</v>
      </c>
      <c r="G1857" s="1" t="s">
        <v>110</v>
      </c>
      <c r="H1857" s="1" t="s">
        <v>50</v>
      </c>
      <c r="I1857" s="1" t="s">
        <v>109</v>
      </c>
      <c r="J1857" s="1" t="s">
        <v>81</v>
      </c>
      <c r="K1857" s="1" t="s">
        <v>111</v>
      </c>
      <c r="L1857" s="1" t="s">
        <v>1918</v>
      </c>
      <c r="M1857" s="1" t="s">
        <v>1915</v>
      </c>
      <c r="N1857" s="1" t="s">
        <v>1916</v>
      </c>
      <c r="O1857" s="1" t="s">
        <v>122</v>
      </c>
      <c r="P1857" s="1" t="s">
        <v>266</v>
      </c>
      <c r="Q1857" s="1" t="s">
        <v>267</v>
      </c>
      <c r="R1857" s="1" t="s">
        <v>1917</v>
      </c>
      <c r="S1857" s="1" t="s">
        <v>1720</v>
      </c>
      <c r="T1857" s="1" t="s">
        <v>1918</v>
      </c>
      <c r="U1857" s="1" t="s">
        <v>7070</v>
      </c>
      <c r="V1857" s="18">
        <v>0</v>
      </c>
      <c r="W1857" s="18">
        <v>4.8842592592592592E-3</v>
      </c>
      <c r="X1857" s="18">
        <v>4.8842592592592592E-3</v>
      </c>
      <c r="Y1857" s="1" t="e">
        <f>VLOOKUP(A1857,tickets!A:A,1,0)</f>
        <v>#N/A</v>
      </c>
    </row>
    <row r="1858" spans="1:25" x14ac:dyDescent="0.2">
      <c r="A1858" s="1" t="s">
        <v>1919</v>
      </c>
      <c r="B1858" s="1" t="s">
        <v>112</v>
      </c>
      <c r="C1858" s="1" t="s">
        <v>18</v>
      </c>
      <c r="D1858" s="1" t="s">
        <v>18</v>
      </c>
      <c r="E1858" s="1" t="s">
        <v>60</v>
      </c>
      <c r="F1858" s="1" t="s">
        <v>445</v>
      </c>
      <c r="G1858" s="1" t="s">
        <v>110</v>
      </c>
      <c r="H1858" s="1" t="s">
        <v>50</v>
      </c>
      <c r="I1858" s="1" t="s">
        <v>109</v>
      </c>
      <c r="J1858" s="1" t="s">
        <v>81</v>
      </c>
      <c r="K1858" s="1" t="s">
        <v>111</v>
      </c>
      <c r="L1858" s="1" t="s">
        <v>1923</v>
      </c>
      <c r="M1858" s="1" t="s">
        <v>1920</v>
      </c>
      <c r="N1858" s="1" t="s">
        <v>1921</v>
      </c>
      <c r="O1858" s="1" t="s">
        <v>122</v>
      </c>
      <c r="P1858" s="1" t="s">
        <v>266</v>
      </c>
      <c r="Q1858" s="1" t="s">
        <v>267</v>
      </c>
      <c r="R1858" s="1" t="s">
        <v>1922</v>
      </c>
      <c r="S1858" s="1" t="s">
        <v>1720</v>
      </c>
      <c r="T1858" s="1" t="s">
        <v>7074</v>
      </c>
      <c r="U1858" s="1" t="s">
        <v>7075</v>
      </c>
      <c r="V1858" s="18">
        <v>0</v>
      </c>
      <c r="W1858" s="18">
        <v>4.7106481481481478E-3</v>
      </c>
      <c r="X1858" s="18">
        <v>4.7106481481481478E-3</v>
      </c>
      <c r="Y1858" s="1" t="e">
        <f>VLOOKUP(A1858,tickets!A:A,1,0)</f>
        <v>#N/A</v>
      </c>
    </row>
    <row r="1859" spans="1:25" x14ac:dyDescent="0.2">
      <c r="A1859" s="1" t="s">
        <v>1924</v>
      </c>
      <c r="B1859" s="1" t="s">
        <v>112</v>
      </c>
      <c r="C1859" s="1" t="s">
        <v>18</v>
      </c>
      <c r="D1859" s="1" t="s">
        <v>18</v>
      </c>
      <c r="E1859" s="1" t="s">
        <v>60</v>
      </c>
      <c r="F1859" s="1" t="s">
        <v>445</v>
      </c>
      <c r="G1859" s="1" t="s">
        <v>110</v>
      </c>
      <c r="H1859" s="1" t="s">
        <v>50</v>
      </c>
      <c r="I1859" s="1" t="s">
        <v>109</v>
      </c>
      <c r="J1859" s="1" t="s">
        <v>81</v>
      </c>
      <c r="K1859" s="1" t="s">
        <v>111</v>
      </c>
      <c r="L1859" s="1" t="s">
        <v>1928</v>
      </c>
      <c r="M1859" s="1" t="s">
        <v>1925</v>
      </c>
      <c r="N1859" s="1" t="s">
        <v>1926</v>
      </c>
      <c r="O1859" s="1" t="s">
        <v>122</v>
      </c>
      <c r="P1859" s="1" t="s">
        <v>266</v>
      </c>
      <c r="Q1859" s="1" t="s">
        <v>267</v>
      </c>
      <c r="R1859" s="1" t="s">
        <v>1927</v>
      </c>
      <c r="S1859" s="1" t="s">
        <v>1720</v>
      </c>
      <c r="T1859" s="1" t="s">
        <v>7363</v>
      </c>
      <c r="U1859" s="1" t="s">
        <v>7364</v>
      </c>
      <c r="V1859" s="18">
        <v>0</v>
      </c>
      <c r="W1859" s="18">
        <v>3.9814814814814817E-3</v>
      </c>
      <c r="X1859" s="18">
        <v>3.9814814814814817E-3</v>
      </c>
      <c r="Y1859" s="1" t="e">
        <f>VLOOKUP(A1859,tickets!A:A,1,0)</f>
        <v>#N/A</v>
      </c>
    </row>
    <row r="1860" spans="1:25" x14ac:dyDescent="0.2">
      <c r="A1860" s="1" t="s">
        <v>1929</v>
      </c>
      <c r="B1860" s="1" t="s">
        <v>112</v>
      </c>
      <c r="C1860" s="1" t="s">
        <v>18</v>
      </c>
      <c r="D1860" s="1" t="s">
        <v>18</v>
      </c>
      <c r="E1860" s="1" t="s">
        <v>60</v>
      </c>
      <c r="F1860" s="1" t="s">
        <v>445</v>
      </c>
      <c r="G1860" s="1" t="s">
        <v>110</v>
      </c>
      <c r="H1860" s="1" t="s">
        <v>50</v>
      </c>
      <c r="I1860" s="1" t="s">
        <v>109</v>
      </c>
      <c r="J1860" s="1" t="s">
        <v>81</v>
      </c>
      <c r="K1860" s="1" t="s">
        <v>111</v>
      </c>
      <c r="L1860" s="1" t="s">
        <v>1933</v>
      </c>
      <c r="M1860" s="1" t="s">
        <v>1930</v>
      </c>
      <c r="N1860" s="1" t="s">
        <v>1931</v>
      </c>
      <c r="O1860" s="1" t="s">
        <v>122</v>
      </c>
      <c r="P1860" s="1" t="s">
        <v>266</v>
      </c>
      <c r="Q1860" s="1" t="s">
        <v>267</v>
      </c>
      <c r="R1860" s="1" t="s">
        <v>1932</v>
      </c>
      <c r="S1860" s="1" t="s">
        <v>1720</v>
      </c>
      <c r="T1860" s="1" t="s">
        <v>6366</v>
      </c>
      <c r="U1860" s="1" t="s">
        <v>6367</v>
      </c>
      <c r="V1860" s="18">
        <v>0</v>
      </c>
      <c r="W1860" s="18">
        <v>3.4953703703703705E-3</v>
      </c>
      <c r="X1860" s="18">
        <v>3.4953703703703705E-3</v>
      </c>
      <c r="Y1860" s="1" t="e">
        <f>VLOOKUP(A1860,tickets!A:A,1,0)</f>
        <v>#N/A</v>
      </c>
    </row>
    <row r="1861" spans="1:25" x14ac:dyDescent="0.2">
      <c r="A1861" s="1" t="s">
        <v>1934</v>
      </c>
      <c r="B1861" s="1" t="s">
        <v>112</v>
      </c>
      <c r="C1861" s="1" t="s">
        <v>18</v>
      </c>
      <c r="D1861" s="1" t="s">
        <v>18</v>
      </c>
      <c r="E1861" s="1" t="s">
        <v>60</v>
      </c>
      <c r="F1861" s="1" t="s">
        <v>445</v>
      </c>
      <c r="G1861" s="1" t="s">
        <v>110</v>
      </c>
      <c r="H1861" s="1" t="s">
        <v>50</v>
      </c>
      <c r="I1861" s="1" t="s">
        <v>109</v>
      </c>
      <c r="J1861" s="1" t="s">
        <v>81</v>
      </c>
      <c r="K1861" s="1" t="s">
        <v>111</v>
      </c>
      <c r="L1861" s="1" t="s">
        <v>1938</v>
      </c>
      <c r="M1861" s="1" t="s">
        <v>1935</v>
      </c>
      <c r="N1861" s="1" t="s">
        <v>1936</v>
      </c>
      <c r="O1861" s="1" t="s">
        <v>122</v>
      </c>
      <c r="P1861" s="1" t="s">
        <v>266</v>
      </c>
      <c r="Q1861" s="1" t="s">
        <v>267</v>
      </c>
      <c r="R1861" s="1" t="s">
        <v>1937</v>
      </c>
      <c r="S1861" s="1" t="s">
        <v>1720</v>
      </c>
      <c r="T1861" s="1" t="s">
        <v>6792</v>
      </c>
      <c r="U1861" s="1" t="s">
        <v>6793</v>
      </c>
      <c r="V1861" s="18">
        <v>0</v>
      </c>
      <c r="W1861" s="18">
        <v>3.1018518518518522E-3</v>
      </c>
      <c r="X1861" s="18">
        <v>3.1018518518518522E-3</v>
      </c>
      <c r="Y1861" s="1" t="e">
        <f>VLOOKUP(A1861,tickets!A:A,1,0)</f>
        <v>#N/A</v>
      </c>
    </row>
    <row r="1862" spans="1:25" x14ac:dyDescent="0.2">
      <c r="A1862" s="1" t="s">
        <v>2077</v>
      </c>
      <c r="B1862" s="1" t="s">
        <v>115</v>
      </c>
      <c r="C1862" s="1" t="s">
        <v>14</v>
      </c>
      <c r="D1862" s="1" t="s">
        <v>243</v>
      </c>
      <c r="E1862" s="1" t="s">
        <v>52</v>
      </c>
      <c r="F1862" s="1" t="s">
        <v>151</v>
      </c>
      <c r="G1862" s="1" t="s">
        <v>116</v>
      </c>
      <c r="H1862" s="1" t="s">
        <v>40</v>
      </c>
      <c r="I1862" s="1" t="s">
        <v>117</v>
      </c>
      <c r="J1862" s="1" t="s">
        <v>81</v>
      </c>
      <c r="K1862" s="1" t="s">
        <v>204</v>
      </c>
      <c r="L1862" s="1" t="s">
        <v>2081</v>
      </c>
      <c r="M1862" s="1" t="s">
        <v>2078</v>
      </c>
      <c r="N1862" s="1" t="s">
        <v>2079</v>
      </c>
      <c r="O1862" s="1" t="s">
        <v>122</v>
      </c>
      <c r="P1862" s="1" t="s">
        <v>246</v>
      </c>
      <c r="Q1862" s="1" t="s">
        <v>247</v>
      </c>
      <c r="R1862" s="1" t="s">
        <v>2080</v>
      </c>
      <c r="S1862" s="1" t="s">
        <v>1943</v>
      </c>
      <c r="T1862" s="1" t="s">
        <v>6832</v>
      </c>
      <c r="U1862" s="1" t="s">
        <v>6833</v>
      </c>
      <c r="V1862" s="18">
        <v>0.70751157407407417</v>
      </c>
      <c r="W1862" s="18">
        <v>0.79113425925925929</v>
      </c>
      <c r="X1862" s="18">
        <v>8.3622685185185189E-2</v>
      </c>
      <c r="Y1862" s="1" t="e">
        <f>VLOOKUP(A1862,tickets!A:A,1,0)</f>
        <v>#N/A</v>
      </c>
    </row>
    <row r="1863" spans="1:25" hidden="1" x14ac:dyDescent="0.2">
      <c r="A1863" s="1" t="s">
        <v>7398</v>
      </c>
      <c r="B1863" s="1" t="s">
        <v>164</v>
      </c>
      <c r="C1863" s="1" t="s">
        <v>242</v>
      </c>
      <c r="D1863" s="1" t="s">
        <v>251</v>
      </c>
      <c r="E1863" s="1" t="s">
        <v>286</v>
      </c>
      <c r="F1863" s="1" t="s">
        <v>287</v>
      </c>
      <c r="G1863" s="1" t="s">
        <v>110</v>
      </c>
      <c r="H1863" s="1" t="s">
        <v>50</v>
      </c>
      <c r="I1863" s="1" t="s">
        <v>109</v>
      </c>
      <c r="J1863" s="1" t="s">
        <v>81</v>
      </c>
      <c r="K1863" s="1" t="s">
        <v>114</v>
      </c>
      <c r="L1863" s="1" t="s">
        <v>316</v>
      </c>
      <c r="M1863" s="1" t="s">
        <v>11627</v>
      </c>
      <c r="N1863" s="1" t="s">
        <v>11628</v>
      </c>
      <c r="O1863" s="1" t="s">
        <v>122</v>
      </c>
      <c r="P1863" s="1" t="s">
        <v>246</v>
      </c>
      <c r="Q1863" s="1" t="s">
        <v>247</v>
      </c>
      <c r="R1863" s="1" t="s">
        <v>11629</v>
      </c>
      <c r="S1863" s="1" t="s">
        <v>1943</v>
      </c>
      <c r="T1863" s="1" t="s">
        <v>316</v>
      </c>
      <c r="U1863" s="1" t="s">
        <v>276</v>
      </c>
      <c r="V1863" s="18">
        <v>0</v>
      </c>
      <c r="W1863" s="18">
        <v>3.802083333333333E-2</v>
      </c>
      <c r="X1863" s="18">
        <v>3.802083333333333E-2</v>
      </c>
      <c r="Y1863" s="1" t="e">
        <f>VLOOKUP(A1863,tickets!A:A,1,0)</f>
        <v>#N/A</v>
      </c>
    </row>
    <row r="1864" spans="1:25" x14ac:dyDescent="0.2">
      <c r="A1864" s="1" t="s">
        <v>2647</v>
      </c>
      <c r="B1864" s="1" t="s">
        <v>112</v>
      </c>
      <c r="C1864" s="1" t="s">
        <v>19</v>
      </c>
      <c r="D1864" s="1" t="s">
        <v>373</v>
      </c>
      <c r="E1864" s="1" t="s">
        <v>62</v>
      </c>
      <c r="F1864" s="1" t="s">
        <v>209</v>
      </c>
      <c r="G1864" s="1" t="s">
        <v>116</v>
      </c>
      <c r="H1864" s="1" t="s">
        <v>50</v>
      </c>
      <c r="I1864" s="1" t="s">
        <v>109</v>
      </c>
      <c r="J1864" s="1" t="s">
        <v>81</v>
      </c>
      <c r="K1864" s="1" t="s">
        <v>121</v>
      </c>
      <c r="L1864" s="1" t="s">
        <v>2651</v>
      </c>
      <c r="M1864" s="1" t="s">
        <v>2648</v>
      </c>
      <c r="N1864" s="1" t="s">
        <v>2649</v>
      </c>
      <c r="O1864" s="1" t="s">
        <v>122</v>
      </c>
      <c r="P1864" s="1" t="s">
        <v>266</v>
      </c>
      <c r="Q1864" s="1" t="s">
        <v>267</v>
      </c>
      <c r="R1864" s="1" t="s">
        <v>2650</v>
      </c>
      <c r="S1864" s="1" t="s">
        <v>2615</v>
      </c>
      <c r="T1864" s="1" t="s">
        <v>7638</v>
      </c>
      <c r="U1864" s="1" t="s">
        <v>7639</v>
      </c>
      <c r="V1864" s="18">
        <v>5.0738657407407404</v>
      </c>
      <c r="W1864" s="18">
        <v>5.1115046296296294</v>
      </c>
      <c r="X1864" s="18">
        <v>3.7638888888888895E-2</v>
      </c>
      <c r="Y1864" s="1" t="e">
        <f>VLOOKUP(A1864,tickets!A:A,1,0)</f>
        <v>#N/A</v>
      </c>
    </row>
    <row r="1865" spans="1:25" hidden="1" x14ac:dyDescent="0.2">
      <c r="A1865" s="1" t="s">
        <v>2054</v>
      </c>
      <c r="B1865" s="1" t="s">
        <v>124</v>
      </c>
      <c r="C1865" s="1" t="s">
        <v>18</v>
      </c>
      <c r="D1865" s="1" t="s">
        <v>277</v>
      </c>
      <c r="E1865" s="1" t="s">
        <v>61</v>
      </c>
      <c r="F1865" s="1" t="s">
        <v>125</v>
      </c>
      <c r="G1865" s="1" t="s">
        <v>123</v>
      </c>
      <c r="H1865" s="1" t="s">
        <v>50</v>
      </c>
      <c r="I1865" s="1" t="s">
        <v>109</v>
      </c>
      <c r="J1865" s="1" t="s">
        <v>80</v>
      </c>
      <c r="K1865" s="1" t="s">
        <v>1435</v>
      </c>
      <c r="L1865" s="1" t="s">
        <v>1439</v>
      </c>
      <c r="M1865" s="1" t="s">
        <v>2055</v>
      </c>
      <c r="N1865" s="1" t="s">
        <v>2055</v>
      </c>
      <c r="O1865" s="1" t="s">
        <v>122</v>
      </c>
      <c r="P1865" s="1" t="s">
        <v>278</v>
      </c>
      <c r="Q1865" s="1" t="s">
        <v>278</v>
      </c>
      <c r="R1865" s="1" t="s">
        <v>2056</v>
      </c>
      <c r="S1865" s="1" t="s">
        <v>1943</v>
      </c>
      <c r="T1865" s="1" t="s">
        <v>5949</v>
      </c>
      <c r="U1865" s="1" t="s">
        <v>6643</v>
      </c>
      <c r="V1865" s="18">
        <v>0.12813657407407408</v>
      </c>
      <c r="W1865" s="18">
        <v>0.19776620370370371</v>
      </c>
      <c r="X1865" s="18">
        <v>6.9629629629629639E-2</v>
      </c>
      <c r="Y1865" s="1" t="e">
        <f>VLOOKUP(A1865,tickets!A:A,1,0)</f>
        <v>#N/A</v>
      </c>
    </row>
    <row r="1866" spans="1:25" x14ac:dyDescent="0.2">
      <c r="A1866" s="1" t="s">
        <v>1988</v>
      </c>
      <c r="B1866" s="1" t="s">
        <v>167</v>
      </c>
      <c r="C1866" s="1" t="s">
        <v>22</v>
      </c>
      <c r="D1866" s="1" t="s">
        <v>243</v>
      </c>
      <c r="E1866" s="1" t="s">
        <v>46</v>
      </c>
      <c r="F1866" s="1" t="s">
        <v>120</v>
      </c>
      <c r="G1866" s="1" t="s">
        <v>116</v>
      </c>
      <c r="H1866" s="1" t="s">
        <v>40</v>
      </c>
      <c r="I1866" s="1" t="s">
        <v>117</v>
      </c>
      <c r="J1866" s="1" t="s">
        <v>81</v>
      </c>
      <c r="K1866" s="1" t="s">
        <v>169</v>
      </c>
      <c r="L1866" s="1" t="s">
        <v>1992</v>
      </c>
      <c r="M1866" s="1" t="s">
        <v>1989</v>
      </c>
      <c r="N1866" s="1" t="s">
        <v>1990</v>
      </c>
      <c r="O1866" s="1" t="s">
        <v>122</v>
      </c>
      <c r="P1866" s="1" t="s">
        <v>266</v>
      </c>
      <c r="Q1866" s="1" t="s">
        <v>330</v>
      </c>
      <c r="R1866" s="1" t="s">
        <v>1991</v>
      </c>
      <c r="S1866" s="1" t="s">
        <v>1943</v>
      </c>
      <c r="T1866" s="1" t="s">
        <v>6946</v>
      </c>
      <c r="U1866" s="1" t="s">
        <v>331</v>
      </c>
      <c r="V1866" s="18">
        <v>0</v>
      </c>
      <c r="W1866" s="18">
        <v>1.9756944444444445E-2</v>
      </c>
      <c r="X1866" s="18">
        <v>1.9756944444444445E-2</v>
      </c>
      <c r="Y1866" s="1" t="e">
        <f>VLOOKUP(A1866,tickets!A:A,1,0)</f>
        <v>#N/A</v>
      </c>
    </row>
    <row r="1867" spans="1:25" x14ac:dyDescent="0.2">
      <c r="A1867" s="1" t="s">
        <v>2185</v>
      </c>
      <c r="B1867" s="1" t="s">
        <v>115</v>
      </c>
      <c r="C1867" s="1" t="s">
        <v>13</v>
      </c>
      <c r="D1867" s="1" t="s">
        <v>257</v>
      </c>
      <c r="E1867" s="1" t="s">
        <v>37</v>
      </c>
      <c r="F1867" s="1" t="s">
        <v>156</v>
      </c>
      <c r="G1867" s="1" t="s">
        <v>116</v>
      </c>
      <c r="H1867" s="1" t="s">
        <v>40</v>
      </c>
      <c r="I1867" s="1" t="s">
        <v>117</v>
      </c>
      <c r="J1867" s="1" t="s">
        <v>81</v>
      </c>
      <c r="K1867" s="1" t="s">
        <v>155</v>
      </c>
      <c r="L1867" s="1" t="s">
        <v>2189</v>
      </c>
      <c r="M1867" s="1" t="s">
        <v>2186</v>
      </c>
      <c r="N1867" s="1" t="s">
        <v>2187</v>
      </c>
      <c r="O1867" s="1" t="s">
        <v>122</v>
      </c>
      <c r="P1867" s="1" t="s">
        <v>266</v>
      </c>
      <c r="Q1867" s="1" t="s">
        <v>341</v>
      </c>
      <c r="R1867" s="1" t="s">
        <v>2188</v>
      </c>
      <c r="S1867" s="1" t="s">
        <v>1943</v>
      </c>
      <c r="T1867" s="1" t="s">
        <v>6926</v>
      </c>
      <c r="U1867" s="1" t="s">
        <v>6927</v>
      </c>
      <c r="V1867" s="18">
        <v>0</v>
      </c>
      <c r="W1867" s="18">
        <v>0.39380787037037041</v>
      </c>
      <c r="X1867" s="18">
        <v>0.39380787037037041</v>
      </c>
      <c r="Y1867" s="1" t="e">
        <f>VLOOKUP(A1867,tickets!A:A,1,0)</f>
        <v>#N/A</v>
      </c>
    </row>
    <row r="1868" spans="1:25" x14ac:dyDescent="0.2">
      <c r="A1868" s="1" t="s">
        <v>1998</v>
      </c>
      <c r="B1868" s="1" t="s">
        <v>199</v>
      </c>
      <c r="C1868" s="1" t="s">
        <v>14</v>
      </c>
      <c r="D1868" s="1" t="s">
        <v>14</v>
      </c>
      <c r="E1868" s="1" t="s">
        <v>52</v>
      </c>
      <c r="F1868" s="1" t="s">
        <v>452</v>
      </c>
      <c r="G1868" s="1" t="s">
        <v>116</v>
      </c>
      <c r="H1868" s="1" t="s">
        <v>40</v>
      </c>
      <c r="I1868" s="1" t="s">
        <v>117</v>
      </c>
      <c r="J1868" s="1" t="s">
        <v>81</v>
      </c>
      <c r="K1868" s="1" t="s">
        <v>111</v>
      </c>
      <c r="L1868" s="1" t="s">
        <v>2002</v>
      </c>
      <c r="M1868" s="1" t="s">
        <v>1999</v>
      </c>
      <c r="N1868" s="1" t="s">
        <v>2000</v>
      </c>
      <c r="O1868" s="1" t="s">
        <v>122</v>
      </c>
      <c r="P1868" s="1" t="s">
        <v>199</v>
      </c>
      <c r="Q1868" s="1" t="s">
        <v>401</v>
      </c>
      <c r="R1868" s="1" t="s">
        <v>2001</v>
      </c>
      <c r="S1868" s="1" t="s">
        <v>1943</v>
      </c>
      <c r="T1868" s="1" t="s">
        <v>2002</v>
      </c>
      <c r="U1868" s="1" t="s">
        <v>6310</v>
      </c>
      <c r="V1868" s="18">
        <v>0</v>
      </c>
      <c r="W1868" s="18">
        <v>2.5000000000000001E-3</v>
      </c>
      <c r="X1868" s="18">
        <v>2.5000000000000001E-3</v>
      </c>
      <c r="Y1868" s="1" t="e">
        <f>VLOOKUP(A1868,tickets!A:A,1,0)</f>
        <v>#N/A</v>
      </c>
    </row>
    <row r="1869" spans="1:25" x14ac:dyDescent="0.2">
      <c r="A1869" s="1" t="s">
        <v>2003</v>
      </c>
      <c r="B1869" s="1" t="s">
        <v>185</v>
      </c>
      <c r="C1869" s="1" t="s">
        <v>16</v>
      </c>
      <c r="D1869" s="1" t="s">
        <v>242</v>
      </c>
      <c r="E1869" s="1" t="s">
        <v>54</v>
      </c>
      <c r="F1869" s="1" t="s">
        <v>147</v>
      </c>
      <c r="G1869" s="1" t="s">
        <v>110</v>
      </c>
      <c r="H1869" s="1" t="s">
        <v>36</v>
      </c>
      <c r="I1869" s="1" t="s">
        <v>117</v>
      </c>
      <c r="J1869" s="1" t="s">
        <v>81</v>
      </c>
      <c r="K1869" s="1" t="s">
        <v>111</v>
      </c>
      <c r="L1869" s="1" t="s">
        <v>2007</v>
      </c>
      <c r="M1869" s="1" t="s">
        <v>2004</v>
      </c>
      <c r="N1869" s="1" t="s">
        <v>2005</v>
      </c>
      <c r="O1869" s="1" t="s">
        <v>122</v>
      </c>
      <c r="P1869" s="1" t="s">
        <v>266</v>
      </c>
      <c r="Q1869" s="1" t="s">
        <v>330</v>
      </c>
      <c r="R1869" s="1" t="s">
        <v>2006</v>
      </c>
      <c r="S1869" s="1" t="s">
        <v>1943</v>
      </c>
      <c r="T1869" s="1" t="s">
        <v>6965</v>
      </c>
      <c r="V1869" s="18">
        <v>0</v>
      </c>
      <c r="W1869" s="18">
        <v>0</v>
      </c>
      <c r="X1869" s="18">
        <v>0</v>
      </c>
      <c r="Y1869" s="1" t="e">
        <f>VLOOKUP(A1869,tickets!A:A,1,0)</f>
        <v>#N/A</v>
      </c>
    </row>
    <row r="1870" spans="1:25" x14ac:dyDescent="0.2">
      <c r="A1870" s="1" t="s">
        <v>2067</v>
      </c>
      <c r="B1870" s="1" t="s">
        <v>167</v>
      </c>
      <c r="C1870" s="1" t="s">
        <v>22</v>
      </c>
      <c r="D1870" s="1" t="s">
        <v>243</v>
      </c>
      <c r="E1870" s="1" t="s">
        <v>46</v>
      </c>
      <c r="F1870" s="1" t="s">
        <v>191</v>
      </c>
      <c r="G1870" s="1" t="s">
        <v>116</v>
      </c>
      <c r="H1870" s="1" t="s">
        <v>40</v>
      </c>
      <c r="I1870" s="1" t="s">
        <v>117</v>
      </c>
      <c r="J1870" s="1" t="s">
        <v>81</v>
      </c>
      <c r="K1870" s="1" t="s">
        <v>169</v>
      </c>
      <c r="L1870" s="1" t="s">
        <v>2071</v>
      </c>
      <c r="M1870" s="1" t="s">
        <v>2068</v>
      </c>
      <c r="N1870" s="1" t="s">
        <v>2069</v>
      </c>
      <c r="O1870" s="1" t="s">
        <v>122</v>
      </c>
      <c r="P1870" s="1" t="s">
        <v>266</v>
      </c>
      <c r="Q1870" s="1" t="s">
        <v>330</v>
      </c>
      <c r="R1870" s="1" t="s">
        <v>2070</v>
      </c>
      <c r="S1870" s="1" t="s">
        <v>1943</v>
      </c>
      <c r="T1870" s="1" t="s">
        <v>5865</v>
      </c>
      <c r="U1870" s="1" t="s">
        <v>331</v>
      </c>
      <c r="V1870" s="18">
        <v>0</v>
      </c>
      <c r="W1870" s="18">
        <v>8.3472222222222225E-2</v>
      </c>
      <c r="X1870" s="18">
        <v>8.3472222222222225E-2</v>
      </c>
      <c r="Y1870" s="1" t="e">
        <f>VLOOKUP(A1870,tickets!A:A,1,0)</f>
        <v>#N/A</v>
      </c>
    </row>
    <row r="1871" spans="1:25" x14ac:dyDescent="0.2">
      <c r="A1871" s="1" t="s">
        <v>2057</v>
      </c>
      <c r="B1871" s="1" t="s">
        <v>167</v>
      </c>
      <c r="C1871" s="1" t="s">
        <v>22</v>
      </c>
      <c r="D1871" s="1" t="s">
        <v>243</v>
      </c>
      <c r="E1871" s="1" t="s">
        <v>46</v>
      </c>
      <c r="F1871" s="1" t="s">
        <v>191</v>
      </c>
      <c r="G1871" s="1" t="s">
        <v>116</v>
      </c>
      <c r="H1871" s="1" t="s">
        <v>40</v>
      </c>
      <c r="I1871" s="1" t="s">
        <v>117</v>
      </c>
      <c r="J1871" s="1" t="s">
        <v>81</v>
      </c>
      <c r="K1871" s="1" t="s">
        <v>169</v>
      </c>
      <c r="L1871" s="1" t="s">
        <v>2061</v>
      </c>
      <c r="M1871" s="1" t="s">
        <v>2058</v>
      </c>
      <c r="N1871" s="1" t="s">
        <v>2059</v>
      </c>
      <c r="O1871" s="1" t="s">
        <v>122</v>
      </c>
      <c r="P1871" s="1" t="s">
        <v>266</v>
      </c>
      <c r="Q1871" s="1" t="s">
        <v>330</v>
      </c>
      <c r="R1871" s="1" t="s">
        <v>2060</v>
      </c>
      <c r="S1871" s="1" t="s">
        <v>1943</v>
      </c>
      <c r="T1871" s="1" t="s">
        <v>6468</v>
      </c>
      <c r="U1871" s="1" t="s">
        <v>331</v>
      </c>
      <c r="V1871" s="18">
        <v>0</v>
      </c>
      <c r="W1871" s="18">
        <v>6.8333333333333343E-2</v>
      </c>
      <c r="X1871" s="18">
        <v>6.8333333333333343E-2</v>
      </c>
      <c r="Y1871" s="1" t="e">
        <f>VLOOKUP(A1871,tickets!A:A,1,0)</f>
        <v>#N/A</v>
      </c>
    </row>
    <row r="1872" spans="1:25" hidden="1" x14ac:dyDescent="0.2">
      <c r="A1872" s="1" t="s">
        <v>7761</v>
      </c>
      <c r="B1872" s="1" t="s">
        <v>173</v>
      </c>
      <c r="C1872" s="1" t="s">
        <v>242</v>
      </c>
      <c r="D1872" s="1" t="s">
        <v>251</v>
      </c>
      <c r="E1872" s="1" t="s">
        <v>407</v>
      </c>
      <c r="F1872" s="1" t="s">
        <v>389</v>
      </c>
      <c r="G1872" s="1" t="s">
        <v>110</v>
      </c>
      <c r="H1872" s="1" t="s">
        <v>50</v>
      </c>
      <c r="I1872" s="1" t="s">
        <v>109</v>
      </c>
      <c r="J1872" s="1" t="s">
        <v>4186</v>
      </c>
      <c r="K1872" s="1" t="s">
        <v>114</v>
      </c>
      <c r="L1872" s="1" t="s">
        <v>7762</v>
      </c>
      <c r="M1872" s="1" t="s">
        <v>11630</v>
      </c>
      <c r="N1872" s="1" t="s">
        <v>11631</v>
      </c>
      <c r="O1872" s="1" t="s">
        <v>122</v>
      </c>
      <c r="P1872" s="1" t="s">
        <v>246</v>
      </c>
      <c r="Q1872" s="1" t="s">
        <v>247</v>
      </c>
      <c r="R1872" s="1" t="s">
        <v>11632</v>
      </c>
      <c r="S1872" s="1" t="s">
        <v>2615</v>
      </c>
      <c r="U1872" s="1" t="s">
        <v>7766</v>
      </c>
      <c r="V1872" s="18">
        <v>0</v>
      </c>
      <c r="W1872" s="18">
        <v>0</v>
      </c>
      <c r="X1872" s="18">
        <v>0</v>
      </c>
      <c r="Y1872" s="1" t="e">
        <f>VLOOKUP(A1872,tickets!A:A,1,0)</f>
        <v>#N/A</v>
      </c>
    </row>
    <row r="1873" spans="1:25" hidden="1" x14ac:dyDescent="0.2">
      <c r="A1873" s="1" t="s">
        <v>7315</v>
      </c>
      <c r="B1873" s="1" t="s">
        <v>173</v>
      </c>
      <c r="C1873" s="1" t="s">
        <v>242</v>
      </c>
      <c r="D1873" s="1" t="s">
        <v>251</v>
      </c>
      <c r="E1873" s="1" t="s">
        <v>352</v>
      </c>
      <c r="F1873" s="1" t="s">
        <v>389</v>
      </c>
      <c r="G1873" s="1" t="s">
        <v>110</v>
      </c>
      <c r="H1873" s="1" t="s">
        <v>50</v>
      </c>
      <c r="I1873" s="1" t="s">
        <v>109</v>
      </c>
      <c r="J1873" s="1" t="s">
        <v>4186</v>
      </c>
      <c r="K1873" s="1" t="s">
        <v>114</v>
      </c>
      <c r="L1873" s="1" t="s">
        <v>7316</v>
      </c>
      <c r="M1873" s="1" t="s">
        <v>11633</v>
      </c>
      <c r="N1873" s="1" t="s">
        <v>11634</v>
      </c>
      <c r="O1873" s="1" t="s">
        <v>122</v>
      </c>
      <c r="P1873" s="1" t="s">
        <v>246</v>
      </c>
      <c r="Q1873" s="1" t="s">
        <v>247</v>
      </c>
      <c r="R1873" s="1" t="s">
        <v>11635</v>
      </c>
      <c r="S1873" s="1" t="s">
        <v>1943</v>
      </c>
      <c r="T1873" s="1" t="s">
        <v>7320</v>
      </c>
      <c r="U1873" s="1" t="s">
        <v>6374</v>
      </c>
      <c r="V1873" s="18">
        <v>0</v>
      </c>
      <c r="W1873" s="18">
        <v>0</v>
      </c>
      <c r="X1873" s="18">
        <v>0</v>
      </c>
      <c r="Y1873" s="1" t="e">
        <f>VLOOKUP(A1873,tickets!A:A,1,0)</f>
        <v>#N/A</v>
      </c>
    </row>
    <row r="1874" spans="1:25" hidden="1" x14ac:dyDescent="0.2">
      <c r="A1874" s="1" t="s">
        <v>7048</v>
      </c>
      <c r="B1874" s="1" t="s">
        <v>164</v>
      </c>
      <c r="C1874" s="1" t="s">
        <v>295</v>
      </c>
      <c r="D1874" s="1" t="s">
        <v>251</v>
      </c>
      <c r="E1874" s="1" t="s">
        <v>261</v>
      </c>
      <c r="F1874" s="1" t="s">
        <v>335</v>
      </c>
      <c r="G1874" s="1" t="s">
        <v>110</v>
      </c>
      <c r="H1874" s="1" t="s">
        <v>50</v>
      </c>
      <c r="I1874" s="1" t="s">
        <v>109</v>
      </c>
      <c r="J1874" s="1" t="s">
        <v>4186</v>
      </c>
      <c r="K1874" s="1" t="s">
        <v>129</v>
      </c>
      <c r="L1874" s="1" t="s">
        <v>7049</v>
      </c>
      <c r="M1874" s="1" t="s">
        <v>11636</v>
      </c>
      <c r="N1874" s="1" t="s">
        <v>11637</v>
      </c>
      <c r="O1874" s="1" t="s">
        <v>122</v>
      </c>
      <c r="P1874" s="1" t="s">
        <v>246</v>
      </c>
      <c r="Q1874" s="1" t="s">
        <v>247</v>
      </c>
      <c r="R1874" s="1" t="s">
        <v>11638</v>
      </c>
      <c r="S1874" s="1" t="s">
        <v>1943</v>
      </c>
      <c r="U1874" s="1" t="s">
        <v>7053</v>
      </c>
      <c r="V1874" s="18">
        <v>0</v>
      </c>
      <c r="W1874" s="18">
        <v>0</v>
      </c>
      <c r="X1874" s="18">
        <v>0</v>
      </c>
      <c r="Y1874" s="1" t="e">
        <f>VLOOKUP(A1874,tickets!A:A,1,0)</f>
        <v>#N/A</v>
      </c>
    </row>
    <row r="1875" spans="1:25" hidden="1" x14ac:dyDescent="0.2">
      <c r="A1875" s="1" t="s">
        <v>7326</v>
      </c>
      <c r="B1875" s="1" t="s">
        <v>173</v>
      </c>
      <c r="C1875" s="1" t="s">
        <v>242</v>
      </c>
      <c r="D1875" s="1" t="s">
        <v>251</v>
      </c>
      <c r="E1875" s="1" t="s">
        <v>328</v>
      </c>
      <c r="F1875" s="1" t="s">
        <v>389</v>
      </c>
      <c r="G1875" s="1" t="s">
        <v>110</v>
      </c>
      <c r="H1875" s="1" t="s">
        <v>50</v>
      </c>
      <c r="I1875" s="1" t="s">
        <v>109</v>
      </c>
      <c r="J1875" s="1" t="s">
        <v>4186</v>
      </c>
      <c r="K1875" s="1" t="s">
        <v>114</v>
      </c>
      <c r="L1875" s="1" t="s">
        <v>7327</v>
      </c>
      <c r="M1875" s="1" t="s">
        <v>11639</v>
      </c>
      <c r="N1875" s="1" t="s">
        <v>11640</v>
      </c>
      <c r="O1875" s="1" t="s">
        <v>122</v>
      </c>
      <c r="P1875" s="1" t="s">
        <v>246</v>
      </c>
      <c r="Q1875" s="1" t="s">
        <v>247</v>
      </c>
      <c r="R1875" s="1" t="s">
        <v>11641</v>
      </c>
      <c r="S1875" s="1" t="s">
        <v>2198</v>
      </c>
      <c r="T1875" s="1" t="s">
        <v>7331</v>
      </c>
      <c r="U1875" s="1" t="s">
        <v>6374</v>
      </c>
      <c r="V1875" s="18">
        <v>0</v>
      </c>
      <c r="W1875" s="18">
        <v>0</v>
      </c>
      <c r="X1875" s="18">
        <v>0</v>
      </c>
      <c r="Y1875" s="1" t="e">
        <f>VLOOKUP(A1875,tickets!A:A,1,0)</f>
        <v>#N/A</v>
      </c>
    </row>
    <row r="1876" spans="1:25" hidden="1" x14ac:dyDescent="0.2">
      <c r="A1876" s="1" t="s">
        <v>6675</v>
      </c>
      <c r="B1876" s="1" t="s">
        <v>173</v>
      </c>
      <c r="C1876" s="1" t="s">
        <v>242</v>
      </c>
      <c r="D1876" s="1" t="s">
        <v>251</v>
      </c>
      <c r="E1876" s="1" t="s">
        <v>352</v>
      </c>
      <c r="F1876" s="1" t="s">
        <v>389</v>
      </c>
      <c r="G1876" s="1" t="s">
        <v>110</v>
      </c>
      <c r="H1876" s="1" t="s">
        <v>50</v>
      </c>
      <c r="I1876" s="1" t="s">
        <v>109</v>
      </c>
      <c r="J1876" s="1" t="s">
        <v>4186</v>
      </c>
      <c r="K1876" s="1" t="s">
        <v>114</v>
      </c>
      <c r="L1876" s="1" t="s">
        <v>6676</v>
      </c>
      <c r="M1876" s="1" t="s">
        <v>11642</v>
      </c>
      <c r="N1876" s="1" t="s">
        <v>11643</v>
      </c>
      <c r="O1876" s="1" t="s">
        <v>122</v>
      </c>
      <c r="P1876" s="1" t="s">
        <v>246</v>
      </c>
      <c r="Q1876" s="1" t="s">
        <v>247</v>
      </c>
      <c r="R1876" s="1" t="s">
        <v>11644</v>
      </c>
      <c r="S1876" s="1" t="s">
        <v>1943</v>
      </c>
      <c r="T1876" s="1" t="s">
        <v>6680</v>
      </c>
      <c r="U1876" s="1" t="s">
        <v>5419</v>
      </c>
      <c r="V1876" s="18">
        <v>0</v>
      </c>
      <c r="W1876" s="18">
        <v>0</v>
      </c>
      <c r="X1876" s="18">
        <v>0</v>
      </c>
      <c r="Y1876" s="1" t="e">
        <f>VLOOKUP(A1876,tickets!A:A,1,0)</f>
        <v>#N/A</v>
      </c>
    </row>
    <row r="1877" spans="1:25" hidden="1" x14ac:dyDescent="0.2">
      <c r="A1877" s="1" t="s">
        <v>6576</v>
      </c>
      <c r="B1877" s="1" t="s">
        <v>164</v>
      </c>
      <c r="C1877" s="1" t="s">
        <v>295</v>
      </c>
      <c r="D1877" s="1" t="s">
        <v>251</v>
      </c>
      <c r="E1877" s="1" t="s">
        <v>261</v>
      </c>
      <c r="F1877" s="1" t="s">
        <v>335</v>
      </c>
      <c r="G1877" s="1" t="s">
        <v>110</v>
      </c>
      <c r="H1877" s="1" t="s">
        <v>50</v>
      </c>
      <c r="I1877" s="1" t="s">
        <v>109</v>
      </c>
      <c r="J1877" s="1" t="s">
        <v>4186</v>
      </c>
      <c r="K1877" s="1" t="s">
        <v>129</v>
      </c>
      <c r="L1877" s="1" t="s">
        <v>336</v>
      </c>
      <c r="M1877" s="1" t="s">
        <v>11645</v>
      </c>
      <c r="N1877" s="1" t="s">
        <v>11646</v>
      </c>
      <c r="O1877" s="1" t="s">
        <v>122</v>
      </c>
      <c r="P1877" s="1" t="s">
        <v>246</v>
      </c>
      <c r="Q1877" s="1" t="s">
        <v>247</v>
      </c>
      <c r="R1877" s="1" t="s">
        <v>11647</v>
      </c>
      <c r="S1877" s="1" t="s">
        <v>1943</v>
      </c>
      <c r="U1877" s="1" t="s">
        <v>5668</v>
      </c>
      <c r="V1877" s="18">
        <v>0</v>
      </c>
      <c r="W1877" s="18">
        <v>0</v>
      </c>
      <c r="X1877" s="18">
        <v>0</v>
      </c>
      <c r="Y1877" s="1" t="e">
        <f>VLOOKUP(A1877,tickets!A:A,1,0)</f>
        <v>#N/A</v>
      </c>
    </row>
    <row r="1878" spans="1:25" x14ac:dyDescent="0.2">
      <c r="A1878" s="1" t="s">
        <v>1983</v>
      </c>
      <c r="B1878" s="1" t="s">
        <v>112</v>
      </c>
      <c r="C1878" s="1" t="s">
        <v>18</v>
      </c>
      <c r="D1878" s="1" t="s">
        <v>18</v>
      </c>
      <c r="E1878" s="1" t="s">
        <v>499</v>
      </c>
      <c r="F1878" s="1" t="s">
        <v>1770</v>
      </c>
      <c r="G1878" s="1" t="s">
        <v>110</v>
      </c>
      <c r="H1878" s="1" t="s">
        <v>50</v>
      </c>
      <c r="I1878" s="1" t="s">
        <v>109</v>
      </c>
      <c r="J1878" s="1" t="s">
        <v>81</v>
      </c>
      <c r="K1878" s="1" t="s">
        <v>111</v>
      </c>
      <c r="L1878" s="1" t="s">
        <v>1987</v>
      </c>
      <c r="M1878" s="1" t="s">
        <v>1984</v>
      </c>
      <c r="N1878" s="1" t="s">
        <v>1985</v>
      </c>
      <c r="O1878" s="1" t="s">
        <v>122</v>
      </c>
      <c r="P1878" s="1" t="s">
        <v>266</v>
      </c>
      <c r="Q1878" s="1" t="s">
        <v>267</v>
      </c>
      <c r="R1878" s="1" t="s">
        <v>1986</v>
      </c>
      <c r="S1878" s="1" t="s">
        <v>1943</v>
      </c>
      <c r="T1878" s="1" t="s">
        <v>6338</v>
      </c>
      <c r="U1878" s="1" t="s">
        <v>6339</v>
      </c>
      <c r="V1878" s="18">
        <v>0</v>
      </c>
      <c r="W1878" s="18">
        <v>1.423611111111111E-3</v>
      </c>
      <c r="X1878" s="18">
        <v>1.423611111111111E-3</v>
      </c>
      <c r="Y1878" s="1" t="e">
        <f>VLOOKUP(A1878,tickets!A:A,1,0)</f>
        <v>#N/A</v>
      </c>
    </row>
    <row r="1879" spans="1:25" x14ac:dyDescent="0.2">
      <c r="A1879" s="1" t="s">
        <v>1993</v>
      </c>
      <c r="B1879" s="1" t="s">
        <v>112</v>
      </c>
      <c r="C1879" s="1" t="s">
        <v>18</v>
      </c>
      <c r="D1879" s="1" t="s">
        <v>18</v>
      </c>
      <c r="E1879" s="1" t="s">
        <v>499</v>
      </c>
      <c r="F1879" s="1" t="s">
        <v>1770</v>
      </c>
      <c r="G1879" s="1" t="s">
        <v>110</v>
      </c>
      <c r="H1879" s="1" t="s">
        <v>50</v>
      </c>
      <c r="I1879" s="1" t="s">
        <v>109</v>
      </c>
      <c r="J1879" s="1" t="s">
        <v>81</v>
      </c>
      <c r="K1879" s="1" t="s">
        <v>111</v>
      </c>
      <c r="L1879" s="1" t="s">
        <v>1997</v>
      </c>
      <c r="M1879" s="1" t="s">
        <v>1994</v>
      </c>
      <c r="N1879" s="1" t="s">
        <v>1995</v>
      </c>
      <c r="O1879" s="1" t="s">
        <v>122</v>
      </c>
      <c r="P1879" s="1" t="s">
        <v>266</v>
      </c>
      <c r="Q1879" s="1" t="s">
        <v>267</v>
      </c>
      <c r="R1879" s="1" t="s">
        <v>1996</v>
      </c>
      <c r="S1879" s="1" t="s">
        <v>1943</v>
      </c>
      <c r="T1879" s="1" t="s">
        <v>6347</v>
      </c>
      <c r="U1879" s="1" t="s">
        <v>6348</v>
      </c>
      <c r="V1879" s="18">
        <v>0</v>
      </c>
      <c r="W1879" s="18">
        <v>1.8518518518518517E-3</v>
      </c>
      <c r="X1879" s="18">
        <v>1.8518518518518517E-3</v>
      </c>
      <c r="Y1879" s="1" t="e">
        <f>VLOOKUP(A1879,tickets!A:A,1,0)</f>
        <v>#N/A</v>
      </c>
    </row>
    <row r="1880" spans="1:25" x14ac:dyDescent="0.2">
      <c r="A1880" s="1" t="s">
        <v>2320</v>
      </c>
      <c r="B1880" s="1" t="s">
        <v>115</v>
      </c>
      <c r="C1880" s="1" t="s">
        <v>14</v>
      </c>
      <c r="D1880" s="1" t="s">
        <v>243</v>
      </c>
      <c r="E1880" s="1" t="s">
        <v>49</v>
      </c>
      <c r="F1880" s="1" t="s">
        <v>120</v>
      </c>
      <c r="G1880" s="1" t="s">
        <v>116</v>
      </c>
      <c r="H1880" s="1" t="s">
        <v>40</v>
      </c>
      <c r="I1880" s="1" t="s">
        <v>117</v>
      </c>
      <c r="J1880" s="1" t="s">
        <v>81</v>
      </c>
      <c r="K1880" s="1" t="s">
        <v>203</v>
      </c>
      <c r="L1880" s="1" t="s">
        <v>2324</v>
      </c>
      <c r="M1880" s="1" t="s">
        <v>2321</v>
      </c>
      <c r="N1880" s="1" t="s">
        <v>2322</v>
      </c>
      <c r="O1880" s="1" t="s">
        <v>122</v>
      </c>
      <c r="P1880" s="1" t="s">
        <v>246</v>
      </c>
      <c r="Q1880" s="1" t="s">
        <v>247</v>
      </c>
      <c r="R1880" s="1" t="s">
        <v>2323</v>
      </c>
      <c r="S1880" s="1" t="s">
        <v>2198</v>
      </c>
      <c r="T1880" s="1" t="s">
        <v>7262</v>
      </c>
      <c r="V1880" s="18">
        <v>1.1358912037037037</v>
      </c>
      <c r="W1880" s="18">
        <v>1.2017245370370371</v>
      </c>
      <c r="X1880" s="18">
        <v>6.5833333333333341E-2</v>
      </c>
      <c r="Y1880" s="1" t="e">
        <f>VLOOKUP(A1880,tickets!A:A,1,0)</f>
        <v>#N/A</v>
      </c>
    </row>
    <row r="1881" spans="1:25" hidden="1" x14ac:dyDescent="0.2">
      <c r="A1881" s="1" t="s">
        <v>2214</v>
      </c>
      <c r="B1881" s="1" t="s">
        <v>124</v>
      </c>
      <c r="C1881" s="1" t="s">
        <v>18</v>
      </c>
      <c r="D1881" s="1" t="s">
        <v>277</v>
      </c>
      <c r="E1881" s="1" t="s">
        <v>60</v>
      </c>
      <c r="F1881" s="1" t="s">
        <v>125</v>
      </c>
      <c r="G1881" s="1" t="s">
        <v>123</v>
      </c>
      <c r="H1881" s="1" t="s">
        <v>50</v>
      </c>
      <c r="I1881" s="1" t="s">
        <v>109</v>
      </c>
      <c r="J1881" s="1" t="s">
        <v>80</v>
      </c>
      <c r="K1881" s="1" t="s">
        <v>129</v>
      </c>
      <c r="L1881" s="1" t="s">
        <v>497</v>
      </c>
      <c r="M1881" s="1" t="s">
        <v>2215</v>
      </c>
      <c r="N1881" s="1" t="s">
        <v>2215</v>
      </c>
      <c r="O1881" s="1" t="s">
        <v>122</v>
      </c>
      <c r="P1881" s="1" t="s">
        <v>278</v>
      </c>
      <c r="Q1881" s="1" t="s">
        <v>278</v>
      </c>
      <c r="R1881" s="1" t="s">
        <v>2216</v>
      </c>
      <c r="S1881" s="1" t="s">
        <v>2198</v>
      </c>
      <c r="T1881" s="1" t="s">
        <v>6766</v>
      </c>
      <c r="U1881" s="1" t="s">
        <v>6767</v>
      </c>
      <c r="V1881" s="18">
        <v>0.92923611111111104</v>
      </c>
      <c r="W1881" s="18">
        <v>0.95931712962962967</v>
      </c>
      <c r="X1881" s="18">
        <v>3.0081018518518521E-2</v>
      </c>
      <c r="Y1881" s="1" t="e">
        <f>VLOOKUP(A1881,tickets!A:A,1,0)</f>
        <v>#N/A</v>
      </c>
    </row>
    <row r="1882" spans="1:25" hidden="1" x14ac:dyDescent="0.2">
      <c r="A1882" s="1" t="s">
        <v>5798</v>
      </c>
      <c r="B1882" s="1" t="s">
        <v>132</v>
      </c>
      <c r="C1882" s="1" t="s">
        <v>309</v>
      </c>
      <c r="D1882" s="1" t="s">
        <v>257</v>
      </c>
      <c r="E1882" s="1" t="s">
        <v>286</v>
      </c>
      <c r="F1882" s="1" t="s">
        <v>219</v>
      </c>
      <c r="G1882" s="1" t="s">
        <v>116</v>
      </c>
      <c r="H1882" s="1" t="s">
        <v>40</v>
      </c>
      <c r="I1882" s="1" t="s">
        <v>117</v>
      </c>
      <c r="J1882" s="1" t="s">
        <v>81</v>
      </c>
      <c r="K1882" s="1" t="s">
        <v>111</v>
      </c>
      <c r="L1882" s="1" t="s">
        <v>379</v>
      </c>
      <c r="M1882" s="1" t="s">
        <v>11648</v>
      </c>
      <c r="N1882" s="1" t="s">
        <v>11649</v>
      </c>
      <c r="O1882" s="1" t="s">
        <v>122</v>
      </c>
      <c r="P1882" s="1" t="s">
        <v>199</v>
      </c>
      <c r="Q1882" s="1" t="s">
        <v>115</v>
      </c>
      <c r="R1882" s="1" t="s">
        <v>11650</v>
      </c>
      <c r="S1882" s="1" t="s">
        <v>1943</v>
      </c>
      <c r="T1882" s="1" t="s">
        <v>5802</v>
      </c>
      <c r="U1882" s="1" t="s">
        <v>262</v>
      </c>
      <c r="V1882" s="18">
        <v>4.3518518518518515E-3</v>
      </c>
      <c r="W1882" s="18">
        <v>8.3101851851851861E-3</v>
      </c>
      <c r="X1882" s="18">
        <v>3.9583333333333337E-3</v>
      </c>
      <c r="Y1882" s="1" t="e">
        <f>VLOOKUP(A1882,tickets!A:A,1,0)</f>
        <v>#N/A</v>
      </c>
    </row>
    <row r="1883" spans="1:25" x14ac:dyDescent="0.2">
      <c r="A1883" s="1" t="s">
        <v>2329</v>
      </c>
      <c r="B1883" s="1" t="s">
        <v>115</v>
      </c>
      <c r="C1883" s="1" t="s">
        <v>18</v>
      </c>
      <c r="D1883" s="1" t="s">
        <v>243</v>
      </c>
      <c r="E1883" s="1" t="s">
        <v>57</v>
      </c>
      <c r="F1883" s="1" t="s">
        <v>120</v>
      </c>
      <c r="G1883" s="1" t="s">
        <v>116</v>
      </c>
      <c r="H1883" s="1" t="s">
        <v>40</v>
      </c>
      <c r="I1883" s="1" t="s">
        <v>117</v>
      </c>
      <c r="J1883" s="1" t="s">
        <v>81</v>
      </c>
      <c r="K1883" s="1" t="s">
        <v>111</v>
      </c>
      <c r="L1883" s="1" t="s">
        <v>2333</v>
      </c>
      <c r="M1883" s="1" t="s">
        <v>2330</v>
      </c>
      <c r="N1883" s="1" t="s">
        <v>2331</v>
      </c>
      <c r="O1883" s="1" t="s">
        <v>122</v>
      </c>
      <c r="P1883" s="1" t="s">
        <v>246</v>
      </c>
      <c r="Q1883" s="1" t="s">
        <v>247</v>
      </c>
      <c r="R1883" s="1" t="s">
        <v>2332</v>
      </c>
      <c r="S1883" s="1" t="s">
        <v>2198</v>
      </c>
      <c r="T1883" s="1" t="s">
        <v>6435</v>
      </c>
      <c r="U1883" s="1" t="s">
        <v>6436</v>
      </c>
      <c r="V1883" s="18">
        <v>1.0191435185185185</v>
      </c>
      <c r="W1883" s="18">
        <v>1.1836111111111112</v>
      </c>
      <c r="X1883" s="18">
        <v>0.16446759259259261</v>
      </c>
      <c r="Y1883" s="1" t="e">
        <f>VLOOKUP(A1883,tickets!A:A,1,0)</f>
        <v>#N/A</v>
      </c>
    </row>
    <row r="1884" spans="1:25" hidden="1" x14ac:dyDescent="0.2">
      <c r="A1884" s="1" t="s">
        <v>6359</v>
      </c>
      <c r="B1884" s="1" t="s">
        <v>164</v>
      </c>
      <c r="C1884" s="1" t="s">
        <v>242</v>
      </c>
      <c r="D1884" s="1" t="s">
        <v>251</v>
      </c>
      <c r="E1884" s="1" t="s">
        <v>286</v>
      </c>
      <c r="F1884" s="1" t="s">
        <v>287</v>
      </c>
      <c r="G1884" s="1" t="s">
        <v>110</v>
      </c>
      <c r="H1884" s="1" t="s">
        <v>50</v>
      </c>
      <c r="I1884" s="1" t="s">
        <v>109</v>
      </c>
      <c r="J1884" s="1" t="s">
        <v>81</v>
      </c>
      <c r="K1884" s="1" t="s">
        <v>114</v>
      </c>
      <c r="L1884" s="1" t="s">
        <v>317</v>
      </c>
      <c r="M1884" s="1" t="s">
        <v>11651</v>
      </c>
      <c r="N1884" s="1" t="s">
        <v>11652</v>
      </c>
      <c r="O1884" s="1" t="s">
        <v>122</v>
      </c>
      <c r="P1884" s="1" t="s">
        <v>246</v>
      </c>
      <c r="Q1884" s="1" t="s">
        <v>247</v>
      </c>
      <c r="R1884" s="1" t="s">
        <v>11653</v>
      </c>
      <c r="S1884" s="1" t="s">
        <v>1943</v>
      </c>
      <c r="T1884" s="1" t="s">
        <v>317</v>
      </c>
      <c r="U1884" s="1" t="s">
        <v>276</v>
      </c>
      <c r="V1884" s="18">
        <v>0</v>
      </c>
      <c r="W1884" s="18">
        <v>1.2615740740740742E-2</v>
      </c>
      <c r="X1884" s="18">
        <v>1.2615740740740742E-2</v>
      </c>
      <c r="Y1884" s="1" t="e">
        <f>VLOOKUP(A1884,tickets!A:A,1,0)</f>
        <v>#N/A</v>
      </c>
    </row>
    <row r="1885" spans="1:25" x14ac:dyDescent="0.2">
      <c r="A1885" s="1" t="s">
        <v>2024</v>
      </c>
      <c r="B1885" s="1" t="s">
        <v>112</v>
      </c>
      <c r="C1885" s="1" t="s">
        <v>18</v>
      </c>
      <c r="D1885" s="1" t="s">
        <v>242</v>
      </c>
      <c r="E1885" s="1" t="s">
        <v>61</v>
      </c>
      <c r="F1885" s="1" t="s">
        <v>453</v>
      </c>
      <c r="G1885" s="1" t="s">
        <v>110</v>
      </c>
      <c r="H1885" s="1" t="s">
        <v>50</v>
      </c>
      <c r="I1885" s="1" t="s">
        <v>109</v>
      </c>
      <c r="J1885" s="1" t="s">
        <v>81</v>
      </c>
      <c r="K1885" s="1" t="s">
        <v>111</v>
      </c>
      <c r="L1885" s="1" t="s">
        <v>2028</v>
      </c>
      <c r="M1885" s="1" t="s">
        <v>2025</v>
      </c>
      <c r="N1885" s="1" t="s">
        <v>2026</v>
      </c>
      <c r="O1885" s="1" t="s">
        <v>122</v>
      </c>
      <c r="P1885" s="1" t="s">
        <v>266</v>
      </c>
      <c r="Q1885" s="1" t="s">
        <v>267</v>
      </c>
      <c r="R1885" s="1" t="s">
        <v>2027</v>
      </c>
      <c r="S1885" s="1" t="s">
        <v>1943</v>
      </c>
      <c r="T1885" s="1" t="s">
        <v>2028</v>
      </c>
      <c r="U1885" s="1" t="s">
        <v>2028</v>
      </c>
      <c r="V1885" s="18">
        <v>0</v>
      </c>
      <c r="W1885" s="18">
        <v>2.0833333333333333E-3</v>
      </c>
      <c r="X1885" s="18">
        <v>2.0833333333333333E-3</v>
      </c>
      <c r="Y1885" s="1" t="e">
        <f>VLOOKUP(A1885,tickets!A:A,1,0)</f>
        <v>#N/A</v>
      </c>
    </row>
    <row r="1886" spans="1:25" x14ac:dyDescent="0.2">
      <c r="A1886" s="1" t="s">
        <v>2029</v>
      </c>
      <c r="B1886" s="1" t="s">
        <v>112</v>
      </c>
      <c r="C1886" s="1" t="s">
        <v>18</v>
      </c>
      <c r="D1886" s="1" t="s">
        <v>242</v>
      </c>
      <c r="E1886" s="1" t="s">
        <v>61</v>
      </c>
      <c r="F1886" s="1" t="s">
        <v>453</v>
      </c>
      <c r="G1886" s="1" t="s">
        <v>110</v>
      </c>
      <c r="H1886" s="1" t="s">
        <v>50</v>
      </c>
      <c r="I1886" s="1" t="s">
        <v>109</v>
      </c>
      <c r="J1886" s="1" t="s">
        <v>81</v>
      </c>
      <c r="K1886" s="1" t="s">
        <v>111</v>
      </c>
      <c r="L1886" s="1" t="s">
        <v>2033</v>
      </c>
      <c r="M1886" s="1" t="s">
        <v>2030</v>
      </c>
      <c r="N1886" s="1" t="s">
        <v>2031</v>
      </c>
      <c r="O1886" s="1" t="s">
        <v>122</v>
      </c>
      <c r="P1886" s="1" t="s">
        <v>266</v>
      </c>
      <c r="Q1886" s="1" t="s">
        <v>267</v>
      </c>
      <c r="R1886" s="1" t="s">
        <v>2032</v>
      </c>
      <c r="S1886" s="1" t="s">
        <v>1943</v>
      </c>
      <c r="T1886" s="1" t="s">
        <v>2033</v>
      </c>
      <c r="U1886" s="1" t="s">
        <v>2033</v>
      </c>
      <c r="V1886" s="18">
        <v>0</v>
      </c>
      <c r="W1886" s="18">
        <v>2.3726851851851851E-3</v>
      </c>
      <c r="X1886" s="18">
        <v>2.3726851851851851E-3</v>
      </c>
      <c r="Y1886" s="1" t="e">
        <f>VLOOKUP(A1886,tickets!A:A,1,0)</f>
        <v>#N/A</v>
      </c>
    </row>
    <row r="1887" spans="1:25" x14ac:dyDescent="0.2">
      <c r="A1887" s="1" t="s">
        <v>2034</v>
      </c>
      <c r="B1887" s="1" t="s">
        <v>112</v>
      </c>
      <c r="C1887" s="1" t="s">
        <v>18</v>
      </c>
      <c r="D1887" s="1" t="s">
        <v>242</v>
      </c>
      <c r="E1887" s="1" t="s">
        <v>61</v>
      </c>
      <c r="F1887" s="1" t="s">
        <v>453</v>
      </c>
      <c r="G1887" s="1" t="s">
        <v>110</v>
      </c>
      <c r="H1887" s="1" t="s">
        <v>50</v>
      </c>
      <c r="I1887" s="1" t="s">
        <v>109</v>
      </c>
      <c r="J1887" s="1" t="s">
        <v>81</v>
      </c>
      <c r="K1887" s="1" t="s">
        <v>111</v>
      </c>
      <c r="L1887" s="1" t="s">
        <v>2038</v>
      </c>
      <c r="M1887" s="1" t="s">
        <v>2035</v>
      </c>
      <c r="N1887" s="1" t="s">
        <v>2036</v>
      </c>
      <c r="O1887" s="1" t="s">
        <v>122</v>
      </c>
      <c r="P1887" s="1" t="s">
        <v>266</v>
      </c>
      <c r="Q1887" s="1" t="s">
        <v>267</v>
      </c>
      <c r="R1887" s="1" t="s">
        <v>2037</v>
      </c>
      <c r="S1887" s="1" t="s">
        <v>1943</v>
      </c>
      <c r="T1887" s="1" t="s">
        <v>2038</v>
      </c>
      <c r="U1887" s="1" t="s">
        <v>2038</v>
      </c>
      <c r="V1887" s="18">
        <v>0</v>
      </c>
      <c r="W1887" s="18">
        <v>2.6041666666666665E-3</v>
      </c>
      <c r="X1887" s="18">
        <v>2.6041666666666665E-3</v>
      </c>
      <c r="Y1887" s="1" t="e">
        <f>VLOOKUP(A1887,tickets!A:A,1,0)</f>
        <v>#N/A</v>
      </c>
    </row>
    <row r="1888" spans="1:25" x14ac:dyDescent="0.2">
      <c r="A1888" s="1" t="s">
        <v>2039</v>
      </c>
      <c r="B1888" s="1" t="s">
        <v>112</v>
      </c>
      <c r="C1888" s="1" t="s">
        <v>18</v>
      </c>
      <c r="D1888" s="1" t="s">
        <v>242</v>
      </c>
      <c r="E1888" s="1" t="s">
        <v>61</v>
      </c>
      <c r="F1888" s="1" t="s">
        <v>453</v>
      </c>
      <c r="G1888" s="1" t="s">
        <v>110</v>
      </c>
      <c r="H1888" s="1" t="s">
        <v>50</v>
      </c>
      <c r="I1888" s="1" t="s">
        <v>109</v>
      </c>
      <c r="J1888" s="1" t="s">
        <v>81</v>
      </c>
      <c r="K1888" s="1" t="s">
        <v>111</v>
      </c>
      <c r="L1888" s="1" t="s">
        <v>2043</v>
      </c>
      <c r="M1888" s="1" t="s">
        <v>2040</v>
      </c>
      <c r="N1888" s="1" t="s">
        <v>2041</v>
      </c>
      <c r="O1888" s="1" t="s">
        <v>122</v>
      </c>
      <c r="P1888" s="1" t="s">
        <v>266</v>
      </c>
      <c r="Q1888" s="1" t="s">
        <v>267</v>
      </c>
      <c r="R1888" s="1" t="s">
        <v>2042</v>
      </c>
      <c r="S1888" s="1" t="s">
        <v>1943</v>
      </c>
      <c r="T1888" s="1" t="s">
        <v>2043</v>
      </c>
      <c r="U1888" s="1" t="s">
        <v>2043</v>
      </c>
      <c r="V1888" s="18">
        <v>0</v>
      </c>
      <c r="W1888" s="18">
        <v>2.7662037037037034E-3</v>
      </c>
      <c r="X1888" s="18">
        <v>2.7662037037037034E-3</v>
      </c>
      <c r="Y1888" s="1" t="e">
        <f>VLOOKUP(A1888,tickets!A:A,1,0)</f>
        <v>#N/A</v>
      </c>
    </row>
    <row r="1889" spans="1:25" x14ac:dyDescent="0.2">
      <c r="A1889" s="1" t="s">
        <v>2044</v>
      </c>
      <c r="B1889" s="1" t="s">
        <v>112</v>
      </c>
      <c r="C1889" s="1" t="s">
        <v>18</v>
      </c>
      <c r="D1889" s="1" t="s">
        <v>242</v>
      </c>
      <c r="E1889" s="1" t="s">
        <v>61</v>
      </c>
      <c r="F1889" s="1" t="s">
        <v>453</v>
      </c>
      <c r="G1889" s="1" t="s">
        <v>110</v>
      </c>
      <c r="H1889" s="1" t="s">
        <v>50</v>
      </c>
      <c r="I1889" s="1" t="s">
        <v>109</v>
      </c>
      <c r="J1889" s="1" t="s">
        <v>81</v>
      </c>
      <c r="K1889" s="1" t="s">
        <v>111</v>
      </c>
      <c r="L1889" s="1" t="s">
        <v>2048</v>
      </c>
      <c r="M1889" s="1" t="s">
        <v>2045</v>
      </c>
      <c r="N1889" s="1" t="s">
        <v>2046</v>
      </c>
      <c r="O1889" s="1" t="s">
        <v>122</v>
      </c>
      <c r="P1889" s="1" t="s">
        <v>266</v>
      </c>
      <c r="Q1889" s="1" t="s">
        <v>267</v>
      </c>
      <c r="R1889" s="1" t="s">
        <v>2047</v>
      </c>
      <c r="S1889" s="1" t="s">
        <v>1943</v>
      </c>
      <c r="T1889" s="1" t="s">
        <v>2048</v>
      </c>
      <c r="U1889" s="1" t="s">
        <v>2048</v>
      </c>
      <c r="V1889" s="18">
        <v>0</v>
      </c>
      <c r="W1889" s="18">
        <v>2.9398148148148148E-3</v>
      </c>
      <c r="X1889" s="18">
        <v>2.9398148148148148E-3</v>
      </c>
      <c r="Y1889" s="1" t="e">
        <f>VLOOKUP(A1889,tickets!A:A,1,0)</f>
        <v>#N/A</v>
      </c>
    </row>
    <row r="1890" spans="1:25" x14ac:dyDescent="0.2">
      <c r="A1890" s="1" t="s">
        <v>2122</v>
      </c>
      <c r="B1890" s="1" t="s">
        <v>115</v>
      </c>
      <c r="C1890" s="1" t="s">
        <v>20</v>
      </c>
      <c r="D1890" s="1" t="s">
        <v>243</v>
      </c>
      <c r="E1890" s="1" t="s">
        <v>68</v>
      </c>
      <c r="F1890" s="1" t="s">
        <v>120</v>
      </c>
      <c r="G1890" s="1" t="s">
        <v>116</v>
      </c>
      <c r="H1890" s="1" t="s">
        <v>40</v>
      </c>
      <c r="I1890" s="1" t="s">
        <v>117</v>
      </c>
      <c r="J1890" s="1" t="s">
        <v>81</v>
      </c>
      <c r="K1890" s="1" t="s">
        <v>111</v>
      </c>
      <c r="L1890" s="1" t="s">
        <v>2126</v>
      </c>
      <c r="M1890" s="1" t="s">
        <v>2123</v>
      </c>
      <c r="N1890" s="1" t="s">
        <v>2124</v>
      </c>
      <c r="O1890" s="1" t="s">
        <v>122</v>
      </c>
      <c r="P1890" s="1" t="s">
        <v>246</v>
      </c>
      <c r="Q1890" s="1" t="s">
        <v>247</v>
      </c>
      <c r="R1890" s="1" t="s">
        <v>2125</v>
      </c>
      <c r="S1890" s="1" t="s">
        <v>1943</v>
      </c>
      <c r="T1890" s="1" t="s">
        <v>7214</v>
      </c>
      <c r="U1890" s="1" t="s">
        <v>7215</v>
      </c>
      <c r="V1890" s="18">
        <v>0</v>
      </c>
      <c r="W1890" s="18">
        <v>0.12591435185185185</v>
      </c>
      <c r="X1890" s="18">
        <v>0.12591435185185185</v>
      </c>
      <c r="Y1890" s="1" t="e">
        <f>VLOOKUP(A1890,tickets!A:A,1,0)</f>
        <v>#N/A</v>
      </c>
    </row>
    <row r="1891" spans="1:25" x14ac:dyDescent="0.2">
      <c r="A1891" s="1" t="s">
        <v>2049</v>
      </c>
      <c r="B1891" s="1" t="s">
        <v>112</v>
      </c>
      <c r="C1891" s="1" t="s">
        <v>18</v>
      </c>
      <c r="D1891" s="1" t="s">
        <v>242</v>
      </c>
      <c r="E1891" s="1" t="s">
        <v>61</v>
      </c>
      <c r="F1891" s="1" t="s">
        <v>453</v>
      </c>
      <c r="G1891" s="1" t="s">
        <v>110</v>
      </c>
      <c r="H1891" s="1" t="s">
        <v>50</v>
      </c>
      <c r="I1891" s="1" t="s">
        <v>109</v>
      </c>
      <c r="J1891" s="1" t="s">
        <v>81</v>
      </c>
      <c r="K1891" s="1" t="s">
        <v>111</v>
      </c>
      <c r="L1891" s="1" t="s">
        <v>2053</v>
      </c>
      <c r="M1891" s="1" t="s">
        <v>2050</v>
      </c>
      <c r="N1891" s="1" t="s">
        <v>2051</v>
      </c>
      <c r="O1891" s="1" t="s">
        <v>122</v>
      </c>
      <c r="P1891" s="1" t="s">
        <v>266</v>
      </c>
      <c r="Q1891" s="1" t="s">
        <v>267</v>
      </c>
      <c r="R1891" s="1" t="s">
        <v>2052</v>
      </c>
      <c r="S1891" s="1" t="s">
        <v>1943</v>
      </c>
      <c r="T1891" s="1" t="s">
        <v>2053</v>
      </c>
      <c r="U1891" s="1" t="s">
        <v>2053</v>
      </c>
      <c r="V1891" s="18">
        <v>0</v>
      </c>
      <c r="W1891" s="18">
        <v>3.2291666666666666E-3</v>
      </c>
      <c r="X1891" s="18">
        <v>3.2291666666666666E-3</v>
      </c>
      <c r="Y1891" s="1" t="e">
        <f>VLOOKUP(A1891,tickets!A:A,1,0)</f>
        <v>#N/A</v>
      </c>
    </row>
    <row r="1892" spans="1:25" x14ac:dyDescent="0.2">
      <c r="A1892" s="1" t="s">
        <v>2062</v>
      </c>
      <c r="B1892" s="1" t="s">
        <v>115</v>
      </c>
      <c r="C1892" s="1" t="s">
        <v>19</v>
      </c>
      <c r="D1892" s="1" t="s">
        <v>243</v>
      </c>
      <c r="E1892" s="1" t="s">
        <v>64</v>
      </c>
      <c r="F1892" s="1" t="s">
        <v>191</v>
      </c>
      <c r="G1892" s="1" t="s">
        <v>116</v>
      </c>
      <c r="H1892" s="1" t="s">
        <v>40</v>
      </c>
      <c r="I1892" s="1" t="s">
        <v>117</v>
      </c>
      <c r="J1892" s="1" t="s">
        <v>81</v>
      </c>
      <c r="K1892" s="1" t="s">
        <v>1600</v>
      </c>
      <c r="L1892" s="1" t="s">
        <v>2066</v>
      </c>
      <c r="M1892" s="1" t="s">
        <v>2063</v>
      </c>
      <c r="N1892" s="1" t="s">
        <v>2064</v>
      </c>
      <c r="O1892" s="1" t="s">
        <v>122</v>
      </c>
      <c r="P1892" s="1" t="s">
        <v>266</v>
      </c>
      <c r="Q1892" s="1" t="s">
        <v>267</v>
      </c>
      <c r="R1892" s="1" t="s">
        <v>2065</v>
      </c>
      <c r="S1892" s="1" t="s">
        <v>1943</v>
      </c>
      <c r="T1892" s="1" t="s">
        <v>6472</v>
      </c>
      <c r="U1892" s="1" t="s">
        <v>6473</v>
      </c>
      <c r="V1892" s="18">
        <v>0</v>
      </c>
      <c r="W1892" s="18">
        <v>3.8622685185185184E-2</v>
      </c>
      <c r="X1892" s="18">
        <v>3.8622685185185184E-2</v>
      </c>
      <c r="Y1892" s="1" t="e">
        <f>VLOOKUP(A1892,tickets!A:A,1,0)</f>
        <v>#N/A</v>
      </c>
    </row>
    <row r="1893" spans="1:25" x14ac:dyDescent="0.2">
      <c r="A1893" s="1" t="s">
        <v>2373</v>
      </c>
      <c r="B1893" s="1" t="s">
        <v>115</v>
      </c>
      <c r="C1893" s="1" t="s">
        <v>13</v>
      </c>
      <c r="D1893" s="1" t="s">
        <v>243</v>
      </c>
      <c r="E1893" s="1" t="s">
        <v>39</v>
      </c>
      <c r="F1893" s="1" t="s">
        <v>191</v>
      </c>
      <c r="G1893" s="1" t="s">
        <v>116</v>
      </c>
      <c r="H1893" s="1" t="s">
        <v>40</v>
      </c>
      <c r="I1893" s="1" t="s">
        <v>117</v>
      </c>
      <c r="J1893" s="1" t="s">
        <v>81</v>
      </c>
      <c r="K1893" s="1" t="s">
        <v>200</v>
      </c>
      <c r="L1893" s="1" t="s">
        <v>2377</v>
      </c>
      <c r="M1893" s="1" t="s">
        <v>2374</v>
      </c>
      <c r="N1893" s="1" t="s">
        <v>2375</v>
      </c>
      <c r="O1893" s="1" t="s">
        <v>122</v>
      </c>
      <c r="P1893" s="1" t="s">
        <v>246</v>
      </c>
      <c r="Q1893" s="1" t="s">
        <v>247</v>
      </c>
      <c r="R1893" s="1" t="s">
        <v>2376</v>
      </c>
      <c r="S1893" s="1" t="s">
        <v>2356</v>
      </c>
      <c r="T1893" s="1" t="s">
        <v>5825</v>
      </c>
      <c r="U1893" s="1" t="s">
        <v>5826</v>
      </c>
      <c r="V1893" s="18">
        <v>1.5432060185185186</v>
      </c>
      <c r="W1893" s="18">
        <v>1.7810648148148147</v>
      </c>
      <c r="X1893" s="18">
        <v>0.23785879629629628</v>
      </c>
      <c r="Y1893" s="1" t="e">
        <f>VLOOKUP(A1893,tickets!A:A,1,0)</f>
        <v>#N/A</v>
      </c>
    </row>
    <row r="1894" spans="1:25" x14ac:dyDescent="0.2">
      <c r="A1894" s="1" t="s">
        <v>2108</v>
      </c>
      <c r="B1894" s="1" t="s">
        <v>199</v>
      </c>
      <c r="C1894" s="1" t="s">
        <v>14</v>
      </c>
      <c r="D1894" s="1" t="s">
        <v>344</v>
      </c>
      <c r="E1894" s="1" t="s">
        <v>48</v>
      </c>
      <c r="F1894" s="1" t="s">
        <v>143</v>
      </c>
      <c r="G1894" s="1" t="s">
        <v>110</v>
      </c>
      <c r="H1894" s="1" t="s">
        <v>50</v>
      </c>
      <c r="I1894" s="1" t="s">
        <v>109</v>
      </c>
      <c r="J1894" s="1" t="s">
        <v>81</v>
      </c>
      <c r="K1894" s="1" t="s">
        <v>129</v>
      </c>
      <c r="L1894" s="1" t="s">
        <v>2112</v>
      </c>
      <c r="M1894" s="1" t="s">
        <v>2109</v>
      </c>
      <c r="N1894" s="1" t="s">
        <v>2110</v>
      </c>
      <c r="O1894" s="1" t="s">
        <v>122</v>
      </c>
      <c r="P1894" s="1" t="s">
        <v>249</v>
      </c>
      <c r="Q1894" s="1" t="s">
        <v>345</v>
      </c>
      <c r="R1894" s="1" t="s">
        <v>2111</v>
      </c>
      <c r="S1894" s="1" t="s">
        <v>1943</v>
      </c>
      <c r="T1894" s="1" t="s">
        <v>7024</v>
      </c>
      <c r="U1894" s="1" t="s">
        <v>7025</v>
      </c>
      <c r="V1894" s="18">
        <v>0</v>
      </c>
      <c r="W1894" s="18">
        <v>5.6284722222222222E-2</v>
      </c>
      <c r="X1894" s="18">
        <v>5.6284722222222222E-2</v>
      </c>
      <c r="Y1894" s="1" t="e">
        <f>VLOOKUP(A1894,tickets!A:A,1,0)</f>
        <v>#N/A</v>
      </c>
    </row>
    <row r="1895" spans="1:25" x14ac:dyDescent="0.2">
      <c r="A1895" s="1" t="s">
        <v>2286</v>
      </c>
      <c r="B1895" s="1" t="s">
        <v>115</v>
      </c>
      <c r="C1895" s="1" t="s">
        <v>20</v>
      </c>
      <c r="D1895" s="1" t="s">
        <v>243</v>
      </c>
      <c r="E1895" s="1" t="s">
        <v>69</v>
      </c>
      <c r="F1895" s="1" t="s">
        <v>191</v>
      </c>
      <c r="G1895" s="1" t="s">
        <v>116</v>
      </c>
      <c r="H1895" s="1" t="s">
        <v>40</v>
      </c>
      <c r="I1895" s="1" t="s">
        <v>117</v>
      </c>
      <c r="J1895" s="1" t="s">
        <v>81</v>
      </c>
      <c r="K1895" s="1" t="s">
        <v>111</v>
      </c>
      <c r="L1895" s="1" t="s">
        <v>2290</v>
      </c>
      <c r="M1895" s="1" t="s">
        <v>2287</v>
      </c>
      <c r="N1895" s="1" t="s">
        <v>2288</v>
      </c>
      <c r="O1895" s="1" t="s">
        <v>122</v>
      </c>
      <c r="P1895" s="1" t="s">
        <v>246</v>
      </c>
      <c r="Q1895" s="1" t="s">
        <v>247</v>
      </c>
      <c r="R1895" s="1" t="s">
        <v>2289</v>
      </c>
      <c r="S1895" s="1" t="s">
        <v>2198</v>
      </c>
      <c r="T1895" s="1" t="s">
        <v>6497</v>
      </c>
      <c r="U1895" s="1" t="s">
        <v>6498</v>
      </c>
      <c r="V1895" s="18">
        <v>0.64465277777777785</v>
      </c>
      <c r="W1895" s="18">
        <v>0.87446759259259255</v>
      </c>
      <c r="X1895" s="18">
        <v>0.22981481481481481</v>
      </c>
      <c r="Y1895" s="1" t="e">
        <f>VLOOKUP(A1895,tickets!A:A,1,0)</f>
        <v>#N/A</v>
      </c>
    </row>
    <row r="1896" spans="1:25" hidden="1" x14ac:dyDescent="0.2">
      <c r="A1896" s="1" t="s">
        <v>7152</v>
      </c>
      <c r="B1896" s="1" t="s">
        <v>132</v>
      </c>
      <c r="C1896" s="1" t="s">
        <v>251</v>
      </c>
      <c r="D1896" s="1" t="s">
        <v>374</v>
      </c>
      <c r="E1896" s="1" t="s">
        <v>261</v>
      </c>
      <c r="F1896" s="1" t="s">
        <v>442</v>
      </c>
      <c r="G1896" s="1" t="s">
        <v>116</v>
      </c>
      <c r="H1896" s="1" t="s">
        <v>40</v>
      </c>
      <c r="I1896" s="1" t="s">
        <v>117</v>
      </c>
      <c r="J1896" s="1" t="s">
        <v>81</v>
      </c>
      <c r="K1896" s="1" t="s">
        <v>129</v>
      </c>
      <c r="L1896" s="1" t="s">
        <v>264</v>
      </c>
      <c r="M1896" s="1" t="s">
        <v>11654</v>
      </c>
      <c r="N1896" s="1" t="s">
        <v>11655</v>
      </c>
      <c r="O1896" s="1" t="s">
        <v>122</v>
      </c>
      <c r="P1896" s="1" t="s">
        <v>199</v>
      </c>
      <c r="Q1896" s="1" t="s">
        <v>115</v>
      </c>
      <c r="R1896" s="1" t="s">
        <v>11656</v>
      </c>
      <c r="S1896" s="1" t="s">
        <v>1943</v>
      </c>
      <c r="T1896" s="1" t="s">
        <v>5755</v>
      </c>
      <c r="U1896" s="1" t="s">
        <v>5659</v>
      </c>
      <c r="V1896" s="18">
        <v>1.9375E-2</v>
      </c>
      <c r="W1896" s="18">
        <v>2.8240740740740736E-2</v>
      </c>
      <c r="X1896" s="18">
        <v>8.8657407407407417E-3</v>
      </c>
      <c r="Y1896" s="1" t="e">
        <f>VLOOKUP(A1896,tickets!A:A,1,0)</f>
        <v>#N/A</v>
      </c>
    </row>
    <row r="1897" spans="1:25" hidden="1" x14ac:dyDescent="0.2">
      <c r="A1897" s="1" t="s">
        <v>6132</v>
      </c>
      <c r="B1897" s="1" t="s">
        <v>132</v>
      </c>
      <c r="C1897" s="1" t="s">
        <v>256</v>
      </c>
      <c r="D1897" s="1" t="s">
        <v>257</v>
      </c>
      <c r="E1897" s="1" t="s">
        <v>258</v>
      </c>
      <c r="F1897" s="1" t="s">
        <v>471</v>
      </c>
      <c r="G1897" s="1" t="s">
        <v>116</v>
      </c>
      <c r="H1897" s="1" t="s">
        <v>40</v>
      </c>
      <c r="I1897" s="1" t="s">
        <v>117</v>
      </c>
      <c r="J1897" s="1" t="s">
        <v>81</v>
      </c>
      <c r="K1897" s="1" t="s">
        <v>129</v>
      </c>
      <c r="L1897" s="1" t="s">
        <v>6133</v>
      </c>
      <c r="M1897" s="1" t="s">
        <v>11657</v>
      </c>
      <c r="N1897" s="1" t="s">
        <v>11658</v>
      </c>
      <c r="O1897" s="1" t="s">
        <v>122</v>
      </c>
      <c r="P1897" s="1" t="s">
        <v>199</v>
      </c>
      <c r="Q1897" s="1" t="s">
        <v>115</v>
      </c>
      <c r="R1897" s="1" t="s">
        <v>11659</v>
      </c>
      <c r="S1897" s="1" t="s">
        <v>1943</v>
      </c>
      <c r="T1897" s="1" t="s">
        <v>6137</v>
      </c>
      <c r="V1897" s="18">
        <v>0</v>
      </c>
      <c r="W1897" s="18">
        <v>1.7430555555555557E-2</v>
      </c>
      <c r="X1897" s="18">
        <v>1.7430555555555557E-2</v>
      </c>
      <c r="Y1897" s="1" t="e">
        <f>VLOOKUP(A1897,tickets!A:A,1,0)</f>
        <v>#N/A</v>
      </c>
    </row>
    <row r="1898" spans="1:25" x14ac:dyDescent="0.2">
      <c r="A1898" s="1" t="s">
        <v>2072</v>
      </c>
      <c r="B1898" s="1" t="s">
        <v>112</v>
      </c>
      <c r="C1898" s="1" t="s">
        <v>18</v>
      </c>
      <c r="D1898" s="1" t="s">
        <v>18</v>
      </c>
      <c r="E1898" s="1" t="s">
        <v>499</v>
      </c>
      <c r="F1898" s="1" t="s">
        <v>1770</v>
      </c>
      <c r="G1898" s="1" t="s">
        <v>110</v>
      </c>
      <c r="H1898" s="1" t="s">
        <v>50</v>
      </c>
      <c r="I1898" s="1" t="s">
        <v>109</v>
      </c>
      <c r="J1898" s="1" t="s">
        <v>81</v>
      </c>
      <c r="K1898" s="1" t="s">
        <v>111</v>
      </c>
      <c r="L1898" s="1" t="s">
        <v>2076</v>
      </c>
      <c r="M1898" s="1" t="s">
        <v>2073</v>
      </c>
      <c r="N1898" s="1" t="s">
        <v>2074</v>
      </c>
      <c r="O1898" s="1" t="s">
        <v>122</v>
      </c>
      <c r="P1898" s="1" t="s">
        <v>266</v>
      </c>
      <c r="Q1898" s="1" t="s">
        <v>267</v>
      </c>
      <c r="R1898" s="1" t="s">
        <v>2075</v>
      </c>
      <c r="S1898" s="1" t="s">
        <v>1943</v>
      </c>
      <c r="T1898" s="1" t="s">
        <v>6115</v>
      </c>
      <c r="U1898" s="1" t="s">
        <v>6339</v>
      </c>
      <c r="V1898" s="18">
        <v>0</v>
      </c>
      <c r="W1898" s="18">
        <v>1.0995370370370371E-3</v>
      </c>
      <c r="X1898" s="18">
        <v>1.0995370370370371E-3</v>
      </c>
      <c r="Y1898" s="1" t="e">
        <f>VLOOKUP(A1898,tickets!A:A,1,0)</f>
        <v>#N/A</v>
      </c>
    </row>
    <row r="1899" spans="1:25" hidden="1" x14ac:dyDescent="0.2">
      <c r="A1899" s="1" t="s">
        <v>6037</v>
      </c>
      <c r="B1899" s="1" t="s">
        <v>173</v>
      </c>
      <c r="C1899" s="1" t="s">
        <v>242</v>
      </c>
      <c r="D1899" s="1" t="s">
        <v>251</v>
      </c>
      <c r="E1899" s="1" t="s">
        <v>328</v>
      </c>
      <c r="F1899" s="1" t="s">
        <v>389</v>
      </c>
      <c r="G1899" s="1" t="s">
        <v>110</v>
      </c>
      <c r="H1899" s="1" t="s">
        <v>50</v>
      </c>
      <c r="I1899" s="1" t="s">
        <v>109</v>
      </c>
      <c r="J1899" s="1" t="s">
        <v>4186</v>
      </c>
      <c r="K1899" s="1" t="s">
        <v>114</v>
      </c>
      <c r="L1899" s="1" t="s">
        <v>6038</v>
      </c>
      <c r="M1899" s="1" t="s">
        <v>11660</v>
      </c>
      <c r="N1899" s="1" t="s">
        <v>11661</v>
      </c>
      <c r="O1899" s="1" t="s">
        <v>122</v>
      </c>
      <c r="P1899" s="1" t="s">
        <v>246</v>
      </c>
      <c r="Q1899" s="1" t="s">
        <v>247</v>
      </c>
      <c r="R1899" s="1" t="s">
        <v>11662</v>
      </c>
      <c r="S1899" s="1" t="s">
        <v>1943</v>
      </c>
      <c r="T1899" s="1" t="s">
        <v>6042</v>
      </c>
      <c r="U1899" s="1" t="s">
        <v>6043</v>
      </c>
      <c r="V1899" s="18">
        <v>0</v>
      </c>
      <c r="W1899" s="18">
        <v>0</v>
      </c>
      <c r="X1899" s="18">
        <v>0</v>
      </c>
      <c r="Y1899" s="1" t="e">
        <f>VLOOKUP(A1899,tickets!A:A,1,0)</f>
        <v>#N/A</v>
      </c>
    </row>
    <row r="1900" spans="1:25" hidden="1" x14ac:dyDescent="0.2">
      <c r="A1900" s="1" t="s">
        <v>6648</v>
      </c>
      <c r="B1900" s="1" t="s">
        <v>132</v>
      </c>
      <c r="C1900" s="1" t="s">
        <v>242</v>
      </c>
      <c r="D1900" s="1" t="s">
        <v>257</v>
      </c>
      <c r="E1900" s="1" t="s">
        <v>286</v>
      </c>
      <c r="F1900" s="1" t="s">
        <v>219</v>
      </c>
      <c r="G1900" s="1" t="s">
        <v>116</v>
      </c>
      <c r="H1900" s="1" t="s">
        <v>40</v>
      </c>
      <c r="I1900" s="1" t="s">
        <v>117</v>
      </c>
      <c r="J1900" s="1" t="s">
        <v>81</v>
      </c>
      <c r="K1900" s="1" t="s">
        <v>111</v>
      </c>
      <c r="L1900" s="1" t="s">
        <v>379</v>
      </c>
      <c r="M1900" s="1" t="s">
        <v>11663</v>
      </c>
      <c r="N1900" s="1" t="s">
        <v>11664</v>
      </c>
      <c r="O1900" s="1" t="s">
        <v>122</v>
      </c>
      <c r="P1900" s="1" t="s">
        <v>199</v>
      </c>
      <c r="Q1900" s="1" t="s">
        <v>115</v>
      </c>
      <c r="R1900" s="1" t="s">
        <v>11665</v>
      </c>
      <c r="S1900" s="1" t="s">
        <v>1943</v>
      </c>
      <c r="T1900" s="1" t="s">
        <v>6652</v>
      </c>
      <c r="U1900" s="1" t="s">
        <v>262</v>
      </c>
      <c r="V1900" s="18">
        <v>3.6562499999999998E-2</v>
      </c>
      <c r="W1900" s="18">
        <v>4.868055555555556E-2</v>
      </c>
      <c r="X1900" s="18">
        <v>1.2118055555555556E-2</v>
      </c>
      <c r="Y1900" s="1" t="e">
        <f>VLOOKUP(A1900,tickets!A:A,1,0)</f>
        <v>#N/A</v>
      </c>
    </row>
    <row r="1901" spans="1:25" hidden="1" x14ac:dyDescent="0.2">
      <c r="A1901" s="1" t="s">
        <v>6653</v>
      </c>
      <c r="B1901" s="1" t="s">
        <v>164</v>
      </c>
      <c r="C1901" s="1" t="s">
        <v>295</v>
      </c>
      <c r="D1901" s="1" t="s">
        <v>251</v>
      </c>
      <c r="E1901" s="1" t="s">
        <v>261</v>
      </c>
      <c r="F1901" s="1" t="s">
        <v>335</v>
      </c>
      <c r="G1901" s="1" t="s">
        <v>110</v>
      </c>
      <c r="H1901" s="1" t="s">
        <v>50</v>
      </c>
      <c r="I1901" s="1" t="s">
        <v>109</v>
      </c>
      <c r="J1901" s="1" t="s">
        <v>4186</v>
      </c>
      <c r="K1901" s="1" t="s">
        <v>129</v>
      </c>
      <c r="L1901" s="1" t="s">
        <v>336</v>
      </c>
      <c r="M1901" s="1" t="s">
        <v>11666</v>
      </c>
      <c r="N1901" s="1" t="s">
        <v>11667</v>
      </c>
      <c r="O1901" s="1" t="s">
        <v>122</v>
      </c>
      <c r="P1901" s="1" t="s">
        <v>246</v>
      </c>
      <c r="Q1901" s="1" t="s">
        <v>247</v>
      </c>
      <c r="R1901" s="1" t="s">
        <v>11668</v>
      </c>
      <c r="S1901" s="1" t="s">
        <v>1943</v>
      </c>
      <c r="U1901" s="1" t="s">
        <v>6657</v>
      </c>
      <c r="V1901" s="18">
        <v>0</v>
      </c>
      <c r="W1901" s="18">
        <v>0</v>
      </c>
      <c r="X1901" s="18">
        <v>0</v>
      </c>
      <c r="Y1901" s="1" t="e">
        <f>VLOOKUP(A1901,tickets!A:A,1,0)</f>
        <v>#N/A</v>
      </c>
    </row>
    <row r="1902" spans="1:25" x14ac:dyDescent="0.2">
      <c r="A1902" s="1" t="s">
        <v>2340</v>
      </c>
      <c r="B1902" s="1" t="s">
        <v>166</v>
      </c>
      <c r="C1902" s="1" t="s">
        <v>18</v>
      </c>
      <c r="D1902" s="1" t="s">
        <v>242</v>
      </c>
      <c r="E1902" s="1" t="s">
        <v>58</v>
      </c>
      <c r="F1902" s="1" t="s">
        <v>147</v>
      </c>
      <c r="G1902" s="1" t="s">
        <v>110</v>
      </c>
      <c r="H1902" s="1" t="s">
        <v>50</v>
      </c>
      <c r="I1902" s="1" t="s">
        <v>109</v>
      </c>
      <c r="J1902" s="1" t="s">
        <v>81</v>
      </c>
      <c r="K1902" s="1" t="s">
        <v>111</v>
      </c>
      <c r="L1902" s="1" t="s">
        <v>2344</v>
      </c>
      <c r="M1902" s="1" t="s">
        <v>2341</v>
      </c>
      <c r="N1902" s="1" t="s">
        <v>2342</v>
      </c>
      <c r="O1902" s="1" t="s">
        <v>122</v>
      </c>
      <c r="P1902" s="1" t="s">
        <v>266</v>
      </c>
      <c r="Q1902" s="1" t="s">
        <v>330</v>
      </c>
      <c r="R1902" s="1" t="s">
        <v>2343</v>
      </c>
      <c r="S1902" s="1" t="s">
        <v>2198</v>
      </c>
      <c r="T1902" s="1" t="s">
        <v>5975</v>
      </c>
      <c r="U1902" s="1" t="s">
        <v>5976</v>
      </c>
      <c r="V1902" s="18">
        <v>0.97673611111111114</v>
      </c>
      <c r="W1902" s="18">
        <v>1.0641666666666667</v>
      </c>
      <c r="X1902" s="18">
        <v>8.7430555555555553E-2</v>
      </c>
      <c r="Y1902" s="1" t="e">
        <f>VLOOKUP(A1902,tickets!A:A,1,0)</f>
        <v>#N/A</v>
      </c>
    </row>
    <row r="1903" spans="1:25" x14ac:dyDescent="0.2">
      <c r="A1903" s="1" t="s">
        <v>2102</v>
      </c>
      <c r="B1903" s="1" t="s">
        <v>199</v>
      </c>
      <c r="C1903" s="1" t="s">
        <v>14</v>
      </c>
      <c r="D1903" s="1" t="s">
        <v>242</v>
      </c>
      <c r="E1903" s="1" t="s">
        <v>48</v>
      </c>
      <c r="F1903" s="1" t="s">
        <v>147</v>
      </c>
      <c r="G1903" s="1" t="s">
        <v>110</v>
      </c>
      <c r="H1903" s="1" t="s">
        <v>50</v>
      </c>
      <c r="I1903" s="1" t="s">
        <v>109</v>
      </c>
      <c r="J1903" s="1" t="s">
        <v>81</v>
      </c>
      <c r="K1903" s="1" t="s">
        <v>2103</v>
      </c>
      <c r="L1903" s="1" t="s">
        <v>2107</v>
      </c>
      <c r="M1903" s="1" t="s">
        <v>2104</v>
      </c>
      <c r="N1903" s="1" t="s">
        <v>2105</v>
      </c>
      <c r="O1903" s="1" t="s">
        <v>122</v>
      </c>
      <c r="P1903" s="1" t="s">
        <v>199</v>
      </c>
      <c r="Q1903" s="1" t="s">
        <v>115</v>
      </c>
      <c r="R1903" s="1" t="s">
        <v>2106</v>
      </c>
      <c r="S1903" s="1" t="s">
        <v>1943</v>
      </c>
      <c r="T1903" s="1" t="s">
        <v>6051</v>
      </c>
      <c r="U1903" s="1" t="s">
        <v>6052</v>
      </c>
      <c r="V1903" s="18">
        <v>0</v>
      </c>
      <c r="W1903" s="18">
        <v>1.6898148148148148E-2</v>
      </c>
      <c r="X1903" s="18">
        <v>1.6898148148148148E-2</v>
      </c>
      <c r="Y1903" s="1" t="e">
        <f>VLOOKUP(A1903,tickets!A:A,1,0)</f>
        <v>#N/A</v>
      </c>
    </row>
    <row r="1904" spans="1:25" x14ac:dyDescent="0.2">
      <c r="A1904" s="1" t="s">
        <v>2157</v>
      </c>
      <c r="B1904" s="1" t="s">
        <v>112</v>
      </c>
      <c r="C1904" s="1" t="s">
        <v>21</v>
      </c>
      <c r="D1904" s="1" t="s">
        <v>373</v>
      </c>
      <c r="E1904" s="1" t="s">
        <v>42</v>
      </c>
      <c r="F1904" s="1" t="s">
        <v>133</v>
      </c>
      <c r="G1904" s="1" t="s">
        <v>116</v>
      </c>
      <c r="H1904" s="1" t="s">
        <v>50</v>
      </c>
      <c r="I1904" s="1" t="s">
        <v>109</v>
      </c>
      <c r="J1904" s="1" t="s">
        <v>81</v>
      </c>
      <c r="K1904" s="1" t="s">
        <v>121</v>
      </c>
      <c r="L1904" s="1" t="s">
        <v>2161</v>
      </c>
      <c r="M1904" s="1" t="s">
        <v>2158</v>
      </c>
      <c r="N1904" s="1" t="s">
        <v>2159</v>
      </c>
      <c r="O1904" s="1" t="s">
        <v>122</v>
      </c>
      <c r="P1904" s="1" t="s">
        <v>246</v>
      </c>
      <c r="Q1904" s="1" t="s">
        <v>247</v>
      </c>
      <c r="R1904" s="1" t="s">
        <v>2160</v>
      </c>
      <c r="S1904" s="1" t="s">
        <v>1943</v>
      </c>
      <c r="T1904" s="1" t="s">
        <v>6320</v>
      </c>
      <c r="U1904" s="1" t="s">
        <v>6321</v>
      </c>
      <c r="V1904" s="18">
        <v>0</v>
      </c>
      <c r="W1904" s="18">
        <v>8.3842592592592594E-2</v>
      </c>
      <c r="X1904" s="18">
        <v>8.3842592592592594E-2</v>
      </c>
      <c r="Y1904" s="1" t="e">
        <f>VLOOKUP(A1904,tickets!A:A,1,0)</f>
        <v>#N/A</v>
      </c>
    </row>
    <row r="1905" spans="1:25" hidden="1" x14ac:dyDescent="0.2">
      <c r="A1905" s="1" t="s">
        <v>6012</v>
      </c>
      <c r="B1905" s="1" t="s">
        <v>132</v>
      </c>
      <c r="C1905" s="1" t="s">
        <v>309</v>
      </c>
      <c r="D1905" s="1" t="s">
        <v>257</v>
      </c>
      <c r="E1905" s="1" t="s">
        <v>286</v>
      </c>
      <c r="F1905" s="1" t="s">
        <v>174</v>
      </c>
      <c r="G1905" s="1" t="s">
        <v>116</v>
      </c>
      <c r="H1905" s="1" t="s">
        <v>40</v>
      </c>
      <c r="I1905" s="1" t="s">
        <v>117</v>
      </c>
      <c r="J1905" s="1" t="s">
        <v>81</v>
      </c>
      <c r="K1905" s="1" t="s">
        <v>323</v>
      </c>
      <c r="L1905" s="1" t="s">
        <v>6013</v>
      </c>
      <c r="M1905" s="1" t="s">
        <v>11669</v>
      </c>
      <c r="N1905" s="1" t="s">
        <v>11670</v>
      </c>
      <c r="O1905" s="1" t="s">
        <v>122</v>
      </c>
      <c r="P1905" s="1" t="s">
        <v>199</v>
      </c>
      <c r="Q1905" s="1" t="s">
        <v>115</v>
      </c>
      <c r="R1905" s="1" t="s">
        <v>11671</v>
      </c>
      <c r="S1905" s="1" t="s">
        <v>1943</v>
      </c>
      <c r="T1905" s="1" t="s">
        <v>6017</v>
      </c>
      <c r="U1905" s="1" t="s">
        <v>262</v>
      </c>
      <c r="V1905" s="18">
        <v>2.4652777777777776E-3</v>
      </c>
      <c r="W1905" s="18">
        <v>7.5694444444444446E-3</v>
      </c>
      <c r="X1905" s="18">
        <v>5.1041666666666666E-3</v>
      </c>
      <c r="Y1905" s="1" t="e">
        <f>VLOOKUP(A1905,tickets!A:A,1,0)</f>
        <v>#N/A</v>
      </c>
    </row>
    <row r="1906" spans="1:25" hidden="1" x14ac:dyDescent="0.2">
      <c r="A1906" s="1" t="s">
        <v>7076</v>
      </c>
      <c r="B1906" s="1" t="s">
        <v>173</v>
      </c>
      <c r="C1906" s="1" t="s">
        <v>242</v>
      </c>
      <c r="D1906" s="1" t="s">
        <v>251</v>
      </c>
      <c r="E1906" s="1" t="s">
        <v>328</v>
      </c>
      <c r="F1906" s="1" t="s">
        <v>389</v>
      </c>
      <c r="G1906" s="1" t="s">
        <v>110</v>
      </c>
      <c r="H1906" s="1" t="s">
        <v>50</v>
      </c>
      <c r="I1906" s="1" t="s">
        <v>109</v>
      </c>
      <c r="J1906" s="1" t="s">
        <v>4186</v>
      </c>
      <c r="K1906" s="1" t="s">
        <v>114</v>
      </c>
      <c r="L1906" s="1" t="s">
        <v>7077</v>
      </c>
      <c r="M1906" s="1" t="s">
        <v>11672</v>
      </c>
      <c r="N1906" s="1" t="s">
        <v>11673</v>
      </c>
      <c r="O1906" s="1" t="s">
        <v>122</v>
      </c>
      <c r="P1906" s="1" t="s">
        <v>246</v>
      </c>
      <c r="Q1906" s="1" t="s">
        <v>247</v>
      </c>
      <c r="R1906" s="1" t="s">
        <v>11674</v>
      </c>
      <c r="S1906" s="1" t="s">
        <v>2198</v>
      </c>
      <c r="T1906" s="1" t="s">
        <v>6625</v>
      </c>
      <c r="U1906" s="1" t="s">
        <v>4980</v>
      </c>
      <c r="V1906" s="18">
        <v>0</v>
      </c>
      <c r="W1906" s="18">
        <v>0</v>
      </c>
      <c r="X1906" s="18">
        <v>0</v>
      </c>
      <c r="Y1906" s="1" t="e">
        <f>VLOOKUP(A1906,tickets!A:A,1,0)</f>
        <v>#N/A</v>
      </c>
    </row>
    <row r="1907" spans="1:25" x14ac:dyDescent="0.2">
      <c r="A1907" s="1" t="s">
        <v>2180</v>
      </c>
      <c r="B1907" s="1" t="s">
        <v>115</v>
      </c>
      <c r="C1907" s="1" t="s">
        <v>13</v>
      </c>
      <c r="D1907" s="1" t="s">
        <v>257</v>
      </c>
      <c r="E1907" s="1" t="s">
        <v>37</v>
      </c>
      <c r="F1907" s="1" t="s">
        <v>151</v>
      </c>
      <c r="G1907" s="1" t="s">
        <v>116</v>
      </c>
      <c r="H1907" s="1" t="s">
        <v>40</v>
      </c>
      <c r="I1907" s="1" t="s">
        <v>117</v>
      </c>
      <c r="J1907" s="1" t="s">
        <v>81</v>
      </c>
      <c r="K1907" s="1" t="s">
        <v>111</v>
      </c>
      <c r="L1907" s="1" t="s">
        <v>2184</v>
      </c>
      <c r="M1907" s="1" t="s">
        <v>2181</v>
      </c>
      <c r="N1907" s="1" t="s">
        <v>2182</v>
      </c>
      <c r="O1907" s="1" t="s">
        <v>122</v>
      </c>
      <c r="P1907" s="1" t="s">
        <v>266</v>
      </c>
      <c r="R1907" s="1" t="s">
        <v>2183</v>
      </c>
      <c r="S1907" s="1" t="s">
        <v>1943</v>
      </c>
      <c r="T1907" s="1" t="s">
        <v>7042</v>
      </c>
      <c r="U1907" s="1" t="s">
        <v>7043</v>
      </c>
      <c r="V1907" s="18">
        <v>1.5763888888888886E-2</v>
      </c>
      <c r="W1907" s="18">
        <v>3.3912037037037039E-2</v>
      </c>
      <c r="X1907" s="18">
        <v>1.8148148148148146E-2</v>
      </c>
      <c r="Y1907" s="1" t="e">
        <f>VLOOKUP(A1907,tickets!A:A,1,0)</f>
        <v>#N/A</v>
      </c>
    </row>
    <row r="1908" spans="1:25" x14ac:dyDescent="0.2">
      <c r="A1908" s="1" t="s">
        <v>2421</v>
      </c>
      <c r="B1908" s="1" t="s">
        <v>112</v>
      </c>
      <c r="C1908" s="1" t="s">
        <v>20</v>
      </c>
      <c r="D1908" s="1" t="s">
        <v>243</v>
      </c>
      <c r="E1908" s="1" t="s">
        <v>66</v>
      </c>
      <c r="F1908" s="1" t="s">
        <v>133</v>
      </c>
      <c r="G1908" s="1" t="s">
        <v>110</v>
      </c>
      <c r="H1908" s="1" t="s">
        <v>50</v>
      </c>
      <c r="I1908" s="1" t="s">
        <v>109</v>
      </c>
      <c r="J1908" s="1" t="s">
        <v>81</v>
      </c>
      <c r="K1908" s="1" t="s">
        <v>111</v>
      </c>
      <c r="L1908" s="1" t="s">
        <v>2425</v>
      </c>
      <c r="M1908" s="1" t="s">
        <v>2422</v>
      </c>
      <c r="N1908" s="1" t="s">
        <v>2423</v>
      </c>
      <c r="O1908" s="1" t="s">
        <v>122</v>
      </c>
      <c r="P1908" s="1" t="s">
        <v>246</v>
      </c>
      <c r="Q1908" s="1" t="s">
        <v>247</v>
      </c>
      <c r="R1908" s="1" t="s">
        <v>2424</v>
      </c>
      <c r="S1908" s="1" t="s">
        <v>2410</v>
      </c>
      <c r="T1908" s="1" t="s">
        <v>8845</v>
      </c>
      <c r="U1908" s="1" t="s">
        <v>8846</v>
      </c>
      <c r="V1908" s="18">
        <v>3.5390509259259257</v>
      </c>
      <c r="W1908" s="18">
        <v>3.544618055555556</v>
      </c>
      <c r="X1908" s="18">
        <v>5.5671296296296302E-3</v>
      </c>
      <c r="Y1908" s="1" t="e">
        <f>VLOOKUP(A1908,tickets!A:A,1,0)</f>
        <v>#N/A</v>
      </c>
    </row>
    <row r="1909" spans="1:25" hidden="1" x14ac:dyDescent="0.2">
      <c r="A1909" s="1" t="s">
        <v>6681</v>
      </c>
      <c r="B1909" s="1" t="s">
        <v>164</v>
      </c>
      <c r="C1909" s="1" t="s">
        <v>242</v>
      </c>
      <c r="D1909" s="1" t="s">
        <v>251</v>
      </c>
      <c r="E1909" s="1" t="s">
        <v>286</v>
      </c>
      <c r="F1909" s="1" t="s">
        <v>287</v>
      </c>
      <c r="G1909" s="1" t="s">
        <v>110</v>
      </c>
      <c r="H1909" s="1" t="s">
        <v>50</v>
      </c>
      <c r="I1909" s="1" t="s">
        <v>109</v>
      </c>
      <c r="J1909" s="1" t="s">
        <v>81</v>
      </c>
      <c r="K1909" s="1" t="s">
        <v>114</v>
      </c>
      <c r="L1909" s="1" t="s">
        <v>364</v>
      </c>
      <c r="M1909" s="1" t="s">
        <v>11675</v>
      </c>
      <c r="N1909" s="1" t="s">
        <v>11676</v>
      </c>
      <c r="O1909" s="1" t="s">
        <v>122</v>
      </c>
      <c r="P1909" s="1" t="s">
        <v>246</v>
      </c>
      <c r="Q1909" s="1" t="s">
        <v>247</v>
      </c>
      <c r="R1909" s="1" t="s">
        <v>11677</v>
      </c>
      <c r="S1909" s="1" t="s">
        <v>1943</v>
      </c>
      <c r="T1909" s="1" t="s">
        <v>364</v>
      </c>
      <c r="U1909" s="1" t="s">
        <v>276</v>
      </c>
      <c r="V1909" s="18">
        <v>0</v>
      </c>
      <c r="W1909" s="18">
        <v>1.0856481481481481E-2</v>
      </c>
      <c r="X1909" s="18">
        <v>1.0856481481481481E-2</v>
      </c>
      <c r="Y1909" s="1" t="e">
        <f>VLOOKUP(A1909,tickets!A:A,1,0)</f>
        <v>#N/A</v>
      </c>
    </row>
    <row r="1910" spans="1:25" hidden="1" x14ac:dyDescent="0.2">
      <c r="A1910" s="1" t="s">
        <v>5842</v>
      </c>
      <c r="B1910" s="1" t="s">
        <v>132</v>
      </c>
      <c r="C1910" s="1" t="s">
        <v>309</v>
      </c>
      <c r="D1910" s="1" t="s">
        <v>257</v>
      </c>
      <c r="E1910" s="1" t="s">
        <v>286</v>
      </c>
      <c r="F1910" s="1" t="s">
        <v>471</v>
      </c>
      <c r="G1910" s="1" t="s">
        <v>116</v>
      </c>
      <c r="H1910" s="1" t="s">
        <v>40</v>
      </c>
      <c r="I1910" s="1" t="s">
        <v>117</v>
      </c>
      <c r="J1910" s="1" t="s">
        <v>81</v>
      </c>
      <c r="K1910" s="1" t="s">
        <v>129</v>
      </c>
      <c r="L1910" s="1" t="s">
        <v>5843</v>
      </c>
      <c r="M1910" s="1" t="s">
        <v>11678</v>
      </c>
      <c r="N1910" s="1" t="s">
        <v>11679</v>
      </c>
      <c r="O1910" s="1" t="s">
        <v>122</v>
      </c>
      <c r="P1910" s="1" t="s">
        <v>199</v>
      </c>
      <c r="Q1910" s="1" t="s">
        <v>115</v>
      </c>
      <c r="R1910" s="1" t="s">
        <v>11680</v>
      </c>
      <c r="S1910" s="1" t="s">
        <v>1943</v>
      </c>
      <c r="T1910" s="1" t="s">
        <v>5847</v>
      </c>
      <c r="U1910" s="1" t="s">
        <v>262</v>
      </c>
      <c r="V1910" s="18">
        <v>5.7291666666666671E-3</v>
      </c>
      <c r="W1910" s="18">
        <v>1.0185185185185184E-2</v>
      </c>
      <c r="X1910" s="18">
        <v>4.4560185185185189E-3</v>
      </c>
      <c r="Y1910" s="1" t="e">
        <f>VLOOKUP(A1910,tickets!A:A,1,0)</f>
        <v>#N/A</v>
      </c>
    </row>
    <row r="1911" spans="1:25" hidden="1" x14ac:dyDescent="0.2">
      <c r="A1911" s="1" t="s">
        <v>6214</v>
      </c>
      <c r="B1911" s="1" t="s">
        <v>173</v>
      </c>
      <c r="C1911" s="1" t="s">
        <v>242</v>
      </c>
      <c r="D1911" s="1" t="s">
        <v>251</v>
      </c>
      <c r="E1911" s="1" t="s">
        <v>281</v>
      </c>
      <c r="F1911" s="1" t="s">
        <v>282</v>
      </c>
      <c r="G1911" s="1" t="s">
        <v>110</v>
      </c>
      <c r="H1911" s="1" t="s">
        <v>50</v>
      </c>
      <c r="I1911" s="1" t="s">
        <v>109</v>
      </c>
      <c r="J1911" s="1" t="s">
        <v>4186</v>
      </c>
      <c r="K1911" s="1" t="s">
        <v>114</v>
      </c>
      <c r="L1911" s="1" t="s">
        <v>6215</v>
      </c>
      <c r="M1911" s="1" t="s">
        <v>11681</v>
      </c>
      <c r="N1911" s="1" t="s">
        <v>11682</v>
      </c>
      <c r="O1911" s="1" t="s">
        <v>122</v>
      </c>
      <c r="P1911" s="1" t="s">
        <v>266</v>
      </c>
      <c r="Q1911" s="1" t="s">
        <v>283</v>
      </c>
      <c r="R1911" s="1" t="s">
        <v>11683</v>
      </c>
      <c r="S1911" s="1" t="s">
        <v>2198</v>
      </c>
      <c r="T1911" s="1" t="s">
        <v>6219</v>
      </c>
      <c r="U1911" s="1" t="s">
        <v>6220</v>
      </c>
      <c r="V1911" s="18">
        <v>0</v>
      </c>
      <c r="W1911" s="18">
        <v>0</v>
      </c>
      <c r="X1911" s="18">
        <v>0</v>
      </c>
      <c r="Y1911" s="1" t="e">
        <f>VLOOKUP(A1911,tickets!A:A,1,0)</f>
        <v>#N/A</v>
      </c>
    </row>
    <row r="1912" spans="1:25" hidden="1" x14ac:dyDescent="0.2">
      <c r="A1912" s="1" t="s">
        <v>5851</v>
      </c>
      <c r="B1912" s="1" t="s">
        <v>132</v>
      </c>
      <c r="C1912" s="1" t="s">
        <v>242</v>
      </c>
      <c r="D1912" s="1" t="s">
        <v>251</v>
      </c>
      <c r="E1912" s="1" t="s">
        <v>281</v>
      </c>
      <c r="F1912" s="1" t="s">
        <v>282</v>
      </c>
      <c r="G1912" s="1" t="s">
        <v>110</v>
      </c>
      <c r="H1912" s="1" t="s">
        <v>50</v>
      </c>
      <c r="I1912" s="1" t="s">
        <v>109</v>
      </c>
      <c r="J1912" s="1" t="s">
        <v>4186</v>
      </c>
      <c r="K1912" s="1" t="s">
        <v>114</v>
      </c>
      <c r="L1912" s="1" t="s">
        <v>5852</v>
      </c>
      <c r="M1912" s="1" t="s">
        <v>11684</v>
      </c>
      <c r="N1912" s="1" t="s">
        <v>11685</v>
      </c>
      <c r="O1912" s="1" t="s">
        <v>122</v>
      </c>
      <c r="P1912" s="1" t="s">
        <v>363</v>
      </c>
      <c r="Q1912" s="1" t="s">
        <v>423</v>
      </c>
      <c r="R1912" s="1" t="s">
        <v>11686</v>
      </c>
      <c r="S1912" s="1" t="s">
        <v>2198</v>
      </c>
      <c r="T1912" s="1" t="s">
        <v>5856</v>
      </c>
      <c r="U1912" s="1" t="s">
        <v>5857</v>
      </c>
      <c r="V1912" s="18">
        <v>0</v>
      </c>
      <c r="W1912" s="18">
        <v>0</v>
      </c>
      <c r="X1912" s="18">
        <v>0</v>
      </c>
      <c r="Y1912" s="1" t="e">
        <f>VLOOKUP(A1912,tickets!A:A,1,0)</f>
        <v>#N/A</v>
      </c>
    </row>
    <row r="1913" spans="1:25" hidden="1" x14ac:dyDescent="0.2">
      <c r="A1913" s="1" t="s">
        <v>6852</v>
      </c>
      <c r="B1913" s="1" t="s">
        <v>164</v>
      </c>
      <c r="C1913" s="1" t="s">
        <v>357</v>
      </c>
      <c r="D1913" s="1" t="s">
        <v>251</v>
      </c>
      <c r="E1913" s="1" t="s">
        <v>358</v>
      </c>
      <c r="F1913" s="1" t="s">
        <v>359</v>
      </c>
      <c r="G1913" s="1" t="s">
        <v>110</v>
      </c>
      <c r="H1913" s="1" t="s">
        <v>50</v>
      </c>
      <c r="I1913" s="1" t="s">
        <v>109</v>
      </c>
      <c r="J1913" s="1" t="s">
        <v>4186</v>
      </c>
      <c r="K1913" s="1" t="s">
        <v>114</v>
      </c>
      <c r="L1913" s="1" t="s">
        <v>378</v>
      </c>
      <c r="M1913" s="1" t="s">
        <v>11687</v>
      </c>
      <c r="N1913" s="1" t="s">
        <v>11688</v>
      </c>
      <c r="O1913" s="1" t="s">
        <v>122</v>
      </c>
      <c r="P1913" s="1" t="s">
        <v>246</v>
      </c>
      <c r="Q1913" s="1" t="s">
        <v>247</v>
      </c>
      <c r="R1913" s="1" t="s">
        <v>11689</v>
      </c>
      <c r="S1913" s="1" t="s">
        <v>2198</v>
      </c>
      <c r="U1913" s="1" t="s">
        <v>396</v>
      </c>
      <c r="V1913" s="18">
        <v>0</v>
      </c>
      <c r="W1913" s="18">
        <v>0</v>
      </c>
      <c r="X1913" s="18">
        <v>0</v>
      </c>
      <c r="Y1913" s="1" t="e">
        <f>VLOOKUP(A1913,tickets!A:A,1,0)</f>
        <v>#N/A</v>
      </c>
    </row>
    <row r="1914" spans="1:25" hidden="1" x14ac:dyDescent="0.2">
      <c r="A1914" s="1" t="s">
        <v>2172</v>
      </c>
      <c r="B1914" s="1" t="s">
        <v>124</v>
      </c>
      <c r="C1914" s="1" t="s">
        <v>18</v>
      </c>
      <c r="D1914" s="1" t="s">
        <v>277</v>
      </c>
      <c r="E1914" s="1" t="s">
        <v>58</v>
      </c>
      <c r="F1914" s="1" t="s">
        <v>125</v>
      </c>
      <c r="G1914" s="1" t="s">
        <v>123</v>
      </c>
      <c r="H1914" s="1" t="s">
        <v>50</v>
      </c>
      <c r="I1914" s="1" t="s">
        <v>109</v>
      </c>
      <c r="J1914" s="1" t="s">
        <v>80</v>
      </c>
      <c r="K1914" s="1" t="s">
        <v>131</v>
      </c>
      <c r="L1914" s="1" t="s">
        <v>2175</v>
      </c>
      <c r="M1914" s="1" t="s">
        <v>2173</v>
      </c>
      <c r="N1914" s="1" t="s">
        <v>2173</v>
      </c>
      <c r="O1914" s="1" t="s">
        <v>122</v>
      </c>
      <c r="P1914" s="1" t="s">
        <v>278</v>
      </c>
      <c r="Q1914" s="1" t="s">
        <v>278</v>
      </c>
      <c r="R1914" s="1" t="s">
        <v>2174</v>
      </c>
      <c r="S1914" s="1" t="s">
        <v>1943</v>
      </c>
      <c r="T1914" s="1" t="s">
        <v>7298</v>
      </c>
      <c r="U1914" s="1" t="s">
        <v>7299</v>
      </c>
      <c r="V1914" s="18">
        <v>4.8865740740740737E-2</v>
      </c>
      <c r="W1914" s="18">
        <v>4.9398148148148142E-2</v>
      </c>
      <c r="X1914" s="18">
        <v>5.3240740740740744E-4</v>
      </c>
      <c r="Y1914" s="1" t="e">
        <f>VLOOKUP(A1914,tickets!A:A,1,0)</f>
        <v>#N/A</v>
      </c>
    </row>
    <row r="1915" spans="1:25" hidden="1" x14ac:dyDescent="0.2">
      <c r="A1915" s="1" t="s">
        <v>7236</v>
      </c>
      <c r="B1915" s="1" t="s">
        <v>132</v>
      </c>
      <c r="C1915" s="1" t="s">
        <v>309</v>
      </c>
      <c r="D1915" s="1" t="s">
        <v>257</v>
      </c>
      <c r="E1915" s="1" t="s">
        <v>286</v>
      </c>
      <c r="F1915" s="1" t="s">
        <v>219</v>
      </c>
      <c r="G1915" s="1" t="s">
        <v>116</v>
      </c>
      <c r="H1915" s="1" t="s">
        <v>40</v>
      </c>
      <c r="I1915" s="1" t="s">
        <v>117</v>
      </c>
      <c r="J1915" s="1" t="s">
        <v>81</v>
      </c>
      <c r="K1915" s="1" t="s">
        <v>430</v>
      </c>
      <c r="L1915" s="1" t="s">
        <v>431</v>
      </c>
      <c r="M1915" s="1" t="s">
        <v>11690</v>
      </c>
      <c r="N1915" s="1" t="s">
        <v>11691</v>
      </c>
      <c r="O1915" s="1" t="s">
        <v>122</v>
      </c>
      <c r="P1915" s="1" t="s">
        <v>199</v>
      </c>
      <c r="Q1915" s="1" t="s">
        <v>115</v>
      </c>
      <c r="R1915" s="1" t="s">
        <v>11692</v>
      </c>
      <c r="S1915" s="1" t="s">
        <v>1943</v>
      </c>
      <c r="T1915" s="1" t="s">
        <v>7240</v>
      </c>
      <c r="U1915" s="1" t="s">
        <v>262</v>
      </c>
      <c r="V1915" s="18">
        <v>4.2592592592592595E-3</v>
      </c>
      <c r="W1915" s="18">
        <v>1.5891203703703703E-2</v>
      </c>
      <c r="X1915" s="18">
        <v>1.1631944444444445E-2</v>
      </c>
      <c r="Y1915" s="1" t="e">
        <f>VLOOKUP(A1915,tickets!A:A,1,0)</f>
        <v>#N/A</v>
      </c>
    </row>
    <row r="1916" spans="1:25" hidden="1" x14ac:dyDescent="0.2">
      <c r="A1916" s="1" t="s">
        <v>7402</v>
      </c>
      <c r="B1916" s="1" t="s">
        <v>132</v>
      </c>
      <c r="C1916" s="1" t="s">
        <v>250</v>
      </c>
      <c r="D1916" s="1" t="s">
        <v>251</v>
      </c>
      <c r="E1916" s="1" t="s">
        <v>302</v>
      </c>
      <c r="F1916" s="1" t="s">
        <v>303</v>
      </c>
      <c r="G1916" s="1" t="s">
        <v>110</v>
      </c>
      <c r="H1916" s="1" t="s">
        <v>50</v>
      </c>
      <c r="I1916" s="1" t="s">
        <v>109</v>
      </c>
      <c r="J1916" s="1" t="s">
        <v>81</v>
      </c>
      <c r="K1916" s="1" t="s">
        <v>129</v>
      </c>
      <c r="L1916" s="1" t="s">
        <v>6561</v>
      </c>
      <c r="M1916" s="1" t="s">
        <v>11693</v>
      </c>
      <c r="N1916" s="1" t="s">
        <v>11694</v>
      </c>
      <c r="O1916" s="1" t="s">
        <v>122</v>
      </c>
      <c r="P1916" s="1" t="s">
        <v>246</v>
      </c>
      <c r="Q1916" s="1" t="s">
        <v>247</v>
      </c>
      <c r="R1916" s="1" t="s">
        <v>11695</v>
      </c>
      <c r="S1916" s="1" t="s">
        <v>1943</v>
      </c>
      <c r="T1916" s="1" t="s">
        <v>7406</v>
      </c>
      <c r="U1916" s="1" t="s">
        <v>7407</v>
      </c>
      <c r="V1916" s="18">
        <v>4.7337962962962958E-3</v>
      </c>
      <c r="W1916" s="18">
        <v>1.1539351851851851E-2</v>
      </c>
      <c r="X1916" s="18">
        <v>6.8055555555555569E-3</v>
      </c>
      <c r="Y1916" s="1" t="e">
        <f>VLOOKUP(A1916,tickets!A:A,1,0)</f>
        <v>#N/A</v>
      </c>
    </row>
    <row r="1917" spans="1:25" x14ac:dyDescent="0.2">
      <c r="A1917" s="1" t="s">
        <v>2132</v>
      </c>
      <c r="B1917" s="1" t="s">
        <v>112</v>
      </c>
      <c r="C1917" s="1" t="s">
        <v>18</v>
      </c>
      <c r="D1917" s="1" t="s">
        <v>18</v>
      </c>
      <c r="E1917" s="1" t="s">
        <v>499</v>
      </c>
      <c r="F1917" s="1" t="s">
        <v>1770</v>
      </c>
      <c r="G1917" s="1" t="s">
        <v>110</v>
      </c>
      <c r="H1917" s="1" t="s">
        <v>50</v>
      </c>
      <c r="I1917" s="1" t="s">
        <v>109</v>
      </c>
      <c r="J1917" s="1" t="s">
        <v>81</v>
      </c>
      <c r="K1917" s="1" t="s">
        <v>111</v>
      </c>
      <c r="L1917" s="1" t="s">
        <v>2136</v>
      </c>
      <c r="M1917" s="1" t="s">
        <v>2133</v>
      </c>
      <c r="N1917" s="1" t="s">
        <v>2134</v>
      </c>
      <c r="O1917" s="1" t="s">
        <v>122</v>
      </c>
      <c r="P1917" s="1" t="s">
        <v>266</v>
      </c>
      <c r="Q1917" s="1" t="s">
        <v>267</v>
      </c>
      <c r="R1917" s="1" t="s">
        <v>2135</v>
      </c>
      <c r="S1917" s="1" t="s">
        <v>1943</v>
      </c>
      <c r="T1917" s="1" t="s">
        <v>6115</v>
      </c>
      <c r="U1917" s="1" t="s">
        <v>6891</v>
      </c>
      <c r="V1917" s="18">
        <v>0</v>
      </c>
      <c r="W1917" s="18">
        <v>9.0277777777777784E-4</v>
      </c>
      <c r="X1917" s="18">
        <v>9.0277777777777784E-4</v>
      </c>
      <c r="Y1917" s="1" t="e">
        <f>VLOOKUP(A1917,tickets!A:A,1,0)</f>
        <v>#N/A</v>
      </c>
    </row>
    <row r="1918" spans="1:25" x14ac:dyDescent="0.2">
      <c r="A1918" s="1" t="s">
        <v>2137</v>
      </c>
      <c r="B1918" s="1" t="s">
        <v>112</v>
      </c>
      <c r="C1918" s="1" t="s">
        <v>16</v>
      </c>
      <c r="D1918" s="1" t="s">
        <v>18</v>
      </c>
      <c r="E1918" s="1" t="s">
        <v>499</v>
      </c>
      <c r="F1918" s="1" t="s">
        <v>1770</v>
      </c>
      <c r="G1918" s="1" t="s">
        <v>110</v>
      </c>
      <c r="H1918" s="1" t="s">
        <v>50</v>
      </c>
      <c r="I1918" s="1" t="s">
        <v>109</v>
      </c>
      <c r="J1918" s="1" t="s">
        <v>81</v>
      </c>
      <c r="K1918" s="1" t="s">
        <v>111</v>
      </c>
      <c r="L1918" s="1" t="s">
        <v>2141</v>
      </c>
      <c r="M1918" s="1" t="s">
        <v>2138</v>
      </c>
      <c r="N1918" s="1" t="s">
        <v>2139</v>
      </c>
      <c r="O1918" s="1" t="s">
        <v>122</v>
      </c>
      <c r="P1918" s="1" t="s">
        <v>266</v>
      </c>
      <c r="Q1918" s="1" t="s">
        <v>267</v>
      </c>
      <c r="R1918" s="1" t="s">
        <v>2140</v>
      </c>
      <c r="S1918" s="1" t="s">
        <v>1943</v>
      </c>
      <c r="T1918" s="1" t="s">
        <v>6115</v>
      </c>
      <c r="U1918" s="1" t="s">
        <v>6953</v>
      </c>
      <c r="V1918" s="18">
        <v>0</v>
      </c>
      <c r="W1918" s="18">
        <v>7.407407407407407E-4</v>
      </c>
      <c r="X1918" s="18">
        <v>7.407407407407407E-4</v>
      </c>
      <c r="Y1918" s="1" t="e">
        <f>VLOOKUP(A1918,tickets!A:A,1,0)</f>
        <v>#N/A</v>
      </c>
    </row>
    <row r="1919" spans="1:25" x14ac:dyDescent="0.2">
      <c r="A1919" s="1" t="s">
        <v>2147</v>
      </c>
      <c r="B1919" s="1" t="s">
        <v>112</v>
      </c>
      <c r="C1919" s="1" t="s">
        <v>18</v>
      </c>
      <c r="D1919" s="1" t="s">
        <v>18</v>
      </c>
      <c r="E1919" s="1" t="s">
        <v>499</v>
      </c>
      <c r="F1919" s="1" t="s">
        <v>1770</v>
      </c>
      <c r="G1919" s="1" t="s">
        <v>110</v>
      </c>
      <c r="H1919" s="1" t="s">
        <v>50</v>
      </c>
      <c r="I1919" s="1" t="s">
        <v>109</v>
      </c>
      <c r="J1919" s="1" t="s">
        <v>81</v>
      </c>
      <c r="K1919" s="1" t="s">
        <v>111</v>
      </c>
      <c r="L1919" s="1" t="s">
        <v>2151</v>
      </c>
      <c r="M1919" s="1" t="s">
        <v>2148</v>
      </c>
      <c r="N1919" s="1" t="s">
        <v>2149</v>
      </c>
      <c r="O1919" s="1" t="s">
        <v>122</v>
      </c>
      <c r="P1919" s="1" t="s">
        <v>266</v>
      </c>
      <c r="Q1919" s="1" t="s">
        <v>267</v>
      </c>
      <c r="R1919" s="1" t="s">
        <v>2150</v>
      </c>
      <c r="S1919" s="1" t="s">
        <v>1943</v>
      </c>
      <c r="T1919" s="1" t="s">
        <v>6115</v>
      </c>
      <c r="U1919" s="1" t="s">
        <v>6339</v>
      </c>
      <c r="V1919" s="18">
        <v>0</v>
      </c>
      <c r="W1919" s="18">
        <v>1.5509259259259261E-3</v>
      </c>
      <c r="X1919" s="18">
        <v>1.5509259259259261E-3</v>
      </c>
      <c r="Y1919" s="1" t="e">
        <f>VLOOKUP(A1919,tickets!A:A,1,0)</f>
        <v>#N/A</v>
      </c>
    </row>
    <row r="1920" spans="1:25" x14ac:dyDescent="0.2">
      <c r="A1920" s="1" t="s">
        <v>2142</v>
      </c>
      <c r="B1920" s="1" t="s">
        <v>112</v>
      </c>
      <c r="C1920" s="1" t="s">
        <v>18</v>
      </c>
      <c r="D1920" s="1" t="s">
        <v>18</v>
      </c>
      <c r="E1920" s="1" t="s">
        <v>499</v>
      </c>
      <c r="F1920" s="1" t="s">
        <v>1770</v>
      </c>
      <c r="G1920" s="1" t="s">
        <v>110</v>
      </c>
      <c r="H1920" s="1" t="s">
        <v>50</v>
      </c>
      <c r="I1920" s="1" t="s">
        <v>109</v>
      </c>
      <c r="J1920" s="1" t="s">
        <v>81</v>
      </c>
      <c r="K1920" s="1" t="s">
        <v>111</v>
      </c>
      <c r="L1920" s="1" t="s">
        <v>2146</v>
      </c>
      <c r="M1920" s="1" t="s">
        <v>2143</v>
      </c>
      <c r="N1920" s="1" t="s">
        <v>2144</v>
      </c>
      <c r="O1920" s="1" t="s">
        <v>122</v>
      </c>
      <c r="P1920" s="1" t="s">
        <v>266</v>
      </c>
      <c r="Q1920" s="1" t="s">
        <v>267</v>
      </c>
      <c r="R1920" s="1" t="s">
        <v>2145</v>
      </c>
      <c r="S1920" s="1" t="s">
        <v>1943</v>
      </c>
      <c r="T1920" s="1" t="s">
        <v>6115</v>
      </c>
      <c r="U1920" s="1" t="s">
        <v>6339</v>
      </c>
      <c r="V1920" s="18">
        <v>0</v>
      </c>
      <c r="W1920" s="18">
        <v>6.4814814814814813E-4</v>
      </c>
      <c r="X1920" s="18">
        <v>6.4814814814814813E-4</v>
      </c>
      <c r="Y1920" s="1" t="e">
        <f>VLOOKUP(A1920,tickets!A:A,1,0)</f>
        <v>#N/A</v>
      </c>
    </row>
    <row r="1921" spans="1:25" x14ac:dyDescent="0.2">
      <c r="A1921" s="1" t="s">
        <v>2152</v>
      </c>
      <c r="B1921" s="1" t="s">
        <v>112</v>
      </c>
      <c r="C1921" s="1" t="s">
        <v>18</v>
      </c>
      <c r="D1921" s="1" t="s">
        <v>18</v>
      </c>
      <c r="E1921" s="1" t="s">
        <v>499</v>
      </c>
      <c r="F1921" s="1" t="s">
        <v>1770</v>
      </c>
      <c r="G1921" s="1" t="s">
        <v>110</v>
      </c>
      <c r="H1921" s="1" t="s">
        <v>50</v>
      </c>
      <c r="I1921" s="1" t="s">
        <v>109</v>
      </c>
      <c r="J1921" s="1" t="s">
        <v>81</v>
      </c>
      <c r="K1921" s="1" t="s">
        <v>111</v>
      </c>
      <c r="L1921" s="1" t="s">
        <v>2156</v>
      </c>
      <c r="M1921" s="1" t="s">
        <v>2153</v>
      </c>
      <c r="N1921" s="1" t="s">
        <v>2154</v>
      </c>
      <c r="O1921" s="1" t="s">
        <v>122</v>
      </c>
      <c r="P1921" s="1" t="s">
        <v>266</v>
      </c>
      <c r="Q1921" s="1" t="s">
        <v>267</v>
      </c>
      <c r="R1921" s="1" t="s">
        <v>2155</v>
      </c>
      <c r="S1921" s="1" t="s">
        <v>1943</v>
      </c>
      <c r="T1921" s="1" t="s">
        <v>6115</v>
      </c>
      <c r="U1921" s="1" t="s">
        <v>6381</v>
      </c>
      <c r="V1921" s="18">
        <v>0</v>
      </c>
      <c r="W1921" s="18">
        <v>1.4814814814814814E-3</v>
      </c>
      <c r="X1921" s="18">
        <v>1.4814814814814814E-3</v>
      </c>
      <c r="Y1921" s="1" t="e">
        <f>VLOOKUP(A1921,tickets!A:A,1,0)</f>
        <v>#N/A</v>
      </c>
    </row>
    <row r="1922" spans="1:25" x14ac:dyDescent="0.2">
      <c r="A1922" s="1" t="s">
        <v>2162</v>
      </c>
      <c r="B1922" s="1" t="s">
        <v>112</v>
      </c>
      <c r="C1922" s="1" t="s">
        <v>18</v>
      </c>
      <c r="D1922" s="1" t="s">
        <v>18</v>
      </c>
      <c r="E1922" s="1" t="s">
        <v>499</v>
      </c>
      <c r="F1922" s="1" t="s">
        <v>1770</v>
      </c>
      <c r="G1922" s="1" t="s">
        <v>110</v>
      </c>
      <c r="H1922" s="1" t="s">
        <v>50</v>
      </c>
      <c r="I1922" s="1" t="s">
        <v>109</v>
      </c>
      <c r="J1922" s="1" t="s">
        <v>81</v>
      </c>
      <c r="K1922" s="1" t="s">
        <v>111</v>
      </c>
      <c r="L1922" s="1" t="s">
        <v>2166</v>
      </c>
      <c r="M1922" s="1" t="s">
        <v>2163</v>
      </c>
      <c r="N1922" s="1" t="s">
        <v>2164</v>
      </c>
      <c r="O1922" s="1" t="s">
        <v>122</v>
      </c>
      <c r="P1922" s="1" t="s">
        <v>266</v>
      </c>
      <c r="Q1922" s="1" t="s">
        <v>267</v>
      </c>
      <c r="R1922" s="1" t="s">
        <v>2165</v>
      </c>
      <c r="S1922" s="1" t="s">
        <v>1943</v>
      </c>
      <c r="T1922" s="1" t="s">
        <v>6115</v>
      </c>
      <c r="U1922" s="1" t="s">
        <v>7345</v>
      </c>
      <c r="V1922" s="18">
        <v>0</v>
      </c>
      <c r="W1922" s="18">
        <v>1.3773148148148147E-3</v>
      </c>
      <c r="X1922" s="18">
        <v>1.3773148148148147E-3</v>
      </c>
      <c r="Y1922" s="1" t="e">
        <f>VLOOKUP(A1922,tickets!A:A,1,0)</f>
        <v>#N/A</v>
      </c>
    </row>
    <row r="1923" spans="1:25" x14ac:dyDescent="0.2">
      <c r="A1923" s="1" t="s">
        <v>2167</v>
      </c>
      <c r="B1923" s="1" t="s">
        <v>112</v>
      </c>
      <c r="C1923" s="1" t="s">
        <v>18</v>
      </c>
      <c r="D1923" s="1" t="s">
        <v>18</v>
      </c>
      <c r="E1923" s="1" t="s">
        <v>499</v>
      </c>
      <c r="F1923" s="1" t="s">
        <v>1770</v>
      </c>
      <c r="G1923" s="1" t="s">
        <v>110</v>
      </c>
      <c r="H1923" s="1" t="s">
        <v>50</v>
      </c>
      <c r="I1923" s="1" t="s">
        <v>109</v>
      </c>
      <c r="J1923" s="1" t="s">
        <v>81</v>
      </c>
      <c r="K1923" s="1" t="s">
        <v>111</v>
      </c>
      <c r="L1923" s="1" t="s">
        <v>2171</v>
      </c>
      <c r="M1923" s="1" t="s">
        <v>2168</v>
      </c>
      <c r="N1923" s="1" t="s">
        <v>2169</v>
      </c>
      <c r="O1923" s="1" t="s">
        <v>122</v>
      </c>
      <c r="P1923" s="1" t="s">
        <v>266</v>
      </c>
      <c r="Q1923" s="1" t="s">
        <v>267</v>
      </c>
      <c r="R1923" s="1" t="s">
        <v>2170</v>
      </c>
      <c r="S1923" s="1" t="s">
        <v>1943</v>
      </c>
      <c r="T1923" s="1" t="s">
        <v>6115</v>
      </c>
      <c r="U1923" s="1" t="s">
        <v>2171</v>
      </c>
      <c r="V1923" s="18">
        <v>0</v>
      </c>
      <c r="W1923" s="18">
        <v>6.134259259259259E-4</v>
      </c>
      <c r="X1923" s="18">
        <v>6.134259259259259E-4</v>
      </c>
      <c r="Y1923" s="1" t="e">
        <f>VLOOKUP(A1923,tickets!A:A,1,0)</f>
        <v>#N/A</v>
      </c>
    </row>
    <row r="1924" spans="1:25" x14ac:dyDescent="0.2">
      <c r="A1924" s="1" t="s">
        <v>2209</v>
      </c>
      <c r="B1924" s="1" t="s">
        <v>167</v>
      </c>
      <c r="C1924" s="1" t="s">
        <v>22</v>
      </c>
      <c r="D1924" s="1" t="s">
        <v>243</v>
      </c>
      <c r="E1924" s="1" t="s">
        <v>46</v>
      </c>
      <c r="F1924" s="1" t="s">
        <v>120</v>
      </c>
      <c r="G1924" s="1" t="s">
        <v>116</v>
      </c>
      <c r="H1924" s="1" t="s">
        <v>40</v>
      </c>
      <c r="I1924" s="1" t="s">
        <v>117</v>
      </c>
      <c r="J1924" s="1" t="s">
        <v>81</v>
      </c>
      <c r="K1924" s="1" t="s">
        <v>460</v>
      </c>
      <c r="L1924" s="1" t="s">
        <v>2213</v>
      </c>
      <c r="M1924" s="1" t="s">
        <v>2210</v>
      </c>
      <c r="N1924" s="1" t="s">
        <v>2211</v>
      </c>
      <c r="O1924" s="1" t="s">
        <v>122</v>
      </c>
      <c r="P1924" s="1" t="s">
        <v>266</v>
      </c>
      <c r="Q1924" s="1" t="s">
        <v>330</v>
      </c>
      <c r="R1924" s="1" t="s">
        <v>2212</v>
      </c>
      <c r="S1924" s="1" t="s">
        <v>2198</v>
      </c>
      <c r="T1924" s="1" t="s">
        <v>6960</v>
      </c>
      <c r="U1924" s="1" t="s">
        <v>6961</v>
      </c>
      <c r="V1924" s="18">
        <v>0.5041782407407408</v>
      </c>
      <c r="W1924" s="18">
        <v>0.60895833333333338</v>
      </c>
      <c r="X1924" s="18">
        <v>0.10478009259259259</v>
      </c>
      <c r="Y1924" s="1" t="e">
        <f>VLOOKUP(A1924,tickets!A:A,1,0)</f>
        <v>#N/A</v>
      </c>
    </row>
    <row r="1925" spans="1:25" x14ac:dyDescent="0.2">
      <c r="A1925" s="1" t="s">
        <v>2176</v>
      </c>
      <c r="B1925" s="1" t="s">
        <v>152</v>
      </c>
      <c r="C1925" s="1" t="s">
        <v>13</v>
      </c>
      <c r="D1925" s="1" t="s">
        <v>13</v>
      </c>
      <c r="E1925" s="1" t="s">
        <v>37</v>
      </c>
      <c r="F1925" s="1" t="s">
        <v>153</v>
      </c>
      <c r="G1925" s="1" t="s">
        <v>110</v>
      </c>
      <c r="H1925" s="1" t="s">
        <v>50</v>
      </c>
      <c r="I1925" s="1" t="s">
        <v>109</v>
      </c>
      <c r="J1925" s="1" t="s">
        <v>81</v>
      </c>
      <c r="K1925" s="1" t="s">
        <v>111</v>
      </c>
      <c r="L1925" s="1" t="s">
        <v>2179</v>
      </c>
      <c r="M1925" s="1" t="s">
        <v>2177</v>
      </c>
      <c r="N1925" s="1" t="s">
        <v>2178</v>
      </c>
      <c r="O1925" s="1" t="s">
        <v>122</v>
      </c>
      <c r="P1925" s="1" t="s">
        <v>266</v>
      </c>
      <c r="Q1925" s="1" t="s">
        <v>341</v>
      </c>
      <c r="R1925" s="1" t="s">
        <v>2178</v>
      </c>
      <c r="S1925" s="1" t="s">
        <v>1943</v>
      </c>
      <c r="T1925" s="1" t="s">
        <v>2179</v>
      </c>
      <c r="V1925" s="18">
        <v>0</v>
      </c>
      <c r="W1925" s="18">
        <v>1.8703703703703705E-2</v>
      </c>
      <c r="X1925" s="18">
        <v>1.8703703703703705E-2</v>
      </c>
      <c r="Y1925" s="1" t="e">
        <f>VLOOKUP(A1925,tickets!A:A,1,0)</f>
        <v>#N/A</v>
      </c>
    </row>
    <row r="1926" spans="1:25" x14ac:dyDescent="0.2">
      <c r="A1926" s="1" t="s">
        <v>2204</v>
      </c>
      <c r="B1926" s="1" t="s">
        <v>167</v>
      </c>
      <c r="C1926" s="1" t="s">
        <v>22</v>
      </c>
      <c r="D1926" s="1" t="s">
        <v>22</v>
      </c>
      <c r="E1926" s="1" t="s">
        <v>47</v>
      </c>
      <c r="F1926" s="1" t="s">
        <v>205</v>
      </c>
      <c r="G1926" s="1" t="s">
        <v>110</v>
      </c>
      <c r="H1926" s="1" t="s">
        <v>50</v>
      </c>
      <c r="I1926" s="1" t="s">
        <v>109</v>
      </c>
      <c r="J1926" s="1" t="s">
        <v>81</v>
      </c>
      <c r="K1926" s="1" t="s">
        <v>129</v>
      </c>
      <c r="L1926" s="1" t="s">
        <v>2208</v>
      </c>
      <c r="M1926" s="1" t="s">
        <v>2205</v>
      </c>
      <c r="N1926" s="1" t="s">
        <v>2206</v>
      </c>
      <c r="O1926" s="1" t="s">
        <v>122</v>
      </c>
      <c r="P1926" s="1" t="s">
        <v>279</v>
      </c>
      <c r="Q1926" s="1" t="s">
        <v>280</v>
      </c>
      <c r="R1926" s="1" t="s">
        <v>2207</v>
      </c>
      <c r="S1926" s="1" t="s">
        <v>2198</v>
      </c>
      <c r="T1926" s="1" t="s">
        <v>470</v>
      </c>
      <c r="U1926" s="1" t="s">
        <v>470</v>
      </c>
      <c r="V1926" s="18">
        <v>0</v>
      </c>
      <c r="W1926" s="18">
        <v>1.2152777777777778E-3</v>
      </c>
      <c r="X1926" s="18">
        <v>1.2152777777777778E-3</v>
      </c>
      <c r="Y1926" s="1" t="e">
        <f>VLOOKUP(A1926,tickets!A:A,1,0)</f>
        <v>#N/A</v>
      </c>
    </row>
    <row r="1927" spans="1:25" hidden="1" x14ac:dyDescent="0.2">
      <c r="A1927" s="1" t="s">
        <v>2195</v>
      </c>
      <c r="B1927" s="1" t="s">
        <v>124</v>
      </c>
      <c r="C1927" s="1" t="s">
        <v>19</v>
      </c>
      <c r="D1927" s="1" t="s">
        <v>277</v>
      </c>
      <c r="E1927" s="1" t="s">
        <v>64</v>
      </c>
      <c r="F1927" s="1" t="s">
        <v>125</v>
      </c>
      <c r="G1927" s="1" t="s">
        <v>123</v>
      </c>
      <c r="H1927" s="1" t="s">
        <v>50</v>
      </c>
      <c r="I1927" s="1" t="s">
        <v>109</v>
      </c>
      <c r="J1927" s="1" t="s">
        <v>80</v>
      </c>
      <c r="K1927" s="1" t="s">
        <v>121</v>
      </c>
      <c r="L1927" s="1" t="s">
        <v>2199</v>
      </c>
      <c r="M1927" s="1" t="s">
        <v>2196</v>
      </c>
      <c r="N1927" s="1" t="s">
        <v>2196</v>
      </c>
      <c r="O1927" s="1" t="s">
        <v>122</v>
      </c>
      <c r="P1927" s="1" t="s">
        <v>266</v>
      </c>
      <c r="Q1927" s="1" t="s">
        <v>267</v>
      </c>
      <c r="R1927" s="1" t="s">
        <v>2197</v>
      </c>
      <c r="S1927" s="1" t="s">
        <v>2198</v>
      </c>
      <c r="T1927" s="1" t="s">
        <v>6898</v>
      </c>
      <c r="U1927" s="1" t="s">
        <v>6899</v>
      </c>
      <c r="V1927" s="18">
        <v>0.30249999999999999</v>
      </c>
      <c r="W1927" s="18">
        <v>0.30444444444444446</v>
      </c>
      <c r="X1927" s="18">
        <v>1.9444444444444442E-3</v>
      </c>
      <c r="Y1927" s="1" t="e">
        <f>VLOOKUP(A1927,tickets!A:A,1,0)</f>
        <v>#N/A</v>
      </c>
    </row>
    <row r="1928" spans="1:25" hidden="1" x14ac:dyDescent="0.2">
      <c r="A1928" s="1" t="s">
        <v>5779</v>
      </c>
      <c r="B1928" s="1" t="s">
        <v>132</v>
      </c>
      <c r="C1928" s="1" t="s">
        <v>256</v>
      </c>
      <c r="D1928" s="1" t="s">
        <v>257</v>
      </c>
      <c r="E1928" s="1" t="s">
        <v>263</v>
      </c>
      <c r="F1928" s="1" t="s">
        <v>219</v>
      </c>
      <c r="G1928" s="1" t="s">
        <v>116</v>
      </c>
      <c r="H1928" s="1" t="s">
        <v>40</v>
      </c>
      <c r="I1928" s="1" t="s">
        <v>117</v>
      </c>
      <c r="J1928" s="1" t="s">
        <v>81</v>
      </c>
      <c r="K1928" s="1" t="s">
        <v>129</v>
      </c>
      <c r="L1928" s="1" t="s">
        <v>314</v>
      </c>
      <c r="M1928" s="1" t="s">
        <v>11696</v>
      </c>
      <c r="N1928" s="1" t="s">
        <v>11697</v>
      </c>
      <c r="O1928" s="1" t="s">
        <v>122</v>
      </c>
      <c r="P1928" s="1" t="s">
        <v>199</v>
      </c>
      <c r="Q1928" s="1" t="s">
        <v>115</v>
      </c>
      <c r="R1928" s="1" t="s">
        <v>11698</v>
      </c>
      <c r="S1928" s="1" t="s">
        <v>2198</v>
      </c>
      <c r="T1928" s="1" t="s">
        <v>5783</v>
      </c>
      <c r="U1928" s="1" t="s">
        <v>528</v>
      </c>
      <c r="V1928" s="18">
        <v>0.29561342592592593</v>
      </c>
      <c r="W1928" s="18">
        <v>0.40273148148148147</v>
      </c>
      <c r="X1928" s="18">
        <v>0.10711805555555555</v>
      </c>
      <c r="Y1928" s="1" t="e">
        <f>VLOOKUP(A1928,tickets!A:A,1,0)</f>
        <v>#N/A</v>
      </c>
    </row>
    <row r="1929" spans="1:25" hidden="1" x14ac:dyDescent="0.2">
      <c r="A1929" s="1" t="s">
        <v>7196</v>
      </c>
      <c r="B1929" s="1" t="s">
        <v>132</v>
      </c>
      <c r="C1929" s="1" t="s">
        <v>309</v>
      </c>
      <c r="D1929" s="1" t="s">
        <v>257</v>
      </c>
      <c r="E1929" s="1" t="s">
        <v>281</v>
      </c>
      <c r="F1929" s="1" t="s">
        <v>219</v>
      </c>
      <c r="G1929" s="1" t="s">
        <v>116</v>
      </c>
      <c r="H1929" s="1" t="s">
        <v>40</v>
      </c>
      <c r="I1929" s="1" t="s">
        <v>117</v>
      </c>
      <c r="J1929" s="1" t="s">
        <v>81</v>
      </c>
      <c r="K1929" s="1" t="s">
        <v>323</v>
      </c>
      <c r="L1929" s="1" t="s">
        <v>355</v>
      </c>
      <c r="M1929" s="1" t="s">
        <v>11699</v>
      </c>
      <c r="N1929" s="1" t="s">
        <v>11700</v>
      </c>
      <c r="O1929" s="1" t="s">
        <v>122</v>
      </c>
      <c r="P1929" s="1" t="s">
        <v>363</v>
      </c>
      <c r="Q1929" s="1" t="s">
        <v>423</v>
      </c>
      <c r="R1929" s="1" t="s">
        <v>11701</v>
      </c>
      <c r="S1929" s="1" t="s">
        <v>1943</v>
      </c>
      <c r="T1929" s="1" t="s">
        <v>7200</v>
      </c>
      <c r="U1929" s="1" t="s">
        <v>519</v>
      </c>
      <c r="V1929" s="18">
        <v>2.5000000000000001E-3</v>
      </c>
      <c r="W1929" s="18">
        <v>5.5208333333333333E-3</v>
      </c>
      <c r="X1929" s="18">
        <v>3.0208333333333333E-3</v>
      </c>
      <c r="Y1929" s="1" t="e">
        <f>VLOOKUP(A1929,tickets!A:A,1,0)</f>
        <v>#N/A</v>
      </c>
    </row>
    <row r="1930" spans="1:25" hidden="1" x14ac:dyDescent="0.2">
      <c r="A1930" s="1" t="s">
        <v>6928</v>
      </c>
      <c r="B1930" s="1" t="s">
        <v>132</v>
      </c>
      <c r="C1930" s="1" t="s">
        <v>256</v>
      </c>
      <c r="D1930" s="1" t="s">
        <v>257</v>
      </c>
      <c r="E1930" s="1" t="s">
        <v>263</v>
      </c>
      <c r="F1930" s="1" t="s">
        <v>219</v>
      </c>
      <c r="G1930" s="1" t="s">
        <v>116</v>
      </c>
      <c r="H1930" s="1" t="s">
        <v>40</v>
      </c>
      <c r="I1930" s="1" t="s">
        <v>117</v>
      </c>
      <c r="J1930" s="1" t="s">
        <v>81</v>
      </c>
      <c r="K1930" s="1" t="s">
        <v>129</v>
      </c>
      <c r="L1930" s="1" t="s">
        <v>314</v>
      </c>
      <c r="M1930" s="1" t="s">
        <v>11702</v>
      </c>
      <c r="N1930" s="1" t="s">
        <v>11703</v>
      </c>
      <c r="O1930" s="1" t="s">
        <v>122</v>
      </c>
      <c r="P1930" s="1" t="s">
        <v>199</v>
      </c>
      <c r="Q1930" s="1" t="s">
        <v>115</v>
      </c>
      <c r="R1930" s="1" t="s">
        <v>11704</v>
      </c>
      <c r="S1930" s="1" t="s">
        <v>1943</v>
      </c>
      <c r="T1930" s="1" t="s">
        <v>6932</v>
      </c>
      <c r="U1930" s="1" t="s">
        <v>265</v>
      </c>
      <c r="V1930" s="18">
        <v>0</v>
      </c>
      <c r="W1930" s="18">
        <v>4.4212962962962956E-3</v>
      </c>
      <c r="X1930" s="18">
        <v>4.4212962962962956E-3</v>
      </c>
      <c r="Y1930" s="1" t="e">
        <f>VLOOKUP(A1930,tickets!A:A,1,0)</f>
        <v>#N/A</v>
      </c>
    </row>
    <row r="1931" spans="1:25" hidden="1" x14ac:dyDescent="0.2">
      <c r="A1931" s="1" t="s">
        <v>5761</v>
      </c>
      <c r="B1931" s="1" t="s">
        <v>132</v>
      </c>
      <c r="C1931" s="1" t="s">
        <v>242</v>
      </c>
      <c r="D1931" s="1" t="s">
        <v>251</v>
      </c>
      <c r="E1931" s="1" t="s">
        <v>281</v>
      </c>
      <c r="F1931" s="1" t="s">
        <v>282</v>
      </c>
      <c r="G1931" s="1" t="s">
        <v>110</v>
      </c>
      <c r="H1931" s="1" t="s">
        <v>50</v>
      </c>
      <c r="I1931" s="1" t="s">
        <v>109</v>
      </c>
      <c r="J1931" s="1" t="s">
        <v>4186</v>
      </c>
      <c r="K1931" s="1" t="s">
        <v>114</v>
      </c>
      <c r="L1931" s="1" t="s">
        <v>404</v>
      </c>
      <c r="M1931" s="1" t="s">
        <v>11705</v>
      </c>
      <c r="N1931" s="1" t="s">
        <v>11706</v>
      </c>
      <c r="O1931" s="1" t="s">
        <v>122</v>
      </c>
      <c r="P1931" s="1" t="s">
        <v>266</v>
      </c>
      <c r="Q1931" s="1" t="s">
        <v>274</v>
      </c>
      <c r="R1931" s="1" t="s">
        <v>11707</v>
      </c>
      <c r="S1931" s="1" t="s">
        <v>2198</v>
      </c>
      <c r="T1931" s="1" t="s">
        <v>5765</v>
      </c>
      <c r="U1931" s="1" t="s">
        <v>5766</v>
      </c>
      <c r="V1931" s="18">
        <v>0</v>
      </c>
      <c r="W1931" s="18">
        <v>0</v>
      </c>
      <c r="X1931" s="18">
        <v>0</v>
      </c>
      <c r="Y1931" s="1" t="e">
        <f>VLOOKUP(A1931,tickets!A:A,1,0)</f>
        <v>#N/A</v>
      </c>
    </row>
    <row r="1932" spans="1:25" hidden="1" x14ac:dyDescent="0.2">
      <c r="A1932" s="1" t="s">
        <v>6834</v>
      </c>
      <c r="B1932" s="1" t="s">
        <v>132</v>
      </c>
      <c r="C1932" s="1" t="s">
        <v>250</v>
      </c>
      <c r="D1932" s="1" t="s">
        <v>251</v>
      </c>
      <c r="E1932" s="1" t="s">
        <v>263</v>
      </c>
      <c r="F1932" s="1" t="s">
        <v>293</v>
      </c>
      <c r="G1932" s="1" t="s">
        <v>116</v>
      </c>
      <c r="H1932" s="1" t="s">
        <v>40</v>
      </c>
      <c r="I1932" s="1" t="s">
        <v>117</v>
      </c>
      <c r="J1932" s="1" t="s">
        <v>81</v>
      </c>
      <c r="K1932" s="1" t="s">
        <v>129</v>
      </c>
      <c r="L1932" s="1" t="s">
        <v>6835</v>
      </c>
      <c r="M1932" s="1" t="s">
        <v>11708</v>
      </c>
      <c r="N1932" s="1" t="s">
        <v>11709</v>
      </c>
      <c r="O1932" s="1" t="s">
        <v>122</v>
      </c>
      <c r="P1932" s="1" t="s">
        <v>246</v>
      </c>
      <c r="Q1932" s="1" t="s">
        <v>247</v>
      </c>
      <c r="R1932" s="1" t="s">
        <v>11709</v>
      </c>
      <c r="S1932" s="1" t="s">
        <v>2198</v>
      </c>
      <c r="T1932" s="1" t="s">
        <v>6835</v>
      </c>
      <c r="U1932" s="1" t="s">
        <v>294</v>
      </c>
      <c r="V1932" s="18">
        <v>0</v>
      </c>
      <c r="W1932" s="18">
        <v>9.3750000000000007E-4</v>
      </c>
      <c r="X1932" s="18">
        <v>9.3750000000000007E-4</v>
      </c>
      <c r="Y1932" s="1" t="e">
        <f>VLOOKUP(A1932,tickets!A:A,1,0)</f>
        <v>#N/A</v>
      </c>
    </row>
    <row r="1933" spans="1:25" hidden="1" x14ac:dyDescent="0.2">
      <c r="A1933" s="1" t="s">
        <v>5730</v>
      </c>
      <c r="B1933" s="1" t="s">
        <v>132</v>
      </c>
      <c r="C1933" s="1" t="s">
        <v>250</v>
      </c>
      <c r="D1933" s="1" t="s">
        <v>251</v>
      </c>
      <c r="E1933" s="1" t="s">
        <v>263</v>
      </c>
      <c r="F1933" s="1" t="s">
        <v>293</v>
      </c>
      <c r="G1933" s="1" t="s">
        <v>116</v>
      </c>
      <c r="H1933" s="1" t="s">
        <v>40</v>
      </c>
      <c r="I1933" s="1" t="s">
        <v>117</v>
      </c>
      <c r="J1933" s="1" t="s">
        <v>81</v>
      </c>
      <c r="K1933" s="1" t="s">
        <v>129</v>
      </c>
      <c r="L1933" s="1" t="s">
        <v>5731</v>
      </c>
      <c r="M1933" s="1" t="s">
        <v>11710</v>
      </c>
      <c r="N1933" s="1" t="s">
        <v>11711</v>
      </c>
      <c r="O1933" s="1" t="s">
        <v>122</v>
      </c>
      <c r="P1933" s="1" t="s">
        <v>246</v>
      </c>
      <c r="Q1933" s="1" t="s">
        <v>247</v>
      </c>
      <c r="R1933" s="1" t="s">
        <v>11711</v>
      </c>
      <c r="S1933" s="1" t="s">
        <v>2198</v>
      </c>
      <c r="T1933" s="1" t="s">
        <v>5731</v>
      </c>
      <c r="U1933" s="1" t="s">
        <v>424</v>
      </c>
      <c r="V1933" s="18">
        <v>0</v>
      </c>
      <c r="W1933" s="18">
        <v>9.1435185185185185E-4</v>
      </c>
      <c r="X1933" s="18">
        <v>9.1435185185185185E-4</v>
      </c>
      <c r="Y1933" s="1" t="e">
        <f>VLOOKUP(A1933,tickets!A:A,1,0)</f>
        <v>#N/A</v>
      </c>
    </row>
    <row r="1934" spans="1:25" hidden="1" x14ac:dyDescent="0.2">
      <c r="A1934" s="1" t="s">
        <v>5767</v>
      </c>
      <c r="B1934" s="1" t="s">
        <v>132</v>
      </c>
      <c r="C1934" s="1" t="s">
        <v>250</v>
      </c>
      <c r="D1934" s="1" t="s">
        <v>251</v>
      </c>
      <c r="E1934" s="1" t="s">
        <v>263</v>
      </c>
      <c r="F1934" s="1" t="s">
        <v>293</v>
      </c>
      <c r="G1934" s="1" t="s">
        <v>116</v>
      </c>
      <c r="H1934" s="1" t="s">
        <v>40</v>
      </c>
      <c r="I1934" s="1" t="s">
        <v>117</v>
      </c>
      <c r="J1934" s="1" t="s">
        <v>81</v>
      </c>
      <c r="K1934" s="1" t="s">
        <v>129</v>
      </c>
      <c r="L1934" s="1" t="s">
        <v>333</v>
      </c>
      <c r="M1934" s="1" t="s">
        <v>11712</v>
      </c>
      <c r="N1934" s="1" t="s">
        <v>11713</v>
      </c>
      <c r="O1934" s="1" t="s">
        <v>122</v>
      </c>
      <c r="P1934" s="1" t="s">
        <v>246</v>
      </c>
      <c r="Q1934" s="1" t="s">
        <v>247</v>
      </c>
      <c r="R1934" s="1" t="s">
        <v>11713</v>
      </c>
      <c r="S1934" s="1" t="s">
        <v>2198</v>
      </c>
      <c r="T1934" s="1" t="s">
        <v>333</v>
      </c>
      <c r="U1934" s="1" t="s">
        <v>334</v>
      </c>
      <c r="V1934" s="18">
        <v>0</v>
      </c>
      <c r="W1934" s="18">
        <v>9.4907407407407408E-4</v>
      </c>
      <c r="X1934" s="18">
        <v>9.4907407407407408E-4</v>
      </c>
      <c r="Y1934" s="1" t="e">
        <f>VLOOKUP(A1934,tickets!A:A,1,0)</f>
        <v>#N/A</v>
      </c>
    </row>
    <row r="1935" spans="1:25" hidden="1" x14ac:dyDescent="0.2">
      <c r="A1935" s="1" t="s">
        <v>7054</v>
      </c>
      <c r="B1935" s="1" t="s">
        <v>132</v>
      </c>
      <c r="C1935" s="1" t="s">
        <v>250</v>
      </c>
      <c r="D1935" s="1" t="s">
        <v>251</v>
      </c>
      <c r="E1935" s="1" t="s">
        <v>263</v>
      </c>
      <c r="F1935" s="1" t="s">
        <v>293</v>
      </c>
      <c r="G1935" s="1" t="s">
        <v>116</v>
      </c>
      <c r="H1935" s="1" t="s">
        <v>40</v>
      </c>
      <c r="I1935" s="1" t="s">
        <v>117</v>
      </c>
      <c r="J1935" s="1" t="s">
        <v>81</v>
      </c>
      <c r="K1935" s="1" t="s">
        <v>129</v>
      </c>
      <c r="L1935" s="1" t="s">
        <v>386</v>
      </c>
      <c r="M1935" s="1" t="s">
        <v>11714</v>
      </c>
      <c r="N1935" s="1" t="s">
        <v>11715</v>
      </c>
      <c r="O1935" s="1" t="s">
        <v>122</v>
      </c>
      <c r="P1935" s="1" t="s">
        <v>246</v>
      </c>
      <c r="Q1935" s="1" t="s">
        <v>247</v>
      </c>
      <c r="R1935" s="1" t="s">
        <v>11715</v>
      </c>
      <c r="S1935" s="1" t="s">
        <v>2198</v>
      </c>
      <c r="T1935" s="1" t="s">
        <v>386</v>
      </c>
      <c r="U1935" s="1" t="s">
        <v>387</v>
      </c>
      <c r="V1935" s="18">
        <v>0</v>
      </c>
      <c r="W1935" s="18">
        <v>7.7546296296296304E-4</v>
      </c>
      <c r="X1935" s="18">
        <v>7.7546296296296304E-4</v>
      </c>
      <c r="Y1935" s="1" t="e">
        <f>VLOOKUP(A1935,tickets!A:A,1,0)</f>
        <v>#N/A</v>
      </c>
    </row>
    <row r="1936" spans="1:25" hidden="1" x14ac:dyDescent="0.2">
      <c r="A1936" s="1" t="s">
        <v>7057</v>
      </c>
      <c r="B1936" s="1" t="s">
        <v>164</v>
      </c>
      <c r="C1936" s="1" t="s">
        <v>242</v>
      </c>
      <c r="D1936" s="1" t="s">
        <v>251</v>
      </c>
      <c r="E1936" s="1" t="s">
        <v>286</v>
      </c>
      <c r="F1936" s="1" t="s">
        <v>287</v>
      </c>
      <c r="G1936" s="1" t="s">
        <v>110</v>
      </c>
      <c r="H1936" s="1" t="s">
        <v>50</v>
      </c>
      <c r="I1936" s="1" t="s">
        <v>109</v>
      </c>
      <c r="J1936" s="1" t="s">
        <v>81</v>
      </c>
      <c r="K1936" s="1" t="s">
        <v>114</v>
      </c>
      <c r="L1936" s="1" t="s">
        <v>7058</v>
      </c>
      <c r="M1936" s="1" t="s">
        <v>11716</v>
      </c>
      <c r="N1936" s="1" t="s">
        <v>11717</v>
      </c>
      <c r="O1936" s="1" t="s">
        <v>122</v>
      </c>
      <c r="P1936" s="1" t="s">
        <v>246</v>
      </c>
      <c r="Q1936" s="1" t="s">
        <v>247</v>
      </c>
      <c r="R1936" s="1" t="s">
        <v>11718</v>
      </c>
      <c r="S1936" s="1" t="s">
        <v>2198</v>
      </c>
      <c r="T1936" s="1" t="s">
        <v>7058</v>
      </c>
      <c r="U1936" s="1" t="s">
        <v>276</v>
      </c>
      <c r="V1936" s="18">
        <v>0</v>
      </c>
      <c r="W1936" s="18">
        <v>9.9537037037037042E-3</v>
      </c>
      <c r="X1936" s="18">
        <v>9.9537037037037042E-3</v>
      </c>
      <c r="Y1936" s="1" t="e">
        <f>VLOOKUP(A1936,tickets!A:A,1,0)</f>
        <v>#N/A</v>
      </c>
    </row>
    <row r="1937" spans="1:25" hidden="1" x14ac:dyDescent="0.2">
      <c r="A1937" s="1" t="s">
        <v>6993</v>
      </c>
      <c r="B1937" s="1" t="s">
        <v>164</v>
      </c>
      <c r="C1937" s="1" t="s">
        <v>242</v>
      </c>
      <c r="D1937" s="1" t="s">
        <v>251</v>
      </c>
      <c r="E1937" s="1" t="s">
        <v>286</v>
      </c>
      <c r="F1937" s="1" t="s">
        <v>287</v>
      </c>
      <c r="G1937" s="1" t="s">
        <v>110</v>
      </c>
      <c r="H1937" s="1" t="s">
        <v>50</v>
      </c>
      <c r="I1937" s="1" t="s">
        <v>109</v>
      </c>
      <c r="J1937" s="1" t="s">
        <v>81</v>
      </c>
      <c r="K1937" s="1" t="s">
        <v>114</v>
      </c>
      <c r="L1937" s="1" t="s">
        <v>316</v>
      </c>
      <c r="M1937" s="1" t="s">
        <v>11719</v>
      </c>
      <c r="N1937" s="1" t="s">
        <v>11720</v>
      </c>
      <c r="O1937" s="1" t="s">
        <v>122</v>
      </c>
      <c r="P1937" s="1" t="s">
        <v>246</v>
      </c>
      <c r="Q1937" s="1" t="s">
        <v>247</v>
      </c>
      <c r="R1937" s="1" t="s">
        <v>11721</v>
      </c>
      <c r="S1937" s="1" t="s">
        <v>2198</v>
      </c>
      <c r="T1937" s="1" t="s">
        <v>316</v>
      </c>
      <c r="U1937" s="1" t="s">
        <v>276</v>
      </c>
      <c r="V1937" s="18">
        <v>0</v>
      </c>
      <c r="W1937" s="18">
        <v>9.6527777777777775E-3</v>
      </c>
      <c r="X1937" s="18">
        <v>9.6527777777777775E-3</v>
      </c>
      <c r="Y1937" s="1" t="e">
        <f>VLOOKUP(A1937,tickets!A:A,1,0)</f>
        <v>#N/A</v>
      </c>
    </row>
    <row r="1938" spans="1:25" hidden="1" x14ac:dyDescent="0.2">
      <c r="A1938" s="1" t="s">
        <v>2271</v>
      </c>
      <c r="B1938" s="1" t="s">
        <v>115</v>
      </c>
      <c r="C1938" s="1" t="s">
        <v>20</v>
      </c>
      <c r="D1938" s="1" t="s">
        <v>243</v>
      </c>
      <c r="E1938" s="1" t="s">
        <v>69</v>
      </c>
      <c r="F1938" s="1" t="s">
        <v>144</v>
      </c>
      <c r="G1938" s="1" t="s">
        <v>116</v>
      </c>
      <c r="H1938" s="1" t="s">
        <v>40</v>
      </c>
      <c r="I1938" s="1" t="s">
        <v>117</v>
      </c>
      <c r="J1938" s="1" t="s">
        <v>80</v>
      </c>
      <c r="K1938" s="1" t="s">
        <v>182</v>
      </c>
      <c r="L1938" s="1" t="s">
        <v>2275</v>
      </c>
      <c r="M1938" s="1" t="s">
        <v>2272</v>
      </c>
      <c r="N1938" s="1" t="s">
        <v>2273</v>
      </c>
      <c r="O1938" s="1" t="s">
        <v>122</v>
      </c>
      <c r="P1938" s="1" t="s">
        <v>246</v>
      </c>
      <c r="Q1938" s="1" t="s">
        <v>247</v>
      </c>
      <c r="R1938" s="1" t="s">
        <v>2274</v>
      </c>
      <c r="S1938" s="1" t="s">
        <v>2198</v>
      </c>
      <c r="T1938" s="1" t="s">
        <v>7391</v>
      </c>
      <c r="U1938" s="1" t="s">
        <v>7392</v>
      </c>
      <c r="V1938" s="18">
        <v>0</v>
      </c>
      <c r="W1938" s="18">
        <v>0.12741898148148148</v>
      </c>
      <c r="X1938" s="18">
        <v>0.12741898148148148</v>
      </c>
      <c r="Y1938" s="1" t="e">
        <f>VLOOKUP(A1938,tickets!A:A,1,0)</f>
        <v>#N/A</v>
      </c>
    </row>
    <row r="1939" spans="1:25" hidden="1" x14ac:dyDescent="0.2">
      <c r="A1939" s="1" t="s">
        <v>5866</v>
      </c>
      <c r="B1939" s="1" t="s">
        <v>115</v>
      </c>
      <c r="C1939" s="1" t="s">
        <v>242</v>
      </c>
      <c r="D1939" s="1" t="s">
        <v>243</v>
      </c>
      <c r="E1939" s="1" t="s">
        <v>286</v>
      </c>
      <c r="F1939" s="1" t="s">
        <v>5867</v>
      </c>
      <c r="G1939" s="1" t="s">
        <v>110</v>
      </c>
      <c r="H1939" s="1" t="s">
        <v>50</v>
      </c>
      <c r="I1939" s="1" t="s">
        <v>109</v>
      </c>
      <c r="J1939" s="1" t="s">
        <v>81</v>
      </c>
      <c r="K1939" s="1" t="s">
        <v>402</v>
      </c>
      <c r="L1939" s="1" t="s">
        <v>5868</v>
      </c>
      <c r="M1939" s="1" t="s">
        <v>11722</v>
      </c>
      <c r="N1939" s="1" t="s">
        <v>11723</v>
      </c>
      <c r="O1939" s="1" t="s">
        <v>122</v>
      </c>
      <c r="P1939" s="1" t="s">
        <v>199</v>
      </c>
      <c r="Q1939" s="1" t="s">
        <v>115</v>
      </c>
      <c r="R1939" s="1" t="s">
        <v>11724</v>
      </c>
      <c r="S1939" s="1" t="s">
        <v>2198</v>
      </c>
      <c r="T1939" s="1" t="s">
        <v>5872</v>
      </c>
      <c r="U1939" s="1" t="s">
        <v>5873</v>
      </c>
      <c r="V1939" s="18">
        <v>5.9490740740740745E-3</v>
      </c>
      <c r="W1939" s="18">
        <v>8.1678240740740746E-2</v>
      </c>
      <c r="X1939" s="18">
        <v>7.5729166666666667E-2</v>
      </c>
      <c r="Y1939" s="1" t="e">
        <f>VLOOKUP(A1939,tickets!A:A,1,0)</f>
        <v>#N/A</v>
      </c>
    </row>
    <row r="1940" spans="1:25" x14ac:dyDescent="0.2">
      <c r="A1940" s="1" t="s">
        <v>2761</v>
      </c>
      <c r="B1940" s="1" t="s">
        <v>115</v>
      </c>
      <c r="C1940" s="1" t="s">
        <v>20</v>
      </c>
      <c r="D1940" s="1" t="s">
        <v>243</v>
      </c>
      <c r="E1940" s="1" t="s">
        <v>65</v>
      </c>
      <c r="F1940" s="1" t="s">
        <v>144</v>
      </c>
      <c r="G1940" s="1" t="s">
        <v>116</v>
      </c>
      <c r="H1940" s="1" t="s">
        <v>40</v>
      </c>
      <c r="I1940" s="1" t="s">
        <v>117</v>
      </c>
      <c r="J1940" s="1" t="s">
        <v>81</v>
      </c>
      <c r="K1940" s="1" t="s">
        <v>203</v>
      </c>
      <c r="L1940" s="1" t="s">
        <v>2765</v>
      </c>
      <c r="M1940" s="1" t="s">
        <v>2762</v>
      </c>
      <c r="N1940" s="1" t="s">
        <v>2763</v>
      </c>
      <c r="O1940" s="1" t="s">
        <v>122</v>
      </c>
      <c r="P1940" s="1" t="s">
        <v>246</v>
      </c>
      <c r="Q1940" s="1" t="s">
        <v>247</v>
      </c>
      <c r="R1940" s="1" t="s">
        <v>2764</v>
      </c>
      <c r="S1940" s="1" t="s">
        <v>2615</v>
      </c>
      <c r="T1940" s="1" t="s">
        <v>8801</v>
      </c>
      <c r="U1940" s="1" t="s">
        <v>8802</v>
      </c>
      <c r="V1940" s="18">
        <v>4.1092824074074077</v>
      </c>
      <c r="W1940" s="18">
        <v>4.3125578703703704</v>
      </c>
      <c r="X1940" s="18">
        <v>0.20327546296296295</v>
      </c>
      <c r="Y1940" s="1" t="e">
        <f>VLOOKUP(A1940,tickets!A:A,1,0)</f>
        <v>#N/A</v>
      </c>
    </row>
    <row r="1941" spans="1:25" hidden="1" x14ac:dyDescent="0.2">
      <c r="A1941" s="1" t="s">
        <v>6903</v>
      </c>
      <c r="B1941" s="1" t="s">
        <v>132</v>
      </c>
      <c r="C1941" s="1" t="s">
        <v>357</v>
      </c>
      <c r="D1941" s="1" t="s">
        <v>251</v>
      </c>
      <c r="E1941" s="1" t="s">
        <v>358</v>
      </c>
      <c r="F1941" s="1" t="s">
        <v>359</v>
      </c>
      <c r="G1941" s="1" t="s">
        <v>110</v>
      </c>
      <c r="H1941" s="1" t="s">
        <v>50</v>
      </c>
      <c r="I1941" s="1" t="s">
        <v>109</v>
      </c>
      <c r="J1941" s="1" t="s">
        <v>4186</v>
      </c>
      <c r="K1941" s="1" t="s">
        <v>114</v>
      </c>
      <c r="L1941" s="1" t="s">
        <v>6904</v>
      </c>
      <c r="M1941" s="1" t="s">
        <v>11725</v>
      </c>
      <c r="N1941" s="1" t="s">
        <v>11726</v>
      </c>
      <c r="O1941" s="1" t="s">
        <v>122</v>
      </c>
      <c r="P1941" s="1" t="s">
        <v>246</v>
      </c>
      <c r="Q1941" s="1" t="s">
        <v>247</v>
      </c>
      <c r="R1941" s="1" t="s">
        <v>11727</v>
      </c>
      <c r="S1941" s="1" t="s">
        <v>2198</v>
      </c>
      <c r="U1941" s="1" t="s">
        <v>390</v>
      </c>
      <c r="V1941" s="18">
        <v>0</v>
      </c>
      <c r="W1941" s="18">
        <v>0</v>
      </c>
      <c r="X1941" s="18">
        <v>0</v>
      </c>
      <c r="Y1941" s="1" t="e">
        <f>VLOOKUP(A1941,tickets!A:A,1,0)</f>
        <v>#N/A</v>
      </c>
    </row>
    <row r="1942" spans="1:25" x14ac:dyDescent="0.2">
      <c r="A1942" s="1" t="s">
        <v>3050</v>
      </c>
      <c r="B1942" s="1" t="s">
        <v>115</v>
      </c>
      <c r="C1942" s="1" t="s">
        <v>13</v>
      </c>
      <c r="D1942" s="1" t="s">
        <v>243</v>
      </c>
      <c r="E1942" s="1" t="s">
        <v>39</v>
      </c>
      <c r="F1942" s="1" t="s">
        <v>144</v>
      </c>
      <c r="G1942" s="1" t="s">
        <v>116</v>
      </c>
      <c r="H1942" s="1" t="s">
        <v>40</v>
      </c>
      <c r="I1942" s="1" t="s">
        <v>117</v>
      </c>
      <c r="J1942" s="1" t="s">
        <v>81</v>
      </c>
      <c r="K1942" s="1" t="s">
        <v>459</v>
      </c>
      <c r="L1942" s="1" t="s">
        <v>3054</v>
      </c>
      <c r="M1942" s="1" t="s">
        <v>3051</v>
      </c>
      <c r="N1942" s="1" t="s">
        <v>3052</v>
      </c>
      <c r="O1942" s="1" t="s">
        <v>122</v>
      </c>
      <c r="P1942" s="1" t="s">
        <v>246</v>
      </c>
      <c r="Q1942" s="1" t="s">
        <v>247</v>
      </c>
      <c r="R1942" s="1" t="s">
        <v>3053</v>
      </c>
      <c r="S1942" s="1" t="s">
        <v>2952</v>
      </c>
      <c r="T1942" s="1" t="s">
        <v>7814</v>
      </c>
      <c r="U1942" s="1" t="s">
        <v>7815</v>
      </c>
      <c r="V1942" s="18">
        <v>6.0560648148148148</v>
      </c>
      <c r="W1942" s="18">
        <v>6.247106481481481</v>
      </c>
      <c r="X1942" s="18">
        <v>0.19104166666666667</v>
      </c>
      <c r="Y1942" s="1" t="e">
        <f>VLOOKUP(A1942,tickets!A:A,1,0)</f>
        <v>#N/A</v>
      </c>
    </row>
    <row r="1943" spans="1:25" x14ac:dyDescent="0.2">
      <c r="A1943" s="1" t="s">
        <v>2601</v>
      </c>
      <c r="B1943" s="1" t="s">
        <v>115</v>
      </c>
      <c r="C1943" s="1" t="s">
        <v>21</v>
      </c>
      <c r="D1943" s="1" t="s">
        <v>243</v>
      </c>
      <c r="E1943" s="1" t="s">
        <v>43</v>
      </c>
      <c r="F1943" s="1" t="s">
        <v>144</v>
      </c>
      <c r="G1943" s="1" t="s">
        <v>116</v>
      </c>
      <c r="H1943" s="1" t="s">
        <v>40</v>
      </c>
      <c r="I1943" s="1" t="s">
        <v>117</v>
      </c>
      <c r="J1943" s="1" t="s">
        <v>81</v>
      </c>
      <c r="K1943" s="1" t="s">
        <v>459</v>
      </c>
      <c r="L1943" s="1" t="s">
        <v>2605</v>
      </c>
      <c r="M1943" s="1" t="s">
        <v>2602</v>
      </c>
      <c r="N1943" s="1" t="s">
        <v>2603</v>
      </c>
      <c r="O1943" s="1" t="s">
        <v>122</v>
      </c>
      <c r="P1943" s="1" t="s">
        <v>246</v>
      </c>
      <c r="Q1943" s="1" t="s">
        <v>247</v>
      </c>
      <c r="R1943" s="1" t="s">
        <v>2604</v>
      </c>
      <c r="S1943" s="1" t="s">
        <v>2410</v>
      </c>
      <c r="T1943" s="1" t="s">
        <v>7814</v>
      </c>
      <c r="U1943" s="1" t="s">
        <v>8333</v>
      </c>
      <c r="V1943" s="18">
        <v>3.1535416666666669</v>
      </c>
      <c r="W1943" s="18">
        <v>3.3162847222222225</v>
      </c>
      <c r="X1943" s="18">
        <v>0.16274305555555554</v>
      </c>
      <c r="Y1943" s="1" t="e">
        <f>VLOOKUP(A1943,tickets!A:A,1,0)</f>
        <v>#N/A</v>
      </c>
    </row>
    <row r="1944" spans="1:25" hidden="1" x14ac:dyDescent="0.2">
      <c r="A1944" s="1" t="s">
        <v>2200</v>
      </c>
      <c r="B1944" s="1" t="s">
        <v>124</v>
      </c>
      <c r="C1944" s="1" t="s">
        <v>19</v>
      </c>
      <c r="D1944" s="1" t="s">
        <v>277</v>
      </c>
      <c r="E1944" s="1" t="s">
        <v>64</v>
      </c>
      <c r="F1944" s="1" t="s">
        <v>125</v>
      </c>
      <c r="G1944" s="1" t="s">
        <v>123</v>
      </c>
      <c r="H1944" s="1" t="s">
        <v>50</v>
      </c>
      <c r="I1944" s="1" t="s">
        <v>109</v>
      </c>
      <c r="J1944" s="1" t="s">
        <v>80</v>
      </c>
      <c r="K1944" s="1" t="s">
        <v>129</v>
      </c>
      <c r="L1944" s="1" t="s">
        <v>2203</v>
      </c>
      <c r="M1944" s="1" t="s">
        <v>2201</v>
      </c>
      <c r="N1944" s="1" t="s">
        <v>2201</v>
      </c>
      <c r="O1944" s="1" t="s">
        <v>122</v>
      </c>
      <c r="P1944" s="1" t="s">
        <v>266</v>
      </c>
      <c r="Q1944" s="1" t="s">
        <v>267</v>
      </c>
      <c r="R1944" s="1" t="s">
        <v>2202</v>
      </c>
      <c r="S1944" s="1" t="s">
        <v>2198</v>
      </c>
      <c r="T1944" s="1" t="s">
        <v>6425</v>
      </c>
      <c r="U1944" s="1" t="s">
        <v>7203</v>
      </c>
      <c r="V1944" s="18">
        <v>4.7256944444444449E-2</v>
      </c>
      <c r="W1944" s="18">
        <v>5.0659722222222224E-2</v>
      </c>
      <c r="X1944" s="18">
        <v>3.4027777777777784E-3</v>
      </c>
      <c r="Y1944" s="1" t="e">
        <f>VLOOKUP(A1944,tickets!A:A,1,0)</f>
        <v>#N/A</v>
      </c>
    </row>
    <row r="1945" spans="1:25" hidden="1" x14ac:dyDescent="0.2">
      <c r="A1945" s="1" t="s">
        <v>6413</v>
      </c>
      <c r="B1945" s="1" t="s">
        <v>132</v>
      </c>
      <c r="C1945" s="1" t="s">
        <v>250</v>
      </c>
      <c r="D1945" s="1" t="s">
        <v>251</v>
      </c>
      <c r="E1945" s="1" t="s">
        <v>302</v>
      </c>
      <c r="F1945" s="1" t="s">
        <v>303</v>
      </c>
      <c r="G1945" s="1" t="s">
        <v>110</v>
      </c>
      <c r="H1945" s="1" t="s">
        <v>50</v>
      </c>
      <c r="I1945" s="1" t="s">
        <v>109</v>
      </c>
      <c r="J1945" s="1" t="s">
        <v>81</v>
      </c>
      <c r="K1945" s="1" t="s">
        <v>129</v>
      </c>
      <c r="L1945" s="1" t="s">
        <v>6414</v>
      </c>
      <c r="M1945" s="1" t="s">
        <v>11728</v>
      </c>
      <c r="N1945" s="1" t="s">
        <v>11729</v>
      </c>
      <c r="O1945" s="1" t="s">
        <v>122</v>
      </c>
      <c r="P1945" s="1" t="s">
        <v>246</v>
      </c>
      <c r="Q1945" s="1" t="s">
        <v>247</v>
      </c>
      <c r="R1945" s="1" t="s">
        <v>11730</v>
      </c>
      <c r="S1945" s="1" t="s">
        <v>2198</v>
      </c>
      <c r="T1945" s="1" t="s">
        <v>437</v>
      </c>
      <c r="U1945" s="1" t="s">
        <v>305</v>
      </c>
      <c r="V1945" s="18">
        <v>1.9791666666666666E-2</v>
      </c>
      <c r="W1945" s="18">
        <v>2.2708333333333334E-2</v>
      </c>
      <c r="X1945" s="18">
        <v>2.9166666666666668E-3</v>
      </c>
      <c r="Y1945" s="1" t="e">
        <f>VLOOKUP(A1945,tickets!A:A,1,0)</f>
        <v>#N/A</v>
      </c>
    </row>
    <row r="1946" spans="1:25" hidden="1" x14ac:dyDescent="0.2">
      <c r="A1946" s="1" t="s">
        <v>7250</v>
      </c>
      <c r="B1946" s="1" t="s">
        <v>132</v>
      </c>
      <c r="C1946" s="1" t="s">
        <v>250</v>
      </c>
      <c r="D1946" s="1" t="s">
        <v>251</v>
      </c>
      <c r="E1946" s="1" t="s">
        <v>302</v>
      </c>
      <c r="F1946" s="1" t="s">
        <v>303</v>
      </c>
      <c r="G1946" s="1" t="s">
        <v>110</v>
      </c>
      <c r="H1946" s="1" t="s">
        <v>50</v>
      </c>
      <c r="I1946" s="1" t="s">
        <v>109</v>
      </c>
      <c r="J1946" s="1" t="s">
        <v>81</v>
      </c>
      <c r="K1946" s="1" t="s">
        <v>129</v>
      </c>
      <c r="L1946" s="1" t="s">
        <v>6536</v>
      </c>
      <c r="M1946" s="1" t="s">
        <v>11731</v>
      </c>
      <c r="N1946" s="1" t="s">
        <v>11732</v>
      </c>
      <c r="O1946" s="1" t="s">
        <v>122</v>
      </c>
      <c r="P1946" s="1" t="s">
        <v>246</v>
      </c>
      <c r="Q1946" s="1" t="s">
        <v>247</v>
      </c>
      <c r="R1946" s="1" t="s">
        <v>11733</v>
      </c>
      <c r="S1946" s="1" t="s">
        <v>2198</v>
      </c>
      <c r="T1946" s="1" t="s">
        <v>307</v>
      </c>
      <c r="U1946" s="1" t="s">
        <v>276</v>
      </c>
      <c r="V1946" s="18">
        <v>5.4629629629629632E-2</v>
      </c>
      <c r="W1946" s="18">
        <v>5.7326388888888892E-2</v>
      </c>
      <c r="X1946" s="18">
        <v>2.6967592592592594E-3</v>
      </c>
      <c r="Y1946" s="1" t="e">
        <f>VLOOKUP(A1946,tickets!A:A,1,0)</f>
        <v>#N/A</v>
      </c>
    </row>
    <row r="1947" spans="1:25" hidden="1" x14ac:dyDescent="0.2">
      <c r="A1947" s="1" t="s">
        <v>5735</v>
      </c>
      <c r="B1947" s="1" t="s">
        <v>164</v>
      </c>
      <c r="C1947" s="1" t="s">
        <v>357</v>
      </c>
      <c r="D1947" s="1" t="s">
        <v>251</v>
      </c>
      <c r="E1947" s="1" t="s">
        <v>358</v>
      </c>
      <c r="F1947" s="1" t="s">
        <v>359</v>
      </c>
      <c r="G1947" s="1" t="s">
        <v>110</v>
      </c>
      <c r="H1947" s="1" t="s">
        <v>50</v>
      </c>
      <c r="I1947" s="1" t="s">
        <v>109</v>
      </c>
      <c r="J1947" s="1" t="s">
        <v>81</v>
      </c>
      <c r="K1947" s="1" t="s">
        <v>114</v>
      </c>
      <c r="L1947" s="1" t="s">
        <v>5736</v>
      </c>
      <c r="M1947" s="1" t="s">
        <v>11734</v>
      </c>
      <c r="N1947" s="1" t="s">
        <v>11735</v>
      </c>
      <c r="O1947" s="1" t="s">
        <v>122</v>
      </c>
      <c r="P1947" s="1" t="s">
        <v>246</v>
      </c>
      <c r="Q1947" s="1" t="s">
        <v>247</v>
      </c>
      <c r="R1947" s="1" t="s">
        <v>11736</v>
      </c>
      <c r="S1947" s="1" t="s">
        <v>2198</v>
      </c>
      <c r="U1947" s="1" t="s">
        <v>978</v>
      </c>
      <c r="V1947" s="18">
        <v>5.7870370370370366E-5</v>
      </c>
      <c r="W1947" s="18">
        <v>8.2407407407407412E-3</v>
      </c>
      <c r="X1947" s="18">
        <v>8.1828703703703699E-3</v>
      </c>
      <c r="Y1947" s="1" t="e">
        <f>VLOOKUP(A1947,tickets!A:A,1,0)</f>
        <v>#N/A</v>
      </c>
    </row>
    <row r="1948" spans="1:25" x14ac:dyDescent="0.2">
      <c r="A1948" s="1" t="s">
        <v>2737</v>
      </c>
      <c r="B1948" s="1" t="s">
        <v>115</v>
      </c>
      <c r="C1948" s="1" t="s">
        <v>13</v>
      </c>
      <c r="D1948" s="1" t="s">
        <v>374</v>
      </c>
      <c r="E1948" s="1" t="s">
        <v>39</v>
      </c>
      <c r="F1948" s="1" t="s">
        <v>136</v>
      </c>
      <c r="G1948" s="1" t="s">
        <v>116</v>
      </c>
      <c r="H1948" s="1" t="s">
        <v>40</v>
      </c>
      <c r="I1948" s="1" t="s">
        <v>117</v>
      </c>
      <c r="J1948" s="1" t="s">
        <v>81</v>
      </c>
      <c r="K1948" s="1" t="s">
        <v>155</v>
      </c>
      <c r="L1948" s="1" t="s">
        <v>2741</v>
      </c>
      <c r="M1948" s="1" t="s">
        <v>2738</v>
      </c>
      <c r="N1948" s="1" t="s">
        <v>2739</v>
      </c>
      <c r="O1948" s="1" t="s">
        <v>122</v>
      </c>
      <c r="P1948" s="1" t="s">
        <v>246</v>
      </c>
      <c r="Q1948" s="1" t="s">
        <v>247</v>
      </c>
      <c r="R1948" s="1" t="s">
        <v>2740</v>
      </c>
      <c r="S1948" s="1" t="s">
        <v>2615</v>
      </c>
      <c r="T1948" s="1" t="s">
        <v>8649</v>
      </c>
      <c r="U1948" s="1" t="s">
        <v>8650</v>
      </c>
      <c r="V1948" s="18">
        <v>4.2963773148148148</v>
      </c>
      <c r="W1948" s="18">
        <v>4.3092129629629632</v>
      </c>
      <c r="X1948" s="18">
        <v>1.283564814814815E-2</v>
      </c>
      <c r="Y1948" s="1" t="e">
        <f>VLOOKUP(A1948,tickets!A:A,1,0)</f>
        <v>#N/A</v>
      </c>
    </row>
    <row r="1949" spans="1:25" hidden="1" x14ac:dyDescent="0.2">
      <c r="A1949" s="1" t="s">
        <v>6933</v>
      </c>
      <c r="B1949" s="1" t="s">
        <v>115</v>
      </c>
      <c r="C1949" s="1" t="s">
        <v>6934</v>
      </c>
      <c r="D1949" s="1" t="s">
        <v>374</v>
      </c>
      <c r="F1949" s="1" t="s">
        <v>149</v>
      </c>
      <c r="G1949" s="1" t="s">
        <v>110</v>
      </c>
      <c r="H1949" s="1" t="s">
        <v>50</v>
      </c>
      <c r="I1949" s="1" t="s">
        <v>109</v>
      </c>
      <c r="J1949" s="1" t="s">
        <v>81</v>
      </c>
      <c r="K1949" s="1" t="s">
        <v>155</v>
      </c>
      <c r="L1949" s="1" t="s">
        <v>6935</v>
      </c>
      <c r="M1949" s="1" t="s">
        <v>11737</v>
      </c>
      <c r="N1949" s="1" t="s">
        <v>11738</v>
      </c>
      <c r="O1949" s="1" t="s">
        <v>165</v>
      </c>
      <c r="P1949" s="1" t="s">
        <v>246</v>
      </c>
      <c r="Q1949" s="1" t="s">
        <v>247</v>
      </c>
      <c r="R1949" s="1" t="s">
        <v>11739</v>
      </c>
      <c r="S1949" s="1" t="s">
        <v>11739</v>
      </c>
      <c r="T1949" s="1" t="s">
        <v>6939</v>
      </c>
      <c r="V1949" s="18">
        <v>0</v>
      </c>
      <c r="W1949" s="18">
        <v>5.0462962962962961E-3</v>
      </c>
      <c r="X1949" s="18">
        <v>5.0462962962962961E-3</v>
      </c>
      <c r="Y1949" s="1" t="e">
        <f>VLOOKUP(A1949,tickets!A:A,1,0)</f>
        <v>#N/A</v>
      </c>
    </row>
    <row r="1950" spans="1:25" hidden="1" x14ac:dyDescent="0.2">
      <c r="A1950" s="1" t="s">
        <v>7106</v>
      </c>
      <c r="B1950" s="1" t="s">
        <v>164</v>
      </c>
      <c r="C1950" s="1" t="s">
        <v>242</v>
      </c>
      <c r="D1950" s="1" t="s">
        <v>251</v>
      </c>
      <c r="E1950" s="1" t="s">
        <v>286</v>
      </c>
      <c r="F1950" s="1" t="s">
        <v>287</v>
      </c>
      <c r="G1950" s="1" t="s">
        <v>110</v>
      </c>
      <c r="H1950" s="1" t="s">
        <v>50</v>
      </c>
      <c r="I1950" s="1" t="s">
        <v>109</v>
      </c>
      <c r="J1950" s="1" t="s">
        <v>81</v>
      </c>
      <c r="K1950" s="1" t="s">
        <v>114</v>
      </c>
      <c r="L1950" s="1" t="s">
        <v>317</v>
      </c>
      <c r="M1950" s="1" t="s">
        <v>11740</v>
      </c>
      <c r="N1950" s="1" t="s">
        <v>11741</v>
      </c>
      <c r="O1950" s="1" t="s">
        <v>122</v>
      </c>
      <c r="P1950" s="1" t="s">
        <v>246</v>
      </c>
      <c r="Q1950" s="1" t="s">
        <v>247</v>
      </c>
      <c r="R1950" s="1" t="s">
        <v>11742</v>
      </c>
      <c r="S1950" s="1" t="s">
        <v>2198</v>
      </c>
      <c r="T1950" s="1" t="s">
        <v>317</v>
      </c>
      <c r="U1950" s="1" t="s">
        <v>276</v>
      </c>
      <c r="V1950" s="18">
        <v>0</v>
      </c>
      <c r="W1950" s="18">
        <v>8.2407407407407412E-3</v>
      </c>
      <c r="X1950" s="18">
        <v>8.2407407407407412E-3</v>
      </c>
      <c r="Y1950" s="1" t="e">
        <f>VLOOKUP(A1950,tickets!A:A,1,0)</f>
        <v>#N/A</v>
      </c>
    </row>
    <row r="1951" spans="1:25" x14ac:dyDescent="0.2">
      <c r="A1951" s="1" t="s">
        <v>2299</v>
      </c>
      <c r="B1951" s="1" t="s">
        <v>115</v>
      </c>
      <c r="C1951" s="1" t="s">
        <v>19</v>
      </c>
      <c r="D1951" s="1" t="s">
        <v>374</v>
      </c>
      <c r="E1951" s="1" t="s">
        <v>64</v>
      </c>
      <c r="F1951" s="1" t="s">
        <v>149</v>
      </c>
      <c r="G1951" s="1" t="s">
        <v>110</v>
      </c>
      <c r="H1951" s="1" t="s">
        <v>50</v>
      </c>
      <c r="I1951" s="1" t="s">
        <v>109</v>
      </c>
      <c r="J1951" s="1" t="s">
        <v>81</v>
      </c>
      <c r="K1951" s="1" t="s">
        <v>2300</v>
      </c>
      <c r="L1951" s="1" t="s">
        <v>2304</v>
      </c>
      <c r="M1951" s="1" t="s">
        <v>2301</v>
      </c>
      <c r="N1951" s="1" t="s">
        <v>2302</v>
      </c>
      <c r="O1951" s="1" t="s">
        <v>122</v>
      </c>
      <c r="P1951" s="1" t="s">
        <v>266</v>
      </c>
      <c r="Q1951" s="1" t="s">
        <v>267</v>
      </c>
      <c r="R1951" s="1" t="s">
        <v>2303</v>
      </c>
      <c r="S1951" s="1" t="s">
        <v>2198</v>
      </c>
      <c r="T1951" s="1" t="s">
        <v>5749</v>
      </c>
      <c r="U1951" s="1" t="s">
        <v>5750</v>
      </c>
      <c r="V1951" s="18">
        <v>0</v>
      </c>
      <c r="W1951" s="18">
        <v>4.6817129629629632E-2</v>
      </c>
      <c r="X1951" s="18">
        <v>4.6817129629629632E-2</v>
      </c>
      <c r="Y1951" s="1" t="e">
        <f>VLOOKUP(A1951,tickets!A:A,1,0)</f>
        <v>#N/A</v>
      </c>
    </row>
    <row r="1952" spans="1:25" x14ac:dyDescent="0.2">
      <c r="A1952" s="1" t="s">
        <v>2246</v>
      </c>
      <c r="B1952" s="1" t="s">
        <v>167</v>
      </c>
      <c r="C1952" s="1" t="s">
        <v>22</v>
      </c>
      <c r="D1952" s="1" t="s">
        <v>22</v>
      </c>
      <c r="E1952" s="1" t="s">
        <v>45</v>
      </c>
      <c r="F1952" s="1" t="s">
        <v>168</v>
      </c>
      <c r="G1952" s="1" t="s">
        <v>110</v>
      </c>
      <c r="H1952" s="1" t="s">
        <v>50</v>
      </c>
      <c r="I1952" s="1" t="s">
        <v>109</v>
      </c>
      <c r="J1952" s="1" t="s">
        <v>81</v>
      </c>
      <c r="K1952" s="1" t="s">
        <v>111</v>
      </c>
      <c r="L1952" s="1" t="s">
        <v>2250</v>
      </c>
      <c r="M1952" s="1" t="s">
        <v>2247</v>
      </c>
      <c r="N1952" s="1" t="s">
        <v>2248</v>
      </c>
      <c r="O1952" s="1" t="s">
        <v>122</v>
      </c>
      <c r="P1952" s="1" t="s">
        <v>279</v>
      </c>
      <c r="Q1952" s="1" t="s">
        <v>280</v>
      </c>
      <c r="R1952" s="1" t="s">
        <v>2249</v>
      </c>
      <c r="S1952" s="1" t="s">
        <v>2198</v>
      </c>
      <c r="T1952" s="1" t="s">
        <v>4316</v>
      </c>
      <c r="U1952" s="1" t="s">
        <v>4316</v>
      </c>
      <c r="V1952" s="18">
        <v>0</v>
      </c>
      <c r="W1952" s="18">
        <v>1.689814814814815E-3</v>
      </c>
      <c r="X1952" s="18">
        <v>1.689814814814815E-3</v>
      </c>
      <c r="Y1952" s="1" t="e">
        <f>VLOOKUP(A1952,tickets!A:A,1,0)</f>
        <v>#N/A</v>
      </c>
    </row>
    <row r="1953" spans="1:25" x14ac:dyDescent="0.2">
      <c r="A1953" s="1" t="s">
        <v>2251</v>
      </c>
      <c r="B1953" s="1" t="s">
        <v>167</v>
      </c>
      <c r="C1953" s="1" t="s">
        <v>22</v>
      </c>
      <c r="D1953" s="1" t="s">
        <v>22</v>
      </c>
      <c r="E1953" s="1" t="s">
        <v>45</v>
      </c>
      <c r="F1953" s="1" t="s">
        <v>168</v>
      </c>
      <c r="G1953" s="1" t="s">
        <v>110</v>
      </c>
      <c r="H1953" s="1" t="s">
        <v>50</v>
      </c>
      <c r="I1953" s="1" t="s">
        <v>109</v>
      </c>
      <c r="J1953" s="1" t="s">
        <v>81</v>
      </c>
      <c r="K1953" s="1" t="s">
        <v>111</v>
      </c>
      <c r="L1953" s="1" t="s">
        <v>2255</v>
      </c>
      <c r="M1953" s="1" t="s">
        <v>2252</v>
      </c>
      <c r="N1953" s="1" t="s">
        <v>2253</v>
      </c>
      <c r="O1953" s="1" t="s">
        <v>122</v>
      </c>
      <c r="P1953" s="1" t="s">
        <v>279</v>
      </c>
      <c r="Q1953" s="1" t="s">
        <v>280</v>
      </c>
      <c r="R1953" s="1" t="s">
        <v>2254</v>
      </c>
      <c r="S1953" s="1" t="s">
        <v>2198</v>
      </c>
      <c r="T1953" s="1" t="s">
        <v>4316</v>
      </c>
      <c r="U1953" s="1" t="s">
        <v>4316</v>
      </c>
      <c r="V1953" s="18">
        <v>0</v>
      </c>
      <c r="W1953" s="18">
        <v>1.261574074074074E-3</v>
      </c>
      <c r="X1953" s="18">
        <v>1.261574074074074E-3</v>
      </c>
      <c r="Y1953" s="1" t="e">
        <f>VLOOKUP(A1953,tickets!A:A,1,0)</f>
        <v>#N/A</v>
      </c>
    </row>
    <row r="1954" spans="1:25" x14ac:dyDescent="0.2">
      <c r="A1954" s="1" t="s">
        <v>2792</v>
      </c>
      <c r="B1954" s="1" t="s">
        <v>112</v>
      </c>
      <c r="C1954" s="1" t="s">
        <v>16</v>
      </c>
      <c r="D1954" s="1" t="s">
        <v>311</v>
      </c>
      <c r="E1954" s="1" t="s">
        <v>54</v>
      </c>
      <c r="F1954" s="1" t="s">
        <v>145</v>
      </c>
      <c r="G1954" s="1" t="s">
        <v>116</v>
      </c>
      <c r="H1954" s="1" t="s">
        <v>50</v>
      </c>
      <c r="I1954" s="1" t="s">
        <v>109</v>
      </c>
      <c r="J1954" s="1" t="s">
        <v>81</v>
      </c>
      <c r="K1954" s="1" t="s">
        <v>121</v>
      </c>
      <c r="L1954" s="1" t="s">
        <v>2796</v>
      </c>
      <c r="M1954" s="1" t="s">
        <v>2793</v>
      </c>
      <c r="N1954" s="1" t="s">
        <v>2794</v>
      </c>
      <c r="O1954" s="1" t="s">
        <v>122</v>
      </c>
      <c r="P1954" s="1" t="s">
        <v>246</v>
      </c>
      <c r="Q1954" s="1" t="s">
        <v>247</v>
      </c>
      <c r="R1954" s="1" t="s">
        <v>2795</v>
      </c>
      <c r="S1954" s="1" t="s">
        <v>2770</v>
      </c>
      <c r="T1954" s="1" t="s">
        <v>312</v>
      </c>
      <c r="V1954" s="18">
        <v>4.9942476851851856</v>
      </c>
      <c r="W1954" s="18">
        <v>5.016273148148148</v>
      </c>
      <c r="X1954" s="18">
        <v>2.2025462962962958E-2</v>
      </c>
      <c r="Y1954" s="1" t="e">
        <f>VLOOKUP(A1954,tickets!A:A,1,0)</f>
        <v>#N/A</v>
      </c>
    </row>
    <row r="1955" spans="1:25" hidden="1" x14ac:dyDescent="0.2">
      <c r="A1955" s="1" t="s">
        <v>2296</v>
      </c>
      <c r="B1955" s="1" t="s">
        <v>124</v>
      </c>
      <c r="C1955" s="1" t="s">
        <v>19</v>
      </c>
      <c r="D1955" s="1" t="s">
        <v>277</v>
      </c>
      <c r="E1955" s="1" t="s">
        <v>64</v>
      </c>
      <c r="F1955" s="1" t="s">
        <v>125</v>
      </c>
      <c r="G1955" s="1" t="s">
        <v>123</v>
      </c>
      <c r="H1955" s="1" t="s">
        <v>50</v>
      </c>
      <c r="I1955" s="1" t="s">
        <v>109</v>
      </c>
      <c r="J1955" s="1" t="s">
        <v>80</v>
      </c>
      <c r="K1955" s="1" t="s">
        <v>129</v>
      </c>
      <c r="L1955" s="1" t="s">
        <v>2203</v>
      </c>
      <c r="M1955" s="1" t="s">
        <v>2297</v>
      </c>
      <c r="N1955" s="1" t="s">
        <v>2297</v>
      </c>
      <c r="O1955" s="1" t="s">
        <v>122</v>
      </c>
      <c r="P1955" s="1" t="s">
        <v>266</v>
      </c>
      <c r="Q1955" s="1" t="s">
        <v>267</v>
      </c>
      <c r="R1955" s="1" t="s">
        <v>2298</v>
      </c>
      <c r="S1955" s="1" t="s">
        <v>2198</v>
      </c>
      <c r="T1955" s="1" t="s">
        <v>6425</v>
      </c>
      <c r="U1955" s="1" t="s">
        <v>6426</v>
      </c>
      <c r="V1955" s="18">
        <v>4.5902777777777772E-2</v>
      </c>
      <c r="W1955" s="18">
        <v>0.1310763888888889</v>
      </c>
      <c r="X1955" s="18">
        <v>8.5173611111111103E-2</v>
      </c>
      <c r="Y1955" s="1" t="e">
        <f>VLOOKUP(A1955,tickets!A:A,1,0)</f>
        <v>#N/A</v>
      </c>
    </row>
    <row r="1956" spans="1:25" x14ac:dyDescent="0.2">
      <c r="A1956" s="1" t="s">
        <v>2222</v>
      </c>
      <c r="B1956" s="1" t="s">
        <v>167</v>
      </c>
      <c r="C1956" s="1" t="s">
        <v>22</v>
      </c>
      <c r="D1956" s="1" t="s">
        <v>22</v>
      </c>
      <c r="E1956" s="1" t="s">
        <v>46</v>
      </c>
      <c r="F1956" s="1" t="s">
        <v>171</v>
      </c>
      <c r="G1956" s="1" t="s">
        <v>110</v>
      </c>
      <c r="H1956" s="1" t="s">
        <v>50</v>
      </c>
      <c r="I1956" s="1" t="s">
        <v>109</v>
      </c>
      <c r="J1956" s="1" t="s">
        <v>81</v>
      </c>
      <c r="K1956" s="1" t="s">
        <v>129</v>
      </c>
      <c r="L1956" s="1" t="s">
        <v>2226</v>
      </c>
      <c r="M1956" s="1" t="s">
        <v>2223</v>
      </c>
      <c r="N1956" s="1" t="s">
        <v>2224</v>
      </c>
      <c r="O1956" s="1" t="s">
        <v>122</v>
      </c>
      <c r="P1956" s="1" t="s">
        <v>266</v>
      </c>
      <c r="Q1956" s="1" t="s">
        <v>330</v>
      </c>
      <c r="R1956" s="1" t="s">
        <v>2225</v>
      </c>
      <c r="S1956" s="1" t="s">
        <v>2198</v>
      </c>
      <c r="T1956" s="1" t="s">
        <v>5815</v>
      </c>
      <c r="U1956" s="1" t="s">
        <v>5816</v>
      </c>
      <c r="V1956" s="18">
        <v>0</v>
      </c>
      <c r="W1956" s="18">
        <v>0</v>
      </c>
      <c r="X1956" s="18">
        <v>0</v>
      </c>
      <c r="Y1956" s="1" t="e">
        <f>VLOOKUP(A1956,tickets!A:A,1,0)</f>
        <v>#N/A</v>
      </c>
    </row>
    <row r="1957" spans="1:25" x14ac:dyDescent="0.2">
      <c r="A1957" s="1" t="s">
        <v>2217</v>
      </c>
      <c r="B1957" s="1" t="s">
        <v>167</v>
      </c>
      <c r="C1957" s="1" t="s">
        <v>22</v>
      </c>
      <c r="D1957" s="1" t="s">
        <v>22</v>
      </c>
      <c r="E1957" s="1" t="s">
        <v>46</v>
      </c>
      <c r="F1957" s="1" t="s">
        <v>171</v>
      </c>
      <c r="G1957" s="1" t="s">
        <v>110</v>
      </c>
      <c r="H1957" s="1" t="s">
        <v>50</v>
      </c>
      <c r="I1957" s="1" t="s">
        <v>109</v>
      </c>
      <c r="J1957" s="1" t="s">
        <v>81</v>
      </c>
      <c r="K1957" s="1" t="s">
        <v>129</v>
      </c>
      <c r="L1957" s="1" t="s">
        <v>2221</v>
      </c>
      <c r="M1957" s="1" t="s">
        <v>2218</v>
      </c>
      <c r="N1957" s="1" t="s">
        <v>2219</v>
      </c>
      <c r="O1957" s="1" t="s">
        <v>122</v>
      </c>
      <c r="P1957" s="1" t="s">
        <v>266</v>
      </c>
      <c r="Q1957" s="1" t="s">
        <v>330</v>
      </c>
      <c r="R1957" s="1" t="s">
        <v>2220</v>
      </c>
      <c r="S1957" s="1" t="s">
        <v>2198</v>
      </c>
      <c r="T1957" s="1" t="s">
        <v>6430</v>
      </c>
      <c r="U1957" s="1" t="s">
        <v>6431</v>
      </c>
      <c r="V1957" s="18">
        <v>0</v>
      </c>
      <c r="W1957" s="18">
        <v>0</v>
      </c>
      <c r="X1957" s="18">
        <v>0</v>
      </c>
      <c r="Y1957" s="1" t="e">
        <f>VLOOKUP(A1957,tickets!A:A,1,0)</f>
        <v>#N/A</v>
      </c>
    </row>
    <row r="1958" spans="1:25" x14ac:dyDescent="0.2">
      <c r="A1958" s="1" t="s">
        <v>2227</v>
      </c>
      <c r="B1958" s="1" t="s">
        <v>167</v>
      </c>
      <c r="C1958" s="1" t="s">
        <v>22</v>
      </c>
      <c r="D1958" s="1" t="s">
        <v>22</v>
      </c>
      <c r="E1958" s="1" t="s">
        <v>46</v>
      </c>
      <c r="F1958" s="1" t="s">
        <v>171</v>
      </c>
      <c r="G1958" s="1" t="s">
        <v>110</v>
      </c>
      <c r="H1958" s="1" t="s">
        <v>50</v>
      </c>
      <c r="I1958" s="1" t="s">
        <v>109</v>
      </c>
      <c r="J1958" s="1" t="s">
        <v>81</v>
      </c>
      <c r="K1958" s="1" t="s">
        <v>129</v>
      </c>
      <c r="L1958" s="1" t="s">
        <v>2231</v>
      </c>
      <c r="M1958" s="1" t="s">
        <v>2228</v>
      </c>
      <c r="N1958" s="1" t="s">
        <v>2229</v>
      </c>
      <c r="O1958" s="1" t="s">
        <v>122</v>
      </c>
      <c r="P1958" s="1" t="s">
        <v>266</v>
      </c>
      <c r="Q1958" s="1" t="s">
        <v>330</v>
      </c>
      <c r="R1958" s="1" t="s">
        <v>2230</v>
      </c>
      <c r="S1958" s="1" t="s">
        <v>2198</v>
      </c>
      <c r="T1958" s="1" t="s">
        <v>7411</v>
      </c>
      <c r="U1958" s="1" t="s">
        <v>7412</v>
      </c>
      <c r="V1958" s="18">
        <v>0</v>
      </c>
      <c r="W1958" s="18">
        <v>0</v>
      </c>
      <c r="X1958" s="18">
        <v>0</v>
      </c>
      <c r="Y1958" s="1" t="e">
        <f>VLOOKUP(A1958,tickets!A:A,1,0)</f>
        <v>#N/A</v>
      </c>
    </row>
    <row r="1959" spans="1:25" x14ac:dyDescent="0.2">
      <c r="A1959" s="1" t="s">
        <v>2232</v>
      </c>
      <c r="B1959" s="1" t="s">
        <v>167</v>
      </c>
      <c r="C1959" s="1" t="s">
        <v>22</v>
      </c>
      <c r="D1959" s="1" t="s">
        <v>22</v>
      </c>
      <c r="E1959" s="1" t="s">
        <v>46</v>
      </c>
      <c r="F1959" s="1" t="s">
        <v>171</v>
      </c>
      <c r="G1959" s="1" t="s">
        <v>110</v>
      </c>
      <c r="H1959" s="1" t="s">
        <v>50</v>
      </c>
      <c r="I1959" s="1" t="s">
        <v>109</v>
      </c>
      <c r="J1959" s="1" t="s">
        <v>81</v>
      </c>
      <c r="K1959" s="1" t="s">
        <v>129</v>
      </c>
      <c r="L1959" s="1" t="s">
        <v>2236</v>
      </c>
      <c r="M1959" s="1" t="s">
        <v>2233</v>
      </c>
      <c r="N1959" s="1" t="s">
        <v>2234</v>
      </c>
      <c r="O1959" s="1" t="s">
        <v>122</v>
      </c>
      <c r="P1959" s="1" t="s">
        <v>266</v>
      </c>
      <c r="Q1959" s="1" t="s">
        <v>330</v>
      </c>
      <c r="R1959" s="1" t="s">
        <v>2235</v>
      </c>
      <c r="S1959" s="1" t="s">
        <v>2198</v>
      </c>
      <c r="T1959" s="1" t="s">
        <v>5830</v>
      </c>
      <c r="U1959" s="1" t="s">
        <v>5831</v>
      </c>
      <c r="V1959" s="18">
        <v>0</v>
      </c>
      <c r="W1959" s="18">
        <v>0</v>
      </c>
      <c r="X1959" s="18">
        <v>0</v>
      </c>
      <c r="Y1959" s="1" t="e">
        <f>VLOOKUP(A1959,tickets!A:A,1,0)</f>
        <v>#N/A</v>
      </c>
    </row>
    <row r="1960" spans="1:25" hidden="1" x14ac:dyDescent="0.2">
      <c r="A1960" s="1" t="s">
        <v>6322</v>
      </c>
      <c r="B1960" s="1" t="s">
        <v>164</v>
      </c>
      <c r="C1960" s="1" t="s">
        <v>295</v>
      </c>
      <c r="D1960" s="1" t="s">
        <v>296</v>
      </c>
      <c r="E1960" s="1" t="s">
        <v>297</v>
      </c>
      <c r="F1960" s="1" t="s">
        <v>298</v>
      </c>
      <c r="G1960" s="1" t="s">
        <v>110</v>
      </c>
      <c r="H1960" s="1" t="s">
        <v>50</v>
      </c>
      <c r="I1960" s="1" t="s">
        <v>109</v>
      </c>
      <c r="J1960" s="1" t="s">
        <v>4186</v>
      </c>
      <c r="K1960" s="1" t="s">
        <v>129</v>
      </c>
      <c r="L1960" s="1" t="s">
        <v>299</v>
      </c>
      <c r="M1960" s="1" t="s">
        <v>11743</v>
      </c>
      <c r="N1960" s="1" t="s">
        <v>11744</v>
      </c>
      <c r="O1960" s="1" t="s">
        <v>122</v>
      </c>
      <c r="P1960" s="1" t="s">
        <v>266</v>
      </c>
      <c r="Q1960" s="1" t="s">
        <v>283</v>
      </c>
      <c r="R1960" s="1" t="s">
        <v>11745</v>
      </c>
      <c r="S1960" s="1" t="s">
        <v>2198</v>
      </c>
      <c r="U1960" s="1" t="s">
        <v>300</v>
      </c>
      <c r="V1960" s="18">
        <v>0</v>
      </c>
      <c r="W1960" s="18">
        <v>0</v>
      </c>
      <c r="X1960" s="18">
        <v>0</v>
      </c>
      <c r="Y1960" s="1" t="e">
        <f>VLOOKUP(A1960,tickets!A:A,1,0)</f>
        <v>#N/A</v>
      </c>
    </row>
    <row r="1961" spans="1:25" x14ac:dyDescent="0.2">
      <c r="A1961" s="1" t="s">
        <v>2718</v>
      </c>
      <c r="B1961" s="1" t="s">
        <v>112</v>
      </c>
      <c r="C1961" s="1" t="s">
        <v>13</v>
      </c>
      <c r="D1961" s="1" t="s">
        <v>311</v>
      </c>
      <c r="E1961" s="1" t="s">
        <v>39</v>
      </c>
      <c r="F1961" s="1" t="s">
        <v>145</v>
      </c>
      <c r="G1961" s="1" t="s">
        <v>116</v>
      </c>
      <c r="H1961" s="1" t="s">
        <v>50</v>
      </c>
      <c r="I1961" s="1" t="s">
        <v>109</v>
      </c>
      <c r="J1961" s="1" t="s">
        <v>81</v>
      </c>
      <c r="K1961" s="1" t="s">
        <v>121</v>
      </c>
      <c r="L1961" s="1" t="s">
        <v>2722</v>
      </c>
      <c r="M1961" s="1" t="s">
        <v>2719</v>
      </c>
      <c r="N1961" s="1" t="s">
        <v>2720</v>
      </c>
      <c r="O1961" s="1" t="s">
        <v>122</v>
      </c>
      <c r="P1961" s="1" t="s">
        <v>246</v>
      </c>
      <c r="Q1961" s="1" t="s">
        <v>247</v>
      </c>
      <c r="R1961" s="1" t="s">
        <v>2721</v>
      </c>
      <c r="S1961" s="1" t="s">
        <v>2615</v>
      </c>
      <c r="T1961" s="1" t="s">
        <v>312</v>
      </c>
      <c r="U1961" s="1" t="s">
        <v>7904</v>
      </c>
      <c r="V1961" s="18">
        <v>4.2381481481481478</v>
      </c>
      <c r="W1961" s="18">
        <v>4.2701620370370366</v>
      </c>
      <c r="X1961" s="18">
        <v>3.201388888888889E-2</v>
      </c>
      <c r="Y1961" s="1" t="e">
        <f>VLOOKUP(A1961,tickets!A:A,1,0)</f>
        <v>#N/A</v>
      </c>
    </row>
    <row r="1962" spans="1:25" hidden="1" x14ac:dyDescent="0.2">
      <c r="A1962" s="1" t="s">
        <v>7219</v>
      </c>
      <c r="B1962" s="1" t="s">
        <v>173</v>
      </c>
      <c r="C1962" s="1" t="s">
        <v>242</v>
      </c>
      <c r="D1962" s="1" t="s">
        <v>251</v>
      </c>
      <c r="E1962" s="1" t="s">
        <v>352</v>
      </c>
      <c r="F1962" s="1" t="s">
        <v>6630</v>
      </c>
      <c r="G1962" s="1" t="s">
        <v>110</v>
      </c>
      <c r="H1962" s="1" t="s">
        <v>50</v>
      </c>
      <c r="I1962" s="1" t="s">
        <v>109</v>
      </c>
      <c r="J1962" s="1" t="s">
        <v>4186</v>
      </c>
      <c r="K1962" s="1" t="s">
        <v>129</v>
      </c>
      <c r="L1962" s="1" t="s">
        <v>7220</v>
      </c>
      <c r="M1962" s="1" t="s">
        <v>11746</v>
      </c>
      <c r="N1962" s="1" t="s">
        <v>11747</v>
      </c>
      <c r="O1962" s="1" t="s">
        <v>122</v>
      </c>
      <c r="P1962" s="1" t="s">
        <v>246</v>
      </c>
      <c r="Q1962" s="1" t="s">
        <v>247</v>
      </c>
      <c r="R1962" s="1" t="s">
        <v>11748</v>
      </c>
      <c r="S1962" s="1" t="s">
        <v>2198</v>
      </c>
      <c r="T1962" s="1" t="s">
        <v>7224</v>
      </c>
      <c r="U1962" s="1" t="s">
        <v>6374</v>
      </c>
      <c r="V1962" s="18">
        <v>0</v>
      </c>
      <c r="W1962" s="18">
        <v>0</v>
      </c>
      <c r="X1962" s="18">
        <v>0</v>
      </c>
      <c r="Y1962" s="1" t="e">
        <f>VLOOKUP(A1962,tickets!A:A,1,0)</f>
        <v>#N/A</v>
      </c>
    </row>
    <row r="1963" spans="1:25" hidden="1" x14ac:dyDescent="0.2">
      <c r="A1963" s="1" t="s">
        <v>7245</v>
      </c>
      <c r="B1963" s="1" t="s">
        <v>132</v>
      </c>
      <c r="C1963" s="1" t="s">
        <v>309</v>
      </c>
      <c r="D1963" s="1" t="s">
        <v>257</v>
      </c>
      <c r="E1963" s="1" t="s">
        <v>244</v>
      </c>
      <c r="F1963" s="1" t="s">
        <v>219</v>
      </c>
      <c r="G1963" s="1" t="s">
        <v>116</v>
      </c>
      <c r="H1963" s="1" t="s">
        <v>40</v>
      </c>
      <c r="I1963" s="1" t="s">
        <v>117</v>
      </c>
      <c r="J1963" s="1" t="s">
        <v>81</v>
      </c>
      <c r="K1963" s="1" t="s">
        <v>129</v>
      </c>
      <c r="L1963" s="1" t="s">
        <v>314</v>
      </c>
      <c r="M1963" s="1" t="s">
        <v>11749</v>
      </c>
      <c r="N1963" s="1" t="s">
        <v>11750</v>
      </c>
      <c r="O1963" s="1" t="s">
        <v>122</v>
      </c>
      <c r="P1963" s="1" t="s">
        <v>246</v>
      </c>
      <c r="Q1963" s="1" t="s">
        <v>247</v>
      </c>
      <c r="R1963" s="1" t="s">
        <v>11751</v>
      </c>
      <c r="S1963" s="1" t="s">
        <v>2198</v>
      </c>
      <c r="T1963" s="1" t="s">
        <v>7249</v>
      </c>
      <c r="U1963" s="1" t="s">
        <v>262</v>
      </c>
      <c r="V1963" s="18">
        <v>1.4930555555555556E-3</v>
      </c>
      <c r="W1963" s="18">
        <v>1.045138888888889E-2</v>
      </c>
      <c r="X1963" s="18">
        <v>8.9583333333333338E-3</v>
      </c>
      <c r="Y1963" s="1" t="e">
        <f>VLOOKUP(A1963,tickets!A:A,1,0)</f>
        <v>#N/A</v>
      </c>
    </row>
    <row r="1964" spans="1:25" hidden="1" x14ac:dyDescent="0.2">
      <c r="A1964" s="1" t="s">
        <v>7277</v>
      </c>
      <c r="B1964" s="1" t="s">
        <v>164</v>
      </c>
      <c r="C1964" s="1" t="s">
        <v>295</v>
      </c>
      <c r="D1964" s="1" t="s">
        <v>296</v>
      </c>
      <c r="E1964" s="1" t="s">
        <v>297</v>
      </c>
      <c r="F1964" s="1" t="s">
        <v>298</v>
      </c>
      <c r="G1964" s="1" t="s">
        <v>110</v>
      </c>
      <c r="H1964" s="1" t="s">
        <v>50</v>
      </c>
      <c r="I1964" s="1" t="s">
        <v>109</v>
      </c>
      <c r="J1964" s="1" t="s">
        <v>4186</v>
      </c>
      <c r="K1964" s="1" t="s">
        <v>129</v>
      </c>
      <c r="L1964" s="1" t="s">
        <v>7278</v>
      </c>
      <c r="M1964" s="1" t="s">
        <v>11752</v>
      </c>
      <c r="N1964" s="1" t="s">
        <v>11753</v>
      </c>
      <c r="O1964" s="1" t="s">
        <v>122</v>
      </c>
      <c r="P1964" s="1" t="s">
        <v>266</v>
      </c>
      <c r="Q1964" s="1" t="s">
        <v>283</v>
      </c>
      <c r="R1964" s="1" t="s">
        <v>11754</v>
      </c>
      <c r="S1964" s="1" t="s">
        <v>2198</v>
      </c>
      <c r="U1964" s="1" t="s">
        <v>300</v>
      </c>
      <c r="V1964" s="18">
        <v>0</v>
      </c>
      <c r="W1964" s="18">
        <v>0</v>
      </c>
      <c r="X1964" s="18">
        <v>0</v>
      </c>
      <c r="Y1964" s="1" t="e">
        <f>VLOOKUP(A1964,tickets!A:A,1,0)</f>
        <v>#N/A</v>
      </c>
    </row>
    <row r="1965" spans="1:25" x14ac:dyDescent="0.2">
      <c r="A1965" s="1" t="s">
        <v>2426</v>
      </c>
      <c r="B1965" s="1" t="s">
        <v>112</v>
      </c>
      <c r="C1965" s="1" t="s">
        <v>20</v>
      </c>
      <c r="D1965" s="1" t="s">
        <v>311</v>
      </c>
      <c r="E1965" s="1" t="s">
        <v>66</v>
      </c>
      <c r="F1965" s="1" t="s">
        <v>145</v>
      </c>
      <c r="G1965" s="1" t="s">
        <v>116</v>
      </c>
      <c r="H1965" s="1" t="s">
        <v>50</v>
      </c>
      <c r="I1965" s="1" t="s">
        <v>109</v>
      </c>
      <c r="J1965" s="1" t="s">
        <v>81</v>
      </c>
      <c r="K1965" s="1" t="s">
        <v>121</v>
      </c>
      <c r="L1965" s="1" t="s">
        <v>2430</v>
      </c>
      <c r="M1965" s="1" t="s">
        <v>2427</v>
      </c>
      <c r="N1965" s="1" t="s">
        <v>2428</v>
      </c>
      <c r="O1965" s="1" t="s">
        <v>122</v>
      </c>
      <c r="P1965" s="1" t="s">
        <v>246</v>
      </c>
      <c r="Q1965" s="1" t="s">
        <v>247</v>
      </c>
      <c r="R1965" s="1" t="s">
        <v>2429</v>
      </c>
      <c r="S1965" s="1" t="s">
        <v>2410</v>
      </c>
      <c r="T1965" s="1" t="s">
        <v>312</v>
      </c>
      <c r="U1965" s="1" t="s">
        <v>7529</v>
      </c>
      <c r="V1965" s="18">
        <v>2.7342013888888892</v>
      </c>
      <c r="W1965" s="18">
        <v>2.9017245370370368</v>
      </c>
      <c r="X1965" s="18">
        <v>0.16752314814814814</v>
      </c>
      <c r="Y1965" s="1" t="e">
        <f>VLOOKUP(A1965,tickets!A:A,1,0)</f>
        <v>#N/A</v>
      </c>
    </row>
    <row r="1966" spans="1:25" x14ac:dyDescent="0.2">
      <c r="A1966" s="1" t="s">
        <v>2256</v>
      </c>
      <c r="B1966" s="1" t="s">
        <v>167</v>
      </c>
      <c r="C1966" s="1" t="s">
        <v>22</v>
      </c>
      <c r="D1966" s="1" t="s">
        <v>22</v>
      </c>
      <c r="E1966" s="1" t="s">
        <v>45</v>
      </c>
      <c r="F1966" s="1" t="s">
        <v>168</v>
      </c>
      <c r="G1966" s="1" t="s">
        <v>110</v>
      </c>
      <c r="H1966" s="1" t="s">
        <v>50</v>
      </c>
      <c r="I1966" s="1" t="s">
        <v>109</v>
      </c>
      <c r="J1966" s="1" t="s">
        <v>81</v>
      </c>
      <c r="K1966" s="1" t="s">
        <v>111</v>
      </c>
      <c r="L1966" s="1" t="s">
        <v>2260</v>
      </c>
      <c r="M1966" s="1" t="s">
        <v>2257</v>
      </c>
      <c r="N1966" s="1" t="s">
        <v>2258</v>
      </c>
      <c r="O1966" s="1" t="s">
        <v>122</v>
      </c>
      <c r="P1966" s="1" t="s">
        <v>279</v>
      </c>
      <c r="Q1966" s="1" t="s">
        <v>280</v>
      </c>
      <c r="R1966" s="1" t="s">
        <v>2259</v>
      </c>
      <c r="S1966" s="1" t="s">
        <v>2198</v>
      </c>
      <c r="T1966" s="1" t="s">
        <v>4316</v>
      </c>
      <c r="U1966" s="1" t="s">
        <v>4316</v>
      </c>
      <c r="V1966" s="18">
        <v>0</v>
      </c>
      <c r="W1966" s="18">
        <v>1.689814814814815E-3</v>
      </c>
      <c r="X1966" s="18">
        <v>1.689814814814815E-3</v>
      </c>
      <c r="Y1966" s="1" t="e">
        <f>VLOOKUP(A1966,tickets!A:A,1,0)</f>
        <v>#N/A</v>
      </c>
    </row>
    <row r="1967" spans="1:25" x14ac:dyDescent="0.2">
      <c r="A1967" s="1" t="s">
        <v>2261</v>
      </c>
      <c r="B1967" s="1" t="s">
        <v>167</v>
      </c>
      <c r="C1967" s="1" t="s">
        <v>22</v>
      </c>
      <c r="D1967" s="1" t="s">
        <v>22</v>
      </c>
      <c r="E1967" s="1" t="s">
        <v>45</v>
      </c>
      <c r="F1967" s="1" t="s">
        <v>168</v>
      </c>
      <c r="G1967" s="1" t="s">
        <v>110</v>
      </c>
      <c r="H1967" s="1" t="s">
        <v>50</v>
      </c>
      <c r="I1967" s="1" t="s">
        <v>109</v>
      </c>
      <c r="J1967" s="1" t="s">
        <v>81</v>
      </c>
      <c r="K1967" s="1" t="s">
        <v>111</v>
      </c>
      <c r="L1967" s="1" t="s">
        <v>2265</v>
      </c>
      <c r="M1967" s="1" t="s">
        <v>2262</v>
      </c>
      <c r="N1967" s="1" t="s">
        <v>2263</v>
      </c>
      <c r="O1967" s="1" t="s">
        <v>122</v>
      </c>
      <c r="P1967" s="1" t="s">
        <v>279</v>
      </c>
      <c r="Q1967" s="1" t="s">
        <v>280</v>
      </c>
      <c r="R1967" s="1" t="s">
        <v>2264</v>
      </c>
      <c r="S1967" s="1" t="s">
        <v>2198</v>
      </c>
      <c r="T1967" s="1" t="s">
        <v>1029</v>
      </c>
      <c r="U1967" s="1" t="s">
        <v>1029</v>
      </c>
      <c r="V1967" s="18">
        <v>0</v>
      </c>
      <c r="W1967" s="18">
        <v>1.7824074074074072E-3</v>
      </c>
      <c r="X1967" s="18">
        <v>1.7824074074074072E-3</v>
      </c>
      <c r="Y1967" s="1" t="e">
        <f>VLOOKUP(A1967,tickets!A:A,1,0)</f>
        <v>#N/A</v>
      </c>
    </row>
    <row r="1968" spans="1:25" x14ac:dyDescent="0.2">
      <c r="A1968" s="1" t="s">
        <v>2266</v>
      </c>
      <c r="B1968" s="1" t="s">
        <v>167</v>
      </c>
      <c r="C1968" s="1" t="s">
        <v>22</v>
      </c>
      <c r="D1968" s="1" t="s">
        <v>22</v>
      </c>
      <c r="E1968" s="1" t="s">
        <v>45</v>
      </c>
      <c r="F1968" s="1" t="s">
        <v>168</v>
      </c>
      <c r="G1968" s="1" t="s">
        <v>110</v>
      </c>
      <c r="H1968" s="1" t="s">
        <v>50</v>
      </c>
      <c r="I1968" s="1" t="s">
        <v>109</v>
      </c>
      <c r="J1968" s="1" t="s">
        <v>81</v>
      </c>
      <c r="K1968" s="1" t="s">
        <v>111</v>
      </c>
      <c r="L1968" s="1" t="s">
        <v>2270</v>
      </c>
      <c r="M1968" s="1" t="s">
        <v>2267</v>
      </c>
      <c r="N1968" s="1" t="s">
        <v>2268</v>
      </c>
      <c r="O1968" s="1" t="s">
        <v>122</v>
      </c>
      <c r="P1968" s="1" t="s">
        <v>279</v>
      </c>
      <c r="Q1968" s="1" t="s">
        <v>280</v>
      </c>
      <c r="R1968" s="1" t="s">
        <v>2269</v>
      </c>
      <c r="S1968" s="1" t="s">
        <v>2198</v>
      </c>
      <c r="T1968" s="1" t="s">
        <v>4316</v>
      </c>
      <c r="U1968" s="1" t="s">
        <v>4316</v>
      </c>
      <c r="V1968" s="18">
        <v>0</v>
      </c>
      <c r="W1968" s="18">
        <v>1.2152777777777778E-3</v>
      </c>
      <c r="X1968" s="18">
        <v>1.2152777777777778E-3</v>
      </c>
      <c r="Y1968" s="1" t="e">
        <f>VLOOKUP(A1968,tickets!A:A,1,0)</f>
        <v>#N/A</v>
      </c>
    </row>
    <row r="1969" spans="1:25" x14ac:dyDescent="0.2">
      <c r="A1969" s="1" t="s">
        <v>2276</v>
      </c>
      <c r="B1969" s="1" t="s">
        <v>167</v>
      </c>
      <c r="C1969" s="1" t="s">
        <v>22</v>
      </c>
      <c r="D1969" s="1" t="s">
        <v>22</v>
      </c>
      <c r="E1969" s="1" t="s">
        <v>45</v>
      </c>
      <c r="F1969" s="1" t="s">
        <v>168</v>
      </c>
      <c r="G1969" s="1" t="s">
        <v>110</v>
      </c>
      <c r="H1969" s="1" t="s">
        <v>50</v>
      </c>
      <c r="I1969" s="1" t="s">
        <v>109</v>
      </c>
      <c r="J1969" s="1" t="s">
        <v>81</v>
      </c>
      <c r="K1969" s="1" t="s">
        <v>111</v>
      </c>
      <c r="L1969" s="1" t="s">
        <v>2280</v>
      </c>
      <c r="M1969" s="1" t="s">
        <v>2277</v>
      </c>
      <c r="N1969" s="1" t="s">
        <v>2278</v>
      </c>
      <c r="O1969" s="1" t="s">
        <v>122</v>
      </c>
      <c r="P1969" s="1" t="s">
        <v>279</v>
      </c>
      <c r="Q1969" s="1" t="s">
        <v>280</v>
      </c>
      <c r="R1969" s="1" t="s">
        <v>2279</v>
      </c>
      <c r="S1969" s="1" t="s">
        <v>2198</v>
      </c>
      <c r="T1969" s="1" t="s">
        <v>4316</v>
      </c>
      <c r="U1969" s="1" t="s">
        <v>4316</v>
      </c>
      <c r="V1969" s="18">
        <v>0</v>
      </c>
      <c r="W1969" s="18">
        <v>2.9976851851851848E-3</v>
      </c>
      <c r="X1969" s="18">
        <v>2.9976851851851848E-3</v>
      </c>
      <c r="Y1969" s="1" t="e">
        <f>VLOOKUP(A1969,tickets!A:A,1,0)</f>
        <v>#N/A</v>
      </c>
    </row>
    <row r="1970" spans="1:25" x14ac:dyDescent="0.2">
      <c r="A1970" s="1" t="s">
        <v>2281</v>
      </c>
      <c r="B1970" s="1" t="s">
        <v>167</v>
      </c>
      <c r="C1970" s="1" t="s">
        <v>22</v>
      </c>
      <c r="D1970" s="1" t="s">
        <v>22</v>
      </c>
      <c r="E1970" s="1" t="s">
        <v>45</v>
      </c>
      <c r="F1970" s="1" t="s">
        <v>168</v>
      </c>
      <c r="G1970" s="1" t="s">
        <v>110</v>
      </c>
      <c r="H1970" s="1" t="s">
        <v>50</v>
      </c>
      <c r="I1970" s="1" t="s">
        <v>109</v>
      </c>
      <c r="J1970" s="1" t="s">
        <v>81</v>
      </c>
      <c r="K1970" s="1" t="s">
        <v>111</v>
      </c>
      <c r="L1970" s="1" t="s">
        <v>2285</v>
      </c>
      <c r="M1970" s="1" t="s">
        <v>2282</v>
      </c>
      <c r="N1970" s="1" t="s">
        <v>2283</v>
      </c>
      <c r="O1970" s="1" t="s">
        <v>122</v>
      </c>
      <c r="P1970" s="1" t="s">
        <v>279</v>
      </c>
      <c r="Q1970" s="1" t="s">
        <v>280</v>
      </c>
      <c r="R1970" s="1" t="s">
        <v>2284</v>
      </c>
      <c r="S1970" s="1" t="s">
        <v>2198</v>
      </c>
      <c r="T1970" s="1" t="s">
        <v>4316</v>
      </c>
      <c r="U1970" s="1" t="s">
        <v>4316</v>
      </c>
      <c r="V1970" s="18">
        <v>0</v>
      </c>
      <c r="W1970" s="18">
        <v>4.5138888888888892E-4</v>
      </c>
      <c r="X1970" s="18">
        <v>4.5138888888888892E-4</v>
      </c>
      <c r="Y1970" s="1" t="e">
        <f>VLOOKUP(A1970,tickets!A:A,1,0)</f>
        <v>#N/A</v>
      </c>
    </row>
    <row r="1971" spans="1:25" x14ac:dyDescent="0.2">
      <c r="A1971" s="1" t="s">
        <v>2291</v>
      </c>
      <c r="B1971" s="1" t="s">
        <v>167</v>
      </c>
      <c r="C1971" s="1" t="s">
        <v>22</v>
      </c>
      <c r="D1971" s="1" t="s">
        <v>22</v>
      </c>
      <c r="E1971" s="1" t="s">
        <v>45</v>
      </c>
      <c r="F1971" s="1" t="s">
        <v>168</v>
      </c>
      <c r="G1971" s="1" t="s">
        <v>110</v>
      </c>
      <c r="H1971" s="1" t="s">
        <v>50</v>
      </c>
      <c r="I1971" s="1" t="s">
        <v>109</v>
      </c>
      <c r="J1971" s="1" t="s">
        <v>81</v>
      </c>
      <c r="K1971" s="1" t="s">
        <v>111</v>
      </c>
      <c r="L1971" s="1" t="s">
        <v>2295</v>
      </c>
      <c r="M1971" s="1" t="s">
        <v>2292</v>
      </c>
      <c r="N1971" s="1" t="s">
        <v>2293</v>
      </c>
      <c r="O1971" s="1" t="s">
        <v>122</v>
      </c>
      <c r="P1971" s="1" t="s">
        <v>279</v>
      </c>
      <c r="Q1971" s="1" t="s">
        <v>280</v>
      </c>
      <c r="R1971" s="1" t="s">
        <v>2294</v>
      </c>
      <c r="S1971" s="1" t="s">
        <v>2198</v>
      </c>
      <c r="T1971" s="1" t="s">
        <v>4316</v>
      </c>
      <c r="U1971" s="1" t="s">
        <v>4316</v>
      </c>
      <c r="V1971" s="18">
        <v>0</v>
      </c>
      <c r="W1971" s="18">
        <v>1.2731481481481483E-3</v>
      </c>
      <c r="X1971" s="18">
        <v>1.2731481481481483E-3</v>
      </c>
      <c r="Y1971" s="1" t="e">
        <f>VLOOKUP(A1971,tickets!A:A,1,0)</f>
        <v>#N/A</v>
      </c>
    </row>
    <row r="1972" spans="1:25" x14ac:dyDescent="0.2">
      <c r="A1972" s="1" t="s">
        <v>2441</v>
      </c>
      <c r="B1972" s="1" t="s">
        <v>112</v>
      </c>
      <c r="C1972" s="1" t="s">
        <v>18</v>
      </c>
      <c r="D1972" s="1" t="s">
        <v>18</v>
      </c>
      <c r="E1972" s="1" t="s">
        <v>499</v>
      </c>
      <c r="F1972" s="1" t="s">
        <v>1770</v>
      </c>
      <c r="G1972" s="1" t="s">
        <v>110</v>
      </c>
      <c r="H1972" s="1" t="s">
        <v>50</v>
      </c>
      <c r="I1972" s="1" t="s">
        <v>109</v>
      </c>
      <c r="J1972" s="1" t="s">
        <v>81</v>
      </c>
      <c r="K1972" s="1" t="s">
        <v>111</v>
      </c>
      <c r="L1972" s="1" t="s">
        <v>2445</v>
      </c>
      <c r="M1972" s="1" t="s">
        <v>2442</v>
      </c>
      <c r="N1972" s="1" t="s">
        <v>2443</v>
      </c>
      <c r="O1972" s="1" t="s">
        <v>122</v>
      </c>
      <c r="P1972" s="1" t="s">
        <v>266</v>
      </c>
      <c r="Q1972" s="1" t="s">
        <v>267</v>
      </c>
      <c r="R1972" s="1" t="s">
        <v>2444</v>
      </c>
      <c r="S1972" s="1" t="s">
        <v>2410</v>
      </c>
      <c r="T1972" s="1" t="s">
        <v>6115</v>
      </c>
      <c r="U1972" s="1" t="s">
        <v>6339</v>
      </c>
      <c r="V1972" s="18">
        <v>2.7664467592592596</v>
      </c>
      <c r="W1972" s="18">
        <v>2.9196643518518517</v>
      </c>
      <c r="X1972" s="18">
        <v>0.1532175925925926</v>
      </c>
      <c r="Y1972" s="1" t="e">
        <f>VLOOKUP(A1972,tickets!A:A,1,0)</f>
        <v>#N/A</v>
      </c>
    </row>
    <row r="1973" spans="1:25" hidden="1" x14ac:dyDescent="0.2">
      <c r="A1973" s="1" t="s">
        <v>6204</v>
      </c>
      <c r="B1973" s="1" t="s">
        <v>132</v>
      </c>
      <c r="C1973" s="1" t="s">
        <v>256</v>
      </c>
      <c r="D1973" s="1" t="s">
        <v>257</v>
      </c>
      <c r="E1973" s="1" t="s">
        <v>258</v>
      </c>
      <c r="F1973" s="1" t="s">
        <v>174</v>
      </c>
      <c r="G1973" s="1" t="s">
        <v>116</v>
      </c>
      <c r="H1973" s="1" t="s">
        <v>40</v>
      </c>
      <c r="I1973" s="1" t="s">
        <v>117</v>
      </c>
      <c r="J1973" s="1" t="s">
        <v>81</v>
      </c>
      <c r="K1973" s="1" t="s">
        <v>129</v>
      </c>
      <c r="L1973" s="1" t="s">
        <v>372</v>
      </c>
      <c r="M1973" s="1" t="s">
        <v>11755</v>
      </c>
      <c r="N1973" s="1" t="s">
        <v>11756</v>
      </c>
      <c r="O1973" s="1" t="s">
        <v>122</v>
      </c>
      <c r="P1973" s="1" t="s">
        <v>199</v>
      </c>
      <c r="Q1973" s="1" t="s">
        <v>115</v>
      </c>
      <c r="R1973" s="1" t="s">
        <v>11757</v>
      </c>
      <c r="S1973" s="1" t="s">
        <v>2198</v>
      </c>
      <c r="T1973" s="1" t="s">
        <v>6208</v>
      </c>
      <c r="V1973" s="18">
        <v>0</v>
      </c>
      <c r="W1973" s="18">
        <v>9.6527777777777775E-3</v>
      </c>
      <c r="X1973" s="18">
        <v>9.6527777777777775E-3</v>
      </c>
      <c r="Y1973" s="1" t="e">
        <f>VLOOKUP(A1973,tickets!A:A,1,0)</f>
        <v>#N/A</v>
      </c>
    </row>
    <row r="1974" spans="1:25" x14ac:dyDescent="0.2">
      <c r="A1974" s="1" t="s">
        <v>2334</v>
      </c>
      <c r="B1974" s="1" t="s">
        <v>115</v>
      </c>
      <c r="C1974" s="1" t="s">
        <v>20</v>
      </c>
      <c r="D1974" s="1" t="s">
        <v>243</v>
      </c>
      <c r="E1974" s="1" t="s">
        <v>69</v>
      </c>
      <c r="F1974" s="1" t="s">
        <v>144</v>
      </c>
      <c r="G1974" s="1" t="s">
        <v>116</v>
      </c>
      <c r="H1974" s="1" t="s">
        <v>40</v>
      </c>
      <c r="I1974" s="1" t="s">
        <v>117</v>
      </c>
      <c r="J1974" s="1" t="s">
        <v>81</v>
      </c>
      <c r="K1974" s="1" t="s">
        <v>2335</v>
      </c>
      <c r="L1974" s="1" t="s">
        <v>2339</v>
      </c>
      <c r="M1974" s="1" t="s">
        <v>2336</v>
      </c>
      <c r="N1974" s="1" t="s">
        <v>2337</v>
      </c>
      <c r="O1974" s="1" t="s">
        <v>122</v>
      </c>
      <c r="P1974" s="1" t="s">
        <v>246</v>
      </c>
      <c r="Q1974" s="1" t="s">
        <v>247</v>
      </c>
      <c r="R1974" s="1" t="s">
        <v>2338</v>
      </c>
      <c r="S1974" s="1" t="s">
        <v>2198</v>
      </c>
      <c r="T1974" s="1" t="s">
        <v>7084</v>
      </c>
      <c r="U1974" s="1" t="s">
        <v>7085</v>
      </c>
      <c r="V1974" s="18">
        <v>2.6747685185185183E-2</v>
      </c>
      <c r="W1974" s="18">
        <v>0.18870370370370371</v>
      </c>
      <c r="X1974" s="18">
        <v>0.16195601851851851</v>
      </c>
      <c r="Y1974" s="1" t="e">
        <f>VLOOKUP(A1974,tickets!A:A,1,0)</f>
        <v>#N/A</v>
      </c>
    </row>
    <row r="1975" spans="1:25" x14ac:dyDescent="0.2">
      <c r="A1975" s="1" t="s">
        <v>2305</v>
      </c>
      <c r="B1975" s="1" t="s">
        <v>115</v>
      </c>
      <c r="C1975" s="1" t="s">
        <v>15</v>
      </c>
      <c r="D1975" s="1" t="s">
        <v>243</v>
      </c>
      <c r="E1975" s="1" t="s">
        <v>53</v>
      </c>
      <c r="F1975" s="1" t="s">
        <v>144</v>
      </c>
      <c r="G1975" s="1" t="s">
        <v>116</v>
      </c>
      <c r="H1975" s="1" t="s">
        <v>40</v>
      </c>
      <c r="I1975" s="1" t="s">
        <v>117</v>
      </c>
      <c r="J1975" s="1" t="s">
        <v>81</v>
      </c>
      <c r="K1975" s="1" t="s">
        <v>111</v>
      </c>
      <c r="L1975" s="1" t="s">
        <v>2309</v>
      </c>
      <c r="M1975" s="1" t="s">
        <v>2306</v>
      </c>
      <c r="N1975" s="1" t="s">
        <v>2307</v>
      </c>
      <c r="O1975" s="1" t="s">
        <v>165</v>
      </c>
      <c r="P1975" s="1" t="s">
        <v>246</v>
      </c>
      <c r="Q1975" s="1" t="s">
        <v>247</v>
      </c>
      <c r="R1975" s="1" t="s">
        <v>2308</v>
      </c>
      <c r="S1975" s="1" t="s">
        <v>2308</v>
      </c>
      <c r="T1975" s="1" t="s">
        <v>5882</v>
      </c>
      <c r="U1975" s="1" t="s">
        <v>5883</v>
      </c>
      <c r="V1975" s="18">
        <v>0</v>
      </c>
      <c r="W1975" s="18">
        <v>1.554398148148148E-2</v>
      </c>
      <c r="X1975" s="18">
        <v>1.554398148148148E-2</v>
      </c>
      <c r="Y1975" s="1" t="e">
        <f>VLOOKUP(A1975,tickets!A:A,1,0)</f>
        <v>#N/A</v>
      </c>
    </row>
    <row r="1976" spans="1:25" hidden="1" x14ac:dyDescent="0.2">
      <c r="A1976" s="1" t="s">
        <v>6635</v>
      </c>
      <c r="B1976" s="1" t="s">
        <v>173</v>
      </c>
      <c r="C1976" s="1" t="s">
        <v>242</v>
      </c>
      <c r="D1976" s="1" t="s">
        <v>251</v>
      </c>
      <c r="E1976" s="1" t="s">
        <v>352</v>
      </c>
      <c r="F1976" s="1" t="s">
        <v>389</v>
      </c>
      <c r="G1976" s="1" t="s">
        <v>110</v>
      </c>
      <c r="H1976" s="1" t="s">
        <v>50</v>
      </c>
      <c r="I1976" s="1" t="s">
        <v>109</v>
      </c>
      <c r="J1976" s="1" t="s">
        <v>4186</v>
      </c>
      <c r="K1976" s="1" t="s">
        <v>114</v>
      </c>
      <c r="L1976" s="1" t="s">
        <v>6636</v>
      </c>
      <c r="M1976" s="1" t="s">
        <v>11758</v>
      </c>
      <c r="N1976" s="1" t="s">
        <v>11759</v>
      </c>
      <c r="O1976" s="1" t="s">
        <v>122</v>
      </c>
      <c r="P1976" s="1" t="s">
        <v>246</v>
      </c>
      <c r="Q1976" s="1" t="s">
        <v>247</v>
      </c>
      <c r="R1976" s="1" t="s">
        <v>11760</v>
      </c>
      <c r="S1976" s="1" t="s">
        <v>2198</v>
      </c>
      <c r="T1976" s="1" t="s">
        <v>6640</v>
      </c>
      <c r="U1976" s="1" t="s">
        <v>973</v>
      </c>
      <c r="V1976" s="18">
        <v>0</v>
      </c>
      <c r="W1976" s="18">
        <v>0</v>
      </c>
      <c r="X1976" s="18">
        <v>0</v>
      </c>
      <c r="Y1976" s="1" t="e">
        <f>VLOOKUP(A1976,tickets!A:A,1,0)</f>
        <v>#N/A</v>
      </c>
    </row>
    <row r="1977" spans="1:25" hidden="1" x14ac:dyDescent="0.2">
      <c r="A1977" s="1" t="s">
        <v>7446</v>
      </c>
      <c r="B1977" s="1" t="s">
        <v>164</v>
      </c>
      <c r="C1977" s="1" t="s">
        <v>357</v>
      </c>
      <c r="D1977" s="1" t="s">
        <v>251</v>
      </c>
      <c r="E1977" s="1" t="s">
        <v>358</v>
      </c>
      <c r="F1977" s="1" t="s">
        <v>359</v>
      </c>
      <c r="G1977" s="1" t="s">
        <v>110</v>
      </c>
      <c r="H1977" s="1" t="s">
        <v>50</v>
      </c>
      <c r="I1977" s="1" t="s">
        <v>109</v>
      </c>
      <c r="J1977" s="1" t="s">
        <v>81</v>
      </c>
      <c r="K1977" s="1" t="s">
        <v>114</v>
      </c>
      <c r="L1977" s="1" t="s">
        <v>7447</v>
      </c>
      <c r="M1977" s="1" t="s">
        <v>11761</v>
      </c>
      <c r="N1977" s="1" t="s">
        <v>11762</v>
      </c>
      <c r="O1977" s="1" t="s">
        <v>122</v>
      </c>
      <c r="P1977" s="1" t="s">
        <v>246</v>
      </c>
      <c r="Q1977" s="1" t="s">
        <v>247</v>
      </c>
      <c r="R1977" s="1" t="s">
        <v>11763</v>
      </c>
      <c r="S1977" s="1" t="s">
        <v>2198</v>
      </c>
      <c r="U1977" s="1" t="s">
        <v>6545</v>
      </c>
      <c r="V1977" s="18">
        <v>0</v>
      </c>
      <c r="W1977" s="18">
        <v>0.10387731481481481</v>
      </c>
      <c r="X1977" s="18">
        <v>0.10387731481481481</v>
      </c>
      <c r="Y1977" s="1" t="e">
        <f>VLOOKUP(A1977,tickets!A:A,1,0)</f>
        <v>#N/A</v>
      </c>
    </row>
    <row r="1978" spans="1:25" hidden="1" x14ac:dyDescent="0.2">
      <c r="A1978" s="1" t="s">
        <v>2325</v>
      </c>
      <c r="B1978" s="1" t="s">
        <v>124</v>
      </c>
      <c r="C1978" s="1" t="s">
        <v>19</v>
      </c>
      <c r="D1978" s="1" t="s">
        <v>277</v>
      </c>
      <c r="E1978" s="1" t="s">
        <v>62</v>
      </c>
      <c r="F1978" s="1" t="s">
        <v>125</v>
      </c>
      <c r="G1978" s="1" t="s">
        <v>123</v>
      </c>
      <c r="H1978" s="1" t="s">
        <v>50</v>
      </c>
      <c r="I1978" s="1" t="s">
        <v>109</v>
      </c>
      <c r="J1978" s="1" t="s">
        <v>80</v>
      </c>
      <c r="K1978" s="1" t="s">
        <v>121</v>
      </c>
      <c r="L1978" s="1" t="s">
        <v>2328</v>
      </c>
      <c r="M1978" s="1" t="s">
        <v>2326</v>
      </c>
      <c r="N1978" s="1" t="s">
        <v>2326</v>
      </c>
      <c r="O1978" s="1" t="s">
        <v>122</v>
      </c>
      <c r="P1978" s="1" t="s">
        <v>266</v>
      </c>
      <c r="Q1978" s="1" t="s">
        <v>267</v>
      </c>
      <c r="R1978" s="1" t="s">
        <v>2327</v>
      </c>
      <c r="S1978" s="1" t="s">
        <v>2198</v>
      </c>
      <c r="T1978" s="1" t="s">
        <v>7227</v>
      </c>
      <c r="U1978" s="1" t="s">
        <v>7228</v>
      </c>
      <c r="V1978" s="18">
        <v>7.0254629629629625E-2</v>
      </c>
      <c r="W1978" s="18">
        <v>8.5949074074074081E-2</v>
      </c>
      <c r="X1978" s="18">
        <v>1.5694444444444445E-2</v>
      </c>
      <c r="Y1978" s="1" t="e">
        <f>VLOOKUP(A1978,tickets!A:A,1,0)</f>
        <v>#N/A</v>
      </c>
    </row>
    <row r="1979" spans="1:25" hidden="1" x14ac:dyDescent="0.2">
      <c r="A1979" s="1" t="s">
        <v>2345</v>
      </c>
      <c r="B1979" s="1" t="s">
        <v>124</v>
      </c>
      <c r="C1979" s="1" t="s">
        <v>17</v>
      </c>
      <c r="D1979" s="1" t="s">
        <v>277</v>
      </c>
      <c r="E1979" s="1" t="s">
        <v>197</v>
      </c>
      <c r="F1979" s="1" t="s">
        <v>125</v>
      </c>
      <c r="G1979" s="1" t="s">
        <v>123</v>
      </c>
      <c r="H1979" s="1" t="s">
        <v>50</v>
      </c>
      <c r="I1979" s="1" t="s">
        <v>109</v>
      </c>
      <c r="J1979" s="1" t="s">
        <v>80</v>
      </c>
      <c r="K1979" s="1" t="s">
        <v>121</v>
      </c>
      <c r="L1979" s="1" t="s">
        <v>137</v>
      </c>
      <c r="M1979" s="1" t="s">
        <v>2346</v>
      </c>
      <c r="N1979" s="1" t="s">
        <v>2346</v>
      </c>
      <c r="O1979" s="1" t="s">
        <v>122</v>
      </c>
      <c r="P1979" s="1" t="s">
        <v>266</v>
      </c>
      <c r="Q1979" s="1" t="s">
        <v>267</v>
      </c>
      <c r="R1979" s="1" t="s">
        <v>2347</v>
      </c>
      <c r="S1979" s="1" t="s">
        <v>2198</v>
      </c>
      <c r="T1979" s="1" t="s">
        <v>510</v>
      </c>
      <c r="V1979" s="18">
        <v>3.3321759259259259E-2</v>
      </c>
      <c r="W1979" s="18">
        <v>6.7256944444444453E-2</v>
      </c>
      <c r="X1979" s="18">
        <v>3.3935185185185186E-2</v>
      </c>
      <c r="Y1979" s="1" t="e">
        <f>VLOOKUP(A1979,tickets!A:A,1,0)</f>
        <v>#N/A</v>
      </c>
    </row>
    <row r="1980" spans="1:25" hidden="1" x14ac:dyDescent="0.2">
      <c r="A1980" s="1" t="s">
        <v>5922</v>
      </c>
      <c r="B1980" s="1" t="s">
        <v>132</v>
      </c>
      <c r="C1980" s="1" t="s">
        <v>256</v>
      </c>
      <c r="D1980" s="1" t="s">
        <v>257</v>
      </c>
      <c r="E1980" s="1" t="s">
        <v>263</v>
      </c>
      <c r="F1980" s="1" t="s">
        <v>461</v>
      </c>
      <c r="G1980" s="1" t="s">
        <v>116</v>
      </c>
      <c r="H1980" s="1" t="s">
        <v>40</v>
      </c>
      <c r="I1980" s="1" t="s">
        <v>117</v>
      </c>
      <c r="J1980" s="1" t="s">
        <v>81</v>
      </c>
      <c r="K1980" s="1" t="s">
        <v>259</v>
      </c>
      <c r="L1980" s="1" t="s">
        <v>260</v>
      </c>
      <c r="M1980" s="1" t="s">
        <v>11764</v>
      </c>
      <c r="N1980" s="1" t="s">
        <v>11765</v>
      </c>
      <c r="O1980" s="1" t="s">
        <v>122</v>
      </c>
      <c r="P1980" s="1" t="s">
        <v>199</v>
      </c>
      <c r="Q1980" s="1" t="s">
        <v>115</v>
      </c>
      <c r="R1980" s="1" t="s">
        <v>11766</v>
      </c>
      <c r="S1980" s="1" t="s">
        <v>2198</v>
      </c>
      <c r="T1980" s="1" t="s">
        <v>5821</v>
      </c>
      <c r="U1980" s="1" t="s">
        <v>265</v>
      </c>
      <c r="V1980" s="18">
        <v>1.3796296296296298E-2</v>
      </c>
      <c r="W1980" s="18">
        <v>4.3587962962962967E-2</v>
      </c>
      <c r="X1980" s="18">
        <v>2.9791666666666664E-2</v>
      </c>
      <c r="Y1980" s="1" t="e">
        <f>VLOOKUP(A1980,tickets!A:A,1,0)</f>
        <v>#N/A</v>
      </c>
    </row>
    <row r="1981" spans="1:25" hidden="1" x14ac:dyDescent="0.2">
      <c r="A1981" s="1" t="s">
        <v>5817</v>
      </c>
      <c r="B1981" s="1" t="s">
        <v>132</v>
      </c>
      <c r="C1981" s="1" t="s">
        <v>256</v>
      </c>
      <c r="D1981" s="1" t="s">
        <v>257</v>
      </c>
      <c r="E1981" s="1" t="s">
        <v>263</v>
      </c>
      <c r="F1981" s="1" t="s">
        <v>461</v>
      </c>
      <c r="G1981" s="1" t="s">
        <v>116</v>
      </c>
      <c r="H1981" s="1" t="s">
        <v>40</v>
      </c>
      <c r="I1981" s="1" t="s">
        <v>117</v>
      </c>
      <c r="J1981" s="1" t="s">
        <v>81</v>
      </c>
      <c r="K1981" s="1" t="s">
        <v>259</v>
      </c>
      <c r="L1981" s="1" t="s">
        <v>260</v>
      </c>
      <c r="M1981" s="1" t="s">
        <v>11767</v>
      </c>
      <c r="N1981" s="1" t="s">
        <v>11768</v>
      </c>
      <c r="O1981" s="1" t="s">
        <v>122</v>
      </c>
      <c r="P1981" s="1" t="s">
        <v>199</v>
      </c>
      <c r="Q1981" s="1" t="s">
        <v>115</v>
      </c>
      <c r="R1981" s="1" t="s">
        <v>11769</v>
      </c>
      <c r="S1981" s="1" t="s">
        <v>2198</v>
      </c>
      <c r="T1981" s="1" t="s">
        <v>5821</v>
      </c>
      <c r="U1981" s="1" t="s">
        <v>265</v>
      </c>
      <c r="V1981" s="18">
        <v>1.3923611111111111E-2</v>
      </c>
      <c r="W1981" s="18">
        <v>3.3298611111111112E-2</v>
      </c>
      <c r="X1981" s="18">
        <v>1.9375E-2</v>
      </c>
      <c r="Y1981" s="1" t="e">
        <f>VLOOKUP(A1981,tickets!A:A,1,0)</f>
        <v>#N/A</v>
      </c>
    </row>
    <row r="1982" spans="1:25" hidden="1" x14ac:dyDescent="0.2">
      <c r="A1982" s="1" t="s">
        <v>6080</v>
      </c>
      <c r="B1982" s="1" t="s">
        <v>132</v>
      </c>
      <c r="C1982" s="1" t="s">
        <v>256</v>
      </c>
      <c r="D1982" s="1" t="s">
        <v>257</v>
      </c>
      <c r="E1982" s="1" t="s">
        <v>263</v>
      </c>
      <c r="F1982" s="1" t="s">
        <v>461</v>
      </c>
      <c r="G1982" s="1" t="s">
        <v>116</v>
      </c>
      <c r="H1982" s="1" t="s">
        <v>40</v>
      </c>
      <c r="I1982" s="1" t="s">
        <v>117</v>
      </c>
      <c r="J1982" s="1" t="s">
        <v>81</v>
      </c>
      <c r="K1982" s="1" t="s">
        <v>259</v>
      </c>
      <c r="L1982" s="1" t="s">
        <v>260</v>
      </c>
      <c r="M1982" s="1" t="s">
        <v>11770</v>
      </c>
      <c r="N1982" s="1" t="s">
        <v>11771</v>
      </c>
      <c r="O1982" s="1" t="s">
        <v>122</v>
      </c>
      <c r="P1982" s="1" t="s">
        <v>199</v>
      </c>
      <c r="Q1982" s="1" t="s">
        <v>115</v>
      </c>
      <c r="R1982" s="1" t="s">
        <v>11772</v>
      </c>
      <c r="S1982" s="1" t="s">
        <v>2198</v>
      </c>
      <c r="T1982" s="1" t="s">
        <v>5821</v>
      </c>
      <c r="U1982" s="1" t="s">
        <v>265</v>
      </c>
      <c r="V1982" s="18">
        <v>1.4074074074074074E-2</v>
      </c>
      <c r="W1982" s="18">
        <v>3.1053240740740742E-2</v>
      </c>
      <c r="X1982" s="18">
        <v>1.6979166666666667E-2</v>
      </c>
      <c r="Y1982" s="1" t="e">
        <f>VLOOKUP(A1982,tickets!A:A,1,0)</f>
        <v>#N/A</v>
      </c>
    </row>
    <row r="1983" spans="1:25" hidden="1" x14ac:dyDescent="0.2">
      <c r="A1983" s="1" t="s">
        <v>5706</v>
      </c>
      <c r="B1983" s="1" t="s">
        <v>132</v>
      </c>
      <c r="C1983" s="1" t="s">
        <v>251</v>
      </c>
      <c r="D1983" s="1" t="s">
        <v>257</v>
      </c>
      <c r="E1983" s="1" t="s">
        <v>297</v>
      </c>
      <c r="F1983" s="1" t="s">
        <v>174</v>
      </c>
      <c r="G1983" s="1" t="s">
        <v>116</v>
      </c>
      <c r="H1983" s="1" t="s">
        <v>40</v>
      </c>
      <c r="I1983" s="1" t="s">
        <v>117</v>
      </c>
      <c r="J1983" s="1" t="s">
        <v>81</v>
      </c>
      <c r="K1983" s="1" t="s">
        <v>129</v>
      </c>
      <c r="L1983" s="1" t="s">
        <v>264</v>
      </c>
      <c r="M1983" s="1" t="s">
        <v>11773</v>
      </c>
      <c r="N1983" s="1" t="s">
        <v>11774</v>
      </c>
      <c r="O1983" s="1" t="s">
        <v>122</v>
      </c>
      <c r="P1983" s="1" t="s">
        <v>246</v>
      </c>
      <c r="Q1983" s="1" t="s">
        <v>247</v>
      </c>
      <c r="R1983" s="1" t="s">
        <v>11775</v>
      </c>
      <c r="S1983" s="1" t="s">
        <v>2356</v>
      </c>
      <c r="T1983" s="1" t="s">
        <v>5710</v>
      </c>
      <c r="U1983" s="1" t="s">
        <v>262</v>
      </c>
      <c r="V1983" s="18">
        <v>4.6874999999999998E-3</v>
      </c>
      <c r="W1983" s="18">
        <v>1.1585648148148149E-2</v>
      </c>
      <c r="X1983" s="18">
        <v>6.8981481481481489E-3</v>
      </c>
      <c r="Y1983" s="1" t="e">
        <f>VLOOKUP(A1983,tickets!A:A,1,0)</f>
        <v>#N/A</v>
      </c>
    </row>
    <row r="1984" spans="1:25" hidden="1" x14ac:dyDescent="0.2">
      <c r="A1984" s="1" t="s">
        <v>7287</v>
      </c>
      <c r="B1984" s="1" t="s">
        <v>132</v>
      </c>
      <c r="C1984" s="1" t="s">
        <v>251</v>
      </c>
      <c r="D1984" s="1" t="s">
        <v>257</v>
      </c>
      <c r="E1984" s="1" t="s">
        <v>297</v>
      </c>
      <c r="F1984" s="1" t="s">
        <v>174</v>
      </c>
      <c r="G1984" s="1" t="s">
        <v>116</v>
      </c>
      <c r="H1984" s="1" t="s">
        <v>40</v>
      </c>
      <c r="I1984" s="1" t="s">
        <v>117</v>
      </c>
      <c r="J1984" s="1" t="s">
        <v>81</v>
      </c>
      <c r="K1984" s="1" t="s">
        <v>129</v>
      </c>
      <c r="L1984" s="1" t="s">
        <v>264</v>
      </c>
      <c r="M1984" s="1" t="s">
        <v>11776</v>
      </c>
      <c r="N1984" s="1" t="s">
        <v>11777</v>
      </c>
      <c r="O1984" s="1" t="s">
        <v>122</v>
      </c>
      <c r="P1984" s="1" t="s">
        <v>246</v>
      </c>
      <c r="Q1984" s="1" t="s">
        <v>247</v>
      </c>
      <c r="R1984" s="1" t="s">
        <v>11778</v>
      </c>
      <c r="S1984" s="1" t="s">
        <v>2356</v>
      </c>
      <c r="T1984" s="1" t="s">
        <v>5710</v>
      </c>
      <c r="U1984" s="1" t="s">
        <v>262</v>
      </c>
      <c r="V1984" s="18">
        <v>4.7800925925925919E-3</v>
      </c>
      <c r="W1984" s="18">
        <v>9.9305555555555553E-3</v>
      </c>
      <c r="X1984" s="18">
        <v>5.1504629629629635E-3</v>
      </c>
      <c r="Y1984" s="1" t="e">
        <f>VLOOKUP(A1984,tickets!A:A,1,0)</f>
        <v>#N/A</v>
      </c>
    </row>
    <row r="1985" spans="1:25" hidden="1" x14ac:dyDescent="0.2">
      <c r="A1985" s="1" t="s">
        <v>7241</v>
      </c>
      <c r="B1985" s="1" t="s">
        <v>164</v>
      </c>
      <c r="C1985" s="1" t="s">
        <v>242</v>
      </c>
      <c r="D1985" s="1" t="s">
        <v>251</v>
      </c>
      <c r="E1985" s="1" t="s">
        <v>286</v>
      </c>
      <c r="F1985" s="1" t="s">
        <v>287</v>
      </c>
      <c r="G1985" s="1" t="s">
        <v>110</v>
      </c>
      <c r="H1985" s="1" t="s">
        <v>50</v>
      </c>
      <c r="I1985" s="1" t="s">
        <v>109</v>
      </c>
      <c r="J1985" s="1" t="s">
        <v>81</v>
      </c>
      <c r="K1985" s="1" t="s">
        <v>114</v>
      </c>
      <c r="L1985" s="1" t="s">
        <v>364</v>
      </c>
      <c r="M1985" s="1" t="s">
        <v>11779</v>
      </c>
      <c r="N1985" s="1" t="s">
        <v>11780</v>
      </c>
      <c r="O1985" s="1" t="s">
        <v>122</v>
      </c>
      <c r="P1985" s="1" t="s">
        <v>246</v>
      </c>
      <c r="Q1985" s="1" t="s">
        <v>247</v>
      </c>
      <c r="R1985" s="1" t="s">
        <v>11781</v>
      </c>
      <c r="S1985" s="1" t="s">
        <v>2198</v>
      </c>
      <c r="T1985" s="1" t="s">
        <v>364</v>
      </c>
      <c r="U1985" s="1" t="s">
        <v>276</v>
      </c>
      <c r="V1985" s="18">
        <v>0</v>
      </c>
      <c r="W1985" s="18">
        <v>2.7291666666666662E-2</v>
      </c>
      <c r="X1985" s="18">
        <v>2.7291666666666662E-2</v>
      </c>
      <c r="Y1985" s="1" t="e">
        <f>VLOOKUP(A1985,tickets!A:A,1,0)</f>
        <v>#N/A</v>
      </c>
    </row>
    <row r="1986" spans="1:25" x14ac:dyDescent="0.2">
      <c r="A1986" s="1" t="s">
        <v>2357</v>
      </c>
      <c r="B1986" s="1" t="s">
        <v>164</v>
      </c>
      <c r="C1986" s="1" t="s">
        <v>18</v>
      </c>
      <c r="D1986" s="1" t="s">
        <v>251</v>
      </c>
      <c r="E1986" s="1" t="s">
        <v>57</v>
      </c>
      <c r="F1986" s="1" t="s">
        <v>287</v>
      </c>
      <c r="G1986" s="1" t="s">
        <v>110</v>
      </c>
      <c r="H1986" s="1" t="s">
        <v>50</v>
      </c>
      <c r="I1986" s="1" t="s">
        <v>109</v>
      </c>
      <c r="J1986" s="1" t="s">
        <v>81</v>
      </c>
      <c r="K1986" s="1" t="s">
        <v>114</v>
      </c>
      <c r="L1986" s="1" t="s">
        <v>2361</v>
      </c>
      <c r="M1986" s="1" t="s">
        <v>2358</v>
      </c>
      <c r="N1986" s="1" t="s">
        <v>2359</v>
      </c>
      <c r="O1986" s="1" t="s">
        <v>122</v>
      </c>
      <c r="P1986" s="1" t="s">
        <v>246</v>
      </c>
      <c r="Q1986" s="1" t="s">
        <v>247</v>
      </c>
      <c r="R1986" s="1" t="s">
        <v>2360</v>
      </c>
      <c r="S1986" s="1" t="s">
        <v>2356</v>
      </c>
      <c r="T1986" s="1" t="s">
        <v>5997</v>
      </c>
      <c r="U1986" s="1" t="s">
        <v>5998</v>
      </c>
      <c r="V1986" s="18">
        <v>0.34612268518518513</v>
      </c>
      <c r="W1986" s="18">
        <v>0.36451388888888886</v>
      </c>
      <c r="X1986" s="18">
        <v>1.8391203703703705E-2</v>
      </c>
      <c r="Y1986" s="1" t="e">
        <f>VLOOKUP(A1986,tickets!A:A,1,0)</f>
        <v>#N/A</v>
      </c>
    </row>
    <row r="1987" spans="1:25" x14ac:dyDescent="0.2">
      <c r="A1987" s="1" t="s">
        <v>2348</v>
      </c>
      <c r="B1987" s="1" t="s">
        <v>115</v>
      </c>
      <c r="C1987" s="1" t="s">
        <v>18</v>
      </c>
      <c r="D1987" s="1" t="s">
        <v>257</v>
      </c>
      <c r="E1987" s="1" t="s">
        <v>57</v>
      </c>
      <c r="F1987" s="1" t="s">
        <v>156</v>
      </c>
      <c r="G1987" s="1" t="s">
        <v>116</v>
      </c>
      <c r="H1987" s="1" t="s">
        <v>40</v>
      </c>
      <c r="I1987" s="1" t="s">
        <v>117</v>
      </c>
      <c r="J1987" s="1" t="s">
        <v>81</v>
      </c>
      <c r="K1987" s="1" t="s">
        <v>111</v>
      </c>
      <c r="L1987" s="1" t="s">
        <v>2352</v>
      </c>
      <c r="M1987" s="1" t="s">
        <v>2349</v>
      </c>
      <c r="N1987" s="1" t="s">
        <v>2350</v>
      </c>
      <c r="O1987" s="1" t="s">
        <v>122</v>
      </c>
      <c r="P1987" s="1" t="s">
        <v>246</v>
      </c>
      <c r="Q1987" s="1" t="s">
        <v>247</v>
      </c>
      <c r="R1987" s="1" t="s">
        <v>2351</v>
      </c>
      <c r="S1987" s="1" t="s">
        <v>2198</v>
      </c>
      <c r="T1987" s="1" t="s">
        <v>7016</v>
      </c>
      <c r="U1987" s="1" t="s">
        <v>7017</v>
      </c>
      <c r="V1987" s="18">
        <v>9.6064814814814808E-4</v>
      </c>
      <c r="W1987" s="18">
        <v>5.2719907407407403E-2</v>
      </c>
      <c r="X1987" s="18">
        <v>5.1759259259259262E-2</v>
      </c>
      <c r="Y1987" s="1" t="e">
        <f>VLOOKUP(A1987,tickets!A:A,1,0)</f>
        <v>#N/A</v>
      </c>
    </row>
    <row r="1988" spans="1:25" hidden="1" x14ac:dyDescent="0.2">
      <c r="A1988" s="1" t="s">
        <v>6150</v>
      </c>
      <c r="B1988" s="1" t="s">
        <v>132</v>
      </c>
      <c r="C1988" s="1" t="s">
        <v>256</v>
      </c>
      <c r="D1988" s="1" t="s">
        <v>374</v>
      </c>
      <c r="E1988" s="1" t="s">
        <v>263</v>
      </c>
      <c r="F1988" s="1" t="s">
        <v>442</v>
      </c>
      <c r="G1988" s="1" t="s">
        <v>116</v>
      </c>
      <c r="H1988" s="1" t="s">
        <v>40</v>
      </c>
      <c r="I1988" s="1" t="s">
        <v>117</v>
      </c>
      <c r="J1988" s="1" t="s">
        <v>81</v>
      </c>
      <c r="K1988" s="1" t="s">
        <v>259</v>
      </c>
      <c r="L1988" s="1" t="s">
        <v>464</v>
      </c>
      <c r="M1988" s="1" t="s">
        <v>11782</v>
      </c>
      <c r="N1988" s="1" t="s">
        <v>11783</v>
      </c>
      <c r="O1988" s="1" t="s">
        <v>122</v>
      </c>
      <c r="P1988" s="1" t="s">
        <v>199</v>
      </c>
      <c r="Q1988" s="1" t="s">
        <v>115</v>
      </c>
      <c r="R1988" s="1" t="s">
        <v>11784</v>
      </c>
      <c r="S1988" s="1" t="s">
        <v>2198</v>
      </c>
      <c r="T1988" s="1" t="s">
        <v>5797</v>
      </c>
      <c r="U1988" s="1" t="s">
        <v>265</v>
      </c>
      <c r="V1988" s="18">
        <v>1.4270833333333335E-2</v>
      </c>
      <c r="W1988" s="18">
        <v>4.6793981481481478E-2</v>
      </c>
      <c r="X1988" s="18">
        <v>3.2523148148148148E-2</v>
      </c>
      <c r="Y1988" s="1" t="e">
        <f>VLOOKUP(A1988,tickets!A:A,1,0)</f>
        <v>#N/A</v>
      </c>
    </row>
    <row r="1989" spans="1:25" x14ac:dyDescent="0.2">
      <c r="A1989" s="1" t="s">
        <v>2506</v>
      </c>
      <c r="B1989" s="1" t="s">
        <v>112</v>
      </c>
      <c r="C1989" s="1" t="s">
        <v>18</v>
      </c>
      <c r="D1989" s="1" t="s">
        <v>17</v>
      </c>
      <c r="E1989" s="1" t="s">
        <v>57</v>
      </c>
      <c r="F1989" s="1" t="s">
        <v>113</v>
      </c>
      <c r="G1989" s="1" t="s">
        <v>110</v>
      </c>
      <c r="H1989" s="1" t="s">
        <v>50</v>
      </c>
      <c r="I1989" s="1" t="s">
        <v>109</v>
      </c>
      <c r="J1989" s="1" t="s">
        <v>81</v>
      </c>
      <c r="K1989" s="1" t="s">
        <v>111</v>
      </c>
      <c r="L1989" s="1" t="s">
        <v>2510</v>
      </c>
      <c r="M1989" s="1" t="s">
        <v>2507</v>
      </c>
      <c r="N1989" s="1" t="s">
        <v>2508</v>
      </c>
      <c r="O1989" s="1" t="s">
        <v>122</v>
      </c>
      <c r="P1989" s="1" t="s">
        <v>266</v>
      </c>
      <c r="Q1989" s="1" t="s">
        <v>267</v>
      </c>
      <c r="R1989" s="1" t="s">
        <v>2509</v>
      </c>
      <c r="S1989" s="1" t="s">
        <v>2410</v>
      </c>
      <c r="T1989" s="1" t="s">
        <v>2510</v>
      </c>
      <c r="U1989" s="1" t="s">
        <v>8261</v>
      </c>
      <c r="V1989" s="18">
        <v>2.8462037037037038</v>
      </c>
      <c r="W1989" s="18">
        <v>2.8480208333333334</v>
      </c>
      <c r="X1989" s="18">
        <v>1.8171296296296297E-3</v>
      </c>
      <c r="Y1989" s="1" t="e">
        <f>VLOOKUP(A1989,tickets!A:A,1,0)</f>
        <v>#N/A</v>
      </c>
    </row>
    <row r="1990" spans="1:25" hidden="1" x14ac:dyDescent="0.2">
      <c r="A1990" s="1" t="s">
        <v>7384</v>
      </c>
      <c r="B1990" s="1" t="s">
        <v>132</v>
      </c>
      <c r="C1990" s="1" t="s">
        <v>256</v>
      </c>
      <c r="D1990" s="1" t="s">
        <v>374</v>
      </c>
      <c r="E1990" s="1" t="s">
        <v>263</v>
      </c>
      <c r="F1990" s="1" t="s">
        <v>442</v>
      </c>
      <c r="G1990" s="1" t="s">
        <v>116</v>
      </c>
      <c r="H1990" s="1" t="s">
        <v>40</v>
      </c>
      <c r="I1990" s="1" t="s">
        <v>117</v>
      </c>
      <c r="J1990" s="1" t="s">
        <v>81</v>
      </c>
      <c r="K1990" s="1" t="s">
        <v>259</v>
      </c>
      <c r="L1990" s="1" t="s">
        <v>464</v>
      </c>
      <c r="M1990" s="1" t="s">
        <v>11785</v>
      </c>
      <c r="N1990" s="1" t="s">
        <v>11786</v>
      </c>
      <c r="O1990" s="1" t="s">
        <v>122</v>
      </c>
      <c r="P1990" s="1" t="s">
        <v>199</v>
      </c>
      <c r="Q1990" s="1" t="s">
        <v>115</v>
      </c>
      <c r="R1990" s="1" t="s">
        <v>11787</v>
      </c>
      <c r="S1990" s="1" t="s">
        <v>2198</v>
      </c>
      <c r="T1990" s="1" t="s">
        <v>5797</v>
      </c>
      <c r="U1990" s="1" t="s">
        <v>265</v>
      </c>
      <c r="V1990" s="18">
        <v>1.4409722222222221E-2</v>
      </c>
      <c r="W1990" s="18">
        <v>3.6527777777777777E-2</v>
      </c>
      <c r="X1990" s="18">
        <v>2.2118055555555557E-2</v>
      </c>
      <c r="Y1990" s="1" t="e">
        <f>VLOOKUP(A1990,tickets!A:A,1,0)</f>
        <v>#N/A</v>
      </c>
    </row>
    <row r="1991" spans="1:25" hidden="1" x14ac:dyDescent="0.2">
      <c r="A1991" s="1" t="s">
        <v>5793</v>
      </c>
      <c r="B1991" s="1" t="s">
        <v>132</v>
      </c>
      <c r="C1991" s="1" t="s">
        <v>256</v>
      </c>
      <c r="D1991" s="1" t="s">
        <v>374</v>
      </c>
      <c r="E1991" s="1" t="s">
        <v>263</v>
      </c>
      <c r="F1991" s="1" t="s">
        <v>442</v>
      </c>
      <c r="G1991" s="1" t="s">
        <v>116</v>
      </c>
      <c r="H1991" s="1" t="s">
        <v>40</v>
      </c>
      <c r="I1991" s="1" t="s">
        <v>117</v>
      </c>
      <c r="J1991" s="1" t="s">
        <v>81</v>
      </c>
      <c r="K1991" s="1" t="s">
        <v>259</v>
      </c>
      <c r="L1991" s="1" t="s">
        <v>464</v>
      </c>
      <c r="M1991" s="1" t="s">
        <v>11788</v>
      </c>
      <c r="N1991" s="1" t="s">
        <v>11789</v>
      </c>
      <c r="O1991" s="1" t="s">
        <v>122</v>
      </c>
      <c r="P1991" s="1" t="s">
        <v>199</v>
      </c>
      <c r="Q1991" s="1" t="s">
        <v>115</v>
      </c>
      <c r="R1991" s="1" t="s">
        <v>11790</v>
      </c>
      <c r="S1991" s="1" t="s">
        <v>2198</v>
      </c>
      <c r="T1991" s="1" t="s">
        <v>5797</v>
      </c>
      <c r="U1991" s="1" t="s">
        <v>265</v>
      </c>
      <c r="V1991" s="18">
        <v>1.4560185185185183E-2</v>
      </c>
      <c r="W1991" s="18">
        <v>3.0868055555555555E-2</v>
      </c>
      <c r="X1991" s="18">
        <v>1.6307870370370372E-2</v>
      </c>
      <c r="Y1991" s="1" t="e">
        <f>VLOOKUP(A1991,tickets!A:A,1,0)</f>
        <v>#N/A</v>
      </c>
    </row>
    <row r="1992" spans="1:25" hidden="1" x14ac:dyDescent="0.2">
      <c r="A1992" s="1" t="s">
        <v>6620</v>
      </c>
      <c r="B1992" s="1" t="s">
        <v>173</v>
      </c>
      <c r="C1992" s="1" t="s">
        <v>242</v>
      </c>
      <c r="D1992" s="1" t="s">
        <v>251</v>
      </c>
      <c r="E1992" s="1" t="s">
        <v>352</v>
      </c>
      <c r="F1992" s="1" t="s">
        <v>389</v>
      </c>
      <c r="G1992" s="1" t="s">
        <v>110</v>
      </c>
      <c r="H1992" s="1" t="s">
        <v>50</v>
      </c>
      <c r="I1992" s="1" t="s">
        <v>109</v>
      </c>
      <c r="J1992" s="1" t="s">
        <v>4186</v>
      </c>
      <c r="K1992" s="1" t="s">
        <v>114</v>
      </c>
      <c r="L1992" s="1" t="s">
        <v>6621</v>
      </c>
      <c r="M1992" s="1" t="s">
        <v>11791</v>
      </c>
      <c r="N1992" s="1" t="s">
        <v>11792</v>
      </c>
      <c r="O1992" s="1" t="s">
        <v>122</v>
      </c>
      <c r="P1992" s="1" t="s">
        <v>246</v>
      </c>
      <c r="Q1992" s="1" t="s">
        <v>247</v>
      </c>
      <c r="R1992" s="1" t="s">
        <v>11793</v>
      </c>
      <c r="S1992" s="1" t="s">
        <v>2198</v>
      </c>
      <c r="T1992" s="1" t="s">
        <v>6625</v>
      </c>
      <c r="U1992" s="1" t="s">
        <v>4980</v>
      </c>
      <c r="V1992" s="18">
        <v>0</v>
      </c>
      <c r="W1992" s="18">
        <v>0</v>
      </c>
      <c r="X1992" s="18">
        <v>0</v>
      </c>
      <c r="Y1992" s="1" t="e">
        <f>VLOOKUP(A1992,tickets!A:A,1,0)</f>
        <v>#N/A</v>
      </c>
    </row>
    <row r="1993" spans="1:25" hidden="1" x14ac:dyDescent="0.2">
      <c r="A1993" s="1" t="s">
        <v>6975</v>
      </c>
      <c r="B1993" s="1" t="s">
        <v>132</v>
      </c>
      <c r="C1993" s="1" t="s">
        <v>250</v>
      </c>
      <c r="D1993" s="1" t="s">
        <v>251</v>
      </c>
      <c r="E1993" s="1" t="s">
        <v>302</v>
      </c>
      <c r="F1993" s="1" t="s">
        <v>303</v>
      </c>
      <c r="G1993" s="1" t="s">
        <v>110</v>
      </c>
      <c r="H1993" s="1" t="s">
        <v>50</v>
      </c>
      <c r="I1993" s="1" t="s">
        <v>109</v>
      </c>
      <c r="J1993" s="1" t="s">
        <v>81</v>
      </c>
      <c r="K1993" s="1" t="s">
        <v>129</v>
      </c>
      <c r="L1993" s="1" t="s">
        <v>6976</v>
      </c>
      <c r="M1993" s="1" t="s">
        <v>11794</v>
      </c>
      <c r="N1993" s="1" t="s">
        <v>11795</v>
      </c>
      <c r="O1993" s="1" t="s">
        <v>122</v>
      </c>
      <c r="P1993" s="1" t="s">
        <v>246</v>
      </c>
      <c r="Q1993" s="1" t="s">
        <v>247</v>
      </c>
      <c r="R1993" s="1" t="s">
        <v>11796</v>
      </c>
      <c r="S1993" s="1" t="s">
        <v>2198</v>
      </c>
      <c r="T1993" s="1" t="s">
        <v>6980</v>
      </c>
      <c r="U1993" s="1" t="s">
        <v>6981</v>
      </c>
      <c r="V1993" s="18">
        <v>1.0763888888888889E-3</v>
      </c>
      <c r="W1993" s="18">
        <v>3.3449074074074071E-3</v>
      </c>
      <c r="X1993" s="18">
        <v>2.2685185185185182E-3</v>
      </c>
      <c r="Y1993" s="1" t="e">
        <f>VLOOKUP(A1993,tickets!A:A,1,0)</f>
        <v>#N/A</v>
      </c>
    </row>
    <row r="1994" spans="1:25" hidden="1" x14ac:dyDescent="0.2">
      <c r="A1994" s="1" t="s">
        <v>7168</v>
      </c>
      <c r="B1994" s="1" t="s">
        <v>132</v>
      </c>
      <c r="C1994" s="1" t="s">
        <v>256</v>
      </c>
      <c r="D1994" s="1" t="s">
        <v>257</v>
      </c>
      <c r="E1994" s="1" t="s">
        <v>263</v>
      </c>
      <c r="F1994" s="1" t="s">
        <v>219</v>
      </c>
      <c r="G1994" s="1" t="s">
        <v>116</v>
      </c>
      <c r="H1994" s="1" t="s">
        <v>40</v>
      </c>
      <c r="I1994" s="1" t="s">
        <v>117</v>
      </c>
      <c r="J1994" s="1" t="s">
        <v>81</v>
      </c>
      <c r="K1994" s="1" t="s">
        <v>259</v>
      </c>
      <c r="L1994" s="1" t="s">
        <v>260</v>
      </c>
      <c r="M1994" s="1" t="s">
        <v>11797</v>
      </c>
      <c r="N1994" s="1" t="s">
        <v>11798</v>
      </c>
      <c r="O1994" s="1" t="s">
        <v>122</v>
      </c>
      <c r="P1994" s="1" t="s">
        <v>199</v>
      </c>
      <c r="Q1994" s="1" t="s">
        <v>115</v>
      </c>
      <c r="R1994" s="1" t="s">
        <v>11799</v>
      </c>
      <c r="S1994" s="1" t="s">
        <v>2198</v>
      </c>
      <c r="T1994" s="1" t="s">
        <v>7172</v>
      </c>
      <c r="U1994" s="1" t="s">
        <v>265</v>
      </c>
      <c r="V1994" s="18">
        <v>1.4664351851851852E-2</v>
      </c>
      <c r="W1994" s="18">
        <v>4.5659722222222227E-2</v>
      </c>
      <c r="X1994" s="18">
        <v>3.0995370370370371E-2</v>
      </c>
      <c r="Y1994" s="1" t="e">
        <f>VLOOKUP(A1994,tickets!A:A,1,0)</f>
        <v>#N/A</v>
      </c>
    </row>
    <row r="1995" spans="1:25" hidden="1" x14ac:dyDescent="0.2">
      <c r="A1995" s="1" t="s">
        <v>2436</v>
      </c>
      <c r="B1995" s="1" t="s">
        <v>152</v>
      </c>
      <c r="C1995" s="1" t="s">
        <v>20</v>
      </c>
      <c r="D1995" s="1" t="s">
        <v>242</v>
      </c>
      <c r="E1995" s="1" t="s">
        <v>65</v>
      </c>
      <c r="F1995" s="1" t="s">
        <v>198</v>
      </c>
      <c r="G1995" s="1" t="s">
        <v>110</v>
      </c>
      <c r="H1995" s="1" t="s">
        <v>50</v>
      </c>
      <c r="I1995" s="1" t="s">
        <v>109</v>
      </c>
      <c r="J1995" s="1" t="s">
        <v>80</v>
      </c>
      <c r="K1995" s="1" t="s">
        <v>111</v>
      </c>
      <c r="L1995" s="1" t="s">
        <v>2440</v>
      </c>
      <c r="M1995" s="1" t="s">
        <v>2437</v>
      </c>
      <c r="N1995" s="1" t="s">
        <v>2438</v>
      </c>
      <c r="O1995" s="1" t="s">
        <v>122</v>
      </c>
      <c r="P1995" s="1" t="s">
        <v>266</v>
      </c>
      <c r="Q1995" s="1" t="s">
        <v>417</v>
      </c>
      <c r="R1995" s="1" t="s">
        <v>2439</v>
      </c>
      <c r="S1995" s="1" t="s">
        <v>2410</v>
      </c>
      <c r="T1995" s="1" t="s">
        <v>2440</v>
      </c>
      <c r="U1995" s="1" t="s">
        <v>7674</v>
      </c>
      <c r="V1995" s="18">
        <v>2.1527546296296296</v>
      </c>
      <c r="W1995" s="18">
        <v>2.4211574074074074</v>
      </c>
      <c r="X1995" s="18">
        <v>0.26840277777777777</v>
      </c>
      <c r="Y1995" s="1" t="e">
        <f>VLOOKUP(A1995,tickets!A:A,1,0)</f>
        <v>#N/A</v>
      </c>
    </row>
    <row r="1996" spans="1:25" hidden="1" x14ac:dyDescent="0.2">
      <c r="A1996" s="1" t="s">
        <v>6221</v>
      </c>
      <c r="B1996" s="1" t="s">
        <v>132</v>
      </c>
      <c r="C1996" s="1" t="s">
        <v>250</v>
      </c>
      <c r="D1996" s="1" t="s">
        <v>251</v>
      </c>
      <c r="E1996" s="1" t="s">
        <v>263</v>
      </c>
      <c r="F1996" s="1" t="s">
        <v>293</v>
      </c>
      <c r="G1996" s="1" t="s">
        <v>116</v>
      </c>
      <c r="H1996" s="1" t="s">
        <v>40</v>
      </c>
      <c r="I1996" s="1" t="s">
        <v>117</v>
      </c>
      <c r="J1996" s="1" t="s">
        <v>81</v>
      </c>
      <c r="K1996" s="1" t="s">
        <v>129</v>
      </c>
      <c r="L1996" s="1" t="s">
        <v>6222</v>
      </c>
      <c r="M1996" s="1" t="s">
        <v>11800</v>
      </c>
      <c r="N1996" s="1" t="s">
        <v>11801</v>
      </c>
      <c r="O1996" s="1" t="s">
        <v>122</v>
      </c>
      <c r="P1996" s="1" t="s">
        <v>246</v>
      </c>
      <c r="Q1996" s="1" t="s">
        <v>247</v>
      </c>
      <c r="R1996" s="1" t="s">
        <v>11801</v>
      </c>
      <c r="S1996" s="1" t="s">
        <v>2356</v>
      </c>
      <c r="T1996" s="1" t="s">
        <v>6222</v>
      </c>
      <c r="U1996" s="1" t="s">
        <v>294</v>
      </c>
      <c r="V1996" s="18">
        <v>0</v>
      </c>
      <c r="W1996" s="18">
        <v>1.5509259259259261E-3</v>
      </c>
      <c r="X1996" s="18">
        <v>1.5509259259259261E-3</v>
      </c>
      <c r="Y1996" s="1" t="e">
        <f>VLOOKUP(A1996,tickets!A:A,1,0)</f>
        <v>#N/A</v>
      </c>
    </row>
    <row r="1997" spans="1:25" hidden="1" x14ac:dyDescent="0.2">
      <c r="A1997" s="1" t="s">
        <v>6882</v>
      </c>
      <c r="B1997" s="1" t="s">
        <v>132</v>
      </c>
      <c r="C1997" s="1" t="s">
        <v>250</v>
      </c>
      <c r="D1997" s="1" t="s">
        <v>251</v>
      </c>
      <c r="E1997" s="1" t="s">
        <v>263</v>
      </c>
      <c r="F1997" s="1" t="s">
        <v>293</v>
      </c>
      <c r="G1997" s="1" t="s">
        <v>116</v>
      </c>
      <c r="H1997" s="1" t="s">
        <v>40</v>
      </c>
      <c r="I1997" s="1" t="s">
        <v>117</v>
      </c>
      <c r="J1997" s="1" t="s">
        <v>81</v>
      </c>
      <c r="K1997" s="1" t="s">
        <v>129</v>
      </c>
      <c r="L1997" s="1" t="s">
        <v>333</v>
      </c>
      <c r="M1997" s="1" t="s">
        <v>11802</v>
      </c>
      <c r="N1997" s="1" t="s">
        <v>11803</v>
      </c>
      <c r="O1997" s="1" t="s">
        <v>122</v>
      </c>
      <c r="P1997" s="1" t="s">
        <v>246</v>
      </c>
      <c r="Q1997" s="1" t="s">
        <v>247</v>
      </c>
      <c r="R1997" s="1" t="s">
        <v>11803</v>
      </c>
      <c r="S1997" s="1" t="s">
        <v>2356</v>
      </c>
      <c r="T1997" s="1" t="s">
        <v>333</v>
      </c>
      <c r="U1997" s="1" t="s">
        <v>334</v>
      </c>
      <c r="V1997" s="18">
        <v>0</v>
      </c>
      <c r="W1997" s="18">
        <v>2.2569444444444447E-3</v>
      </c>
      <c r="X1997" s="18">
        <v>2.2569444444444447E-3</v>
      </c>
      <c r="Y1997" s="1" t="e">
        <f>VLOOKUP(A1997,tickets!A:A,1,0)</f>
        <v>#N/A</v>
      </c>
    </row>
    <row r="1998" spans="1:25" hidden="1" x14ac:dyDescent="0.2">
      <c r="A1998" s="1" t="s">
        <v>6885</v>
      </c>
      <c r="B1998" s="1" t="s">
        <v>132</v>
      </c>
      <c r="C1998" s="1" t="s">
        <v>250</v>
      </c>
      <c r="D1998" s="1" t="s">
        <v>251</v>
      </c>
      <c r="E1998" s="1" t="s">
        <v>263</v>
      </c>
      <c r="F1998" s="1" t="s">
        <v>293</v>
      </c>
      <c r="G1998" s="1" t="s">
        <v>116</v>
      </c>
      <c r="H1998" s="1" t="s">
        <v>40</v>
      </c>
      <c r="I1998" s="1" t="s">
        <v>117</v>
      </c>
      <c r="J1998" s="1" t="s">
        <v>81</v>
      </c>
      <c r="K1998" s="1" t="s">
        <v>129</v>
      </c>
      <c r="L1998" s="1" t="s">
        <v>386</v>
      </c>
      <c r="M1998" s="1" t="s">
        <v>11804</v>
      </c>
      <c r="N1998" s="1" t="s">
        <v>11805</v>
      </c>
      <c r="O1998" s="1" t="s">
        <v>122</v>
      </c>
      <c r="P1998" s="1" t="s">
        <v>246</v>
      </c>
      <c r="Q1998" s="1" t="s">
        <v>247</v>
      </c>
      <c r="R1998" s="1" t="s">
        <v>11805</v>
      </c>
      <c r="S1998" s="1" t="s">
        <v>2356</v>
      </c>
      <c r="T1998" s="1" t="s">
        <v>386</v>
      </c>
      <c r="U1998" s="1" t="s">
        <v>387</v>
      </c>
      <c r="V1998" s="18">
        <v>0</v>
      </c>
      <c r="W1998" s="18">
        <v>9.9537037037037042E-4</v>
      </c>
      <c r="X1998" s="18">
        <v>9.9537037037037042E-4</v>
      </c>
      <c r="Y1998" s="1" t="e">
        <f>VLOOKUP(A1998,tickets!A:A,1,0)</f>
        <v>#N/A</v>
      </c>
    </row>
    <row r="1999" spans="1:25" hidden="1" x14ac:dyDescent="0.2">
      <c r="A1999" s="1" t="s">
        <v>7178</v>
      </c>
      <c r="B1999" s="1" t="s">
        <v>164</v>
      </c>
      <c r="C1999" s="1" t="s">
        <v>295</v>
      </c>
      <c r="D1999" s="1" t="s">
        <v>296</v>
      </c>
      <c r="E1999" s="1" t="s">
        <v>297</v>
      </c>
      <c r="F1999" s="1" t="s">
        <v>298</v>
      </c>
      <c r="G1999" s="1" t="s">
        <v>110</v>
      </c>
      <c r="H1999" s="1" t="s">
        <v>50</v>
      </c>
      <c r="I1999" s="1" t="s">
        <v>109</v>
      </c>
      <c r="J1999" s="1" t="s">
        <v>4186</v>
      </c>
      <c r="K1999" s="1" t="s">
        <v>129</v>
      </c>
      <c r="L1999" s="1" t="s">
        <v>6404</v>
      </c>
      <c r="M1999" s="1" t="s">
        <v>11806</v>
      </c>
      <c r="N1999" s="1" t="s">
        <v>11807</v>
      </c>
      <c r="O1999" s="1" t="s">
        <v>122</v>
      </c>
      <c r="P1999" s="1" t="s">
        <v>266</v>
      </c>
      <c r="Q1999" s="1" t="s">
        <v>283</v>
      </c>
      <c r="R1999" s="1" t="s">
        <v>11808</v>
      </c>
      <c r="S1999" s="1" t="s">
        <v>2356</v>
      </c>
      <c r="U1999" s="1" t="s">
        <v>300</v>
      </c>
      <c r="V1999" s="18">
        <v>0</v>
      </c>
      <c r="W1999" s="18">
        <v>0</v>
      </c>
      <c r="X1999" s="18">
        <v>0</v>
      </c>
      <c r="Y1999" s="1" t="e">
        <f>VLOOKUP(A1999,tickets!A:A,1,0)</f>
        <v>#N/A</v>
      </c>
    </row>
    <row r="2000" spans="1:25" hidden="1" x14ac:dyDescent="0.2">
      <c r="A2000" s="1" t="s">
        <v>6768</v>
      </c>
      <c r="B2000" s="1" t="s">
        <v>173</v>
      </c>
      <c r="C2000" s="1" t="s">
        <v>242</v>
      </c>
      <c r="D2000" s="1" t="s">
        <v>251</v>
      </c>
      <c r="E2000" s="1" t="s">
        <v>281</v>
      </c>
      <c r="F2000" s="1" t="s">
        <v>282</v>
      </c>
      <c r="G2000" s="1" t="s">
        <v>110</v>
      </c>
      <c r="H2000" s="1" t="s">
        <v>50</v>
      </c>
      <c r="I2000" s="1" t="s">
        <v>109</v>
      </c>
      <c r="J2000" s="1" t="s">
        <v>4186</v>
      </c>
      <c r="K2000" s="1" t="s">
        <v>114</v>
      </c>
      <c r="L2000" s="1" t="s">
        <v>6769</v>
      </c>
      <c r="M2000" s="1" t="s">
        <v>11809</v>
      </c>
      <c r="N2000" s="1" t="s">
        <v>11810</v>
      </c>
      <c r="O2000" s="1" t="s">
        <v>122</v>
      </c>
      <c r="P2000" s="1" t="s">
        <v>266</v>
      </c>
      <c r="Q2000" s="1" t="s">
        <v>283</v>
      </c>
      <c r="R2000" s="1" t="s">
        <v>11811</v>
      </c>
      <c r="S2000" s="1" t="s">
        <v>2356</v>
      </c>
      <c r="T2000" s="1" t="s">
        <v>6773</v>
      </c>
      <c r="U2000" s="1" t="s">
        <v>6126</v>
      </c>
      <c r="V2000" s="18">
        <v>0</v>
      </c>
      <c r="W2000" s="18">
        <v>0</v>
      </c>
      <c r="X2000" s="18">
        <v>0</v>
      </c>
      <c r="Y2000" s="1" t="e">
        <f>VLOOKUP(A2000,tickets!A:A,1,0)</f>
        <v>#N/A</v>
      </c>
    </row>
    <row r="2001" spans="1:25" hidden="1" x14ac:dyDescent="0.2">
      <c r="A2001" s="1" t="s">
        <v>2353</v>
      </c>
      <c r="B2001" s="1" t="s">
        <v>124</v>
      </c>
      <c r="C2001" s="1" t="s">
        <v>18</v>
      </c>
      <c r="D2001" s="1" t="s">
        <v>277</v>
      </c>
      <c r="E2001" s="1" t="s">
        <v>57</v>
      </c>
      <c r="F2001" s="1" t="s">
        <v>125</v>
      </c>
      <c r="G2001" s="1" t="s">
        <v>123</v>
      </c>
      <c r="H2001" s="1" t="s">
        <v>50</v>
      </c>
      <c r="I2001" s="1" t="s">
        <v>109</v>
      </c>
      <c r="J2001" s="1" t="s">
        <v>80</v>
      </c>
      <c r="K2001" s="1" t="s">
        <v>121</v>
      </c>
      <c r="L2001" s="1" t="s">
        <v>137</v>
      </c>
      <c r="M2001" s="1" t="s">
        <v>2354</v>
      </c>
      <c r="N2001" s="1" t="s">
        <v>2354</v>
      </c>
      <c r="O2001" s="1" t="s">
        <v>122</v>
      </c>
      <c r="P2001" s="1" t="s">
        <v>278</v>
      </c>
      <c r="Q2001" s="1" t="s">
        <v>278</v>
      </c>
      <c r="R2001" s="1" t="s">
        <v>2355</v>
      </c>
      <c r="S2001" s="1" t="s">
        <v>2356</v>
      </c>
      <c r="T2001" s="1" t="s">
        <v>510</v>
      </c>
      <c r="U2001" s="1" t="s">
        <v>6628</v>
      </c>
      <c r="V2001" s="18">
        <v>0.10282407407407407</v>
      </c>
      <c r="W2001" s="18">
        <v>0.10449074074074073</v>
      </c>
      <c r="X2001" s="18">
        <v>1.6666666666666668E-3</v>
      </c>
      <c r="Y2001" s="1" t="e">
        <f>VLOOKUP(A2001,tickets!A:A,1,0)</f>
        <v>#N/A</v>
      </c>
    </row>
    <row r="2002" spans="1:25" x14ac:dyDescent="0.2">
      <c r="A2002" s="1" t="s">
        <v>2397</v>
      </c>
      <c r="B2002" s="1" t="s">
        <v>115</v>
      </c>
      <c r="C2002" s="1" t="s">
        <v>18</v>
      </c>
      <c r="D2002" s="1" t="s">
        <v>243</v>
      </c>
      <c r="E2002" s="1" t="s">
        <v>57</v>
      </c>
      <c r="F2002" s="1" t="s">
        <v>141</v>
      </c>
      <c r="G2002" s="1" t="s">
        <v>110</v>
      </c>
      <c r="H2002" s="1" t="s">
        <v>50</v>
      </c>
      <c r="I2002" s="1" t="s">
        <v>109</v>
      </c>
      <c r="J2002" s="1" t="s">
        <v>81</v>
      </c>
      <c r="K2002" s="1" t="s">
        <v>140</v>
      </c>
      <c r="L2002" s="1" t="s">
        <v>2401</v>
      </c>
      <c r="M2002" s="1" t="s">
        <v>2398</v>
      </c>
      <c r="N2002" s="1" t="s">
        <v>2399</v>
      </c>
      <c r="O2002" s="1" t="s">
        <v>122</v>
      </c>
      <c r="P2002" s="1" t="s">
        <v>246</v>
      </c>
      <c r="Q2002" s="1" t="s">
        <v>247</v>
      </c>
      <c r="R2002" s="1" t="s">
        <v>2400</v>
      </c>
      <c r="S2002" s="1" t="s">
        <v>2390</v>
      </c>
      <c r="T2002" s="1" t="s">
        <v>6157</v>
      </c>
      <c r="U2002" s="1" t="s">
        <v>6158</v>
      </c>
      <c r="V2002" s="18">
        <v>1.6909953703703702</v>
      </c>
      <c r="W2002" s="18">
        <v>1.693888888888889</v>
      </c>
      <c r="X2002" s="18">
        <v>2.8935185185185188E-3</v>
      </c>
      <c r="Y2002" s="1" t="e">
        <f>VLOOKUP(A2002,tickets!A:A,1,0)</f>
        <v>#N/A</v>
      </c>
    </row>
    <row r="2003" spans="1:25" x14ac:dyDescent="0.2">
      <c r="A2003" s="1" t="s">
        <v>2402</v>
      </c>
      <c r="B2003" s="1" t="s">
        <v>152</v>
      </c>
      <c r="C2003" s="1" t="s">
        <v>13</v>
      </c>
      <c r="D2003" s="1" t="s">
        <v>13</v>
      </c>
      <c r="E2003" s="1" t="s">
        <v>39</v>
      </c>
      <c r="F2003" s="1" t="s">
        <v>210</v>
      </c>
      <c r="G2003" s="1" t="s">
        <v>110</v>
      </c>
      <c r="H2003" s="1" t="s">
        <v>50</v>
      </c>
      <c r="I2003" s="1" t="s">
        <v>109</v>
      </c>
      <c r="J2003" s="1" t="s">
        <v>81</v>
      </c>
      <c r="K2003" s="1" t="s">
        <v>111</v>
      </c>
      <c r="L2003" s="1" t="s">
        <v>2406</v>
      </c>
      <c r="M2003" s="1" t="s">
        <v>2403</v>
      </c>
      <c r="N2003" s="1" t="s">
        <v>2404</v>
      </c>
      <c r="O2003" s="1" t="s">
        <v>122</v>
      </c>
      <c r="P2003" s="1" t="s">
        <v>246</v>
      </c>
      <c r="Q2003" s="1" t="s">
        <v>247</v>
      </c>
      <c r="R2003" s="1" t="s">
        <v>2405</v>
      </c>
      <c r="S2003" s="1" t="s">
        <v>2390</v>
      </c>
      <c r="T2003" s="1" t="s">
        <v>6827</v>
      </c>
      <c r="U2003" s="1" t="s">
        <v>6828</v>
      </c>
      <c r="V2003" s="18">
        <v>1.3406365740740742</v>
      </c>
      <c r="W2003" s="18">
        <v>1.3414351851851851</v>
      </c>
      <c r="X2003" s="18">
        <v>7.9861111111111105E-4</v>
      </c>
      <c r="Y2003" s="1" t="e">
        <f>VLOOKUP(A2003,tickets!A:A,1,0)</f>
        <v>#N/A</v>
      </c>
    </row>
    <row r="2004" spans="1:25" hidden="1" x14ac:dyDescent="0.2">
      <c r="A2004" s="1" t="s">
        <v>5808</v>
      </c>
      <c r="B2004" s="1" t="s">
        <v>132</v>
      </c>
      <c r="C2004" s="1" t="s">
        <v>250</v>
      </c>
      <c r="D2004" s="1" t="s">
        <v>251</v>
      </c>
      <c r="E2004" s="1" t="s">
        <v>302</v>
      </c>
      <c r="F2004" s="1" t="s">
        <v>303</v>
      </c>
      <c r="G2004" s="1" t="s">
        <v>110</v>
      </c>
      <c r="H2004" s="1" t="s">
        <v>50</v>
      </c>
      <c r="I2004" s="1" t="s">
        <v>109</v>
      </c>
      <c r="J2004" s="1" t="s">
        <v>4186</v>
      </c>
      <c r="K2004" s="1" t="s">
        <v>129</v>
      </c>
      <c r="L2004" s="1" t="s">
        <v>313</v>
      </c>
      <c r="M2004" s="1" t="s">
        <v>11812</v>
      </c>
      <c r="N2004" s="1" t="s">
        <v>11813</v>
      </c>
      <c r="O2004" s="1" t="s">
        <v>122</v>
      </c>
      <c r="P2004" s="1" t="s">
        <v>246</v>
      </c>
      <c r="Q2004" s="1" t="s">
        <v>247</v>
      </c>
      <c r="R2004" s="1" t="s">
        <v>11814</v>
      </c>
      <c r="S2004" s="1" t="s">
        <v>2356</v>
      </c>
      <c r="T2004" s="1" t="s">
        <v>304</v>
      </c>
      <c r="U2004" s="1" t="s">
        <v>305</v>
      </c>
      <c r="V2004" s="18">
        <v>0</v>
      </c>
      <c r="W2004" s="18">
        <v>0</v>
      </c>
      <c r="X2004" s="18">
        <v>0</v>
      </c>
      <c r="Y2004" s="1" t="e">
        <f>VLOOKUP(A2004,tickets!A:A,1,0)</f>
        <v>#N/A</v>
      </c>
    </row>
    <row r="2005" spans="1:25" hidden="1" x14ac:dyDescent="0.2">
      <c r="A2005" s="1" t="s">
        <v>6120</v>
      </c>
      <c r="B2005" s="1" t="s">
        <v>173</v>
      </c>
      <c r="C2005" s="1" t="s">
        <v>242</v>
      </c>
      <c r="D2005" s="1" t="s">
        <v>251</v>
      </c>
      <c r="E2005" s="1" t="s">
        <v>281</v>
      </c>
      <c r="F2005" s="1" t="s">
        <v>282</v>
      </c>
      <c r="G2005" s="1" t="s">
        <v>110</v>
      </c>
      <c r="H2005" s="1" t="s">
        <v>50</v>
      </c>
      <c r="I2005" s="1" t="s">
        <v>109</v>
      </c>
      <c r="J2005" s="1" t="s">
        <v>4186</v>
      </c>
      <c r="K2005" s="1" t="s">
        <v>114</v>
      </c>
      <c r="L2005" s="1" t="s">
        <v>6121</v>
      </c>
      <c r="M2005" s="1" t="s">
        <v>11815</v>
      </c>
      <c r="N2005" s="1" t="s">
        <v>11816</v>
      </c>
      <c r="O2005" s="1" t="s">
        <v>122</v>
      </c>
      <c r="P2005" s="1" t="s">
        <v>266</v>
      </c>
      <c r="Q2005" s="1" t="s">
        <v>283</v>
      </c>
      <c r="R2005" s="1" t="s">
        <v>11817</v>
      </c>
      <c r="S2005" s="1" t="s">
        <v>2390</v>
      </c>
      <c r="T2005" s="1" t="s">
        <v>6125</v>
      </c>
      <c r="U2005" s="1" t="s">
        <v>6126</v>
      </c>
      <c r="V2005" s="18">
        <v>0</v>
      </c>
      <c r="W2005" s="18">
        <v>0</v>
      </c>
      <c r="X2005" s="18">
        <v>0</v>
      </c>
      <c r="Y2005" s="1" t="e">
        <f>VLOOKUP(A2005,tickets!A:A,1,0)</f>
        <v>#N/A</v>
      </c>
    </row>
    <row r="2006" spans="1:25" hidden="1" x14ac:dyDescent="0.2">
      <c r="A2006" s="1" t="s">
        <v>2362</v>
      </c>
      <c r="B2006" s="1" t="s">
        <v>124</v>
      </c>
      <c r="C2006" s="1" t="s">
        <v>19</v>
      </c>
      <c r="D2006" s="1" t="s">
        <v>6209</v>
      </c>
      <c r="E2006" s="1" t="s">
        <v>62</v>
      </c>
      <c r="F2006" s="1" t="s">
        <v>125</v>
      </c>
      <c r="G2006" s="1" t="s">
        <v>123</v>
      </c>
      <c r="H2006" s="1" t="s">
        <v>50</v>
      </c>
      <c r="I2006" s="1" t="s">
        <v>109</v>
      </c>
      <c r="J2006" s="1" t="s">
        <v>80</v>
      </c>
      <c r="K2006" s="1" t="s">
        <v>114</v>
      </c>
      <c r="L2006" s="1" t="s">
        <v>1443</v>
      </c>
      <c r="M2006" s="1" t="s">
        <v>2363</v>
      </c>
      <c r="N2006" s="1" t="s">
        <v>2363</v>
      </c>
      <c r="O2006" s="1" t="s">
        <v>122</v>
      </c>
      <c r="P2006" s="1" t="s">
        <v>266</v>
      </c>
      <c r="Q2006" s="1" t="s">
        <v>267</v>
      </c>
      <c r="R2006" s="1" t="s">
        <v>2364</v>
      </c>
      <c r="S2006" s="1" t="s">
        <v>2356</v>
      </c>
      <c r="T2006" s="1" t="s">
        <v>6212</v>
      </c>
      <c r="U2006" s="1" t="s">
        <v>6902</v>
      </c>
      <c r="V2006" s="18">
        <v>5.2256944444444446E-2</v>
      </c>
      <c r="W2006" s="18">
        <v>5.3495370370370367E-2</v>
      </c>
      <c r="X2006" s="18">
        <v>1.2384259259259258E-3</v>
      </c>
      <c r="Y2006" s="1" t="e">
        <f>VLOOKUP(A2006,tickets!A:A,1,0)</f>
        <v>#N/A</v>
      </c>
    </row>
    <row r="2007" spans="1:25" hidden="1" x14ac:dyDescent="0.2">
      <c r="A2007" s="1" t="s">
        <v>2370</v>
      </c>
      <c r="B2007" s="1" t="s">
        <v>124</v>
      </c>
      <c r="C2007" s="1" t="s">
        <v>18</v>
      </c>
      <c r="D2007" s="1" t="s">
        <v>277</v>
      </c>
      <c r="E2007" s="1" t="s">
        <v>57</v>
      </c>
      <c r="F2007" s="1" t="s">
        <v>125</v>
      </c>
      <c r="G2007" s="1" t="s">
        <v>123</v>
      </c>
      <c r="H2007" s="1" t="s">
        <v>50</v>
      </c>
      <c r="I2007" s="1" t="s">
        <v>109</v>
      </c>
      <c r="J2007" s="1" t="s">
        <v>80</v>
      </c>
      <c r="K2007" s="1" t="s">
        <v>121</v>
      </c>
      <c r="L2007" s="1" t="s">
        <v>137</v>
      </c>
      <c r="M2007" s="1" t="s">
        <v>2371</v>
      </c>
      <c r="N2007" s="1" t="s">
        <v>2371</v>
      </c>
      <c r="O2007" s="1" t="s">
        <v>122</v>
      </c>
      <c r="P2007" s="1" t="s">
        <v>278</v>
      </c>
      <c r="Q2007" s="1" t="s">
        <v>278</v>
      </c>
      <c r="R2007" s="1" t="s">
        <v>2372</v>
      </c>
      <c r="S2007" s="1" t="s">
        <v>2356</v>
      </c>
      <c r="T2007" s="1" t="s">
        <v>510</v>
      </c>
      <c r="U2007" s="1" t="s">
        <v>7088</v>
      </c>
      <c r="V2007" s="18">
        <v>0.1829861111111111</v>
      </c>
      <c r="W2007" s="18">
        <v>0.18450231481481483</v>
      </c>
      <c r="X2007" s="18">
        <v>1.5162037037037036E-3</v>
      </c>
      <c r="Y2007" s="1" t="e">
        <f>VLOOKUP(A2007,tickets!A:A,1,0)</f>
        <v>#N/A</v>
      </c>
    </row>
    <row r="2008" spans="1:25" x14ac:dyDescent="0.2">
      <c r="A2008" s="1" t="s">
        <v>2365</v>
      </c>
      <c r="B2008" s="1" t="s">
        <v>167</v>
      </c>
      <c r="C2008" s="1" t="s">
        <v>22</v>
      </c>
      <c r="D2008" s="1" t="s">
        <v>22</v>
      </c>
      <c r="E2008" s="1" t="s">
        <v>47</v>
      </c>
      <c r="F2008" s="1" t="s">
        <v>205</v>
      </c>
      <c r="G2008" s="1" t="s">
        <v>110</v>
      </c>
      <c r="H2008" s="1" t="s">
        <v>50</v>
      </c>
      <c r="I2008" s="1" t="s">
        <v>109</v>
      </c>
      <c r="J2008" s="1" t="s">
        <v>81</v>
      </c>
      <c r="K2008" s="1" t="s">
        <v>129</v>
      </c>
      <c r="L2008" s="1" t="s">
        <v>2369</v>
      </c>
      <c r="M2008" s="1" t="s">
        <v>2366</v>
      </c>
      <c r="N2008" s="1" t="s">
        <v>2367</v>
      </c>
      <c r="O2008" s="1" t="s">
        <v>122</v>
      </c>
      <c r="P2008" s="1" t="s">
        <v>279</v>
      </c>
      <c r="Q2008" s="1" t="s">
        <v>280</v>
      </c>
      <c r="R2008" s="1" t="s">
        <v>2368</v>
      </c>
      <c r="S2008" s="1" t="s">
        <v>2356</v>
      </c>
      <c r="T2008" s="1" t="s">
        <v>470</v>
      </c>
      <c r="U2008" s="1" t="s">
        <v>470</v>
      </c>
      <c r="V2008" s="18">
        <v>0</v>
      </c>
      <c r="W2008" s="18">
        <v>1.5277777777777779E-3</v>
      </c>
      <c r="X2008" s="18">
        <v>1.5277777777777779E-3</v>
      </c>
      <c r="Y2008" s="1" t="e">
        <f>VLOOKUP(A2008,tickets!A:A,1,0)</f>
        <v>#N/A</v>
      </c>
    </row>
    <row r="2009" spans="1:25" hidden="1" x14ac:dyDescent="0.2">
      <c r="A2009" s="1" t="s">
        <v>6908</v>
      </c>
      <c r="B2009" s="1" t="s">
        <v>132</v>
      </c>
      <c r="C2009" s="1" t="s">
        <v>256</v>
      </c>
      <c r="D2009" s="1" t="s">
        <v>257</v>
      </c>
      <c r="E2009" s="1" t="s">
        <v>302</v>
      </c>
      <c r="F2009" s="1" t="s">
        <v>325</v>
      </c>
      <c r="G2009" s="1" t="s">
        <v>116</v>
      </c>
      <c r="H2009" s="1" t="s">
        <v>40</v>
      </c>
      <c r="I2009" s="1" t="s">
        <v>117</v>
      </c>
      <c r="J2009" s="1" t="s">
        <v>81</v>
      </c>
      <c r="K2009" s="1" t="s">
        <v>521</v>
      </c>
      <c r="L2009" s="1" t="s">
        <v>6909</v>
      </c>
      <c r="M2009" s="1" t="s">
        <v>11818</v>
      </c>
      <c r="N2009" s="1" t="s">
        <v>11819</v>
      </c>
      <c r="O2009" s="1" t="s">
        <v>122</v>
      </c>
      <c r="P2009" s="1" t="s">
        <v>199</v>
      </c>
      <c r="Q2009" s="1" t="s">
        <v>115</v>
      </c>
      <c r="R2009" s="1" t="s">
        <v>11820</v>
      </c>
      <c r="S2009" s="1" t="s">
        <v>2356</v>
      </c>
      <c r="T2009" s="1" t="s">
        <v>6913</v>
      </c>
      <c r="U2009" s="1" t="s">
        <v>324</v>
      </c>
      <c r="V2009" s="18">
        <v>0.32606481481481481</v>
      </c>
      <c r="W2009" s="18">
        <v>0.33880787037037036</v>
      </c>
      <c r="X2009" s="18">
        <v>1.2743055555555556E-2</v>
      </c>
      <c r="Y2009" s="1" t="e">
        <f>VLOOKUP(A2009,tickets!A:A,1,0)</f>
        <v>#N/A</v>
      </c>
    </row>
    <row r="2010" spans="1:25" hidden="1" x14ac:dyDescent="0.2">
      <c r="A2010" s="1" t="s">
        <v>5926</v>
      </c>
      <c r="B2010" s="1" t="s">
        <v>164</v>
      </c>
      <c r="C2010" s="1" t="s">
        <v>242</v>
      </c>
      <c r="D2010" s="1" t="s">
        <v>251</v>
      </c>
      <c r="E2010" s="1" t="s">
        <v>328</v>
      </c>
      <c r="F2010" s="1" t="s">
        <v>370</v>
      </c>
      <c r="G2010" s="1" t="s">
        <v>110</v>
      </c>
      <c r="H2010" s="1" t="s">
        <v>50</v>
      </c>
      <c r="I2010" s="1" t="s">
        <v>109</v>
      </c>
      <c r="J2010" s="1" t="s">
        <v>4186</v>
      </c>
      <c r="K2010" s="1" t="s">
        <v>114</v>
      </c>
      <c r="L2010" s="1" t="s">
        <v>5927</v>
      </c>
      <c r="M2010" s="1" t="s">
        <v>11821</v>
      </c>
      <c r="N2010" s="1" t="s">
        <v>11822</v>
      </c>
      <c r="O2010" s="1" t="s">
        <v>122</v>
      </c>
      <c r="P2010" s="1" t="s">
        <v>246</v>
      </c>
      <c r="Q2010" s="1" t="s">
        <v>247</v>
      </c>
      <c r="R2010" s="1" t="s">
        <v>11823</v>
      </c>
      <c r="S2010" s="1" t="s">
        <v>2356</v>
      </c>
      <c r="U2010" s="1" t="s">
        <v>5931</v>
      </c>
      <c r="V2010" s="18">
        <v>0</v>
      </c>
      <c r="W2010" s="18">
        <v>0</v>
      </c>
      <c r="X2010" s="18">
        <v>0</v>
      </c>
      <c r="Y2010" s="1" t="e">
        <f>VLOOKUP(A2010,tickets!A:A,1,0)</f>
        <v>#N/A</v>
      </c>
    </row>
    <row r="2011" spans="1:25" hidden="1" x14ac:dyDescent="0.2">
      <c r="A2011" s="1" t="s">
        <v>6084</v>
      </c>
      <c r="B2011" s="1" t="s">
        <v>132</v>
      </c>
      <c r="C2011" s="1" t="s">
        <v>251</v>
      </c>
      <c r="D2011" s="1" t="s">
        <v>257</v>
      </c>
      <c r="E2011" s="1" t="s">
        <v>297</v>
      </c>
      <c r="F2011" s="1" t="s">
        <v>174</v>
      </c>
      <c r="G2011" s="1" t="s">
        <v>116</v>
      </c>
      <c r="H2011" s="1" t="s">
        <v>40</v>
      </c>
      <c r="I2011" s="1" t="s">
        <v>117</v>
      </c>
      <c r="J2011" s="1" t="s">
        <v>80</v>
      </c>
      <c r="K2011" s="1" t="s">
        <v>348</v>
      </c>
      <c r="L2011" s="1" t="s">
        <v>441</v>
      </c>
      <c r="M2011" s="1" t="s">
        <v>11824</v>
      </c>
      <c r="N2011" s="1" t="s">
        <v>11825</v>
      </c>
      <c r="O2011" s="1" t="s">
        <v>122</v>
      </c>
      <c r="P2011" s="1" t="s">
        <v>266</v>
      </c>
      <c r="Q2011" s="1" t="s">
        <v>283</v>
      </c>
      <c r="R2011" s="1" t="s">
        <v>11826</v>
      </c>
      <c r="S2011" s="1" t="s">
        <v>2356</v>
      </c>
      <c r="T2011" s="1" t="s">
        <v>6088</v>
      </c>
      <c r="U2011" s="1" t="s">
        <v>262</v>
      </c>
      <c r="V2011" s="18">
        <v>8.7037037037037031E-3</v>
      </c>
      <c r="W2011" s="18">
        <v>2.165509259259259E-2</v>
      </c>
      <c r="X2011" s="18">
        <v>1.2951388888888887E-2</v>
      </c>
      <c r="Y2011" s="1" t="e">
        <f>VLOOKUP(A2011,tickets!A:A,1,0)</f>
        <v>#N/A</v>
      </c>
    </row>
    <row r="2012" spans="1:25" hidden="1" x14ac:dyDescent="0.2">
      <c r="A2012" s="1" t="s">
        <v>5692</v>
      </c>
      <c r="B2012" s="1" t="s">
        <v>164</v>
      </c>
      <c r="C2012" s="1" t="s">
        <v>242</v>
      </c>
      <c r="D2012" s="1" t="s">
        <v>251</v>
      </c>
      <c r="E2012" s="1" t="s">
        <v>328</v>
      </c>
      <c r="F2012" s="1" t="s">
        <v>370</v>
      </c>
      <c r="G2012" s="1" t="s">
        <v>110</v>
      </c>
      <c r="H2012" s="1" t="s">
        <v>50</v>
      </c>
      <c r="I2012" s="1" t="s">
        <v>109</v>
      </c>
      <c r="J2012" s="1" t="s">
        <v>4186</v>
      </c>
      <c r="K2012" s="1" t="s">
        <v>114</v>
      </c>
      <c r="L2012" s="1" t="s">
        <v>5693</v>
      </c>
      <c r="M2012" s="1" t="s">
        <v>11827</v>
      </c>
      <c r="N2012" s="1" t="s">
        <v>11828</v>
      </c>
      <c r="O2012" s="1" t="s">
        <v>122</v>
      </c>
      <c r="P2012" s="1" t="s">
        <v>246</v>
      </c>
      <c r="Q2012" s="1" t="s">
        <v>247</v>
      </c>
      <c r="R2012" s="1" t="s">
        <v>11829</v>
      </c>
      <c r="S2012" s="1" t="s">
        <v>2356</v>
      </c>
      <c r="U2012" s="1" t="s">
        <v>5698</v>
      </c>
      <c r="V2012" s="18">
        <v>0</v>
      </c>
      <c r="W2012" s="18">
        <v>0</v>
      </c>
      <c r="X2012" s="18">
        <v>0</v>
      </c>
      <c r="Y2012" s="1" t="e">
        <f>VLOOKUP(A2012,tickets!A:A,1,0)</f>
        <v>#N/A</v>
      </c>
    </row>
    <row r="2013" spans="1:25" hidden="1" x14ac:dyDescent="0.2">
      <c r="A2013" s="1" t="s">
        <v>6399</v>
      </c>
      <c r="B2013" s="1" t="s">
        <v>132</v>
      </c>
      <c r="C2013" s="1" t="s">
        <v>250</v>
      </c>
      <c r="D2013" s="1" t="s">
        <v>251</v>
      </c>
      <c r="E2013" s="1" t="s">
        <v>302</v>
      </c>
      <c r="F2013" s="1" t="s">
        <v>303</v>
      </c>
      <c r="G2013" s="1" t="s">
        <v>110</v>
      </c>
      <c r="H2013" s="1" t="s">
        <v>50</v>
      </c>
      <c r="I2013" s="1" t="s">
        <v>109</v>
      </c>
      <c r="J2013" s="1" t="s">
        <v>4186</v>
      </c>
      <c r="K2013" s="1" t="s">
        <v>129</v>
      </c>
      <c r="L2013" s="1" t="s">
        <v>306</v>
      </c>
      <c r="M2013" s="1" t="s">
        <v>11830</v>
      </c>
      <c r="N2013" s="1" t="s">
        <v>11831</v>
      </c>
      <c r="O2013" s="1" t="s">
        <v>122</v>
      </c>
      <c r="P2013" s="1" t="s">
        <v>246</v>
      </c>
      <c r="Q2013" s="1" t="s">
        <v>247</v>
      </c>
      <c r="R2013" s="1" t="s">
        <v>11832</v>
      </c>
      <c r="S2013" s="1" t="s">
        <v>2356</v>
      </c>
      <c r="T2013" s="1" t="s">
        <v>307</v>
      </c>
      <c r="U2013" s="1" t="s">
        <v>276</v>
      </c>
      <c r="V2013" s="18">
        <v>0</v>
      </c>
      <c r="W2013" s="18">
        <v>0</v>
      </c>
      <c r="X2013" s="18">
        <v>0</v>
      </c>
      <c r="Y2013" s="1" t="e">
        <f>VLOOKUP(A2013,tickets!A:A,1,0)</f>
        <v>#N/A</v>
      </c>
    </row>
    <row r="2014" spans="1:25" hidden="1" x14ac:dyDescent="0.2">
      <c r="A2014" s="1" t="s">
        <v>2386</v>
      </c>
      <c r="B2014" s="1" t="s">
        <v>112</v>
      </c>
      <c r="C2014" s="1" t="s">
        <v>19</v>
      </c>
      <c r="D2014" s="1" t="s">
        <v>311</v>
      </c>
      <c r="E2014" s="1" t="s">
        <v>62</v>
      </c>
      <c r="F2014" s="1" t="s">
        <v>209</v>
      </c>
      <c r="G2014" s="1" t="s">
        <v>116</v>
      </c>
      <c r="H2014" s="1" t="s">
        <v>50</v>
      </c>
      <c r="I2014" s="1" t="s">
        <v>109</v>
      </c>
      <c r="J2014" s="1" t="s">
        <v>80</v>
      </c>
      <c r="K2014" s="1" t="s">
        <v>121</v>
      </c>
      <c r="L2014" s="1" t="s">
        <v>2391</v>
      </c>
      <c r="M2014" s="1" t="s">
        <v>2387</v>
      </c>
      <c r="N2014" s="1" t="s">
        <v>2388</v>
      </c>
      <c r="O2014" s="1" t="s">
        <v>122</v>
      </c>
      <c r="P2014" s="1" t="s">
        <v>266</v>
      </c>
      <c r="Q2014" s="1" t="s">
        <v>267</v>
      </c>
      <c r="R2014" s="1" t="s">
        <v>2389</v>
      </c>
      <c r="S2014" s="1" t="s">
        <v>2390</v>
      </c>
      <c r="T2014" s="1" t="s">
        <v>6969</v>
      </c>
      <c r="U2014" s="1" t="s">
        <v>6970</v>
      </c>
      <c r="V2014" s="18">
        <v>7.858796296296296E-3</v>
      </c>
      <c r="W2014" s="18">
        <v>2.0625000000000001E-2</v>
      </c>
      <c r="X2014" s="18">
        <v>1.2766203703703703E-2</v>
      </c>
      <c r="Y2014" s="1" t="e">
        <f>VLOOKUP(A2014,tickets!A:A,1,0)</f>
        <v>#N/A</v>
      </c>
    </row>
    <row r="2015" spans="1:25" hidden="1" x14ac:dyDescent="0.2">
      <c r="A2015" s="1" t="s">
        <v>5908</v>
      </c>
      <c r="B2015" s="1" t="s">
        <v>132</v>
      </c>
      <c r="C2015" s="1" t="s">
        <v>250</v>
      </c>
      <c r="D2015" s="1" t="s">
        <v>251</v>
      </c>
      <c r="E2015" s="1" t="s">
        <v>289</v>
      </c>
      <c r="F2015" s="1" t="s">
        <v>290</v>
      </c>
      <c r="G2015" s="1" t="s">
        <v>110</v>
      </c>
      <c r="H2015" s="1" t="s">
        <v>50</v>
      </c>
      <c r="I2015" s="1" t="s">
        <v>109</v>
      </c>
      <c r="J2015" s="1" t="s">
        <v>81</v>
      </c>
      <c r="K2015" s="1" t="s">
        <v>129</v>
      </c>
      <c r="L2015" s="1" t="s">
        <v>5909</v>
      </c>
      <c r="M2015" s="1" t="s">
        <v>11833</v>
      </c>
      <c r="N2015" s="1" t="s">
        <v>11834</v>
      </c>
      <c r="O2015" s="1" t="s">
        <v>122</v>
      </c>
      <c r="P2015" s="1" t="s">
        <v>246</v>
      </c>
      <c r="Q2015" s="1" t="s">
        <v>247</v>
      </c>
      <c r="R2015" s="1" t="s">
        <v>11835</v>
      </c>
      <c r="S2015" s="1" t="s">
        <v>2390</v>
      </c>
      <c r="T2015" s="1" t="s">
        <v>5913</v>
      </c>
      <c r="U2015" s="1" t="s">
        <v>5914</v>
      </c>
      <c r="V2015" s="18">
        <v>1.0879629629629629E-3</v>
      </c>
      <c r="W2015" s="18">
        <v>2.2569444444444447E-3</v>
      </c>
      <c r="X2015" s="18">
        <v>1.1689814814814816E-3</v>
      </c>
      <c r="Y2015" s="1" t="e">
        <f>VLOOKUP(A2015,tickets!A:A,1,0)</f>
        <v>#N/A</v>
      </c>
    </row>
    <row r="2016" spans="1:25" hidden="1" x14ac:dyDescent="0.2">
      <c r="A2016" s="1" t="s">
        <v>7413</v>
      </c>
      <c r="B2016" s="1" t="s">
        <v>164</v>
      </c>
      <c r="C2016" s="1" t="s">
        <v>242</v>
      </c>
      <c r="D2016" s="1" t="s">
        <v>251</v>
      </c>
      <c r="E2016" s="1" t="s">
        <v>328</v>
      </c>
      <c r="F2016" s="1" t="s">
        <v>370</v>
      </c>
      <c r="G2016" s="1" t="s">
        <v>110</v>
      </c>
      <c r="H2016" s="1" t="s">
        <v>50</v>
      </c>
      <c r="I2016" s="1" t="s">
        <v>109</v>
      </c>
      <c r="J2016" s="1" t="s">
        <v>4186</v>
      </c>
      <c r="K2016" s="1" t="s">
        <v>114</v>
      </c>
      <c r="L2016" s="1" t="s">
        <v>7414</v>
      </c>
      <c r="M2016" s="1" t="s">
        <v>11836</v>
      </c>
      <c r="N2016" s="1" t="s">
        <v>11837</v>
      </c>
      <c r="O2016" s="1" t="s">
        <v>122</v>
      </c>
      <c r="P2016" s="1" t="s">
        <v>246</v>
      </c>
      <c r="Q2016" s="1" t="s">
        <v>247</v>
      </c>
      <c r="R2016" s="1" t="s">
        <v>11838</v>
      </c>
      <c r="S2016" s="1" t="s">
        <v>2356</v>
      </c>
      <c r="U2016" s="1" t="s">
        <v>7418</v>
      </c>
      <c r="V2016" s="18">
        <v>0</v>
      </c>
      <c r="W2016" s="18">
        <v>0</v>
      </c>
      <c r="X2016" s="18">
        <v>0</v>
      </c>
      <c r="Y2016" s="1" t="e">
        <f>VLOOKUP(A2016,tickets!A:A,1,0)</f>
        <v>#N/A</v>
      </c>
    </row>
    <row r="2017" spans="1:25" hidden="1" x14ac:dyDescent="0.2">
      <c r="A2017" s="1" t="s">
        <v>2383</v>
      </c>
      <c r="B2017" s="1" t="s">
        <v>124</v>
      </c>
      <c r="C2017" s="1" t="s">
        <v>19</v>
      </c>
      <c r="D2017" s="1" t="s">
        <v>6209</v>
      </c>
      <c r="E2017" s="1" t="s">
        <v>62</v>
      </c>
      <c r="F2017" s="1" t="s">
        <v>125</v>
      </c>
      <c r="G2017" s="1" t="s">
        <v>123</v>
      </c>
      <c r="H2017" s="1" t="s">
        <v>50</v>
      </c>
      <c r="I2017" s="1" t="s">
        <v>109</v>
      </c>
      <c r="J2017" s="1" t="s">
        <v>80</v>
      </c>
      <c r="K2017" s="1" t="s">
        <v>114</v>
      </c>
      <c r="L2017" s="1" t="s">
        <v>1443</v>
      </c>
      <c r="M2017" s="1" t="s">
        <v>2384</v>
      </c>
      <c r="N2017" s="1" t="s">
        <v>2384</v>
      </c>
      <c r="O2017" s="1" t="s">
        <v>122</v>
      </c>
      <c r="P2017" s="1" t="s">
        <v>266</v>
      </c>
      <c r="Q2017" s="1" t="s">
        <v>267</v>
      </c>
      <c r="R2017" s="1" t="s">
        <v>2385</v>
      </c>
      <c r="S2017" s="1" t="s">
        <v>2356</v>
      </c>
      <c r="T2017" s="1" t="s">
        <v>6212</v>
      </c>
      <c r="U2017" s="1" t="s">
        <v>6949</v>
      </c>
      <c r="V2017" s="18">
        <v>2.8159722222222221E-2</v>
      </c>
      <c r="W2017" s="18">
        <v>3.3553240740740745E-2</v>
      </c>
      <c r="X2017" s="18">
        <v>5.3935185185185188E-3</v>
      </c>
      <c r="Y2017" s="1" t="e">
        <f>VLOOKUP(A2017,tickets!A:A,1,0)</f>
        <v>#N/A</v>
      </c>
    </row>
    <row r="2018" spans="1:25" hidden="1" x14ac:dyDescent="0.2">
      <c r="A2018" s="1" t="s">
        <v>6644</v>
      </c>
      <c r="B2018" s="1" t="s">
        <v>132</v>
      </c>
      <c r="C2018" s="1" t="s">
        <v>250</v>
      </c>
      <c r="D2018" s="1" t="s">
        <v>251</v>
      </c>
      <c r="E2018" s="1" t="s">
        <v>302</v>
      </c>
      <c r="F2018" s="1" t="s">
        <v>303</v>
      </c>
      <c r="G2018" s="1" t="s">
        <v>110</v>
      </c>
      <c r="H2018" s="1" t="s">
        <v>50</v>
      </c>
      <c r="I2018" s="1" t="s">
        <v>109</v>
      </c>
      <c r="J2018" s="1" t="s">
        <v>4186</v>
      </c>
      <c r="K2018" s="1" t="s">
        <v>129</v>
      </c>
      <c r="L2018" s="1" t="s">
        <v>306</v>
      </c>
      <c r="M2018" s="1" t="s">
        <v>11839</v>
      </c>
      <c r="N2018" s="1" t="s">
        <v>11840</v>
      </c>
      <c r="O2018" s="1" t="s">
        <v>122</v>
      </c>
      <c r="P2018" s="1" t="s">
        <v>246</v>
      </c>
      <c r="Q2018" s="1" t="s">
        <v>247</v>
      </c>
      <c r="R2018" s="1" t="s">
        <v>11841</v>
      </c>
      <c r="S2018" s="1" t="s">
        <v>2390</v>
      </c>
      <c r="T2018" s="1" t="s">
        <v>307</v>
      </c>
      <c r="U2018" s="1" t="s">
        <v>276</v>
      </c>
      <c r="V2018" s="18">
        <v>0</v>
      </c>
      <c r="W2018" s="18">
        <v>0</v>
      </c>
      <c r="X2018" s="18">
        <v>0</v>
      </c>
      <c r="Y2018" s="1" t="e">
        <f>VLOOKUP(A2018,tickets!A:A,1,0)</f>
        <v>#N/A</v>
      </c>
    </row>
    <row r="2019" spans="1:25" hidden="1" x14ac:dyDescent="0.2">
      <c r="A2019" s="1" t="s">
        <v>6277</v>
      </c>
      <c r="B2019" s="1" t="s">
        <v>164</v>
      </c>
      <c r="C2019" s="1" t="s">
        <v>295</v>
      </c>
      <c r="D2019" s="1" t="s">
        <v>296</v>
      </c>
      <c r="E2019" s="1" t="s">
        <v>297</v>
      </c>
      <c r="F2019" s="1" t="s">
        <v>298</v>
      </c>
      <c r="G2019" s="1" t="s">
        <v>110</v>
      </c>
      <c r="H2019" s="1" t="s">
        <v>50</v>
      </c>
      <c r="I2019" s="1" t="s">
        <v>109</v>
      </c>
      <c r="J2019" s="1" t="s">
        <v>4186</v>
      </c>
      <c r="K2019" s="1" t="s">
        <v>129</v>
      </c>
      <c r="L2019" s="1" t="s">
        <v>6278</v>
      </c>
      <c r="M2019" s="1" t="s">
        <v>11842</v>
      </c>
      <c r="N2019" s="1" t="s">
        <v>11843</v>
      </c>
      <c r="O2019" s="1" t="s">
        <v>122</v>
      </c>
      <c r="P2019" s="1" t="s">
        <v>266</v>
      </c>
      <c r="Q2019" s="1" t="s">
        <v>283</v>
      </c>
      <c r="R2019" s="1" t="s">
        <v>11844</v>
      </c>
      <c r="S2019" s="1" t="s">
        <v>2390</v>
      </c>
      <c r="U2019" s="1" t="s">
        <v>300</v>
      </c>
      <c r="V2019" s="18">
        <v>0</v>
      </c>
      <c r="W2019" s="18">
        <v>0</v>
      </c>
      <c r="X2019" s="18">
        <v>0</v>
      </c>
      <c r="Y2019" s="1" t="e">
        <f>VLOOKUP(A2019,tickets!A:A,1,0)</f>
        <v>#N/A</v>
      </c>
    </row>
    <row r="2020" spans="1:25" x14ac:dyDescent="0.2">
      <c r="A2020" s="1" t="s">
        <v>2596</v>
      </c>
      <c r="B2020" s="1" t="s">
        <v>115</v>
      </c>
      <c r="C2020" s="1" t="s">
        <v>20</v>
      </c>
      <c r="D2020" s="1" t="s">
        <v>243</v>
      </c>
      <c r="E2020" s="1" t="s">
        <v>68</v>
      </c>
      <c r="F2020" s="1" t="s">
        <v>156</v>
      </c>
      <c r="G2020" s="1" t="s">
        <v>116</v>
      </c>
      <c r="H2020" s="1" t="s">
        <v>40</v>
      </c>
      <c r="I2020" s="1" t="s">
        <v>117</v>
      </c>
      <c r="J2020" s="1" t="s">
        <v>81</v>
      </c>
      <c r="K2020" s="1" t="s">
        <v>155</v>
      </c>
      <c r="L2020" s="1" t="s">
        <v>2600</v>
      </c>
      <c r="M2020" s="1" t="s">
        <v>2597</v>
      </c>
      <c r="N2020" s="1" t="s">
        <v>2598</v>
      </c>
      <c r="O2020" s="1" t="s">
        <v>122</v>
      </c>
      <c r="P2020" s="1" t="s">
        <v>246</v>
      </c>
      <c r="Q2020" s="1" t="s">
        <v>247</v>
      </c>
      <c r="R2020" s="1" t="s">
        <v>2599</v>
      </c>
      <c r="S2020" s="1" t="s">
        <v>2410</v>
      </c>
      <c r="T2020" s="1" t="s">
        <v>8393</v>
      </c>
      <c r="U2020" s="1" t="s">
        <v>8394</v>
      </c>
      <c r="V2020" s="18">
        <v>0.5305671296296296</v>
      </c>
      <c r="W2020" s="18">
        <v>1.0074421296296296</v>
      </c>
      <c r="X2020" s="18">
        <v>0.47687499999999999</v>
      </c>
      <c r="Y2020" s="1" t="e">
        <f>VLOOKUP(A2020,tickets!A:A,1,0)</f>
        <v>#N/A</v>
      </c>
    </row>
    <row r="2021" spans="1:25" hidden="1" x14ac:dyDescent="0.2">
      <c r="A2021" s="1" t="s">
        <v>6629</v>
      </c>
      <c r="B2021" s="1" t="s">
        <v>132</v>
      </c>
      <c r="C2021" s="1" t="s">
        <v>242</v>
      </c>
      <c r="D2021" s="1" t="s">
        <v>251</v>
      </c>
      <c r="E2021" s="1" t="s">
        <v>244</v>
      </c>
      <c r="F2021" s="1" t="s">
        <v>6630</v>
      </c>
      <c r="G2021" s="1" t="s">
        <v>110</v>
      </c>
      <c r="H2021" s="1" t="s">
        <v>50</v>
      </c>
      <c r="I2021" s="1" t="s">
        <v>109</v>
      </c>
      <c r="J2021" s="1" t="s">
        <v>4186</v>
      </c>
      <c r="K2021" s="1" t="s">
        <v>129</v>
      </c>
      <c r="L2021" s="1" t="s">
        <v>6631</v>
      </c>
      <c r="M2021" s="1" t="s">
        <v>11845</v>
      </c>
      <c r="N2021" s="1" t="s">
        <v>11846</v>
      </c>
      <c r="O2021" s="1" t="s">
        <v>122</v>
      </c>
      <c r="P2021" s="1" t="s">
        <v>246</v>
      </c>
      <c r="Q2021" s="1" t="s">
        <v>247</v>
      </c>
      <c r="R2021" s="1" t="s">
        <v>11847</v>
      </c>
      <c r="S2021" s="1" t="s">
        <v>2390</v>
      </c>
      <c r="T2021" s="1" t="s">
        <v>6631</v>
      </c>
      <c r="U2021" s="1" t="s">
        <v>369</v>
      </c>
      <c r="V2021" s="18">
        <v>0</v>
      </c>
      <c r="W2021" s="18">
        <v>0</v>
      </c>
      <c r="X2021" s="18">
        <v>0</v>
      </c>
      <c r="Y2021" s="1" t="e">
        <f>VLOOKUP(A2021,tickets!A:A,1,0)</f>
        <v>#N/A</v>
      </c>
    </row>
    <row r="2022" spans="1:25" hidden="1" x14ac:dyDescent="0.2">
      <c r="A2022" s="1" t="s">
        <v>6044</v>
      </c>
      <c r="B2022" s="1" t="s">
        <v>132</v>
      </c>
      <c r="C2022" s="1" t="s">
        <v>250</v>
      </c>
      <c r="D2022" s="1" t="s">
        <v>251</v>
      </c>
      <c r="E2022" s="1" t="s">
        <v>289</v>
      </c>
      <c r="F2022" s="1" t="s">
        <v>290</v>
      </c>
      <c r="G2022" s="1" t="s">
        <v>110</v>
      </c>
      <c r="H2022" s="1" t="s">
        <v>50</v>
      </c>
      <c r="I2022" s="1" t="s">
        <v>109</v>
      </c>
      <c r="J2022" s="1" t="s">
        <v>81</v>
      </c>
      <c r="K2022" s="1" t="s">
        <v>129</v>
      </c>
      <c r="L2022" s="1" t="s">
        <v>269</v>
      </c>
      <c r="M2022" s="1" t="s">
        <v>11848</v>
      </c>
      <c r="N2022" s="1" t="s">
        <v>11849</v>
      </c>
      <c r="O2022" s="1" t="s">
        <v>122</v>
      </c>
      <c r="P2022" s="1" t="s">
        <v>246</v>
      </c>
      <c r="Q2022" s="1" t="s">
        <v>247</v>
      </c>
      <c r="R2022" s="1" t="s">
        <v>11850</v>
      </c>
      <c r="S2022" s="1" t="s">
        <v>2390</v>
      </c>
      <c r="T2022" s="1" t="s">
        <v>269</v>
      </c>
      <c r="U2022" s="1" t="s">
        <v>369</v>
      </c>
      <c r="V2022" s="18">
        <v>1.9560185185185184E-3</v>
      </c>
      <c r="W2022" s="18">
        <v>2.9398148148148148E-3</v>
      </c>
      <c r="X2022" s="18">
        <v>9.8379629629629642E-4</v>
      </c>
      <c r="Y2022" s="1" t="e">
        <f>VLOOKUP(A2022,tickets!A:A,1,0)</f>
        <v>#N/A</v>
      </c>
    </row>
    <row r="2023" spans="1:25" hidden="1" x14ac:dyDescent="0.2">
      <c r="A2023" s="1" t="s">
        <v>6053</v>
      </c>
      <c r="B2023" s="1" t="s">
        <v>132</v>
      </c>
      <c r="C2023" s="1" t="s">
        <v>250</v>
      </c>
      <c r="D2023" s="1" t="s">
        <v>251</v>
      </c>
      <c r="E2023" s="1" t="s">
        <v>289</v>
      </c>
      <c r="F2023" s="1" t="s">
        <v>290</v>
      </c>
      <c r="G2023" s="1" t="s">
        <v>110</v>
      </c>
      <c r="H2023" s="1" t="s">
        <v>50</v>
      </c>
      <c r="I2023" s="1" t="s">
        <v>109</v>
      </c>
      <c r="J2023" s="1" t="s">
        <v>81</v>
      </c>
      <c r="K2023" s="1" t="s">
        <v>129</v>
      </c>
      <c r="L2023" s="1" t="s">
        <v>6054</v>
      </c>
      <c r="M2023" s="1" t="s">
        <v>11851</v>
      </c>
      <c r="N2023" s="1" t="s">
        <v>11852</v>
      </c>
      <c r="O2023" s="1" t="s">
        <v>122</v>
      </c>
      <c r="P2023" s="1" t="s">
        <v>246</v>
      </c>
      <c r="Q2023" s="1" t="s">
        <v>247</v>
      </c>
      <c r="R2023" s="1" t="s">
        <v>11853</v>
      </c>
      <c r="S2023" s="1" t="s">
        <v>2390</v>
      </c>
      <c r="T2023" s="1" t="s">
        <v>6058</v>
      </c>
      <c r="U2023" s="1" t="s">
        <v>292</v>
      </c>
      <c r="V2023" s="18">
        <v>3.2754629629629631E-3</v>
      </c>
      <c r="W2023" s="18">
        <v>8.7847222222222233E-3</v>
      </c>
      <c r="X2023" s="18">
        <v>5.5092592592592589E-3</v>
      </c>
      <c r="Y2023" s="1" t="e">
        <f>VLOOKUP(A2023,tickets!A:A,1,0)</f>
        <v>#N/A</v>
      </c>
    </row>
    <row r="2024" spans="1:25" hidden="1" x14ac:dyDescent="0.2">
      <c r="A2024" s="1" t="s">
        <v>6059</v>
      </c>
      <c r="B2024" s="1" t="s">
        <v>132</v>
      </c>
      <c r="C2024" s="1" t="s">
        <v>250</v>
      </c>
      <c r="D2024" s="1" t="s">
        <v>251</v>
      </c>
      <c r="E2024" s="1" t="s">
        <v>289</v>
      </c>
      <c r="F2024" s="1" t="s">
        <v>290</v>
      </c>
      <c r="G2024" s="1" t="s">
        <v>110</v>
      </c>
      <c r="H2024" s="1" t="s">
        <v>50</v>
      </c>
      <c r="I2024" s="1" t="s">
        <v>109</v>
      </c>
      <c r="J2024" s="1" t="s">
        <v>81</v>
      </c>
      <c r="K2024" s="1" t="s">
        <v>129</v>
      </c>
      <c r="L2024" s="1" t="s">
        <v>254</v>
      </c>
      <c r="M2024" s="1" t="s">
        <v>11854</v>
      </c>
      <c r="N2024" s="1" t="s">
        <v>11855</v>
      </c>
      <c r="O2024" s="1" t="s">
        <v>122</v>
      </c>
      <c r="P2024" s="1" t="s">
        <v>246</v>
      </c>
      <c r="Q2024" s="1" t="s">
        <v>247</v>
      </c>
      <c r="R2024" s="1" t="s">
        <v>11856</v>
      </c>
      <c r="S2024" s="1" t="s">
        <v>2390</v>
      </c>
      <c r="T2024" s="1" t="s">
        <v>254</v>
      </c>
      <c r="U2024" s="1" t="s">
        <v>346</v>
      </c>
      <c r="V2024" s="18">
        <v>0.12506944444444443</v>
      </c>
      <c r="W2024" s="18">
        <v>0.12568287037037038</v>
      </c>
      <c r="X2024" s="18">
        <v>6.134259259259259E-4</v>
      </c>
      <c r="Y2024" s="1" t="e">
        <f>VLOOKUP(A2024,tickets!A:A,1,0)</f>
        <v>#N/A</v>
      </c>
    </row>
    <row r="2025" spans="1:25" x14ac:dyDescent="0.2">
      <c r="A2025" s="1" t="s">
        <v>2392</v>
      </c>
      <c r="B2025" s="1" t="s">
        <v>167</v>
      </c>
      <c r="C2025" s="1" t="s">
        <v>22</v>
      </c>
      <c r="D2025" s="1" t="s">
        <v>22</v>
      </c>
      <c r="E2025" s="1" t="s">
        <v>47</v>
      </c>
      <c r="F2025" s="1" t="s">
        <v>205</v>
      </c>
      <c r="G2025" s="1" t="s">
        <v>110</v>
      </c>
      <c r="H2025" s="1" t="s">
        <v>50</v>
      </c>
      <c r="I2025" s="1" t="s">
        <v>109</v>
      </c>
      <c r="J2025" s="1" t="s">
        <v>81</v>
      </c>
      <c r="K2025" s="1" t="s">
        <v>129</v>
      </c>
      <c r="L2025" s="1" t="s">
        <v>2396</v>
      </c>
      <c r="M2025" s="1" t="s">
        <v>2393</v>
      </c>
      <c r="N2025" s="1" t="s">
        <v>2394</v>
      </c>
      <c r="O2025" s="1" t="s">
        <v>122</v>
      </c>
      <c r="P2025" s="1" t="s">
        <v>279</v>
      </c>
      <c r="Q2025" s="1" t="s">
        <v>280</v>
      </c>
      <c r="R2025" s="1" t="s">
        <v>2395</v>
      </c>
      <c r="S2025" s="1" t="s">
        <v>2390</v>
      </c>
      <c r="T2025" s="1" t="s">
        <v>332</v>
      </c>
      <c r="U2025" s="1" t="s">
        <v>332</v>
      </c>
      <c r="V2025" s="18">
        <v>0</v>
      </c>
      <c r="W2025" s="18">
        <v>1.1805555555555556E-3</v>
      </c>
      <c r="X2025" s="18">
        <v>1.1805555555555556E-3</v>
      </c>
      <c r="Y2025" s="1" t="e">
        <f>VLOOKUP(A2025,tickets!A:A,1,0)</f>
        <v>#N/A</v>
      </c>
    </row>
    <row r="2026" spans="1:25" hidden="1" x14ac:dyDescent="0.2">
      <c r="A2026" s="1" t="s">
        <v>5784</v>
      </c>
      <c r="B2026" s="1" t="s">
        <v>132</v>
      </c>
      <c r="C2026" s="1" t="s">
        <v>250</v>
      </c>
      <c r="D2026" s="1" t="s">
        <v>251</v>
      </c>
      <c r="E2026" s="1" t="s">
        <v>302</v>
      </c>
      <c r="F2026" s="1" t="s">
        <v>303</v>
      </c>
      <c r="G2026" s="1" t="s">
        <v>110</v>
      </c>
      <c r="H2026" s="1" t="s">
        <v>50</v>
      </c>
      <c r="I2026" s="1" t="s">
        <v>109</v>
      </c>
      <c r="J2026" s="1" t="s">
        <v>4186</v>
      </c>
      <c r="K2026" s="1" t="s">
        <v>129</v>
      </c>
      <c r="L2026" s="1" t="s">
        <v>313</v>
      </c>
      <c r="M2026" s="1" t="s">
        <v>11857</v>
      </c>
      <c r="N2026" s="1" t="s">
        <v>11858</v>
      </c>
      <c r="O2026" s="1" t="s">
        <v>122</v>
      </c>
      <c r="P2026" s="1" t="s">
        <v>246</v>
      </c>
      <c r="Q2026" s="1" t="s">
        <v>247</v>
      </c>
      <c r="R2026" s="1" t="s">
        <v>11859</v>
      </c>
      <c r="S2026" s="1" t="s">
        <v>2390</v>
      </c>
      <c r="T2026" s="1" t="s">
        <v>437</v>
      </c>
      <c r="U2026" s="1" t="s">
        <v>305</v>
      </c>
      <c r="V2026" s="18">
        <v>0</v>
      </c>
      <c r="W2026" s="18">
        <v>0</v>
      </c>
      <c r="X2026" s="18">
        <v>0</v>
      </c>
      <c r="Y2026" s="1" t="e">
        <f>VLOOKUP(A2026,tickets!A:A,1,0)</f>
        <v>#N/A</v>
      </c>
    </row>
    <row r="2027" spans="1:25" hidden="1" x14ac:dyDescent="0.2">
      <c r="A2027" s="1" t="s">
        <v>6403</v>
      </c>
      <c r="B2027" s="1" t="s">
        <v>164</v>
      </c>
      <c r="C2027" s="1" t="s">
        <v>295</v>
      </c>
      <c r="D2027" s="1" t="s">
        <v>296</v>
      </c>
      <c r="E2027" s="1" t="s">
        <v>297</v>
      </c>
      <c r="F2027" s="1" t="s">
        <v>298</v>
      </c>
      <c r="G2027" s="1" t="s">
        <v>110</v>
      </c>
      <c r="H2027" s="1" t="s">
        <v>50</v>
      </c>
      <c r="I2027" s="1" t="s">
        <v>109</v>
      </c>
      <c r="J2027" s="1" t="s">
        <v>4186</v>
      </c>
      <c r="K2027" s="1" t="s">
        <v>129</v>
      </c>
      <c r="L2027" s="1" t="s">
        <v>6404</v>
      </c>
      <c r="M2027" s="1" t="s">
        <v>11860</v>
      </c>
      <c r="N2027" s="1" t="s">
        <v>11861</v>
      </c>
      <c r="O2027" s="1" t="s">
        <v>122</v>
      </c>
      <c r="P2027" s="1" t="s">
        <v>266</v>
      </c>
      <c r="Q2027" s="1" t="s">
        <v>283</v>
      </c>
      <c r="R2027" s="1" t="s">
        <v>11862</v>
      </c>
      <c r="S2027" s="1" t="s">
        <v>2390</v>
      </c>
      <c r="U2027" s="1" t="s">
        <v>300</v>
      </c>
      <c r="V2027" s="18">
        <v>0</v>
      </c>
      <c r="W2027" s="18">
        <v>0</v>
      </c>
      <c r="X2027" s="18">
        <v>0</v>
      </c>
      <c r="Y2027" s="1" t="e">
        <f>VLOOKUP(A2027,tickets!A:A,1,0)</f>
        <v>#N/A</v>
      </c>
    </row>
    <row r="2028" spans="1:25" x14ac:dyDescent="0.2">
      <c r="A2028" s="1" t="s">
        <v>2456</v>
      </c>
      <c r="B2028" s="1" t="s">
        <v>167</v>
      </c>
      <c r="C2028" s="1" t="s">
        <v>22</v>
      </c>
      <c r="D2028" s="1" t="s">
        <v>243</v>
      </c>
      <c r="E2028" s="1" t="s">
        <v>46</v>
      </c>
      <c r="F2028" s="1" t="s">
        <v>191</v>
      </c>
      <c r="G2028" s="1" t="s">
        <v>116</v>
      </c>
      <c r="H2028" s="1" t="s">
        <v>40</v>
      </c>
      <c r="I2028" s="1" t="s">
        <v>117</v>
      </c>
      <c r="J2028" s="1" t="s">
        <v>81</v>
      </c>
      <c r="K2028" s="1" t="s">
        <v>169</v>
      </c>
      <c r="L2028" s="1" t="s">
        <v>2460</v>
      </c>
      <c r="M2028" s="1" t="s">
        <v>2457</v>
      </c>
      <c r="N2028" s="1" t="s">
        <v>2458</v>
      </c>
      <c r="O2028" s="1" t="s">
        <v>122</v>
      </c>
      <c r="P2028" s="1" t="s">
        <v>266</v>
      </c>
      <c r="Q2028" s="1" t="s">
        <v>330</v>
      </c>
      <c r="R2028" s="1" t="s">
        <v>2459</v>
      </c>
      <c r="S2028" s="1" t="s">
        <v>2410</v>
      </c>
      <c r="T2028" s="1" t="s">
        <v>8376</v>
      </c>
      <c r="U2028" s="1" t="s">
        <v>6783</v>
      </c>
      <c r="V2028" s="18">
        <v>0</v>
      </c>
      <c r="W2028" s="18">
        <v>1.7569444444444447E-2</v>
      </c>
      <c r="X2028" s="18">
        <v>1.7569444444444447E-2</v>
      </c>
      <c r="Y2028" s="1" t="e">
        <f>VLOOKUP(A2028,tickets!A:A,1,0)</f>
        <v>#N/A</v>
      </c>
    </row>
    <row r="2029" spans="1:25" x14ac:dyDescent="0.2">
      <c r="A2029" s="1" t="s">
        <v>2446</v>
      </c>
      <c r="B2029" s="1" t="s">
        <v>112</v>
      </c>
      <c r="C2029" s="1" t="s">
        <v>16</v>
      </c>
      <c r="D2029" s="1" t="s">
        <v>18</v>
      </c>
      <c r="E2029" s="1" t="s">
        <v>499</v>
      </c>
      <c r="F2029" s="1" t="s">
        <v>1770</v>
      </c>
      <c r="G2029" s="1" t="s">
        <v>110</v>
      </c>
      <c r="H2029" s="1" t="s">
        <v>50</v>
      </c>
      <c r="I2029" s="1" t="s">
        <v>109</v>
      </c>
      <c r="J2029" s="1" t="s">
        <v>81</v>
      </c>
      <c r="K2029" s="1" t="s">
        <v>111</v>
      </c>
      <c r="L2029" s="1" t="s">
        <v>2450</v>
      </c>
      <c r="M2029" s="1" t="s">
        <v>2447</v>
      </c>
      <c r="N2029" s="1" t="s">
        <v>2448</v>
      </c>
      <c r="O2029" s="1" t="s">
        <v>122</v>
      </c>
      <c r="P2029" s="1" t="s">
        <v>266</v>
      </c>
      <c r="Q2029" s="1" t="s">
        <v>267</v>
      </c>
      <c r="R2029" s="1" t="s">
        <v>2449</v>
      </c>
      <c r="S2029" s="1" t="s">
        <v>2410</v>
      </c>
      <c r="T2029" s="1" t="s">
        <v>6115</v>
      </c>
      <c r="U2029" s="1" t="s">
        <v>6339</v>
      </c>
      <c r="V2029" s="18">
        <v>0</v>
      </c>
      <c r="W2029" s="18">
        <v>1.4467592592592594E-3</v>
      </c>
      <c r="X2029" s="18">
        <v>1.4467592592592594E-3</v>
      </c>
      <c r="Y2029" s="1" t="e">
        <f>VLOOKUP(A2029,tickets!A:A,1,0)</f>
        <v>#N/A</v>
      </c>
    </row>
    <row r="2030" spans="1:25" x14ac:dyDescent="0.2">
      <c r="A2030" s="1" t="s">
        <v>2416</v>
      </c>
      <c r="B2030" s="1" t="s">
        <v>115</v>
      </c>
      <c r="C2030" s="1" t="s">
        <v>22</v>
      </c>
      <c r="D2030" s="1" t="s">
        <v>243</v>
      </c>
      <c r="E2030" s="1" t="s">
        <v>47</v>
      </c>
      <c r="F2030" s="1" t="s">
        <v>141</v>
      </c>
      <c r="G2030" s="1" t="s">
        <v>110</v>
      </c>
      <c r="H2030" s="1" t="s">
        <v>50</v>
      </c>
      <c r="I2030" s="1" t="s">
        <v>109</v>
      </c>
      <c r="J2030" s="1" t="s">
        <v>81</v>
      </c>
      <c r="K2030" s="1" t="s">
        <v>170</v>
      </c>
      <c r="L2030" s="1" t="s">
        <v>2420</v>
      </c>
      <c r="M2030" s="1" t="s">
        <v>2417</v>
      </c>
      <c r="N2030" s="1" t="s">
        <v>2418</v>
      </c>
      <c r="O2030" s="1" t="s">
        <v>122</v>
      </c>
      <c r="P2030" s="1" t="s">
        <v>246</v>
      </c>
      <c r="Q2030" s="1" t="s">
        <v>247</v>
      </c>
      <c r="R2030" s="1" t="s">
        <v>2419</v>
      </c>
      <c r="S2030" s="1" t="s">
        <v>2410</v>
      </c>
      <c r="T2030" s="1" t="s">
        <v>5648</v>
      </c>
      <c r="U2030" s="1" t="s">
        <v>7747</v>
      </c>
      <c r="V2030" s="18">
        <v>0</v>
      </c>
      <c r="W2030" s="18">
        <v>8.2719907407407409E-2</v>
      </c>
      <c r="X2030" s="18">
        <v>8.2719907407407409E-2</v>
      </c>
      <c r="Y2030" s="1" t="e">
        <f>VLOOKUP(A2030,tickets!A:A,1,0)</f>
        <v>#N/A</v>
      </c>
    </row>
    <row r="2031" spans="1:25" hidden="1" x14ac:dyDescent="0.2">
      <c r="A2031" s="1" t="s">
        <v>7757</v>
      </c>
      <c r="B2031" s="1" t="s">
        <v>132</v>
      </c>
      <c r="C2031" s="1" t="s">
        <v>250</v>
      </c>
      <c r="D2031" s="1" t="s">
        <v>251</v>
      </c>
      <c r="E2031" s="1" t="s">
        <v>302</v>
      </c>
      <c r="F2031" s="1" t="s">
        <v>303</v>
      </c>
      <c r="G2031" s="1" t="s">
        <v>110</v>
      </c>
      <c r="H2031" s="1" t="s">
        <v>50</v>
      </c>
      <c r="I2031" s="1" t="s">
        <v>109</v>
      </c>
      <c r="J2031" s="1" t="s">
        <v>4186</v>
      </c>
      <c r="K2031" s="1" t="s">
        <v>129</v>
      </c>
      <c r="L2031" s="1" t="s">
        <v>306</v>
      </c>
      <c r="M2031" s="1" t="s">
        <v>11863</v>
      </c>
      <c r="N2031" s="1" t="s">
        <v>11864</v>
      </c>
      <c r="O2031" s="1" t="s">
        <v>122</v>
      </c>
      <c r="P2031" s="1" t="s">
        <v>246</v>
      </c>
      <c r="Q2031" s="1" t="s">
        <v>247</v>
      </c>
      <c r="R2031" s="1" t="s">
        <v>11865</v>
      </c>
      <c r="S2031" s="1" t="s">
        <v>2410</v>
      </c>
      <c r="T2031" s="1" t="s">
        <v>307</v>
      </c>
      <c r="U2031" s="1" t="s">
        <v>276</v>
      </c>
      <c r="V2031" s="18">
        <v>0</v>
      </c>
      <c r="W2031" s="18">
        <v>0</v>
      </c>
      <c r="X2031" s="18">
        <v>0</v>
      </c>
      <c r="Y2031" s="1" t="e">
        <f>VLOOKUP(A2031,tickets!A:A,1,0)</f>
        <v>#N/A</v>
      </c>
    </row>
    <row r="2032" spans="1:25" hidden="1" x14ac:dyDescent="0.2">
      <c r="A2032" s="1" t="s">
        <v>7574</v>
      </c>
      <c r="B2032" s="1" t="s">
        <v>132</v>
      </c>
      <c r="C2032" s="1" t="s">
        <v>309</v>
      </c>
      <c r="D2032" s="1" t="s">
        <v>257</v>
      </c>
      <c r="E2032" s="1" t="s">
        <v>284</v>
      </c>
      <c r="F2032" s="1" t="s">
        <v>174</v>
      </c>
      <c r="G2032" s="1" t="s">
        <v>116</v>
      </c>
      <c r="H2032" s="1" t="s">
        <v>40</v>
      </c>
      <c r="I2032" s="1" t="s">
        <v>117</v>
      </c>
      <c r="J2032" s="1" t="s">
        <v>81</v>
      </c>
      <c r="K2032" s="1" t="s">
        <v>129</v>
      </c>
      <c r="L2032" s="1" t="s">
        <v>7575</v>
      </c>
      <c r="M2032" s="1" t="s">
        <v>11866</v>
      </c>
      <c r="N2032" s="1" t="s">
        <v>11867</v>
      </c>
      <c r="O2032" s="1" t="s">
        <v>122</v>
      </c>
      <c r="P2032" s="1" t="s">
        <v>199</v>
      </c>
      <c r="Q2032" s="1" t="s">
        <v>115</v>
      </c>
      <c r="R2032" s="1" t="s">
        <v>11868</v>
      </c>
      <c r="S2032" s="1" t="s">
        <v>2410</v>
      </c>
      <c r="T2032" s="1" t="s">
        <v>7579</v>
      </c>
      <c r="V2032" s="18">
        <v>2.5358796296296296E-2</v>
      </c>
      <c r="W2032" s="18">
        <v>3.2731481481481479E-2</v>
      </c>
      <c r="X2032" s="18">
        <v>7.3726851851851861E-3</v>
      </c>
      <c r="Y2032" s="1" t="e">
        <f>VLOOKUP(A2032,tickets!A:A,1,0)</f>
        <v>#N/A</v>
      </c>
    </row>
    <row r="2033" spans="1:25" hidden="1" x14ac:dyDescent="0.2">
      <c r="A2033" s="1" t="s">
        <v>8025</v>
      </c>
      <c r="B2033" s="1" t="s">
        <v>132</v>
      </c>
      <c r="C2033" s="1" t="s">
        <v>250</v>
      </c>
      <c r="D2033" s="1" t="s">
        <v>251</v>
      </c>
      <c r="E2033" s="1" t="s">
        <v>289</v>
      </c>
      <c r="F2033" s="1" t="s">
        <v>290</v>
      </c>
      <c r="G2033" s="1" t="s">
        <v>110</v>
      </c>
      <c r="H2033" s="1" t="s">
        <v>50</v>
      </c>
      <c r="I2033" s="1" t="s">
        <v>109</v>
      </c>
      <c r="J2033" s="1" t="s">
        <v>81</v>
      </c>
      <c r="K2033" s="1" t="s">
        <v>129</v>
      </c>
      <c r="L2033" s="1" t="s">
        <v>269</v>
      </c>
      <c r="M2033" s="1" t="s">
        <v>11869</v>
      </c>
      <c r="N2033" s="1" t="s">
        <v>11870</v>
      </c>
      <c r="O2033" s="1" t="s">
        <v>122</v>
      </c>
      <c r="P2033" s="1" t="s">
        <v>246</v>
      </c>
      <c r="Q2033" s="1" t="s">
        <v>247</v>
      </c>
      <c r="R2033" s="1" t="s">
        <v>11871</v>
      </c>
      <c r="S2033" s="1" t="s">
        <v>2410</v>
      </c>
      <c r="T2033" s="1" t="s">
        <v>269</v>
      </c>
      <c r="U2033" s="1" t="s">
        <v>369</v>
      </c>
      <c r="V2033" s="18">
        <v>8.9120370370370362E-4</v>
      </c>
      <c r="W2033" s="18">
        <v>1.5277777777777779E-3</v>
      </c>
      <c r="X2033" s="18">
        <v>6.3657407407407402E-4</v>
      </c>
      <c r="Y2033" s="1" t="e">
        <f>VLOOKUP(A2033,tickets!A:A,1,0)</f>
        <v>#N/A</v>
      </c>
    </row>
    <row r="2034" spans="1:25" hidden="1" x14ac:dyDescent="0.2">
      <c r="A2034" s="1" t="s">
        <v>7730</v>
      </c>
      <c r="B2034" s="1" t="s">
        <v>132</v>
      </c>
      <c r="C2034" s="1" t="s">
        <v>250</v>
      </c>
      <c r="D2034" s="1" t="s">
        <v>251</v>
      </c>
      <c r="E2034" s="1" t="s">
        <v>289</v>
      </c>
      <c r="F2034" s="1" t="s">
        <v>290</v>
      </c>
      <c r="G2034" s="1" t="s">
        <v>110</v>
      </c>
      <c r="H2034" s="1" t="s">
        <v>50</v>
      </c>
      <c r="I2034" s="1" t="s">
        <v>109</v>
      </c>
      <c r="J2034" s="1" t="s">
        <v>81</v>
      </c>
      <c r="K2034" s="1" t="s">
        <v>129</v>
      </c>
      <c r="L2034" s="1" t="s">
        <v>254</v>
      </c>
      <c r="M2034" s="1" t="s">
        <v>11872</v>
      </c>
      <c r="N2034" s="1" t="s">
        <v>11873</v>
      </c>
      <c r="O2034" s="1" t="s">
        <v>122</v>
      </c>
      <c r="P2034" s="1" t="s">
        <v>246</v>
      </c>
      <c r="Q2034" s="1" t="s">
        <v>247</v>
      </c>
      <c r="R2034" s="1" t="s">
        <v>11874</v>
      </c>
      <c r="S2034" s="1" t="s">
        <v>2410</v>
      </c>
      <c r="T2034" s="1" t="s">
        <v>254</v>
      </c>
      <c r="U2034" s="1" t="s">
        <v>346</v>
      </c>
      <c r="V2034" s="18">
        <v>7.5231481481481471E-4</v>
      </c>
      <c r="W2034" s="18">
        <v>1.423611111111111E-3</v>
      </c>
      <c r="X2034" s="18">
        <v>6.7129629629629625E-4</v>
      </c>
      <c r="Y2034" s="1" t="e">
        <f>VLOOKUP(A2034,tickets!A:A,1,0)</f>
        <v>#N/A</v>
      </c>
    </row>
    <row r="2035" spans="1:25" hidden="1" x14ac:dyDescent="0.2">
      <c r="A2035" s="1" t="s">
        <v>8590</v>
      </c>
      <c r="B2035" s="1" t="s">
        <v>132</v>
      </c>
      <c r="C2035" s="1" t="s">
        <v>250</v>
      </c>
      <c r="D2035" s="1" t="s">
        <v>251</v>
      </c>
      <c r="E2035" s="1" t="s">
        <v>289</v>
      </c>
      <c r="F2035" s="1" t="s">
        <v>290</v>
      </c>
      <c r="G2035" s="1" t="s">
        <v>110</v>
      </c>
      <c r="H2035" s="1" t="s">
        <v>50</v>
      </c>
      <c r="I2035" s="1" t="s">
        <v>109</v>
      </c>
      <c r="J2035" s="1" t="s">
        <v>81</v>
      </c>
      <c r="K2035" s="1" t="s">
        <v>129</v>
      </c>
      <c r="L2035" s="1" t="s">
        <v>8591</v>
      </c>
      <c r="M2035" s="1" t="s">
        <v>11875</v>
      </c>
      <c r="N2035" s="1" t="s">
        <v>11876</v>
      </c>
      <c r="O2035" s="1" t="s">
        <v>122</v>
      </c>
      <c r="P2035" s="1" t="s">
        <v>246</v>
      </c>
      <c r="Q2035" s="1" t="s">
        <v>247</v>
      </c>
      <c r="R2035" s="1" t="s">
        <v>11877</v>
      </c>
      <c r="S2035" s="1" t="s">
        <v>2410</v>
      </c>
      <c r="T2035" s="1" t="s">
        <v>8595</v>
      </c>
      <c r="U2035" s="1" t="s">
        <v>340</v>
      </c>
      <c r="V2035" s="18">
        <v>6.9444444444444447E-4</v>
      </c>
      <c r="W2035" s="18">
        <v>1.4004629629629629E-3</v>
      </c>
      <c r="X2035" s="18">
        <v>7.0601851851851847E-4</v>
      </c>
      <c r="Y2035" s="1" t="e">
        <f>VLOOKUP(A2035,tickets!A:A,1,0)</f>
        <v>#N/A</v>
      </c>
    </row>
    <row r="2036" spans="1:25" x14ac:dyDescent="0.2">
      <c r="A2036" s="1" t="s">
        <v>2411</v>
      </c>
      <c r="B2036" s="1" t="s">
        <v>167</v>
      </c>
      <c r="C2036" s="1" t="s">
        <v>22</v>
      </c>
      <c r="D2036" s="1" t="s">
        <v>22</v>
      </c>
      <c r="E2036" s="1" t="s">
        <v>47</v>
      </c>
      <c r="F2036" s="1" t="s">
        <v>205</v>
      </c>
      <c r="G2036" s="1" t="s">
        <v>110</v>
      </c>
      <c r="H2036" s="1" t="s">
        <v>50</v>
      </c>
      <c r="I2036" s="1" t="s">
        <v>109</v>
      </c>
      <c r="J2036" s="1" t="s">
        <v>81</v>
      </c>
      <c r="K2036" s="1" t="s">
        <v>129</v>
      </c>
      <c r="L2036" s="1" t="s">
        <v>2415</v>
      </c>
      <c r="M2036" s="1" t="s">
        <v>2412</v>
      </c>
      <c r="N2036" s="1" t="s">
        <v>2413</v>
      </c>
      <c r="O2036" s="1" t="s">
        <v>122</v>
      </c>
      <c r="P2036" s="1" t="s">
        <v>279</v>
      </c>
      <c r="Q2036" s="1" t="s">
        <v>280</v>
      </c>
      <c r="R2036" s="1" t="s">
        <v>2414</v>
      </c>
      <c r="S2036" s="1" t="s">
        <v>2410</v>
      </c>
      <c r="T2036" s="1" t="s">
        <v>7629</v>
      </c>
      <c r="U2036" s="1" t="s">
        <v>7629</v>
      </c>
      <c r="V2036" s="18">
        <v>0</v>
      </c>
      <c r="W2036" s="18">
        <v>1.0879629629629629E-3</v>
      </c>
      <c r="X2036" s="18">
        <v>1.0879629629629629E-3</v>
      </c>
      <c r="Y2036" s="1" t="e">
        <f>VLOOKUP(A2036,tickets!A:A,1,0)</f>
        <v>#N/A</v>
      </c>
    </row>
    <row r="2037" spans="1:25" hidden="1" x14ac:dyDescent="0.2">
      <c r="A2037" s="1" t="s">
        <v>7653</v>
      </c>
      <c r="B2037" s="1" t="s">
        <v>173</v>
      </c>
      <c r="C2037" s="1" t="s">
        <v>242</v>
      </c>
      <c r="D2037" s="1" t="s">
        <v>251</v>
      </c>
      <c r="E2037" s="1" t="s">
        <v>328</v>
      </c>
      <c r="F2037" s="1" t="s">
        <v>389</v>
      </c>
      <c r="G2037" s="1" t="s">
        <v>110</v>
      </c>
      <c r="H2037" s="1" t="s">
        <v>50</v>
      </c>
      <c r="I2037" s="1" t="s">
        <v>109</v>
      </c>
      <c r="J2037" s="1" t="s">
        <v>4186</v>
      </c>
      <c r="K2037" s="1" t="s">
        <v>114</v>
      </c>
      <c r="L2037" s="1" t="s">
        <v>478</v>
      </c>
      <c r="M2037" s="1" t="s">
        <v>11878</v>
      </c>
      <c r="N2037" s="1" t="s">
        <v>11879</v>
      </c>
      <c r="O2037" s="1" t="s">
        <v>122</v>
      </c>
      <c r="P2037" s="1" t="s">
        <v>246</v>
      </c>
      <c r="Q2037" s="1" t="s">
        <v>247</v>
      </c>
      <c r="R2037" s="1" t="s">
        <v>11880</v>
      </c>
      <c r="S2037" s="1" t="s">
        <v>2410</v>
      </c>
      <c r="T2037" s="1" t="s">
        <v>7657</v>
      </c>
      <c r="U2037" s="1" t="s">
        <v>7658</v>
      </c>
      <c r="V2037" s="18">
        <v>0</v>
      </c>
      <c r="W2037" s="18">
        <v>0</v>
      </c>
      <c r="X2037" s="18">
        <v>0</v>
      </c>
      <c r="Y2037" s="1" t="e">
        <f>VLOOKUP(A2037,tickets!A:A,1,0)</f>
        <v>#N/A</v>
      </c>
    </row>
    <row r="2038" spans="1:25" hidden="1" x14ac:dyDescent="0.2">
      <c r="A2038" s="1" t="s">
        <v>8825</v>
      </c>
      <c r="B2038" s="1" t="s">
        <v>132</v>
      </c>
      <c r="C2038" s="1" t="s">
        <v>251</v>
      </c>
      <c r="D2038" s="1" t="s">
        <v>374</v>
      </c>
      <c r="E2038" s="1" t="s">
        <v>297</v>
      </c>
      <c r="F2038" s="1" t="s">
        <v>442</v>
      </c>
      <c r="G2038" s="1" t="s">
        <v>116</v>
      </c>
      <c r="H2038" s="1" t="s">
        <v>40</v>
      </c>
      <c r="I2038" s="1" t="s">
        <v>117</v>
      </c>
      <c r="J2038" s="1" t="s">
        <v>81</v>
      </c>
      <c r="K2038" s="1" t="s">
        <v>337</v>
      </c>
      <c r="L2038" s="1" t="s">
        <v>466</v>
      </c>
      <c r="M2038" s="1" t="s">
        <v>11881</v>
      </c>
      <c r="N2038" s="1" t="s">
        <v>11882</v>
      </c>
      <c r="O2038" s="1" t="s">
        <v>122</v>
      </c>
      <c r="P2038" s="1" t="s">
        <v>246</v>
      </c>
      <c r="Q2038" s="1" t="s">
        <v>247</v>
      </c>
      <c r="R2038" s="1" t="s">
        <v>11883</v>
      </c>
      <c r="S2038" s="1" t="s">
        <v>2410</v>
      </c>
      <c r="T2038" s="1" t="s">
        <v>8829</v>
      </c>
      <c r="U2038" s="1" t="s">
        <v>262</v>
      </c>
      <c r="V2038" s="18">
        <v>5.932870370370371E-2</v>
      </c>
      <c r="W2038" s="18">
        <v>6.6354166666666659E-2</v>
      </c>
      <c r="X2038" s="18">
        <v>7.0254629629629634E-3</v>
      </c>
      <c r="Y2038" s="1" t="e">
        <f>VLOOKUP(A2038,tickets!A:A,1,0)</f>
        <v>#N/A</v>
      </c>
    </row>
    <row r="2039" spans="1:25" x14ac:dyDescent="0.2">
      <c r="A2039" s="1" t="s">
        <v>2516</v>
      </c>
      <c r="B2039" s="1" t="s">
        <v>115</v>
      </c>
      <c r="C2039" s="1" t="s">
        <v>19</v>
      </c>
      <c r="D2039" s="1" t="s">
        <v>243</v>
      </c>
      <c r="E2039" s="1" t="s">
        <v>62</v>
      </c>
      <c r="F2039" s="1" t="s">
        <v>120</v>
      </c>
      <c r="G2039" s="1" t="s">
        <v>116</v>
      </c>
      <c r="H2039" s="1" t="s">
        <v>40</v>
      </c>
      <c r="I2039" s="1" t="s">
        <v>117</v>
      </c>
      <c r="J2039" s="1" t="s">
        <v>81</v>
      </c>
      <c r="K2039" s="1" t="s">
        <v>121</v>
      </c>
      <c r="L2039" s="1" t="s">
        <v>2520</v>
      </c>
      <c r="M2039" s="1" t="s">
        <v>2517</v>
      </c>
      <c r="N2039" s="1" t="s">
        <v>2518</v>
      </c>
      <c r="O2039" s="1" t="s">
        <v>122</v>
      </c>
      <c r="P2039" s="1" t="s">
        <v>266</v>
      </c>
      <c r="Q2039" s="1" t="s">
        <v>267</v>
      </c>
      <c r="R2039" s="1" t="s">
        <v>2519</v>
      </c>
      <c r="S2039" s="1" t="s">
        <v>2410</v>
      </c>
      <c r="T2039" s="1" t="s">
        <v>8211</v>
      </c>
      <c r="U2039" s="1" t="s">
        <v>8212</v>
      </c>
      <c r="V2039" s="18">
        <v>0.11513888888888889</v>
      </c>
      <c r="W2039" s="18">
        <v>0.19348379629629631</v>
      </c>
      <c r="X2039" s="18">
        <v>7.8344907407407405E-2</v>
      </c>
      <c r="Y2039" s="1" t="e">
        <f>VLOOKUP(A2039,tickets!A:A,1,0)</f>
        <v>#N/A</v>
      </c>
    </row>
    <row r="2040" spans="1:25" x14ac:dyDescent="0.2">
      <c r="A2040" s="1" t="s">
        <v>3082</v>
      </c>
      <c r="B2040" s="1" t="s">
        <v>152</v>
      </c>
      <c r="C2040" s="1" t="s">
        <v>17</v>
      </c>
      <c r="D2040" s="1" t="s">
        <v>243</v>
      </c>
      <c r="E2040" s="1" t="s">
        <v>197</v>
      </c>
      <c r="F2040" s="1" t="s">
        <v>120</v>
      </c>
      <c r="G2040" s="1" t="s">
        <v>116</v>
      </c>
      <c r="H2040" s="1" t="s">
        <v>40</v>
      </c>
      <c r="I2040" s="1" t="s">
        <v>117</v>
      </c>
      <c r="J2040" s="1" t="s">
        <v>81</v>
      </c>
      <c r="K2040" s="1" t="s">
        <v>200</v>
      </c>
      <c r="L2040" s="1" t="s">
        <v>3086</v>
      </c>
      <c r="M2040" s="1" t="s">
        <v>3083</v>
      </c>
      <c r="N2040" s="1" t="s">
        <v>3084</v>
      </c>
      <c r="O2040" s="1" t="s">
        <v>122</v>
      </c>
      <c r="P2040" s="1" t="s">
        <v>266</v>
      </c>
      <c r="Q2040" s="1" t="s">
        <v>341</v>
      </c>
      <c r="R2040" s="1" t="s">
        <v>3085</v>
      </c>
      <c r="S2040" s="1" t="s">
        <v>2952</v>
      </c>
      <c r="T2040" s="1" t="s">
        <v>7890</v>
      </c>
      <c r="V2040" s="18">
        <v>3.3180902777777779</v>
      </c>
      <c r="W2040" s="18">
        <v>3.3800347222222222</v>
      </c>
      <c r="X2040" s="18">
        <v>6.1944444444444441E-2</v>
      </c>
      <c r="Y2040" s="1" t="e">
        <f>VLOOKUP(A2040,tickets!A:A,1,0)</f>
        <v>#N/A</v>
      </c>
    </row>
    <row r="2041" spans="1:25" hidden="1" x14ac:dyDescent="0.2">
      <c r="A2041" s="1" t="s">
        <v>2407</v>
      </c>
      <c r="B2041" s="1" t="s">
        <v>124</v>
      </c>
      <c r="C2041" s="1" t="s">
        <v>19</v>
      </c>
      <c r="D2041" s="1" t="s">
        <v>6209</v>
      </c>
      <c r="E2041" s="1" t="s">
        <v>62</v>
      </c>
      <c r="F2041" s="1" t="s">
        <v>125</v>
      </c>
      <c r="G2041" s="1" t="s">
        <v>123</v>
      </c>
      <c r="H2041" s="1" t="s">
        <v>50</v>
      </c>
      <c r="I2041" s="1" t="s">
        <v>109</v>
      </c>
      <c r="J2041" s="1" t="s">
        <v>80</v>
      </c>
      <c r="K2041" s="1" t="s">
        <v>114</v>
      </c>
      <c r="L2041" s="1" t="s">
        <v>1443</v>
      </c>
      <c r="M2041" s="1" t="s">
        <v>2408</v>
      </c>
      <c r="N2041" s="1" t="s">
        <v>2408</v>
      </c>
      <c r="O2041" s="1" t="s">
        <v>122</v>
      </c>
      <c r="P2041" s="1" t="s">
        <v>266</v>
      </c>
      <c r="Q2041" s="1" t="s">
        <v>267</v>
      </c>
      <c r="R2041" s="1" t="s">
        <v>2409</v>
      </c>
      <c r="S2041" s="1" t="s">
        <v>2410</v>
      </c>
      <c r="T2041" s="1" t="s">
        <v>6212</v>
      </c>
      <c r="U2041" s="1" t="s">
        <v>6949</v>
      </c>
      <c r="V2041" s="18">
        <v>5.2569444444444446E-2</v>
      </c>
      <c r="W2041" s="18">
        <v>7.3761574074074077E-2</v>
      </c>
      <c r="X2041" s="18">
        <v>2.119212962962963E-2</v>
      </c>
      <c r="Y2041" s="1" t="e">
        <f>VLOOKUP(A2041,tickets!A:A,1,0)</f>
        <v>#N/A</v>
      </c>
    </row>
    <row r="2042" spans="1:25" x14ac:dyDescent="0.2">
      <c r="A2042" s="1" t="s">
        <v>2451</v>
      </c>
      <c r="B2042" s="1" t="s">
        <v>1292</v>
      </c>
      <c r="C2042" s="1" t="s">
        <v>19</v>
      </c>
      <c r="D2042" s="1" t="s">
        <v>344</v>
      </c>
      <c r="E2042" s="1" t="s">
        <v>64</v>
      </c>
      <c r="F2042" s="1" t="s">
        <v>143</v>
      </c>
      <c r="G2042" s="1" t="s">
        <v>116</v>
      </c>
      <c r="H2042" s="1" t="s">
        <v>40</v>
      </c>
      <c r="I2042" s="1" t="s">
        <v>117</v>
      </c>
      <c r="J2042" s="1" t="s">
        <v>81</v>
      </c>
      <c r="K2042" s="1" t="s">
        <v>129</v>
      </c>
      <c r="L2042" s="1" t="s">
        <v>2455</v>
      </c>
      <c r="M2042" s="1" t="s">
        <v>2452</v>
      </c>
      <c r="N2042" s="1" t="s">
        <v>2453</v>
      </c>
      <c r="O2042" s="1" t="s">
        <v>122</v>
      </c>
      <c r="P2042" s="1" t="s">
        <v>266</v>
      </c>
      <c r="Q2042" s="1" t="s">
        <v>267</v>
      </c>
      <c r="R2042" s="1" t="s">
        <v>2454</v>
      </c>
      <c r="S2042" s="1" t="s">
        <v>2410</v>
      </c>
      <c r="T2042" s="1" t="s">
        <v>7696</v>
      </c>
      <c r="U2042" s="1" t="s">
        <v>7697</v>
      </c>
      <c r="V2042" s="18">
        <v>0</v>
      </c>
      <c r="W2042" s="18">
        <v>8.8726851851851848E-2</v>
      </c>
      <c r="X2042" s="18">
        <v>8.8726851851851848E-2</v>
      </c>
      <c r="Y2042" s="1" t="e">
        <f>VLOOKUP(A2042,tickets!A:A,1,0)</f>
        <v>#N/A</v>
      </c>
    </row>
    <row r="2043" spans="1:25" hidden="1" x14ac:dyDescent="0.2">
      <c r="A2043" s="1" t="s">
        <v>7905</v>
      </c>
      <c r="B2043" s="1" t="s">
        <v>132</v>
      </c>
      <c r="C2043" s="1" t="s">
        <v>251</v>
      </c>
      <c r="D2043" s="1" t="s">
        <v>374</v>
      </c>
      <c r="E2043" s="1" t="s">
        <v>297</v>
      </c>
      <c r="F2043" s="1" t="s">
        <v>442</v>
      </c>
      <c r="G2043" s="1" t="s">
        <v>116</v>
      </c>
      <c r="H2043" s="1" t="s">
        <v>40</v>
      </c>
      <c r="I2043" s="1" t="s">
        <v>117</v>
      </c>
      <c r="J2043" s="1" t="s">
        <v>81</v>
      </c>
      <c r="K2043" s="1" t="s">
        <v>129</v>
      </c>
      <c r="L2043" s="1" t="s">
        <v>264</v>
      </c>
      <c r="M2043" s="1" t="s">
        <v>11884</v>
      </c>
      <c r="N2043" s="1" t="s">
        <v>11885</v>
      </c>
      <c r="O2043" s="1" t="s">
        <v>122</v>
      </c>
      <c r="P2043" s="1" t="s">
        <v>199</v>
      </c>
      <c r="Q2043" s="1" t="s">
        <v>115</v>
      </c>
      <c r="R2043" s="1" t="s">
        <v>11886</v>
      </c>
      <c r="S2043" s="1" t="s">
        <v>2410</v>
      </c>
      <c r="T2043" s="1" t="s">
        <v>7909</v>
      </c>
      <c r="V2043" s="18">
        <v>1.0219907407407408E-2</v>
      </c>
      <c r="W2043" s="18">
        <v>1.8657407407407407E-2</v>
      </c>
      <c r="X2043" s="18">
        <v>8.4375000000000006E-3</v>
      </c>
      <c r="Y2043" s="1" t="e">
        <f>VLOOKUP(A2043,tickets!A:A,1,0)</f>
        <v>#N/A</v>
      </c>
    </row>
    <row r="2044" spans="1:25" x14ac:dyDescent="0.2">
      <c r="A2044" s="1" t="s">
        <v>2501</v>
      </c>
      <c r="B2044" s="1" t="s">
        <v>173</v>
      </c>
      <c r="C2044" s="1" t="s">
        <v>19</v>
      </c>
      <c r="D2044" s="1" t="s">
        <v>373</v>
      </c>
      <c r="E2044" s="1" t="s">
        <v>62</v>
      </c>
      <c r="F2044" s="1" t="s">
        <v>134</v>
      </c>
      <c r="G2044" s="1" t="s">
        <v>110</v>
      </c>
      <c r="H2044" s="1" t="s">
        <v>50</v>
      </c>
      <c r="I2044" s="1" t="s">
        <v>109</v>
      </c>
      <c r="J2044" s="1" t="s">
        <v>81</v>
      </c>
      <c r="K2044" s="1" t="s">
        <v>121</v>
      </c>
      <c r="L2044" s="1" t="s">
        <v>2505</v>
      </c>
      <c r="M2044" s="1" t="s">
        <v>2502</v>
      </c>
      <c r="N2044" s="1" t="s">
        <v>2503</v>
      </c>
      <c r="O2044" s="1" t="s">
        <v>122</v>
      </c>
      <c r="P2044" s="1" t="s">
        <v>266</v>
      </c>
      <c r="Q2044" s="1" t="s">
        <v>267</v>
      </c>
      <c r="R2044" s="1" t="s">
        <v>2504</v>
      </c>
      <c r="S2044" s="1" t="s">
        <v>2410</v>
      </c>
      <c r="T2044" s="1" t="s">
        <v>504</v>
      </c>
      <c r="U2044" s="1" t="s">
        <v>8201</v>
      </c>
      <c r="V2044" s="18">
        <v>7.4456018518518519E-2</v>
      </c>
      <c r="W2044" s="18">
        <v>0.23877314814814818</v>
      </c>
      <c r="X2044" s="18">
        <v>0.16431712962962963</v>
      </c>
      <c r="Y2044" s="1" t="e">
        <f>VLOOKUP(A2044,tickets!A:A,1,0)</f>
        <v>#N/A</v>
      </c>
    </row>
    <row r="2045" spans="1:25" hidden="1" x14ac:dyDescent="0.2">
      <c r="A2045" s="1" t="s">
        <v>8380</v>
      </c>
      <c r="B2045" s="1" t="s">
        <v>132</v>
      </c>
      <c r="C2045" s="1" t="s">
        <v>309</v>
      </c>
      <c r="D2045" s="1" t="s">
        <v>257</v>
      </c>
      <c r="E2045" s="1" t="s">
        <v>284</v>
      </c>
      <c r="F2045" s="1" t="s">
        <v>461</v>
      </c>
      <c r="G2045" s="1" t="s">
        <v>116</v>
      </c>
      <c r="H2045" s="1" t="s">
        <v>40</v>
      </c>
      <c r="I2045" s="1" t="s">
        <v>117</v>
      </c>
      <c r="J2045" s="1" t="s">
        <v>81</v>
      </c>
      <c r="K2045" s="1" t="s">
        <v>129</v>
      </c>
      <c r="L2045" s="1" t="s">
        <v>264</v>
      </c>
      <c r="M2045" s="1" t="s">
        <v>11887</v>
      </c>
      <c r="N2045" s="1" t="s">
        <v>11888</v>
      </c>
      <c r="O2045" s="1" t="s">
        <v>122</v>
      </c>
      <c r="P2045" s="1" t="s">
        <v>199</v>
      </c>
      <c r="Q2045" s="1" t="s">
        <v>115</v>
      </c>
      <c r="R2045" s="1" t="s">
        <v>11889</v>
      </c>
      <c r="S2045" s="1" t="s">
        <v>2410</v>
      </c>
      <c r="T2045" s="1" t="s">
        <v>8384</v>
      </c>
      <c r="V2045" s="18">
        <v>2.5706018518518517E-2</v>
      </c>
      <c r="W2045" s="18">
        <v>3.2951388888888891E-2</v>
      </c>
      <c r="X2045" s="18">
        <v>7.2453703703703708E-3</v>
      </c>
      <c r="Y2045" s="1" t="e">
        <f>VLOOKUP(A2045,tickets!A:A,1,0)</f>
        <v>#N/A</v>
      </c>
    </row>
    <row r="2046" spans="1:25" x14ac:dyDescent="0.2">
      <c r="A2046" s="1" t="s">
        <v>2681</v>
      </c>
      <c r="B2046" s="1" t="s">
        <v>115</v>
      </c>
      <c r="C2046" s="1" t="s">
        <v>14</v>
      </c>
      <c r="D2046" s="1" t="s">
        <v>257</v>
      </c>
      <c r="E2046" s="1" t="s">
        <v>48</v>
      </c>
      <c r="F2046" s="1" t="s">
        <v>461</v>
      </c>
      <c r="G2046" s="1" t="s">
        <v>110</v>
      </c>
      <c r="H2046" s="1" t="s">
        <v>50</v>
      </c>
      <c r="I2046" s="1" t="s">
        <v>109</v>
      </c>
      <c r="J2046" s="1" t="s">
        <v>81</v>
      </c>
      <c r="K2046" s="1" t="s">
        <v>2682</v>
      </c>
      <c r="L2046" s="1" t="s">
        <v>2686</v>
      </c>
      <c r="M2046" s="1" t="s">
        <v>2683</v>
      </c>
      <c r="N2046" s="1" t="s">
        <v>2684</v>
      </c>
      <c r="O2046" s="1" t="s">
        <v>122</v>
      </c>
      <c r="P2046" s="1" t="s">
        <v>246</v>
      </c>
      <c r="Q2046" s="1" t="s">
        <v>247</v>
      </c>
      <c r="R2046" s="1" t="s">
        <v>2685</v>
      </c>
      <c r="S2046" s="1" t="s">
        <v>2615</v>
      </c>
      <c r="T2046" s="1" t="s">
        <v>8107</v>
      </c>
      <c r="U2046" s="1" t="s">
        <v>8108</v>
      </c>
      <c r="V2046" s="18">
        <v>0.91344907407407405</v>
      </c>
      <c r="W2046" s="18">
        <v>1.0781828703703704</v>
      </c>
      <c r="X2046" s="18">
        <v>0.16473379629629628</v>
      </c>
      <c r="Y2046" s="1" t="e">
        <f>VLOOKUP(A2046,tickets!A:A,1,0)</f>
        <v>#N/A</v>
      </c>
    </row>
    <row r="2047" spans="1:25" hidden="1" x14ac:dyDescent="0.2">
      <c r="A2047" s="1" t="s">
        <v>7875</v>
      </c>
      <c r="B2047" s="1" t="s">
        <v>132</v>
      </c>
      <c r="C2047" s="1" t="s">
        <v>250</v>
      </c>
      <c r="D2047" s="1" t="s">
        <v>251</v>
      </c>
      <c r="E2047" s="1" t="s">
        <v>302</v>
      </c>
      <c r="F2047" s="1" t="s">
        <v>303</v>
      </c>
      <c r="G2047" s="1" t="s">
        <v>110</v>
      </c>
      <c r="H2047" s="1" t="s">
        <v>50</v>
      </c>
      <c r="I2047" s="1" t="s">
        <v>109</v>
      </c>
      <c r="J2047" s="1" t="s">
        <v>4186</v>
      </c>
      <c r="K2047" s="1" t="s">
        <v>129</v>
      </c>
      <c r="L2047" s="1" t="s">
        <v>7876</v>
      </c>
      <c r="M2047" s="1" t="s">
        <v>11890</v>
      </c>
      <c r="N2047" s="1" t="s">
        <v>11891</v>
      </c>
      <c r="O2047" s="1" t="s">
        <v>122</v>
      </c>
      <c r="P2047" s="1" t="s">
        <v>246</v>
      </c>
      <c r="Q2047" s="1" t="s">
        <v>247</v>
      </c>
      <c r="R2047" s="1" t="s">
        <v>11892</v>
      </c>
      <c r="S2047" s="1" t="s">
        <v>2410</v>
      </c>
      <c r="T2047" s="1" t="s">
        <v>437</v>
      </c>
      <c r="U2047" s="1" t="s">
        <v>305</v>
      </c>
      <c r="V2047" s="18">
        <v>0</v>
      </c>
      <c r="W2047" s="18">
        <v>0</v>
      </c>
      <c r="X2047" s="18">
        <v>0</v>
      </c>
      <c r="Y2047" s="1" t="e">
        <f>VLOOKUP(A2047,tickets!A:A,1,0)</f>
        <v>#N/A</v>
      </c>
    </row>
    <row r="2048" spans="1:25" hidden="1" x14ac:dyDescent="0.2">
      <c r="A2048" s="1" t="s">
        <v>7767</v>
      </c>
      <c r="B2048" s="1" t="s">
        <v>164</v>
      </c>
      <c r="C2048" s="1" t="s">
        <v>295</v>
      </c>
      <c r="D2048" s="1" t="s">
        <v>296</v>
      </c>
      <c r="E2048" s="1" t="s">
        <v>297</v>
      </c>
      <c r="F2048" s="1" t="s">
        <v>298</v>
      </c>
      <c r="G2048" s="1" t="s">
        <v>110</v>
      </c>
      <c r="H2048" s="1" t="s">
        <v>50</v>
      </c>
      <c r="I2048" s="1" t="s">
        <v>109</v>
      </c>
      <c r="J2048" s="1" t="s">
        <v>4186</v>
      </c>
      <c r="K2048" s="1" t="s">
        <v>129</v>
      </c>
      <c r="L2048" s="1" t="s">
        <v>7768</v>
      </c>
      <c r="M2048" s="1" t="s">
        <v>11893</v>
      </c>
      <c r="N2048" s="1" t="s">
        <v>11894</v>
      </c>
      <c r="O2048" s="1" t="s">
        <v>122</v>
      </c>
      <c r="P2048" s="1" t="s">
        <v>246</v>
      </c>
      <c r="Q2048" s="1" t="s">
        <v>247</v>
      </c>
      <c r="R2048" s="1" t="s">
        <v>11895</v>
      </c>
      <c r="S2048" s="1" t="s">
        <v>2410</v>
      </c>
      <c r="U2048" s="1" t="s">
        <v>7772</v>
      </c>
      <c r="V2048" s="18">
        <v>0</v>
      </c>
      <c r="W2048" s="18">
        <v>0</v>
      </c>
      <c r="X2048" s="18">
        <v>0</v>
      </c>
      <c r="Y2048" s="1" t="e">
        <f>VLOOKUP(A2048,tickets!A:A,1,0)</f>
        <v>#N/A</v>
      </c>
    </row>
    <row r="2049" spans="1:25" x14ac:dyDescent="0.2">
      <c r="A2049" s="1" t="s">
        <v>2591</v>
      </c>
      <c r="B2049" s="1" t="s">
        <v>164</v>
      </c>
      <c r="C2049" s="1" t="s">
        <v>16</v>
      </c>
      <c r="D2049" s="1" t="s">
        <v>251</v>
      </c>
      <c r="E2049" s="1" t="s">
        <v>54</v>
      </c>
      <c r="F2049" s="1" t="s">
        <v>451</v>
      </c>
      <c r="G2049" s="1" t="s">
        <v>159</v>
      </c>
      <c r="H2049" s="1" t="s">
        <v>36</v>
      </c>
      <c r="I2049" s="1" t="s">
        <v>84</v>
      </c>
      <c r="J2049" s="1" t="s">
        <v>81</v>
      </c>
      <c r="K2049" s="1" t="s">
        <v>114</v>
      </c>
      <c r="L2049" s="1" t="s">
        <v>2595</v>
      </c>
      <c r="M2049" s="1" t="s">
        <v>2592</v>
      </c>
      <c r="N2049" s="1" t="s">
        <v>2593</v>
      </c>
      <c r="O2049" s="1" t="s">
        <v>122</v>
      </c>
      <c r="P2049" s="1" t="s">
        <v>246</v>
      </c>
      <c r="Q2049" s="1" t="s">
        <v>247</v>
      </c>
      <c r="R2049" s="1" t="s">
        <v>2594</v>
      </c>
      <c r="S2049" s="1" t="s">
        <v>2410</v>
      </c>
      <c r="T2049" s="1" t="s">
        <v>7502</v>
      </c>
      <c r="V2049" s="18">
        <v>0.25417824074074075</v>
      </c>
      <c r="W2049" s="18">
        <v>0.26731481481481484</v>
      </c>
      <c r="X2049" s="18">
        <v>1.3136574074074077E-2</v>
      </c>
      <c r="Y2049" s="1" t="e">
        <f>VLOOKUP(A2049,tickets!A:A,1,0)</f>
        <v>#N/A</v>
      </c>
    </row>
    <row r="2050" spans="1:25" hidden="1" x14ac:dyDescent="0.2">
      <c r="A2050" s="1" t="s">
        <v>8905</v>
      </c>
      <c r="B2050" s="1" t="s">
        <v>132</v>
      </c>
      <c r="C2050" s="1" t="s">
        <v>251</v>
      </c>
      <c r="D2050" s="1" t="s">
        <v>374</v>
      </c>
      <c r="E2050" s="1" t="s">
        <v>297</v>
      </c>
      <c r="F2050" s="1" t="s">
        <v>442</v>
      </c>
      <c r="G2050" s="1" t="s">
        <v>116</v>
      </c>
      <c r="H2050" s="1" t="s">
        <v>40</v>
      </c>
      <c r="I2050" s="1" t="s">
        <v>117</v>
      </c>
      <c r="J2050" s="1" t="s">
        <v>81</v>
      </c>
      <c r="K2050" s="1" t="s">
        <v>337</v>
      </c>
      <c r="L2050" s="1" t="s">
        <v>8906</v>
      </c>
      <c r="M2050" s="1" t="s">
        <v>11896</v>
      </c>
      <c r="N2050" s="1" t="s">
        <v>11897</v>
      </c>
      <c r="O2050" s="1" t="s">
        <v>122</v>
      </c>
      <c r="P2050" s="1" t="s">
        <v>246</v>
      </c>
      <c r="Q2050" s="1" t="s">
        <v>247</v>
      </c>
      <c r="R2050" s="1" t="s">
        <v>11898</v>
      </c>
      <c r="S2050" s="1" t="s">
        <v>2410</v>
      </c>
      <c r="T2050" s="1" t="s">
        <v>8910</v>
      </c>
      <c r="U2050" s="1" t="s">
        <v>262</v>
      </c>
      <c r="V2050" s="18">
        <v>9.5486111111111101E-3</v>
      </c>
      <c r="W2050" s="18">
        <v>1.8101851851851852E-2</v>
      </c>
      <c r="X2050" s="18">
        <v>8.5532407407407415E-3</v>
      </c>
      <c r="Y2050" s="1" t="e">
        <f>VLOOKUP(A2050,tickets!A:A,1,0)</f>
        <v>#N/A</v>
      </c>
    </row>
    <row r="2051" spans="1:25" x14ac:dyDescent="0.2">
      <c r="A2051" s="1" t="s">
        <v>2461</v>
      </c>
      <c r="B2051" s="1" t="s">
        <v>112</v>
      </c>
      <c r="C2051" s="1" t="s">
        <v>18</v>
      </c>
      <c r="D2051" s="1" t="s">
        <v>242</v>
      </c>
      <c r="E2051" s="1" t="s">
        <v>61</v>
      </c>
      <c r="F2051" s="1" t="s">
        <v>453</v>
      </c>
      <c r="G2051" s="1" t="s">
        <v>110</v>
      </c>
      <c r="H2051" s="1" t="s">
        <v>50</v>
      </c>
      <c r="I2051" s="1" t="s">
        <v>109</v>
      </c>
      <c r="J2051" s="1" t="s">
        <v>81</v>
      </c>
      <c r="K2051" s="1" t="s">
        <v>121</v>
      </c>
      <c r="L2051" s="1" t="s">
        <v>2465</v>
      </c>
      <c r="M2051" s="1" t="s">
        <v>2462</v>
      </c>
      <c r="N2051" s="1" t="s">
        <v>2463</v>
      </c>
      <c r="O2051" s="1" t="s">
        <v>122</v>
      </c>
      <c r="P2051" s="1" t="s">
        <v>266</v>
      </c>
      <c r="Q2051" s="1" t="s">
        <v>267</v>
      </c>
      <c r="R2051" s="1" t="s">
        <v>2464</v>
      </c>
      <c r="S2051" s="1" t="s">
        <v>2410</v>
      </c>
      <c r="T2051" s="1" t="s">
        <v>2465</v>
      </c>
      <c r="U2051" s="1" t="s">
        <v>2465</v>
      </c>
      <c r="V2051" s="18">
        <v>0</v>
      </c>
      <c r="W2051" s="18">
        <v>1.8518518518518517E-3</v>
      </c>
      <c r="X2051" s="18">
        <v>1.8518518518518517E-3</v>
      </c>
      <c r="Y2051" s="1" t="e">
        <f>VLOOKUP(A2051,tickets!A:A,1,0)</f>
        <v>#N/A</v>
      </c>
    </row>
    <row r="2052" spans="1:25" x14ac:dyDescent="0.2">
      <c r="A2052" s="1" t="s">
        <v>2466</v>
      </c>
      <c r="B2052" s="1" t="s">
        <v>112</v>
      </c>
      <c r="C2052" s="1" t="s">
        <v>18</v>
      </c>
      <c r="D2052" s="1" t="s">
        <v>242</v>
      </c>
      <c r="E2052" s="1" t="s">
        <v>61</v>
      </c>
      <c r="F2052" s="1" t="s">
        <v>453</v>
      </c>
      <c r="G2052" s="1" t="s">
        <v>110</v>
      </c>
      <c r="H2052" s="1" t="s">
        <v>50</v>
      </c>
      <c r="I2052" s="1" t="s">
        <v>109</v>
      </c>
      <c r="J2052" s="1" t="s">
        <v>81</v>
      </c>
      <c r="K2052" s="1" t="s">
        <v>111</v>
      </c>
      <c r="L2052" s="1" t="s">
        <v>2470</v>
      </c>
      <c r="M2052" s="1" t="s">
        <v>2467</v>
      </c>
      <c r="N2052" s="1" t="s">
        <v>2468</v>
      </c>
      <c r="O2052" s="1" t="s">
        <v>122</v>
      </c>
      <c r="P2052" s="1" t="s">
        <v>266</v>
      </c>
      <c r="Q2052" s="1" t="s">
        <v>267</v>
      </c>
      <c r="R2052" s="1" t="s">
        <v>2469</v>
      </c>
      <c r="S2052" s="1" t="s">
        <v>2410</v>
      </c>
      <c r="T2052" s="1" t="s">
        <v>2470</v>
      </c>
      <c r="U2052" s="1" t="s">
        <v>2470</v>
      </c>
      <c r="V2052" s="18">
        <v>0</v>
      </c>
      <c r="W2052" s="18">
        <v>1.4004629629629629E-3</v>
      </c>
      <c r="X2052" s="18">
        <v>1.4004629629629629E-3</v>
      </c>
      <c r="Y2052" s="1" t="e">
        <f>VLOOKUP(A2052,tickets!A:A,1,0)</f>
        <v>#N/A</v>
      </c>
    </row>
    <row r="2053" spans="1:25" x14ac:dyDescent="0.2">
      <c r="A2053" s="1" t="s">
        <v>2471</v>
      </c>
      <c r="B2053" s="1" t="s">
        <v>112</v>
      </c>
      <c r="C2053" s="1" t="s">
        <v>18</v>
      </c>
      <c r="D2053" s="1" t="s">
        <v>242</v>
      </c>
      <c r="E2053" s="1" t="s">
        <v>61</v>
      </c>
      <c r="F2053" s="1" t="s">
        <v>453</v>
      </c>
      <c r="G2053" s="1" t="s">
        <v>110</v>
      </c>
      <c r="H2053" s="1" t="s">
        <v>50</v>
      </c>
      <c r="I2053" s="1" t="s">
        <v>109</v>
      </c>
      <c r="J2053" s="1" t="s">
        <v>81</v>
      </c>
      <c r="K2053" s="1" t="s">
        <v>111</v>
      </c>
      <c r="L2053" s="1" t="s">
        <v>2475</v>
      </c>
      <c r="M2053" s="1" t="s">
        <v>2472</v>
      </c>
      <c r="N2053" s="1" t="s">
        <v>2473</v>
      </c>
      <c r="O2053" s="1" t="s">
        <v>122</v>
      </c>
      <c r="P2053" s="1" t="s">
        <v>266</v>
      </c>
      <c r="Q2053" s="1" t="s">
        <v>267</v>
      </c>
      <c r="R2053" s="1" t="s">
        <v>2474</v>
      </c>
      <c r="S2053" s="1" t="s">
        <v>2410</v>
      </c>
      <c r="T2053" s="1" t="s">
        <v>2475</v>
      </c>
      <c r="U2053" s="1" t="s">
        <v>2475</v>
      </c>
      <c r="V2053" s="18">
        <v>0</v>
      </c>
      <c r="W2053" s="18">
        <v>2.7199074074074074E-3</v>
      </c>
      <c r="X2053" s="18">
        <v>2.7199074074074074E-3</v>
      </c>
      <c r="Y2053" s="1" t="e">
        <f>VLOOKUP(A2053,tickets!A:A,1,0)</f>
        <v>#N/A</v>
      </c>
    </row>
    <row r="2054" spans="1:25" x14ac:dyDescent="0.2">
      <c r="A2054" s="1" t="s">
        <v>2476</v>
      </c>
      <c r="B2054" s="1" t="s">
        <v>112</v>
      </c>
      <c r="C2054" s="1" t="s">
        <v>18</v>
      </c>
      <c r="D2054" s="1" t="s">
        <v>242</v>
      </c>
      <c r="E2054" s="1" t="s">
        <v>61</v>
      </c>
      <c r="F2054" s="1" t="s">
        <v>453</v>
      </c>
      <c r="G2054" s="1" t="s">
        <v>110</v>
      </c>
      <c r="H2054" s="1" t="s">
        <v>50</v>
      </c>
      <c r="I2054" s="1" t="s">
        <v>109</v>
      </c>
      <c r="J2054" s="1" t="s">
        <v>81</v>
      </c>
      <c r="K2054" s="1" t="s">
        <v>111</v>
      </c>
      <c r="L2054" s="1" t="s">
        <v>2480</v>
      </c>
      <c r="M2054" s="1" t="s">
        <v>2477</v>
      </c>
      <c r="N2054" s="1" t="s">
        <v>2478</v>
      </c>
      <c r="O2054" s="1" t="s">
        <v>122</v>
      </c>
      <c r="P2054" s="1" t="s">
        <v>266</v>
      </c>
      <c r="Q2054" s="1" t="s">
        <v>267</v>
      </c>
      <c r="R2054" s="1" t="s">
        <v>2479</v>
      </c>
      <c r="S2054" s="1" t="s">
        <v>2410</v>
      </c>
      <c r="T2054" s="1" t="s">
        <v>2480</v>
      </c>
      <c r="U2054" s="1" t="s">
        <v>2480</v>
      </c>
      <c r="V2054" s="18">
        <v>0</v>
      </c>
      <c r="W2054" s="18">
        <v>3.0439814814814821E-3</v>
      </c>
      <c r="X2054" s="18">
        <v>3.0439814814814821E-3</v>
      </c>
      <c r="Y2054" s="1" t="e">
        <f>VLOOKUP(A2054,tickets!A:A,1,0)</f>
        <v>#N/A</v>
      </c>
    </row>
    <row r="2055" spans="1:25" x14ac:dyDescent="0.2">
      <c r="A2055" s="1" t="s">
        <v>2481</v>
      </c>
      <c r="B2055" s="1" t="s">
        <v>112</v>
      </c>
      <c r="C2055" s="1" t="s">
        <v>18</v>
      </c>
      <c r="D2055" s="1" t="s">
        <v>242</v>
      </c>
      <c r="E2055" s="1" t="s">
        <v>61</v>
      </c>
      <c r="F2055" s="1" t="s">
        <v>453</v>
      </c>
      <c r="G2055" s="1" t="s">
        <v>110</v>
      </c>
      <c r="H2055" s="1" t="s">
        <v>50</v>
      </c>
      <c r="I2055" s="1" t="s">
        <v>109</v>
      </c>
      <c r="J2055" s="1" t="s">
        <v>81</v>
      </c>
      <c r="K2055" s="1" t="s">
        <v>111</v>
      </c>
      <c r="L2055" s="1" t="s">
        <v>2485</v>
      </c>
      <c r="M2055" s="1" t="s">
        <v>2482</v>
      </c>
      <c r="N2055" s="1" t="s">
        <v>2483</v>
      </c>
      <c r="O2055" s="1" t="s">
        <v>122</v>
      </c>
      <c r="P2055" s="1" t="s">
        <v>266</v>
      </c>
      <c r="Q2055" s="1" t="s">
        <v>267</v>
      </c>
      <c r="R2055" s="1" t="s">
        <v>2484</v>
      </c>
      <c r="S2055" s="1" t="s">
        <v>2410</v>
      </c>
      <c r="T2055" s="1" t="s">
        <v>8314</v>
      </c>
      <c r="U2055" s="1" t="s">
        <v>8314</v>
      </c>
      <c r="V2055" s="18">
        <v>0</v>
      </c>
      <c r="W2055" s="18">
        <v>3.4490740740740745E-3</v>
      </c>
      <c r="X2055" s="18">
        <v>3.4490740740740745E-3</v>
      </c>
      <c r="Y2055" s="1" t="e">
        <f>VLOOKUP(A2055,tickets!A:A,1,0)</f>
        <v>#N/A</v>
      </c>
    </row>
    <row r="2056" spans="1:25" x14ac:dyDescent="0.2">
      <c r="A2056" s="1" t="s">
        <v>2486</v>
      </c>
      <c r="B2056" s="1" t="s">
        <v>112</v>
      </c>
      <c r="C2056" s="1" t="s">
        <v>18</v>
      </c>
      <c r="D2056" s="1" t="s">
        <v>242</v>
      </c>
      <c r="E2056" s="1" t="s">
        <v>61</v>
      </c>
      <c r="F2056" s="1" t="s">
        <v>453</v>
      </c>
      <c r="G2056" s="1" t="s">
        <v>110</v>
      </c>
      <c r="H2056" s="1" t="s">
        <v>50</v>
      </c>
      <c r="I2056" s="1" t="s">
        <v>109</v>
      </c>
      <c r="J2056" s="1" t="s">
        <v>81</v>
      </c>
      <c r="K2056" s="1" t="s">
        <v>111</v>
      </c>
      <c r="L2056" s="1" t="s">
        <v>2490</v>
      </c>
      <c r="M2056" s="1" t="s">
        <v>2487</v>
      </c>
      <c r="N2056" s="1" t="s">
        <v>2488</v>
      </c>
      <c r="O2056" s="1" t="s">
        <v>122</v>
      </c>
      <c r="P2056" s="1" t="s">
        <v>266</v>
      </c>
      <c r="Q2056" s="1" t="s">
        <v>267</v>
      </c>
      <c r="R2056" s="1" t="s">
        <v>2489</v>
      </c>
      <c r="S2056" s="1" t="s">
        <v>2410</v>
      </c>
      <c r="T2056" s="1" t="s">
        <v>2490</v>
      </c>
      <c r="U2056" s="1" t="s">
        <v>2490</v>
      </c>
      <c r="V2056" s="18">
        <v>0</v>
      </c>
      <c r="W2056" s="18">
        <v>3.7731481481481483E-3</v>
      </c>
      <c r="X2056" s="18">
        <v>3.7731481481481483E-3</v>
      </c>
      <c r="Y2056" s="1" t="e">
        <f>VLOOKUP(A2056,tickets!A:A,1,0)</f>
        <v>#N/A</v>
      </c>
    </row>
    <row r="2057" spans="1:25" x14ac:dyDescent="0.2">
      <c r="A2057" s="1" t="s">
        <v>2637</v>
      </c>
      <c r="B2057" s="1" t="s">
        <v>112</v>
      </c>
      <c r="C2057" s="1" t="s">
        <v>16</v>
      </c>
      <c r="D2057" s="1" t="s">
        <v>311</v>
      </c>
      <c r="E2057" s="1" t="s">
        <v>54</v>
      </c>
      <c r="F2057" s="1" t="s">
        <v>134</v>
      </c>
      <c r="G2057" s="1" t="s">
        <v>110</v>
      </c>
      <c r="H2057" s="1" t="s">
        <v>50</v>
      </c>
      <c r="I2057" s="1" t="s">
        <v>109</v>
      </c>
      <c r="J2057" s="1" t="s">
        <v>81</v>
      </c>
      <c r="K2057" s="1" t="s">
        <v>121</v>
      </c>
      <c r="L2057" s="1" t="s">
        <v>2641</v>
      </c>
      <c r="M2057" s="1" t="s">
        <v>2638</v>
      </c>
      <c r="N2057" s="1" t="s">
        <v>2639</v>
      </c>
      <c r="O2057" s="1" t="s">
        <v>122</v>
      </c>
      <c r="P2057" s="1" t="s">
        <v>246</v>
      </c>
      <c r="Q2057" s="1" t="s">
        <v>247</v>
      </c>
      <c r="R2057" s="1" t="s">
        <v>2640</v>
      </c>
      <c r="S2057" s="1" t="s">
        <v>2615</v>
      </c>
      <c r="T2057" s="1" t="s">
        <v>504</v>
      </c>
      <c r="V2057" s="18">
        <v>0.82309027777777777</v>
      </c>
      <c r="W2057" s="18">
        <v>0.90715277777777781</v>
      </c>
      <c r="X2057" s="18">
        <v>8.4062499999999998E-2</v>
      </c>
      <c r="Y2057" s="1" t="e">
        <f>VLOOKUP(A2057,tickets!A:A,1,0)</f>
        <v>#N/A</v>
      </c>
    </row>
    <row r="2058" spans="1:25" x14ac:dyDescent="0.2">
      <c r="A2058" s="1" t="s">
        <v>2521</v>
      </c>
      <c r="B2058" s="1" t="s">
        <v>115</v>
      </c>
      <c r="C2058" s="1" t="s">
        <v>13</v>
      </c>
      <c r="D2058" s="1" t="s">
        <v>374</v>
      </c>
      <c r="E2058" s="1" t="s">
        <v>41</v>
      </c>
      <c r="F2058" s="1" t="s">
        <v>149</v>
      </c>
      <c r="G2058" s="1" t="s">
        <v>116</v>
      </c>
      <c r="H2058" s="1" t="s">
        <v>40</v>
      </c>
      <c r="I2058" s="1" t="s">
        <v>117</v>
      </c>
      <c r="J2058" s="1" t="s">
        <v>81</v>
      </c>
      <c r="K2058" s="1" t="s">
        <v>155</v>
      </c>
      <c r="L2058" s="1" t="s">
        <v>2525</v>
      </c>
      <c r="M2058" s="1" t="s">
        <v>2522</v>
      </c>
      <c r="N2058" s="1" t="s">
        <v>2523</v>
      </c>
      <c r="O2058" s="1" t="s">
        <v>122</v>
      </c>
      <c r="P2058" s="1" t="s">
        <v>246</v>
      </c>
      <c r="Q2058" s="1" t="s">
        <v>247</v>
      </c>
      <c r="R2058" s="1" t="s">
        <v>2524</v>
      </c>
      <c r="S2058" s="1" t="s">
        <v>2410</v>
      </c>
      <c r="T2058" s="1" t="s">
        <v>8191</v>
      </c>
      <c r="U2058" s="1" t="s">
        <v>8192</v>
      </c>
      <c r="V2058" s="18">
        <v>9.5578703703703694E-2</v>
      </c>
      <c r="W2058" s="18">
        <v>0.18118055555555557</v>
      </c>
      <c r="X2058" s="18">
        <v>8.560185185185186E-2</v>
      </c>
      <c r="Y2058" s="1" t="e">
        <f>VLOOKUP(A2058,tickets!A:A,1,0)</f>
        <v>#N/A</v>
      </c>
    </row>
    <row r="2059" spans="1:25" hidden="1" x14ac:dyDescent="0.2">
      <c r="A2059" s="1" t="s">
        <v>8609</v>
      </c>
      <c r="B2059" s="1" t="s">
        <v>132</v>
      </c>
      <c r="C2059" s="1" t="s">
        <v>251</v>
      </c>
      <c r="D2059" s="1" t="s">
        <v>257</v>
      </c>
      <c r="E2059" s="1" t="s">
        <v>297</v>
      </c>
      <c r="F2059" s="1" t="s">
        <v>461</v>
      </c>
      <c r="G2059" s="1" t="s">
        <v>116</v>
      </c>
      <c r="H2059" s="1" t="s">
        <v>40</v>
      </c>
      <c r="I2059" s="1" t="s">
        <v>117</v>
      </c>
      <c r="J2059" s="1" t="s">
        <v>81</v>
      </c>
      <c r="K2059" s="1" t="s">
        <v>129</v>
      </c>
      <c r="L2059" s="1" t="s">
        <v>264</v>
      </c>
      <c r="M2059" s="1" t="s">
        <v>11899</v>
      </c>
      <c r="N2059" s="1" t="s">
        <v>11900</v>
      </c>
      <c r="O2059" s="1" t="s">
        <v>122</v>
      </c>
      <c r="P2059" s="1" t="s">
        <v>246</v>
      </c>
      <c r="Q2059" s="1" t="s">
        <v>247</v>
      </c>
      <c r="R2059" s="1" t="s">
        <v>11901</v>
      </c>
      <c r="S2059" s="1" t="s">
        <v>2410</v>
      </c>
      <c r="T2059" s="1" t="s">
        <v>7927</v>
      </c>
      <c r="U2059" s="1" t="s">
        <v>262</v>
      </c>
      <c r="V2059" s="18">
        <v>1.4293981481481482E-2</v>
      </c>
      <c r="W2059" s="18">
        <v>2.7465277777777772E-2</v>
      </c>
      <c r="X2059" s="18">
        <v>1.3171296296296294E-2</v>
      </c>
      <c r="Y2059" s="1" t="e">
        <f>VLOOKUP(A2059,tickets!A:A,1,0)</f>
        <v>#N/A</v>
      </c>
    </row>
    <row r="2060" spans="1:25" hidden="1" x14ac:dyDescent="0.2">
      <c r="A2060" s="1" t="s">
        <v>7630</v>
      </c>
      <c r="B2060" s="1" t="s">
        <v>132</v>
      </c>
      <c r="C2060" s="1" t="s">
        <v>251</v>
      </c>
      <c r="D2060" s="1" t="s">
        <v>257</v>
      </c>
      <c r="E2060" s="1" t="s">
        <v>297</v>
      </c>
      <c r="F2060" s="1" t="s">
        <v>461</v>
      </c>
      <c r="G2060" s="1" t="s">
        <v>116</v>
      </c>
      <c r="H2060" s="1" t="s">
        <v>40</v>
      </c>
      <c r="I2060" s="1" t="s">
        <v>117</v>
      </c>
      <c r="J2060" s="1" t="s">
        <v>81</v>
      </c>
      <c r="K2060" s="1" t="s">
        <v>129</v>
      </c>
      <c r="L2060" s="1" t="s">
        <v>264</v>
      </c>
      <c r="M2060" s="1" t="s">
        <v>11902</v>
      </c>
      <c r="N2060" s="1" t="s">
        <v>11903</v>
      </c>
      <c r="O2060" s="1" t="s">
        <v>122</v>
      </c>
      <c r="P2060" s="1" t="s">
        <v>246</v>
      </c>
      <c r="Q2060" s="1" t="s">
        <v>247</v>
      </c>
      <c r="R2060" s="1" t="s">
        <v>11904</v>
      </c>
      <c r="S2060" s="1" t="s">
        <v>2410</v>
      </c>
      <c r="T2060" s="1" t="s">
        <v>7634</v>
      </c>
      <c r="U2060" s="1" t="s">
        <v>262</v>
      </c>
      <c r="V2060" s="18">
        <v>1.7013888888888887E-2</v>
      </c>
      <c r="W2060" s="18">
        <v>2.8437500000000001E-2</v>
      </c>
      <c r="X2060" s="18">
        <v>1.1423611111111112E-2</v>
      </c>
      <c r="Y2060" s="1" t="e">
        <f>VLOOKUP(A2060,tickets!A:A,1,0)</f>
        <v>#N/A</v>
      </c>
    </row>
    <row r="2061" spans="1:25" hidden="1" x14ac:dyDescent="0.2">
      <c r="A2061" s="1" t="s">
        <v>7923</v>
      </c>
      <c r="B2061" s="1" t="s">
        <v>132</v>
      </c>
      <c r="C2061" s="1" t="s">
        <v>251</v>
      </c>
      <c r="D2061" s="1" t="s">
        <v>257</v>
      </c>
      <c r="E2061" s="1" t="s">
        <v>297</v>
      </c>
      <c r="F2061" s="1" t="s">
        <v>461</v>
      </c>
      <c r="G2061" s="1" t="s">
        <v>116</v>
      </c>
      <c r="H2061" s="1" t="s">
        <v>40</v>
      </c>
      <c r="I2061" s="1" t="s">
        <v>117</v>
      </c>
      <c r="J2061" s="1" t="s">
        <v>81</v>
      </c>
      <c r="K2061" s="1" t="s">
        <v>129</v>
      </c>
      <c r="L2061" s="1" t="s">
        <v>264</v>
      </c>
      <c r="M2061" s="1" t="s">
        <v>11905</v>
      </c>
      <c r="N2061" s="1" t="s">
        <v>11906</v>
      </c>
      <c r="O2061" s="1" t="s">
        <v>122</v>
      </c>
      <c r="P2061" s="1" t="s">
        <v>246</v>
      </c>
      <c r="Q2061" s="1" t="s">
        <v>247</v>
      </c>
      <c r="R2061" s="1" t="s">
        <v>11907</v>
      </c>
      <c r="S2061" s="1" t="s">
        <v>2410</v>
      </c>
      <c r="T2061" s="1" t="s">
        <v>7927</v>
      </c>
      <c r="U2061" s="1" t="s">
        <v>7928</v>
      </c>
      <c r="V2061" s="18">
        <v>1.9918981481481482E-2</v>
      </c>
      <c r="W2061" s="18">
        <v>2.8703703703703703E-2</v>
      </c>
      <c r="X2061" s="18">
        <v>8.7847222222222233E-3</v>
      </c>
      <c r="Y2061" s="1" t="e">
        <f>VLOOKUP(A2061,tickets!A:A,1,0)</f>
        <v>#N/A</v>
      </c>
    </row>
    <row r="2062" spans="1:25" x14ac:dyDescent="0.2">
      <c r="A2062" s="1" t="s">
        <v>2491</v>
      </c>
      <c r="B2062" s="1" t="s">
        <v>112</v>
      </c>
      <c r="C2062" s="1" t="s">
        <v>19</v>
      </c>
      <c r="D2062" s="1" t="s">
        <v>17</v>
      </c>
      <c r="E2062" s="1" t="s">
        <v>64</v>
      </c>
      <c r="F2062" s="1" t="s">
        <v>212</v>
      </c>
      <c r="G2062" s="1" t="s">
        <v>116</v>
      </c>
      <c r="H2062" s="1" t="s">
        <v>40</v>
      </c>
      <c r="I2062" s="1" t="s">
        <v>117</v>
      </c>
      <c r="J2062" s="1" t="s">
        <v>81</v>
      </c>
      <c r="K2062" s="1" t="s">
        <v>129</v>
      </c>
      <c r="L2062" s="1" t="s">
        <v>2495</v>
      </c>
      <c r="M2062" s="1" t="s">
        <v>2492</v>
      </c>
      <c r="N2062" s="1" t="s">
        <v>2493</v>
      </c>
      <c r="O2062" s="1" t="s">
        <v>122</v>
      </c>
      <c r="P2062" s="1" t="s">
        <v>266</v>
      </c>
      <c r="Q2062" s="1" t="s">
        <v>267</v>
      </c>
      <c r="R2062" s="1" t="s">
        <v>2494</v>
      </c>
      <c r="S2062" s="1" t="s">
        <v>2410</v>
      </c>
      <c r="T2062" s="1" t="s">
        <v>7583</v>
      </c>
      <c r="U2062" s="1" t="s">
        <v>7584</v>
      </c>
      <c r="V2062" s="18">
        <v>8.6805555555555559E-3</v>
      </c>
      <c r="W2062" s="18">
        <v>9.2708333333333341E-3</v>
      </c>
      <c r="X2062" s="18">
        <v>5.9027777777777778E-4</v>
      </c>
      <c r="Y2062" s="1" t="e">
        <f>VLOOKUP(A2062,tickets!A:A,1,0)</f>
        <v>#N/A</v>
      </c>
    </row>
    <row r="2063" spans="1:25" hidden="1" x14ac:dyDescent="0.2">
      <c r="A2063" s="1" t="s">
        <v>7489</v>
      </c>
      <c r="B2063" s="1" t="s">
        <v>132</v>
      </c>
      <c r="C2063" s="1" t="s">
        <v>309</v>
      </c>
      <c r="D2063" s="1" t="s">
        <v>257</v>
      </c>
      <c r="E2063" s="1" t="s">
        <v>284</v>
      </c>
      <c r="F2063" s="1" t="s">
        <v>219</v>
      </c>
      <c r="G2063" s="1" t="s">
        <v>116</v>
      </c>
      <c r="H2063" s="1" t="s">
        <v>40</v>
      </c>
      <c r="I2063" s="1" t="s">
        <v>117</v>
      </c>
      <c r="J2063" s="1" t="s">
        <v>81</v>
      </c>
      <c r="K2063" s="1" t="s">
        <v>200</v>
      </c>
      <c r="L2063" s="1" t="s">
        <v>7490</v>
      </c>
      <c r="M2063" s="1" t="s">
        <v>11908</v>
      </c>
      <c r="N2063" s="1" t="s">
        <v>11909</v>
      </c>
      <c r="O2063" s="1" t="s">
        <v>122</v>
      </c>
      <c r="P2063" s="1" t="s">
        <v>199</v>
      </c>
      <c r="Q2063" s="1" t="s">
        <v>115</v>
      </c>
      <c r="R2063" s="1" t="s">
        <v>11910</v>
      </c>
      <c r="S2063" s="1" t="s">
        <v>2410</v>
      </c>
      <c r="T2063" s="1" t="s">
        <v>7494</v>
      </c>
      <c r="V2063" s="18">
        <v>5.37037037037037E-3</v>
      </c>
      <c r="W2063" s="18">
        <v>8.4606481481481494E-3</v>
      </c>
      <c r="X2063" s="18">
        <v>3.0902777777777782E-3</v>
      </c>
      <c r="Y2063" s="1" t="e">
        <f>VLOOKUP(A2063,tickets!A:A,1,0)</f>
        <v>#N/A</v>
      </c>
    </row>
    <row r="2064" spans="1:25" hidden="1" x14ac:dyDescent="0.2">
      <c r="A2064" s="1" t="s">
        <v>8183</v>
      </c>
      <c r="B2064" s="1" t="s">
        <v>132</v>
      </c>
      <c r="C2064" s="1" t="s">
        <v>309</v>
      </c>
      <c r="D2064" s="1" t="s">
        <v>257</v>
      </c>
      <c r="E2064" s="1" t="s">
        <v>284</v>
      </c>
      <c r="F2064" s="1" t="s">
        <v>219</v>
      </c>
      <c r="G2064" s="1" t="s">
        <v>116</v>
      </c>
      <c r="H2064" s="1" t="s">
        <v>40</v>
      </c>
      <c r="I2064" s="1" t="s">
        <v>117</v>
      </c>
      <c r="J2064" s="1" t="s">
        <v>81</v>
      </c>
      <c r="K2064" s="1" t="s">
        <v>111</v>
      </c>
      <c r="L2064" s="1" t="s">
        <v>379</v>
      </c>
      <c r="M2064" s="1" t="s">
        <v>11911</v>
      </c>
      <c r="N2064" s="1" t="s">
        <v>11912</v>
      </c>
      <c r="O2064" s="1" t="s">
        <v>122</v>
      </c>
      <c r="P2064" s="1" t="s">
        <v>199</v>
      </c>
      <c r="Q2064" s="1" t="s">
        <v>115</v>
      </c>
      <c r="R2064" s="1" t="s">
        <v>11913</v>
      </c>
      <c r="S2064" s="1" t="s">
        <v>2410</v>
      </c>
      <c r="T2064" s="1" t="s">
        <v>8187</v>
      </c>
      <c r="V2064" s="18">
        <v>9.780092592592592E-3</v>
      </c>
      <c r="W2064" s="18">
        <v>1.1122685185185185E-2</v>
      </c>
      <c r="X2064" s="18">
        <v>1.3425925925925925E-3</v>
      </c>
      <c r="Y2064" s="1" t="e">
        <f>VLOOKUP(A2064,tickets!A:A,1,0)</f>
        <v>#N/A</v>
      </c>
    </row>
    <row r="2065" spans="1:25" hidden="1" x14ac:dyDescent="0.2">
      <c r="A2065" s="1" t="s">
        <v>7788</v>
      </c>
      <c r="B2065" s="1" t="s">
        <v>132</v>
      </c>
      <c r="C2065" s="1" t="s">
        <v>309</v>
      </c>
      <c r="D2065" s="1" t="s">
        <v>257</v>
      </c>
      <c r="E2065" s="1" t="s">
        <v>284</v>
      </c>
      <c r="F2065" s="1" t="s">
        <v>219</v>
      </c>
      <c r="G2065" s="1" t="s">
        <v>116</v>
      </c>
      <c r="H2065" s="1" t="s">
        <v>40</v>
      </c>
      <c r="I2065" s="1" t="s">
        <v>117</v>
      </c>
      <c r="J2065" s="1" t="s">
        <v>81</v>
      </c>
      <c r="K2065" s="1" t="s">
        <v>129</v>
      </c>
      <c r="L2065" s="1" t="s">
        <v>314</v>
      </c>
      <c r="M2065" s="1" t="s">
        <v>11914</v>
      </c>
      <c r="N2065" s="1" t="s">
        <v>11915</v>
      </c>
      <c r="O2065" s="1" t="s">
        <v>122</v>
      </c>
      <c r="P2065" s="1" t="s">
        <v>199</v>
      </c>
      <c r="Q2065" s="1" t="s">
        <v>115</v>
      </c>
      <c r="R2065" s="1" t="s">
        <v>11916</v>
      </c>
      <c r="S2065" s="1" t="s">
        <v>2410</v>
      </c>
      <c r="T2065" s="1" t="s">
        <v>7792</v>
      </c>
      <c r="V2065" s="18">
        <v>2.5925925925925925E-3</v>
      </c>
      <c r="W2065" s="18">
        <v>6.875E-3</v>
      </c>
      <c r="X2065" s="18">
        <v>4.2824074074074075E-3</v>
      </c>
      <c r="Y2065" s="1" t="e">
        <f>VLOOKUP(A2065,tickets!A:A,1,0)</f>
        <v>#N/A</v>
      </c>
    </row>
    <row r="2066" spans="1:25" hidden="1" x14ac:dyDescent="0.2">
      <c r="A2066" s="1" t="s">
        <v>8636</v>
      </c>
      <c r="B2066" s="1" t="s">
        <v>132</v>
      </c>
      <c r="C2066" s="1" t="s">
        <v>309</v>
      </c>
      <c r="D2066" s="1" t="s">
        <v>374</v>
      </c>
      <c r="E2066" s="1" t="s">
        <v>284</v>
      </c>
      <c r="F2066" s="1" t="s">
        <v>442</v>
      </c>
      <c r="G2066" s="1" t="s">
        <v>116</v>
      </c>
      <c r="H2066" s="1" t="s">
        <v>40</v>
      </c>
      <c r="I2066" s="1" t="s">
        <v>117</v>
      </c>
      <c r="J2066" s="1" t="s">
        <v>81</v>
      </c>
      <c r="K2066" s="1" t="s">
        <v>129</v>
      </c>
      <c r="L2066" s="1" t="s">
        <v>7575</v>
      </c>
      <c r="M2066" s="1" t="s">
        <v>11917</v>
      </c>
      <c r="N2066" s="1" t="s">
        <v>11918</v>
      </c>
      <c r="O2066" s="1" t="s">
        <v>122</v>
      </c>
      <c r="P2066" s="1" t="s">
        <v>199</v>
      </c>
      <c r="Q2066" s="1" t="s">
        <v>115</v>
      </c>
      <c r="R2066" s="1" t="s">
        <v>11919</v>
      </c>
      <c r="S2066" s="1" t="s">
        <v>2410</v>
      </c>
      <c r="T2066" s="1" t="s">
        <v>8640</v>
      </c>
      <c r="V2066" s="18">
        <v>1.9097222222222222E-3</v>
      </c>
      <c r="W2066" s="18">
        <v>7.3726851851851861E-3</v>
      </c>
      <c r="X2066" s="18">
        <v>5.4629629629629637E-3</v>
      </c>
      <c r="Y2066" s="1" t="e">
        <f>VLOOKUP(A2066,tickets!A:A,1,0)</f>
        <v>#N/A</v>
      </c>
    </row>
    <row r="2067" spans="1:25" hidden="1" x14ac:dyDescent="0.2">
      <c r="A2067" s="1" t="s">
        <v>8820</v>
      </c>
      <c r="B2067" s="1" t="s">
        <v>132</v>
      </c>
      <c r="C2067" s="1" t="s">
        <v>251</v>
      </c>
      <c r="D2067" s="1" t="s">
        <v>257</v>
      </c>
      <c r="E2067" s="1" t="s">
        <v>297</v>
      </c>
      <c r="F2067" s="1" t="s">
        <v>219</v>
      </c>
      <c r="G2067" s="1" t="s">
        <v>116</v>
      </c>
      <c r="H2067" s="1" t="s">
        <v>40</v>
      </c>
      <c r="I2067" s="1" t="s">
        <v>117</v>
      </c>
      <c r="J2067" s="1" t="s">
        <v>81</v>
      </c>
      <c r="K2067" s="1" t="s">
        <v>348</v>
      </c>
      <c r="L2067" s="1" t="s">
        <v>349</v>
      </c>
      <c r="M2067" s="1" t="s">
        <v>11920</v>
      </c>
      <c r="N2067" s="1" t="s">
        <v>11921</v>
      </c>
      <c r="O2067" s="1" t="s">
        <v>122</v>
      </c>
      <c r="P2067" s="1" t="s">
        <v>246</v>
      </c>
      <c r="Q2067" s="1" t="s">
        <v>247</v>
      </c>
      <c r="R2067" s="1" t="s">
        <v>11922</v>
      </c>
      <c r="S2067" s="1" t="s">
        <v>2410</v>
      </c>
      <c r="T2067" s="1" t="s">
        <v>8824</v>
      </c>
      <c r="U2067" s="1" t="s">
        <v>262</v>
      </c>
      <c r="V2067" s="18">
        <v>6.3078703703703708E-3</v>
      </c>
      <c r="W2067" s="18">
        <v>8.0092592592592594E-3</v>
      </c>
      <c r="X2067" s="18">
        <v>1.7013888888888892E-3</v>
      </c>
      <c r="Y2067" s="1" t="e">
        <f>VLOOKUP(A2067,tickets!A:A,1,0)</f>
        <v>#N/A</v>
      </c>
    </row>
    <row r="2068" spans="1:25" hidden="1" x14ac:dyDescent="0.2">
      <c r="A2068" s="1" t="s">
        <v>8295</v>
      </c>
      <c r="B2068" s="1" t="s">
        <v>173</v>
      </c>
      <c r="C2068" s="1" t="s">
        <v>242</v>
      </c>
      <c r="D2068" s="1" t="s">
        <v>251</v>
      </c>
      <c r="E2068" s="1" t="s">
        <v>352</v>
      </c>
      <c r="F2068" s="1" t="s">
        <v>389</v>
      </c>
      <c r="G2068" s="1" t="s">
        <v>110</v>
      </c>
      <c r="H2068" s="1" t="s">
        <v>50</v>
      </c>
      <c r="I2068" s="1" t="s">
        <v>109</v>
      </c>
      <c r="J2068" s="1" t="s">
        <v>4186</v>
      </c>
      <c r="K2068" s="1" t="s">
        <v>114</v>
      </c>
      <c r="L2068" s="1" t="s">
        <v>8296</v>
      </c>
      <c r="M2068" s="1" t="s">
        <v>11923</v>
      </c>
      <c r="N2068" s="1" t="s">
        <v>11924</v>
      </c>
      <c r="O2068" s="1" t="s">
        <v>122</v>
      </c>
      <c r="P2068" s="1" t="s">
        <v>246</v>
      </c>
      <c r="Q2068" s="1" t="s">
        <v>247</v>
      </c>
      <c r="R2068" s="1" t="s">
        <v>11925</v>
      </c>
      <c r="S2068" s="1" t="s">
        <v>2410</v>
      </c>
      <c r="T2068" s="1" t="s">
        <v>6640</v>
      </c>
      <c r="U2068" s="1" t="s">
        <v>973</v>
      </c>
      <c r="V2068" s="18">
        <v>0</v>
      </c>
      <c r="W2068" s="18">
        <v>0</v>
      </c>
      <c r="X2068" s="18">
        <v>0</v>
      </c>
      <c r="Y2068" s="1" t="e">
        <f>VLOOKUP(A2068,tickets!A:A,1,0)</f>
        <v>#N/A</v>
      </c>
    </row>
    <row r="2069" spans="1:25" x14ac:dyDescent="0.2">
      <c r="A2069" s="1" t="s">
        <v>2511</v>
      </c>
      <c r="B2069" s="1" t="s">
        <v>115</v>
      </c>
      <c r="C2069" s="1" t="s">
        <v>22</v>
      </c>
      <c r="D2069" s="1" t="s">
        <v>243</v>
      </c>
      <c r="E2069" s="1" t="s">
        <v>47</v>
      </c>
      <c r="F2069" s="1" t="s">
        <v>191</v>
      </c>
      <c r="G2069" s="1" t="s">
        <v>116</v>
      </c>
      <c r="H2069" s="1" t="s">
        <v>40</v>
      </c>
      <c r="I2069" s="1" t="s">
        <v>117</v>
      </c>
      <c r="J2069" s="1" t="s">
        <v>81</v>
      </c>
      <c r="K2069" s="1" t="s">
        <v>138</v>
      </c>
      <c r="L2069" s="1" t="s">
        <v>2515</v>
      </c>
      <c r="M2069" s="1" t="s">
        <v>2512</v>
      </c>
      <c r="N2069" s="1" t="s">
        <v>2513</v>
      </c>
      <c r="O2069" s="1" t="s">
        <v>122</v>
      </c>
      <c r="P2069" s="1" t="s">
        <v>246</v>
      </c>
      <c r="Q2069" s="1" t="s">
        <v>247</v>
      </c>
      <c r="R2069" s="1" t="s">
        <v>2514</v>
      </c>
      <c r="S2069" s="1" t="s">
        <v>2410</v>
      </c>
      <c r="T2069" s="1" t="s">
        <v>8691</v>
      </c>
      <c r="U2069" s="1" t="s">
        <v>8692</v>
      </c>
      <c r="V2069" s="18">
        <v>0</v>
      </c>
      <c r="W2069" s="18">
        <v>9.4618055555555566E-2</v>
      </c>
      <c r="X2069" s="18">
        <v>9.4618055555555566E-2</v>
      </c>
      <c r="Y2069" s="1" t="e">
        <f>VLOOKUP(A2069,tickets!A:A,1,0)</f>
        <v>#N/A</v>
      </c>
    </row>
    <row r="2070" spans="1:25" x14ac:dyDescent="0.2">
      <c r="A2070" s="1" t="s">
        <v>2692</v>
      </c>
      <c r="B2070" s="1" t="s">
        <v>112</v>
      </c>
      <c r="C2070" s="1" t="s">
        <v>20</v>
      </c>
      <c r="D2070" s="1" t="s">
        <v>243</v>
      </c>
      <c r="E2070" s="1" t="s">
        <v>68</v>
      </c>
      <c r="F2070" s="1" t="s">
        <v>144</v>
      </c>
      <c r="G2070" s="1" t="s">
        <v>116</v>
      </c>
      <c r="H2070" s="1" t="s">
        <v>40</v>
      </c>
      <c r="I2070" s="1" t="s">
        <v>117</v>
      </c>
      <c r="J2070" s="1" t="s">
        <v>81</v>
      </c>
      <c r="K2070" s="1" t="s">
        <v>2693</v>
      </c>
      <c r="L2070" s="1" t="s">
        <v>2697</v>
      </c>
      <c r="M2070" s="1" t="s">
        <v>2694</v>
      </c>
      <c r="N2070" s="1" t="s">
        <v>2695</v>
      </c>
      <c r="O2070" s="1" t="s">
        <v>122</v>
      </c>
      <c r="P2070" s="1" t="s">
        <v>266</v>
      </c>
      <c r="Q2070" s="1" t="s">
        <v>417</v>
      </c>
      <c r="R2070" s="1" t="s">
        <v>2696</v>
      </c>
      <c r="S2070" s="1" t="s">
        <v>2615</v>
      </c>
      <c r="T2070" s="1" t="s">
        <v>7917</v>
      </c>
      <c r="U2070" s="1" t="s">
        <v>7918</v>
      </c>
      <c r="V2070" s="18">
        <v>0.89103009259259258</v>
      </c>
      <c r="W2070" s="18">
        <v>1.0431944444444443</v>
      </c>
      <c r="X2070" s="18">
        <v>0.15216435185185184</v>
      </c>
      <c r="Y2070" s="1" t="e">
        <f>VLOOKUP(A2070,tickets!A:A,1,0)</f>
        <v>#N/A</v>
      </c>
    </row>
    <row r="2071" spans="1:25" x14ac:dyDescent="0.2">
      <c r="A2071" s="1" t="s">
        <v>2756</v>
      </c>
      <c r="B2071" s="1" t="s">
        <v>115</v>
      </c>
      <c r="C2071" s="1" t="s">
        <v>20</v>
      </c>
      <c r="D2071" s="1" t="s">
        <v>243</v>
      </c>
      <c r="E2071" s="1" t="s">
        <v>65</v>
      </c>
      <c r="F2071" s="1" t="s">
        <v>191</v>
      </c>
      <c r="G2071" s="1" t="s">
        <v>116</v>
      </c>
      <c r="H2071" s="1" t="s">
        <v>40</v>
      </c>
      <c r="I2071" s="1" t="s">
        <v>117</v>
      </c>
      <c r="J2071" s="1" t="s">
        <v>81</v>
      </c>
      <c r="K2071" s="1" t="s">
        <v>189</v>
      </c>
      <c r="L2071" s="1" t="s">
        <v>2760</v>
      </c>
      <c r="M2071" s="1" t="s">
        <v>2757</v>
      </c>
      <c r="N2071" s="1" t="s">
        <v>2758</v>
      </c>
      <c r="O2071" s="1" t="s">
        <v>122</v>
      </c>
      <c r="P2071" s="1" t="s">
        <v>246</v>
      </c>
      <c r="Q2071" s="1" t="s">
        <v>247</v>
      </c>
      <c r="R2071" s="1" t="s">
        <v>2759</v>
      </c>
      <c r="S2071" s="1" t="s">
        <v>2615</v>
      </c>
      <c r="T2071" s="1" t="s">
        <v>7839</v>
      </c>
      <c r="U2071" s="1" t="s">
        <v>7840</v>
      </c>
      <c r="V2071" s="18">
        <v>0.90254629629629635</v>
      </c>
      <c r="W2071" s="18">
        <v>1.099224537037037</v>
      </c>
      <c r="X2071" s="18">
        <v>0.19667824074074072</v>
      </c>
      <c r="Y2071" s="1" t="e">
        <f>VLOOKUP(A2071,tickets!A:A,1,0)</f>
        <v>#N/A</v>
      </c>
    </row>
    <row r="2072" spans="1:25" x14ac:dyDescent="0.2">
      <c r="A2072" s="1" t="s">
        <v>2536</v>
      </c>
      <c r="B2072" s="1" t="s">
        <v>216</v>
      </c>
      <c r="C2072" s="1" t="s">
        <v>17</v>
      </c>
      <c r="D2072" s="1" t="s">
        <v>242</v>
      </c>
      <c r="E2072" s="1" t="s">
        <v>448</v>
      </c>
      <c r="F2072" s="1" t="s">
        <v>147</v>
      </c>
      <c r="G2072" s="1" t="s">
        <v>110</v>
      </c>
      <c r="H2072" s="1" t="s">
        <v>50</v>
      </c>
      <c r="I2072" s="1" t="s">
        <v>109</v>
      </c>
      <c r="J2072" s="1" t="s">
        <v>81</v>
      </c>
      <c r="K2072" s="1" t="s">
        <v>111</v>
      </c>
      <c r="L2072" s="1" t="s">
        <v>2540</v>
      </c>
      <c r="M2072" s="1" t="s">
        <v>2537</v>
      </c>
      <c r="N2072" s="1" t="s">
        <v>2538</v>
      </c>
      <c r="O2072" s="1" t="s">
        <v>122</v>
      </c>
      <c r="P2072" s="1" t="s">
        <v>266</v>
      </c>
      <c r="Q2072" s="1" t="s">
        <v>267</v>
      </c>
      <c r="R2072" s="1" t="s">
        <v>2539</v>
      </c>
      <c r="S2072" s="1" t="s">
        <v>2410</v>
      </c>
      <c r="T2072" s="1" t="s">
        <v>8712</v>
      </c>
      <c r="U2072" s="1" t="s">
        <v>8713</v>
      </c>
      <c r="V2072" s="18">
        <v>0</v>
      </c>
      <c r="W2072" s="18">
        <v>0</v>
      </c>
      <c r="X2072" s="18">
        <v>0</v>
      </c>
      <c r="Y2072" s="1" t="e">
        <f>VLOOKUP(A2072,tickets!A:A,1,0)</f>
        <v>#N/A</v>
      </c>
    </row>
    <row r="2073" spans="1:25" x14ac:dyDescent="0.2">
      <c r="A2073" s="1" t="s">
        <v>2897</v>
      </c>
      <c r="B2073" s="1" t="s">
        <v>166</v>
      </c>
      <c r="C2073" s="1" t="s">
        <v>20</v>
      </c>
      <c r="D2073" s="1" t="s">
        <v>242</v>
      </c>
      <c r="E2073" s="1" t="s">
        <v>68</v>
      </c>
      <c r="F2073" s="1" t="s">
        <v>147</v>
      </c>
      <c r="G2073" s="1" t="s">
        <v>110</v>
      </c>
      <c r="H2073" s="1" t="s">
        <v>50</v>
      </c>
      <c r="I2073" s="1" t="s">
        <v>109</v>
      </c>
      <c r="J2073" s="1" t="s">
        <v>81</v>
      </c>
      <c r="K2073" s="1" t="s">
        <v>488</v>
      </c>
      <c r="L2073" s="1" t="s">
        <v>2901</v>
      </c>
      <c r="M2073" s="1" t="s">
        <v>2898</v>
      </c>
      <c r="N2073" s="1" t="s">
        <v>2899</v>
      </c>
      <c r="O2073" s="1" t="s">
        <v>122</v>
      </c>
      <c r="P2073" s="1" t="s">
        <v>266</v>
      </c>
      <c r="Q2073" s="1" t="s">
        <v>417</v>
      </c>
      <c r="R2073" s="1" t="s">
        <v>2900</v>
      </c>
      <c r="S2073" s="1" t="s">
        <v>2770</v>
      </c>
      <c r="T2073" s="1" t="s">
        <v>8717</v>
      </c>
      <c r="U2073" s="1" t="s">
        <v>8718</v>
      </c>
      <c r="V2073" s="18">
        <v>1.842974537037037</v>
      </c>
      <c r="W2073" s="18">
        <v>1.8786805555555555</v>
      </c>
      <c r="X2073" s="18">
        <v>3.5706018518518519E-2</v>
      </c>
      <c r="Y2073" s="1" t="e">
        <f>VLOOKUP(A2073,tickets!A:A,1,0)</f>
        <v>#N/A</v>
      </c>
    </row>
    <row r="2074" spans="1:25" x14ac:dyDescent="0.2">
      <c r="A2074" s="1" t="s">
        <v>2541</v>
      </c>
      <c r="B2074" s="1" t="s">
        <v>112</v>
      </c>
      <c r="C2074" s="1" t="s">
        <v>18</v>
      </c>
      <c r="D2074" s="1" t="s">
        <v>18</v>
      </c>
      <c r="E2074" s="1" t="s">
        <v>60</v>
      </c>
      <c r="F2074" s="1" t="s">
        <v>445</v>
      </c>
      <c r="G2074" s="1" t="s">
        <v>110</v>
      </c>
      <c r="H2074" s="1" t="s">
        <v>50</v>
      </c>
      <c r="I2074" s="1" t="s">
        <v>109</v>
      </c>
      <c r="J2074" s="1" t="s">
        <v>81</v>
      </c>
      <c r="K2074" s="1" t="s">
        <v>111</v>
      </c>
      <c r="L2074" s="1" t="s">
        <v>2545</v>
      </c>
      <c r="M2074" s="1" t="s">
        <v>2542</v>
      </c>
      <c r="N2074" s="1" t="s">
        <v>2543</v>
      </c>
      <c r="O2074" s="1" t="s">
        <v>122</v>
      </c>
      <c r="P2074" s="1" t="s">
        <v>266</v>
      </c>
      <c r="Q2074" s="1" t="s">
        <v>267</v>
      </c>
      <c r="R2074" s="1" t="s">
        <v>2544</v>
      </c>
      <c r="S2074" s="1" t="s">
        <v>2410</v>
      </c>
      <c r="T2074" s="1" t="s">
        <v>8155</v>
      </c>
      <c r="U2074" s="1" t="s">
        <v>8156</v>
      </c>
      <c r="V2074" s="18">
        <v>0</v>
      </c>
      <c r="W2074" s="18">
        <v>1.2534722222222223E-2</v>
      </c>
      <c r="X2074" s="18">
        <v>1.2534722222222223E-2</v>
      </c>
      <c r="Y2074" s="1" t="e">
        <f>VLOOKUP(A2074,tickets!A:A,1,0)</f>
        <v>#N/A</v>
      </c>
    </row>
    <row r="2075" spans="1:25" x14ac:dyDescent="0.2">
      <c r="A2075" s="1" t="s">
        <v>2546</v>
      </c>
      <c r="B2075" s="1" t="s">
        <v>112</v>
      </c>
      <c r="C2075" s="1" t="s">
        <v>18</v>
      </c>
      <c r="D2075" s="1" t="s">
        <v>18</v>
      </c>
      <c r="E2075" s="1" t="s">
        <v>60</v>
      </c>
      <c r="F2075" s="1" t="s">
        <v>445</v>
      </c>
      <c r="G2075" s="1" t="s">
        <v>110</v>
      </c>
      <c r="H2075" s="1" t="s">
        <v>50</v>
      </c>
      <c r="I2075" s="1" t="s">
        <v>109</v>
      </c>
      <c r="J2075" s="1" t="s">
        <v>81</v>
      </c>
      <c r="K2075" s="1" t="s">
        <v>111</v>
      </c>
      <c r="L2075" s="1" t="s">
        <v>2550</v>
      </c>
      <c r="M2075" s="1" t="s">
        <v>2547</v>
      </c>
      <c r="N2075" s="1" t="s">
        <v>2548</v>
      </c>
      <c r="O2075" s="1" t="s">
        <v>122</v>
      </c>
      <c r="P2075" s="1" t="s">
        <v>266</v>
      </c>
      <c r="Q2075" s="1" t="s">
        <v>267</v>
      </c>
      <c r="R2075" s="1" t="s">
        <v>2549</v>
      </c>
      <c r="S2075" s="1" t="s">
        <v>2410</v>
      </c>
      <c r="T2075" s="1" t="s">
        <v>2550</v>
      </c>
      <c r="U2075" s="1" t="s">
        <v>7966</v>
      </c>
      <c r="V2075" s="18">
        <v>0</v>
      </c>
      <c r="W2075" s="18">
        <v>1.0937500000000001E-2</v>
      </c>
      <c r="X2075" s="18">
        <v>1.0937500000000001E-2</v>
      </c>
      <c r="Y2075" s="1" t="e">
        <f>VLOOKUP(A2075,tickets!A:A,1,0)</f>
        <v>#N/A</v>
      </c>
    </row>
    <row r="2076" spans="1:25" x14ac:dyDescent="0.2">
      <c r="A2076" s="1" t="s">
        <v>2551</v>
      </c>
      <c r="B2076" s="1" t="s">
        <v>112</v>
      </c>
      <c r="C2076" s="1" t="s">
        <v>18</v>
      </c>
      <c r="D2076" s="1" t="s">
        <v>18</v>
      </c>
      <c r="E2076" s="1" t="s">
        <v>60</v>
      </c>
      <c r="F2076" s="1" t="s">
        <v>445</v>
      </c>
      <c r="G2076" s="1" t="s">
        <v>110</v>
      </c>
      <c r="H2076" s="1" t="s">
        <v>50</v>
      </c>
      <c r="I2076" s="1" t="s">
        <v>109</v>
      </c>
      <c r="J2076" s="1" t="s">
        <v>81</v>
      </c>
      <c r="K2076" s="1" t="s">
        <v>111</v>
      </c>
      <c r="L2076" s="1" t="s">
        <v>2555</v>
      </c>
      <c r="M2076" s="1" t="s">
        <v>2552</v>
      </c>
      <c r="N2076" s="1" t="s">
        <v>2553</v>
      </c>
      <c r="O2076" s="1" t="s">
        <v>122</v>
      </c>
      <c r="P2076" s="1" t="s">
        <v>266</v>
      </c>
      <c r="Q2076" s="1" t="s">
        <v>267</v>
      </c>
      <c r="R2076" s="1" t="s">
        <v>2554</v>
      </c>
      <c r="S2076" s="1" t="s">
        <v>2410</v>
      </c>
      <c r="T2076" s="1" t="s">
        <v>8722</v>
      </c>
      <c r="U2076" s="1" t="s">
        <v>8722</v>
      </c>
      <c r="V2076" s="18">
        <v>0</v>
      </c>
      <c r="W2076" s="18">
        <v>1.005787037037037E-2</v>
      </c>
      <c r="X2076" s="18">
        <v>1.005787037037037E-2</v>
      </c>
      <c r="Y2076" s="1" t="e">
        <f>VLOOKUP(A2076,tickets!A:A,1,0)</f>
        <v>#N/A</v>
      </c>
    </row>
    <row r="2077" spans="1:25" x14ac:dyDescent="0.2">
      <c r="A2077" s="1" t="s">
        <v>2698</v>
      </c>
      <c r="B2077" s="1" t="s">
        <v>132</v>
      </c>
      <c r="C2077" s="1" t="s">
        <v>18</v>
      </c>
      <c r="D2077" s="1" t="s">
        <v>311</v>
      </c>
      <c r="E2077" s="1" t="s">
        <v>60</v>
      </c>
      <c r="F2077" s="1" t="s">
        <v>134</v>
      </c>
      <c r="G2077" s="1" t="s">
        <v>110</v>
      </c>
      <c r="H2077" s="1" t="s">
        <v>50</v>
      </c>
      <c r="I2077" s="1" t="s">
        <v>109</v>
      </c>
      <c r="J2077" s="1" t="s">
        <v>81</v>
      </c>
      <c r="K2077" s="1" t="s">
        <v>121</v>
      </c>
      <c r="L2077" s="1" t="s">
        <v>2702</v>
      </c>
      <c r="M2077" s="1" t="s">
        <v>2699</v>
      </c>
      <c r="N2077" s="1" t="s">
        <v>2700</v>
      </c>
      <c r="O2077" s="1" t="s">
        <v>122</v>
      </c>
      <c r="P2077" s="1" t="s">
        <v>246</v>
      </c>
      <c r="Q2077" s="1" t="s">
        <v>247</v>
      </c>
      <c r="R2077" s="1" t="s">
        <v>2701</v>
      </c>
      <c r="S2077" s="1" t="s">
        <v>2615</v>
      </c>
      <c r="T2077" s="1" t="s">
        <v>8862</v>
      </c>
      <c r="U2077" s="1" t="s">
        <v>8863</v>
      </c>
      <c r="V2077" s="18">
        <v>1.0353009259259258</v>
      </c>
      <c r="W2077" s="18">
        <v>1.0772569444444444</v>
      </c>
      <c r="X2077" s="18">
        <v>4.1956018518518517E-2</v>
      </c>
      <c r="Y2077" s="1" t="e">
        <f>VLOOKUP(A2077,tickets!A:A,1,0)</f>
        <v>#N/A</v>
      </c>
    </row>
    <row r="2078" spans="1:25" x14ac:dyDescent="0.2">
      <c r="A2078" s="1" t="s">
        <v>2496</v>
      </c>
      <c r="B2078" s="1" t="s">
        <v>115</v>
      </c>
      <c r="C2078" s="1" t="s">
        <v>20</v>
      </c>
      <c r="D2078" s="1" t="s">
        <v>243</v>
      </c>
      <c r="E2078" s="1" t="s">
        <v>66</v>
      </c>
      <c r="F2078" s="1" t="s">
        <v>120</v>
      </c>
      <c r="G2078" s="1" t="s">
        <v>116</v>
      </c>
      <c r="H2078" s="1" t="s">
        <v>40</v>
      </c>
      <c r="I2078" s="1" t="s">
        <v>117</v>
      </c>
      <c r="J2078" s="1" t="s">
        <v>81</v>
      </c>
      <c r="K2078" s="1" t="s">
        <v>111</v>
      </c>
      <c r="L2078" s="1" t="s">
        <v>2500</v>
      </c>
      <c r="M2078" s="1" t="s">
        <v>2497</v>
      </c>
      <c r="N2078" s="1" t="s">
        <v>2498</v>
      </c>
      <c r="O2078" s="1" t="s">
        <v>122</v>
      </c>
      <c r="P2078" s="1" t="s">
        <v>246</v>
      </c>
      <c r="Q2078" s="1" t="s">
        <v>247</v>
      </c>
      <c r="R2078" s="1" t="s">
        <v>2499</v>
      </c>
      <c r="S2078" s="1" t="s">
        <v>2410</v>
      </c>
      <c r="T2078" s="1" t="s">
        <v>7678</v>
      </c>
      <c r="U2078" s="1" t="s">
        <v>7679</v>
      </c>
      <c r="V2078" s="18">
        <v>0</v>
      </c>
      <c r="W2078" s="18">
        <v>4.0694444444444443E-2</v>
      </c>
      <c r="X2078" s="18">
        <v>4.0694444444444443E-2</v>
      </c>
      <c r="Y2078" s="1" t="e">
        <f>VLOOKUP(A2078,tickets!A:A,1,0)</f>
        <v>#N/A</v>
      </c>
    </row>
    <row r="2079" spans="1:25" hidden="1" x14ac:dyDescent="0.2">
      <c r="A2079" s="1" t="s">
        <v>7891</v>
      </c>
      <c r="B2079" s="1" t="s">
        <v>173</v>
      </c>
      <c r="C2079" s="1" t="s">
        <v>242</v>
      </c>
      <c r="D2079" s="1" t="s">
        <v>251</v>
      </c>
      <c r="E2079" s="1" t="s">
        <v>328</v>
      </c>
      <c r="F2079" s="1" t="s">
        <v>389</v>
      </c>
      <c r="G2079" s="1" t="s">
        <v>110</v>
      </c>
      <c r="H2079" s="1" t="s">
        <v>50</v>
      </c>
      <c r="I2079" s="1" t="s">
        <v>109</v>
      </c>
      <c r="J2079" s="1" t="s">
        <v>4186</v>
      </c>
      <c r="K2079" s="1" t="s">
        <v>114</v>
      </c>
      <c r="L2079" s="1" t="s">
        <v>7892</v>
      </c>
      <c r="M2079" s="1" t="s">
        <v>11926</v>
      </c>
      <c r="N2079" s="1" t="s">
        <v>11927</v>
      </c>
      <c r="O2079" s="1" t="s">
        <v>122</v>
      </c>
      <c r="P2079" s="1" t="s">
        <v>246</v>
      </c>
      <c r="Q2079" s="1" t="s">
        <v>247</v>
      </c>
      <c r="R2079" s="1" t="s">
        <v>11928</v>
      </c>
      <c r="S2079" s="1" t="s">
        <v>2410</v>
      </c>
      <c r="T2079" s="1" t="s">
        <v>7805</v>
      </c>
      <c r="U2079" s="1" t="s">
        <v>7896</v>
      </c>
      <c r="V2079" s="18">
        <v>0</v>
      </c>
      <c r="W2079" s="18">
        <v>0</v>
      </c>
      <c r="X2079" s="18">
        <v>0</v>
      </c>
      <c r="Y2079" s="1" t="e">
        <f>VLOOKUP(A2079,tickets!A:A,1,0)</f>
        <v>#N/A</v>
      </c>
    </row>
    <row r="2080" spans="1:25" hidden="1" x14ac:dyDescent="0.2">
      <c r="A2080" s="1" t="s">
        <v>7466</v>
      </c>
      <c r="B2080" s="1" t="s">
        <v>164</v>
      </c>
      <c r="C2080" s="1" t="s">
        <v>357</v>
      </c>
      <c r="D2080" s="1" t="s">
        <v>251</v>
      </c>
      <c r="E2080" s="1" t="s">
        <v>358</v>
      </c>
      <c r="F2080" s="1" t="s">
        <v>359</v>
      </c>
      <c r="G2080" s="1" t="s">
        <v>110</v>
      </c>
      <c r="H2080" s="1" t="s">
        <v>50</v>
      </c>
      <c r="I2080" s="1" t="s">
        <v>109</v>
      </c>
      <c r="J2080" s="1" t="s">
        <v>4186</v>
      </c>
      <c r="K2080" s="1" t="s">
        <v>114</v>
      </c>
      <c r="L2080" s="1" t="s">
        <v>378</v>
      </c>
      <c r="M2080" s="1" t="s">
        <v>11929</v>
      </c>
      <c r="N2080" s="1" t="s">
        <v>11930</v>
      </c>
      <c r="O2080" s="1" t="s">
        <v>122</v>
      </c>
      <c r="P2080" s="1" t="s">
        <v>246</v>
      </c>
      <c r="Q2080" s="1" t="s">
        <v>247</v>
      </c>
      <c r="R2080" s="1" t="s">
        <v>11931</v>
      </c>
      <c r="S2080" s="1" t="s">
        <v>2410</v>
      </c>
      <c r="U2080" s="1" t="s">
        <v>396</v>
      </c>
      <c r="V2080" s="18">
        <v>0</v>
      </c>
      <c r="W2080" s="18">
        <v>0</v>
      </c>
      <c r="X2080" s="18">
        <v>0</v>
      </c>
      <c r="Y2080" s="1" t="e">
        <f>VLOOKUP(A2080,tickets!A:A,1,0)</f>
        <v>#N/A</v>
      </c>
    </row>
    <row r="2081" spans="1:25" hidden="1" x14ac:dyDescent="0.2">
      <c r="A2081" s="1" t="s">
        <v>8213</v>
      </c>
      <c r="B2081" s="1" t="s">
        <v>132</v>
      </c>
      <c r="C2081" s="1" t="s">
        <v>251</v>
      </c>
      <c r="D2081" s="1" t="s">
        <v>257</v>
      </c>
      <c r="E2081" s="1" t="s">
        <v>297</v>
      </c>
      <c r="F2081" s="1" t="s">
        <v>471</v>
      </c>
      <c r="G2081" s="1" t="s">
        <v>116</v>
      </c>
      <c r="H2081" s="1" t="s">
        <v>40</v>
      </c>
      <c r="I2081" s="1" t="s">
        <v>117</v>
      </c>
      <c r="J2081" s="1" t="s">
        <v>81</v>
      </c>
      <c r="K2081" s="1" t="s">
        <v>118</v>
      </c>
      <c r="L2081" s="1" t="s">
        <v>8214</v>
      </c>
      <c r="M2081" s="1" t="s">
        <v>11932</v>
      </c>
      <c r="N2081" s="1" t="s">
        <v>11933</v>
      </c>
      <c r="O2081" s="1" t="s">
        <v>122</v>
      </c>
      <c r="P2081" s="1" t="s">
        <v>246</v>
      </c>
      <c r="Q2081" s="1" t="s">
        <v>247</v>
      </c>
      <c r="R2081" s="1" t="s">
        <v>11934</v>
      </c>
      <c r="S2081" s="1" t="s">
        <v>2410</v>
      </c>
      <c r="T2081" s="1" t="s">
        <v>8218</v>
      </c>
      <c r="U2081" s="1" t="s">
        <v>262</v>
      </c>
      <c r="V2081" s="18">
        <v>1.2326388888888888E-2</v>
      </c>
      <c r="W2081" s="18">
        <v>2.9837962962962965E-2</v>
      </c>
      <c r="X2081" s="18">
        <v>1.7511574074074072E-2</v>
      </c>
      <c r="Y2081" s="1" t="e">
        <f>VLOOKUP(A2081,tickets!A:A,1,0)</f>
        <v>#N/A</v>
      </c>
    </row>
    <row r="2082" spans="1:25" x14ac:dyDescent="0.2">
      <c r="A2082" s="1" t="s">
        <v>2632</v>
      </c>
      <c r="B2082" s="1" t="s">
        <v>115</v>
      </c>
      <c r="C2082" s="1" t="s">
        <v>14</v>
      </c>
      <c r="D2082" s="1" t="s">
        <v>243</v>
      </c>
      <c r="E2082" s="1" t="s">
        <v>52</v>
      </c>
      <c r="F2082" s="1" t="s">
        <v>144</v>
      </c>
      <c r="G2082" s="1" t="s">
        <v>116</v>
      </c>
      <c r="H2082" s="1" t="s">
        <v>40</v>
      </c>
      <c r="I2082" s="1" t="s">
        <v>117</v>
      </c>
      <c r="J2082" s="1" t="s">
        <v>81</v>
      </c>
      <c r="K2082" s="1" t="s">
        <v>111</v>
      </c>
      <c r="L2082" s="1" t="s">
        <v>2636</v>
      </c>
      <c r="M2082" s="1" t="s">
        <v>2633</v>
      </c>
      <c r="N2082" s="1" t="s">
        <v>2634</v>
      </c>
      <c r="O2082" s="1" t="s">
        <v>122</v>
      </c>
      <c r="P2082" s="1" t="s">
        <v>246</v>
      </c>
      <c r="Q2082" s="1" t="s">
        <v>247</v>
      </c>
      <c r="R2082" s="1" t="s">
        <v>2635</v>
      </c>
      <c r="S2082" s="1" t="s">
        <v>2615</v>
      </c>
      <c r="T2082" s="1" t="s">
        <v>8833</v>
      </c>
      <c r="U2082" s="1" t="s">
        <v>8834</v>
      </c>
      <c r="V2082" s="18">
        <v>0.71098379629629627</v>
      </c>
      <c r="W2082" s="18">
        <v>0.73146990740740747</v>
      </c>
      <c r="X2082" s="18">
        <v>2.0486111111111111E-2</v>
      </c>
      <c r="Y2082" s="1" t="e">
        <f>VLOOKUP(A2082,tickets!A:A,1,0)</f>
        <v>#N/A</v>
      </c>
    </row>
    <row r="2083" spans="1:25" hidden="1" x14ac:dyDescent="0.2">
      <c r="A2083" s="1" t="s">
        <v>8758</v>
      </c>
      <c r="B2083" s="1" t="s">
        <v>132</v>
      </c>
      <c r="C2083" s="1" t="s">
        <v>250</v>
      </c>
      <c r="D2083" s="1" t="s">
        <v>251</v>
      </c>
      <c r="E2083" s="1" t="s">
        <v>268</v>
      </c>
      <c r="F2083" s="1" t="s">
        <v>367</v>
      </c>
      <c r="G2083" s="1" t="s">
        <v>159</v>
      </c>
      <c r="H2083" s="1" t="s">
        <v>36</v>
      </c>
      <c r="I2083" s="1" t="s">
        <v>84</v>
      </c>
      <c r="J2083" s="1" t="s">
        <v>81</v>
      </c>
      <c r="K2083" s="1" t="s">
        <v>129</v>
      </c>
      <c r="L2083" s="1" t="s">
        <v>416</v>
      </c>
      <c r="M2083" s="1" t="s">
        <v>11935</v>
      </c>
      <c r="N2083" s="1" t="s">
        <v>11936</v>
      </c>
      <c r="O2083" s="1" t="s">
        <v>122</v>
      </c>
      <c r="P2083" s="1" t="s">
        <v>246</v>
      </c>
      <c r="Q2083" s="1" t="s">
        <v>247</v>
      </c>
      <c r="R2083" s="1" t="s">
        <v>11937</v>
      </c>
      <c r="S2083" s="1" t="s">
        <v>2410</v>
      </c>
      <c r="T2083" s="1" t="s">
        <v>416</v>
      </c>
      <c r="U2083" s="1" t="s">
        <v>291</v>
      </c>
      <c r="V2083" s="18">
        <v>9.8379629629629642E-4</v>
      </c>
      <c r="W2083" s="18">
        <v>2.1412037037037038E-3</v>
      </c>
      <c r="X2083" s="18">
        <v>1.1574074074074073E-3</v>
      </c>
      <c r="Y2083" s="1" t="e">
        <f>VLOOKUP(A2083,tickets!A:A,1,0)</f>
        <v>#N/A</v>
      </c>
    </row>
    <row r="2084" spans="1:25" hidden="1" x14ac:dyDescent="0.2">
      <c r="A2084" s="1" t="s">
        <v>8049</v>
      </c>
      <c r="B2084" s="1" t="s">
        <v>132</v>
      </c>
      <c r="C2084" s="1" t="s">
        <v>309</v>
      </c>
      <c r="D2084" s="1" t="s">
        <v>257</v>
      </c>
      <c r="E2084" s="1" t="s">
        <v>244</v>
      </c>
      <c r="F2084" s="1" t="s">
        <v>219</v>
      </c>
      <c r="G2084" s="1" t="s">
        <v>116</v>
      </c>
      <c r="H2084" s="1" t="s">
        <v>40</v>
      </c>
      <c r="I2084" s="1" t="s">
        <v>117</v>
      </c>
      <c r="J2084" s="1" t="s">
        <v>81</v>
      </c>
      <c r="K2084" s="1" t="s">
        <v>285</v>
      </c>
      <c r="L2084" s="1" t="s">
        <v>8050</v>
      </c>
      <c r="M2084" s="1" t="s">
        <v>11938</v>
      </c>
      <c r="N2084" s="1" t="s">
        <v>11939</v>
      </c>
      <c r="O2084" s="1" t="s">
        <v>122</v>
      </c>
      <c r="P2084" s="1" t="s">
        <v>246</v>
      </c>
      <c r="Q2084" s="1" t="s">
        <v>247</v>
      </c>
      <c r="R2084" s="1" t="s">
        <v>11940</v>
      </c>
      <c r="S2084" s="1" t="s">
        <v>2410</v>
      </c>
      <c r="T2084" s="1" t="s">
        <v>8054</v>
      </c>
      <c r="U2084" s="1" t="s">
        <v>262</v>
      </c>
      <c r="V2084" s="18">
        <v>2.8819444444444444E-3</v>
      </c>
      <c r="W2084" s="18">
        <v>6.2268518518518515E-3</v>
      </c>
      <c r="X2084" s="18">
        <v>3.3449074074074071E-3</v>
      </c>
      <c r="Y2084" s="1" t="e">
        <f>VLOOKUP(A2084,tickets!A:A,1,0)</f>
        <v>#N/A</v>
      </c>
    </row>
    <row r="2085" spans="1:25" hidden="1" x14ac:dyDescent="0.2">
      <c r="A2085" s="1" t="s">
        <v>7719</v>
      </c>
      <c r="B2085" s="1" t="s">
        <v>115</v>
      </c>
      <c r="C2085" s="1" t="s">
        <v>242</v>
      </c>
      <c r="D2085" s="1" t="s">
        <v>243</v>
      </c>
      <c r="E2085" s="1" t="s">
        <v>284</v>
      </c>
      <c r="F2085" s="1" t="s">
        <v>134</v>
      </c>
      <c r="G2085" s="1" t="s">
        <v>110</v>
      </c>
      <c r="H2085" s="1" t="s">
        <v>50</v>
      </c>
      <c r="I2085" s="1" t="s">
        <v>109</v>
      </c>
      <c r="J2085" s="1" t="s">
        <v>81</v>
      </c>
      <c r="K2085" s="1" t="s">
        <v>362</v>
      </c>
      <c r="L2085" s="1" t="s">
        <v>7720</v>
      </c>
      <c r="M2085" s="1" t="s">
        <v>11941</v>
      </c>
      <c r="N2085" s="1" t="s">
        <v>11942</v>
      </c>
      <c r="O2085" s="1" t="s">
        <v>122</v>
      </c>
      <c r="P2085" s="1" t="s">
        <v>246</v>
      </c>
      <c r="Q2085" s="1" t="s">
        <v>247</v>
      </c>
      <c r="R2085" s="1" t="s">
        <v>11943</v>
      </c>
      <c r="S2085" s="1" t="s">
        <v>2410</v>
      </c>
      <c r="T2085" s="1" t="s">
        <v>7724</v>
      </c>
      <c r="V2085" s="18">
        <v>3.8136574074074073E-2</v>
      </c>
      <c r="W2085" s="18">
        <v>5.4398148148148147E-2</v>
      </c>
      <c r="X2085" s="18">
        <v>1.6261574074074074E-2</v>
      </c>
      <c r="Y2085" s="1" t="e">
        <f>VLOOKUP(A2085,tickets!A:A,1,0)</f>
        <v>#N/A</v>
      </c>
    </row>
    <row r="2086" spans="1:25" hidden="1" x14ac:dyDescent="0.2">
      <c r="A2086" s="1" t="s">
        <v>8115</v>
      </c>
      <c r="B2086" s="1" t="s">
        <v>132</v>
      </c>
      <c r="C2086" s="1" t="s">
        <v>309</v>
      </c>
      <c r="D2086" s="1" t="s">
        <v>257</v>
      </c>
      <c r="E2086" s="1" t="s">
        <v>284</v>
      </c>
      <c r="F2086" s="1" t="s">
        <v>461</v>
      </c>
      <c r="G2086" s="1" t="s">
        <v>116</v>
      </c>
      <c r="H2086" s="1" t="s">
        <v>40</v>
      </c>
      <c r="I2086" s="1" t="s">
        <v>117</v>
      </c>
      <c r="J2086" s="1" t="s">
        <v>81</v>
      </c>
      <c r="K2086" s="1" t="s">
        <v>129</v>
      </c>
      <c r="L2086" s="1" t="s">
        <v>8116</v>
      </c>
      <c r="M2086" s="1" t="s">
        <v>11944</v>
      </c>
      <c r="N2086" s="1" t="s">
        <v>11945</v>
      </c>
      <c r="O2086" s="1" t="s">
        <v>122</v>
      </c>
      <c r="P2086" s="1" t="s">
        <v>199</v>
      </c>
      <c r="Q2086" s="1" t="s">
        <v>115</v>
      </c>
      <c r="R2086" s="1" t="s">
        <v>11946</v>
      </c>
      <c r="S2086" s="1" t="s">
        <v>2410</v>
      </c>
      <c r="T2086" s="1" t="s">
        <v>8120</v>
      </c>
      <c r="V2086" s="18">
        <v>1.4027777777777778E-2</v>
      </c>
      <c r="W2086" s="18">
        <v>3.0023148148148149E-2</v>
      </c>
      <c r="X2086" s="18">
        <v>1.5995370370370372E-2</v>
      </c>
      <c r="Y2086" s="1" t="e">
        <f>VLOOKUP(A2086,tickets!A:A,1,0)</f>
        <v>#N/A</v>
      </c>
    </row>
    <row r="2087" spans="1:25" hidden="1" x14ac:dyDescent="0.2">
      <c r="A2087" s="1" t="s">
        <v>8440</v>
      </c>
      <c r="B2087" s="1" t="s">
        <v>132</v>
      </c>
      <c r="C2087" s="1" t="s">
        <v>309</v>
      </c>
      <c r="D2087" s="1" t="s">
        <v>257</v>
      </c>
      <c r="E2087" s="1" t="s">
        <v>284</v>
      </c>
      <c r="F2087" s="1" t="s">
        <v>219</v>
      </c>
      <c r="G2087" s="1" t="s">
        <v>116</v>
      </c>
      <c r="H2087" s="1" t="s">
        <v>40</v>
      </c>
      <c r="I2087" s="1" t="s">
        <v>117</v>
      </c>
      <c r="J2087" s="1" t="s">
        <v>81</v>
      </c>
      <c r="K2087" s="1" t="s">
        <v>245</v>
      </c>
      <c r="L2087" s="1" t="s">
        <v>487</v>
      </c>
      <c r="M2087" s="1" t="s">
        <v>11947</v>
      </c>
      <c r="N2087" s="1" t="s">
        <v>11948</v>
      </c>
      <c r="O2087" s="1" t="s">
        <v>122</v>
      </c>
      <c r="P2087" s="1" t="s">
        <v>199</v>
      </c>
      <c r="Q2087" s="1" t="s">
        <v>115</v>
      </c>
      <c r="R2087" s="1" t="s">
        <v>11949</v>
      </c>
      <c r="S2087" s="1" t="s">
        <v>2410</v>
      </c>
      <c r="T2087" s="1" t="s">
        <v>8444</v>
      </c>
      <c r="V2087" s="18">
        <v>1.0486111111111111E-2</v>
      </c>
      <c r="W2087" s="18">
        <v>1.1805555555555555E-2</v>
      </c>
      <c r="X2087" s="18">
        <v>1.3194444444444443E-3</v>
      </c>
      <c r="Y2087" s="1" t="e">
        <f>VLOOKUP(A2087,tickets!A:A,1,0)</f>
        <v>#N/A</v>
      </c>
    </row>
    <row r="2088" spans="1:25" x14ac:dyDescent="0.2">
      <c r="A2088" s="1" t="s">
        <v>2526</v>
      </c>
      <c r="B2088" s="1" t="s">
        <v>112</v>
      </c>
      <c r="C2088" s="1" t="s">
        <v>18</v>
      </c>
      <c r="D2088" s="1" t="s">
        <v>18</v>
      </c>
      <c r="E2088" s="1" t="s">
        <v>499</v>
      </c>
      <c r="F2088" s="1" t="s">
        <v>1770</v>
      </c>
      <c r="G2088" s="1" t="s">
        <v>110</v>
      </c>
      <c r="H2088" s="1" t="s">
        <v>50</v>
      </c>
      <c r="I2088" s="1" t="s">
        <v>109</v>
      </c>
      <c r="J2088" s="1" t="s">
        <v>81</v>
      </c>
      <c r="K2088" s="1" t="s">
        <v>111</v>
      </c>
      <c r="L2088" s="1" t="s">
        <v>2530</v>
      </c>
      <c r="M2088" s="1" t="s">
        <v>2527</v>
      </c>
      <c r="N2088" s="1" t="s">
        <v>2528</v>
      </c>
      <c r="O2088" s="1" t="s">
        <v>122</v>
      </c>
      <c r="P2088" s="1" t="s">
        <v>266</v>
      </c>
      <c r="Q2088" s="1" t="s">
        <v>267</v>
      </c>
      <c r="R2088" s="1" t="s">
        <v>2529</v>
      </c>
      <c r="S2088" s="1" t="s">
        <v>2410</v>
      </c>
      <c r="T2088" s="1" t="s">
        <v>6115</v>
      </c>
      <c r="U2088" s="1" t="s">
        <v>6339</v>
      </c>
      <c r="V2088" s="18">
        <v>0</v>
      </c>
      <c r="W2088" s="18">
        <v>2.8124999999999995E-3</v>
      </c>
      <c r="X2088" s="18">
        <v>2.8124999999999995E-3</v>
      </c>
      <c r="Y2088" s="1" t="e">
        <f>VLOOKUP(A2088,tickets!A:A,1,0)</f>
        <v>#N/A</v>
      </c>
    </row>
    <row r="2089" spans="1:25" x14ac:dyDescent="0.2">
      <c r="A2089" s="1" t="s">
        <v>2531</v>
      </c>
      <c r="B2089" s="1" t="s">
        <v>112</v>
      </c>
      <c r="C2089" s="1" t="s">
        <v>18</v>
      </c>
      <c r="D2089" s="1" t="s">
        <v>18</v>
      </c>
      <c r="E2089" s="1" t="s">
        <v>499</v>
      </c>
      <c r="F2089" s="1" t="s">
        <v>1770</v>
      </c>
      <c r="G2089" s="1" t="s">
        <v>110</v>
      </c>
      <c r="H2089" s="1" t="s">
        <v>50</v>
      </c>
      <c r="I2089" s="1" t="s">
        <v>109</v>
      </c>
      <c r="J2089" s="1" t="s">
        <v>81</v>
      </c>
      <c r="K2089" s="1" t="s">
        <v>111</v>
      </c>
      <c r="L2089" s="1" t="s">
        <v>2535</v>
      </c>
      <c r="M2089" s="1" t="s">
        <v>2532</v>
      </c>
      <c r="N2089" s="1" t="s">
        <v>2533</v>
      </c>
      <c r="O2089" s="1" t="s">
        <v>122</v>
      </c>
      <c r="P2089" s="1" t="s">
        <v>266</v>
      </c>
      <c r="Q2089" s="1" t="s">
        <v>267</v>
      </c>
      <c r="R2089" s="1" t="s">
        <v>2534</v>
      </c>
      <c r="S2089" s="1" t="s">
        <v>2410</v>
      </c>
      <c r="T2089" s="1" t="s">
        <v>6115</v>
      </c>
      <c r="U2089" s="1" t="s">
        <v>6339</v>
      </c>
      <c r="V2089" s="18">
        <v>0</v>
      </c>
      <c r="W2089" s="18">
        <v>3.6342592592592594E-3</v>
      </c>
      <c r="X2089" s="18">
        <v>3.6342592592592594E-3</v>
      </c>
      <c r="Y2089" s="1" t="e">
        <f>VLOOKUP(A2089,tickets!A:A,1,0)</f>
        <v>#N/A</v>
      </c>
    </row>
    <row r="2090" spans="1:25" x14ac:dyDescent="0.2">
      <c r="A2090" s="1" t="s">
        <v>2627</v>
      </c>
      <c r="B2090" s="1" t="s">
        <v>112</v>
      </c>
      <c r="C2090" s="1" t="s">
        <v>18</v>
      </c>
      <c r="D2090" s="1" t="s">
        <v>18</v>
      </c>
      <c r="E2090" s="1" t="s">
        <v>499</v>
      </c>
      <c r="F2090" s="1" t="s">
        <v>1770</v>
      </c>
      <c r="G2090" s="1" t="s">
        <v>110</v>
      </c>
      <c r="H2090" s="1" t="s">
        <v>50</v>
      </c>
      <c r="I2090" s="1" t="s">
        <v>109</v>
      </c>
      <c r="J2090" s="1" t="s">
        <v>81</v>
      </c>
      <c r="K2090" s="1" t="s">
        <v>111</v>
      </c>
      <c r="L2090" s="1" t="s">
        <v>2631</v>
      </c>
      <c r="M2090" s="1" t="s">
        <v>2628</v>
      </c>
      <c r="N2090" s="1" t="s">
        <v>2629</v>
      </c>
      <c r="O2090" s="1" t="s">
        <v>122</v>
      </c>
      <c r="P2090" s="1" t="s">
        <v>266</v>
      </c>
      <c r="Q2090" s="1" t="s">
        <v>267</v>
      </c>
      <c r="R2090" s="1" t="s">
        <v>2630</v>
      </c>
      <c r="S2090" s="1" t="s">
        <v>2615</v>
      </c>
      <c r="T2090" s="1" t="s">
        <v>6115</v>
      </c>
      <c r="V2090" s="18">
        <v>0</v>
      </c>
      <c r="W2090" s="18">
        <v>0.68312499999999998</v>
      </c>
      <c r="X2090" s="18">
        <v>0.68312499999999998</v>
      </c>
      <c r="Y2090" s="1" t="e">
        <f>VLOOKUP(A2090,tickets!A:A,1,0)</f>
        <v>#N/A</v>
      </c>
    </row>
    <row r="2091" spans="1:25" hidden="1" x14ac:dyDescent="0.2">
      <c r="A2091" s="1" t="s">
        <v>8449</v>
      </c>
      <c r="B2091" s="1" t="s">
        <v>132</v>
      </c>
      <c r="C2091" s="1" t="s">
        <v>251</v>
      </c>
      <c r="D2091" s="1" t="s">
        <v>257</v>
      </c>
      <c r="E2091" s="1" t="s">
        <v>261</v>
      </c>
      <c r="F2091" s="1" t="s">
        <v>461</v>
      </c>
      <c r="G2091" s="1" t="s">
        <v>116</v>
      </c>
      <c r="H2091" s="1" t="s">
        <v>40</v>
      </c>
      <c r="I2091" s="1" t="s">
        <v>117</v>
      </c>
      <c r="J2091" s="1" t="s">
        <v>81</v>
      </c>
      <c r="K2091" s="1" t="s">
        <v>129</v>
      </c>
      <c r="L2091" s="1" t="s">
        <v>8450</v>
      </c>
      <c r="M2091" s="1" t="s">
        <v>11950</v>
      </c>
      <c r="N2091" s="1" t="s">
        <v>11951</v>
      </c>
      <c r="O2091" s="1" t="s">
        <v>122</v>
      </c>
      <c r="P2091" s="1" t="s">
        <v>199</v>
      </c>
      <c r="Q2091" s="1" t="s">
        <v>115</v>
      </c>
      <c r="R2091" s="1" t="s">
        <v>11952</v>
      </c>
      <c r="S2091" s="1" t="s">
        <v>2615</v>
      </c>
      <c r="T2091" s="1" t="s">
        <v>8454</v>
      </c>
      <c r="U2091" s="1" t="s">
        <v>7868</v>
      </c>
      <c r="V2091" s="18">
        <v>0.67935185185185187</v>
      </c>
      <c r="W2091" s="18">
        <v>0.70579861111111108</v>
      </c>
      <c r="X2091" s="18">
        <v>2.6446759259259264E-2</v>
      </c>
      <c r="Y2091" s="1" t="e">
        <f>VLOOKUP(A2091,tickets!A:A,1,0)</f>
        <v>#N/A</v>
      </c>
    </row>
    <row r="2092" spans="1:25" hidden="1" x14ac:dyDescent="0.2">
      <c r="A2092" s="1" t="s">
        <v>8596</v>
      </c>
      <c r="B2092" s="1" t="s">
        <v>132</v>
      </c>
      <c r="C2092" s="1" t="s">
        <v>251</v>
      </c>
      <c r="D2092" s="1" t="s">
        <v>257</v>
      </c>
      <c r="E2092" s="1" t="s">
        <v>297</v>
      </c>
      <c r="F2092" s="1" t="s">
        <v>461</v>
      </c>
      <c r="G2092" s="1" t="s">
        <v>116</v>
      </c>
      <c r="H2092" s="1" t="s">
        <v>40</v>
      </c>
      <c r="I2092" s="1" t="s">
        <v>117</v>
      </c>
      <c r="J2092" s="1" t="s">
        <v>81</v>
      </c>
      <c r="K2092" s="1" t="s">
        <v>521</v>
      </c>
      <c r="L2092" s="1" t="s">
        <v>965</v>
      </c>
      <c r="M2092" s="1" t="s">
        <v>11953</v>
      </c>
      <c r="N2092" s="1" t="s">
        <v>11954</v>
      </c>
      <c r="O2092" s="1" t="s">
        <v>122</v>
      </c>
      <c r="P2092" s="1" t="s">
        <v>246</v>
      </c>
      <c r="Q2092" s="1" t="s">
        <v>247</v>
      </c>
      <c r="R2092" s="1" t="s">
        <v>11955</v>
      </c>
      <c r="S2092" s="1" t="s">
        <v>2410</v>
      </c>
      <c r="T2092" s="1" t="s">
        <v>8600</v>
      </c>
      <c r="U2092" s="1" t="s">
        <v>262</v>
      </c>
      <c r="V2092" s="18">
        <v>1.1064814814814814E-2</v>
      </c>
      <c r="W2092" s="18">
        <v>1.954861111111111E-2</v>
      </c>
      <c r="X2092" s="18">
        <v>8.4837962962962966E-3</v>
      </c>
      <c r="Y2092" s="1" t="e">
        <f>VLOOKUP(A2092,tickets!A:A,1,0)</f>
        <v>#N/A</v>
      </c>
    </row>
    <row r="2093" spans="1:25" hidden="1" x14ac:dyDescent="0.2">
      <c r="A2093" s="1" t="s">
        <v>7773</v>
      </c>
      <c r="B2093" s="1" t="s">
        <v>132</v>
      </c>
      <c r="C2093" s="1" t="s">
        <v>256</v>
      </c>
      <c r="D2093" s="1" t="s">
        <v>257</v>
      </c>
      <c r="E2093" s="1" t="s">
        <v>289</v>
      </c>
      <c r="F2093" s="1" t="s">
        <v>461</v>
      </c>
      <c r="G2093" s="1" t="s">
        <v>116</v>
      </c>
      <c r="H2093" s="1" t="s">
        <v>40</v>
      </c>
      <c r="I2093" s="1" t="s">
        <v>117</v>
      </c>
      <c r="J2093" s="1" t="s">
        <v>81</v>
      </c>
      <c r="K2093" s="1" t="s">
        <v>521</v>
      </c>
      <c r="L2093" s="1" t="s">
        <v>965</v>
      </c>
      <c r="M2093" s="1" t="s">
        <v>11956</v>
      </c>
      <c r="N2093" s="1" t="s">
        <v>11957</v>
      </c>
      <c r="O2093" s="1" t="s">
        <v>122</v>
      </c>
      <c r="P2093" s="1" t="s">
        <v>199</v>
      </c>
      <c r="Q2093" s="1" t="s">
        <v>115</v>
      </c>
      <c r="R2093" s="1" t="s">
        <v>11958</v>
      </c>
      <c r="S2093" s="1" t="s">
        <v>2410</v>
      </c>
      <c r="T2093" s="1" t="s">
        <v>7777</v>
      </c>
      <c r="U2093" s="1" t="s">
        <v>262</v>
      </c>
      <c r="V2093" s="18">
        <v>0.12574074074074074</v>
      </c>
      <c r="W2093" s="18">
        <v>0.14994212962962963</v>
      </c>
      <c r="X2093" s="18">
        <v>2.4201388888888887E-2</v>
      </c>
      <c r="Y2093" s="1" t="e">
        <f>VLOOKUP(A2093,tickets!A:A,1,0)</f>
        <v>#N/A</v>
      </c>
    </row>
    <row r="2094" spans="1:25" hidden="1" x14ac:dyDescent="0.2">
      <c r="A2094" s="1" t="s">
        <v>7783</v>
      </c>
      <c r="B2094" s="1" t="s">
        <v>164</v>
      </c>
      <c r="C2094" s="1" t="s">
        <v>295</v>
      </c>
      <c r="D2094" s="1" t="s">
        <v>251</v>
      </c>
      <c r="E2094" s="1" t="s">
        <v>286</v>
      </c>
      <c r="F2094" s="1" t="s">
        <v>287</v>
      </c>
      <c r="G2094" s="1" t="s">
        <v>110</v>
      </c>
      <c r="H2094" s="1" t="s">
        <v>50</v>
      </c>
      <c r="I2094" s="1" t="s">
        <v>109</v>
      </c>
      <c r="J2094" s="1" t="s">
        <v>81</v>
      </c>
      <c r="K2094" s="1" t="s">
        <v>114</v>
      </c>
      <c r="L2094" s="1" t="s">
        <v>7784</v>
      </c>
      <c r="M2094" s="1" t="s">
        <v>11959</v>
      </c>
      <c r="N2094" s="1" t="s">
        <v>11960</v>
      </c>
      <c r="O2094" s="1" t="s">
        <v>122</v>
      </c>
      <c r="P2094" s="1" t="s">
        <v>246</v>
      </c>
      <c r="Q2094" s="1" t="s">
        <v>247</v>
      </c>
      <c r="R2094" s="1" t="s">
        <v>11961</v>
      </c>
      <c r="S2094" s="1" t="s">
        <v>2410</v>
      </c>
      <c r="T2094" s="1" t="s">
        <v>7784</v>
      </c>
      <c r="U2094" s="1" t="s">
        <v>276</v>
      </c>
      <c r="V2094" s="18">
        <v>0</v>
      </c>
      <c r="W2094" s="18">
        <v>2.4201388888888887E-2</v>
      </c>
      <c r="X2094" s="18">
        <v>2.4201388888888887E-2</v>
      </c>
      <c r="Y2094" s="1" t="e">
        <f>VLOOKUP(A2094,tickets!A:A,1,0)</f>
        <v>#N/A</v>
      </c>
    </row>
    <row r="2095" spans="1:25" hidden="1" x14ac:dyDescent="0.2">
      <c r="A2095" s="1" t="s">
        <v>7897</v>
      </c>
      <c r="B2095" s="1" t="s">
        <v>164</v>
      </c>
      <c r="C2095" s="1" t="s">
        <v>295</v>
      </c>
      <c r="D2095" s="1" t="s">
        <v>251</v>
      </c>
      <c r="E2095" s="1" t="s">
        <v>286</v>
      </c>
      <c r="F2095" s="1" t="s">
        <v>287</v>
      </c>
      <c r="G2095" s="1" t="s">
        <v>110</v>
      </c>
      <c r="H2095" s="1" t="s">
        <v>50</v>
      </c>
      <c r="I2095" s="1" t="s">
        <v>109</v>
      </c>
      <c r="J2095" s="1" t="s">
        <v>81</v>
      </c>
      <c r="K2095" s="1" t="s">
        <v>114</v>
      </c>
      <c r="L2095" s="1" t="s">
        <v>398</v>
      </c>
      <c r="M2095" s="1" t="s">
        <v>11962</v>
      </c>
      <c r="N2095" s="1" t="s">
        <v>11963</v>
      </c>
      <c r="O2095" s="1" t="s">
        <v>122</v>
      </c>
      <c r="P2095" s="1" t="s">
        <v>246</v>
      </c>
      <c r="Q2095" s="1" t="s">
        <v>247</v>
      </c>
      <c r="R2095" s="1" t="s">
        <v>11964</v>
      </c>
      <c r="S2095" s="1" t="s">
        <v>2410</v>
      </c>
      <c r="T2095" s="1" t="s">
        <v>398</v>
      </c>
      <c r="U2095" s="1" t="s">
        <v>276</v>
      </c>
      <c r="V2095" s="18">
        <v>0</v>
      </c>
      <c r="W2095" s="18">
        <v>2.3310185185185187E-2</v>
      </c>
      <c r="X2095" s="18">
        <v>2.3310185185185187E-2</v>
      </c>
      <c r="Y2095" s="1" t="e">
        <f>VLOOKUP(A2095,tickets!A:A,1,0)</f>
        <v>#N/A</v>
      </c>
    </row>
    <row r="2096" spans="1:25" hidden="1" x14ac:dyDescent="0.2">
      <c r="A2096" s="1" t="s">
        <v>7485</v>
      </c>
      <c r="B2096" s="1" t="s">
        <v>164</v>
      </c>
      <c r="C2096" s="1" t="s">
        <v>295</v>
      </c>
      <c r="D2096" s="1" t="s">
        <v>251</v>
      </c>
      <c r="E2096" s="1" t="s">
        <v>286</v>
      </c>
      <c r="F2096" s="1" t="s">
        <v>287</v>
      </c>
      <c r="G2096" s="1" t="s">
        <v>110</v>
      </c>
      <c r="H2096" s="1" t="s">
        <v>50</v>
      </c>
      <c r="I2096" s="1" t="s">
        <v>109</v>
      </c>
      <c r="J2096" s="1" t="s">
        <v>81</v>
      </c>
      <c r="K2096" s="1" t="s">
        <v>114</v>
      </c>
      <c r="L2096" s="1" t="s">
        <v>288</v>
      </c>
      <c r="M2096" s="1" t="s">
        <v>11965</v>
      </c>
      <c r="N2096" s="1" t="s">
        <v>11966</v>
      </c>
      <c r="O2096" s="1" t="s">
        <v>122</v>
      </c>
      <c r="P2096" s="1" t="s">
        <v>246</v>
      </c>
      <c r="Q2096" s="1" t="s">
        <v>247</v>
      </c>
      <c r="R2096" s="1" t="s">
        <v>11967</v>
      </c>
      <c r="S2096" s="1" t="s">
        <v>2410</v>
      </c>
      <c r="T2096" s="1" t="s">
        <v>288</v>
      </c>
      <c r="U2096" s="1" t="s">
        <v>276</v>
      </c>
      <c r="V2096" s="18">
        <v>0</v>
      </c>
      <c r="W2096" s="18">
        <v>2.2303240740740738E-2</v>
      </c>
      <c r="X2096" s="18">
        <v>2.2303240740740738E-2</v>
      </c>
      <c r="Y2096" s="1" t="e">
        <f>VLOOKUP(A2096,tickets!A:A,1,0)</f>
        <v>#N/A</v>
      </c>
    </row>
    <row r="2097" spans="1:25" hidden="1" x14ac:dyDescent="0.2">
      <c r="A2097" s="1" t="s">
        <v>8100</v>
      </c>
      <c r="B2097" s="1" t="s">
        <v>164</v>
      </c>
      <c r="C2097" s="1" t="s">
        <v>295</v>
      </c>
      <c r="D2097" s="1" t="s">
        <v>251</v>
      </c>
      <c r="E2097" s="1" t="s">
        <v>286</v>
      </c>
      <c r="F2097" s="1" t="s">
        <v>287</v>
      </c>
      <c r="G2097" s="1" t="s">
        <v>110</v>
      </c>
      <c r="H2097" s="1" t="s">
        <v>50</v>
      </c>
      <c r="I2097" s="1" t="s">
        <v>109</v>
      </c>
      <c r="J2097" s="1" t="s">
        <v>81</v>
      </c>
      <c r="K2097" s="1" t="s">
        <v>114</v>
      </c>
      <c r="L2097" s="1" t="s">
        <v>400</v>
      </c>
      <c r="M2097" s="1" t="s">
        <v>11968</v>
      </c>
      <c r="N2097" s="1" t="s">
        <v>11969</v>
      </c>
      <c r="O2097" s="1" t="s">
        <v>122</v>
      </c>
      <c r="P2097" s="1" t="s">
        <v>246</v>
      </c>
      <c r="Q2097" s="1" t="s">
        <v>247</v>
      </c>
      <c r="R2097" s="1" t="s">
        <v>11970</v>
      </c>
      <c r="S2097" s="1" t="s">
        <v>2410</v>
      </c>
      <c r="T2097" s="1" t="s">
        <v>400</v>
      </c>
      <c r="U2097" s="1" t="s">
        <v>276</v>
      </c>
      <c r="V2097" s="18">
        <v>0</v>
      </c>
      <c r="W2097" s="18">
        <v>2.146990740740741E-2</v>
      </c>
      <c r="X2097" s="18">
        <v>2.146990740740741E-2</v>
      </c>
      <c r="Y2097" s="1" t="e">
        <f>VLOOKUP(A2097,tickets!A:A,1,0)</f>
        <v>#N/A</v>
      </c>
    </row>
    <row r="2098" spans="1:25" hidden="1" x14ac:dyDescent="0.2">
      <c r="A2098" s="1" t="s">
        <v>8124</v>
      </c>
      <c r="B2098" s="1" t="s">
        <v>132</v>
      </c>
      <c r="C2098" s="1" t="s">
        <v>250</v>
      </c>
      <c r="D2098" s="1" t="s">
        <v>251</v>
      </c>
      <c r="E2098" s="1" t="s">
        <v>289</v>
      </c>
      <c r="F2098" s="1" t="s">
        <v>290</v>
      </c>
      <c r="G2098" s="1" t="s">
        <v>110</v>
      </c>
      <c r="H2098" s="1" t="s">
        <v>50</v>
      </c>
      <c r="I2098" s="1" t="s">
        <v>109</v>
      </c>
      <c r="J2098" s="1" t="s">
        <v>81</v>
      </c>
      <c r="K2098" s="1" t="s">
        <v>129</v>
      </c>
      <c r="L2098" s="1" t="s">
        <v>269</v>
      </c>
      <c r="M2098" s="1" t="s">
        <v>11971</v>
      </c>
      <c r="N2098" s="1" t="s">
        <v>11972</v>
      </c>
      <c r="O2098" s="1" t="s">
        <v>122</v>
      </c>
      <c r="P2098" s="1" t="s">
        <v>246</v>
      </c>
      <c r="Q2098" s="1" t="s">
        <v>247</v>
      </c>
      <c r="R2098" s="1" t="s">
        <v>11973</v>
      </c>
      <c r="S2098" s="1" t="s">
        <v>2615</v>
      </c>
      <c r="T2098" s="1" t="s">
        <v>269</v>
      </c>
      <c r="U2098" s="1" t="s">
        <v>369</v>
      </c>
      <c r="V2098" s="18">
        <v>8.9120370370370362E-4</v>
      </c>
      <c r="W2098" s="18">
        <v>1.4583333333333334E-3</v>
      </c>
      <c r="X2098" s="18">
        <v>5.6712962962962956E-4</v>
      </c>
      <c r="Y2098" s="1" t="e">
        <f>VLOOKUP(A2098,tickets!A:A,1,0)</f>
        <v>#N/A</v>
      </c>
    </row>
    <row r="2099" spans="1:25" hidden="1" x14ac:dyDescent="0.2">
      <c r="A2099" s="1" t="s">
        <v>8436</v>
      </c>
      <c r="B2099" s="1" t="s">
        <v>132</v>
      </c>
      <c r="C2099" s="1" t="s">
        <v>250</v>
      </c>
      <c r="D2099" s="1" t="s">
        <v>251</v>
      </c>
      <c r="E2099" s="1" t="s">
        <v>289</v>
      </c>
      <c r="F2099" s="1" t="s">
        <v>290</v>
      </c>
      <c r="G2099" s="1" t="s">
        <v>110</v>
      </c>
      <c r="H2099" s="1" t="s">
        <v>50</v>
      </c>
      <c r="I2099" s="1" t="s">
        <v>109</v>
      </c>
      <c r="J2099" s="1" t="s">
        <v>81</v>
      </c>
      <c r="K2099" s="1" t="s">
        <v>129</v>
      </c>
      <c r="L2099" s="1" t="s">
        <v>254</v>
      </c>
      <c r="M2099" s="1" t="s">
        <v>11974</v>
      </c>
      <c r="N2099" s="1" t="s">
        <v>11975</v>
      </c>
      <c r="O2099" s="1" t="s">
        <v>122</v>
      </c>
      <c r="P2099" s="1" t="s">
        <v>246</v>
      </c>
      <c r="Q2099" s="1" t="s">
        <v>247</v>
      </c>
      <c r="R2099" s="1" t="s">
        <v>11976</v>
      </c>
      <c r="S2099" s="1" t="s">
        <v>2615</v>
      </c>
      <c r="T2099" s="1" t="s">
        <v>254</v>
      </c>
      <c r="U2099" s="1" t="s">
        <v>346</v>
      </c>
      <c r="V2099" s="18">
        <v>5.9027777777777778E-4</v>
      </c>
      <c r="W2099" s="18">
        <v>1.1574074074074073E-3</v>
      </c>
      <c r="X2099" s="18">
        <v>5.6712962962962956E-4</v>
      </c>
      <c r="Y2099" s="1" t="e">
        <f>VLOOKUP(A2099,tickets!A:A,1,0)</f>
        <v>#N/A</v>
      </c>
    </row>
    <row r="2100" spans="1:25" hidden="1" x14ac:dyDescent="0.2">
      <c r="A2100" s="1" t="s">
        <v>2617</v>
      </c>
      <c r="B2100" s="1" t="s">
        <v>112</v>
      </c>
      <c r="C2100" s="1" t="s">
        <v>18</v>
      </c>
      <c r="D2100" s="1" t="s">
        <v>277</v>
      </c>
      <c r="E2100" s="1" t="s">
        <v>57</v>
      </c>
      <c r="F2100" s="1" t="s">
        <v>209</v>
      </c>
      <c r="G2100" s="1" t="s">
        <v>116</v>
      </c>
      <c r="H2100" s="1" t="s">
        <v>40</v>
      </c>
      <c r="I2100" s="1" t="s">
        <v>117</v>
      </c>
      <c r="J2100" s="1" t="s">
        <v>80</v>
      </c>
      <c r="K2100" s="1" t="s">
        <v>121</v>
      </c>
      <c r="L2100" s="1" t="s">
        <v>2621</v>
      </c>
      <c r="M2100" s="1" t="s">
        <v>2618</v>
      </c>
      <c r="N2100" s="1" t="s">
        <v>2619</v>
      </c>
      <c r="O2100" s="1" t="s">
        <v>122</v>
      </c>
      <c r="P2100" s="1" t="s">
        <v>246</v>
      </c>
      <c r="Q2100" s="1" t="s">
        <v>247</v>
      </c>
      <c r="R2100" s="1" t="s">
        <v>2620</v>
      </c>
      <c r="S2100" s="1" t="s">
        <v>2615</v>
      </c>
      <c r="T2100" s="1" t="s">
        <v>8588</v>
      </c>
      <c r="U2100" s="1" t="s">
        <v>8589</v>
      </c>
      <c r="V2100" s="18">
        <v>0.26113425925925926</v>
      </c>
      <c r="W2100" s="18">
        <v>0.28172453703703704</v>
      </c>
      <c r="X2100" s="18">
        <v>2.0590277777777777E-2</v>
      </c>
      <c r="Y2100" s="1" t="e">
        <f>VLOOKUP(A2100,tickets!A:A,1,0)</f>
        <v>#N/A</v>
      </c>
    </row>
    <row r="2101" spans="1:25" x14ac:dyDescent="0.2">
      <c r="A2101" s="1" t="s">
        <v>2622</v>
      </c>
      <c r="B2101" s="1" t="s">
        <v>115</v>
      </c>
      <c r="C2101" s="1" t="s">
        <v>18</v>
      </c>
      <c r="D2101" s="1" t="s">
        <v>243</v>
      </c>
      <c r="E2101" s="1" t="s">
        <v>57</v>
      </c>
      <c r="F2101" s="1" t="s">
        <v>141</v>
      </c>
      <c r="G2101" s="1" t="s">
        <v>110</v>
      </c>
      <c r="H2101" s="1" t="s">
        <v>50</v>
      </c>
      <c r="I2101" s="1" t="s">
        <v>109</v>
      </c>
      <c r="J2101" s="1" t="s">
        <v>81</v>
      </c>
      <c r="K2101" s="1" t="s">
        <v>140</v>
      </c>
      <c r="L2101" s="1" t="s">
        <v>2626</v>
      </c>
      <c r="M2101" s="1" t="s">
        <v>2623</v>
      </c>
      <c r="N2101" s="1" t="s">
        <v>2624</v>
      </c>
      <c r="O2101" s="1" t="s">
        <v>122</v>
      </c>
      <c r="P2101" s="1" t="s">
        <v>246</v>
      </c>
      <c r="Q2101" s="1" t="s">
        <v>247</v>
      </c>
      <c r="R2101" s="1" t="s">
        <v>2625</v>
      </c>
      <c r="S2101" s="1" t="s">
        <v>2615</v>
      </c>
      <c r="T2101" s="1" t="s">
        <v>7643</v>
      </c>
      <c r="U2101" s="1" t="s">
        <v>7644</v>
      </c>
      <c r="V2101" s="18">
        <v>6.7037037037037034E-2</v>
      </c>
      <c r="W2101" s="18">
        <v>7.8645833333333331E-2</v>
      </c>
      <c r="X2101" s="18">
        <v>1.1608796296296296E-2</v>
      </c>
      <c r="Y2101" s="1" t="e">
        <f>VLOOKUP(A2101,tickets!A:A,1,0)</f>
        <v>#N/A</v>
      </c>
    </row>
    <row r="2102" spans="1:25" hidden="1" x14ac:dyDescent="0.2">
      <c r="A2102" s="1" t="s">
        <v>7975</v>
      </c>
      <c r="B2102" s="1" t="s">
        <v>115</v>
      </c>
      <c r="C2102" s="1" t="s">
        <v>242</v>
      </c>
      <c r="D2102" s="1" t="s">
        <v>243</v>
      </c>
      <c r="E2102" s="1" t="s">
        <v>244</v>
      </c>
      <c r="F2102" s="1" t="s">
        <v>190</v>
      </c>
      <c r="G2102" s="1" t="s">
        <v>110</v>
      </c>
      <c r="H2102" s="1" t="s">
        <v>50</v>
      </c>
      <c r="I2102" s="1" t="s">
        <v>109</v>
      </c>
      <c r="J2102" s="1" t="s">
        <v>81</v>
      </c>
      <c r="K2102" s="1" t="s">
        <v>200</v>
      </c>
      <c r="L2102" s="1" t="s">
        <v>7976</v>
      </c>
      <c r="M2102" s="1" t="s">
        <v>11977</v>
      </c>
      <c r="N2102" s="1" t="s">
        <v>11978</v>
      </c>
      <c r="O2102" s="1" t="s">
        <v>122</v>
      </c>
      <c r="P2102" s="1" t="s">
        <v>246</v>
      </c>
      <c r="Q2102" s="1" t="s">
        <v>247</v>
      </c>
      <c r="R2102" s="1" t="s">
        <v>11979</v>
      </c>
      <c r="S2102" s="1" t="s">
        <v>2410</v>
      </c>
      <c r="T2102" s="1" t="s">
        <v>7980</v>
      </c>
      <c r="U2102" s="1" t="s">
        <v>248</v>
      </c>
      <c r="V2102" s="18">
        <v>1.8541666666666668E-2</v>
      </c>
      <c r="W2102" s="18">
        <v>4.8564814814814818E-2</v>
      </c>
      <c r="X2102" s="18">
        <v>3.0023148148148149E-2</v>
      </c>
      <c r="Y2102" s="1" t="e">
        <f>VLOOKUP(A2102,tickets!A:A,1,0)</f>
        <v>#N/A</v>
      </c>
    </row>
    <row r="2103" spans="1:25" x14ac:dyDescent="0.2">
      <c r="A2103" s="1" t="s">
        <v>2556</v>
      </c>
      <c r="B2103" s="1" t="s">
        <v>112</v>
      </c>
      <c r="C2103" s="1" t="s">
        <v>18</v>
      </c>
      <c r="D2103" s="1" t="s">
        <v>18</v>
      </c>
      <c r="E2103" s="1" t="s">
        <v>60</v>
      </c>
      <c r="F2103" s="1" t="s">
        <v>445</v>
      </c>
      <c r="G2103" s="1" t="s">
        <v>110</v>
      </c>
      <c r="H2103" s="1" t="s">
        <v>50</v>
      </c>
      <c r="I2103" s="1" t="s">
        <v>109</v>
      </c>
      <c r="J2103" s="1" t="s">
        <v>81</v>
      </c>
      <c r="K2103" s="1" t="s">
        <v>111</v>
      </c>
      <c r="L2103" s="1" t="s">
        <v>2560</v>
      </c>
      <c r="M2103" s="1" t="s">
        <v>2557</v>
      </c>
      <c r="N2103" s="1" t="s">
        <v>2558</v>
      </c>
      <c r="O2103" s="1" t="s">
        <v>122</v>
      </c>
      <c r="P2103" s="1" t="s">
        <v>266</v>
      </c>
      <c r="Q2103" s="1" t="s">
        <v>267</v>
      </c>
      <c r="R2103" s="1" t="s">
        <v>2559</v>
      </c>
      <c r="S2103" s="1" t="s">
        <v>2410</v>
      </c>
      <c r="T2103" s="1" t="s">
        <v>2560</v>
      </c>
      <c r="U2103" s="1" t="s">
        <v>8726</v>
      </c>
      <c r="V2103" s="18">
        <v>0</v>
      </c>
      <c r="W2103" s="18">
        <v>8.7037037037037031E-3</v>
      </c>
      <c r="X2103" s="18">
        <v>8.7037037037037031E-3</v>
      </c>
      <c r="Y2103" s="1" t="e">
        <f>VLOOKUP(A2103,tickets!A:A,1,0)</f>
        <v>#N/A</v>
      </c>
    </row>
    <row r="2104" spans="1:25" x14ac:dyDescent="0.2">
      <c r="A2104" s="1" t="s">
        <v>2561</v>
      </c>
      <c r="B2104" s="1" t="s">
        <v>112</v>
      </c>
      <c r="C2104" s="1" t="s">
        <v>18</v>
      </c>
      <c r="D2104" s="1" t="s">
        <v>18</v>
      </c>
      <c r="E2104" s="1" t="s">
        <v>60</v>
      </c>
      <c r="F2104" s="1" t="s">
        <v>445</v>
      </c>
      <c r="G2104" s="1" t="s">
        <v>110</v>
      </c>
      <c r="H2104" s="1" t="s">
        <v>50</v>
      </c>
      <c r="I2104" s="1" t="s">
        <v>109</v>
      </c>
      <c r="J2104" s="1" t="s">
        <v>81</v>
      </c>
      <c r="K2104" s="1" t="s">
        <v>111</v>
      </c>
      <c r="L2104" s="1" t="s">
        <v>2565</v>
      </c>
      <c r="M2104" s="1" t="s">
        <v>2562</v>
      </c>
      <c r="N2104" s="1" t="s">
        <v>2563</v>
      </c>
      <c r="O2104" s="1" t="s">
        <v>122</v>
      </c>
      <c r="P2104" s="1" t="s">
        <v>266</v>
      </c>
      <c r="Q2104" s="1" t="s">
        <v>267</v>
      </c>
      <c r="R2104" s="1" t="s">
        <v>2564</v>
      </c>
      <c r="S2104" s="1" t="s">
        <v>2410</v>
      </c>
      <c r="T2104" s="1" t="s">
        <v>2565</v>
      </c>
      <c r="U2104" s="1" t="s">
        <v>8160</v>
      </c>
      <c r="V2104" s="18">
        <v>0</v>
      </c>
      <c r="W2104" s="18">
        <v>7.9398148148148145E-3</v>
      </c>
      <c r="X2104" s="18">
        <v>7.9398148148148145E-3</v>
      </c>
      <c r="Y2104" s="1" t="e">
        <f>VLOOKUP(A2104,tickets!A:A,1,0)</f>
        <v>#N/A</v>
      </c>
    </row>
    <row r="2105" spans="1:25" x14ac:dyDescent="0.2">
      <c r="A2105" s="1" t="s">
        <v>2566</v>
      </c>
      <c r="B2105" s="1" t="s">
        <v>112</v>
      </c>
      <c r="C2105" s="1" t="s">
        <v>18</v>
      </c>
      <c r="D2105" s="1" t="s">
        <v>18</v>
      </c>
      <c r="E2105" s="1" t="s">
        <v>60</v>
      </c>
      <c r="F2105" s="1" t="s">
        <v>445</v>
      </c>
      <c r="G2105" s="1" t="s">
        <v>110</v>
      </c>
      <c r="H2105" s="1" t="s">
        <v>50</v>
      </c>
      <c r="I2105" s="1" t="s">
        <v>109</v>
      </c>
      <c r="J2105" s="1" t="s">
        <v>81</v>
      </c>
      <c r="K2105" s="1" t="s">
        <v>111</v>
      </c>
      <c r="L2105" s="1" t="s">
        <v>2570</v>
      </c>
      <c r="M2105" s="1" t="s">
        <v>2567</v>
      </c>
      <c r="N2105" s="1" t="s">
        <v>2568</v>
      </c>
      <c r="O2105" s="1" t="s">
        <v>122</v>
      </c>
      <c r="P2105" s="1" t="s">
        <v>266</v>
      </c>
      <c r="Q2105" s="1" t="s">
        <v>267</v>
      </c>
      <c r="R2105" s="1" t="s">
        <v>2569</v>
      </c>
      <c r="S2105" s="1" t="s">
        <v>2410</v>
      </c>
      <c r="T2105" s="1" t="s">
        <v>2570</v>
      </c>
      <c r="U2105" s="1" t="s">
        <v>7970</v>
      </c>
      <c r="V2105" s="18">
        <v>0</v>
      </c>
      <c r="W2105" s="18">
        <v>6.9212962962962969E-3</v>
      </c>
      <c r="X2105" s="18">
        <v>6.9212962962962969E-3</v>
      </c>
      <c r="Y2105" s="1" t="e">
        <f>VLOOKUP(A2105,tickets!A:A,1,0)</f>
        <v>#N/A</v>
      </c>
    </row>
    <row r="2106" spans="1:25" x14ac:dyDescent="0.2">
      <c r="A2106" s="1" t="s">
        <v>2571</v>
      </c>
      <c r="B2106" s="1" t="s">
        <v>112</v>
      </c>
      <c r="C2106" s="1" t="s">
        <v>18</v>
      </c>
      <c r="D2106" s="1" t="s">
        <v>18</v>
      </c>
      <c r="E2106" s="1" t="s">
        <v>60</v>
      </c>
      <c r="F2106" s="1" t="s">
        <v>445</v>
      </c>
      <c r="G2106" s="1" t="s">
        <v>110</v>
      </c>
      <c r="H2106" s="1" t="s">
        <v>50</v>
      </c>
      <c r="I2106" s="1" t="s">
        <v>109</v>
      </c>
      <c r="J2106" s="1" t="s">
        <v>81</v>
      </c>
      <c r="K2106" s="1" t="s">
        <v>111</v>
      </c>
      <c r="L2106" s="1" t="s">
        <v>2575</v>
      </c>
      <c r="M2106" s="1" t="s">
        <v>2572</v>
      </c>
      <c r="N2106" s="1" t="s">
        <v>2573</v>
      </c>
      <c r="O2106" s="1" t="s">
        <v>122</v>
      </c>
      <c r="P2106" s="1" t="s">
        <v>266</v>
      </c>
      <c r="Q2106" s="1" t="s">
        <v>267</v>
      </c>
      <c r="R2106" s="1" t="s">
        <v>2574</v>
      </c>
      <c r="S2106" s="1" t="s">
        <v>2410</v>
      </c>
      <c r="T2106" s="1" t="s">
        <v>2575</v>
      </c>
      <c r="U2106" s="1" t="s">
        <v>7922</v>
      </c>
      <c r="V2106" s="18">
        <v>0</v>
      </c>
      <c r="W2106" s="18">
        <v>5.5092592592592589E-3</v>
      </c>
      <c r="X2106" s="18">
        <v>5.5092592592592589E-3</v>
      </c>
      <c r="Y2106" s="1" t="e">
        <f>VLOOKUP(A2106,tickets!A:A,1,0)</f>
        <v>#N/A</v>
      </c>
    </row>
    <row r="2107" spans="1:25" x14ac:dyDescent="0.2">
      <c r="A2107" s="1" t="s">
        <v>2576</v>
      </c>
      <c r="B2107" s="1" t="s">
        <v>112</v>
      </c>
      <c r="C2107" s="1" t="s">
        <v>18</v>
      </c>
      <c r="D2107" s="1" t="s">
        <v>18</v>
      </c>
      <c r="E2107" s="1" t="s">
        <v>60</v>
      </c>
      <c r="F2107" s="1" t="s">
        <v>445</v>
      </c>
      <c r="G2107" s="1" t="s">
        <v>110</v>
      </c>
      <c r="H2107" s="1" t="s">
        <v>50</v>
      </c>
      <c r="I2107" s="1" t="s">
        <v>109</v>
      </c>
      <c r="J2107" s="1" t="s">
        <v>81</v>
      </c>
      <c r="K2107" s="1" t="s">
        <v>111</v>
      </c>
      <c r="L2107" s="1" t="s">
        <v>2580</v>
      </c>
      <c r="M2107" s="1" t="s">
        <v>2577</v>
      </c>
      <c r="N2107" s="1" t="s">
        <v>2578</v>
      </c>
      <c r="O2107" s="1" t="s">
        <v>122</v>
      </c>
      <c r="P2107" s="1" t="s">
        <v>266</v>
      </c>
      <c r="Q2107" s="1" t="s">
        <v>267</v>
      </c>
      <c r="R2107" s="1" t="s">
        <v>2579</v>
      </c>
      <c r="S2107" s="1" t="s">
        <v>2410</v>
      </c>
      <c r="T2107" s="1" t="s">
        <v>8498</v>
      </c>
      <c r="U2107" s="1" t="s">
        <v>8499</v>
      </c>
      <c r="V2107" s="18">
        <v>0</v>
      </c>
      <c r="W2107" s="18">
        <v>4.8842592592592592E-3</v>
      </c>
      <c r="X2107" s="18">
        <v>4.8842592592592592E-3</v>
      </c>
      <c r="Y2107" s="1" t="e">
        <f>VLOOKUP(A2107,tickets!A:A,1,0)</f>
        <v>#N/A</v>
      </c>
    </row>
    <row r="2108" spans="1:25" x14ac:dyDescent="0.2">
      <c r="A2108" s="1" t="s">
        <v>2581</v>
      </c>
      <c r="B2108" s="1" t="s">
        <v>112</v>
      </c>
      <c r="C2108" s="1" t="s">
        <v>18</v>
      </c>
      <c r="D2108" s="1" t="s">
        <v>18</v>
      </c>
      <c r="E2108" s="1" t="s">
        <v>60</v>
      </c>
      <c r="F2108" s="1" t="s">
        <v>445</v>
      </c>
      <c r="G2108" s="1" t="s">
        <v>110</v>
      </c>
      <c r="H2108" s="1" t="s">
        <v>50</v>
      </c>
      <c r="I2108" s="1" t="s">
        <v>109</v>
      </c>
      <c r="J2108" s="1" t="s">
        <v>81</v>
      </c>
      <c r="K2108" s="1" t="s">
        <v>111</v>
      </c>
      <c r="L2108" s="1" t="s">
        <v>2585</v>
      </c>
      <c r="M2108" s="1" t="s">
        <v>2582</v>
      </c>
      <c r="N2108" s="1" t="s">
        <v>2583</v>
      </c>
      <c r="O2108" s="1" t="s">
        <v>122</v>
      </c>
      <c r="P2108" s="1" t="s">
        <v>266</v>
      </c>
      <c r="Q2108" s="1" t="s">
        <v>267</v>
      </c>
      <c r="R2108" s="1" t="s">
        <v>2584</v>
      </c>
      <c r="S2108" s="1" t="s">
        <v>2410</v>
      </c>
      <c r="T2108" s="1" t="s">
        <v>7533</v>
      </c>
      <c r="U2108" s="1" t="s">
        <v>7534</v>
      </c>
      <c r="V2108" s="18">
        <v>0</v>
      </c>
      <c r="W2108" s="18">
        <v>4.1666666666666666E-3</v>
      </c>
      <c r="X2108" s="18">
        <v>4.1666666666666666E-3</v>
      </c>
      <c r="Y2108" s="1" t="e">
        <f>VLOOKUP(A2108,tickets!A:A,1,0)</f>
        <v>#N/A</v>
      </c>
    </row>
    <row r="2109" spans="1:25" x14ac:dyDescent="0.2">
      <c r="A2109" s="1" t="s">
        <v>2586</v>
      </c>
      <c r="B2109" s="1" t="s">
        <v>112</v>
      </c>
      <c r="C2109" s="1" t="s">
        <v>18</v>
      </c>
      <c r="D2109" s="1" t="s">
        <v>18</v>
      </c>
      <c r="E2109" s="1" t="s">
        <v>60</v>
      </c>
      <c r="F2109" s="1" t="s">
        <v>445</v>
      </c>
      <c r="G2109" s="1" t="s">
        <v>110</v>
      </c>
      <c r="H2109" s="1" t="s">
        <v>50</v>
      </c>
      <c r="I2109" s="1" t="s">
        <v>109</v>
      </c>
      <c r="J2109" s="1" t="s">
        <v>81</v>
      </c>
      <c r="K2109" s="1" t="s">
        <v>111</v>
      </c>
      <c r="L2109" s="1" t="s">
        <v>2590</v>
      </c>
      <c r="M2109" s="1" t="s">
        <v>2587</v>
      </c>
      <c r="N2109" s="1" t="s">
        <v>2588</v>
      </c>
      <c r="O2109" s="1" t="s">
        <v>122</v>
      </c>
      <c r="P2109" s="1" t="s">
        <v>266</v>
      </c>
      <c r="Q2109" s="1" t="s">
        <v>267</v>
      </c>
      <c r="R2109" s="1" t="s">
        <v>2589</v>
      </c>
      <c r="S2109" s="1" t="s">
        <v>2410</v>
      </c>
      <c r="T2109" s="1" t="s">
        <v>8654</v>
      </c>
      <c r="U2109" s="1" t="s">
        <v>8655</v>
      </c>
      <c r="V2109" s="18">
        <v>0</v>
      </c>
      <c r="W2109" s="18">
        <v>3.2754629629629631E-3</v>
      </c>
      <c r="X2109" s="18">
        <v>3.2754629629629631E-3</v>
      </c>
      <c r="Y2109" s="1" t="e">
        <f>VLOOKUP(A2109,tickets!A:A,1,0)</f>
        <v>#N/A</v>
      </c>
    </row>
    <row r="2110" spans="1:25" x14ac:dyDescent="0.2">
      <c r="A2110" s="1" t="s">
        <v>2611</v>
      </c>
      <c r="B2110" s="1" t="s">
        <v>167</v>
      </c>
      <c r="C2110" s="1" t="s">
        <v>22</v>
      </c>
      <c r="D2110" s="1" t="s">
        <v>22</v>
      </c>
      <c r="E2110" s="1" t="s">
        <v>47</v>
      </c>
      <c r="F2110" s="1" t="s">
        <v>205</v>
      </c>
      <c r="G2110" s="1" t="s">
        <v>110</v>
      </c>
      <c r="H2110" s="1" t="s">
        <v>50</v>
      </c>
      <c r="I2110" s="1" t="s">
        <v>109</v>
      </c>
      <c r="J2110" s="1" t="s">
        <v>81</v>
      </c>
      <c r="K2110" s="1" t="s">
        <v>129</v>
      </c>
      <c r="L2110" s="1" t="s">
        <v>2616</v>
      </c>
      <c r="M2110" s="1" t="s">
        <v>2612</v>
      </c>
      <c r="N2110" s="1" t="s">
        <v>2613</v>
      </c>
      <c r="O2110" s="1" t="s">
        <v>122</v>
      </c>
      <c r="P2110" s="1" t="s">
        <v>279</v>
      </c>
      <c r="Q2110" s="1" t="s">
        <v>280</v>
      </c>
      <c r="R2110" s="1" t="s">
        <v>2614</v>
      </c>
      <c r="S2110" s="1" t="s">
        <v>2615</v>
      </c>
      <c r="T2110" s="1" t="s">
        <v>7629</v>
      </c>
      <c r="U2110" s="1" t="s">
        <v>7629</v>
      </c>
      <c r="V2110" s="18">
        <v>0</v>
      </c>
      <c r="W2110" s="18">
        <v>2.0023148148148148E-3</v>
      </c>
      <c r="X2110" s="18">
        <v>2.0023148148148148E-3</v>
      </c>
      <c r="Y2110" s="1" t="e">
        <f>VLOOKUP(A2110,tickets!A:A,1,0)</f>
        <v>#N/A</v>
      </c>
    </row>
    <row r="2111" spans="1:25" hidden="1" x14ac:dyDescent="0.2">
      <c r="A2111" s="1" t="s">
        <v>7952</v>
      </c>
      <c r="B2111" s="1" t="s">
        <v>173</v>
      </c>
      <c r="C2111" s="1" t="s">
        <v>242</v>
      </c>
      <c r="D2111" s="1" t="s">
        <v>251</v>
      </c>
      <c r="E2111" s="1" t="s">
        <v>352</v>
      </c>
      <c r="F2111" s="1" t="s">
        <v>389</v>
      </c>
      <c r="G2111" s="1" t="s">
        <v>110</v>
      </c>
      <c r="H2111" s="1" t="s">
        <v>50</v>
      </c>
      <c r="I2111" s="1" t="s">
        <v>109</v>
      </c>
      <c r="J2111" s="1" t="s">
        <v>4186</v>
      </c>
      <c r="K2111" s="1" t="s">
        <v>114</v>
      </c>
      <c r="L2111" s="1" t="s">
        <v>7953</v>
      </c>
      <c r="M2111" s="1" t="s">
        <v>11980</v>
      </c>
      <c r="N2111" s="1" t="s">
        <v>11981</v>
      </c>
      <c r="O2111" s="1" t="s">
        <v>122</v>
      </c>
      <c r="P2111" s="1" t="s">
        <v>246</v>
      </c>
      <c r="Q2111" s="1" t="s">
        <v>247</v>
      </c>
      <c r="R2111" s="1" t="s">
        <v>11982</v>
      </c>
      <c r="S2111" s="1" t="s">
        <v>2615</v>
      </c>
      <c r="T2111" s="1" t="s">
        <v>6640</v>
      </c>
      <c r="U2111" s="1" t="s">
        <v>973</v>
      </c>
      <c r="V2111" s="18">
        <v>0</v>
      </c>
      <c r="W2111" s="18">
        <v>0</v>
      </c>
      <c r="X2111" s="18">
        <v>0</v>
      </c>
      <c r="Y2111" s="1" t="e">
        <f>VLOOKUP(A2111,tickets!A:A,1,0)</f>
        <v>#N/A</v>
      </c>
    </row>
    <row r="2112" spans="1:25" x14ac:dyDescent="0.2">
      <c r="A2112" s="1" t="s">
        <v>2687</v>
      </c>
      <c r="B2112" s="1" t="s">
        <v>115</v>
      </c>
      <c r="C2112" s="1" t="s">
        <v>14</v>
      </c>
      <c r="D2112" s="1" t="s">
        <v>243</v>
      </c>
      <c r="E2112" s="1" t="s">
        <v>49</v>
      </c>
      <c r="F2112" s="1" t="s">
        <v>120</v>
      </c>
      <c r="G2112" s="1" t="s">
        <v>116</v>
      </c>
      <c r="H2112" s="1" t="s">
        <v>40</v>
      </c>
      <c r="I2112" s="1" t="s">
        <v>117</v>
      </c>
      <c r="J2112" s="1" t="s">
        <v>81</v>
      </c>
      <c r="K2112" s="1" t="s">
        <v>204</v>
      </c>
      <c r="L2112" s="1" t="s">
        <v>2691</v>
      </c>
      <c r="M2112" s="1" t="s">
        <v>2688</v>
      </c>
      <c r="N2112" s="1" t="s">
        <v>2689</v>
      </c>
      <c r="O2112" s="1" t="s">
        <v>122</v>
      </c>
      <c r="P2112" s="1" t="s">
        <v>246</v>
      </c>
      <c r="Q2112" s="1" t="s">
        <v>247</v>
      </c>
      <c r="R2112" s="1" t="s">
        <v>2690</v>
      </c>
      <c r="S2112" s="1" t="s">
        <v>2615</v>
      </c>
      <c r="T2112" s="1" t="s">
        <v>7498</v>
      </c>
      <c r="V2112" s="18">
        <v>9.0821759259259269E-2</v>
      </c>
      <c r="W2112" s="18">
        <v>0.26502314814814815</v>
      </c>
      <c r="X2112" s="18">
        <v>0.17420138888888889</v>
      </c>
      <c r="Y2112" s="1" t="e">
        <f>VLOOKUP(A2112,tickets!A:A,1,0)</f>
        <v>#N/A</v>
      </c>
    </row>
    <row r="2113" spans="1:25" x14ac:dyDescent="0.2">
      <c r="A2113" s="1" t="s">
        <v>2606</v>
      </c>
      <c r="B2113" s="1" t="s">
        <v>112</v>
      </c>
      <c r="C2113" s="1" t="s">
        <v>18</v>
      </c>
      <c r="D2113" s="1" t="s">
        <v>18</v>
      </c>
      <c r="E2113" s="1" t="s">
        <v>60</v>
      </c>
      <c r="F2113" s="1" t="s">
        <v>445</v>
      </c>
      <c r="G2113" s="1" t="s">
        <v>110</v>
      </c>
      <c r="H2113" s="1" t="s">
        <v>50</v>
      </c>
      <c r="I2113" s="1" t="s">
        <v>109</v>
      </c>
      <c r="J2113" s="1" t="s">
        <v>81</v>
      </c>
      <c r="K2113" s="1" t="s">
        <v>111</v>
      </c>
      <c r="L2113" s="1" t="s">
        <v>2610</v>
      </c>
      <c r="M2113" s="1" t="s">
        <v>2607</v>
      </c>
      <c r="N2113" s="1" t="s">
        <v>2608</v>
      </c>
      <c r="O2113" s="1" t="s">
        <v>122</v>
      </c>
      <c r="P2113" s="1" t="s">
        <v>266</v>
      </c>
      <c r="Q2113" s="1" t="s">
        <v>267</v>
      </c>
      <c r="R2113" s="1" t="s">
        <v>2609</v>
      </c>
      <c r="S2113" s="1" t="s">
        <v>2410</v>
      </c>
      <c r="T2113" s="1" t="s">
        <v>7781</v>
      </c>
      <c r="U2113" s="1" t="s">
        <v>7782</v>
      </c>
      <c r="V2113" s="18">
        <v>0</v>
      </c>
      <c r="W2113" s="18">
        <v>2.6388888888888889E-2</v>
      </c>
      <c r="X2113" s="18">
        <v>2.6388888888888889E-2</v>
      </c>
      <c r="Y2113" s="1" t="e">
        <f>VLOOKUP(A2113,tickets!A:A,1,0)</f>
        <v>#N/A</v>
      </c>
    </row>
    <row r="2114" spans="1:25" hidden="1" x14ac:dyDescent="0.2">
      <c r="A2114" s="1" t="s">
        <v>7883</v>
      </c>
      <c r="B2114" s="1" t="s">
        <v>132</v>
      </c>
      <c r="C2114" s="1" t="s">
        <v>250</v>
      </c>
      <c r="D2114" s="1" t="s">
        <v>251</v>
      </c>
      <c r="E2114" s="1" t="s">
        <v>302</v>
      </c>
      <c r="F2114" s="1" t="s">
        <v>303</v>
      </c>
      <c r="G2114" s="1" t="s">
        <v>110</v>
      </c>
      <c r="H2114" s="1" t="s">
        <v>50</v>
      </c>
      <c r="I2114" s="1" t="s">
        <v>109</v>
      </c>
      <c r="J2114" s="1" t="s">
        <v>81</v>
      </c>
      <c r="K2114" s="1" t="s">
        <v>129</v>
      </c>
      <c r="L2114" s="1" t="s">
        <v>306</v>
      </c>
      <c r="M2114" s="1" t="s">
        <v>11983</v>
      </c>
      <c r="N2114" s="1" t="s">
        <v>11984</v>
      </c>
      <c r="O2114" s="1" t="s">
        <v>122</v>
      </c>
      <c r="P2114" s="1" t="s">
        <v>246</v>
      </c>
      <c r="Q2114" s="1" t="s">
        <v>247</v>
      </c>
      <c r="R2114" s="1" t="s">
        <v>11985</v>
      </c>
      <c r="S2114" s="1" t="s">
        <v>2615</v>
      </c>
      <c r="T2114" s="1" t="s">
        <v>307</v>
      </c>
      <c r="U2114" s="1" t="s">
        <v>276</v>
      </c>
      <c r="V2114" s="18">
        <v>6.430555555555556E-2</v>
      </c>
      <c r="W2114" s="18">
        <v>6.5312499999999996E-2</v>
      </c>
      <c r="X2114" s="18">
        <v>1.0069444444444444E-3</v>
      </c>
      <c r="Y2114" s="1" t="e">
        <f>VLOOKUP(A2114,tickets!A:A,1,0)</f>
        <v>#N/A</v>
      </c>
    </row>
    <row r="2115" spans="1:25" hidden="1" x14ac:dyDescent="0.2">
      <c r="A2115" s="1" t="s">
        <v>8410</v>
      </c>
      <c r="B2115" s="1" t="s">
        <v>132</v>
      </c>
      <c r="C2115" s="1" t="s">
        <v>309</v>
      </c>
      <c r="D2115" s="1" t="s">
        <v>374</v>
      </c>
      <c r="E2115" s="1" t="s">
        <v>284</v>
      </c>
      <c r="F2115" s="1" t="s">
        <v>442</v>
      </c>
      <c r="G2115" s="1" t="s">
        <v>116</v>
      </c>
      <c r="H2115" s="1" t="s">
        <v>40</v>
      </c>
      <c r="I2115" s="1" t="s">
        <v>117</v>
      </c>
      <c r="J2115" s="1" t="s">
        <v>81</v>
      </c>
      <c r="K2115" s="1" t="s">
        <v>129</v>
      </c>
      <c r="L2115" s="1" t="s">
        <v>264</v>
      </c>
      <c r="M2115" s="1" t="s">
        <v>11986</v>
      </c>
      <c r="N2115" s="1" t="s">
        <v>11987</v>
      </c>
      <c r="O2115" s="1" t="s">
        <v>122</v>
      </c>
      <c r="P2115" s="1" t="s">
        <v>199</v>
      </c>
      <c r="Q2115" s="1" t="s">
        <v>115</v>
      </c>
      <c r="R2115" s="1" t="s">
        <v>11988</v>
      </c>
      <c r="S2115" s="1" t="s">
        <v>2615</v>
      </c>
      <c r="T2115" s="1" t="s">
        <v>8414</v>
      </c>
      <c r="V2115" s="18">
        <v>4.2592592592592595E-3</v>
      </c>
      <c r="W2115" s="18">
        <v>8.0902777777777778E-3</v>
      </c>
      <c r="X2115" s="18">
        <v>3.8310185185185183E-3</v>
      </c>
      <c r="Y2115" s="1" t="e">
        <f>VLOOKUP(A2115,tickets!A:A,1,0)</f>
        <v>#N/A</v>
      </c>
    </row>
    <row r="2116" spans="1:25" hidden="1" x14ac:dyDescent="0.2">
      <c r="A2116" s="1" t="s">
        <v>8465</v>
      </c>
      <c r="B2116" s="1" t="s">
        <v>132</v>
      </c>
      <c r="C2116" s="1" t="s">
        <v>309</v>
      </c>
      <c r="D2116" s="1" t="s">
        <v>257</v>
      </c>
      <c r="E2116" s="1" t="s">
        <v>284</v>
      </c>
      <c r="F2116" s="1" t="s">
        <v>471</v>
      </c>
      <c r="G2116" s="1" t="s">
        <v>116</v>
      </c>
      <c r="H2116" s="1" t="s">
        <v>40</v>
      </c>
      <c r="I2116" s="1" t="s">
        <v>117</v>
      </c>
      <c r="J2116" s="1" t="s">
        <v>81</v>
      </c>
      <c r="K2116" s="1" t="s">
        <v>326</v>
      </c>
      <c r="L2116" s="1" t="s">
        <v>520</v>
      </c>
      <c r="M2116" s="1" t="s">
        <v>11989</v>
      </c>
      <c r="N2116" s="1" t="s">
        <v>11990</v>
      </c>
      <c r="O2116" s="1" t="s">
        <v>122</v>
      </c>
      <c r="P2116" s="1" t="s">
        <v>199</v>
      </c>
      <c r="Q2116" s="1" t="s">
        <v>115</v>
      </c>
      <c r="R2116" s="1" t="s">
        <v>11991</v>
      </c>
      <c r="S2116" s="1" t="s">
        <v>2615</v>
      </c>
      <c r="T2116" s="1" t="s">
        <v>8469</v>
      </c>
      <c r="V2116" s="18">
        <v>6.7453703703703696E-2</v>
      </c>
      <c r="W2116" s="18">
        <v>7.8506944444444449E-2</v>
      </c>
      <c r="X2116" s="18">
        <v>1.105324074074074E-2</v>
      </c>
      <c r="Y2116" s="1" t="e">
        <f>VLOOKUP(A2116,tickets!A:A,1,0)</f>
        <v>#N/A</v>
      </c>
    </row>
    <row r="2117" spans="1:25" hidden="1" x14ac:dyDescent="0.2">
      <c r="A2117" s="1" t="s">
        <v>7471</v>
      </c>
      <c r="B2117" s="1" t="s">
        <v>164</v>
      </c>
      <c r="C2117" s="1" t="s">
        <v>357</v>
      </c>
      <c r="D2117" s="1" t="s">
        <v>251</v>
      </c>
      <c r="E2117" s="1" t="s">
        <v>358</v>
      </c>
      <c r="F2117" s="1" t="s">
        <v>359</v>
      </c>
      <c r="G2117" s="1" t="s">
        <v>110</v>
      </c>
      <c r="H2117" s="1" t="s">
        <v>50</v>
      </c>
      <c r="I2117" s="1" t="s">
        <v>109</v>
      </c>
      <c r="J2117" s="1" t="s">
        <v>4186</v>
      </c>
      <c r="K2117" s="1" t="s">
        <v>114</v>
      </c>
      <c r="L2117" s="1" t="s">
        <v>378</v>
      </c>
      <c r="M2117" s="1" t="s">
        <v>11992</v>
      </c>
      <c r="N2117" s="1" t="s">
        <v>11993</v>
      </c>
      <c r="O2117" s="1" t="s">
        <v>122</v>
      </c>
      <c r="P2117" s="1" t="s">
        <v>246</v>
      </c>
      <c r="Q2117" s="1" t="s">
        <v>247</v>
      </c>
      <c r="R2117" s="1" t="s">
        <v>11994</v>
      </c>
      <c r="S2117" s="1" t="s">
        <v>2615</v>
      </c>
      <c r="U2117" s="1" t="s">
        <v>396</v>
      </c>
      <c r="V2117" s="18">
        <v>0</v>
      </c>
      <c r="W2117" s="18">
        <v>0</v>
      </c>
      <c r="X2117" s="18">
        <v>0</v>
      </c>
      <c r="Y2117" s="1" t="e">
        <f>VLOOKUP(A2117,tickets!A:A,1,0)</f>
        <v>#N/A</v>
      </c>
    </row>
    <row r="2118" spans="1:25" hidden="1" x14ac:dyDescent="0.2">
      <c r="A2118" s="1" t="s">
        <v>8055</v>
      </c>
      <c r="B2118" s="1" t="s">
        <v>132</v>
      </c>
      <c r="C2118" s="1" t="s">
        <v>462</v>
      </c>
      <c r="D2118" s="1" t="s">
        <v>374</v>
      </c>
      <c r="E2118" s="1" t="s">
        <v>258</v>
      </c>
      <c r="F2118" s="1" t="s">
        <v>442</v>
      </c>
      <c r="G2118" s="1" t="s">
        <v>116</v>
      </c>
      <c r="H2118" s="1" t="s">
        <v>40</v>
      </c>
      <c r="I2118" s="1" t="s">
        <v>117</v>
      </c>
      <c r="J2118" s="1" t="s">
        <v>81</v>
      </c>
      <c r="K2118" s="1" t="s">
        <v>129</v>
      </c>
      <c r="L2118" s="1" t="s">
        <v>372</v>
      </c>
      <c r="M2118" s="1" t="s">
        <v>11995</v>
      </c>
      <c r="N2118" s="1" t="s">
        <v>11996</v>
      </c>
      <c r="O2118" s="1" t="s">
        <v>122</v>
      </c>
      <c r="P2118" s="1" t="s">
        <v>199</v>
      </c>
      <c r="Q2118" s="1" t="s">
        <v>115</v>
      </c>
      <c r="R2118" s="1" t="s">
        <v>11997</v>
      </c>
      <c r="S2118" s="1" t="s">
        <v>2615</v>
      </c>
      <c r="T2118" s="1" t="s">
        <v>8059</v>
      </c>
      <c r="V2118" s="18">
        <v>0</v>
      </c>
      <c r="W2118" s="18">
        <v>9.7106481481481471E-3</v>
      </c>
      <c r="X2118" s="18">
        <v>9.7106481481481471E-3</v>
      </c>
      <c r="Y2118" s="1" t="e">
        <f>VLOOKUP(A2118,tickets!A:A,1,0)</f>
        <v>#N/A</v>
      </c>
    </row>
    <row r="2119" spans="1:25" hidden="1" x14ac:dyDescent="0.2">
      <c r="A2119" s="1" t="s">
        <v>8876</v>
      </c>
      <c r="B2119" s="1" t="s">
        <v>132</v>
      </c>
      <c r="C2119" s="1" t="s">
        <v>251</v>
      </c>
      <c r="D2119" s="1" t="s">
        <v>257</v>
      </c>
      <c r="E2119" s="1" t="s">
        <v>261</v>
      </c>
      <c r="F2119" s="1" t="s">
        <v>461</v>
      </c>
      <c r="G2119" s="1" t="s">
        <v>116</v>
      </c>
      <c r="H2119" s="1" t="s">
        <v>40</v>
      </c>
      <c r="I2119" s="1" t="s">
        <v>117</v>
      </c>
      <c r="J2119" s="1" t="s">
        <v>81</v>
      </c>
      <c r="K2119" s="1" t="s">
        <v>493</v>
      </c>
      <c r="L2119" s="1" t="s">
        <v>8877</v>
      </c>
      <c r="M2119" s="1" t="s">
        <v>11998</v>
      </c>
      <c r="N2119" s="1" t="s">
        <v>11999</v>
      </c>
      <c r="O2119" s="1" t="s">
        <v>122</v>
      </c>
      <c r="P2119" s="1" t="s">
        <v>199</v>
      </c>
      <c r="Q2119" s="1" t="s">
        <v>115</v>
      </c>
      <c r="R2119" s="1" t="s">
        <v>12000</v>
      </c>
      <c r="S2119" s="1" t="s">
        <v>2615</v>
      </c>
      <c r="T2119" s="1" t="s">
        <v>8881</v>
      </c>
      <c r="U2119" s="1" t="s">
        <v>5659</v>
      </c>
      <c r="V2119" s="18">
        <v>3.2025462962962964E-2</v>
      </c>
      <c r="W2119" s="18">
        <v>4.0173611111111111E-2</v>
      </c>
      <c r="X2119" s="18">
        <v>8.1481481481481474E-3</v>
      </c>
      <c r="Y2119" s="1" t="e">
        <f>VLOOKUP(A2119,tickets!A:A,1,0)</f>
        <v>#N/A</v>
      </c>
    </row>
    <row r="2120" spans="1:25" hidden="1" x14ac:dyDescent="0.2">
      <c r="A2120" s="1" t="s">
        <v>2662</v>
      </c>
      <c r="B2120" s="1" t="s">
        <v>124</v>
      </c>
      <c r="C2120" s="1" t="s">
        <v>19</v>
      </c>
      <c r="D2120" s="1" t="s">
        <v>277</v>
      </c>
      <c r="E2120" s="1" t="s">
        <v>64</v>
      </c>
      <c r="F2120" s="1" t="s">
        <v>125</v>
      </c>
      <c r="G2120" s="1" t="s">
        <v>123</v>
      </c>
      <c r="H2120" s="1" t="s">
        <v>50</v>
      </c>
      <c r="I2120" s="1" t="s">
        <v>109</v>
      </c>
      <c r="J2120" s="1" t="s">
        <v>80</v>
      </c>
      <c r="K2120" s="1" t="s">
        <v>126</v>
      </c>
      <c r="L2120" s="1" t="s">
        <v>2665</v>
      </c>
      <c r="M2120" s="1" t="s">
        <v>2663</v>
      </c>
      <c r="N2120" s="1" t="s">
        <v>2663</v>
      </c>
      <c r="O2120" s="1" t="s">
        <v>122</v>
      </c>
      <c r="P2120" s="1" t="s">
        <v>266</v>
      </c>
      <c r="Q2120" s="1" t="s">
        <v>267</v>
      </c>
      <c r="R2120" s="1" t="s">
        <v>2664</v>
      </c>
      <c r="S2120" s="1" t="s">
        <v>2615</v>
      </c>
      <c r="T2120" s="1" t="s">
        <v>8150</v>
      </c>
      <c r="U2120" s="1" t="s">
        <v>8151</v>
      </c>
      <c r="V2120" s="18">
        <v>2.4907407407407406E-2</v>
      </c>
      <c r="W2120" s="18">
        <v>6.2407407407407411E-2</v>
      </c>
      <c r="X2120" s="18">
        <v>3.7499999999999999E-2</v>
      </c>
      <c r="Y2120" s="1" t="e">
        <f>VLOOKUP(A2120,tickets!A:A,1,0)</f>
        <v>#N/A</v>
      </c>
    </row>
    <row r="2121" spans="1:25" x14ac:dyDescent="0.2">
      <c r="A2121" s="1" t="s">
        <v>2671</v>
      </c>
      <c r="B2121" s="1" t="s">
        <v>115</v>
      </c>
      <c r="C2121" s="1" t="s">
        <v>18</v>
      </c>
      <c r="D2121" s="1" t="s">
        <v>243</v>
      </c>
      <c r="E2121" s="1" t="s">
        <v>61</v>
      </c>
      <c r="F2121" s="1" t="s">
        <v>144</v>
      </c>
      <c r="G2121" s="1" t="s">
        <v>116</v>
      </c>
      <c r="H2121" s="1" t="s">
        <v>40</v>
      </c>
      <c r="I2121" s="1" t="s">
        <v>117</v>
      </c>
      <c r="J2121" s="1" t="s">
        <v>81</v>
      </c>
      <c r="K2121" s="1" t="s">
        <v>111</v>
      </c>
      <c r="L2121" s="1" t="s">
        <v>2675</v>
      </c>
      <c r="M2121" s="1" t="s">
        <v>2672</v>
      </c>
      <c r="N2121" s="1" t="s">
        <v>2673</v>
      </c>
      <c r="O2121" s="1" t="s">
        <v>122</v>
      </c>
      <c r="P2121" s="1" t="s">
        <v>246</v>
      </c>
      <c r="Q2121" s="1" t="s">
        <v>247</v>
      </c>
      <c r="R2121" s="1" t="s">
        <v>2674</v>
      </c>
      <c r="S2121" s="1" t="s">
        <v>2615</v>
      </c>
      <c r="T2121" s="1" t="s">
        <v>8532</v>
      </c>
      <c r="U2121" s="1" t="s">
        <v>8533</v>
      </c>
      <c r="V2121" s="18">
        <v>0</v>
      </c>
      <c r="W2121" s="18">
        <v>6.2164351851851853E-2</v>
      </c>
      <c r="X2121" s="18">
        <v>6.2164351851851853E-2</v>
      </c>
      <c r="Y2121" s="1" t="e">
        <f>VLOOKUP(A2121,tickets!A:A,1,0)</f>
        <v>#N/A</v>
      </c>
    </row>
    <row r="2122" spans="1:25" hidden="1" x14ac:dyDescent="0.2">
      <c r="A2122" s="1" t="s">
        <v>2657</v>
      </c>
      <c r="B2122" s="1" t="s">
        <v>115</v>
      </c>
      <c r="C2122" s="1" t="s">
        <v>20</v>
      </c>
      <c r="D2122" s="1" t="s">
        <v>243</v>
      </c>
      <c r="E2122" s="1" t="s">
        <v>66</v>
      </c>
      <c r="F2122" s="1" t="s">
        <v>144</v>
      </c>
      <c r="G2122" s="1" t="s">
        <v>110</v>
      </c>
      <c r="H2122" s="1" t="s">
        <v>40</v>
      </c>
      <c r="I2122" s="1" t="s">
        <v>117</v>
      </c>
      <c r="J2122" s="1" t="s">
        <v>80</v>
      </c>
      <c r="K2122" s="1" t="s">
        <v>111</v>
      </c>
      <c r="L2122" s="1" t="s">
        <v>2661</v>
      </c>
      <c r="M2122" s="1" t="s">
        <v>2658</v>
      </c>
      <c r="N2122" s="1" t="s">
        <v>2659</v>
      </c>
      <c r="O2122" s="1" t="s">
        <v>122</v>
      </c>
      <c r="P2122" s="1" t="s">
        <v>246</v>
      </c>
      <c r="Q2122" s="1" t="s">
        <v>247</v>
      </c>
      <c r="R2122" s="1" t="s">
        <v>2660</v>
      </c>
      <c r="S2122" s="1" t="s">
        <v>2615</v>
      </c>
      <c r="T2122" s="1" t="s">
        <v>8557</v>
      </c>
      <c r="U2122" s="1" t="s">
        <v>8558</v>
      </c>
      <c r="V2122" s="18">
        <v>0</v>
      </c>
      <c r="W2122" s="18">
        <v>2.1967592592592594E-2</v>
      </c>
      <c r="X2122" s="18">
        <v>2.1967592592592594E-2</v>
      </c>
      <c r="Y2122" s="1" t="e">
        <f>VLOOKUP(A2122,tickets!A:A,1,0)</f>
        <v>#N/A</v>
      </c>
    </row>
    <row r="2123" spans="1:25" hidden="1" x14ac:dyDescent="0.2">
      <c r="A2123" s="1" t="s">
        <v>8864</v>
      </c>
      <c r="B2123" s="1" t="s">
        <v>164</v>
      </c>
      <c r="C2123" s="1" t="s">
        <v>295</v>
      </c>
      <c r="D2123" s="1" t="s">
        <v>251</v>
      </c>
      <c r="E2123" s="1" t="s">
        <v>261</v>
      </c>
      <c r="F2123" s="1" t="s">
        <v>335</v>
      </c>
      <c r="G2123" s="1" t="s">
        <v>110</v>
      </c>
      <c r="H2123" s="1" t="s">
        <v>50</v>
      </c>
      <c r="I2123" s="1" t="s">
        <v>109</v>
      </c>
      <c r="J2123" s="1" t="s">
        <v>4186</v>
      </c>
      <c r="K2123" s="1" t="s">
        <v>129</v>
      </c>
      <c r="L2123" s="1" t="s">
        <v>336</v>
      </c>
      <c r="M2123" s="1" t="s">
        <v>12001</v>
      </c>
      <c r="N2123" s="1" t="s">
        <v>12002</v>
      </c>
      <c r="O2123" s="1" t="s">
        <v>122</v>
      </c>
      <c r="P2123" s="1" t="s">
        <v>246</v>
      </c>
      <c r="Q2123" s="1" t="s">
        <v>247</v>
      </c>
      <c r="R2123" s="1" t="s">
        <v>12003</v>
      </c>
      <c r="S2123" s="1" t="s">
        <v>2615</v>
      </c>
      <c r="U2123" s="1" t="s">
        <v>6657</v>
      </c>
      <c r="V2123" s="18">
        <v>0</v>
      </c>
      <c r="W2123" s="18">
        <v>0</v>
      </c>
      <c r="X2123" s="18">
        <v>0</v>
      </c>
      <c r="Y2123" s="1" t="e">
        <f>VLOOKUP(A2123,tickets!A:A,1,0)</f>
        <v>#N/A</v>
      </c>
    </row>
    <row r="2124" spans="1:25" x14ac:dyDescent="0.2">
      <c r="A2124" s="1" t="s">
        <v>3060</v>
      </c>
      <c r="B2124" s="1" t="s">
        <v>112</v>
      </c>
      <c r="C2124" s="1" t="s">
        <v>21</v>
      </c>
      <c r="D2124" s="1" t="s">
        <v>311</v>
      </c>
      <c r="E2124" s="1" t="s">
        <v>43</v>
      </c>
      <c r="F2124" s="1" t="s">
        <v>145</v>
      </c>
      <c r="G2124" s="1" t="s">
        <v>116</v>
      </c>
      <c r="H2124" s="1" t="s">
        <v>50</v>
      </c>
      <c r="I2124" s="1" t="s">
        <v>109</v>
      </c>
      <c r="J2124" s="1" t="s">
        <v>81</v>
      </c>
      <c r="K2124" s="1" t="s">
        <v>121</v>
      </c>
      <c r="L2124" s="1" t="s">
        <v>3064</v>
      </c>
      <c r="M2124" s="1" t="s">
        <v>3061</v>
      </c>
      <c r="N2124" s="1" t="s">
        <v>3062</v>
      </c>
      <c r="O2124" s="1" t="s">
        <v>122</v>
      </c>
      <c r="P2124" s="1" t="s">
        <v>342</v>
      </c>
      <c r="Q2124" s="1" t="s">
        <v>343</v>
      </c>
      <c r="R2124" s="1" t="s">
        <v>3063</v>
      </c>
      <c r="S2124" s="1" t="s">
        <v>2952</v>
      </c>
      <c r="T2124" s="1" t="s">
        <v>312</v>
      </c>
      <c r="U2124" s="1" t="s">
        <v>7710</v>
      </c>
      <c r="V2124" s="18">
        <v>2.213275462962963</v>
      </c>
      <c r="W2124" s="18">
        <v>2.2526851851851855</v>
      </c>
      <c r="X2124" s="18">
        <v>3.9409722222222221E-2</v>
      </c>
      <c r="Y2124" s="1" t="e">
        <f>VLOOKUP(A2124,tickets!A:A,1,0)</f>
        <v>#N/A</v>
      </c>
    </row>
    <row r="2125" spans="1:25" x14ac:dyDescent="0.2">
      <c r="A2125" s="1" t="s">
        <v>2923</v>
      </c>
      <c r="B2125" s="1" t="s">
        <v>112</v>
      </c>
      <c r="C2125" s="1" t="s">
        <v>21</v>
      </c>
      <c r="D2125" s="1" t="s">
        <v>311</v>
      </c>
      <c r="E2125" s="1" t="s">
        <v>44</v>
      </c>
      <c r="F2125" s="1" t="s">
        <v>145</v>
      </c>
      <c r="G2125" s="1" t="s">
        <v>116</v>
      </c>
      <c r="H2125" s="1" t="s">
        <v>50</v>
      </c>
      <c r="I2125" s="1" t="s">
        <v>109</v>
      </c>
      <c r="J2125" s="1" t="s">
        <v>81</v>
      </c>
      <c r="K2125" s="1" t="s">
        <v>121</v>
      </c>
      <c r="L2125" s="1" t="s">
        <v>2927</v>
      </c>
      <c r="M2125" s="1" t="s">
        <v>2924</v>
      </c>
      <c r="N2125" s="1" t="s">
        <v>2925</v>
      </c>
      <c r="O2125" s="1" t="s">
        <v>122</v>
      </c>
      <c r="P2125" s="1" t="s">
        <v>342</v>
      </c>
      <c r="Q2125" s="1" t="s">
        <v>343</v>
      </c>
      <c r="R2125" s="1" t="s">
        <v>2926</v>
      </c>
      <c r="S2125" s="1" t="s">
        <v>2770</v>
      </c>
      <c r="T2125" s="1" t="s">
        <v>312</v>
      </c>
      <c r="U2125" s="1" t="s">
        <v>8251</v>
      </c>
      <c r="V2125" s="18">
        <v>0.10679398148148149</v>
      </c>
      <c r="W2125" s="18">
        <v>1.2381249999999999</v>
      </c>
      <c r="X2125" s="18">
        <v>1.1313310185185186</v>
      </c>
      <c r="Y2125" s="1" t="e">
        <f>VLOOKUP(A2125,tickets!A:A,1,0)</f>
        <v>#N/A</v>
      </c>
    </row>
    <row r="2126" spans="1:25" x14ac:dyDescent="0.2">
      <c r="A2126" s="1" t="s">
        <v>2777</v>
      </c>
      <c r="B2126" s="1" t="s">
        <v>112</v>
      </c>
      <c r="C2126" s="1" t="s">
        <v>16</v>
      </c>
      <c r="D2126" s="1" t="s">
        <v>311</v>
      </c>
      <c r="E2126" s="1" t="s">
        <v>54</v>
      </c>
      <c r="F2126" s="1" t="s">
        <v>145</v>
      </c>
      <c r="G2126" s="1" t="s">
        <v>116</v>
      </c>
      <c r="H2126" s="1" t="s">
        <v>50</v>
      </c>
      <c r="I2126" s="1" t="s">
        <v>109</v>
      </c>
      <c r="J2126" s="1" t="s">
        <v>81</v>
      </c>
      <c r="K2126" s="1" t="s">
        <v>121</v>
      </c>
      <c r="L2126" s="1" t="s">
        <v>2781</v>
      </c>
      <c r="M2126" s="1" t="s">
        <v>2778</v>
      </c>
      <c r="N2126" s="1" t="s">
        <v>2779</v>
      </c>
      <c r="O2126" s="1" t="s">
        <v>122</v>
      </c>
      <c r="P2126" s="1" t="s">
        <v>246</v>
      </c>
      <c r="Q2126" s="1" t="s">
        <v>247</v>
      </c>
      <c r="R2126" s="1" t="s">
        <v>2780</v>
      </c>
      <c r="S2126" s="1" t="s">
        <v>2770</v>
      </c>
      <c r="T2126" s="1" t="s">
        <v>312</v>
      </c>
      <c r="V2126" s="18">
        <v>0.76232638888888893</v>
      </c>
      <c r="W2126" s="18">
        <v>0.85743055555555558</v>
      </c>
      <c r="X2126" s="18">
        <v>9.5104166666666656E-2</v>
      </c>
      <c r="Y2126" s="1" t="e">
        <f>VLOOKUP(A2126,tickets!A:A,1,0)</f>
        <v>#N/A</v>
      </c>
    </row>
    <row r="2127" spans="1:25" x14ac:dyDescent="0.2">
      <c r="A2127" s="1" t="s">
        <v>2821</v>
      </c>
      <c r="B2127" s="1" t="s">
        <v>112</v>
      </c>
      <c r="C2127" s="1" t="s">
        <v>18</v>
      </c>
      <c r="D2127" s="1" t="s">
        <v>311</v>
      </c>
      <c r="E2127" s="1" t="s">
        <v>61</v>
      </c>
      <c r="F2127" s="1" t="s">
        <v>145</v>
      </c>
      <c r="G2127" s="1" t="s">
        <v>116</v>
      </c>
      <c r="H2127" s="1" t="s">
        <v>50</v>
      </c>
      <c r="I2127" s="1" t="s">
        <v>109</v>
      </c>
      <c r="J2127" s="1" t="s">
        <v>81</v>
      </c>
      <c r="K2127" s="1" t="s">
        <v>121</v>
      </c>
      <c r="L2127" s="1" t="s">
        <v>2825</v>
      </c>
      <c r="M2127" s="1" t="s">
        <v>2822</v>
      </c>
      <c r="N2127" s="1" t="s">
        <v>2823</v>
      </c>
      <c r="O2127" s="1" t="s">
        <v>122</v>
      </c>
      <c r="P2127" s="1" t="s">
        <v>246</v>
      </c>
      <c r="Q2127" s="1" t="s">
        <v>247</v>
      </c>
      <c r="R2127" s="1" t="s">
        <v>2824</v>
      </c>
      <c r="S2127" s="1" t="s">
        <v>2770</v>
      </c>
      <c r="T2127" s="1" t="s">
        <v>312</v>
      </c>
      <c r="U2127" s="1" t="s">
        <v>8875</v>
      </c>
      <c r="V2127" s="18">
        <v>0.66932870370370379</v>
      </c>
      <c r="W2127" s="18">
        <v>0.90387731481481481</v>
      </c>
      <c r="X2127" s="18">
        <v>0.23454861111111111</v>
      </c>
      <c r="Y2127" s="1" t="e">
        <f>VLOOKUP(A2127,tickets!A:A,1,0)</f>
        <v>#N/A</v>
      </c>
    </row>
    <row r="2128" spans="1:25" hidden="1" x14ac:dyDescent="0.2">
      <c r="A2128" s="1" t="s">
        <v>3331</v>
      </c>
      <c r="B2128" s="1" t="s">
        <v>115</v>
      </c>
      <c r="C2128" s="1" t="s">
        <v>16</v>
      </c>
      <c r="D2128" s="1" t="s">
        <v>243</v>
      </c>
      <c r="E2128" s="1" t="s">
        <v>54</v>
      </c>
      <c r="F2128" s="1" t="s">
        <v>191</v>
      </c>
      <c r="G2128" s="1" t="s">
        <v>116</v>
      </c>
      <c r="H2128" s="1" t="s">
        <v>40</v>
      </c>
      <c r="I2128" s="1" t="s">
        <v>117</v>
      </c>
      <c r="J2128" s="1" t="s">
        <v>80</v>
      </c>
      <c r="K2128" s="1" t="s">
        <v>111</v>
      </c>
      <c r="L2128" s="1" t="s">
        <v>3335</v>
      </c>
      <c r="M2128" s="1" t="s">
        <v>3332</v>
      </c>
      <c r="N2128" s="1" t="s">
        <v>3333</v>
      </c>
      <c r="O2128" s="1" t="s">
        <v>122</v>
      </c>
      <c r="P2128" s="1" t="s">
        <v>246</v>
      </c>
      <c r="Q2128" s="1" t="s">
        <v>247</v>
      </c>
      <c r="R2128" s="1" t="s">
        <v>3334</v>
      </c>
      <c r="S2128" s="1" t="s">
        <v>3257</v>
      </c>
      <c r="T2128" s="1" t="s">
        <v>9267</v>
      </c>
      <c r="U2128" s="1" t="s">
        <v>9268</v>
      </c>
      <c r="V2128" s="18">
        <v>6.072673611111111</v>
      </c>
      <c r="W2128" s="18">
        <v>6.1007175925925923</v>
      </c>
      <c r="X2128" s="18">
        <v>2.8043981481481479E-2</v>
      </c>
      <c r="Y2128" s="1" t="e">
        <f>VLOOKUP(A2128,tickets!A:A,1,0)</f>
        <v>#N/A</v>
      </c>
    </row>
    <row r="2129" spans="1:25" x14ac:dyDescent="0.2">
      <c r="A2129" s="1" t="s">
        <v>2642</v>
      </c>
      <c r="B2129" s="1" t="s">
        <v>175</v>
      </c>
      <c r="C2129" s="1" t="s">
        <v>16</v>
      </c>
      <c r="D2129" s="1" t="s">
        <v>16</v>
      </c>
      <c r="E2129" s="1" t="s">
        <v>54</v>
      </c>
      <c r="F2129" s="1" t="s">
        <v>183</v>
      </c>
      <c r="G2129" s="1" t="s">
        <v>159</v>
      </c>
      <c r="H2129" s="1" t="s">
        <v>36</v>
      </c>
      <c r="I2129" s="1" t="s">
        <v>84</v>
      </c>
      <c r="J2129" s="1" t="s">
        <v>81</v>
      </c>
      <c r="K2129" s="1" t="s">
        <v>111</v>
      </c>
      <c r="L2129" s="1" t="s">
        <v>2646</v>
      </c>
      <c r="M2129" s="1" t="s">
        <v>2643</v>
      </c>
      <c r="N2129" s="1" t="s">
        <v>2644</v>
      </c>
      <c r="O2129" s="1" t="s">
        <v>122</v>
      </c>
      <c r="P2129" s="1" t="s">
        <v>266</v>
      </c>
      <c r="Q2129" s="1" t="s">
        <v>330</v>
      </c>
      <c r="R2129" s="1" t="s">
        <v>2645</v>
      </c>
      <c r="S2129" s="1" t="s">
        <v>2615</v>
      </c>
      <c r="T2129" s="1" t="s">
        <v>8494</v>
      </c>
      <c r="V2129" s="18">
        <v>2.3958333333333336E-3</v>
      </c>
      <c r="W2129" s="18">
        <v>3.1134259259259257E-3</v>
      </c>
      <c r="X2129" s="18">
        <v>7.175925925925927E-4</v>
      </c>
      <c r="Y2129" s="1" t="e">
        <f>VLOOKUP(A2129,tickets!A:A,1,0)</f>
        <v>#N/A</v>
      </c>
    </row>
    <row r="2130" spans="1:25" x14ac:dyDescent="0.2">
      <c r="A2130" s="1" t="s">
        <v>2787</v>
      </c>
      <c r="B2130" s="1" t="s">
        <v>175</v>
      </c>
      <c r="C2130" s="1" t="s">
        <v>16</v>
      </c>
      <c r="D2130" s="1" t="s">
        <v>16</v>
      </c>
      <c r="E2130" s="1" t="s">
        <v>54</v>
      </c>
      <c r="F2130" s="1" t="s">
        <v>183</v>
      </c>
      <c r="G2130" s="1" t="s">
        <v>110</v>
      </c>
      <c r="H2130" s="1" t="s">
        <v>50</v>
      </c>
      <c r="I2130" s="1" t="s">
        <v>109</v>
      </c>
      <c r="J2130" s="1" t="s">
        <v>81</v>
      </c>
      <c r="K2130" s="1" t="s">
        <v>111</v>
      </c>
      <c r="L2130" s="1" t="s">
        <v>2791</v>
      </c>
      <c r="M2130" s="1" t="s">
        <v>2788</v>
      </c>
      <c r="N2130" s="1" t="s">
        <v>2789</v>
      </c>
      <c r="O2130" s="1" t="s">
        <v>122</v>
      </c>
      <c r="P2130" s="1" t="s">
        <v>266</v>
      </c>
      <c r="Q2130" s="1" t="s">
        <v>330</v>
      </c>
      <c r="R2130" s="1" t="s">
        <v>2790</v>
      </c>
      <c r="S2130" s="1" t="s">
        <v>2770</v>
      </c>
      <c r="T2130" s="1" t="s">
        <v>7913</v>
      </c>
      <c r="V2130" s="18">
        <v>0.80497685185185175</v>
      </c>
      <c r="W2130" s="18">
        <v>0.97567129629629623</v>
      </c>
      <c r="X2130" s="18">
        <v>0.17069444444444445</v>
      </c>
      <c r="Y2130" s="1" t="e">
        <f>VLOOKUP(A2130,tickets!A:A,1,0)</f>
        <v>#N/A</v>
      </c>
    </row>
    <row r="2131" spans="1:25" x14ac:dyDescent="0.2">
      <c r="A2131" s="1" t="s">
        <v>2676</v>
      </c>
      <c r="B2131" s="1" t="s">
        <v>115</v>
      </c>
      <c r="C2131" s="1" t="s">
        <v>20</v>
      </c>
      <c r="D2131" s="1" t="s">
        <v>243</v>
      </c>
      <c r="E2131" s="1" t="s">
        <v>59</v>
      </c>
      <c r="F2131" s="1" t="s">
        <v>120</v>
      </c>
      <c r="G2131" s="1" t="s">
        <v>116</v>
      </c>
      <c r="H2131" s="1" t="s">
        <v>40</v>
      </c>
      <c r="I2131" s="1" t="s">
        <v>117</v>
      </c>
      <c r="J2131" s="1" t="s">
        <v>81</v>
      </c>
      <c r="K2131" s="1" t="s">
        <v>397</v>
      </c>
      <c r="L2131" s="1" t="s">
        <v>2680</v>
      </c>
      <c r="M2131" s="1" t="s">
        <v>2677</v>
      </c>
      <c r="N2131" s="1" t="s">
        <v>2678</v>
      </c>
      <c r="O2131" s="1" t="s">
        <v>122</v>
      </c>
      <c r="P2131" s="1" t="s">
        <v>266</v>
      </c>
      <c r="Q2131" s="1" t="s">
        <v>267</v>
      </c>
      <c r="R2131" s="1" t="s">
        <v>2679</v>
      </c>
      <c r="S2131" s="1" t="s">
        <v>2615</v>
      </c>
      <c r="T2131" s="1" t="s">
        <v>8367</v>
      </c>
      <c r="U2131" s="1" t="s">
        <v>8368</v>
      </c>
      <c r="V2131" s="18">
        <v>6.7256944444444453E-2</v>
      </c>
      <c r="W2131" s="18">
        <v>0.12490740740740741</v>
      </c>
      <c r="X2131" s="18">
        <v>1.5983796296296295E-2</v>
      </c>
      <c r="Y2131" s="1" t="e">
        <f>VLOOKUP(A2131,tickets!A:A,1,0)</f>
        <v>#N/A</v>
      </c>
    </row>
    <row r="2132" spans="1:25" hidden="1" x14ac:dyDescent="0.2">
      <c r="A2132" s="1" t="s">
        <v>8300</v>
      </c>
      <c r="B2132" s="1" t="s">
        <v>173</v>
      </c>
      <c r="C2132" s="1" t="s">
        <v>242</v>
      </c>
      <c r="D2132" s="1" t="s">
        <v>251</v>
      </c>
      <c r="E2132" s="1" t="s">
        <v>352</v>
      </c>
      <c r="F2132" s="1" t="s">
        <v>389</v>
      </c>
      <c r="G2132" s="1" t="s">
        <v>110</v>
      </c>
      <c r="H2132" s="1" t="s">
        <v>50</v>
      </c>
      <c r="I2132" s="1" t="s">
        <v>109</v>
      </c>
      <c r="J2132" s="1" t="s">
        <v>4186</v>
      </c>
      <c r="K2132" s="1" t="s">
        <v>114</v>
      </c>
      <c r="L2132" s="1" t="s">
        <v>8301</v>
      </c>
      <c r="M2132" s="1" t="s">
        <v>12004</v>
      </c>
      <c r="N2132" s="1" t="s">
        <v>12005</v>
      </c>
      <c r="O2132" s="1" t="s">
        <v>122</v>
      </c>
      <c r="P2132" s="1" t="s">
        <v>246</v>
      </c>
      <c r="Q2132" s="1" t="s">
        <v>247</v>
      </c>
      <c r="R2132" s="1" t="s">
        <v>12006</v>
      </c>
      <c r="S2132" s="1" t="s">
        <v>2615</v>
      </c>
      <c r="T2132" s="1" t="s">
        <v>8305</v>
      </c>
      <c r="U2132" s="1" t="s">
        <v>8306</v>
      </c>
      <c r="V2132" s="18">
        <v>0</v>
      </c>
      <c r="W2132" s="18">
        <v>0</v>
      </c>
      <c r="X2132" s="18">
        <v>0</v>
      </c>
      <c r="Y2132" s="1" t="e">
        <f>VLOOKUP(A2132,tickets!A:A,1,0)</f>
        <v>#N/A</v>
      </c>
    </row>
    <row r="2133" spans="1:25" hidden="1" x14ac:dyDescent="0.2">
      <c r="A2133" s="1" t="s">
        <v>7503</v>
      </c>
      <c r="B2133" s="1" t="s">
        <v>132</v>
      </c>
      <c r="C2133" s="1" t="s">
        <v>309</v>
      </c>
      <c r="D2133" s="1" t="s">
        <v>257</v>
      </c>
      <c r="E2133" s="1" t="s">
        <v>284</v>
      </c>
      <c r="F2133" s="1" t="s">
        <v>174</v>
      </c>
      <c r="G2133" s="1" t="s">
        <v>116</v>
      </c>
      <c r="H2133" s="1" t="s">
        <v>40</v>
      </c>
      <c r="I2133" s="1" t="s">
        <v>117</v>
      </c>
      <c r="J2133" s="1" t="s">
        <v>81</v>
      </c>
      <c r="K2133" s="1" t="s">
        <v>114</v>
      </c>
      <c r="L2133" s="1" t="s">
        <v>514</v>
      </c>
      <c r="M2133" s="1" t="s">
        <v>12007</v>
      </c>
      <c r="N2133" s="1" t="s">
        <v>12008</v>
      </c>
      <c r="O2133" s="1" t="s">
        <v>122</v>
      </c>
      <c r="P2133" s="1" t="s">
        <v>199</v>
      </c>
      <c r="Q2133" s="1" t="s">
        <v>115</v>
      </c>
      <c r="R2133" s="1" t="s">
        <v>12009</v>
      </c>
      <c r="S2133" s="1" t="s">
        <v>2615</v>
      </c>
      <c r="T2133" s="1" t="s">
        <v>7507</v>
      </c>
      <c r="V2133" s="18">
        <v>2.7997685185185184E-2</v>
      </c>
      <c r="W2133" s="18">
        <v>3.408564814814815E-2</v>
      </c>
      <c r="X2133" s="18">
        <v>6.0879629629629643E-3</v>
      </c>
      <c r="Y2133" s="1" t="e">
        <f>VLOOKUP(A2133,tickets!A:A,1,0)</f>
        <v>#N/A</v>
      </c>
    </row>
    <row r="2134" spans="1:25" hidden="1" x14ac:dyDescent="0.2">
      <c r="A2134" s="1" t="s">
        <v>7508</v>
      </c>
      <c r="B2134" s="1" t="s">
        <v>132</v>
      </c>
      <c r="C2134" s="1" t="s">
        <v>250</v>
      </c>
      <c r="D2134" s="1" t="s">
        <v>251</v>
      </c>
      <c r="E2134" s="1" t="s">
        <v>302</v>
      </c>
      <c r="F2134" s="1" t="s">
        <v>303</v>
      </c>
      <c r="G2134" s="1" t="s">
        <v>110</v>
      </c>
      <c r="H2134" s="1" t="s">
        <v>50</v>
      </c>
      <c r="I2134" s="1" t="s">
        <v>109</v>
      </c>
      <c r="J2134" s="1" t="s">
        <v>4186</v>
      </c>
      <c r="K2134" s="1" t="s">
        <v>129</v>
      </c>
      <c r="L2134" s="1" t="s">
        <v>313</v>
      </c>
      <c r="M2134" s="1" t="s">
        <v>12010</v>
      </c>
      <c r="N2134" s="1" t="s">
        <v>12011</v>
      </c>
      <c r="O2134" s="1" t="s">
        <v>122</v>
      </c>
      <c r="P2134" s="1" t="s">
        <v>246</v>
      </c>
      <c r="Q2134" s="1" t="s">
        <v>247</v>
      </c>
      <c r="R2134" s="1" t="s">
        <v>12012</v>
      </c>
      <c r="S2134" s="1" t="s">
        <v>2615</v>
      </c>
      <c r="T2134" s="1" t="s">
        <v>304</v>
      </c>
      <c r="U2134" s="1" t="s">
        <v>305</v>
      </c>
      <c r="V2134" s="18">
        <v>0</v>
      </c>
      <c r="W2134" s="18">
        <v>0</v>
      </c>
      <c r="X2134" s="18">
        <v>0</v>
      </c>
      <c r="Y2134" s="1" t="e">
        <f>VLOOKUP(A2134,tickets!A:A,1,0)</f>
        <v>#N/A</v>
      </c>
    </row>
    <row r="2135" spans="1:25" x14ac:dyDescent="0.2">
      <c r="A2135" s="1" t="s">
        <v>2666</v>
      </c>
      <c r="B2135" s="1" t="s">
        <v>112</v>
      </c>
      <c r="C2135" s="1" t="s">
        <v>18</v>
      </c>
      <c r="D2135" s="1" t="s">
        <v>18</v>
      </c>
      <c r="E2135" s="1" t="s">
        <v>499</v>
      </c>
      <c r="F2135" s="1" t="s">
        <v>1770</v>
      </c>
      <c r="G2135" s="1" t="s">
        <v>110</v>
      </c>
      <c r="H2135" s="1" t="s">
        <v>50</v>
      </c>
      <c r="I2135" s="1" t="s">
        <v>109</v>
      </c>
      <c r="J2135" s="1" t="s">
        <v>81</v>
      </c>
      <c r="K2135" s="1" t="s">
        <v>111</v>
      </c>
      <c r="L2135" s="1" t="s">
        <v>2670</v>
      </c>
      <c r="M2135" s="1" t="s">
        <v>2667</v>
      </c>
      <c r="N2135" s="1" t="s">
        <v>2668</v>
      </c>
      <c r="O2135" s="1" t="s">
        <v>122</v>
      </c>
      <c r="P2135" s="1" t="s">
        <v>266</v>
      </c>
      <c r="Q2135" s="1" t="s">
        <v>267</v>
      </c>
      <c r="R2135" s="1" t="s">
        <v>2669</v>
      </c>
      <c r="S2135" s="1" t="s">
        <v>2615</v>
      </c>
      <c r="T2135" s="1" t="s">
        <v>6115</v>
      </c>
      <c r="U2135" s="1" t="s">
        <v>6339</v>
      </c>
      <c r="V2135" s="18">
        <v>0</v>
      </c>
      <c r="W2135" s="18">
        <v>1.3773148148148147E-3</v>
      </c>
      <c r="X2135" s="18">
        <v>1.3773148148148147E-3</v>
      </c>
      <c r="Y2135" s="1" t="e">
        <f>VLOOKUP(A2135,tickets!A:A,1,0)</f>
        <v>#N/A</v>
      </c>
    </row>
    <row r="2136" spans="1:25" hidden="1" x14ac:dyDescent="0.2">
      <c r="A2136" s="1" t="s">
        <v>7585</v>
      </c>
      <c r="B2136" s="1" t="s">
        <v>132</v>
      </c>
      <c r="C2136" s="1" t="s">
        <v>309</v>
      </c>
      <c r="D2136" s="1" t="s">
        <v>257</v>
      </c>
      <c r="E2136" s="1" t="s">
        <v>284</v>
      </c>
      <c r="F2136" s="1" t="s">
        <v>174</v>
      </c>
      <c r="G2136" s="1" t="s">
        <v>116</v>
      </c>
      <c r="H2136" s="1" t="s">
        <v>40</v>
      </c>
      <c r="I2136" s="1" t="s">
        <v>117</v>
      </c>
      <c r="J2136" s="1" t="s">
        <v>81</v>
      </c>
      <c r="K2136" s="1" t="s">
        <v>310</v>
      </c>
      <c r="L2136" s="1" t="s">
        <v>380</v>
      </c>
      <c r="M2136" s="1" t="s">
        <v>12013</v>
      </c>
      <c r="N2136" s="1" t="s">
        <v>12014</v>
      </c>
      <c r="O2136" s="1" t="s">
        <v>122</v>
      </c>
      <c r="P2136" s="1" t="s">
        <v>199</v>
      </c>
      <c r="Q2136" s="1" t="s">
        <v>115</v>
      </c>
      <c r="R2136" s="1" t="s">
        <v>12015</v>
      </c>
      <c r="S2136" s="1" t="s">
        <v>2615</v>
      </c>
      <c r="T2136" s="1" t="s">
        <v>7589</v>
      </c>
      <c r="V2136" s="18">
        <v>1.5972222222222221E-3</v>
      </c>
      <c r="W2136" s="18">
        <v>6.7245370370370367E-3</v>
      </c>
      <c r="X2136" s="18">
        <v>5.1273148148148146E-3</v>
      </c>
      <c r="Y2136" s="1" t="e">
        <f>VLOOKUP(A2136,tickets!A:A,1,0)</f>
        <v>#N/A</v>
      </c>
    </row>
    <row r="2137" spans="1:25" x14ac:dyDescent="0.2">
      <c r="A2137" s="1" t="s">
        <v>2782</v>
      </c>
      <c r="B2137" s="1" t="s">
        <v>175</v>
      </c>
      <c r="C2137" s="1" t="s">
        <v>24</v>
      </c>
      <c r="D2137" s="1" t="s">
        <v>24</v>
      </c>
      <c r="E2137" s="1" t="s">
        <v>54</v>
      </c>
      <c r="F2137" s="1" t="s">
        <v>183</v>
      </c>
      <c r="G2137" s="1" t="s">
        <v>110</v>
      </c>
      <c r="H2137" s="1" t="s">
        <v>50</v>
      </c>
      <c r="I2137" s="1" t="s">
        <v>109</v>
      </c>
      <c r="J2137" s="1" t="s">
        <v>81</v>
      </c>
      <c r="K2137" s="1" t="s">
        <v>111</v>
      </c>
      <c r="L2137" s="1" t="s">
        <v>2786</v>
      </c>
      <c r="M2137" s="1" t="s">
        <v>2783</v>
      </c>
      <c r="N2137" s="1" t="s">
        <v>2784</v>
      </c>
      <c r="O2137" s="1" t="s">
        <v>122</v>
      </c>
      <c r="P2137" s="1" t="s">
        <v>266</v>
      </c>
      <c r="Q2137" s="1" t="s">
        <v>330</v>
      </c>
      <c r="R2137" s="1" t="s">
        <v>2785</v>
      </c>
      <c r="S2137" s="1" t="s">
        <v>2770</v>
      </c>
      <c r="V2137" s="18">
        <v>0.88400462962962967</v>
      </c>
      <c r="W2137" s="18">
        <v>0.88458333333333339</v>
      </c>
      <c r="X2137" s="18">
        <v>5.7870370370370378E-4</v>
      </c>
      <c r="Y2137" s="1" t="e">
        <f>VLOOKUP(A2137,tickets!A:A,1,0)</f>
        <v>#N/A</v>
      </c>
    </row>
    <row r="2138" spans="1:25" x14ac:dyDescent="0.2">
      <c r="A2138" s="1" t="s">
        <v>2752</v>
      </c>
      <c r="B2138" s="1" t="s">
        <v>115</v>
      </c>
      <c r="C2138" s="1" t="s">
        <v>20</v>
      </c>
      <c r="D2138" s="1" t="s">
        <v>243</v>
      </c>
      <c r="E2138" s="1" t="s">
        <v>65</v>
      </c>
      <c r="F2138" s="1" t="s">
        <v>144</v>
      </c>
      <c r="G2138" s="1" t="s">
        <v>116</v>
      </c>
      <c r="H2138" s="1" t="s">
        <v>40</v>
      </c>
      <c r="I2138" s="1" t="s">
        <v>117</v>
      </c>
      <c r="J2138" s="1" t="s">
        <v>81</v>
      </c>
      <c r="K2138" s="1" t="s">
        <v>155</v>
      </c>
      <c r="L2138" s="1" t="s">
        <v>2600</v>
      </c>
      <c r="M2138" s="1" t="s">
        <v>2753</v>
      </c>
      <c r="N2138" s="1" t="s">
        <v>2754</v>
      </c>
      <c r="O2138" s="1" t="s">
        <v>122</v>
      </c>
      <c r="P2138" s="1" t="s">
        <v>246</v>
      </c>
      <c r="Q2138" s="1" t="s">
        <v>247</v>
      </c>
      <c r="R2138" s="1" t="s">
        <v>2755</v>
      </c>
      <c r="S2138" s="1" t="s">
        <v>2615</v>
      </c>
      <c r="T2138" s="1" t="s">
        <v>8542</v>
      </c>
      <c r="U2138" s="1" t="s">
        <v>8543</v>
      </c>
      <c r="V2138" s="18">
        <v>0</v>
      </c>
      <c r="W2138" s="18">
        <v>0.31877314814814817</v>
      </c>
      <c r="X2138" s="18">
        <v>0.31877314814814817</v>
      </c>
      <c r="Y2138" s="1" t="e">
        <f>VLOOKUP(A2138,tickets!A:A,1,0)</f>
        <v>#N/A</v>
      </c>
    </row>
    <row r="2139" spans="1:25" hidden="1" x14ac:dyDescent="0.2">
      <c r="A2139" s="1" t="s">
        <v>8656</v>
      </c>
      <c r="B2139" s="1" t="s">
        <v>132</v>
      </c>
      <c r="C2139" s="1" t="s">
        <v>309</v>
      </c>
      <c r="D2139" s="1" t="s">
        <v>257</v>
      </c>
      <c r="E2139" s="1" t="s">
        <v>284</v>
      </c>
      <c r="F2139" s="1" t="s">
        <v>461</v>
      </c>
      <c r="G2139" s="1" t="s">
        <v>116</v>
      </c>
      <c r="H2139" s="1" t="s">
        <v>40</v>
      </c>
      <c r="I2139" s="1" t="s">
        <v>117</v>
      </c>
      <c r="J2139" s="1" t="s">
        <v>81</v>
      </c>
      <c r="K2139" s="1" t="s">
        <v>524</v>
      </c>
      <c r="L2139" s="1" t="s">
        <v>525</v>
      </c>
      <c r="M2139" s="1" t="s">
        <v>12016</v>
      </c>
      <c r="N2139" s="1" t="s">
        <v>12017</v>
      </c>
      <c r="O2139" s="1" t="s">
        <v>122</v>
      </c>
      <c r="P2139" s="1" t="s">
        <v>199</v>
      </c>
      <c r="Q2139" s="1" t="s">
        <v>115</v>
      </c>
      <c r="R2139" s="1" t="s">
        <v>12018</v>
      </c>
      <c r="S2139" s="1" t="s">
        <v>2615</v>
      </c>
      <c r="T2139" s="1" t="s">
        <v>8660</v>
      </c>
      <c r="V2139" s="18">
        <v>0.20755787037037035</v>
      </c>
      <c r="W2139" s="18">
        <v>0.2089699074074074</v>
      </c>
      <c r="X2139" s="18">
        <v>1.4120370370370369E-3</v>
      </c>
      <c r="Y2139" s="1" t="e">
        <f>VLOOKUP(A2139,tickets!A:A,1,0)</f>
        <v>#N/A</v>
      </c>
    </row>
    <row r="2140" spans="1:25" hidden="1" x14ac:dyDescent="0.2">
      <c r="A2140" s="1" t="s">
        <v>7935</v>
      </c>
      <c r="B2140" s="1" t="s">
        <v>132</v>
      </c>
      <c r="C2140" s="1" t="s">
        <v>256</v>
      </c>
      <c r="D2140" s="1" t="s">
        <v>257</v>
      </c>
      <c r="E2140" s="1" t="s">
        <v>258</v>
      </c>
      <c r="F2140" s="1" t="s">
        <v>174</v>
      </c>
      <c r="G2140" s="1" t="s">
        <v>116</v>
      </c>
      <c r="H2140" s="1" t="s">
        <v>40</v>
      </c>
      <c r="I2140" s="1" t="s">
        <v>117</v>
      </c>
      <c r="J2140" s="1" t="s">
        <v>81</v>
      </c>
      <c r="K2140" s="1" t="s">
        <v>129</v>
      </c>
      <c r="L2140" s="1" t="s">
        <v>7936</v>
      </c>
      <c r="M2140" s="1" t="s">
        <v>12019</v>
      </c>
      <c r="N2140" s="1" t="s">
        <v>12020</v>
      </c>
      <c r="O2140" s="1" t="s">
        <v>122</v>
      </c>
      <c r="P2140" s="1" t="s">
        <v>199</v>
      </c>
      <c r="Q2140" s="1" t="s">
        <v>115</v>
      </c>
      <c r="R2140" s="1" t="s">
        <v>12021</v>
      </c>
      <c r="S2140" s="1" t="s">
        <v>2615</v>
      </c>
      <c r="T2140" s="1" t="s">
        <v>7940</v>
      </c>
      <c r="V2140" s="18">
        <v>0.13776620370370371</v>
      </c>
      <c r="W2140" s="18">
        <v>0.1774537037037037</v>
      </c>
      <c r="X2140" s="18">
        <v>3.9687500000000001E-2</v>
      </c>
      <c r="Y2140" s="1" t="e">
        <f>VLOOKUP(A2140,tickets!A:A,1,0)</f>
        <v>#N/A</v>
      </c>
    </row>
    <row r="2141" spans="1:25" hidden="1" x14ac:dyDescent="0.2">
      <c r="A2141" s="1" t="s">
        <v>7793</v>
      </c>
      <c r="B2141" s="1" t="s">
        <v>115</v>
      </c>
      <c r="C2141" s="1" t="s">
        <v>242</v>
      </c>
      <c r="D2141" s="1" t="s">
        <v>243</v>
      </c>
      <c r="E2141" s="1" t="s">
        <v>352</v>
      </c>
      <c r="F2141" s="1" t="s">
        <v>120</v>
      </c>
      <c r="G2141" s="1" t="s">
        <v>116</v>
      </c>
      <c r="H2141" s="1" t="s">
        <v>40</v>
      </c>
      <c r="I2141" s="1" t="s">
        <v>117</v>
      </c>
      <c r="J2141" s="1" t="s">
        <v>81</v>
      </c>
      <c r="K2141" s="1" t="s">
        <v>111</v>
      </c>
      <c r="L2141" s="1" t="s">
        <v>7794</v>
      </c>
      <c r="M2141" s="1" t="s">
        <v>12022</v>
      </c>
      <c r="N2141" s="1" t="s">
        <v>12023</v>
      </c>
      <c r="O2141" s="1" t="s">
        <v>122</v>
      </c>
      <c r="P2141" s="1" t="s">
        <v>246</v>
      </c>
      <c r="Q2141" s="1" t="s">
        <v>247</v>
      </c>
      <c r="R2141" s="1" t="s">
        <v>12024</v>
      </c>
      <c r="S2141" s="1" t="s">
        <v>2615</v>
      </c>
      <c r="T2141" s="1" t="s">
        <v>7798</v>
      </c>
      <c r="U2141" s="1" t="s">
        <v>7799</v>
      </c>
      <c r="V2141" s="18">
        <v>1.375E-2</v>
      </c>
      <c r="W2141" s="18">
        <v>2.0300925925925927E-2</v>
      </c>
      <c r="X2141" s="18">
        <v>6.5509259259259262E-3</v>
      </c>
      <c r="Y2141" s="1" t="e">
        <f>VLOOKUP(A2141,tickets!A:A,1,0)</f>
        <v>#N/A</v>
      </c>
    </row>
    <row r="2142" spans="1:25" x14ac:dyDescent="0.2">
      <c r="A2142" s="1" t="s">
        <v>2967</v>
      </c>
      <c r="B2142" s="1" t="s">
        <v>115</v>
      </c>
      <c r="C2142" s="1" t="s">
        <v>20</v>
      </c>
      <c r="D2142" s="1" t="s">
        <v>243</v>
      </c>
      <c r="E2142" s="1" t="s">
        <v>59</v>
      </c>
      <c r="F2142" s="1" t="s">
        <v>191</v>
      </c>
      <c r="G2142" s="1" t="s">
        <v>116</v>
      </c>
      <c r="H2142" s="1" t="s">
        <v>40</v>
      </c>
      <c r="I2142" s="1" t="s">
        <v>117</v>
      </c>
      <c r="J2142" s="1" t="s">
        <v>81</v>
      </c>
      <c r="K2142" s="1" t="s">
        <v>2968</v>
      </c>
      <c r="L2142" s="1" t="s">
        <v>2972</v>
      </c>
      <c r="M2142" s="1" t="s">
        <v>2969</v>
      </c>
      <c r="N2142" s="1" t="s">
        <v>2970</v>
      </c>
      <c r="O2142" s="1" t="s">
        <v>122</v>
      </c>
      <c r="P2142" s="1" t="s">
        <v>266</v>
      </c>
      <c r="Q2142" s="1" t="s">
        <v>267</v>
      </c>
      <c r="R2142" s="1" t="s">
        <v>2971</v>
      </c>
      <c r="S2142" s="1" t="s">
        <v>2952</v>
      </c>
      <c r="T2142" s="1" t="s">
        <v>7516</v>
      </c>
      <c r="U2142" s="1" t="s">
        <v>7517</v>
      </c>
      <c r="V2142" s="18">
        <v>1.3924768518518518</v>
      </c>
      <c r="W2142" s="18">
        <v>1.8635185185185186</v>
      </c>
      <c r="X2142" s="18">
        <v>0.47104166666666664</v>
      </c>
      <c r="Y2142" s="1" t="e">
        <f>VLOOKUP(A2142,tickets!A:A,1,0)</f>
        <v>#N/A</v>
      </c>
    </row>
    <row r="2143" spans="1:25" x14ac:dyDescent="0.2">
      <c r="A2143" s="1" t="s">
        <v>2703</v>
      </c>
      <c r="B2143" s="1" t="s">
        <v>115</v>
      </c>
      <c r="C2143" s="1" t="s">
        <v>18</v>
      </c>
      <c r="D2143" s="1" t="s">
        <v>243</v>
      </c>
      <c r="E2143" s="1" t="s">
        <v>64</v>
      </c>
      <c r="F2143" s="1" t="s">
        <v>191</v>
      </c>
      <c r="G2143" s="1" t="s">
        <v>116</v>
      </c>
      <c r="H2143" s="1" t="s">
        <v>40</v>
      </c>
      <c r="I2143" s="1" t="s">
        <v>117</v>
      </c>
      <c r="J2143" s="1" t="s">
        <v>81</v>
      </c>
      <c r="K2143" s="1" t="s">
        <v>111</v>
      </c>
      <c r="L2143" s="1" t="s">
        <v>2707</v>
      </c>
      <c r="M2143" s="1" t="s">
        <v>2704</v>
      </c>
      <c r="N2143" s="1" t="s">
        <v>2705</v>
      </c>
      <c r="O2143" s="1" t="s">
        <v>122</v>
      </c>
      <c r="P2143" s="1" t="s">
        <v>266</v>
      </c>
      <c r="Q2143" s="1" t="s">
        <v>267</v>
      </c>
      <c r="R2143" s="1" t="s">
        <v>2706</v>
      </c>
      <c r="S2143" s="1" t="s">
        <v>2615</v>
      </c>
      <c r="T2143" s="1" t="s">
        <v>7521</v>
      </c>
      <c r="U2143" s="1" t="s">
        <v>7522</v>
      </c>
      <c r="V2143" s="18">
        <v>0</v>
      </c>
      <c r="W2143" s="18">
        <v>8.1631944444444438E-2</v>
      </c>
      <c r="X2143" s="18">
        <v>8.1631944444444438E-2</v>
      </c>
      <c r="Y2143" s="1" t="e">
        <f>VLOOKUP(A2143,tickets!A:A,1,0)</f>
        <v>#N/A</v>
      </c>
    </row>
    <row r="2144" spans="1:25" x14ac:dyDescent="0.2">
      <c r="A2144" s="1" t="s">
        <v>2928</v>
      </c>
      <c r="B2144" s="1" t="s">
        <v>115</v>
      </c>
      <c r="C2144" s="1" t="s">
        <v>13</v>
      </c>
      <c r="D2144" s="1" t="s">
        <v>243</v>
      </c>
      <c r="E2144" s="1" t="s">
        <v>41</v>
      </c>
      <c r="F2144" s="1" t="s">
        <v>120</v>
      </c>
      <c r="G2144" s="1" t="s">
        <v>116</v>
      </c>
      <c r="H2144" s="1" t="s">
        <v>40</v>
      </c>
      <c r="I2144" s="1" t="s">
        <v>117</v>
      </c>
      <c r="J2144" s="1" t="s">
        <v>81</v>
      </c>
      <c r="K2144" s="1" t="s">
        <v>203</v>
      </c>
      <c r="L2144" s="1" t="s">
        <v>2932</v>
      </c>
      <c r="M2144" s="1" t="s">
        <v>2929</v>
      </c>
      <c r="N2144" s="1" t="s">
        <v>2930</v>
      </c>
      <c r="O2144" s="1" t="s">
        <v>122</v>
      </c>
      <c r="P2144" s="1" t="s">
        <v>246</v>
      </c>
      <c r="Q2144" s="1" t="s">
        <v>247</v>
      </c>
      <c r="R2144" s="1" t="s">
        <v>2931</v>
      </c>
      <c r="S2144" s="1" t="s">
        <v>2770</v>
      </c>
      <c r="T2144" s="1" t="s">
        <v>8527</v>
      </c>
      <c r="U2144" s="1" t="s">
        <v>8528</v>
      </c>
      <c r="V2144" s="18">
        <v>0.71952546296296294</v>
      </c>
      <c r="W2144" s="18">
        <v>1.1702199074074073</v>
      </c>
      <c r="X2144" s="18">
        <v>0.45069444444444445</v>
      </c>
      <c r="Y2144" s="1" t="e">
        <f>VLOOKUP(A2144,tickets!A:A,1,0)</f>
        <v>#N/A</v>
      </c>
    </row>
    <row r="2145" spans="1:25" x14ac:dyDescent="0.2">
      <c r="A2145" s="1" t="s">
        <v>2713</v>
      </c>
      <c r="B2145" s="1" t="s">
        <v>115</v>
      </c>
      <c r="C2145" s="1" t="s">
        <v>20</v>
      </c>
      <c r="D2145" s="1" t="s">
        <v>243</v>
      </c>
      <c r="E2145" s="1" t="s">
        <v>66</v>
      </c>
      <c r="F2145" s="1" t="s">
        <v>191</v>
      </c>
      <c r="G2145" s="1" t="s">
        <v>116</v>
      </c>
      <c r="H2145" s="1" t="s">
        <v>40</v>
      </c>
      <c r="I2145" s="1" t="s">
        <v>117</v>
      </c>
      <c r="J2145" s="1" t="s">
        <v>81</v>
      </c>
      <c r="K2145" s="1" t="s">
        <v>203</v>
      </c>
      <c r="L2145" s="1" t="s">
        <v>2717</v>
      </c>
      <c r="M2145" s="1" t="s">
        <v>2714</v>
      </c>
      <c r="N2145" s="1" t="s">
        <v>2715</v>
      </c>
      <c r="O2145" s="1" t="s">
        <v>122</v>
      </c>
      <c r="P2145" s="1" t="s">
        <v>246</v>
      </c>
      <c r="Q2145" s="1" t="s">
        <v>247</v>
      </c>
      <c r="R2145" s="1" t="s">
        <v>2716</v>
      </c>
      <c r="S2145" s="1" t="s">
        <v>2615</v>
      </c>
      <c r="T2145" s="1" t="s">
        <v>8362</v>
      </c>
      <c r="U2145" s="1" t="s">
        <v>8363</v>
      </c>
      <c r="V2145" s="18">
        <v>0</v>
      </c>
      <c r="W2145" s="18">
        <v>8.4004629629629624E-2</v>
      </c>
      <c r="X2145" s="18">
        <v>8.4004629629629624E-2</v>
      </c>
      <c r="Y2145" s="1" t="e">
        <f>VLOOKUP(A2145,tickets!A:A,1,0)</f>
        <v>#N/A</v>
      </c>
    </row>
    <row r="2146" spans="1:25" x14ac:dyDescent="0.2">
      <c r="A2146" s="1" t="s">
        <v>2708</v>
      </c>
      <c r="B2146" s="1" t="s">
        <v>115</v>
      </c>
      <c r="C2146" s="1" t="s">
        <v>19</v>
      </c>
      <c r="D2146" s="1" t="s">
        <v>257</v>
      </c>
      <c r="E2146" s="1" t="s">
        <v>64</v>
      </c>
      <c r="F2146" s="1" t="s">
        <v>120</v>
      </c>
      <c r="G2146" s="1" t="s">
        <v>116</v>
      </c>
      <c r="H2146" s="1" t="s">
        <v>40</v>
      </c>
      <c r="I2146" s="1" t="s">
        <v>117</v>
      </c>
      <c r="J2146" s="1" t="s">
        <v>81</v>
      </c>
      <c r="K2146" s="1" t="s">
        <v>1600</v>
      </c>
      <c r="L2146" s="1" t="s">
        <v>2712</v>
      </c>
      <c r="M2146" s="1" t="s">
        <v>2709</v>
      </c>
      <c r="N2146" s="1" t="s">
        <v>2710</v>
      </c>
      <c r="O2146" s="1" t="s">
        <v>122</v>
      </c>
      <c r="P2146" s="1" t="s">
        <v>266</v>
      </c>
      <c r="Q2146" s="1" t="s">
        <v>267</v>
      </c>
      <c r="R2146" s="1" t="s">
        <v>2711</v>
      </c>
      <c r="S2146" s="1" t="s">
        <v>2615</v>
      </c>
      <c r="T2146" s="1" t="s">
        <v>8012</v>
      </c>
      <c r="U2146" s="1" t="s">
        <v>8013</v>
      </c>
      <c r="V2146" s="18">
        <v>0</v>
      </c>
      <c r="W2146" s="18">
        <v>3.8055555555555558E-2</v>
      </c>
      <c r="X2146" s="18">
        <v>3.8055555555555558E-2</v>
      </c>
      <c r="Y2146" s="1" t="e">
        <f>VLOOKUP(A2146,tickets!A:A,1,0)</f>
        <v>#N/A</v>
      </c>
    </row>
    <row r="2147" spans="1:25" x14ac:dyDescent="0.2">
      <c r="A2147" s="1" t="s">
        <v>2797</v>
      </c>
      <c r="B2147" s="1" t="s">
        <v>112</v>
      </c>
      <c r="C2147" s="1" t="s">
        <v>18</v>
      </c>
      <c r="D2147" s="1" t="s">
        <v>311</v>
      </c>
      <c r="E2147" s="1" t="s">
        <v>57</v>
      </c>
      <c r="F2147" s="1" t="s">
        <v>145</v>
      </c>
      <c r="G2147" s="1" t="s">
        <v>116</v>
      </c>
      <c r="H2147" s="1" t="s">
        <v>50</v>
      </c>
      <c r="I2147" s="1" t="s">
        <v>109</v>
      </c>
      <c r="J2147" s="1" t="s">
        <v>81</v>
      </c>
      <c r="K2147" s="1" t="s">
        <v>121</v>
      </c>
      <c r="L2147" s="1" t="s">
        <v>2801</v>
      </c>
      <c r="M2147" s="1" t="s">
        <v>2798</v>
      </c>
      <c r="N2147" s="1" t="s">
        <v>2799</v>
      </c>
      <c r="O2147" s="1" t="s">
        <v>122</v>
      </c>
      <c r="P2147" s="1" t="s">
        <v>246</v>
      </c>
      <c r="Q2147" s="1" t="s">
        <v>247</v>
      </c>
      <c r="R2147" s="1" t="s">
        <v>2800</v>
      </c>
      <c r="S2147" s="1" t="s">
        <v>2770</v>
      </c>
      <c r="T2147" s="1" t="s">
        <v>312</v>
      </c>
      <c r="U2147" s="1" t="s">
        <v>8310</v>
      </c>
      <c r="V2147" s="18">
        <v>0.38172453703703701</v>
      </c>
      <c r="W2147" s="18">
        <v>0.77385416666666673</v>
      </c>
      <c r="X2147" s="18">
        <v>0.39212962962962966</v>
      </c>
      <c r="Y2147" s="1" t="e">
        <f>VLOOKUP(A2147,tickets!A:A,1,0)</f>
        <v>#N/A</v>
      </c>
    </row>
    <row r="2148" spans="1:25" x14ac:dyDescent="0.2">
      <c r="A2148" s="1" t="s">
        <v>3101</v>
      </c>
      <c r="B2148" s="1" t="s">
        <v>112</v>
      </c>
      <c r="C2148" s="1" t="s">
        <v>21</v>
      </c>
      <c r="D2148" s="1" t="s">
        <v>311</v>
      </c>
      <c r="E2148" s="1" t="s">
        <v>43</v>
      </c>
      <c r="F2148" s="1" t="s">
        <v>145</v>
      </c>
      <c r="G2148" s="1" t="s">
        <v>116</v>
      </c>
      <c r="H2148" s="1" t="s">
        <v>50</v>
      </c>
      <c r="I2148" s="1" t="s">
        <v>109</v>
      </c>
      <c r="J2148" s="1" t="s">
        <v>81</v>
      </c>
      <c r="K2148" s="1" t="s">
        <v>121</v>
      </c>
      <c r="L2148" s="1" t="s">
        <v>3105</v>
      </c>
      <c r="M2148" s="1" t="s">
        <v>3102</v>
      </c>
      <c r="N2148" s="1" t="s">
        <v>3103</v>
      </c>
      <c r="O2148" s="1" t="s">
        <v>122</v>
      </c>
      <c r="P2148" s="1" t="s">
        <v>246</v>
      </c>
      <c r="Q2148" s="1" t="s">
        <v>247</v>
      </c>
      <c r="R2148" s="1" t="s">
        <v>3104</v>
      </c>
      <c r="S2148" s="1" t="s">
        <v>3091</v>
      </c>
      <c r="T2148" s="1" t="s">
        <v>312</v>
      </c>
      <c r="U2148" s="1" t="s">
        <v>8272</v>
      </c>
      <c r="V2148" s="18">
        <v>2.6514004629629628</v>
      </c>
      <c r="W2148" s="18">
        <v>2.7429861111111111</v>
      </c>
      <c r="X2148" s="18">
        <v>9.1585648148148138E-2</v>
      </c>
      <c r="Y2148" s="1" t="e">
        <f>VLOOKUP(A2148,tickets!A:A,1,0)</f>
        <v>#N/A</v>
      </c>
    </row>
    <row r="2149" spans="1:25" hidden="1" x14ac:dyDescent="0.2">
      <c r="A2149" s="1" t="s">
        <v>8505</v>
      </c>
      <c r="B2149" s="1" t="s">
        <v>164</v>
      </c>
      <c r="C2149" s="1" t="s">
        <v>295</v>
      </c>
      <c r="D2149" s="1" t="s">
        <v>251</v>
      </c>
      <c r="E2149" s="1" t="s">
        <v>261</v>
      </c>
      <c r="F2149" s="1" t="s">
        <v>335</v>
      </c>
      <c r="G2149" s="1" t="s">
        <v>110</v>
      </c>
      <c r="H2149" s="1" t="s">
        <v>50</v>
      </c>
      <c r="I2149" s="1" t="s">
        <v>109</v>
      </c>
      <c r="J2149" s="1" t="s">
        <v>4186</v>
      </c>
      <c r="K2149" s="1" t="s">
        <v>129</v>
      </c>
      <c r="L2149" s="1" t="s">
        <v>336</v>
      </c>
      <c r="M2149" s="1" t="s">
        <v>12025</v>
      </c>
      <c r="N2149" s="1" t="s">
        <v>12026</v>
      </c>
      <c r="O2149" s="1" t="s">
        <v>122</v>
      </c>
      <c r="P2149" s="1" t="s">
        <v>246</v>
      </c>
      <c r="Q2149" s="1" t="s">
        <v>247</v>
      </c>
      <c r="R2149" s="1" t="s">
        <v>12027</v>
      </c>
      <c r="S2149" s="1" t="s">
        <v>2615</v>
      </c>
      <c r="U2149" s="1" t="s">
        <v>6657</v>
      </c>
      <c r="V2149" s="18">
        <v>0</v>
      </c>
      <c r="W2149" s="18">
        <v>0</v>
      </c>
      <c r="X2149" s="18">
        <v>0</v>
      </c>
      <c r="Y2149" s="1" t="e">
        <f>VLOOKUP(A2149,tickets!A:A,1,0)</f>
        <v>#N/A</v>
      </c>
    </row>
    <row r="2150" spans="1:25" hidden="1" x14ac:dyDescent="0.2">
      <c r="A2150" s="1" t="s">
        <v>7800</v>
      </c>
      <c r="B2150" s="1" t="s">
        <v>173</v>
      </c>
      <c r="C2150" s="1" t="s">
        <v>242</v>
      </c>
      <c r="D2150" s="1" t="s">
        <v>251</v>
      </c>
      <c r="E2150" s="1" t="s">
        <v>352</v>
      </c>
      <c r="F2150" s="1" t="s">
        <v>389</v>
      </c>
      <c r="G2150" s="1" t="s">
        <v>110</v>
      </c>
      <c r="H2150" s="1" t="s">
        <v>50</v>
      </c>
      <c r="I2150" s="1" t="s">
        <v>109</v>
      </c>
      <c r="J2150" s="1" t="s">
        <v>4186</v>
      </c>
      <c r="K2150" s="1" t="s">
        <v>114</v>
      </c>
      <c r="L2150" s="1" t="s">
        <v>7801</v>
      </c>
      <c r="M2150" s="1" t="s">
        <v>12028</v>
      </c>
      <c r="N2150" s="1" t="s">
        <v>12029</v>
      </c>
      <c r="O2150" s="1" t="s">
        <v>122</v>
      </c>
      <c r="P2150" s="1" t="s">
        <v>246</v>
      </c>
      <c r="Q2150" s="1" t="s">
        <v>247</v>
      </c>
      <c r="R2150" s="1" t="s">
        <v>12030</v>
      </c>
      <c r="S2150" s="1" t="s">
        <v>2615</v>
      </c>
      <c r="T2150" s="1" t="s">
        <v>7805</v>
      </c>
      <c r="U2150" s="1" t="s">
        <v>4980</v>
      </c>
      <c r="V2150" s="18">
        <v>0</v>
      </c>
      <c r="W2150" s="18">
        <v>0</v>
      </c>
      <c r="X2150" s="18">
        <v>0</v>
      </c>
      <c r="Y2150" s="1" t="e">
        <f>VLOOKUP(A2150,tickets!A:A,1,0)</f>
        <v>#N/A</v>
      </c>
    </row>
    <row r="2151" spans="1:25" hidden="1" x14ac:dyDescent="0.2">
      <c r="A2151" s="1" t="s">
        <v>8202</v>
      </c>
      <c r="B2151" s="1" t="s">
        <v>173</v>
      </c>
      <c r="C2151" s="1" t="s">
        <v>242</v>
      </c>
      <c r="D2151" s="1" t="s">
        <v>251</v>
      </c>
      <c r="E2151" s="1" t="s">
        <v>352</v>
      </c>
      <c r="F2151" s="1" t="s">
        <v>389</v>
      </c>
      <c r="G2151" s="1" t="s">
        <v>110</v>
      </c>
      <c r="H2151" s="1" t="s">
        <v>50</v>
      </c>
      <c r="I2151" s="1" t="s">
        <v>109</v>
      </c>
      <c r="J2151" s="1" t="s">
        <v>4186</v>
      </c>
      <c r="K2151" s="1" t="s">
        <v>114</v>
      </c>
      <c r="L2151" s="1" t="s">
        <v>8203</v>
      </c>
      <c r="M2151" s="1" t="s">
        <v>12031</v>
      </c>
      <c r="N2151" s="1" t="s">
        <v>12032</v>
      </c>
      <c r="O2151" s="1" t="s">
        <v>122</v>
      </c>
      <c r="P2151" s="1" t="s">
        <v>246</v>
      </c>
      <c r="Q2151" s="1" t="s">
        <v>247</v>
      </c>
      <c r="R2151" s="1" t="s">
        <v>12033</v>
      </c>
      <c r="S2151" s="1" t="s">
        <v>2615</v>
      </c>
      <c r="T2151" s="1" t="s">
        <v>8207</v>
      </c>
      <c r="U2151" s="1" t="s">
        <v>5419</v>
      </c>
      <c r="V2151" s="18">
        <v>0</v>
      </c>
      <c r="W2151" s="18">
        <v>0</v>
      </c>
      <c r="X2151" s="18">
        <v>0</v>
      </c>
      <c r="Y2151" s="1" t="e">
        <f>VLOOKUP(A2151,tickets!A:A,1,0)</f>
        <v>#N/A</v>
      </c>
    </row>
    <row r="2152" spans="1:25" hidden="1" x14ac:dyDescent="0.2">
      <c r="A2152" s="1" t="s">
        <v>7714</v>
      </c>
      <c r="B2152" s="1" t="s">
        <v>173</v>
      </c>
      <c r="C2152" s="1" t="s">
        <v>242</v>
      </c>
      <c r="D2152" s="1" t="s">
        <v>251</v>
      </c>
      <c r="E2152" s="1" t="s">
        <v>352</v>
      </c>
      <c r="F2152" s="1" t="s">
        <v>389</v>
      </c>
      <c r="G2152" s="1" t="s">
        <v>110</v>
      </c>
      <c r="H2152" s="1" t="s">
        <v>50</v>
      </c>
      <c r="I2152" s="1" t="s">
        <v>109</v>
      </c>
      <c r="J2152" s="1" t="s">
        <v>4186</v>
      </c>
      <c r="K2152" s="1" t="s">
        <v>114</v>
      </c>
      <c r="L2152" s="1" t="s">
        <v>7715</v>
      </c>
      <c r="M2152" s="1" t="s">
        <v>12034</v>
      </c>
      <c r="N2152" s="1" t="s">
        <v>12035</v>
      </c>
      <c r="O2152" s="1" t="s">
        <v>122</v>
      </c>
      <c r="P2152" s="1" t="s">
        <v>246</v>
      </c>
      <c r="Q2152" s="1" t="s">
        <v>247</v>
      </c>
      <c r="R2152" s="1" t="s">
        <v>12036</v>
      </c>
      <c r="S2152" s="1" t="s">
        <v>2615</v>
      </c>
      <c r="T2152" s="1" t="s">
        <v>6640</v>
      </c>
      <c r="U2152" s="1" t="s">
        <v>973</v>
      </c>
      <c r="V2152" s="18">
        <v>0</v>
      </c>
      <c r="W2152" s="18">
        <v>0</v>
      </c>
      <c r="X2152" s="18">
        <v>0</v>
      </c>
      <c r="Y2152" s="1" t="e">
        <f>VLOOKUP(A2152,tickets!A:A,1,0)</f>
        <v>#N/A</v>
      </c>
    </row>
    <row r="2153" spans="1:25" hidden="1" x14ac:dyDescent="0.2">
      <c r="A2153" s="1" t="s">
        <v>7806</v>
      </c>
      <c r="B2153" s="1" t="s">
        <v>132</v>
      </c>
      <c r="C2153" s="1" t="s">
        <v>309</v>
      </c>
      <c r="D2153" s="1" t="s">
        <v>257</v>
      </c>
      <c r="E2153" s="1" t="s">
        <v>244</v>
      </c>
      <c r="F2153" s="1" t="s">
        <v>219</v>
      </c>
      <c r="G2153" s="1" t="s">
        <v>116</v>
      </c>
      <c r="H2153" s="1" t="s">
        <v>40</v>
      </c>
      <c r="I2153" s="1" t="s">
        <v>117</v>
      </c>
      <c r="J2153" s="1" t="s">
        <v>81</v>
      </c>
      <c r="K2153" s="1" t="s">
        <v>200</v>
      </c>
      <c r="L2153" s="1" t="s">
        <v>7490</v>
      </c>
      <c r="M2153" s="1" t="s">
        <v>12037</v>
      </c>
      <c r="N2153" s="1" t="s">
        <v>12038</v>
      </c>
      <c r="O2153" s="1" t="s">
        <v>122</v>
      </c>
      <c r="P2153" s="1" t="s">
        <v>246</v>
      </c>
      <c r="Q2153" s="1" t="s">
        <v>247</v>
      </c>
      <c r="R2153" s="1" t="s">
        <v>12039</v>
      </c>
      <c r="S2153" s="1" t="s">
        <v>2615</v>
      </c>
      <c r="T2153" s="1" t="s">
        <v>7810</v>
      </c>
      <c r="U2153" s="1" t="s">
        <v>262</v>
      </c>
      <c r="V2153" s="18">
        <v>3.645833333333333E-3</v>
      </c>
      <c r="W2153" s="18">
        <v>2.7986111111111111E-2</v>
      </c>
      <c r="X2153" s="18">
        <v>2.4340277777777777E-2</v>
      </c>
      <c r="Y2153" s="1" t="e">
        <f>VLOOKUP(A2153,tickets!A:A,1,0)</f>
        <v>#N/A</v>
      </c>
    </row>
    <row r="2154" spans="1:25" x14ac:dyDescent="0.2">
      <c r="A2154" s="1" t="s">
        <v>2836</v>
      </c>
      <c r="B2154" s="1" t="s">
        <v>115</v>
      </c>
      <c r="C2154" s="1" t="s">
        <v>22</v>
      </c>
      <c r="D2154" s="1" t="s">
        <v>243</v>
      </c>
      <c r="E2154" s="1" t="s">
        <v>47</v>
      </c>
      <c r="F2154" s="1" t="s">
        <v>191</v>
      </c>
      <c r="G2154" s="1" t="s">
        <v>116</v>
      </c>
      <c r="H2154" s="1" t="s">
        <v>40</v>
      </c>
      <c r="I2154" s="1" t="s">
        <v>117</v>
      </c>
      <c r="J2154" s="1" t="s">
        <v>81</v>
      </c>
      <c r="K2154" s="1" t="s">
        <v>138</v>
      </c>
      <c r="L2154" s="1" t="s">
        <v>2840</v>
      </c>
      <c r="M2154" s="1" t="s">
        <v>2837</v>
      </c>
      <c r="N2154" s="1" t="s">
        <v>2838</v>
      </c>
      <c r="O2154" s="1" t="s">
        <v>122</v>
      </c>
      <c r="P2154" s="1" t="s">
        <v>246</v>
      </c>
      <c r="Q2154" s="1" t="s">
        <v>247</v>
      </c>
      <c r="R2154" s="1" t="s">
        <v>2839</v>
      </c>
      <c r="S2154" s="1" t="s">
        <v>2770</v>
      </c>
      <c r="T2154" s="1" t="s">
        <v>8318</v>
      </c>
      <c r="U2154" s="1" t="s">
        <v>8319</v>
      </c>
      <c r="V2154" s="18">
        <v>0.39407407407407408</v>
      </c>
      <c r="W2154" s="18">
        <v>0.73393518518518519</v>
      </c>
      <c r="X2154" s="18">
        <v>0.33986111111111111</v>
      </c>
      <c r="Y2154" s="1" t="e">
        <f>VLOOKUP(A2154,tickets!A:A,1,0)</f>
        <v>#N/A</v>
      </c>
    </row>
    <row r="2155" spans="1:25" hidden="1" x14ac:dyDescent="0.2">
      <c r="A2155" s="1" t="s">
        <v>8348</v>
      </c>
      <c r="B2155" s="1" t="s">
        <v>132</v>
      </c>
      <c r="C2155" s="1" t="s">
        <v>309</v>
      </c>
      <c r="D2155" s="1" t="s">
        <v>257</v>
      </c>
      <c r="E2155" s="1" t="s">
        <v>284</v>
      </c>
      <c r="F2155" s="1" t="s">
        <v>461</v>
      </c>
      <c r="G2155" s="1" t="s">
        <v>116</v>
      </c>
      <c r="H2155" s="1" t="s">
        <v>40</v>
      </c>
      <c r="I2155" s="1" t="s">
        <v>117</v>
      </c>
      <c r="J2155" s="1" t="s">
        <v>81</v>
      </c>
      <c r="K2155" s="1" t="s">
        <v>129</v>
      </c>
      <c r="L2155" s="1" t="s">
        <v>8349</v>
      </c>
      <c r="M2155" s="1" t="s">
        <v>12040</v>
      </c>
      <c r="N2155" s="1" t="s">
        <v>12041</v>
      </c>
      <c r="O2155" s="1" t="s">
        <v>122</v>
      </c>
      <c r="P2155" s="1" t="s">
        <v>199</v>
      </c>
      <c r="Q2155" s="1" t="s">
        <v>115</v>
      </c>
      <c r="R2155" s="1" t="s">
        <v>12042</v>
      </c>
      <c r="S2155" s="1" t="s">
        <v>2615</v>
      </c>
      <c r="T2155" s="1" t="s">
        <v>8353</v>
      </c>
      <c r="V2155" s="18">
        <v>1.0891203703703703E-2</v>
      </c>
      <c r="W2155" s="18">
        <v>1.3125E-2</v>
      </c>
      <c r="X2155" s="18">
        <v>2.2337962962962967E-3</v>
      </c>
      <c r="Y2155" s="1" t="e">
        <f>VLOOKUP(A2155,tickets!A:A,1,0)</f>
        <v>#N/A</v>
      </c>
    </row>
    <row r="2156" spans="1:25" x14ac:dyDescent="0.2">
      <c r="A2156" s="1" t="s">
        <v>2973</v>
      </c>
      <c r="B2156" s="1" t="s">
        <v>176</v>
      </c>
      <c r="C2156" s="1" t="s">
        <v>14</v>
      </c>
      <c r="D2156" s="1" t="s">
        <v>7595</v>
      </c>
      <c r="E2156" s="1" t="s">
        <v>48</v>
      </c>
      <c r="F2156" s="1" t="s">
        <v>2978</v>
      </c>
      <c r="G2156" s="1" t="s">
        <v>110</v>
      </c>
      <c r="H2156" s="1" t="s">
        <v>50</v>
      </c>
      <c r="I2156" s="1" t="s">
        <v>109</v>
      </c>
      <c r="J2156" s="1" t="s">
        <v>81</v>
      </c>
      <c r="K2156" s="1" t="s">
        <v>114</v>
      </c>
      <c r="L2156" s="1" t="s">
        <v>2977</v>
      </c>
      <c r="M2156" s="1" t="s">
        <v>2974</v>
      </c>
      <c r="N2156" s="1" t="s">
        <v>2975</v>
      </c>
      <c r="O2156" s="1" t="s">
        <v>122</v>
      </c>
      <c r="P2156" s="1" t="s">
        <v>384</v>
      </c>
      <c r="Q2156" s="1" t="s">
        <v>385</v>
      </c>
      <c r="R2156" s="1" t="s">
        <v>2976</v>
      </c>
      <c r="S2156" s="1" t="s">
        <v>2952</v>
      </c>
      <c r="U2156" s="1" t="s">
        <v>7599</v>
      </c>
      <c r="V2156" s="18">
        <v>1.549386574074074</v>
      </c>
      <c r="W2156" s="18">
        <v>1.7821990740740741</v>
      </c>
      <c r="X2156" s="18">
        <v>0.23281250000000001</v>
      </c>
      <c r="Y2156" s="1" t="e">
        <f>VLOOKUP(A2156,tickets!A:A,1,0)</f>
        <v>#N/A</v>
      </c>
    </row>
    <row r="2157" spans="1:25" hidden="1" x14ac:dyDescent="0.2">
      <c r="A2157" s="1" t="s">
        <v>7544</v>
      </c>
      <c r="B2157" s="1" t="s">
        <v>132</v>
      </c>
      <c r="C2157" s="1" t="s">
        <v>250</v>
      </c>
      <c r="D2157" s="1" t="s">
        <v>251</v>
      </c>
      <c r="E2157" s="1" t="s">
        <v>302</v>
      </c>
      <c r="F2157" s="1" t="s">
        <v>303</v>
      </c>
      <c r="G2157" s="1" t="s">
        <v>110</v>
      </c>
      <c r="H2157" s="1" t="s">
        <v>50</v>
      </c>
      <c r="I2157" s="1" t="s">
        <v>109</v>
      </c>
      <c r="J2157" s="1" t="s">
        <v>4186</v>
      </c>
      <c r="K2157" s="1" t="s">
        <v>129</v>
      </c>
      <c r="L2157" s="1" t="s">
        <v>433</v>
      </c>
      <c r="M2157" s="1" t="s">
        <v>12043</v>
      </c>
      <c r="N2157" s="1" t="s">
        <v>12044</v>
      </c>
      <c r="O2157" s="1" t="s">
        <v>122</v>
      </c>
      <c r="P2157" s="1" t="s">
        <v>246</v>
      </c>
      <c r="Q2157" s="1" t="s">
        <v>247</v>
      </c>
      <c r="R2157" s="1" t="s">
        <v>12045</v>
      </c>
      <c r="S2157" s="1" t="s">
        <v>2615</v>
      </c>
      <c r="T2157" s="1" t="s">
        <v>7548</v>
      </c>
      <c r="U2157" s="1" t="s">
        <v>361</v>
      </c>
      <c r="V2157" s="18">
        <v>0</v>
      </c>
      <c r="W2157" s="18">
        <v>0</v>
      </c>
      <c r="X2157" s="18">
        <v>0</v>
      </c>
      <c r="Y2157" s="1" t="e">
        <f>VLOOKUP(A2157,tickets!A:A,1,0)</f>
        <v>#N/A</v>
      </c>
    </row>
    <row r="2158" spans="1:25" x14ac:dyDescent="0.2">
      <c r="A2158" s="1" t="s">
        <v>2742</v>
      </c>
      <c r="B2158" s="1" t="s">
        <v>112</v>
      </c>
      <c r="C2158" s="1" t="s">
        <v>18</v>
      </c>
      <c r="D2158" s="1" t="s">
        <v>18</v>
      </c>
      <c r="E2158" s="1" t="s">
        <v>499</v>
      </c>
      <c r="F2158" s="1" t="s">
        <v>1770</v>
      </c>
      <c r="G2158" s="1" t="s">
        <v>110</v>
      </c>
      <c r="H2158" s="1" t="s">
        <v>50</v>
      </c>
      <c r="I2158" s="1" t="s">
        <v>109</v>
      </c>
      <c r="J2158" s="1" t="s">
        <v>81</v>
      </c>
      <c r="K2158" s="1" t="s">
        <v>111</v>
      </c>
      <c r="L2158" s="1" t="s">
        <v>2746</v>
      </c>
      <c r="M2158" s="1" t="s">
        <v>2743</v>
      </c>
      <c r="N2158" s="1" t="s">
        <v>2744</v>
      </c>
      <c r="O2158" s="1" t="s">
        <v>122</v>
      </c>
      <c r="P2158" s="1" t="s">
        <v>266</v>
      </c>
      <c r="Q2158" s="1" t="s">
        <v>267</v>
      </c>
      <c r="R2158" s="1" t="s">
        <v>2745</v>
      </c>
      <c r="S2158" s="1" t="s">
        <v>2615</v>
      </c>
      <c r="T2158" s="1" t="s">
        <v>6115</v>
      </c>
      <c r="U2158" s="1" t="s">
        <v>6339</v>
      </c>
      <c r="V2158" s="18">
        <v>0</v>
      </c>
      <c r="W2158" s="18">
        <v>1.1435185185185185E-2</v>
      </c>
      <c r="X2158" s="18">
        <v>1.1435185185185185E-2</v>
      </c>
      <c r="Y2158" s="1" t="e">
        <f>VLOOKUP(A2158,tickets!A:A,1,0)</f>
        <v>#N/A</v>
      </c>
    </row>
    <row r="2159" spans="1:25" hidden="1" x14ac:dyDescent="0.2">
      <c r="A2159" s="1" t="s">
        <v>8166</v>
      </c>
      <c r="B2159" s="1" t="s">
        <v>132</v>
      </c>
      <c r="C2159" s="1" t="s">
        <v>309</v>
      </c>
      <c r="D2159" s="1" t="s">
        <v>257</v>
      </c>
      <c r="E2159" s="1" t="s">
        <v>244</v>
      </c>
      <c r="F2159" s="1" t="s">
        <v>471</v>
      </c>
      <c r="G2159" s="1" t="s">
        <v>116</v>
      </c>
      <c r="H2159" s="1" t="s">
        <v>40</v>
      </c>
      <c r="I2159" s="1" t="s">
        <v>117</v>
      </c>
      <c r="J2159" s="1" t="s">
        <v>81</v>
      </c>
      <c r="K2159" s="1" t="s">
        <v>410</v>
      </c>
      <c r="L2159" s="1" t="s">
        <v>8167</v>
      </c>
      <c r="M2159" s="1" t="s">
        <v>12046</v>
      </c>
      <c r="N2159" s="1" t="s">
        <v>12047</v>
      </c>
      <c r="O2159" s="1" t="s">
        <v>122</v>
      </c>
      <c r="P2159" s="1" t="s">
        <v>246</v>
      </c>
      <c r="Q2159" s="1" t="s">
        <v>247</v>
      </c>
      <c r="R2159" s="1" t="s">
        <v>12048</v>
      </c>
      <c r="S2159" s="1" t="s">
        <v>2615</v>
      </c>
      <c r="T2159" s="1" t="s">
        <v>8171</v>
      </c>
      <c r="U2159" s="1" t="s">
        <v>262</v>
      </c>
      <c r="V2159" s="18">
        <v>8.2361111111111107E-2</v>
      </c>
      <c r="W2159" s="18">
        <v>0.1373263888888889</v>
      </c>
      <c r="X2159" s="18">
        <v>5.4965277777777773E-2</v>
      </c>
      <c r="Y2159" s="1" t="e">
        <f>VLOOKUP(A2159,tickets!A:A,1,0)</f>
        <v>#N/A</v>
      </c>
    </row>
    <row r="2160" spans="1:25" x14ac:dyDescent="0.2">
      <c r="A2160" s="1" t="s">
        <v>2747</v>
      </c>
      <c r="B2160" s="1" t="s">
        <v>112</v>
      </c>
      <c r="C2160" s="1" t="s">
        <v>18</v>
      </c>
      <c r="D2160" s="1" t="s">
        <v>18</v>
      </c>
      <c r="E2160" s="1" t="s">
        <v>499</v>
      </c>
      <c r="F2160" s="1" t="s">
        <v>1770</v>
      </c>
      <c r="G2160" s="1" t="s">
        <v>110</v>
      </c>
      <c r="H2160" s="1" t="s">
        <v>50</v>
      </c>
      <c r="I2160" s="1" t="s">
        <v>109</v>
      </c>
      <c r="J2160" s="1" t="s">
        <v>81</v>
      </c>
      <c r="K2160" s="1" t="s">
        <v>111</v>
      </c>
      <c r="L2160" s="1" t="s">
        <v>2751</v>
      </c>
      <c r="M2160" s="1" t="s">
        <v>2748</v>
      </c>
      <c r="N2160" s="1" t="s">
        <v>2749</v>
      </c>
      <c r="O2160" s="1" t="s">
        <v>122</v>
      </c>
      <c r="P2160" s="1" t="s">
        <v>266</v>
      </c>
      <c r="Q2160" s="1" t="s">
        <v>267</v>
      </c>
      <c r="R2160" s="1" t="s">
        <v>2750</v>
      </c>
      <c r="S2160" s="1" t="s">
        <v>2615</v>
      </c>
      <c r="T2160" s="1" t="s">
        <v>6115</v>
      </c>
      <c r="U2160" s="1" t="s">
        <v>7844</v>
      </c>
      <c r="V2160" s="18">
        <v>0</v>
      </c>
      <c r="W2160" s="18">
        <v>7.9004629629629633E-2</v>
      </c>
      <c r="X2160" s="18">
        <v>7.9004629629629633E-2</v>
      </c>
      <c r="Y2160" s="1" t="e">
        <f>VLOOKUP(A2160,tickets!A:A,1,0)</f>
        <v>#N/A</v>
      </c>
    </row>
    <row r="2161" spans="1:25" x14ac:dyDescent="0.2">
      <c r="A2161" s="1" t="s">
        <v>2732</v>
      </c>
      <c r="B2161" s="1" t="s">
        <v>112</v>
      </c>
      <c r="C2161" s="1" t="s">
        <v>18</v>
      </c>
      <c r="D2161" s="1" t="s">
        <v>18</v>
      </c>
      <c r="E2161" s="1" t="s">
        <v>499</v>
      </c>
      <c r="F2161" s="1" t="s">
        <v>1770</v>
      </c>
      <c r="G2161" s="1" t="s">
        <v>110</v>
      </c>
      <c r="H2161" s="1" t="s">
        <v>50</v>
      </c>
      <c r="I2161" s="1" t="s">
        <v>109</v>
      </c>
      <c r="J2161" s="1" t="s">
        <v>81</v>
      </c>
      <c r="K2161" s="1" t="s">
        <v>111</v>
      </c>
      <c r="L2161" s="1" t="s">
        <v>2736</v>
      </c>
      <c r="M2161" s="1" t="s">
        <v>2733</v>
      </c>
      <c r="N2161" s="1" t="s">
        <v>2734</v>
      </c>
      <c r="O2161" s="1" t="s">
        <v>122</v>
      </c>
      <c r="P2161" s="1" t="s">
        <v>266</v>
      </c>
      <c r="Q2161" s="1" t="s">
        <v>267</v>
      </c>
      <c r="R2161" s="1" t="s">
        <v>2735</v>
      </c>
      <c r="S2161" s="1" t="s">
        <v>2615</v>
      </c>
      <c r="T2161" s="1" t="s">
        <v>6115</v>
      </c>
      <c r="U2161" s="1" t="s">
        <v>7848</v>
      </c>
      <c r="V2161" s="18">
        <v>0</v>
      </c>
      <c r="W2161" s="18">
        <v>7.0208333333333331E-2</v>
      </c>
      <c r="X2161" s="18">
        <v>7.0208333333333331E-2</v>
      </c>
      <c r="Y2161" s="1" t="e">
        <f>VLOOKUP(A2161,tickets!A:A,1,0)</f>
        <v>#N/A</v>
      </c>
    </row>
    <row r="2162" spans="1:25" x14ac:dyDescent="0.2">
      <c r="A2162" s="1" t="s">
        <v>2727</v>
      </c>
      <c r="B2162" s="1" t="s">
        <v>112</v>
      </c>
      <c r="C2162" s="1" t="s">
        <v>18</v>
      </c>
      <c r="D2162" s="1" t="s">
        <v>18</v>
      </c>
      <c r="E2162" s="1" t="s">
        <v>499</v>
      </c>
      <c r="F2162" s="1" t="s">
        <v>1770</v>
      </c>
      <c r="G2162" s="1" t="s">
        <v>110</v>
      </c>
      <c r="H2162" s="1" t="s">
        <v>50</v>
      </c>
      <c r="I2162" s="1" t="s">
        <v>109</v>
      </c>
      <c r="J2162" s="1" t="s">
        <v>81</v>
      </c>
      <c r="K2162" s="1" t="s">
        <v>111</v>
      </c>
      <c r="L2162" s="1" t="s">
        <v>2731</v>
      </c>
      <c r="M2162" s="1" t="s">
        <v>2728</v>
      </c>
      <c r="N2162" s="1" t="s">
        <v>2729</v>
      </c>
      <c r="O2162" s="1" t="s">
        <v>122</v>
      </c>
      <c r="P2162" s="1" t="s">
        <v>266</v>
      </c>
      <c r="Q2162" s="1" t="s">
        <v>267</v>
      </c>
      <c r="R2162" s="1" t="s">
        <v>2730</v>
      </c>
      <c r="S2162" s="1" t="s">
        <v>2615</v>
      </c>
      <c r="T2162" s="1" t="s">
        <v>6115</v>
      </c>
      <c r="V2162" s="18">
        <v>0</v>
      </c>
      <c r="W2162" s="18">
        <v>6.9085648148148146E-2</v>
      </c>
      <c r="X2162" s="18">
        <v>6.9085648148148146E-2</v>
      </c>
      <c r="Y2162" s="1" t="e">
        <f>VLOOKUP(A2162,tickets!A:A,1,0)</f>
        <v>#N/A</v>
      </c>
    </row>
    <row r="2163" spans="1:25" hidden="1" x14ac:dyDescent="0.2">
      <c r="A2163" s="1" t="s">
        <v>8661</v>
      </c>
      <c r="B2163" s="1" t="s">
        <v>132</v>
      </c>
      <c r="C2163" s="1" t="s">
        <v>309</v>
      </c>
      <c r="D2163" s="1" t="s">
        <v>257</v>
      </c>
      <c r="E2163" s="1" t="s">
        <v>244</v>
      </c>
      <c r="F2163" s="1" t="s">
        <v>461</v>
      </c>
      <c r="G2163" s="1" t="s">
        <v>116</v>
      </c>
      <c r="H2163" s="1" t="s">
        <v>40</v>
      </c>
      <c r="I2163" s="1" t="s">
        <v>117</v>
      </c>
      <c r="J2163" s="1" t="s">
        <v>81</v>
      </c>
      <c r="K2163" s="1" t="s">
        <v>326</v>
      </c>
      <c r="L2163" s="1" t="s">
        <v>520</v>
      </c>
      <c r="M2163" s="1" t="s">
        <v>12049</v>
      </c>
      <c r="N2163" s="1" t="s">
        <v>12050</v>
      </c>
      <c r="O2163" s="1" t="s">
        <v>122</v>
      </c>
      <c r="P2163" s="1" t="s">
        <v>246</v>
      </c>
      <c r="Q2163" s="1" t="s">
        <v>247</v>
      </c>
      <c r="R2163" s="1" t="s">
        <v>12051</v>
      </c>
      <c r="S2163" s="1" t="s">
        <v>2615</v>
      </c>
      <c r="T2163" s="1" t="s">
        <v>8665</v>
      </c>
      <c r="U2163" s="1" t="s">
        <v>262</v>
      </c>
      <c r="V2163" s="18">
        <v>6.8634259259259256E-3</v>
      </c>
      <c r="W2163" s="18">
        <v>3.5289351851851856E-2</v>
      </c>
      <c r="X2163" s="18">
        <v>2.8425925925925924E-2</v>
      </c>
      <c r="Y2163" s="1" t="e">
        <f>VLOOKUP(A2163,tickets!A:A,1,0)</f>
        <v>#N/A</v>
      </c>
    </row>
    <row r="2164" spans="1:25" hidden="1" x14ac:dyDescent="0.2">
      <c r="A2164" s="1" t="s">
        <v>2723</v>
      </c>
      <c r="B2164" s="1" t="s">
        <v>112</v>
      </c>
      <c r="C2164" s="1" t="s">
        <v>21</v>
      </c>
      <c r="D2164" s="1" t="s">
        <v>17</v>
      </c>
      <c r="E2164" s="1" t="s">
        <v>43</v>
      </c>
      <c r="F2164" s="1" t="s">
        <v>161</v>
      </c>
      <c r="G2164" s="1" t="s">
        <v>159</v>
      </c>
      <c r="H2164" s="1" t="s">
        <v>40</v>
      </c>
      <c r="I2164" s="1" t="s">
        <v>117</v>
      </c>
      <c r="J2164" s="1" t="s">
        <v>80</v>
      </c>
      <c r="K2164" s="1" t="s">
        <v>121</v>
      </c>
      <c r="L2164" s="1" t="s">
        <v>162</v>
      </c>
      <c r="M2164" s="1" t="s">
        <v>2724</v>
      </c>
      <c r="N2164" s="1" t="s">
        <v>2725</v>
      </c>
      <c r="O2164" s="1" t="s">
        <v>122</v>
      </c>
      <c r="P2164" s="1" t="s">
        <v>342</v>
      </c>
      <c r="Q2164" s="1" t="s">
        <v>343</v>
      </c>
      <c r="R2164" s="1" t="s">
        <v>2726</v>
      </c>
      <c r="S2164" s="1" t="s">
        <v>2615</v>
      </c>
      <c r="T2164" s="1" t="s">
        <v>8552</v>
      </c>
      <c r="U2164" s="1" t="s">
        <v>8553</v>
      </c>
      <c r="V2164" s="18">
        <v>3.5879629629629629E-3</v>
      </c>
      <c r="W2164" s="18">
        <v>3.5995370370370369E-3</v>
      </c>
      <c r="X2164" s="18">
        <v>1.1574074074074073E-5</v>
      </c>
      <c r="Y2164" s="1" t="e">
        <f>VLOOKUP(A2164,tickets!A:A,1,0)</f>
        <v>#N/A</v>
      </c>
    </row>
    <row r="2165" spans="1:25" x14ac:dyDescent="0.2">
      <c r="A2165" s="1" t="s">
        <v>2887</v>
      </c>
      <c r="B2165" s="1" t="s">
        <v>115</v>
      </c>
      <c r="C2165" s="1" t="s">
        <v>20</v>
      </c>
      <c r="D2165" s="1" t="s">
        <v>243</v>
      </c>
      <c r="E2165" s="1" t="s">
        <v>68</v>
      </c>
      <c r="F2165" s="1" t="s">
        <v>136</v>
      </c>
      <c r="G2165" s="1" t="s">
        <v>116</v>
      </c>
      <c r="H2165" s="1" t="s">
        <v>40</v>
      </c>
      <c r="I2165" s="1" t="s">
        <v>117</v>
      </c>
      <c r="J2165" s="1" t="s">
        <v>81</v>
      </c>
      <c r="K2165" s="1" t="s">
        <v>154</v>
      </c>
      <c r="L2165" s="1" t="s">
        <v>2891</v>
      </c>
      <c r="M2165" s="1" t="s">
        <v>2888</v>
      </c>
      <c r="N2165" s="1" t="s">
        <v>2889</v>
      </c>
      <c r="O2165" s="1" t="s">
        <v>122</v>
      </c>
      <c r="P2165" s="1" t="s">
        <v>246</v>
      </c>
      <c r="Q2165" s="1" t="s">
        <v>247</v>
      </c>
      <c r="R2165" s="1" t="s">
        <v>2890</v>
      </c>
      <c r="S2165" s="1" t="s">
        <v>2770</v>
      </c>
      <c r="T2165" s="1" t="s">
        <v>8607</v>
      </c>
      <c r="U2165" s="1" t="s">
        <v>8608</v>
      </c>
      <c r="V2165" s="18">
        <v>0.49391203703703707</v>
      </c>
      <c r="W2165" s="18">
        <v>0.68459490740740747</v>
      </c>
      <c r="X2165" s="18">
        <v>0.19068287037037038</v>
      </c>
      <c r="Y2165" s="1" t="e">
        <f>VLOOKUP(A2165,tickets!A:A,1,0)</f>
        <v>#N/A</v>
      </c>
    </row>
    <row r="2166" spans="1:25" hidden="1" x14ac:dyDescent="0.2">
      <c r="A2166" s="1" t="s">
        <v>8227</v>
      </c>
      <c r="B2166" s="1" t="s">
        <v>132</v>
      </c>
      <c r="C2166" s="1" t="s">
        <v>256</v>
      </c>
      <c r="D2166" s="1" t="s">
        <v>257</v>
      </c>
      <c r="E2166" s="1" t="s">
        <v>289</v>
      </c>
      <c r="F2166" s="1" t="s">
        <v>219</v>
      </c>
      <c r="G2166" s="1" t="s">
        <v>116</v>
      </c>
      <c r="H2166" s="1" t="s">
        <v>40</v>
      </c>
      <c r="I2166" s="1" t="s">
        <v>117</v>
      </c>
      <c r="J2166" s="1" t="s">
        <v>81</v>
      </c>
      <c r="K2166" s="1" t="s">
        <v>388</v>
      </c>
      <c r="L2166" s="1" t="s">
        <v>8228</v>
      </c>
      <c r="M2166" s="1" t="s">
        <v>12052</v>
      </c>
      <c r="N2166" s="1" t="s">
        <v>12053</v>
      </c>
      <c r="O2166" s="1" t="s">
        <v>122</v>
      </c>
      <c r="P2166" s="1" t="s">
        <v>199</v>
      </c>
      <c r="Q2166" s="1" t="s">
        <v>115</v>
      </c>
      <c r="R2166" s="1" t="s">
        <v>12054</v>
      </c>
      <c r="S2166" s="1" t="s">
        <v>2615</v>
      </c>
      <c r="T2166" s="1" t="s">
        <v>8232</v>
      </c>
      <c r="U2166" s="1" t="s">
        <v>262</v>
      </c>
      <c r="V2166" s="18">
        <v>0.15700231481481483</v>
      </c>
      <c r="W2166" s="18">
        <v>0.17931712962962965</v>
      </c>
      <c r="X2166" s="18">
        <v>2.2314814814814815E-2</v>
      </c>
      <c r="Y2166" s="1" t="e">
        <f>VLOOKUP(A2166,tickets!A:A,1,0)</f>
        <v>#N/A</v>
      </c>
    </row>
    <row r="2167" spans="1:25" x14ac:dyDescent="0.2">
      <c r="A2167" s="1" t="s">
        <v>2917</v>
      </c>
      <c r="B2167" s="1" t="s">
        <v>112</v>
      </c>
      <c r="C2167" s="1" t="s">
        <v>19</v>
      </c>
      <c r="D2167" s="1" t="s">
        <v>344</v>
      </c>
      <c r="E2167" s="1" t="s">
        <v>64</v>
      </c>
      <c r="F2167" s="1" t="s">
        <v>2922</v>
      </c>
      <c r="G2167" s="1" t="s">
        <v>110</v>
      </c>
      <c r="H2167" s="1" t="s">
        <v>50</v>
      </c>
      <c r="I2167" s="1" t="s">
        <v>109</v>
      </c>
      <c r="J2167" s="1" t="s">
        <v>81</v>
      </c>
      <c r="K2167" s="1" t="s">
        <v>129</v>
      </c>
      <c r="L2167" s="1" t="s">
        <v>2921</v>
      </c>
      <c r="M2167" s="1" t="s">
        <v>2918</v>
      </c>
      <c r="N2167" s="1" t="s">
        <v>2919</v>
      </c>
      <c r="O2167" s="1" t="s">
        <v>122</v>
      </c>
      <c r="P2167" s="1" t="s">
        <v>266</v>
      </c>
      <c r="Q2167" s="1" t="s">
        <v>267</v>
      </c>
      <c r="R2167" s="1" t="s">
        <v>2920</v>
      </c>
      <c r="S2167" s="1" t="s">
        <v>2770</v>
      </c>
      <c r="T2167" s="1" t="s">
        <v>8240</v>
      </c>
      <c r="U2167" s="1" t="s">
        <v>8241</v>
      </c>
      <c r="V2167" s="18">
        <v>0.26409722222222221</v>
      </c>
      <c r="W2167" s="18">
        <v>0.31092592592592594</v>
      </c>
      <c r="X2167" s="18">
        <v>4.6828703703703706E-2</v>
      </c>
      <c r="Y2167" s="1" t="e">
        <f>VLOOKUP(A2167,tickets!A:A,1,0)</f>
        <v>#N/A</v>
      </c>
    </row>
    <row r="2168" spans="1:25" x14ac:dyDescent="0.2">
      <c r="A2168" s="1" t="s">
        <v>2811</v>
      </c>
      <c r="B2168" s="1" t="s">
        <v>112</v>
      </c>
      <c r="C2168" s="1" t="s">
        <v>18</v>
      </c>
      <c r="D2168" s="1" t="s">
        <v>18</v>
      </c>
      <c r="E2168" s="1" t="s">
        <v>499</v>
      </c>
      <c r="F2168" s="1" t="s">
        <v>1770</v>
      </c>
      <c r="G2168" s="1" t="s">
        <v>110</v>
      </c>
      <c r="H2168" s="1" t="s">
        <v>50</v>
      </c>
      <c r="I2168" s="1" t="s">
        <v>109</v>
      </c>
      <c r="J2168" s="1" t="s">
        <v>81</v>
      </c>
      <c r="K2168" s="1" t="s">
        <v>111</v>
      </c>
      <c r="L2168" s="1" t="s">
        <v>2815</v>
      </c>
      <c r="M2168" s="1" t="s">
        <v>2812</v>
      </c>
      <c r="N2168" s="1" t="s">
        <v>2813</v>
      </c>
      <c r="O2168" s="1" t="s">
        <v>122</v>
      </c>
      <c r="P2168" s="1" t="s">
        <v>266</v>
      </c>
      <c r="Q2168" s="1" t="s">
        <v>267</v>
      </c>
      <c r="R2168" s="1" t="s">
        <v>2814</v>
      </c>
      <c r="S2168" s="1" t="s">
        <v>2770</v>
      </c>
      <c r="T2168" s="1" t="s">
        <v>6115</v>
      </c>
      <c r="U2168" s="1" t="s">
        <v>6339</v>
      </c>
      <c r="V2168" s="18">
        <v>0</v>
      </c>
      <c r="W2168" s="18">
        <v>3.5185185185185185E-3</v>
      </c>
      <c r="X2168" s="18">
        <v>3.5185185185185185E-3</v>
      </c>
      <c r="Y2168" s="1" t="e">
        <f>VLOOKUP(A2168,tickets!A:A,1,0)</f>
        <v>#N/A</v>
      </c>
    </row>
    <row r="2169" spans="1:25" x14ac:dyDescent="0.2">
      <c r="A2169" s="1" t="s">
        <v>2816</v>
      </c>
      <c r="B2169" s="1" t="s">
        <v>112</v>
      </c>
      <c r="C2169" s="1" t="s">
        <v>18</v>
      </c>
      <c r="D2169" s="1" t="s">
        <v>18</v>
      </c>
      <c r="E2169" s="1" t="s">
        <v>499</v>
      </c>
      <c r="F2169" s="1" t="s">
        <v>1770</v>
      </c>
      <c r="G2169" s="1" t="s">
        <v>110</v>
      </c>
      <c r="H2169" s="1" t="s">
        <v>50</v>
      </c>
      <c r="I2169" s="1" t="s">
        <v>109</v>
      </c>
      <c r="J2169" s="1" t="s">
        <v>81</v>
      </c>
      <c r="K2169" s="1" t="s">
        <v>111</v>
      </c>
      <c r="L2169" s="1" t="s">
        <v>2820</v>
      </c>
      <c r="M2169" s="1" t="s">
        <v>2817</v>
      </c>
      <c r="N2169" s="1" t="s">
        <v>2818</v>
      </c>
      <c r="O2169" s="1" t="s">
        <v>122</v>
      </c>
      <c r="P2169" s="1" t="s">
        <v>266</v>
      </c>
      <c r="Q2169" s="1" t="s">
        <v>267</v>
      </c>
      <c r="R2169" s="1" t="s">
        <v>2819</v>
      </c>
      <c r="S2169" s="1" t="s">
        <v>2770</v>
      </c>
      <c r="T2169" s="1" t="s">
        <v>6115</v>
      </c>
      <c r="U2169" s="1" t="s">
        <v>6339</v>
      </c>
      <c r="V2169" s="18">
        <v>0</v>
      </c>
      <c r="W2169" s="18">
        <v>2.615740740740741E-3</v>
      </c>
      <c r="X2169" s="18">
        <v>2.615740740740741E-3</v>
      </c>
      <c r="Y2169" s="1" t="e">
        <f>VLOOKUP(A2169,tickets!A:A,1,0)</f>
        <v>#N/A</v>
      </c>
    </row>
    <row r="2170" spans="1:25" x14ac:dyDescent="0.2">
      <c r="A2170" s="1" t="s">
        <v>2806</v>
      </c>
      <c r="B2170" s="1" t="s">
        <v>112</v>
      </c>
      <c r="C2170" s="1" t="s">
        <v>18</v>
      </c>
      <c r="D2170" s="1" t="s">
        <v>18</v>
      </c>
      <c r="E2170" s="1" t="s">
        <v>499</v>
      </c>
      <c r="F2170" s="1" t="s">
        <v>1770</v>
      </c>
      <c r="G2170" s="1" t="s">
        <v>110</v>
      </c>
      <c r="H2170" s="1" t="s">
        <v>50</v>
      </c>
      <c r="I2170" s="1" t="s">
        <v>109</v>
      </c>
      <c r="J2170" s="1" t="s">
        <v>81</v>
      </c>
      <c r="K2170" s="1" t="s">
        <v>111</v>
      </c>
      <c r="L2170" s="1" t="s">
        <v>2810</v>
      </c>
      <c r="M2170" s="1" t="s">
        <v>2807</v>
      </c>
      <c r="N2170" s="1" t="s">
        <v>2808</v>
      </c>
      <c r="O2170" s="1" t="s">
        <v>122</v>
      </c>
      <c r="P2170" s="1" t="s">
        <v>266</v>
      </c>
      <c r="Q2170" s="1" t="s">
        <v>267</v>
      </c>
      <c r="R2170" s="1" t="s">
        <v>2809</v>
      </c>
      <c r="S2170" s="1" t="s">
        <v>2770</v>
      </c>
      <c r="T2170" s="1" t="s">
        <v>6115</v>
      </c>
      <c r="U2170" s="1" t="s">
        <v>6339</v>
      </c>
      <c r="V2170" s="18">
        <v>0</v>
      </c>
      <c r="W2170" s="18">
        <v>8.449074074074075E-4</v>
      </c>
      <c r="X2170" s="18">
        <v>8.449074074074075E-4</v>
      </c>
      <c r="Y2170" s="1" t="e">
        <f>VLOOKUP(A2170,tickets!A:A,1,0)</f>
        <v>#N/A</v>
      </c>
    </row>
    <row r="2171" spans="1:25" x14ac:dyDescent="0.2">
      <c r="A2171" s="1" t="s">
        <v>3141</v>
      </c>
      <c r="B2171" s="1" t="s">
        <v>175</v>
      </c>
      <c r="C2171" s="1" t="s">
        <v>16</v>
      </c>
      <c r="D2171" s="1" t="s">
        <v>16</v>
      </c>
      <c r="E2171" s="1" t="s">
        <v>54</v>
      </c>
      <c r="F2171" s="1" t="s">
        <v>183</v>
      </c>
      <c r="G2171" s="1" t="s">
        <v>110</v>
      </c>
      <c r="H2171" s="1" t="s">
        <v>50</v>
      </c>
      <c r="I2171" s="1" t="s">
        <v>109</v>
      </c>
      <c r="J2171" s="1" t="s">
        <v>81</v>
      </c>
      <c r="K2171" s="1" t="s">
        <v>111</v>
      </c>
      <c r="L2171" s="1" t="s">
        <v>3145</v>
      </c>
      <c r="M2171" s="1" t="s">
        <v>3142</v>
      </c>
      <c r="N2171" s="1" t="s">
        <v>3143</v>
      </c>
      <c r="O2171" s="1" t="s">
        <v>122</v>
      </c>
      <c r="P2171" s="1" t="s">
        <v>266</v>
      </c>
      <c r="Q2171" s="1" t="s">
        <v>330</v>
      </c>
      <c r="R2171" s="1" t="s">
        <v>3144</v>
      </c>
      <c r="S2171" s="1" t="s">
        <v>3091</v>
      </c>
      <c r="V2171" s="18">
        <v>2.0396759259259261</v>
      </c>
      <c r="W2171" s="18">
        <v>2.040428240740741</v>
      </c>
      <c r="X2171" s="18">
        <v>7.5231481481481471E-4</v>
      </c>
      <c r="Y2171" s="1" t="e">
        <f>VLOOKUP(A2171,tickets!A:A,1,0)</f>
        <v>#N/A</v>
      </c>
    </row>
    <row r="2172" spans="1:25" x14ac:dyDescent="0.2">
      <c r="A2172" s="1" t="s">
        <v>3193</v>
      </c>
      <c r="B2172" s="1" t="s">
        <v>115</v>
      </c>
      <c r="C2172" s="1" t="s">
        <v>13</v>
      </c>
      <c r="D2172" s="1" t="s">
        <v>243</v>
      </c>
      <c r="E2172" s="1" t="s">
        <v>39</v>
      </c>
      <c r="F2172" s="1" t="s">
        <v>144</v>
      </c>
      <c r="G2172" s="1" t="s">
        <v>116</v>
      </c>
      <c r="H2172" s="1" t="s">
        <v>40</v>
      </c>
      <c r="I2172" s="1" t="s">
        <v>117</v>
      </c>
      <c r="J2172" s="1" t="s">
        <v>81</v>
      </c>
      <c r="K2172" s="1" t="s">
        <v>203</v>
      </c>
      <c r="L2172" s="1" t="s">
        <v>3198</v>
      </c>
      <c r="M2172" s="1" t="s">
        <v>3194</v>
      </c>
      <c r="N2172" s="1" t="s">
        <v>3195</v>
      </c>
      <c r="O2172" s="1" t="s">
        <v>122</v>
      </c>
      <c r="P2172" s="1" t="s">
        <v>246</v>
      </c>
      <c r="Q2172" s="1" t="s">
        <v>247</v>
      </c>
      <c r="R2172" s="1" t="s">
        <v>3196</v>
      </c>
      <c r="S2172" s="1" t="s">
        <v>3197</v>
      </c>
      <c r="T2172" s="1" t="s">
        <v>8777</v>
      </c>
      <c r="U2172" s="1" t="s">
        <v>8778</v>
      </c>
      <c r="V2172" s="18">
        <v>3.1204745370370368</v>
      </c>
      <c r="W2172" s="18">
        <v>3.1302546296296296</v>
      </c>
      <c r="X2172" s="18">
        <v>9.780092592592592E-3</v>
      </c>
      <c r="Y2172" s="1" t="e">
        <f>VLOOKUP(A2172,tickets!A:A,1,0)</f>
        <v>#N/A</v>
      </c>
    </row>
    <row r="2173" spans="1:25" hidden="1" x14ac:dyDescent="0.2">
      <c r="A2173" s="1" t="s">
        <v>7995</v>
      </c>
      <c r="B2173" s="1" t="s">
        <v>132</v>
      </c>
      <c r="C2173" s="1" t="s">
        <v>250</v>
      </c>
      <c r="D2173" s="1" t="s">
        <v>251</v>
      </c>
      <c r="E2173" s="1" t="s">
        <v>289</v>
      </c>
      <c r="F2173" s="1" t="s">
        <v>290</v>
      </c>
      <c r="G2173" s="1" t="s">
        <v>110</v>
      </c>
      <c r="H2173" s="1" t="s">
        <v>50</v>
      </c>
      <c r="I2173" s="1" t="s">
        <v>109</v>
      </c>
      <c r="J2173" s="1" t="s">
        <v>81</v>
      </c>
      <c r="K2173" s="1" t="s">
        <v>129</v>
      </c>
      <c r="L2173" s="1" t="s">
        <v>7996</v>
      </c>
      <c r="M2173" s="1" t="s">
        <v>12055</v>
      </c>
      <c r="N2173" s="1" t="s">
        <v>12056</v>
      </c>
      <c r="O2173" s="1" t="s">
        <v>122</v>
      </c>
      <c r="P2173" s="1" t="s">
        <v>246</v>
      </c>
      <c r="Q2173" s="1" t="s">
        <v>247</v>
      </c>
      <c r="R2173" s="1" t="s">
        <v>12057</v>
      </c>
      <c r="S2173" s="1" t="s">
        <v>2770</v>
      </c>
      <c r="T2173" s="1" t="s">
        <v>8000</v>
      </c>
      <c r="U2173" s="1" t="s">
        <v>8001</v>
      </c>
      <c r="V2173" s="18">
        <v>1.9097222222222222E-3</v>
      </c>
      <c r="W2173" s="18">
        <v>2.9513888888888888E-3</v>
      </c>
      <c r="X2173" s="18">
        <v>1.0416666666666667E-3</v>
      </c>
      <c r="Y2173" s="1" t="e">
        <f>VLOOKUP(A2173,tickets!A:A,1,0)</f>
        <v>#N/A</v>
      </c>
    </row>
    <row r="2174" spans="1:25" hidden="1" x14ac:dyDescent="0.2">
      <c r="A2174" s="1" t="s">
        <v>8855</v>
      </c>
      <c r="B2174" s="1" t="s">
        <v>132</v>
      </c>
      <c r="C2174" s="1" t="s">
        <v>250</v>
      </c>
      <c r="D2174" s="1" t="s">
        <v>251</v>
      </c>
      <c r="E2174" s="1" t="s">
        <v>289</v>
      </c>
      <c r="F2174" s="1" t="s">
        <v>290</v>
      </c>
      <c r="G2174" s="1" t="s">
        <v>110</v>
      </c>
      <c r="H2174" s="1" t="s">
        <v>50</v>
      </c>
      <c r="I2174" s="1" t="s">
        <v>109</v>
      </c>
      <c r="J2174" s="1" t="s">
        <v>81</v>
      </c>
      <c r="K2174" s="1" t="s">
        <v>129</v>
      </c>
      <c r="L2174" s="1" t="s">
        <v>269</v>
      </c>
      <c r="M2174" s="1" t="s">
        <v>12058</v>
      </c>
      <c r="N2174" s="1" t="s">
        <v>12059</v>
      </c>
      <c r="O2174" s="1" t="s">
        <v>122</v>
      </c>
      <c r="P2174" s="1" t="s">
        <v>246</v>
      </c>
      <c r="Q2174" s="1" t="s">
        <v>247</v>
      </c>
      <c r="R2174" s="1" t="s">
        <v>12060</v>
      </c>
      <c r="S2174" s="1" t="s">
        <v>2770</v>
      </c>
      <c r="T2174" s="1" t="s">
        <v>269</v>
      </c>
      <c r="U2174" s="1" t="s">
        <v>369</v>
      </c>
      <c r="V2174" s="18">
        <v>7.7546296296296304E-4</v>
      </c>
      <c r="W2174" s="18">
        <v>1.4699074074074074E-3</v>
      </c>
      <c r="X2174" s="18">
        <v>6.9444444444444447E-4</v>
      </c>
      <c r="Y2174" s="1" t="e">
        <f>VLOOKUP(A2174,tickets!A:A,1,0)</f>
        <v>#N/A</v>
      </c>
    </row>
    <row r="2175" spans="1:25" hidden="1" x14ac:dyDescent="0.2">
      <c r="A2175" s="1" t="s">
        <v>8868</v>
      </c>
      <c r="B2175" s="1" t="s">
        <v>132</v>
      </c>
      <c r="C2175" s="1" t="s">
        <v>250</v>
      </c>
      <c r="D2175" s="1" t="s">
        <v>251</v>
      </c>
      <c r="E2175" s="1" t="s">
        <v>289</v>
      </c>
      <c r="F2175" s="1" t="s">
        <v>290</v>
      </c>
      <c r="G2175" s="1" t="s">
        <v>110</v>
      </c>
      <c r="H2175" s="1" t="s">
        <v>50</v>
      </c>
      <c r="I2175" s="1" t="s">
        <v>109</v>
      </c>
      <c r="J2175" s="1" t="s">
        <v>81</v>
      </c>
      <c r="K2175" s="1" t="s">
        <v>129</v>
      </c>
      <c r="L2175" s="1" t="s">
        <v>254</v>
      </c>
      <c r="M2175" s="1" t="s">
        <v>12061</v>
      </c>
      <c r="N2175" s="1" t="s">
        <v>12062</v>
      </c>
      <c r="O2175" s="1" t="s">
        <v>122</v>
      </c>
      <c r="P2175" s="1" t="s">
        <v>246</v>
      </c>
      <c r="Q2175" s="1" t="s">
        <v>247</v>
      </c>
      <c r="R2175" s="1" t="s">
        <v>12063</v>
      </c>
      <c r="S2175" s="1" t="s">
        <v>2770</v>
      </c>
      <c r="T2175" s="1" t="s">
        <v>254</v>
      </c>
      <c r="U2175" s="1" t="s">
        <v>346</v>
      </c>
      <c r="V2175" s="18">
        <v>6.5972222222222213E-4</v>
      </c>
      <c r="W2175" s="18">
        <v>1.2962962962962963E-3</v>
      </c>
      <c r="X2175" s="18">
        <v>6.3657407407407402E-4</v>
      </c>
      <c r="Y2175" s="1" t="e">
        <f>VLOOKUP(A2175,tickets!A:A,1,0)</f>
        <v>#N/A</v>
      </c>
    </row>
    <row r="2176" spans="1:25" hidden="1" x14ac:dyDescent="0.2">
      <c r="A2176" s="1" t="s">
        <v>8002</v>
      </c>
      <c r="B2176" s="1" t="s">
        <v>132</v>
      </c>
      <c r="C2176" s="1" t="s">
        <v>309</v>
      </c>
      <c r="D2176" s="1" t="s">
        <v>257</v>
      </c>
      <c r="E2176" s="1" t="s">
        <v>284</v>
      </c>
      <c r="F2176" s="1" t="s">
        <v>174</v>
      </c>
      <c r="G2176" s="1" t="s">
        <v>116</v>
      </c>
      <c r="H2176" s="1" t="s">
        <v>40</v>
      </c>
      <c r="I2176" s="1" t="s">
        <v>117</v>
      </c>
      <c r="J2176" s="1" t="s">
        <v>81</v>
      </c>
      <c r="K2176" s="1" t="s">
        <v>8003</v>
      </c>
      <c r="L2176" s="1" t="s">
        <v>8004</v>
      </c>
      <c r="M2176" s="1" t="s">
        <v>12064</v>
      </c>
      <c r="N2176" s="1" t="s">
        <v>12065</v>
      </c>
      <c r="O2176" s="1" t="s">
        <v>122</v>
      </c>
      <c r="P2176" s="1" t="s">
        <v>199</v>
      </c>
      <c r="Q2176" s="1" t="s">
        <v>115</v>
      </c>
      <c r="R2176" s="1" t="s">
        <v>12066</v>
      </c>
      <c r="S2176" s="1" t="s">
        <v>2770</v>
      </c>
      <c r="T2176" s="1" t="s">
        <v>8008</v>
      </c>
      <c r="V2176" s="18">
        <v>3.3333333333333335E-3</v>
      </c>
      <c r="W2176" s="18">
        <v>8.4143518518518517E-3</v>
      </c>
      <c r="X2176" s="18">
        <v>5.0810185185185186E-3</v>
      </c>
      <c r="Y2176" s="1" t="e">
        <f>VLOOKUP(A2176,tickets!A:A,1,0)</f>
        <v>#N/A</v>
      </c>
    </row>
    <row r="2177" spans="1:25" hidden="1" x14ac:dyDescent="0.2">
      <c r="A2177" s="1" t="s">
        <v>8882</v>
      </c>
      <c r="B2177" s="1" t="s">
        <v>132</v>
      </c>
      <c r="C2177" s="1" t="s">
        <v>251</v>
      </c>
      <c r="D2177" s="1" t="s">
        <v>257</v>
      </c>
      <c r="E2177" s="1" t="s">
        <v>261</v>
      </c>
      <c r="F2177" s="1" t="s">
        <v>174</v>
      </c>
      <c r="G2177" s="1" t="s">
        <v>116</v>
      </c>
      <c r="H2177" s="1" t="s">
        <v>40</v>
      </c>
      <c r="I2177" s="1" t="s">
        <v>117</v>
      </c>
      <c r="J2177" s="1" t="s">
        <v>81</v>
      </c>
      <c r="K2177" s="1" t="s">
        <v>114</v>
      </c>
      <c r="L2177" s="1" t="s">
        <v>514</v>
      </c>
      <c r="M2177" s="1" t="s">
        <v>12067</v>
      </c>
      <c r="N2177" s="1" t="s">
        <v>12068</v>
      </c>
      <c r="O2177" s="1" t="s">
        <v>122</v>
      </c>
      <c r="P2177" s="1" t="s">
        <v>199</v>
      </c>
      <c r="Q2177" s="1" t="s">
        <v>115</v>
      </c>
      <c r="R2177" s="1" t="s">
        <v>12069</v>
      </c>
      <c r="S2177" s="1" t="s">
        <v>2770</v>
      </c>
      <c r="T2177" s="1" t="s">
        <v>8886</v>
      </c>
      <c r="U2177" s="1" t="s">
        <v>7868</v>
      </c>
      <c r="V2177" s="18">
        <v>7.0196759259259264E-2</v>
      </c>
      <c r="W2177" s="18">
        <v>7.9131944444444449E-2</v>
      </c>
      <c r="X2177" s="18">
        <v>8.9351851851851866E-3</v>
      </c>
      <c r="Y2177" s="1" t="e">
        <f>VLOOKUP(A2177,tickets!A:A,1,0)</f>
        <v>#N/A</v>
      </c>
    </row>
    <row r="2178" spans="1:25" hidden="1" x14ac:dyDescent="0.2">
      <c r="A2178" s="1" t="s">
        <v>8422</v>
      </c>
      <c r="B2178" s="1" t="s">
        <v>132</v>
      </c>
      <c r="C2178" s="1" t="s">
        <v>309</v>
      </c>
      <c r="D2178" s="1" t="s">
        <v>257</v>
      </c>
      <c r="E2178" s="1" t="s">
        <v>284</v>
      </c>
      <c r="F2178" s="1" t="s">
        <v>174</v>
      </c>
      <c r="G2178" s="1" t="s">
        <v>116</v>
      </c>
      <c r="H2178" s="1" t="s">
        <v>40</v>
      </c>
      <c r="I2178" s="1" t="s">
        <v>117</v>
      </c>
      <c r="J2178" s="1" t="s">
        <v>81</v>
      </c>
      <c r="K2178" s="1" t="s">
        <v>129</v>
      </c>
      <c r="L2178" s="1" t="s">
        <v>264</v>
      </c>
      <c r="M2178" s="1" t="s">
        <v>12070</v>
      </c>
      <c r="N2178" s="1" t="s">
        <v>12071</v>
      </c>
      <c r="O2178" s="1" t="s">
        <v>122</v>
      </c>
      <c r="P2178" s="1" t="s">
        <v>199</v>
      </c>
      <c r="Q2178" s="1" t="s">
        <v>115</v>
      </c>
      <c r="R2178" s="1" t="s">
        <v>12072</v>
      </c>
      <c r="S2178" s="1" t="s">
        <v>2770</v>
      </c>
      <c r="T2178" s="1" t="s">
        <v>8426</v>
      </c>
      <c r="V2178" s="18">
        <v>3.5416666666666665E-3</v>
      </c>
      <c r="W2178" s="18">
        <v>7.3726851851851861E-3</v>
      </c>
      <c r="X2178" s="18">
        <v>3.8310185185185183E-3</v>
      </c>
      <c r="Y2178" s="1" t="e">
        <f>VLOOKUP(A2178,tickets!A:A,1,0)</f>
        <v>#N/A</v>
      </c>
    </row>
    <row r="2179" spans="1:25" x14ac:dyDescent="0.2">
      <c r="A2179" s="1" t="s">
        <v>2933</v>
      </c>
      <c r="B2179" s="1" t="s">
        <v>152</v>
      </c>
      <c r="C2179" s="1" t="s">
        <v>13</v>
      </c>
      <c r="D2179" s="1" t="s">
        <v>242</v>
      </c>
      <c r="E2179" s="1" t="s">
        <v>41</v>
      </c>
      <c r="F2179" s="1" t="s">
        <v>147</v>
      </c>
      <c r="G2179" s="1" t="s">
        <v>110</v>
      </c>
      <c r="H2179" s="1" t="s">
        <v>50</v>
      </c>
      <c r="I2179" s="1" t="s">
        <v>109</v>
      </c>
      <c r="J2179" s="1" t="s">
        <v>81</v>
      </c>
      <c r="K2179" s="1" t="s">
        <v>189</v>
      </c>
      <c r="L2179" s="1" t="s">
        <v>2937</v>
      </c>
      <c r="M2179" s="1" t="s">
        <v>2934</v>
      </c>
      <c r="N2179" s="1" t="s">
        <v>2935</v>
      </c>
      <c r="O2179" s="1" t="s">
        <v>122</v>
      </c>
      <c r="P2179" s="1" t="s">
        <v>266</v>
      </c>
      <c r="Q2179" s="1" t="s">
        <v>341</v>
      </c>
      <c r="R2179" s="1" t="s">
        <v>2936</v>
      </c>
      <c r="S2179" s="1" t="s">
        <v>2770</v>
      </c>
      <c r="T2179" s="1" t="s">
        <v>8890</v>
      </c>
      <c r="U2179" s="1" t="s">
        <v>8891</v>
      </c>
      <c r="V2179" s="18">
        <v>1.8865740740740742E-2</v>
      </c>
      <c r="W2179" s="18">
        <v>0.32126157407407407</v>
      </c>
      <c r="X2179" s="18">
        <v>0.30239583333333336</v>
      </c>
      <c r="Y2179" s="1" t="e">
        <f>VLOOKUP(A2179,tickets!A:A,1,0)</f>
        <v>#N/A</v>
      </c>
    </row>
    <row r="2180" spans="1:25" x14ac:dyDescent="0.2">
      <c r="A2180" s="1" t="s">
        <v>3146</v>
      </c>
      <c r="B2180" s="1" t="s">
        <v>115</v>
      </c>
      <c r="C2180" s="1" t="s">
        <v>20</v>
      </c>
      <c r="D2180" s="1" t="s">
        <v>243</v>
      </c>
      <c r="E2180" s="1" t="s">
        <v>66</v>
      </c>
      <c r="F2180" s="1" t="s">
        <v>144</v>
      </c>
      <c r="G2180" s="1" t="s">
        <v>116</v>
      </c>
      <c r="H2180" s="1" t="s">
        <v>40</v>
      </c>
      <c r="I2180" s="1" t="s">
        <v>117</v>
      </c>
      <c r="J2180" s="1" t="s">
        <v>81</v>
      </c>
      <c r="K2180" s="1" t="s">
        <v>111</v>
      </c>
      <c r="L2180" s="1" t="s">
        <v>3150</v>
      </c>
      <c r="M2180" s="1" t="s">
        <v>3147</v>
      </c>
      <c r="N2180" s="1" t="s">
        <v>3148</v>
      </c>
      <c r="O2180" s="1" t="s">
        <v>122</v>
      </c>
      <c r="P2180" s="1" t="s">
        <v>246</v>
      </c>
      <c r="Q2180" s="1" t="s">
        <v>247</v>
      </c>
      <c r="R2180" s="1" t="s">
        <v>3149</v>
      </c>
      <c r="S2180" s="1" t="s">
        <v>3091</v>
      </c>
      <c r="T2180" s="1" t="s">
        <v>8068</v>
      </c>
      <c r="U2180" s="1" t="s">
        <v>8069</v>
      </c>
      <c r="V2180" s="18">
        <v>1.3128240740740742</v>
      </c>
      <c r="W2180" s="18">
        <v>2.0631944444444446</v>
      </c>
      <c r="X2180" s="18">
        <v>0.75037037037037047</v>
      </c>
      <c r="Y2180" s="1" t="e">
        <f>VLOOKUP(A2180,tickets!A:A,1,0)</f>
        <v>#N/A</v>
      </c>
    </row>
    <row r="2181" spans="1:25" x14ac:dyDescent="0.2">
      <c r="A2181" s="1" t="s">
        <v>2841</v>
      </c>
      <c r="B2181" s="1" t="s">
        <v>115</v>
      </c>
      <c r="C2181" s="1" t="s">
        <v>19</v>
      </c>
      <c r="D2181" s="1" t="s">
        <v>243</v>
      </c>
      <c r="E2181" s="1" t="s">
        <v>64</v>
      </c>
      <c r="F2181" s="1" t="s">
        <v>144</v>
      </c>
      <c r="G2181" s="1" t="s">
        <v>116</v>
      </c>
      <c r="H2181" s="1" t="s">
        <v>40</v>
      </c>
      <c r="I2181" s="1" t="s">
        <v>117</v>
      </c>
      <c r="J2181" s="1" t="s">
        <v>81</v>
      </c>
      <c r="K2181" s="1" t="s">
        <v>2842</v>
      </c>
      <c r="L2181" s="1" t="s">
        <v>2846</v>
      </c>
      <c r="M2181" s="1" t="s">
        <v>2843</v>
      </c>
      <c r="N2181" s="1" t="s">
        <v>2844</v>
      </c>
      <c r="O2181" s="1" t="s">
        <v>122</v>
      </c>
      <c r="P2181" s="1" t="s">
        <v>266</v>
      </c>
      <c r="Q2181" s="1" t="s">
        <v>267</v>
      </c>
      <c r="R2181" s="1" t="s">
        <v>2845</v>
      </c>
      <c r="S2181" s="1" t="s">
        <v>2770</v>
      </c>
      <c r="T2181" s="1" t="s">
        <v>7648</v>
      </c>
      <c r="U2181" s="1" t="s">
        <v>7649</v>
      </c>
      <c r="V2181" s="18">
        <v>0</v>
      </c>
      <c r="W2181" s="18">
        <v>2.4895833333333336E-2</v>
      </c>
      <c r="X2181" s="18">
        <v>2.4895833333333336E-2</v>
      </c>
      <c r="Y2181" s="1" t="e">
        <f>VLOOKUP(A2181,tickets!A:A,1,0)</f>
        <v>#N/A</v>
      </c>
    </row>
    <row r="2182" spans="1:25" hidden="1" x14ac:dyDescent="0.2">
      <c r="A2182" s="1" t="s">
        <v>8175</v>
      </c>
      <c r="B2182" s="1" t="s">
        <v>132</v>
      </c>
      <c r="C2182" s="1" t="s">
        <v>251</v>
      </c>
      <c r="D2182" s="1" t="s">
        <v>257</v>
      </c>
      <c r="E2182" s="1" t="s">
        <v>261</v>
      </c>
      <c r="F2182" s="1" t="s">
        <v>174</v>
      </c>
      <c r="G2182" s="1" t="s">
        <v>116</v>
      </c>
      <c r="H2182" s="1" t="s">
        <v>40</v>
      </c>
      <c r="I2182" s="1" t="s">
        <v>117</v>
      </c>
      <c r="J2182" s="1" t="s">
        <v>81</v>
      </c>
      <c r="K2182" s="1" t="s">
        <v>129</v>
      </c>
      <c r="L2182" s="1" t="s">
        <v>264</v>
      </c>
      <c r="M2182" s="1" t="s">
        <v>12073</v>
      </c>
      <c r="N2182" s="1" t="s">
        <v>12074</v>
      </c>
      <c r="O2182" s="1" t="s">
        <v>122</v>
      </c>
      <c r="P2182" s="1" t="s">
        <v>199</v>
      </c>
      <c r="Q2182" s="1" t="s">
        <v>115</v>
      </c>
      <c r="R2182" s="1" t="s">
        <v>12075</v>
      </c>
      <c r="S2182" s="1" t="s">
        <v>2770</v>
      </c>
      <c r="T2182" s="1" t="s">
        <v>8179</v>
      </c>
      <c r="U2182" s="1" t="s">
        <v>7868</v>
      </c>
      <c r="V2182" s="18">
        <v>5.37037037037037E-3</v>
      </c>
      <c r="W2182" s="18">
        <v>1.0706018518518517E-2</v>
      </c>
      <c r="X2182" s="18">
        <v>5.3356481481481484E-3</v>
      </c>
      <c r="Y2182" s="1" t="e">
        <f>VLOOKUP(A2182,tickets!A:A,1,0)</f>
        <v>#N/A</v>
      </c>
    </row>
    <row r="2183" spans="1:25" x14ac:dyDescent="0.2">
      <c r="A2183" s="1" t="s">
        <v>2766</v>
      </c>
      <c r="B2183" s="1" t="s">
        <v>115</v>
      </c>
      <c r="C2183" s="1" t="s">
        <v>14</v>
      </c>
      <c r="D2183" s="1" t="s">
        <v>243</v>
      </c>
      <c r="E2183" s="1" t="s">
        <v>51</v>
      </c>
      <c r="F2183" s="1" t="s">
        <v>135</v>
      </c>
      <c r="G2183" s="1" t="s">
        <v>110</v>
      </c>
      <c r="H2183" s="1" t="s">
        <v>50</v>
      </c>
      <c r="I2183" s="1" t="s">
        <v>109</v>
      </c>
      <c r="J2183" s="1" t="s">
        <v>81</v>
      </c>
      <c r="K2183" s="1" t="s">
        <v>111</v>
      </c>
      <c r="L2183" s="1" t="s">
        <v>2771</v>
      </c>
      <c r="M2183" s="1" t="s">
        <v>2767</v>
      </c>
      <c r="N2183" s="1" t="s">
        <v>2768</v>
      </c>
      <c r="O2183" s="1" t="s">
        <v>122</v>
      </c>
      <c r="P2183" s="1" t="s">
        <v>246</v>
      </c>
      <c r="Q2183" s="1" t="s">
        <v>247</v>
      </c>
      <c r="R2183" s="1" t="s">
        <v>2769</v>
      </c>
      <c r="S2183" s="1" t="s">
        <v>2770</v>
      </c>
      <c r="T2183" s="1" t="s">
        <v>8840</v>
      </c>
      <c r="U2183" s="1" t="s">
        <v>8841</v>
      </c>
      <c r="V2183" s="18">
        <v>3.9120370370370368E-3</v>
      </c>
      <c r="W2183" s="18">
        <v>8.1712962962962963E-3</v>
      </c>
      <c r="X2183" s="18">
        <v>4.2592592592592595E-3</v>
      </c>
      <c r="Y2183" s="1" t="e">
        <f>VLOOKUP(A2183,tickets!A:A,1,0)</f>
        <v>#N/A</v>
      </c>
    </row>
    <row r="2184" spans="1:25" x14ac:dyDescent="0.2">
      <c r="A2184" s="1" t="s">
        <v>2772</v>
      </c>
      <c r="B2184" s="1" t="s">
        <v>167</v>
      </c>
      <c r="C2184" s="1" t="s">
        <v>22</v>
      </c>
      <c r="D2184" s="1" t="s">
        <v>22</v>
      </c>
      <c r="E2184" s="1" t="s">
        <v>47</v>
      </c>
      <c r="F2184" s="1" t="s">
        <v>205</v>
      </c>
      <c r="G2184" s="1" t="s">
        <v>110</v>
      </c>
      <c r="H2184" s="1" t="s">
        <v>50</v>
      </c>
      <c r="I2184" s="1" t="s">
        <v>109</v>
      </c>
      <c r="J2184" s="1" t="s">
        <v>81</v>
      </c>
      <c r="K2184" s="1" t="s">
        <v>129</v>
      </c>
      <c r="L2184" s="1" t="s">
        <v>2776</v>
      </c>
      <c r="M2184" s="1" t="s">
        <v>2773</v>
      </c>
      <c r="N2184" s="1" t="s">
        <v>2774</v>
      </c>
      <c r="O2184" s="1" t="s">
        <v>122</v>
      </c>
      <c r="P2184" s="1" t="s">
        <v>279</v>
      </c>
      <c r="Q2184" s="1" t="s">
        <v>280</v>
      </c>
      <c r="R2184" s="1" t="s">
        <v>2775</v>
      </c>
      <c r="S2184" s="1" t="s">
        <v>2770</v>
      </c>
      <c r="T2184" s="1" t="s">
        <v>7629</v>
      </c>
      <c r="U2184" s="1" t="s">
        <v>7629</v>
      </c>
      <c r="V2184" s="18">
        <v>0</v>
      </c>
      <c r="W2184" s="18">
        <v>1.3310185185185185E-3</v>
      </c>
      <c r="X2184" s="18">
        <v>1.3310185185185185E-3</v>
      </c>
      <c r="Y2184" s="1" t="e">
        <f>VLOOKUP(A2184,tickets!A:A,1,0)</f>
        <v>#N/A</v>
      </c>
    </row>
    <row r="2185" spans="1:25" hidden="1" x14ac:dyDescent="0.2">
      <c r="A2185" s="1" t="s">
        <v>2802</v>
      </c>
      <c r="B2185" s="1" t="s">
        <v>124</v>
      </c>
      <c r="C2185" s="1" t="s">
        <v>19</v>
      </c>
      <c r="D2185" s="1" t="s">
        <v>277</v>
      </c>
      <c r="E2185" s="1" t="s">
        <v>64</v>
      </c>
      <c r="F2185" s="1" t="s">
        <v>125</v>
      </c>
      <c r="G2185" s="1" t="s">
        <v>123</v>
      </c>
      <c r="H2185" s="1" t="s">
        <v>50</v>
      </c>
      <c r="I2185" s="1" t="s">
        <v>109</v>
      </c>
      <c r="J2185" s="1" t="s">
        <v>80</v>
      </c>
      <c r="K2185" s="1" t="s">
        <v>459</v>
      </c>
      <c r="L2185" s="1" t="s">
        <v>2805</v>
      </c>
      <c r="M2185" s="1" t="s">
        <v>2803</v>
      </c>
      <c r="N2185" s="1" t="s">
        <v>2803</v>
      </c>
      <c r="O2185" s="1" t="s">
        <v>122</v>
      </c>
      <c r="P2185" s="1" t="s">
        <v>266</v>
      </c>
      <c r="Q2185" s="1" t="s">
        <v>267</v>
      </c>
      <c r="R2185" s="1" t="s">
        <v>2804</v>
      </c>
      <c r="S2185" s="1" t="s">
        <v>2770</v>
      </c>
      <c r="T2185" s="1" t="s">
        <v>8849</v>
      </c>
      <c r="U2185" s="1" t="s">
        <v>8850</v>
      </c>
      <c r="V2185" s="18">
        <v>2.2685185185185183E-2</v>
      </c>
      <c r="W2185" s="18">
        <v>6.7696759259259262E-2</v>
      </c>
      <c r="X2185" s="18">
        <v>4.5011574074074072E-2</v>
      </c>
      <c r="Y2185" s="1" t="e">
        <f>VLOOKUP(A2185,tickets!A:A,1,0)</f>
        <v>#N/A</v>
      </c>
    </row>
    <row r="2186" spans="1:25" x14ac:dyDescent="0.2">
      <c r="A2186" s="1" t="s">
        <v>2831</v>
      </c>
      <c r="B2186" s="1" t="s">
        <v>115</v>
      </c>
      <c r="C2186" s="1" t="s">
        <v>14</v>
      </c>
      <c r="D2186" s="1" t="s">
        <v>243</v>
      </c>
      <c r="E2186" s="1" t="s">
        <v>49</v>
      </c>
      <c r="F2186" s="1" t="s">
        <v>120</v>
      </c>
      <c r="G2186" s="1" t="s">
        <v>116</v>
      </c>
      <c r="H2186" s="1" t="s">
        <v>40</v>
      </c>
      <c r="I2186" s="1" t="s">
        <v>117</v>
      </c>
      <c r="J2186" s="1" t="s">
        <v>81</v>
      </c>
      <c r="K2186" s="1" t="s">
        <v>204</v>
      </c>
      <c r="L2186" s="1" t="s">
        <v>2835</v>
      </c>
      <c r="M2186" s="1" t="s">
        <v>2832</v>
      </c>
      <c r="N2186" s="1" t="s">
        <v>2833</v>
      </c>
      <c r="O2186" s="1" t="s">
        <v>122</v>
      </c>
      <c r="P2186" s="1" t="s">
        <v>246</v>
      </c>
      <c r="Q2186" s="1" t="s">
        <v>247</v>
      </c>
      <c r="R2186" s="1" t="s">
        <v>2834</v>
      </c>
      <c r="S2186" s="1" t="s">
        <v>2770</v>
      </c>
      <c r="T2186" s="1" t="s">
        <v>7603</v>
      </c>
      <c r="V2186" s="18">
        <v>0</v>
      </c>
      <c r="W2186" s="18">
        <v>2.8043981481481479E-2</v>
      </c>
      <c r="X2186" s="18">
        <v>2.8043981481481479E-2</v>
      </c>
      <c r="Y2186" s="1" t="e">
        <f>VLOOKUP(A2186,tickets!A:A,1,0)</f>
        <v>#N/A</v>
      </c>
    </row>
    <row r="2187" spans="1:25" x14ac:dyDescent="0.2">
      <c r="A2187" s="1" t="s">
        <v>3070</v>
      </c>
      <c r="B2187" s="1" t="s">
        <v>115</v>
      </c>
      <c r="C2187" s="1" t="s">
        <v>23</v>
      </c>
      <c r="D2187" s="1" t="s">
        <v>243</v>
      </c>
      <c r="E2187" s="1" t="s">
        <v>68</v>
      </c>
      <c r="F2187" s="1" t="s">
        <v>120</v>
      </c>
      <c r="G2187" s="1" t="s">
        <v>116</v>
      </c>
      <c r="H2187" s="1" t="s">
        <v>40</v>
      </c>
      <c r="I2187" s="1" t="s">
        <v>117</v>
      </c>
      <c r="J2187" s="1" t="s">
        <v>81</v>
      </c>
      <c r="K2187" s="1" t="s">
        <v>121</v>
      </c>
      <c r="L2187" s="1" t="s">
        <v>188</v>
      </c>
      <c r="M2187" s="1" t="s">
        <v>3071</v>
      </c>
      <c r="N2187" s="1" t="s">
        <v>3072</v>
      </c>
      <c r="O2187" s="1" t="s">
        <v>122</v>
      </c>
      <c r="P2187" s="1" t="s">
        <v>246</v>
      </c>
      <c r="Q2187" s="1" t="s">
        <v>247</v>
      </c>
      <c r="R2187" s="1" t="s">
        <v>3073</v>
      </c>
      <c r="S2187" s="1" t="s">
        <v>2952</v>
      </c>
      <c r="T2187" s="1" t="s">
        <v>8782</v>
      </c>
      <c r="U2187" s="1" t="s">
        <v>8783</v>
      </c>
      <c r="V2187" s="18">
        <v>1.2135416666666667</v>
      </c>
      <c r="W2187" s="18">
        <v>1.3077314814814816</v>
      </c>
      <c r="X2187" s="18">
        <v>9.418981481481481E-2</v>
      </c>
      <c r="Y2187" s="1" t="e">
        <f>VLOOKUP(A2187,tickets!A:A,1,0)</f>
        <v>#N/A</v>
      </c>
    </row>
    <row r="2188" spans="1:25" x14ac:dyDescent="0.2">
      <c r="A2188" s="1" t="s">
        <v>2847</v>
      </c>
      <c r="B2188" s="1" t="s">
        <v>115</v>
      </c>
      <c r="C2188" s="1" t="s">
        <v>22</v>
      </c>
      <c r="D2188" s="1" t="s">
        <v>243</v>
      </c>
      <c r="E2188" s="1" t="s">
        <v>47</v>
      </c>
      <c r="F2188" s="1" t="s">
        <v>120</v>
      </c>
      <c r="G2188" s="1" t="s">
        <v>116</v>
      </c>
      <c r="H2188" s="1" t="s">
        <v>40</v>
      </c>
      <c r="I2188" s="1" t="s">
        <v>117</v>
      </c>
      <c r="J2188" s="1" t="s">
        <v>81</v>
      </c>
      <c r="K2188" s="1" t="s">
        <v>170</v>
      </c>
      <c r="L2188" s="1" t="s">
        <v>2851</v>
      </c>
      <c r="M2188" s="1" t="s">
        <v>2848</v>
      </c>
      <c r="N2188" s="1" t="s">
        <v>2849</v>
      </c>
      <c r="O2188" s="1" t="s">
        <v>122</v>
      </c>
      <c r="P2188" s="1" t="s">
        <v>246</v>
      </c>
      <c r="Q2188" s="1" t="s">
        <v>247</v>
      </c>
      <c r="R2188" s="1" t="s">
        <v>2850</v>
      </c>
      <c r="S2188" s="1" t="s">
        <v>2770</v>
      </c>
      <c r="T2188" s="1" t="s">
        <v>8537</v>
      </c>
      <c r="U2188" s="1" t="s">
        <v>8538</v>
      </c>
      <c r="V2188" s="18">
        <v>0</v>
      </c>
      <c r="W2188" s="18">
        <v>2.5740740740740745E-2</v>
      </c>
      <c r="X2188" s="18">
        <v>2.5740740740740745E-2</v>
      </c>
      <c r="Y2188" s="1" t="e">
        <f>VLOOKUP(A2188,tickets!A:A,1,0)</f>
        <v>#N/A</v>
      </c>
    </row>
    <row r="2189" spans="1:25" x14ac:dyDescent="0.2">
      <c r="A2189" s="1" t="s">
        <v>3156</v>
      </c>
      <c r="B2189" s="1" t="s">
        <v>115</v>
      </c>
      <c r="C2189" s="1" t="s">
        <v>14</v>
      </c>
      <c r="D2189" s="1" t="s">
        <v>243</v>
      </c>
      <c r="E2189" s="1" t="s">
        <v>52</v>
      </c>
      <c r="F2189" s="1" t="s">
        <v>120</v>
      </c>
      <c r="G2189" s="1" t="s">
        <v>116</v>
      </c>
      <c r="H2189" s="1" t="s">
        <v>40</v>
      </c>
      <c r="I2189" s="1" t="s">
        <v>117</v>
      </c>
      <c r="J2189" s="1" t="s">
        <v>81</v>
      </c>
      <c r="K2189" s="1" t="s">
        <v>111</v>
      </c>
      <c r="L2189" s="1" t="s">
        <v>3160</v>
      </c>
      <c r="M2189" s="1" t="s">
        <v>3157</v>
      </c>
      <c r="N2189" s="1" t="s">
        <v>3158</v>
      </c>
      <c r="O2189" s="1" t="s">
        <v>122</v>
      </c>
      <c r="P2189" s="1" t="s">
        <v>246</v>
      </c>
      <c r="Q2189" s="1" t="s">
        <v>247</v>
      </c>
      <c r="R2189" s="1" t="s">
        <v>3159</v>
      </c>
      <c r="S2189" s="1" t="s">
        <v>3091</v>
      </c>
      <c r="T2189" s="1" t="s">
        <v>7593</v>
      </c>
      <c r="U2189" s="1" t="s">
        <v>7594</v>
      </c>
      <c r="V2189" s="18">
        <v>1.9652893518518519</v>
      </c>
      <c r="W2189" s="18">
        <v>2.1485185185185185</v>
      </c>
      <c r="X2189" s="18">
        <v>0.18322916666666667</v>
      </c>
      <c r="Y2189" s="1" t="e">
        <f>VLOOKUP(A2189,tickets!A:A,1,0)</f>
        <v>#N/A</v>
      </c>
    </row>
    <row r="2190" spans="1:25" hidden="1" x14ac:dyDescent="0.2">
      <c r="A2190" s="1" t="s">
        <v>8193</v>
      </c>
      <c r="B2190" s="1" t="s">
        <v>132</v>
      </c>
      <c r="C2190" s="1" t="s">
        <v>309</v>
      </c>
      <c r="D2190" s="1" t="s">
        <v>257</v>
      </c>
      <c r="E2190" s="1" t="s">
        <v>284</v>
      </c>
      <c r="F2190" s="1" t="s">
        <v>461</v>
      </c>
      <c r="G2190" s="1" t="s">
        <v>116</v>
      </c>
      <c r="H2190" s="1" t="s">
        <v>40</v>
      </c>
      <c r="I2190" s="1" t="s">
        <v>117</v>
      </c>
      <c r="J2190" s="1" t="s">
        <v>81</v>
      </c>
      <c r="K2190" s="1" t="s">
        <v>129</v>
      </c>
      <c r="L2190" s="1" t="s">
        <v>314</v>
      </c>
      <c r="M2190" s="1" t="s">
        <v>12076</v>
      </c>
      <c r="N2190" s="1" t="s">
        <v>12077</v>
      </c>
      <c r="O2190" s="1" t="s">
        <v>122</v>
      </c>
      <c r="P2190" s="1" t="s">
        <v>199</v>
      </c>
      <c r="Q2190" s="1" t="s">
        <v>115</v>
      </c>
      <c r="R2190" s="1" t="s">
        <v>12078</v>
      </c>
      <c r="S2190" s="1" t="s">
        <v>2770</v>
      </c>
      <c r="T2190" s="1" t="s">
        <v>8197</v>
      </c>
      <c r="V2190" s="18">
        <v>5.5671296296296302E-3</v>
      </c>
      <c r="W2190" s="18">
        <v>1.292824074074074E-2</v>
      </c>
      <c r="X2190" s="18">
        <v>7.3611111111111108E-3</v>
      </c>
      <c r="Y2190" s="1" t="e">
        <f>VLOOKUP(A2190,tickets!A:A,1,0)</f>
        <v>#N/A</v>
      </c>
    </row>
    <row r="2191" spans="1:25" x14ac:dyDescent="0.2">
      <c r="A2191" s="1" t="s">
        <v>2902</v>
      </c>
      <c r="B2191" s="1" t="s">
        <v>112</v>
      </c>
      <c r="C2191" s="1" t="s">
        <v>21</v>
      </c>
      <c r="D2191" s="1" t="s">
        <v>311</v>
      </c>
      <c r="E2191" s="1" t="s">
        <v>44</v>
      </c>
      <c r="F2191" s="1" t="s">
        <v>134</v>
      </c>
      <c r="G2191" s="1" t="s">
        <v>110</v>
      </c>
      <c r="H2191" s="1" t="s">
        <v>50</v>
      </c>
      <c r="I2191" s="1" t="s">
        <v>109</v>
      </c>
      <c r="J2191" s="1" t="s">
        <v>81</v>
      </c>
      <c r="K2191" s="1" t="s">
        <v>121</v>
      </c>
      <c r="L2191" s="1" t="s">
        <v>2906</v>
      </c>
      <c r="M2191" s="1" t="s">
        <v>2903</v>
      </c>
      <c r="N2191" s="1" t="s">
        <v>2904</v>
      </c>
      <c r="O2191" s="1" t="s">
        <v>122</v>
      </c>
      <c r="P2191" s="1" t="s">
        <v>342</v>
      </c>
      <c r="Q2191" s="1" t="s">
        <v>343</v>
      </c>
      <c r="R2191" s="1" t="s">
        <v>2905</v>
      </c>
      <c r="S2191" s="1" t="s">
        <v>2770</v>
      </c>
      <c r="T2191" s="1" t="s">
        <v>7607</v>
      </c>
      <c r="V2191" s="18">
        <v>1.5046296296296297E-4</v>
      </c>
      <c r="W2191" s="18">
        <v>0.10405092592592592</v>
      </c>
      <c r="X2191" s="18">
        <v>0.10390046296296296</v>
      </c>
      <c r="Y2191" s="1" t="e">
        <f>VLOOKUP(A2191,tickets!A:A,1,0)</f>
        <v>#N/A</v>
      </c>
    </row>
    <row r="2192" spans="1:25" x14ac:dyDescent="0.2">
      <c r="A2192" s="1" t="s">
        <v>2892</v>
      </c>
      <c r="B2192" s="1" t="s">
        <v>115</v>
      </c>
      <c r="C2192" s="1" t="s">
        <v>22</v>
      </c>
      <c r="D2192" s="1" t="s">
        <v>243</v>
      </c>
      <c r="E2192" s="1" t="s">
        <v>47</v>
      </c>
      <c r="F2192" s="1" t="s">
        <v>144</v>
      </c>
      <c r="G2192" s="1" t="s">
        <v>116</v>
      </c>
      <c r="H2192" s="1" t="s">
        <v>40</v>
      </c>
      <c r="I2192" s="1" t="s">
        <v>117</v>
      </c>
      <c r="J2192" s="1" t="s">
        <v>81</v>
      </c>
      <c r="K2192" s="1" t="s">
        <v>138</v>
      </c>
      <c r="L2192" s="1" t="s">
        <v>2896</v>
      </c>
      <c r="M2192" s="1" t="s">
        <v>2893</v>
      </c>
      <c r="N2192" s="1" t="s">
        <v>2894</v>
      </c>
      <c r="O2192" s="1" t="s">
        <v>122</v>
      </c>
      <c r="P2192" s="1" t="s">
        <v>246</v>
      </c>
      <c r="Q2192" s="1" t="s">
        <v>247</v>
      </c>
      <c r="R2192" s="1" t="s">
        <v>2895</v>
      </c>
      <c r="S2192" s="1" t="s">
        <v>2770</v>
      </c>
      <c r="T2192" s="1" t="s">
        <v>8164</v>
      </c>
      <c r="U2192" s="1" t="s">
        <v>8165</v>
      </c>
      <c r="V2192" s="18">
        <v>0</v>
      </c>
      <c r="W2192" s="18">
        <v>5.9930555555555563E-2</v>
      </c>
      <c r="X2192" s="18">
        <v>5.9930555555555563E-2</v>
      </c>
      <c r="Y2192" s="1" t="e">
        <f>VLOOKUP(A2192,tickets!A:A,1,0)</f>
        <v>#N/A</v>
      </c>
    </row>
    <row r="2193" spans="1:25" x14ac:dyDescent="0.2">
      <c r="A2193" s="1" t="s">
        <v>2857</v>
      </c>
      <c r="B2193" s="1" t="s">
        <v>112</v>
      </c>
      <c r="C2193" s="1" t="s">
        <v>18</v>
      </c>
      <c r="D2193" s="1" t="s">
        <v>242</v>
      </c>
      <c r="E2193" s="1" t="s">
        <v>61</v>
      </c>
      <c r="F2193" s="1" t="s">
        <v>453</v>
      </c>
      <c r="G2193" s="1" t="s">
        <v>110</v>
      </c>
      <c r="H2193" s="1" t="s">
        <v>50</v>
      </c>
      <c r="I2193" s="1" t="s">
        <v>109</v>
      </c>
      <c r="J2193" s="1" t="s">
        <v>81</v>
      </c>
      <c r="K2193" s="1" t="s">
        <v>111</v>
      </c>
      <c r="L2193" s="1" t="s">
        <v>2861</v>
      </c>
      <c r="M2193" s="1" t="s">
        <v>2858</v>
      </c>
      <c r="N2193" s="1" t="s">
        <v>2859</v>
      </c>
      <c r="O2193" s="1" t="s">
        <v>122</v>
      </c>
      <c r="P2193" s="1" t="s">
        <v>266</v>
      </c>
      <c r="Q2193" s="1" t="s">
        <v>267</v>
      </c>
      <c r="R2193" s="1" t="s">
        <v>2860</v>
      </c>
      <c r="S2193" s="1" t="s">
        <v>2770</v>
      </c>
      <c r="T2193" s="1" t="s">
        <v>2861</v>
      </c>
      <c r="U2193" s="1" t="s">
        <v>2861</v>
      </c>
      <c r="V2193" s="18">
        <v>0</v>
      </c>
      <c r="W2193" s="18">
        <v>1.5740740740740741E-3</v>
      </c>
      <c r="X2193" s="18">
        <v>1.5740740740740741E-3</v>
      </c>
      <c r="Y2193" s="1" t="e">
        <f>VLOOKUP(A2193,tickets!A:A,1,0)</f>
        <v>#N/A</v>
      </c>
    </row>
    <row r="2194" spans="1:25" x14ac:dyDescent="0.2">
      <c r="A2194" s="1" t="s">
        <v>2862</v>
      </c>
      <c r="B2194" s="1" t="s">
        <v>112</v>
      </c>
      <c r="C2194" s="1" t="s">
        <v>18</v>
      </c>
      <c r="D2194" s="1" t="s">
        <v>242</v>
      </c>
      <c r="E2194" s="1" t="s">
        <v>61</v>
      </c>
      <c r="F2194" s="1" t="s">
        <v>453</v>
      </c>
      <c r="G2194" s="1" t="s">
        <v>110</v>
      </c>
      <c r="H2194" s="1" t="s">
        <v>50</v>
      </c>
      <c r="I2194" s="1" t="s">
        <v>109</v>
      </c>
      <c r="J2194" s="1" t="s">
        <v>81</v>
      </c>
      <c r="K2194" s="1" t="s">
        <v>111</v>
      </c>
      <c r="L2194" s="1" t="s">
        <v>2866</v>
      </c>
      <c r="M2194" s="1" t="s">
        <v>2863</v>
      </c>
      <c r="N2194" s="1" t="s">
        <v>2864</v>
      </c>
      <c r="O2194" s="1" t="s">
        <v>122</v>
      </c>
      <c r="P2194" s="1" t="s">
        <v>266</v>
      </c>
      <c r="Q2194" s="1" t="s">
        <v>267</v>
      </c>
      <c r="R2194" s="1" t="s">
        <v>2865</v>
      </c>
      <c r="S2194" s="1" t="s">
        <v>2770</v>
      </c>
      <c r="T2194" s="1" t="s">
        <v>2866</v>
      </c>
      <c r="U2194" s="1" t="s">
        <v>2866</v>
      </c>
      <c r="V2194" s="18">
        <v>0</v>
      </c>
      <c r="W2194" s="18">
        <v>1.8634259259259261E-3</v>
      </c>
      <c r="X2194" s="18">
        <v>1.8634259259259261E-3</v>
      </c>
      <c r="Y2194" s="1" t="e">
        <f>VLOOKUP(A2194,tickets!A:A,1,0)</f>
        <v>#N/A</v>
      </c>
    </row>
    <row r="2195" spans="1:25" x14ac:dyDescent="0.2">
      <c r="A2195" s="1" t="s">
        <v>2867</v>
      </c>
      <c r="B2195" s="1" t="s">
        <v>112</v>
      </c>
      <c r="C2195" s="1" t="s">
        <v>18</v>
      </c>
      <c r="D2195" s="1" t="s">
        <v>242</v>
      </c>
      <c r="E2195" s="1" t="s">
        <v>61</v>
      </c>
      <c r="F2195" s="1" t="s">
        <v>453</v>
      </c>
      <c r="G2195" s="1" t="s">
        <v>110</v>
      </c>
      <c r="H2195" s="1" t="s">
        <v>50</v>
      </c>
      <c r="I2195" s="1" t="s">
        <v>109</v>
      </c>
      <c r="J2195" s="1" t="s">
        <v>81</v>
      </c>
      <c r="K2195" s="1" t="s">
        <v>111</v>
      </c>
      <c r="L2195" s="1" t="s">
        <v>2871</v>
      </c>
      <c r="M2195" s="1" t="s">
        <v>2868</v>
      </c>
      <c r="N2195" s="1" t="s">
        <v>2869</v>
      </c>
      <c r="O2195" s="1" t="s">
        <v>122</v>
      </c>
      <c r="P2195" s="1" t="s">
        <v>266</v>
      </c>
      <c r="Q2195" s="1" t="s">
        <v>267</v>
      </c>
      <c r="R2195" s="1" t="s">
        <v>2870</v>
      </c>
      <c r="S2195" s="1" t="s">
        <v>2770</v>
      </c>
      <c r="T2195" s="1" t="s">
        <v>2871</v>
      </c>
      <c r="U2195" s="1" t="s">
        <v>2871</v>
      </c>
      <c r="V2195" s="18">
        <v>0</v>
      </c>
      <c r="W2195" s="18">
        <v>2.2916666666666667E-3</v>
      </c>
      <c r="X2195" s="18">
        <v>2.2916666666666667E-3</v>
      </c>
      <c r="Y2195" s="1" t="e">
        <f>VLOOKUP(A2195,tickets!A:A,1,0)</f>
        <v>#N/A</v>
      </c>
    </row>
    <row r="2196" spans="1:25" x14ac:dyDescent="0.2">
      <c r="A2196" s="1" t="s">
        <v>2872</v>
      </c>
      <c r="B2196" s="1" t="s">
        <v>112</v>
      </c>
      <c r="C2196" s="1" t="s">
        <v>18</v>
      </c>
      <c r="D2196" s="1" t="s">
        <v>242</v>
      </c>
      <c r="E2196" s="1" t="s">
        <v>61</v>
      </c>
      <c r="F2196" s="1" t="s">
        <v>453</v>
      </c>
      <c r="G2196" s="1" t="s">
        <v>110</v>
      </c>
      <c r="H2196" s="1" t="s">
        <v>50</v>
      </c>
      <c r="I2196" s="1" t="s">
        <v>109</v>
      </c>
      <c r="J2196" s="1" t="s">
        <v>81</v>
      </c>
      <c r="K2196" s="1" t="s">
        <v>111</v>
      </c>
      <c r="L2196" s="1" t="s">
        <v>2876</v>
      </c>
      <c r="M2196" s="1" t="s">
        <v>2873</v>
      </c>
      <c r="N2196" s="1" t="s">
        <v>2874</v>
      </c>
      <c r="O2196" s="1" t="s">
        <v>122</v>
      </c>
      <c r="P2196" s="1" t="s">
        <v>266</v>
      </c>
      <c r="Q2196" s="1" t="s">
        <v>267</v>
      </c>
      <c r="R2196" s="1" t="s">
        <v>2875</v>
      </c>
      <c r="S2196" s="1" t="s">
        <v>2770</v>
      </c>
      <c r="T2196" s="1" t="s">
        <v>2876</v>
      </c>
      <c r="U2196" s="1" t="s">
        <v>2876</v>
      </c>
      <c r="V2196" s="18">
        <v>0</v>
      </c>
      <c r="W2196" s="18">
        <v>2.4189814814814816E-3</v>
      </c>
      <c r="X2196" s="18">
        <v>2.4189814814814816E-3</v>
      </c>
      <c r="Y2196" s="1" t="e">
        <f>VLOOKUP(A2196,tickets!A:A,1,0)</f>
        <v>#N/A</v>
      </c>
    </row>
    <row r="2197" spans="1:25" x14ac:dyDescent="0.2">
      <c r="A2197" s="1" t="s">
        <v>2877</v>
      </c>
      <c r="B2197" s="1" t="s">
        <v>112</v>
      </c>
      <c r="C2197" s="1" t="s">
        <v>18</v>
      </c>
      <c r="D2197" s="1" t="s">
        <v>242</v>
      </c>
      <c r="E2197" s="1" t="s">
        <v>61</v>
      </c>
      <c r="F2197" s="1" t="s">
        <v>453</v>
      </c>
      <c r="G2197" s="1" t="s">
        <v>110</v>
      </c>
      <c r="H2197" s="1" t="s">
        <v>50</v>
      </c>
      <c r="I2197" s="1" t="s">
        <v>109</v>
      </c>
      <c r="J2197" s="1" t="s">
        <v>81</v>
      </c>
      <c r="K2197" s="1" t="s">
        <v>111</v>
      </c>
      <c r="L2197" s="1" t="s">
        <v>2881</v>
      </c>
      <c r="M2197" s="1" t="s">
        <v>2878</v>
      </c>
      <c r="N2197" s="1" t="s">
        <v>2879</v>
      </c>
      <c r="O2197" s="1" t="s">
        <v>122</v>
      </c>
      <c r="P2197" s="1" t="s">
        <v>266</v>
      </c>
      <c r="Q2197" s="1" t="s">
        <v>267</v>
      </c>
      <c r="R2197" s="1" t="s">
        <v>2880</v>
      </c>
      <c r="S2197" s="1" t="s">
        <v>2770</v>
      </c>
      <c r="T2197" s="1" t="s">
        <v>2881</v>
      </c>
      <c r="U2197" s="1" t="s">
        <v>2881</v>
      </c>
      <c r="V2197" s="18">
        <v>0</v>
      </c>
      <c r="W2197" s="18">
        <v>2.6620370370370374E-3</v>
      </c>
      <c r="X2197" s="18">
        <v>2.6620370370370374E-3</v>
      </c>
      <c r="Y2197" s="1" t="e">
        <f>VLOOKUP(A2197,tickets!A:A,1,0)</f>
        <v>#N/A</v>
      </c>
    </row>
    <row r="2198" spans="1:25" x14ac:dyDescent="0.2">
      <c r="A2198" s="1" t="s">
        <v>2882</v>
      </c>
      <c r="B2198" s="1" t="s">
        <v>112</v>
      </c>
      <c r="C2198" s="1" t="s">
        <v>18</v>
      </c>
      <c r="D2198" s="1" t="s">
        <v>242</v>
      </c>
      <c r="E2198" s="1" t="s">
        <v>61</v>
      </c>
      <c r="F2198" s="1" t="s">
        <v>453</v>
      </c>
      <c r="G2198" s="1" t="s">
        <v>110</v>
      </c>
      <c r="H2198" s="1" t="s">
        <v>50</v>
      </c>
      <c r="I2198" s="1" t="s">
        <v>109</v>
      </c>
      <c r="J2198" s="1" t="s">
        <v>81</v>
      </c>
      <c r="K2198" s="1" t="s">
        <v>111</v>
      </c>
      <c r="L2198" s="1" t="s">
        <v>2886</v>
      </c>
      <c r="M2198" s="1" t="s">
        <v>2883</v>
      </c>
      <c r="N2198" s="1" t="s">
        <v>2884</v>
      </c>
      <c r="O2198" s="1" t="s">
        <v>122</v>
      </c>
      <c r="P2198" s="1" t="s">
        <v>266</v>
      </c>
      <c r="Q2198" s="1" t="s">
        <v>267</v>
      </c>
      <c r="R2198" s="1" t="s">
        <v>2885</v>
      </c>
      <c r="S2198" s="1" t="s">
        <v>2770</v>
      </c>
      <c r="T2198" s="1" t="s">
        <v>2886</v>
      </c>
      <c r="U2198" s="1" t="s">
        <v>2886</v>
      </c>
      <c r="V2198" s="18">
        <v>0</v>
      </c>
      <c r="W2198" s="18">
        <v>2.9745370370370373E-3</v>
      </c>
      <c r="X2198" s="18">
        <v>2.9745370370370373E-3</v>
      </c>
      <c r="Y2198" s="1" t="e">
        <f>VLOOKUP(A2198,tickets!A:A,1,0)</f>
        <v>#N/A</v>
      </c>
    </row>
    <row r="2199" spans="1:25" hidden="1" x14ac:dyDescent="0.2">
      <c r="A2199" s="1" t="s">
        <v>7680</v>
      </c>
      <c r="B2199" s="1" t="s">
        <v>115</v>
      </c>
      <c r="C2199" s="1" t="s">
        <v>295</v>
      </c>
      <c r="D2199" s="1" t="s">
        <v>243</v>
      </c>
      <c r="E2199" s="1" t="s">
        <v>261</v>
      </c>
      <c r="F2199" s="1" t="s">
        <v>144</v>
      </c>
      <c r="G2199" s="1" t="s">
        <v>116</v>
      </c>
      <c r="H2199" s="1" t="s">
        <v>40</v>
      </c>
      <c r="I2199" s="1" t="s">
        <v>117</v>
      </c>
      <c r="J2199" s="1" t="s">
        <v>81</v>
      </c>
      <c r="K2199" s="1" t="s">
        <v>111</v>
      </c>
      <c r="L2199" s="1" t="s">
        <v>7681</v>
      </c>
      <c r="M2199" s="1" t="s">
        <v>12079</v>
      </c>
      <c r="N2199" s="1" t="s">
        <v>12080</v>
      </c>
      <c r="O2199" s="1" t="s">
        <v>122</v>
      </c>
      <c r="P2199" s="1" t="s">
        <v>246</v>
      </c>
      <c r="Q2199" s="1" t="s">
        <v>247</v>
      </c>
      <c r="R2199" s="1" t="s">
        <v>12081</v>
      </c>
      <c r="S2199" s="1" t="s">
        <v>2770</v>
      </c>
      <c r="T2199" s="1" t="s">
        <v>7685</v>
      </c>
      <c r="U2199" s="1" t="s">
        <v>7686</v>
      </c>
      <c r="V2199" s="18">
        <v>7.3067129629629635E-2</v>
      </c>
      <c r="W2199" s="18">
        <v>0.10238425925925926</v>
      </c>
      <c r="X2199" s="18">
        <v>2.9317129629629634E-2</v>
      </c>
      <c r="Y2199" s="1" t="e">
        <f>VLOOKUP(A2199,tickets!A:A,1,0)</f>
        <v>#N/A</v>
      </c>
    </row>
    <row r="2200" spans="1:25" hidden="1" x14ac:dyDescent="0.2">
      <c r="A2200" s="1" t="s">
        <v>8567</v>
      </c>
      <c r="B2200" s="1" t="s">
        <v>115</v>
      </c>
      <c r="C2200" s="1" t="s">
        <v>295</v>
      </c>
      <c r="D2200" s="1" t="s">
        <v>243</v>
      </c>
      <c r="E2200" s="1" t="s">
        <v>261</v>
      </c>
      <c r="F2200" s="1" t="s">
        <v>144</v>
      </c>
      <c r="G2200" s="1" t="s">
        <v>116</v>
      </c>
      <c r="H2200" s="1" t="s">
        <v>40</v>
      </c>
      <c r="I2200" s="1" t="s">
        <v>117</v>
      </c>
      <c r="J2200" s="1" t="s">
        <v>81</v>
      </c>
      <c r="K2200" s="1" t="s">
        <v>111</v>
      </c>
      <c r="L2200" s="1" t="s">
        <v>8568</v>
      </c>
      <c r="M2200" s="1" t="s">
        <v>12082</v>
      </c>
      <c r="N2200" s="1" t="s">
        <v>12083</v>
      </c>
      <c r="O2200" s="1" t="s">
        <v>122</v>
      </c>
      <c r="P2200" s="1" t="s">
        <v>246</v>
      </c>
      <c r="Q2200" s="1" t="s">
        <v>247</v>
      </c>
      <c r="R2200" s="1" t="s">
        <v>12084</v>
      </c>
      <c r="S2200" s="1" t="s">
        <v>2770</v>
      </c>
      <c r="T2200" s="1" t="s">
        <v>8572</v>
      </c>
      <c r="U2200" s="1" t="s">
        <v>8573</v>
      </c>
      <c r="V2200" s="18">
        <v>0.18627314814814813</v>
      </c>
      <c r="W2200" s="18">
        <v>0.19114583333333335</v>
      </c>
      <c r="X2200" s="18">
        <v>4.8726851851851856E-3</v>
      </c>
      <c r="Y2200" s="1" t="e">
        <f>VLOOKUP(A2200,tickets!A:A,1,0)</f>
        <v>#N/A</v>
      </c>
    </row>
    <row r="2201" spans="1:25" x14ac:dyDescent="0.2">
      <c r="A2201" s="1" t="s">
        <v>2943</v>
      </c>
      <c r="B2201" s="1" t="s">
        <v>115</v>
      </c>
      <c r="C2201" s="1" t="s">
        <v>22</v>
      </c>
      <c r="D2201" s="1" t="s">
        <v>243</v>
      </c>
      <c r="E2201" s="1" t="s">
        <v>47</v>
      </c>
      <c r="F2201" s="1" t="s">
        <v>144</v>
      </c>
      <c r="G2201" s="1" t="s">
        <v>116</v>
      </c>
      <c r="H2201" s="1" t="s">
        <v>40</v>
      </c>
      <c r="I2201" s="1" t="s">
        <v>117</v>
      </c>
      <c r="J2201" s="1" t="s">
        <v>81</v>
      </c>
      <c r="K2201" s="1" t="s">
        <v>138</v>
      </c>
      <c r="L2201" s="1" t="s">
        <v>2947</v>
      </c>
      <c r="M2201" s="1" t="s">
        <v>2944</v>
      </c>
      <c r="N2201" s="1" t="s">
        <v>2945</v>
      </c>
      <c r="O2201" s="1" t="s">
        <v>122</v>
      </c>
      <c r="P2201" s="1" t="s">
        <v>246</v>
      </c>
      <c r="Q2201" s="1" t="s">
        <v>247</v>
      </c>
      <c r="R2201" s="1" t="s">
        <v>2946</v>
      </c>
      <c r="S2201" s="1" t="s">
        <v>2770</v>
      </c>
      <c r="T2201" s="1" t="s">
        <v>8678</v>
      </c>
      <c r="U2201" s="1" t="s">
        <v>8679</v>
      </c>
      <c r="V2201" s="18">
        <v>0</v>
      </c>
      <c r="W2201" s="18">
        <v>0.33832175925925928</v>
      </c>
      <c r="X2201" s="18">
        <v>0.33832175925925928</v>
      </c>
      <c r="Y2201" s="1" t="e">
        <f>VLOOKUP(A2201,tickets!A:A,1,0)</f>
        <v>#N/A</v>
      </c>
    </row>
    <row r="2202" spans="1:25" hidden="1" x14ac:dyDescent="0.2">
      <c r="A2202" s="1" t="s">
        <v>8222</v>
      </c>
      <c r="B2202" s="1" t="s">
        <v>132</v>
      </c>
      <c r="C2202" s="1" t="s">
        <v>309</v>
      </c>
      <c r="D2202" s="1" t="s">
        <v>257</v>
      </c>
      <c r="E2202" s="1" t="s">
        <v>284</v>
      </c>
      <c r="F2202" s="1" t="s">
        <v>219</v>
      </c>
      <c r="G2202" s="1" t="s">
        <v>116</v>
      </c>
      <c r="H2202" s="1" t="s">
        <v>40</v>
      </c>
      <c r="I2202" s="1" t="s">
        <v>117</v>
      </c>
      <c r="J2202" s="1" t="s">
        <v>81</v>
      </c>
      <c r="K2202" s="1" t="s">
        <v>413</v>
      </c>
      <c r="L2202" s="1" t="s">
        <v>425</v>
      </c>
      <c r="M2202" s="1" t="s">
        <v>12085</v>
      </c>
      <c r="N2202" s="1" t="s">
        <v>12086</v>
      </c>
      <c r="O2202" s="1" t="s">
        <v>122</v>
      </c>
      <c r="P2202" s="1" t="s">
        <v>199</v>
      </c>
      <c r="Q2202" s="1" t="s">
        <v>115</v>
      </c>
      <c r="R2202" s="1" t="s">
        <v>12087</v>
      </c>
      <c r="S2202" s="1" t="s">
        <v>2770</v>
      </c>
      <c r="T2202" s="1" t="s">
        <v>8226</v>
      </c>
      <c r="V2202" s="18">
        <v>8.3935185185185182E-2</v>
      </c>
      <c r="W2202" s="18">
        <v>8.7210648148148148E-2</v>
      </c>
      <c r="X2202" s="18">
        <v>3.2754629629629631E-3</v>
      </c>
      <c r="Y2202" s="1" t="e">
        <f>VLOOKUP(A2202,tickets!A:A,1,0)</f>
        <v>#N/A</v>
      </c>
    </row>
    <row r="2203" spans="1:25" hidden="1" x14ac:dyDescent="0.2">
      <c r="A2203" s="1" t="s">
        <v>8683</v>
      </c>
      <c r="B2203" s="1" t="s">
        <v>132</v>
      </c>
      <c r="C2203" s="1" t="s">
        <v>251</v>
      </c>
      <c r="D2203" s="1" t="s">
        <v>257</v>
      </c>
      <c r="E2203" s="1" t="s">
        <v>261</v>
      </c>
      <c r="F2203" s="1" t="s">
        <v>174</v>
      </c>
      <c r="G2203" s="1" t="s">
        <v>116</v>
      </c>
      <c r="H2203" s="1" t="s">
        <v>40</v>
      </c>
      <c r="I2203" s="1" t="s">
        <v>117</v>
      </c>
      <c r="J2203" s="1" t="s">
        <v>81</v>
      </c>
      <c r="K2203" s="1" t="s">
        <v>148</v>
      </c>
      <c r="L2203" s="1" t="s">
        <v>366</v>
      </c>
      <c r="M2203" s="1" t="s">
        <v>12088</v>
      </c>
      <c r="N2203" s="1" t="s">
        <v>12089</v>
      </c>
      <c r="O2203" s="1" t="s">
        <v>122</v>
      </c>
      <c r="P2203" s="1" t="s">
        <v>199</v>
      </c>
      <c r="Q2203" s="1" t="s">
        <v>115</v>
      </c>
      <c r="R2203" s="1" t="s">
        <v>12090</v>
      </c>
      <c r="S2203" s="1" t="s">
        <v>2770</v>
      </c>
      <c r="T2203" s="1" t="s">
        <v>8687</v>
      </c>
      <c r="U2203" s="1" t="s">
        <v>7868</v>
      </c>
      <c r="V2203" s="18">
        <v>0.14260416666666667</v>
      </c>
      <c r="W2203" s="18">
        <v>0.15050925925925926</v>
      </c>
      <c r="X2203" s="18">
        <v>7.905092592592592E-3</v>
      </c>
      <c r="Y2203" s="1" t="e">
        <f>VLOOKUP(A2203,tickets!A:A,1,0)</f>
        <v>#N/A</v>
      </c>
    </row>
    <row r="2204" spans="1:25" hidden="1" x14ac:dyDescent="0.2">
      <c r="A2204" s="1" t="s">
        <v>8138</v>
      </c>
      <c r="B2204" s="1" t="s">
        <v>132</v>
      </c>
      <c r="C2204" s="1" t="s">
        <v>357</v>
      </c>
      <c r="D2204" s="1" t="s">
        <v>251</v>
      </c>
      <c r="E2204" s="1" t="s">
        <v>358</v>
      </c>
      <c r="F2204" s="1" t="s">
        <v>359</v>
      </c>
      <c r="G2204" s="1" t="s">
        <v>110</v>
      </c>
      <c r="H2204" s="1" t="s">
        <v>50</v>
      </c>
      <c r="I2204" s="1" t="s">
        <v>109</v>
      </c>
      <c r="J2204" s="1" t="s">
        <v>81</v>
      </c>
      <c r="K2204" s="1" t="s">
        <v>114</v>
      </c>
      <c r="L2204" s="1" t="s">
        <v>8139</v>
      </c>
      <c r="M2204" s="1" t="s">
        <v>12091</v>
      </c>
      <c r="N2204" s="1" t="s">
        <v>12092</v>
      </c>
      <c r="O2204" s="1" t="s">
        <v>122</v>
      </c>
      <c r="P2204" s="1" t="s">
        <v>246</v>
      </c>
      <c r="Q2204" s="1" t="s">
        <v>247</v>
      </c>
      <c r="R2204" s="1" t="s">
        <v>12093</v>
      </c>
      <c r="S2204" s="1" t="s">
        <v>2770</v>
      </c>
      <c r="U2204" s="1" t="s">
        <v>978</v>
      </c>
      <c r="V2204" s="18">
        <v>0</v>
      </c>
      <c r="W2204" s="18">
        <v>4.0601851851851854E-2</v>
      </c>
      <c r="X2204" s="18">
        <v>4.0601851851851854E-2</v>
      </c>
      <c r="Y2204" s="1" t="e">
        <f>VLOOKUP(A2204,tickets!A:A,1,0)</f>
        <v>#N/A</v>
      </c>
    </row>
    <row r="2205" spans="1:25" x14ac:dyDescent="0.2">
      <c r="A2205" s="1" t="s">
        <v>2852</v>
      </c>
      <c r="B2205" s="1" t="s">
        <v>112</v>
      </c>
      <c r="C2205" s="1" t="s">
        <v>18</v>
      </c>
      <c r="D2205" s="1" t="s">
        <v>18</v>
      </c>
      <c r="E2205" s="1" t="s">
        <v>499</v>
      </c>
      <c r="F2205" s="1" t="s">
        <v>1770</v>
      </c>
      <c r="G2205" s="1" t="s">
        <v>110</v>
      </c>
      <c r="H2205" s="1" t="s">
        <v>50</v>
      </c>
      <c r="I2205" s="1" t="s">
        <v>109</v>
      </c>
      <c r="J2205" s="1" t="s">
        <v>81</v>
      </c>
      <c r="K2205" s="1" t="s">
        <v>111</v>
      </c>
      <c r="L2205" s="1" t="s">
        <v>2856</v>
      </c>
      <c r="M2205" s="1" t="s">
        <v>2853</v>
      </c>
      <c r="N2205" s="1" t="s">
        <v>2854</v>
      </c>
      <c r="O2205" s="1" t="s">
        <v>122</v>
      </c>
      <c r="P2205" s="1" t="s">
        <v>266</v>
      </c>
      <c r="Q2205" s="1" t="s">
        <v>267</v>
      </c>
      <c r="R2205" s="1" t="s">
        <v>2855</v>
      </c>
      <c r="S2205" s="1" t="s">
        <v>2770</v>
      </c>
      <c r="T2205" s="1" t="s">
        <v>6115</v>
      </c>
      <c r="U2205" s="1" t="s">
        <v>6339</v>
      </c>
      <c r="V2205" s="18">
        <v>0</v>
      </c>
      <c r="W2205" s="18">
        <v>6.9444444444444447E-4</v>
      </c>
      <c r="X2205" s="18">
        <v>6.9444444444444447E-4</v>
      </c>
      <c r="Y2205" s="1" t="e">
        <f>VLOOKUP(A2205,tickets!A:A,1,0)</f>
        <v>#N/A</v>
      </c>
    </row>
    <row r="2206" spans="1:25" x14ac:dyDescent="0.2">
      <c r="A2206" s="1" t="s">
        <v>3307</v>
      </c>
      <c r="B2206" s="1" t="s">
        <v>115</v>
      </c>
      <c r="C2206" s="1" t="s">
        <v>18</v>
      </c>
      <c r="D2206" s="1" t="s">
        <v>243</v>
      </c>
      <c r="E2206" s="1" t="s">
        <v>57</v>
      </c>
      <c r="F2206" s="1" t="s">
        <v>191</v>
      </c>
      <c r="G2206" s="1" t="s">
        <v>116</v>
      </c>
      <c r="H2206" s="1" t="s">
        <v>40</v>
      </c>
      <c r="I2206" s="1" t="s">
        <v>117</v>
      </c>
      <c r="J2206" s="1" t="s">
        <v>81</v>
      </c>
      <c r="K2206" s="1" t="s">
        <v>118</v>
      </c>
      <c r="L2206" s="1" t="s">
        <v>3311</v>
      </c>
      <c r="M2206" s="1" t="s">
        <v>3308</v>
      </c>
      <c r="N2206" s="1" t="s">
        <v>3309</v>
      </c>
      <c r="O2206" s="1" t="s">
        <v>122</v>
      </c>
      <c r="P2206" s="1" t="s">
        <v>246</v>
      </c>
      <c r="Q2206" s="1" t="s">
        <v>247</v>
      </c>
      <c r="R2206" s="1" t="s">
        <v>3310</v>
      </c>
      <c r="S2206" s="1" t="s">
        <v>3257</v>
      </c>
      <c r="T2206" s="1" t="s">
        <v>9163</v>
      </c>
      <c r="U2206" s="1" t="s">
        <v>9164</v>
      </c>
      <c r="V2206" s="18">
        <v>4.4442245370370372</v>
      </c>
      <c r="W2206" s="18">
        <v>4.9323263888888889</v>
      </c>
      <c r="X2206" s="18">
        <v>0.48810185185185184</v>
      </c>
      <c r="Y2206" s="1" t="e">
        <f>VLOOKUP(A2206,tickets!A:A,1,0)</f>
        <v>#N/A</v>
      </c>
    </row>
    <row r="2207" spans="1:25" hidden="1" x14ac:dyDescent="0.2">
      <c r="A2207" s="1" t="s">
        <v>8109</v>
      </c>
      <c r="B2207" s="1" t="s">
        <v>115</v>
      </c>
      <c r="C2207" s="1" t="s">
        <v>242</v>
      </c>
      <c r="D2207" s="1" t="s">
        <v>243</v>
      </c>
      <c r="E2207" s="1" t="s">
        <v>284</v>
      </c>
      <c r="F2207" s="1" t="s">
        <v>191</v>
      </c>
      <c r="G2207" s="1" t="s">
        <v>116</v>
      </c>
      <c r="H2207" s="1" t="s">
        <v>40</v>
      </c>
      <c r="I2207" s="1" t="s">
        <v>117</v>
      </c>
      <c r="J2207" s="1" t="s">
        <v>81</v>
      </c>
      <c r="K2207" s="1" t="s">
        <v>118</v>
      </c>
      <c r="L2207" s="1" t="s">
        <v>8110</v>
      </c>
      <c r="M2207" s="1" t="s">
        <v>12094</v>
      </c>
      <c r="N2207" s="1" t="s">
        <v>12095</v>
      </c>
      <c r="O2207" s="1" t="s">
        <v>122</v>
      </c>
      <c r="P2207" s="1" t="s">
        <v>246</v>
      </c>
      <c r="Q2207" s="1" t="s">
        <v>247</v>
      </c>
      <c r="R2207" s="1" t="s">
        <v>12096</v>
      </c>
      <c r="S2207" s="1" t="s">
        <v>2770</v>
      </c>
      <c r="T2207" s="1" t="s">
        <v>8114</v>
      </c>
      <c r="V2207" s="18">
        <v>4.2106481481481488E-2</v>
      </c>
      <c r="W2207" s="18">
        <v>5.0821759259259254E-2</v>
      </c>
      <c r="X2207" s="18">
        <v>8.7152777777777784E-3</v>
      </c>
      <c r="Y2207" s="1" t="e">
        <f>VLOOKUP(A2207,tickets!A:A,1,0)</f>
        <v>#N/A</v>
      </c>
    </row>
    <row r="2208" spans="1:25" x14ac:dyDescent="0.2">
      <c r="A2208" s="1" t="s">
        <v>2948</v>
      </c>
      <c r="B2208" s="1" t="s">
        <v>112</v>
      </c>
      <c r="C2208" s="1" t="s">
        <v>18</v>
      </c>
      <c r="D2208" s="1" t="s">
        <v>311</v>
      </c>
      <c r="E2208" s="1" t="s">
        <v>57</v>
      </c>
      <c r="F2208" s="1" t="s">
        <v>134</v>
      </c>
      <c r="G2208" s="1" t="s">
        <v>110</v>
      </c>
      <c r="H2208" s="1" t="s">
        <v>50</v>
      </c>
      <c r="I2208" s="1" t="s">
        <v>109</v>
      </c>
      <c r="J2208" s="1" t="s">
        <v>81</v>
      </c>
      <c r="K2208" s="1" t="s">
        <v>121</v>
      </c>
      <c r="L2208" s="1" t="s">
        <v>2953</v>
      </c>
      <c r="M2208" s="1" t="s">
        <v>2949</v>
      </c>
      <c r="N2208" s="1" t="s">
        <v>2950</v>
      </c>
      <c r="O2208" s="1" t="s">
        <v>122</v>
      </c>
      <c r="P2208" s="1" t="s">
        <v>246</v>
      </c>
      <c r="Q2208" s="1" t="s">
        <v>247</v>
      </c>
      <c r="R2208" s="1" t="s">
        <v>2951</v>
      </c>
      <c r="S2208" s="1" t="s">
        <v>2952</v>
      </c>
      <c r="T2208" s="1" t="s">
        <v>504</v>
      </c>
      <c r="U2208" s="1" t="s">
        <v>8810</v>
      </c>
      <c r="V2208" s="18">
        <v>0.22666666666666668</v>
      </c>
      <c r="W2208" s="18">
        <v>0.5823032407407408</v>
      </c>
      <c r="X2208" s="18">
        <v>0.35563657407407406</v>
      </c>
      <c r="Y2208" s="1" t="e">
        <f>VLOOKUP(A2208,tickets!A:A,1,0)</f>
        <v>#N/A</v>
      </c>
    </row>
    <row r="2209" spans="1:25" hidden="1" x14ac:dyDescent="0.2">
      <c r="A2209" s="1" t="s">
        <v>8014</v>
      </c>
      <c r="B2209" s="1" t="s">
        <v>132</v>
      </c>
      <c r="C2209" s="1" t="s">
        <v>309</v>
      </c>
      <c r="D2209" s="1" t="s">
        <v>257</v>
      </c>
      <c r="E2209" s="1" t="s">
        <v>284</v>
      </c>
      <c r="F2209" s="1" t="s">
        <v>174</v>
      </c>
      <c r="G2209" s="1" t="s">
        <v>116</v>
      </c>
      <c r="H2209" s="1" t="s">
        <v>40</v>
      </c>
      <c r="I2209" s="1" t="s">
        <v>117</v>
      </c>
      <c r="J2209" s="1" t="s">
        <v>81</v>
      </c>
      <c r="K2209" s="1" t="s">
        <v>200</v>
      </c>
      <c r="L2209" s="1" t="s">
        <v>8015</v>
      </c>
      <c r="M2209" s="1" t="s">
        <v>12097</v>
      </c>
      <c r="N2209" s="1" t="s">
        <v>12098</v>
      </c>
      <c r="O2209" s="1" t="s">
        <v>122</v>
      </c>
      <c r="P2209" s="1" t="s">
        <v>199</v>
      </c>
      <c r="Q2209" s="1" t="s">
        <v>115</v>
      </c>
      <c r="R2209" s="1" t="s">
        <v>12099</v>
      </c>
      <c r="S2209" s="1" t="s">
        <v>2770</v>
      </c>
      <c r="T2209" s="1" t="s">
        <v>8019</v>
      </c>
      <c r="V2209" s="18">
        <v>3.4606481481481485E-3</v>
      </c>
      <c r="W2209" s="18">
        <v>7.106481481481481E-3</v>
      </c>
      <c r="X2209" s="18">
        <v>3.645833333333333E-3</v>
      </c>
      <c r="Y2209" s="1" t="e">
        <f>VLOOKUP(A2209,tickets!A:A,1,0)</f>
        <v>#N/A</v>
      </c>
    </row>
    <row r="2210" spans="1:25" hidden="1" x14ac:dyDescent="0.2">
      <c r="A2210" s="1" t="s">
        <v>7608</v>
      </c>
      <c r="B2210" s="1" t="s">
        <v>132</v>
      </c>
      <c r="C2210" s="1" t="s">
        <v>256</v>
      </c>
      <c r="D2210" s="1" t="s">
        <v>257</v>
      </c>
      <c r="E2210" s="1" t="s">
        <v>258</v>
      </c>
      <c r="F2210" s="1" t="s">
        <v>174</v>
      </c>
      <c r="G2210" s="1" t="s">
        <v>116</v>
      </c>
      <c r="H2210" s="1" t="s">
        <v>40</v>
      </c>
      <c r="I2210" s="1" t="s">
        <v>117</v>
      </c>
      <c r="J2210" s="1" t="s">
        <v>81</v>
      </c>
      <c r="K2210" s="1" t="s">
        <v>129</v>
      </c>
      <c r="L2210" s="1" t="s">
        <v>5462</v>
      </c>
      <c r="M2210" s="1" t="s">
        <v>12100</v>
      </c>
      <c r="N2210" s="1" t="s">
        <v>12101</v>
      </c>
      <c r="O2210" s="1" t="s">
        <v>122</v>
      </c>
      <c r="P2210" s="1" t="s">
        <v>199</v>
      </c>
      <c r="Q2210" s="1" t="s">
        <v>115</v>
      </c>
      <c r="R2210" s="1" t="s">
        <v>12102</v>
      </c>
      <c r="S2210" s="1" t="s">
        <v>2952</v>
      </c>
      <c r="T2210" s="1" t="s">
        <v>7612</v>
      </c>
      <c r="V2210" s="18">
        <v>0.65137731481481487</v>
      </c>
      <c r="W2210" s="18">
        <v>0.66027777777777774</v>
      </c>
      <c r="X2210" s="18">
        <v>8.9004629629629625E-3</v>
      </c>
      <c r="Y2210" s="1" t="e">
        <f>VLOOKUP(A2210,tickets!A:A,1,0)</f>
        <v>#N/A</v>
      </c>
    </row>
    <row r="2211" spans="1:25" x14ac:dyDescent="0.2">
      <c r="A2211" s="1" t="s">
        <v>2998</v>
      </c>
      <c r="B2211" s="1" t="s">
        <v>115</v>
      </c>
      <c r="C2211" s="1" t="s">
        <v>18</v>
      </c>
      <c r="D2211" s="1" t="s">
        <v>243</v>
      </c>
      <c r="E2211" s="1" t="s">
        <v>61</v>
      </c>
      <c r="F2211" s="1" t="s">
        <v>144</v>
      </c>
      <c r="G2211" s="1" t="s">
        <v>116</v>
      </c>
      <c r="H2211" s="1" t="s">
        <v>40</v>
      </c>
      <c r="I2211" s="1" t="s">
        <v>117</v>
      </c>
      <c r="J2211" s="1" t="s">
        <v>81</v>
      </c>
      <c r="K2211" s="1" t="s">
        <v>111</v>
      </c>
      <c r="L2211" s="1" t="s">
        <v>3002</v>
      </c>
      <c r="M2211" s="1" t="s">
        <v>2999</v>
      </c>
      <c r="N2211" s="1" t="s">
        <v>3000</v>
      </c>
      <c r="O2211" s="1" t="s">
        <v>122</v>
      </c>
      <c r="P2211" s="1" t="s">
        <v>246</v>
      </c>
      <c r="Q2211" s="1" t="s">
        <v>247</v>
      </c>
      <c r="R2211" s="1" t="s">
        <v>3001</v>
      </c>
      <c r="S2211" s="1" t="s">
        <v>2952</v>
      </c>
      <c r="T2211" s="1" t="s">
        <v>7737</v>
      </c>
      <c r="U2211" s="1" t="s">
        <v>7738</v>
      </c>
      <c r="V2211" s="18">
        <v>0.76780092592592597</v>
      </c>
      <c r="W2211" s="18">
        <v>0.79462962962962969</v>
      </c>
      <c r="X2211" s="18">
        <v>2.6828703703703702E-2</v>
      </c>
      <c r="Y2211" s="1" t="e">
        <f>VLOOKUP(A2211,tickets!A:A,1,0)</f>
        <v>#N/A</v>
      </c>
    </row>
    <row r="2212" spans="1:25" x14ac:dyDescent="0.2">
      <c r="A2212" s="1" t="s">
        <v>2993</v>
      </c>
      <c r="B2212" s="1" t="s">
        <v>115</v>
      </c>
      <c r="C2212" s="1" t="s">
        <v>20</v>
      </c>
      <c r="D2212" s="1" t="s">
        <v>257</v>
      </c>
      <c r="E2212" s="1" t="s">
        <v>66</v>
      </c>
      <c r="F2212" s="1" t="s">
        <v>151</v>
      </c>
      <c r="G2212" s="1" t="s">
        <v>116</v>
      </c>
      <c r="H2212" s="1" t="s">
        <v>40</v>
      </c>
      <c r="I2212" s="1" t="s">
        <v>117</v>
      </c>
      <c r="J2212" s="1" t="s">
        <v>81</v>
      </c>
      <c r="K2212" s="1" t="s">
        <v>111</v>
      </c>
      <c r="L2212" s="1" t="s">
        <v>2997</v>
      </c>
      <c r="M2212" s="1" t="s">
        <v>2994</v>
      </c>
      <c r="N2212" s="1" t="s">
        <v>2995</v>
      </c>
      <c r="O2212" s="1" t="s">
        <v>122</v>
      </c>
      <c r="P2212" s="1" t="s">
        <v>246</v>
      </c>
      <c r="Q2212" s="1" t="s">
        <v>247</v>
      </c>
      <c r="R2212" s="1" t="s">
        <v>2996</v>
      </c>
      <c r="S2212" s="1" t="s">
        <v>2952</v>
      </c>
      <c r="T2212" s="1" t="s">
        <v>7742</v>
      </c>
      <c r="U2212" s="1" t="s">
        <v>7743</v>
      </c>
      <c r="V2212" s="18">
        <v>0.23542824074074073</v>
      </c>
      <c r="W2212" s="18">
        <v>0.62972222222222218</v>
      </c>
      <c r="X2212" s="18">
        <v>0.39429398148148148</v>
      </c>
      <c r="Y2212" s="1" t="e">
        <f>VLOOKUP(A2212,tickets!A:A,1,0)</f>
        <v>#N/A</v>
      </c>
    </row>
    <row r="2213" spans="1:25" x14ac:dyDescent="0.2">
      <c r="A2213" s="1" t="s">
        <v>2979</v>
      </c>
      <c r="B2213" s="1" t="s">
        <v>115</v>
      </c>
      <c r="C2213" s="1" t="s">
        <v>14</v>
      </c>
      <c r="D2213" s="1" t="s">
        <v>257</v>
      </c>
      <c r="E2213" s="1" t="s">
        <v>49</v>
      </c>
      <c r="F2213" s="1" t="s">
        <v>156</v>
      </c>
      <c r="G2213" s="1" t="s">
        <v>116</v>
      </c>
      <c r="H2213" s="1" t="s">
        <v>40</v>
      </c>
      <c r="I2213" s="1" t="s">
        <v>117</v>
      </c>
      <c r="J2213" s="1" t="s">
        <v>81</v>
      </c>
      <c r="K2213" s="1" t="s">
        <v>155</v>
      </c>
      <c r="L2213" s="1" t="s">
        <v>2982</v>
      </c>
      <c r="M2213" s="1" t="s">
        <v>2980</v>
      </c>
      <c r="N2213" s="1" t="s">
        <v>2910</v>
      </c>
      <c r="O2213" s="1" t="s">
        <v>122</v>
      </c>
      <c r="P2213" s="1" t="s">
        <v>246</v>
      </c>
      <c r="Q2213" s="1" t="s">
        <v>247</v>
      </c>
      <c r="R2213" s="1" t="s">
        <v>2981</v>
      </c>
      <c r="S2213" s="1" t="s">
        <v>2952</v>
      </c>
      <c r="T2213" s="1" t="s">
        <v>8278</v>
      </c>
      <c r="V2213" s="18">
        <v>0.2479861111111111</v>
      </c>
      <c r="W2213" s="18">
        <v>0.75444444444444436</v>
      </c>
      <c r="X2213" s="18">
        <v>0.50645833333333334</v>
      </c>
      <c r="Y2213" s="1" t="e">
        <f>VLOOKUP(A2213,tickets!A:A,1,0)</f>
        <v>#N/A</v>
      </c>
    </row>
    <row r="2214" spans="1:25" hidden="1" x14ac:dyDescent="0.2">
      <c r="A2214" s="1" t="s">
        <v>8895</v>
      </c>
      <c r="B2214" s="1" t="s">
        <v>132</v>
      </c>
      <c r="C2214" s="1" t="s">
        <v>251</v>
      </c>
      <c r="D2214" s="1" t="s">
        <v>257</v>
      </c>
      <c r="E2214" s="1" t="s">
        <v>261</v>
      </c>
      <c r="F2214" s="1" t="s">
        <v>461</v>
      </c>
      <c r="G2214" s="1" t="s">
        <v>116</v>
      </c>
      <c r="H2214" s="1" t="s">
        <v>40</v>
      </c>
      <c r="I2214" s="1" t="s">
        <v>117</v>
      </c>
      <c r="J2214" s="1" t="s">
        <v>81</v>
      </c>
      <c r="K2214" s="1" t="s">
        <v>129</v>
      </c>
      <c r="L2214" s="1" t="s">
        <v>314</v>
      </c>
      <c r="M2214" s="1" t="s">
        <v>12103</v>
      </c>
      <c r="N2214" s="1" t="s">
        <v>12104</v>
      </c>
      <c r="O2214" s="1" t="s">
        <v>122</v>
      </c>
      <c r="P2214" s="1" t="s">
        <v>199</v>
      </c>
      <c r="Q2214" s="1" t="s">
        <v>115</v>
      </c>
      <c r="R2214" s="1" t="s">
        <v>12105</v>
      </c>
      <c r="S2214" s="1" t="s">
        <v>2770</v>
      </c>
      <c r="T2214" s="1" t="s">
        <v>7927</v>
      </c>
      <c r="U2214" s="1" t="s">
        <v>7868</v>
      </c>
      <c r="V2214" s="18">
        <v>1.238425925925926E-2</v>
      </c>
      <c r="W2214" s="18">
        <v>1.6631944444444446E-2</v>
      </c>
      <c r="X2214" s="18">
        <v>4.2476851851851851E-3</v>
      </c>
      <c r="Y2214" s="1" t="e">
        <f>VLOOKUP(A2214,tickets!A:A,1,0)</f>
        <v>#N/A</v>
      </c>
    </row>
    <row r="2215" spans="1:25" hidden="1" x14ac:dyDescent="0.2">
      <c r="A2215" s="1" t="s">
        <v>8398</v>
      </c>
      <c r="B2215" s="1" t="s">
        <v>132</v>
      </c>
      <c r="C2215" s="1" t="s">
        <v>256</v>
      </c>
      <c r="D2215" s="1" t="s">
        <v>257</v>
      </c>
      <c r="E2215" s="1" t="s">
        <v>258</v>
      </c>
      <c r="F2215" s="1" t="s">
        <v>461</v>
      </c>
      <c r="G2215" s="1" t="s">
        <v>116</v>
      </c>
      <c r="H2215" s="1" t="s">
        <v>40</v>
      </c>
      <c r="I2215" s="1" t="s">
        <v>117</v>
      </c>
      <c r="J2215" s="1" t="s">
        <v>81</v>
      </c>
      <c r="K2215" s="1" t="s">
        <v>129</v>
      </c>
      <c r="L2215" s="1" t="s">
        <v>6133</v>
      </c>
      <c r="M2215" s="1" t="s">
        <v>12106</v>
      </c>
      <c r="N2215" s="1" t="s">
        <v>12107</v>
      </c>
      <c r="O2215" s="1" t="s">
        <v>122</v>
      </c>
      <c r="P2215" s="1" t="s">
        <v>199</v>
      </c>
      <c r="Q2215" s="1" t="s">
        <v>115</v>
      </c>
      <c r="R2215" s="1" t="s">
        <v>12108</v>
      </c>
      <c r="S2215" s="1" t="s">
        <v>2952</v>
      </c>
      <c r="T2215" s="1" t="s">
        <v>8402</v>
      </c>
      <c r="V2215" s="18">
        <v>0.24690972222222221</v>
      </c>
      <c r="W2215" s="18">
        <v>0.64907407407407403</v>
      </c>
      <c r="X2215" s="18">
        <v>0.40216435185185184</v>
      </c>
      <c r="Y2215" s="1" t="e">
        <f>VLOOKUP(A2215,tickets!A:A,1,0)</f>
        <v>#N/A</v>
      </c>
    </row>
    <row r="2216" spans="1:25" hidden="1" x14ac:dyDescent="0.2">
      <c r="A2216" s="1" t="s">
        <v>8899</v>
      </c>
      <c r="B2216" s="1" t="s">
        <v>132</v>
      </c>
      <c r="C2216" s="1" t="s">
        <v>256</v>
      </c>
      <c r="D2216" s="1" t="s">
        <v>257</v>
      </c>
      <c r="E2216" s="1" t="s">
        <v>263</v>
      </c>
      <c r="F2216" s="1" t="s">
        <v>461</v>
      </c>
      <c r="G2216" s="1" t="s">
        <v>116</v>
      </c>
      <c r="H2216" s="1" t="s">
        <v>40</v>
      </c>
      <c r="I2216" s="1" t="s">
        <v>117</v>
      </c>
      <c r="J2216" s="1" t="s">
        <v>81</v>
      </c>
      <c r="K2216" s="1" t="s">
        <v>129</v>
      </c>
      <c r="L2216" s="1" t="s">
        <v>314</v>
      </c>
      <c r="M2216" s="1" t="s">
        <v>12109</v>
      </c>
      <c r="N2216" s="1" t="s">
        <v>12110</v>
      </c>
      <c r="O2216" s="1" t="s">
        <v>122</v>
      </c>
      <c r="P2216" s="1" t="s">
        <v>199</v>
      </c>
      <c r="Q2216" s="1" t="s">
        <v>115</v>
      </c>
      <c r="R2216" s="1" t="s">
        <v>12111</v>
      </c>
      <c r="S2216" s="1" t="s">
        <v>2952</v>
      </c>
      <c r="T2216" s="1" t="s">
        <v>8903</v>
      </c>
      <c r="U2216" s="1" t="s">
        <v>8904</v>
      </c>
      <c r="V2216" s="18">
        <v>0.23959490740740741</v>
      </c>
      <c r="W2216" s="18">
        <v>0.24474537037037036</v>
      </c>
      <c r="X2216" s="18">
        <v>5.1504629629629635E-3</v>
      </c>
      <c r="Y2216" s="1" t="e">
        <f>VLOOKUP(A2216,tickets!A:A,1,0)</f>
        <v>#N/A</v>
      </c>
    </row>
    <row r="2217" spans="1:25" hidden="1" x14ac:dyDescent="0.2">
      <c r="A2217" s="1" t="s">
        <v>8415</v>
      </c>
      <c r="B2217" s="1" t="s">
        <v>164</v>
      </c>
      <c r="C2217" s="1" t="s">
        <v>295</v>
      </c>
      <c r="D2217" s="1" t="s">
        <v>251</v>
      </c>
      <c r="E2217" s="1" t="s">
        <v>481</v>
      </c>
      <c r="F2217" s="1" t="s">
        <v>335</v>
      </c>
      <c r="G2217" s="1" t="s">
        <v>116</v>
      </c>
      <c r="H2217" s="1" t="s">
        <v>40</v>
      </c>
      <c r="I2217" s="1" t="s">
        <v>117</v>
      </c>
      <c r="J2217" s="1" t="s">
        <v>4186</v>
      </c>
      <c r="K2217" s="1" t="s">
        <v>129</v>
      </c>
      <c r="L2217" s="1" t="s">
        <v>8416</v>
      </c>
      <c r="M2217" s="1" t="s">
        <v>12112</v>
      </c>
      <c r="N2217" s="1" t="s">
        <v>12113</v>
      </c>
      <c r="O2217" s="1" t="s">
        <v>122</v>
      </c>
      <c r="P2217" s="1" t="s">
        <v>246</v>
      </c>
      <c r="Q2217" s="1" t="s">
        <v>247</v>
      </c>
      <c r="R2217" s="1" t="s">
        <v>12114</v>
      </c>
      <c r="S2217" s="1" t="s">
        <v>2770</v>
      </c>
      <c r="T2217" s="1" t="s">
        <v>8420</v>
      </c>
      <c r="U2217" s="1" t="s">
        <v>8421</v>
      </c>
      <c r="V2217" s="18">
        <v>0</v>
      </c>
      <c r="W2217" s="18">
        <v>0</v>
      </c>
      <c r="X2217" s="18">
        <v>0</v>
      </c>
      <c r="Y2217" s="1" t="e">
        <f>VLOOKUP(A2217,tickets!A:A,1,0)</f>
        <v>#N/A</v>
      </c>
    </row>
    <row r="2218" spans="1:25" hidden="1" x14ac:dyDescent="0.2">
      <c r="A2218" s="1" t="s">
        <v>7944</v>
      </c>
      <c r="B2218" s="1" t="s">
        <v>132</v>
      </c>
      <c r="C2218" s="1" t="s">
        <v>256</v>
      </c>
      <c r="D2218" s="1" t="s">
        <v>257</v>
      </c>
      <c r="E2218" s="1" t="s">
        <v>258</v>
      </c>
      <c r="F2218" s="1" t="s">
        <v>219</v>
      </c>
      <c r="G2218" s="1" t="s">
        <v>116</v>
      </c>
      <c r="H2218" s="1" t="s">
        <v>40</v>
      </c>
      <c r="I2218" s="1" t="s">
        <v>117</v>
      </c>
      <c r="J2218" s="1" t="s">
        <v>81</v>
      </c>
      <c r="K2218" s="1" t="s">
        <v>129</v>
      </c>
      <c r="L2218" s="1" t="s">
        <v>314</v>
      </c>
      <c r="M2218" s="1" t="s">
        <v>12115</v>
      </c>
      <c r="N2218" s="1" t="s">
        <v>12116</v>
      </c>
      <c r="O2218" s="1" t="s">
        <v>122</v>
      </c>
      <c r="P2218" s="1" t="s">
        <v>199</v>
      </c>
      <c r="Q2218" s="1" t="s">
        <v>115</v>
      </c>
      <c r="R2218" s="1" t="s">
        <v>12117</v>
      </c>
      <c r="S2218" s="1" t="s">
        <v>2770</v>
      </c>
      <c r="T2218" s="1" t="s">
        <v>7948</v>
      </c>
      <c r="V2218" s="18">
        <v>0</v>
      </c>
      <c r="W2218" s="18">
        <v>4.5000000000000005E-2</v>
      </c>
      <c r="X2218" s="18">
        <v>4.5000000000000005E-2</v>
      </c>
      <c r="Y2218" s="1" t="e">
        <f>VLOOKUP(A2218,tickets!A:A,1,0)</f>
        <v>#N/A</v>
      </c>
    </row>
    <row r="2219" spans="1:25" x14ac:dyDescent="0.2">
      <c r="A2219" s="1" t="s">
        <v>2912</v>
      </c>
      <c r="B2219" s="1" t="s">
        <v>112</v>
      </c>
      <c r="C2219" s="1" t="s">
        <v>18</v>
      </c>
      <c r="D2219" s="1" t="s">
        <v>18</v>
      </c>
      <c r="E2219" s="1" t="s">
        <v>499</v>
      </c>
      <c r="F2219" s="1" t="s">
        <v>1770</v>
      </c>
      <c r="G2219" s="1" t="s">
        <v>110</v>
      </c>
      <c r="H2219" s="1" t="s">
        <v>50</v>
      </c>
      <c r="I2219" s="1" t="s">
        <v>109</v>
      </c>
      <c r="J2219" s="1" t="s">
        <v>81</v>
      </c>
      <c r="K2219" s="1" t="s">
        <v>111</v>
      </c>
      <c r="L2219" s="1" t="s">
        <v>2916</v>
      </c>
      <c r="M2219" s="1" t="s">
        <v>2913</v>
      </c>
      <c r="N2219" s="1" t="s">
        <v>2914</v>
      </c>
      <c r="O2219" s="1" t="s">
        <v>122</v>
      </c>
      <c r="P2219" s="1" t="s">
        <v>266</v>
      </c>
      <c r="Q2219" s="1" t="s">
        <v>267</v>
      </c>
      <c r="R2219" s="1" t="s">
        <v>2915</v>
      </c>
      <c r="S2219" s="1" t="s">
        <v>2770</v>
      </c>
      <c r="T2219" s="1" t="s">
        <v>6115</v>
      </c>
      <c r="U2219" s="1" t="s">
        <v>6891</v>
      </c>
      <c r="V2219" s="18">
        <v>0</v>
      </c>
      <c r="W2219" s="18">
        <v>1.0763888888888891E-2</v>
      </c>
      <c r="X2219" s="18">
        <v>1.0763888888888891E-2</v>
      </c>
      <c r="Y2219" s="1" t="e">
        <f>VLOOKUP(A2219,tickets!A:A,1,0)</f>
        <v>#N/A</v>
      </c>
    </row>
    <row r="2220" spans="1:25" x14ac:dyDescent="0.2">
      <c r="A2220" s="1" t="s">
        <v>2907</v>
      </c>
      <c r="B2220" s="1" t="s">
        <v>112</v>
      </c>
      <c r="C2220" s="1" t="s">
        <v>18</v>
      </c>
      <c r="D2220" s="1" t="s">
        <v>18</v>
      </c>
      <c r="E2220" s="1" t="s">
        <v>499</v>
      </c>
      <c r="F2220" s="1" t="s">
        <v>1770</v>
      </c>
      <c r="G2220" s="1" t="s">
        <v>110</v>
      </c>
      <c r="H2220" s="1" t="s">
        <v>50</v>
      </c>
      <c r="I2220" s="1" t="s">
        <v>109</v>
      </c>
      <c r="J2220" s="1" t="s">
        <v>81</v>
      </c>
      <c r="K2220" s="1" t="s">
        <v>111</v>
      </c>
      <c r="L2220" s="1" t="s">
        <v>2911</v>
      </c>
      <c r="M2220" s="1" t="s">
        <v>2908</v>
      </c>
      <c r="N2220" s="1" t="s">
        <v>2909</v>
      </c>
      <c r="O2220" s="1" t="s">
        <v>122</v>
      </c>
      <c r="P2220" s="1" t="s">
        <v>266</v>
      </c>
      <c r="Q2220" s="1" t="s">
        <v>267</v>
      </c>
      <c r="R2220" s="1" t="s">
        <v>2910</v>
      </c>
      <c r="S2220" s="1" t="s">
        <v>2770</v>
      </c>
      <c r="T2220" s="1" t="s">
        <v>6115</v>
      </c>
      <c r="U2220" s="1" t="s">
        <v>6891</v>
      </c>
      <c r="V2220" s="18">
        <v>0</v>
      </c>
      <c r="W2220" s="18">
        <v>2.488425925925926E-3</v>
      </c>
      <c r="X2220" s="18">
        <v>2.488425925925926E-3</v>
      </c>
      <c r="Y2220" s="1" t="e">
        <f>VLOOKUP(A2220,tickets!A:A,1,0)</f>
        <v>#N/A</v>
      </c>
    </row>
    <row r="2221" spans="1:25" x14ac:dyDescent="0.2">
      <c r="A2221" s="1" t="s">
        <v>3820</v>
      </c>
      <c r="B2221" s="1" t="s">
        <v>175</v>
      </c>
      <c r="C2221" s="1" t="s">
        <v>16</v>
      </c>
      <c r="D2221" s="1" t="s">
        <v>16</v>
      </c>
      <c r="E2221" s="1" t="s">
        <v>54</v>
      </c>
      <c r="F2221" s="1" t="s">
        <v>183</v>
      </c>
      <c r="G2221" s="1" t="s">
        <v>110</v>
      </c>
      <c r="H2221" s="1" t="s">
        <v>50</v>
      </c>
      <c r="I2221" s="1" t="s">
        <v>109</v>
      </c>
      <c r="J2221" s="1" t="s">
        <v>81</v>
      </c>
      <c r="K2221" s="1" t="s">
        <v>111</v>
      </c>
      <c r="L2221" s="1" t="s">
        <v>3824</v>
      </c>
      <c r="M2221" s="1" t="s">
        <v>3821</v>
      </c>
      <c r="N2221" s="1" t="s">
        <v>3822</v>
      </c>
      <c r="O2221" s="1" t="s">
        <v>122</v>
      </c>
      <c r="P2221" s="1" t="s">
        <v>266</v>
      </c>
      <c r="Q2221" s="1" t="s">
        <v>330</v>
      </c>
      <c r="R2221" s="1" t="s">
        <v>3823</v>
      </c>
      <c r="S2221" s="1" t="s">
        <v>3693</v>
      </c>
      <c r="V2221" s="18">
        <v>5.0784374999999997</v>
      </c>
      <c r="W2221" s="18">
        <v>7.0163773148148145</v>
      </c>
      <c r="X2221" s="18">
        <v>1.9379398148148148</v>
      </c>
      <c r="Y2221" s="1" t="e">
        <f>VLOOKUP(A2221,tickets!A:A,1,0)</f>
        <v>#N/A</v>
      </c>
    </row>
    <row r="2222" spans="1:25" x14ac:dyDescent="0.2">
      <c r="A2222" s="1" t="s">
        <v>3765</v>
      </c>
      <c r="B2222" s="1" t="s">
        <v>112</v>
      </c>
      <c r="C2222" s="1" t="s">
        <v>16</v>
      </c>
      <c r="D2222" s="1" t="s">
        <v>373</v>
      </c>
      <c r="E2222" s="1" t="s">
        <v>54</v>
      </c>
      <c r="F2222" s="1" t="s">
        <v>133</v>
      </c>
      <c r="G2222" s="1" t="s">
        <v>116</v>
      </c>
      <c r="H2222" s="1" t="s">
        <v>50</v>
      </c>
      <c r="I2222" s="1" t="s">
        <v>109</v>
      </c>
      <c r="J2222" s="1" t="s">
        <v>81</v>
      </c>
      <c r="K2222" s="1" t="s">
        <v>121</v>
      </c>
      <c r="L2222" s="1" t="s">
        <v>3769</v>
      </c>
      <c r="M2222" s="1" t="s">
        <v>3766</v>
      </c>
      <c r="N2222" s="1" t="s">
        <v>3767</v>
      </c>
      <c r="O2222" s="1" t="s">
        <v>122</v>
      </c>
      <c r="P2222" s="1" t="s">
        <v>246</v>
      </c>
      <c r="Q2222" s="1" t="s">
        <v>247</v>
      </c>
      <c r="R2222" s="1" t="s">
        <v>3768</v>
      </c>
      <c r="S2222" s="1" t="s">
        <v>3693</v>
      </c>
      <c r="T2222" s="1" t="s">
        <v>9312</v>
      </c>
      <c r="V2222" s="18">
        <v>6.4458680555555548</v>
      </c>
      <c r="W2222" s="18">
        <v>6.9046875000000005</v>
      </c>
      <c r="X2222" s="18">
        <v>0.45881944444444445</v>
      </c>
      <c r="Y2222" s="1" t="e">
        <f>VLOOKUP(A2222,tickets!A:A,1,0)</f>
        <v>#N/A</v>
      </c>
    </row>
    <row r="2223" spans="1:25" hidden="1" x14ac:dyDescent="0.2">
      <c r="A2223" s="1" t="s">
        <v>8369</v>
      </c>
      <c r="B2223" s="1" t="s">
        <v>132</v>
      </c>
      <c r="C2223" s="1" t="s">
        <v>250</v>
      </c>
      <c r="D2223" s="1" t="s">
        <v>251</v>
      </c>
      <c r="E2223" s="1" t="s">
        <v>263</v>
      </c>
      <c r="F2223" s="1" t="s">
        <v>293</v>
      </c>
      <c r="G2223" s="1" t="s">
        <v>116</v>
      </c>
      <c r="H2223" s="1" t="s">
        <v>40</v>
      </c>
      <c r="I2223" s="1" t="s">
        <v>117</v>
      </c>
      <c r="J2223" s="1" t="s">
        <v>81</v>
      </c>
      <c r="K2223" s="1" t="s">
        <v>129</v>
      </c>
      <c r="L2223" s="1" t="s">
        <v>333</v>
      </c>
      <c r="M2223" s="1" t="s">
        <v>12118</v>
      </c>
      <c r="N2223" s="1" t="s">
        <v>12119</v>
      </c>
      <c r="O2223" s="1" t="s">
        <v>122</v>
      </c>
      <c r="P2223" s="1" t="s">
        <v>246</v>
      </c>
      <c r="Q2223" s="1" t="s">
        <v>247</v>
      </c>
      <c r="R2223" s="1" t="s">
        <v>12119</v>
      </c>
      <c r="S2223" s="1" t="s">
        <v>2770</v>
      </c>
      <c r="T2223" s="1" t="s">
        <v>333</v>
      </c>
      <c r="U2223" s="1" t="s">
        <v>334</v>
      </c>
      <c r="V2223" s="18">
        <v>0</v>
      </c>
      <c r="W2223" s="18">
        <v>1.1226851851851851E-3</v>
      </c>
      <c r="X2223" s="18">
        <v>1.1226851851851851E-3</v>
      </c>
      <c r="Y2223" s="1" t="e">
        <f>VLOOKUP(A2223,tickets!A:A,1,0)</f>
        <v>#N/A</v>
      </c>
    </row>
    <row r="2224" spans="1:25" hidden="1" x14ac:dyDescent="0.2">
      <c r="A2224" s="1" t="s">
        <v>7613</v>
      </c>
      <c r="B2224" s="1" t="s">
        <v>132</v>
      </c>
      <c r="C2224" s="1" t="s">
        <v>250</v>
      </c>
      <c r="D2224" s="1" t="s">
        <v>251</v>
      </c>
      <c r="E2224" s="1" t="s">
        <v>263</v>
      </c>
      <c r="F2224" s="1" t="s">
        <v>293</v>
      </c>
      <c r="G2224" s="1" t="s">
        <v>116</v>
      </c>
      <c r="H2224" s="1" t="s">
        <v>40</v>
      </c>
      <c r="I2224" s="1" t="s">
        <v>117</v>
      </c>
      <c r="J2224" s="1" t="s">
        <v>81</v>
      </c>
      <c r="K2224" s="1" t="s">
        <v>129</v>
      </c>
      <c r="L2224" s="1" t="s">
        <v>386</v>
      </c>
      <c r="M2224" s="1" t="s">
        <v>12120</v>
      </c>
      <c r="N2224" s="1" t="s">
        <v>12121</v>
      </c>
      <c r="O2224" s="1" t="s">
        <v>122</v>
      </c>
      <c r="P2224" s="1" t="s">
        <v>246</v>
      </c>
      <c r="Q2224" s="1" t="s">
        <v>247</v>
      </c>
      <c r="R2224" s="1" t="s">
        <v>12121</v>
      </c>
      <c r="S2224" s="1" t="s">
        <v>2770</v>
      </c>
      <c r="T2224" s="1" t="s">
        <v>386</v>
      </c>
      <c r="U2224" s="1" t="s">
        <v>387</v>
      </c>
      <c r="V2224" s="18">
        <v>0</v>
      </c>
      <c r="W2224" s="18">
        <v>8.3333333333333339E-4</v>
      </c>
      <c r="X2224" s="18">
        <v>8.3333333333333339E-4</v>
      </c>
      <c r="Y2224" s="1" t="e">
        <f>VLOOKUP(A2224,tickets!A:A,1,0)</f>
        <v>#N/A</v>
      </c>
    </row>
    <row r="2225" spans="1:25" x14ac:dyDescent="0.2">
      <c r="A2225" s="1" t="s">
        <v>2957</v>
      </c>
      <c r="B2225" s="1" t="s">
        <v>115</v>
      </c>
      <c r="C2225" s="1" t="s">
        <v>22</v>
      </c>
      <c r="D2225" s="1" t="s">
        <v>243</v>
      </c>
      <c r="E2225" s="1" t="s">
        <v>47</v>
      </c>
      <c r="F2225" s="1" t="s">
        <v>141</v>
      </c>
      <c r="G2225" s="1" t="s">
        <v>110</v>
      </c>
      <c r="H2225" s="1" t="s">
        <v>50</v>
      </c>
      <c r="I2225" s="1" t="s">
        <v>109</v>
      </c>
      <c r="J2225" s="1" t="s">
        <v>81</v>
      </c>
      <c r="K2225" s="1" t="s">
        <v>170</v>
      </c>
      <c r="L2225" s="1" t="s">
        <v>2961</v>
      </c>
      <c r="M2225" s="1" t="s">
        <v>2958</v>
      </c>
      <c r="N2225" s="1" t="s">
        <v>2959</v>
      </c>
      <c r="O2225" s="1" t="s">
        <v>122</v>
      </c>
      <c r="P2225" s="1" t="s">
        <v>246</v>
      </c>
      <c r="Q2225" s="1" t="s">
        <v>247</v>
      </c>
      <c r="R2225" s="1" t="s">
        <v>2960</v>
      </c>
      <c r="S2225" s="1" t="s">
        <v>2952</v>
      </c>
      <c r="T2225" s="1" t="s">
        <v>8634</v>
      </c>
      <c r="U2225" s="1" t="s">
        <v>8635</v>
      </c>
      <c r="V2225" s="18">
        <v>0.10820601851851852</v>
      </c>
      <c r="W2225" s="18">
        <v>0.3548263888888889</v>
      </c>
      <c r="X2225" s="18">
        <v>0.24662037037037035</v>
      </c>
      <c r="Y2225" s="1" t="e">
        <f>VLOOKUP(A2225,tickets!A:A,1,0)</f>
        <v>#N/A</v>
      </c>
    </row>
    <row r="2226" spans="1:25" hidden="1" x14ac:dyDescent="0.2">
      <c r="A2226" s="1" t="s">
        <v>8285</v>
      </c>
      <c r="B2226" s="1" t="s">
        <v>132</v>
      </c>
      <c r="C2226" s="1" t="s">
        <v>251</v>
      </c>
      <c r="D2226" s="1" t="s">
        <v>257</v>
      </c>
      <c r="E2226" s="1" t="s">
        <v>261</v>
      </c>
      <c r="F2226" s="1" t="s">
        <v>219</v>
      </c>
      <c r="G2226" s="1" t="s">
        <v>116</v>
      </c>
      <c r="H2226" s="1" t="s">
        <v>40</v>
      </c>
      <c r="I2226" s="1" t="s">
        <v>117</v>
      </c>
      <c r="J2226" s="1" t="s">
        <v>81</v>
      </c>
      <c r="K2226" s="1" t="s">
        <v>420</v>
      </c>
      <c r="L2226" s="1" t="s">
        <v>1055</v>
      </c>
      <c r="M2226" s="1" t="s">
        <v>12122</v>
      </c>
      <c r="N2226" s="1" t="s">
        <v>12123</v>
      </c>
      <c r="O2226" s="1" t="s">
        <v>122</v>
      </c>
      <c r="P2226" s="1" t="s">
        <v>199</v>
      </c>
      <c r="Q2226" s="1" t="s">
        <v>115</v>
      </c>
      <c r="R2226" s="1" t="s">
        <v>12124</v>
      </c>
      <c r="S2226" s="1" t="s">
        <v>2770</v>
      </c>
      <c r="T2226" s="1" t="s">
        <v>8289</v>
      </c>
      <c r="U2226" s="1" t="s">
        <v>7868</v>
      </c>
      <c r="V2226" s="18">
        <v>2.6782407407407408E-2</v>
      </c>
      <c r="W2226" s="18">
        <v>3.471064814814815E-2</v>
      </c>
      <c r="X2226" s="18">
        <v>7.9282407407407409E-3</v>
      </c>
      <c r="Y2226" s="1" t="e">
        <f>VLOOKUP(A2226,tickets!A:A,1,0)</f>
        <v>#N/A</v>
      </c>
    </row>
    <row r="2227" spans="1:25" hidden="1" x14ac:dyDescent="0.2">
      <c r="A2227" s="1" t="s">
        <v>8290</v>
      </c>
      <c r="B2227" s="1" t="s">
        <v>132</v>
      </c>
      <c r="C2227" s="1" t="s">
        <v>309</v>
      </c>
      <c r="D2227" s="1" t="s">
        <v>257</v>
      </c>
      <c r="E2227" s="1" t="s">
        <v>284</v>
      </c>
      <c r="F2227" s="1" t="s">
        <v>219</v>
      </c>
      <c r="G2227" s="1" t="s">
        <v>116</v>
      </c>
      <c r="H2227" s="1" t="s">
        <v>40</v>
      </c>
      <c r="I2227" s="1" t="s">
        <v>117</v>
      </c>
      <c r="J2227" s="1" t="s">
        <v>81</v>
      </c>
      <c r="K2227" s="1" t="s">
        <v>413</v>
      </c>
      <c r="L2227" s="1" t="s">
        <v>425</v>
      </c>
      <c r="M2227" s="1" t="s">
        <v>12125</v>
      </c>
      <c r="N2227" s="1" t="s">
        <v>12126</v>
      </c>
      <c r="O2227" s="1" t="s">
        <v>122</v>
      </c>
      <c r="P2227" s="1" t="s">
        <v>246</v>
      </c>
      <c r="Q2227" s="1" t="s">
        <v>247</v>
      </c>
      <c r="R2227" s="1" t="s">
        <v>12127</v>
      </c>
      <c r="S2227" s="1" t="s">
        <v>2770</v>
      </c>
      <c r="T2227" s="1" t="s">
        <v>8294</v>
      </c>
      <c r="U2227" s="1" t="s">
        <v>262</v>
      </c>
      <c r="V2227" s="18">
        <v>6.283564814814814E-2</v>
      </c>
      <c r="W2227" s="18">
        <v>6.8599537037037042E-2</v>
      </c>
      <c r="X2227" s="18">
        <v>5.7638888888888887E-3</v>
      </c>
      <c r="Y2227" s="1" t="e">
        <f>VLOOKUP(A2227,tickets!A:A,1,0)</f>
        <v>#N/A</v>
      </c>
    </row>
    <row r="2228" spans="1:25" hidden="1" x14ac:dyDescent="0.2">
      <c r="A2228" s="1" t="s">
        <v>7983</v>
      </c>
      <c r="B2228" s="1" t="s">
        <v>132</v>
      </c>
      <c r="C2228" s="1" t="s">
        <v>309</v>
      </c>
      <c r="D2228" s="1" t="s">
        <v>257</v>
      </c>
      <c r="E2228" s="1" t="s">
        <v>284</v>
      </c>
      <c r="F2228" s="1" t="s">
        <v>219</v>
      </c>
      <c r="G2228" s="1" t="s">
        <v>116</v>
      </c>
      <c r="H2228" s="1" t="s">
        <v>40</v>
      </c>
      <c r="I2228" s="1" t="s">
        <v>117</v>
      </c>
      <c r="J2228" s="1" t="s">
        <v>81</v>
      </c>
      <c r="K2228" s="1" t="s">
        <v>420</v>
      </c>
      <c r="L2228" s="1" t="s">
        <v>1055</v>
      </c>
      <c r="M2228" s="1" t="s">
        <v>12128</v>
      </c>
      <c r="N2228" s="1" t="s">
        <v>12129</v>
      </c>
      <c r="O2228" s="1" t="s">
        <v>122</v>
      </c>
      <c r="P2228" s="1" t="s">
        <v>246</v>
      </c>
      <c r="Q2228" s="1" t="s">
        <v>247</v>
      </c>
      <c r="R2228" s="1" t="s">
        <v>12130</v>
      </c>
      <c r="S2228" s="1" t="s">
        <v>2770</v>
      </c>
      <c r="T2228" s="1" t="s">
        <v>7987</v>
      </c>
      <c r="U2228" s="1" t="s">
        <v>516</v>
      </c>
      <c r="V2228" s="18">
        <v>5.0416666666666665E-2</v>
      </c>
      <c r="W2228" s="18">
        <v>5.3379629629629631E-2</v>
      </c>
      <c r="X2228" s="18">
        <v>2.9629629629629628E-3</v>
      </c>
      <c r="Y2228" s="1" t="e">
        <f>VLOOKUP(A2228,tickets!A:A,1,0)</f>
        <v>#N/A</v>
      </c>
    </row>
    <row r="2229" spans="1:25" hidden="1" x14ac:dyDescent="0.2">
      <c r="A2229" s="1" t="s">
        <v>8622</v>
      </c>
      <c r="B2229" s="1" t="s">
        <v>132</v>
      </c>
      <c r="C2229" s="1" t="s">
        <v>256</v>
      </c>
      <c r="D2229" s="1" t="s">
        <v>257</v>
      </c>
      <c r="E2229" s="1" t="s">
        <v>263</v>
      </c>
      <c r="F2229" s="1" t="s">
        <v>219</v>
      </c>
      <c r="G2229" s="1" t="s">
        <v>116</v>
      </c>
      <c r="H2229" s="1" t="s">
        <v>40</v>
      </c>
      <c r="I2229" s="1" t="s">
        <v>117</v>
      </c>
      <c r="J2229" s="1" t="s">
        <v>81</v>
      </c>
      <c r="K2229" s="1" t="s">
        <v>129</v>
      </c>
      <c r="L2229" s="1" t="s">
        <v>314</v>
      </c>
      <c r="M2229" s="1" t="s">
        <v>12131</v>
      </c>
      <c r="N2229" s="1" t="s">
        <v>12132</v>
      </c>
      <c r="O2229" s="1" t="s">
        <v>122</v>
      </c>
      <c r="P2229" s="1" t="s">
        <v>199</v>
      </c>
      <c r="Q2229" s="1" t="s">
        <v>115</v>
      </c>
      <c r="R2229" s="1" t="s">
        <v>12133</v>
      </c>
      <c r="S2229" s="1" t="s">
        <v>2770</v>
      </c>
      <c r="T2229" s="1" t="s">
        <v>8626</v>
      </c>
      <c r="U2229" s="1" t="s">
        <v>265</v>
      </c>
      <c r="V2229" s="18">
        <v>0</v>
      </c>
      <c r="W2229" s="18">
        <v>6.4814814814814813E-3</v>
      </c>
      <c r="X2229" s="18">
        <v>6.4814814814814813E-3</v>
      </c>
      <c r="Y2229" s="1" t="e">
        <f>VLOOKUP(A2229,tickets!A:A,1,0)</f>
        <v>#N/A</v>
      </c>
    </row>
    <row r="2230" spans="1:25" hidden="1" x14ac:dyDescent="0.2">
      <c r="A2230" s="1" t="s">
        <v>8037</v>
      </c>
      <c r="B2230" s="1" t="s">
        <v>132</v>
      </c>
      <c r="C2230" s="1" t="s">
        <v>256</v>
      </c>
      <c r="D2230" s="1" t="s">
        <v>257</v>
      </c>
      <c r="E2230" s="1" t="s">
        <v>263</v>
      </c>
      <c r="F2230" s="1" t="s">
        <v>219</v>
      </c>
      <c r="G2230" s="1" t="s">
        <v>116</v>
      </c>
      <c r="H2230" s="1" t="s">
        <v>40</v>
      </c>
      <c r="I2230" s="1" t="s">
        <v>117</v>
      </c>
      <c r="J2230" s="1" t="s">
        <v>81</v>
      </c>
      <c r="K2230" s="1" t="s">
        <v>129</v>
      </c>
      <c r="L2230" s="1" t="s">
        <v>314</v>
      </c>
      <c r="M2230" s="1" t="s">
        <v>12134</v>
      </c>
      <c r="N2230" s="1" t="s">
        <v>12135</v>
      </c>
      <c r="O2230" s="1" t="s">
        <v>122</v>
      </c>
      <c r="P2230" s="1" t="s">
        <v>199</v>
      </c>
      <c r="Q2230" s="1" t="s">
        <v>115</v>
      </c>
      <c r="R2230" s="1" t="s">
        <v>12136</v>
      </c>
      <c r="S2230" s="1" t="s">
        <v>2952</v>
      </c>
      <c r="T2230" s="1" t="s">
        <v>8041</v>
      </c>
      <c r="U2230" s="1" t="s">
        <v>8042</v>
      </c>
      <c r="V2230" s="18">
        <v>0.18983796296296296</v>
      </c>
      <c r="W2230" s="18">
        <v>0.19267361111111111</v>
      </c>
      <c r="X2230" s="18">
        <v>2.8356481481481479E-3</v>
      </c>
      <c r="Y2230" s="1" t="e">
        <f>VLOOKUP(A2230,tickets!A:A,1,0)</f>
        <v>#N/A</v>
      </c>
    </row>
    <row r="2231" spans="1:25" hidden="1" x14ac:dyDescent="0.2">
      <c r="A2231" s="1" t="s">
        <v>8509</v>
      </c>
      <c r="B2231" s="1" t="s">
        <v>132</v>
      </c>
      <c r="C2231" s="1" t="s">
        <v>309</v>
      </c>
      <c r="D2231" s="1" t="s">
        <v>257</v>
      </c>
      <c r="E2231" s="1" t="s">
        <v>244</v>
      </c>
      <c r="F2231" s="1" t="s">
        <v>219</v>
      </c>
      <c r="G2231" s="1" t="s">
        <v>116</v>
      </c>
      <c r="H2231" s="1" t="s">
        <v>40</v>
      </c>
      <c r="I2231" s="1" t="s">
        <v>117</v>
      </c>
      <c r="J2231" s="1" t="s">
        <v>81</v>
      </c>
      <c r="K2231" s="1" t="s">
        <v>420</v>
      </c>
      <c r="L2231" s="1" t="s">
        <v>1055</v>
      </c>
      <c r="M2231" s="1" t="s">
        <v>12137</v>
      </c>
      <c r="N2231" s="1" t="s">
        <v>12138</v>
      </c>
      <c r="O2231" s="1" t="s">
        <v>122</v>
      </c>
      <c r="P2231" s="1" t="s">
        <v>246</v>
      </c>
      <c r="Q2231" s="1" t="s">
        <v>247</v>
      </c>
      <c r="R2231" s="1" t="s">
        <v>12139</v>
      </c>
      <c r="S2231" s="1" t="s">
        <v>2770</v>
      </c>
      <c r="T2231" s="1" t="s">
        <v>8513</v>
      </c>
      <c r="U2231" s="1" t="s">
        <v>262</v>
      </c>
      <c r="V2231" s="18">
        <v>3.4166666666666672E-2</v>
      </c>
      <c r="W2231" s="18">
        <v>4.1284722222222223E-2</v>
      </c>
      <c r="X2231" s="18">
        <v>7.1180555555555554E-3</v>
      </c>
      <c r="Y2231" s="1" t="e">
        <f>VLOOKUP(A2231,tickets!A:A,1,0)</f>
        <v>#N/A</v>
      </c>
    </row>
    <row r="2232" spans="1:25" x14ac:dyDescent="0.2">
      <c r="A2232" s="1" t="s">
        <v>2962</v>
      </c>
      <c r="B2232" s="1" t="s">
        <v>167</v>
      </c>
      <c r="C2232" s="1" t="s">
        <v>22</v>
      </c>
      <c r="D2232" s="1" t="s">
        <v>22</v>
      </c>
      <c r="E2232" s="1" t="s">
        <v>47</v>
      </c>
      <c r="F2232" s="1" t="s">
        <v>205</v>
      </c>
      <c r="G2232" s="1" t="s">
        <v>110</v>
      </c>
      <c r="H2232" s="1" t="s">
        <v>50</v>
      </c>
      <c r="I2232" s="1" t="s">
        <v>109</v>
      </c>
      <c r="J2232" s="1" t="s">
        <v>81</v>
      </c>
      <c r="K2232" s="1" t="s">
        <v>129</v>
      </c>
      <c r="L2232" s="1" t="s">
        <v>2966</v>
      </c>
      <c r="M2232" s="1" t="s">
        <v>2963</v>
      </c>
      <c r="N2232" s="1" t="s">
        <v>2964</v>
      </c>
      <c r="O2232" s="1" t="s">
        <v>122</v>
      </c>
      <c r="P2232" s="1" t="s">
        <v>279</v>
      </c>
      <c r="Q2232" s="1" t="s">
        <v>280</v>
      </c>
      <c r="R2232" s="1" t="s">
        <v>2965</v>
      </c>
      <c r="S2232" s="1" t="s">
        <v>2952</v>
      </c>
      <c r="T2232" s="1" t="s">
        <v>7629</v>
      </c>
      <c r="U2232" s="1" t="s">
        <v>7629</v>
      </c>
      <c r="V2232" s="18">
        <v>0</v>
      </c>
      <c r="W2232" s="18">
        <v>1.5162037037037036E-3</v>
      </c>
      <c r="X2232" s="18">
        <v>1.5162037037037036E-3</v>
      </c>
      <c r="Y2232" s="1" t="e">
        <f>VLOOKUP(A2232,tickets!A:A,1,0)</f>
        <v>#N/A</v>
      </c>
    </row>
    <row r="2233" spans="1:25" x14ac:dyDescent="0.2">
      <c r="A2233" s="1" t="s">
        <v>3074</v>
      </c>
      <c r="B2233" s="1" t="s">
        <v>115</v>
      </c>
      <c r="C2233" s="1" t="s">
        <v>23</v>
      </c>
      <c r="D2233" s="1" t="s">
        <v>374</v>
      </c>
      <c r="E2233" s="1" t="s">
        <v>68</v>
      </c>
      <c r="F2233" s="1" t="s">
        <v>149</v>
      </c>
      <c r="G2233" s="1" t="s">
        <v>116</v>
      </c>
      <c r="H2233" s="1" t="s">
        <v>40</v>
      </c>
      <c r="I2233" s="1" t="s">
        <v>117</v>
      </c>
      <c r="J2233" s="1" t="s">
        <v>81</v>
      </c>
      <c r="K2233" s="1" t="s">
        <v>155</v>
      </c>
      <c r="L2233" s="1" t="s">
        <v>3078</v>
      </c>
      <c r="M2233" s="1" t="s">
        <v>3075</v>
      </c>
      <c r="N2233" s="1" t="s">
        <v>3076</v>
      </c>
      <c r="O2233" s="1" t="s">
        <v>122</v>
      </c>
      <c r="P2233" s="1" t="s">
        <v>246</v>
      </c>
      <c r="Q2233" s="1" t="s">
        <v>247</v>
      </c>
      <c r="R2233" s="1" t="s">
        <v>3077</v>
      </c>
      <c r="S2233" s="1" t="s">
        <v>2952</v>
      </c>
      <c r="T2233" s="1" t="s">
        <v>8473</v>
      </c>
      <c r="U2233" s="1" t="s">
        <v>8474</v>
      </c>
      <c r="V2233" s="18">
        <v>7.8252314814814816E-2</v>
      </c>
      <c r="W2233" s="18">
        <v>0.35539351851851847</v>
      </c>
      <c r="X2233" s="18">
        <v>0.27714120370370371</v>
      </c>
      <c r="Y2233" s="1" t="e">
        <f>VLOOKUP(A2233,tickets!A:A,1,0)</f>
        <v>#N/A</v>
      </c>
    </row>
    <row r="2234" spans="1:25" hidden="1" x14ac:dyDescent="0.2">
      <c r="A2234" s="1" t="s">
        <v>8475</v>
      </c>
      <c r="B2234" s="1" t="s">
        <v>132</v>
      </c>
      <c r="C2234" s="1" t="s">
        <v>309</v>
      </c>
      <c r="D2234" s="1" t="s">
        <v>257</v>
      </c>
      <c r="E2234" s="1" t="s">
        <v>281</v>
      </c>
      <c r="F2234" s="1" t="s">
        <v>471</v>
      </c>
      <c r="G2234" s="1" t="s">
        <v>116</v>
      </c>
      <c r="H2234" s="1" t="s">
        <v>40</v>
      </c>
      <c r="I2234" s="1" t="s">
        <v>117</v>
      </c>
      <c r="J2234" s="1" t="s">
        <v>81</v>
      </c>
      <c r="K2234" s="1" t="s">
        <v>524</v>
      </c>
      <c r="L2234" s="1" t="s">
        <v>525</v>
      </c>
      <c r="M2234" s="1" t="s">
        <v>12140</v>
      </c>
      <c r="N2234" s="1" t="s">
        <v>12141</v>
      </c>
      <c r="O2234" s="1" t="s">
        <v>122</v>
      </c>
      <c r="P2234" s="1" t="s">
        <v>199</v>
      </c>
      <c r="Q2234" s="1" t="s">
        <v>480</v>
      </c>
      <c r="R2234" s="1" t="s">
        <v>12142</v>
      </c>
      <c r="S2234" s="1" t="s">
        <v>2952</v>
      </c>
      <c r="T2234" s="1" t="s">
        <v>8479</v>
      </c>
      <c r="U2234" s="1" t="s">
        <v>519</v>
      </c>
      <c r="V2234" s="18">
        <v>6.6550925925925935E-3</v>
      </c>
      <c r="W2234" s="18">
        <v>1.1701388888888891E-2</v>
      </c>
      <c r="X2234" s="18">
        <v>5.0462962962962961E-3</v>
      </c>
      <c r="Y2234" s="1" t="e">
        <f>VLOOKUP(A2234,tickets!A:A,1,0)</f>
        <v>#N/A</v>
      </c>
    </row>
    <row r="2235" spans="1:25" x14ac:dyDescent="0.2">
      <c r="A2235" s="1" t="s">
        <v>2988</v>
      </c>
      <c r="B2235" s="1" t="s">
        <v>112</v>
      </c>
      <c r="C2235" s="1" t="s">
        <v>18</v>
      </c>
      <c r="D2235" s="1" t="s">
        <v>18</v>
      </c>
      <c r="E2235" s="1" t="s">
        <v>499</v>
      </c>
      <c r="F2235" s="1" t="s">
        <v>1770</v>
      </c>
      <c r="G2235" s="1" t="s">
        <v>110</v>
      </c>
      <c r="H2235" s="1" t="s">
        <v>50</v>
      </c>
      <c r="I2235" s="1" t="s">
        <v>109</v>
      </c>
      <c r="J2235" s="1" t="s">
        <v>81</v>
      </c>
      <c r="K2235" s="1" t="s">
        <v>111</v>
      </c>
      <c r="L2235" s="1" t="s">
        <v>2992</v>
      </c>
      <c r="M2235" s="1" t="s">
        <v>2989</v>
      </c>
      <c r="N2235" s="1" t="s">
        <v>2990</v>
      </c>
      <c r="O2235" s="1" t="s">
        <v>122</v>
      </c>
      <c r="P2235" s="1" t="s">
        <v>266</v>
      </c>
      <c r="Q2235" s="1" t="s">
        <v>267</v>
      </c>
      <c r="R2235" s="1" t="s">
        <v>2991</v>
      </c>
      <c r="S2235" s="1" t="s">
        <v>2952</v>
      </c>
      <c r="T2235" s="1" t="s">
        <v>6115</v>
      </c>
      <c r="U2235" s="1" t="s">
        <v>6339</v>
      </c>
      <c r="V2235" s="18">
        <v>0</v>
      </c>
      <c r="W2235" s="18">
        <v>1.6967592592592593E-2</v>
      </c>
      <c r="X2235" s="18">
        <v>1.6967592592592593E-2</v>
      </c>
      <c r="Y2235" s="1" t="e">
        <f>VLOOKUP(A2235,tickets!A:A,1,0)</f>
        <v>#N/A</v>
      </c>
    </row>
    <row r="2236" spans="1:25" x14ac:dyDescent="0.2">
      <c r="A2236" s="1" t="s">
        <v>2983</v>
      </c>
      <c r="B2236" s="1" t="s">
        <v>112</v>
      </c>
      <c r="C2236" s="1" t="s">
        <v>18</v>
      </c>
      <c r="D2236" s="1" t="s">
        <v>18</v>
      </c>
      <c r="E2236" s="1" t="s">
        <v>499</v>
      </c>
      <c r="F2236" s="1" t="s">
        <v>1770</v>
      </c>
      <c r="G2236" s="1" t="s">
        <v>110</v>
      </c>
      <c r="H2236" s="1" t="s">
        <v>50</v>
      </c>
      <c r="I2236" s="1" t="s">
        <v>109</v>
      </c>
      <c r="J2236" s="1" t="s">
        <v>81</v>
      </c>
      <c r="K2236" s="1" t="s">
        <v>111</v>
      </c>
      <c r="L2236" s="1" t="s">
        <v>2987</v>
      </c>
      <c r="M2236" s="1" t="s">
        <v>2984</v>
      </c>
      <c r="N2236" s="1" t="s">
        <v>2985</v>
      </c>
      <c r="O2236" s="1" t="s">
        <v>122</v>
      </c>
      <c r="P2236" s="1" t="s">
        <v>266</v>
      </c>
      <c r="Q2236" s="1" t="s">
        <v>267</v>
      </c>
      <c r="R2236" s="1" t="s">
        <v>2986</v>
      </c>
      <c r="S2236" s="1" t="s">
        <v>2952</v>
      </c>
      <c r="T2236" s="1" t="s">
        <v>6115</v>
      </c>
      <c r="U2236" s="1" t="s">
        <v>6339</v>
      </c>
      <c r="V2236" s="18">
        <v>0</v>
      </c>
      <c r="W2236" s="18">
        <v>1.1921296296296296E-3</v>
      </c>
      <c r="X2236" s="18">
        <v>1.1921296296296296E-3</v>
      </c>
      <c r="Y2236" s="1" t="e">
        <f>VLOOKUP(A2236,tickets!A:A,1,0)</f>
        <v>#N/A</v>
      </c>
    </row>
    <row r="2237" spans="1:25" hidden="1" x14ac:dyDescent="0.2">
      <c r="A2237" s="1" t="s">
        <v>8043</v>
      </c>
      <c r="B2237" s="1" t="s">
        <v>132</v>
      </c>
      <c r="C2237" s="1" t="s">
        <v>250</v>
      </c>
      <c r="D2237" s="1" t="s">
        <v>251</v>
      </c>
      <c r="E2237" s="1" t="s">
        <v>252</v>
      </c>
      <c r="F2237" s="1" t="s">
        <v>253</v>
      </c>
      <c r="G2237" s="1" t="s">
        <v>159</v>
      </c>
      <c r="H2237" s="1" t="s">
        <v>36</v>
      </c>
      <c r="I2237" s="1" t="s">
        <v>84</v>
      </c>
      <c r="J2237" s="1" t="s">
        <v>81</v>
      </c>
      <c r="K2237" s="1" t="s">
        <v>129</v>
      </c>
      <c r="L2237" s="1" t="s">
        <v>8044</v>
      </c>
      <c r="M2237" s="1" t="s">
        <v>12143</v>
      </c>
      <c r="N2237" s="1" t="s">
        <v>12144</v>
      </c>
      <c r="O2237" s="1" t="s">
        <v>122</v>
      </c>
      <c r="P2237" s="1" t="s">
        <v>246</v>
      </c>
      <c r="Q2237" s="1" t="s">
        <v>247</v>
      </c>
      <c r="R2237" s="1" t="s">
        <v>12145</v>
      </c>
      <c r="S2237" s="1" t="s">
        <v>2952</v>
      </c>
      <c r="T2237" s="1" t="s">
        <v>8048</v>
      </c>
      <c r="U2237" s="1" t="s">
        <v>351</v>
      </c>
      <c r="V2237" s="18">
        <v>1.8865740740740742E-3</v>
      </c>
      <c r="W2237" s="18">
        <v>3.8888888888888883E-3</v>
      </c>
      <c r="X2237" s="18">
        <v>2.0023148148148148E-3</v>
      </c>
      <c r="Y2237" s="1" t="e">
        <f>VLOOKUP(A2237,tickets!A:A,1,0)</f>
        <v>#N/A</v>
      </c>
    </row>
    <row r="2238" spans="1:25" hidden="1" x14ac:dyDescent="0.2">
      <c r="A2238" s="1" t="s">
        <v>8727</v>
      </c>
      <c r="B2238" s="1" t="s">
        <v>132</v>
      </c>
      <c r="C2238" s="1" t="s">
        <v>250</v>
      </c>
      <c r="D2238" s="1" t="s">
        <v>251</v>
      </c>
      <c r="E2238" s="1" t="s">
        <v>252</v>
      </c>
      <c r="F2238" s="1" t="s">
        <v>253</v>
      </c>
      <c r="G2238" s="1" t="s">
        <v>159</v>
      </c>
      <c r="H2238" s="1" t="s">
        <v>36</v>
      </c>
      <c r="I2238" s="1" t="s">
        <v>84</v>
      </c>
      <c r="J2238" s="1" t="s">
        <v>81</v>
      </c>
      <c r="K2238" s="1" t="s">
        <v>129</v>
      </c>
      <c r="L2238" s="1" t="s">
        <v>8728</v>
      </c>
      <c r="M2238" s="1" t="s">
        <v>12146</v>
      </c>
      <c r="N2238" s="1" t="s">
        <v>12147</v>
      </c>
      <c r="O2238" s="1" t="s">
        <v>122</v>
      </c>
      <c r="P2238" s="1" t="s">
        <v>246</v>
      </c>
      <c r="Q2238" s="1" t="s">
        <v>247</v>
      </c>
      <c r="R2238" s="1" t="s">
        <v>12148</v>
      </c>
      <c r="S2238" s="1" t="s">
        <v>2952</v>
      </c>
      <c r="T2238" s="1" t="s">
        <v>8728</v>
      </c>
      <c r="U2238" s="1" t="s">
        <v>351</v>
      </c>
      <c r="V2238" s="18">
        <v>1.5046296296296294E-3</v>
      </c>
      <c r="W2238" s="18">
        <v>3.2754629629629631E-3</v>
      </c>
      <c r="X2238" s="18">
        <v>1.7708333333333332E-3</v>
      </c>
      <c r="Y2238" s="1" t="e">
        <f>VLOOKUP(A2238,tickets!A:A,1,0)</f>
        <v>#N/A</v>
      </c>
    </row>
    <row r="2239" spans="1:25" hidden="1" x14ac:dyDescent="0.2">
      <c r="A2239" s="1" t="s">
        <v>8627</v>
      </c>
      <c r="B2239" s="1" t="s">
        <v>132</v>
      </c>
      <c r="C2239" s="1" t="s">
        <v>250</v>
      </c>
      <c r="D2239" s="1" t="s">
        <v>251</v>
      </c>
      <c r="E2239" s="1" t="s">
        <v>252</v>
      </c>
      <c r="F2239" s="1" t="s">
        <v>253</v>
      </c>
      <c r="G2239" s="1" t="s">
        <v>159</v>
      </c>
      <c r="H2239" s="1" t="s">
        <v>36</v>
      </c>
      <c r="I2239" s="1" t="s">
        <v>84</v>
      </c>
      <c r="J2239" s="1" t="s">
        <v>81</v>
      </c>
      <c r="K2239" s="1" t="s">
        <v>129</v>
      </c>
      <c r="L2239" s="1" t="s">
        <v>333</v>
      </c>
      <c r="M2239" s="1" t="s">
        <v>12149</v>
      </c>
      <c r="N2239" s="1" t="s">
        <v>12150</v>
      </c>
      <c r="O2239" s="1" t="s">
        <v>122</v>
      </c>
      <c r="P2239" s="1" t="s">
        <v>246</v>
      </c>
      <c r="Q2239" s="1" t="s">
        <v>247</v>
      </c>
      <c r="R2239" s="1" t="s">
        <v>12151</v>
      </c>
      <c r="S2239" s="1" t="s">
        <v>2952</v>
      </c>
      <c r="T2239" s="1" t="s">
        <v>333</v>
      </c>
      <c r="U2239" s="1" t="s">
        <v>351</v>
      </c>
      <c r="V2239" s="18">
        <v>1.0648148148148147E-3</v>
      </c>
      <c r="W2239" s="18">
        <v>3.5879629629629629E-3</v>
      </c>
      <c r="X2239" s="18">
        <v>2.5231481481481481E-3</v>
      </c>
      <c r="Y2239" s="1" t="e">
        <f>VLOOKUP(A2239,tickets!A:A,1,0)</f>
        <v>#N/A</v>
      </c>
    </row>
    <row r="2240" spans="1:25" hidden="1" x14ac:dyDescent="0.2">
      <c r="A2240" s="1" t="s">
        <v>8732</v>
      </c>
      <c r="B2240" s="1" t="s">
        <v>132</v>
      </c>
      <c r="C2240" s="1" t="s">
        <v>250</v>
      </c>
      <c r="D2240" s="1" t="s">
        <v>251</v>
      </c>
      <c r="E2240" s="1" t="s">
        <v>252</v>
      </c>
      <c r="F2240" s="1" t="s">
        <v>253</v>
      </c>
      <c r="G2240" s="1" t="s">
        <v>159</v>
      </c>
      <c r="H2240" s="1" t="s">
        <v>36</v>
      </c>
      <c r="I2240" s="1" t="s">
        <v>84</v>
      </c>
      <c r="J2240" s="1" t="s">
        <v>81</v>
      </c>
      <c r="K2240" s="1" t="s">
        <v>129</v>
      </c>
      <c r="L2240" s="1" t="s">
        <v>386</v>
      </c>
      <c r="M2240" s="1" t="s">
        <v>12152</v>
      </c>
      <c r="N2240" s="1" t="s">
        <v>12153</v>
      </c>
      <c r="O2240" s="1" t="s">
        <v>122</v>
      </c>
      <c r="P2240" s="1" t="s">
        <v>246</v>
      </c>
      <c r="Q2240" s="1" t="s">
        <v>247</v>
      </c>
      <c r="R2240" s="1" t="s">
        <v>12154</v>
      </c>
      <c r="S2240" s="1" t="s">
        <v>2952</v>
      </c>
      <c r="T2240" s="1" t="s">
        <v>386</v>
      </c>
      <c r="U2240" s="1" t="s">
        <v>351</v>
      </c>
      <c r="V2240" s="18">
        <v>9.2592592592592585E-4</v>
      </c>
      <c r="W2240" s="18">
        <v>2.627314814814815E-3</v>
      </c>
      <c r="X2240" s="18">
        <v>1.7013888888888892E-3</v>
      </c>
      <c r="Y2240" s="1" t="e">
        <f>VLOOKUP(A2240,tickets!A:A,1,0)</f>
        <v>#N/A</v>
      </c>
    </row>
    <row r="2241" spans="1:25" hidden="1" x14ac:dyDescent="0.2">
      <c r="A2241" s="1" t="s">
        <v>8641</v>
      </c>
      <c r="B2241" s="1" t="s">
        <v>132</v>
      </c>
      <c r="C2241" s="1" t="s">
        <v>250</v>
      </c>
      <c r="D2241" s="1" t="s">
        <v>251</v>
      </c>
      <c r="E2241" s="1" t="s">
        <v>252</v>
      </c>
      <c r="F2241" s="1" t="s">
        <v>253</v>
      </c>
      <c r="G2241" s="1" t="s">
        <v>159</v>
      </c>
      <c r="H2241" s="1" t="s">
        <v>36</v>
      </c>
      <c r="I2241" s="1" t="s">
        <v>84</v>
      </c>
      <c r="J2241" s="1" t="s">
        <v>81</v>
      </c>
      <c r="K2241" s="1" t="s">
        <v>129</v>
      </c>
      <c r="L2241" s="1" t="s">
        <v>8642</v>
      </c>
      <c r="M2241" s="1" t="s">
        <v>12155</v>
      </c>
      <c r="N2241" s="1" t="s">
        <v>12156</v>
      </c>
      <c r="O2241" s="1" t="s">
        <v>122</v>
      </c>
      <c r="P2241" s="1" t="s">
        <v>246</v>
      </c>
      <c r="Q2241" s="1" t="s">
        <v>247</v>
      </c>
      <c r="R2241" s="1" t="s">
        <v>12157</v>
      </c>
      <c r="S2241" s="1" t="s">
        <v>2952</v>
      </c>
      <c r="T2241" s="1" t="s">
        <v>8642</v>
      </c>
      <c r="U2241" s="1" t="s">
        <v>351</v>
      </c>
      <c r="V2241" s="18">
        <v>7.7546296296296304E-4</v>
      </c>
      <c r="W2241" s="18">
        <v>2.0254629629629629E-3</v>
      </c>
      <c r="X2241" s="18">
        <v>1.25E-3</v>
      </c>
      <c r="Y2241" s="1" t="e">
        <f>VLOOKUP(A2241,tickets!A:A,1,0)</f>
        <v>#N/A</v>
      </c>
    </row>
    <row r="2242" spans="1:25" hidden="1" x14ac:dyDescent="0.2">
      <c r="A2242" s="1" t="s">
        <v>2954</v>
      </c>
      <c r="B2242" s="1" t="s">
        <v>124</v>
      </c>
      <c r="C2242" s="1" t="s">
        <v>18</v>
      </c>
      <c r="D2242" s="1" t="s">
        <v>277</v>
      </c>
      <c r="E2242" s="1" t="s">
        <v>57</v>
      </c>
      <c r="F2242" s="1" t="s">
        <v>125</v>
      </c>
      <c r="G2242" s="1" t="s">
        <v>123</v>
      </c>
      <c r="H2242" s="1" t="s">
        <v>50</v>
      </c>
      <c r="I2242" s="1" t="s">
        <v>109</v>
      </c>
      <c r="J2242" s="1" t="s">
        <v>80</v>
      </c>
      <c r="K2242" s="1" t="s">
        <v>121</v>
      </c>
      <c r="L2242" s="1" t="s">
        <v>137</v>
      </c>
      <c r="M2242" s="1" t="s">
        <v>2955</v>
      </c>
      <c r="N2242" s="1" t="s">
        <v>2955</v>
      </c>
      <c r="O2242" s="1" t="s">
        <v>122</v>
      </c>
      <c r="P2242" s="1" t="s">
        <v>278</v>
      </c>
      <c r="Q2242" s="1" t="s">
        <v>278</v>
      </c>
      <c r="R2242" s="1" t="s">
        <v>2956</v>
      </c>
      <c r="S2242" s="1" t="s">
        <v>2952</v>
      </c>
      <c r="T2242" s="1" t="s">
        <v>510</v>
      </c>
      <c r="U2242" s="1" t="s">
        <v>8031</v>
      </c>
      <c r="V2242" s="18">
        <v>8.2997685185185188E-2</v>
      </c>
      <c r="W2242" s="18">
        <v>8.4606481481481477E-2</v>
      </c>
      <c r="X2242" s="18">
        <v>1.6087962962962963E-3</v>
      </c>
      <c r="Y2242" s="1" t="e">
        <f>VLOOKUP(A2242,tickets!A:A,1,0)</f>
        <v>#N/A</v>
      </c>
    </row>
    <row r="2243" spans="1:25" hidden="1" x14ac:dyDescent="0.2">
      <c r="A2243" s="1" t="s">
        <v>8032</v>
      </c>
      <c r="B2243" s="1" t="s">
        <v>132</v>
      </c>
      <c r="C2243" s="1" t="s">
        <v>251</v>
      </c>
      <c r="D2243" s="1" t="s">
        <v>374</v>
      </c>
      <c r="E2243" s="1" t="s">
        <v>261</v>
      </c>
      <c r="F2243" s="1" t="s">
        <v>442</v>
      </c>
      <c r="G2243" s="1" t="s">
        <v>116</v>
      </c>
      <c r="H2243" s="1" t="s">
        <v>40</v>
      </c>
      <c r="I2243" s="1" t="s">
        <v>117</v>
      </c>
      <c r="J2243" s="1" t="s">
        <v>81</v>
      </c>
      <c r="K2243" s="1" t="s">
        <v>505</v>
      </c>
      <c r="L2243" s="1" t="s">
        <v>506</v>
      </c>
      <c r="M2243" s="1" t="s">
        <v>12158</v>
      </c>
      <c r="N2243" s="1" t="s">
        <v>12159</v>
      </c>
      <c r="O2243" s="1" t="s">
        <v>122</v>
      </c>
      <c r="P2243" s="1" t="s">
        <v>199</v>
      </c>
      <c r="Q2243" s="1" t="s">
        <v>115</v>
      </c>
      <c r="R2243" s="1" t="s">
        <v>12160</v>
      </c>
      <c r="S2243" s="1" t="s">
        <v>2952</v>
      </c>
      <c r="T2243" s="1" t="s">
        <v>8036</v>
      </c>
      <c r="U2243" s="1" t="s">
        <v>7868</v>
      </c>
      <c r="V2243" s="18">
        <v>1.3865740740740739E-2</v>
      </c>
      <c r="W2243" s="18">
        <v>1.9537037037037037E-2</v>
      </c>
      <c r="X2243" s="18">
        <v>5.6712962962962958E-3</v>
      </c>
      <c r="Y2243" s="1" t="e">
        <f>VLOOKUP(A2243,tickets!A:A,1,0)</f>
        <v>#N/A</v>
      </c>
    </row>
    <row r="2244" spans="1:25" x14ac:dyDescent="0.2">
      <c r="A2244" s="1" t="s">
        <v>3016</v>
      </c>
      <c r="B2244" s="1" t="s">
        <v>115</v>
      </c>
      <c r="C2244" s="1" t="s">
        <v>20</v>
      </c>
      <c r="D2244" s="1" t="s">
        <v>243</v>
      </c>
      <c r="E2244" s="1" t="s">
        <v>59</v>
      </c>
      <c r="F2244" s="1" t="s">
        <v>144</v>
      </c>
      <c r="G2244" s="1" t="s">
        <v>116</v>
      </c>
      <c r="H2244" s="1" t="s">
        <v>40</v>
      </c>
      <c r="I2244" s="1" t="s">
        <v>117</v>
      </c>
      <c r="J2244" s="1" t="s">
        <v>81</v>
      </c>
      <c r="K2244" s="1" t="s">
        <v>3017</v>
      </c>
      <c r="L2244" s="1" t="s">
        <v>3021</v>
      </c>
      <c r="M2244" s="1" t="s">
        <v>3018</v>
      </c>
      <c r="N2244" s="1" t="s">
        <v>3019</v>
      </c>
      <c r="O2244" s="1" t="s">
        <v>122</v>
      </c>
      <c r="P2244" s="1" t="s">
        <v>266</v>
      </c>
      <c r="Q2244" s="1" t="s">
        <v>267</v>
      </c>
      <c r="R2244" s="1" t="s">
        <v>3020</v>
      </c>
      <c r="S2244" s="1" t="s">
        <v>2952</v>
      </c>
      <c r="T2244" s="1" t="s">
        <v>7855</v>
      </c>
      <c r="U2244" s="1" t="s">
        <v>7856</v>
      </c>
      <c r="V2244" s="18">
        <v>0.21685185185185185</v>
      </c>
      <c r="W2244" s="18">
        <v>0.24322916666666669</v>
      </c>
      <c r="X2244" s="18">
        <v>2.6377314814814815E-2</v>
      </c>
      <c r="Y2244" s="1" t="e">
        <f>VLOOKUP(A2244,tickets!A:A,1,0)</f>
        <v>#N/A</v>
      </c>
    </row>
    <row r="2245" spans="1:25" x14ac:dyDescent="0.2">
      <c r="A2245" s="1" t="s">
        <v>3011</v>
      </c>
      <c r="B2245" s="1" t="s">
        <v>115</v>
      </c>
      <c r="C2245" s="1" t="s">
        <v>20</v>
      </c>
      <c r="D2245" s="1" t="s">
        <v>243</v>
      </c>
      <c r="E2245" s="1" t="s">
        <v>59</v>
      </c>
      <c r="F2245" s="1" t="s">
        <v>144</v>
      </c>
      <c r="G2245" s="1" t="s">
        <v>116</v>
      </c>
      <c r="H2245" s="1" t="s">
        <v>40</v>
      </c>
      <c r="I2245" s="1" t="s">
        <v>117</v>
      </c>
      <c r="J2245" s="1" t="s">
        <v>81</v>
      </c>
      <c r="K2245" s="1" t="s">
        <v>200</v>
      </c>
      <c r="L2245" s="1" t="s">
        <v>3015</v>
      </c>
      <c r="M2245" s="1" t="s">
        <v>3012</v>
      </c>
      <c r="N2245" s="1" t="s">
        <v>3013</v>
      </c>
      <c r="O2245" s="1" t="s">
        <v>122</v>
      </c>
      <c r="P2245" s="1" t="s">
        <v>266</v>
      </c>
      <c r="Q2245" s="1" t="s">
        <v>267</v>
      </c>
      <c r="R2245" s="1" t="s">
        <v>3014</v>
      </c>
      <c r="S2245" s="1" t="s">
        <v>2952</v>
      </c>
      <c r="T2245" s="1" t="s">
        <v>7994</v>
      </c>
      <c r="U2245" s="1" t="s">
        <v>7856</v>
      </c>
      <c r="V2245" s="18">
        <v>0.21631944444444443</v>
      </c>
      <c r="W2245" s="18">
        <v>0.23329861111111114</v>
      </c>
      <c r="X2245" s="18">
        <v>1.6979166666666667E-2</v>
      </c>
      <c r="Y2245" s="1" t="e">
        <f>VLOOKUP(A2245,tickets!A:A,1,0)</f>
        <v>#N/A</v>
      </c>
    </row>
    <row r="2246" spans="1:25" x14ac:dyDescent="0.2">
      <c r="A2246" s="1" t="s">
        <v>3111</v>
      </c>
      <c r="B2246" s="1" t="s">
        <v>115</v>
      </c>
      <c r="C2246" s="1" t="s">
        <v>20</v>
      </c>
      <c r="D2246" s="1" t="s">
        <v>243</v>
      </c>
      <c r="E2246" s="1" t="s">
        <v>65</v>
      </c>
      <c r="F2246" s="1" t="s">
        <v>144</v>
      </c>
      <c r="G2246" s="1" t="s">
        <v>116</v>
      </c>
      <c r="H2246" s="1" t="s">
        <v>40</v>
      </c>
      <c r="I2246" s="1" t="s">
        <v>117</v>
      </c>
      <c r="J2246" s="1" t="s">
        <v>81</v>
      </c>
      <c r="K2246" s="1" t="s">
        <v>155</v>
      </c>
      <c r="L2246" s="1" t="s">
        <v>3115</v>
      </c>
      <c r="M2246" s="1" t="s">
        <v>3112</v>
      </c>
      <c r="N2246" s="1" t="s">
        <v>3113</v>
      </c>
      <c r="O2246" s="1" t="s">
        <v>122</v>
      </c>
      <c r="P2246" s="1" t="s">
        <v>246</v>
      </c>
      <c r="Q2246" s="1" t="s">
        <v>247</v>
      </c>
      <c r="R2246" s="1" t="s">
        <v>3114</v>
      </c>
      <c r="S2246" s="1" t="s">
        <v>3091</v>
      </c>
      <c r="T2246" s="1" t="s">
        <v>7619</v>
      </c>
      <c r="U2246" s="1" t="s">
        <v>7620</v>
      </c>
      <c r="V2246" s="18">
        <v>0.86273148148148149</v>
      </c>
      <c r="W2246" s="18">
        <v>0.98454861111111114</v>
      </c>
      <c r="X2246" s="18">
        <v>0.12181712962962964</v>
      </c>
      <c r="Y2246" s="1" t="e">
        <f>VLOOKUP(A2246,tickets!A:A,1,0)</f>
        <v>#N/A</v>
      </c>
    </row>
    <row r="2247" spans="1:25" hidden="1" x14ac:dyDescent="0.2">
      <c r="A2247" s="1" t="s">
        <v>3003</v>
      </c>
      <c r="B2247" s="1" t="s">
        <v>124</v>
      </c>
      <c r="C2247" s="1" t="s">
        <v>18</v>
      </c>
      <c r="D2247" s="1" t="s">
        <v>277</v>
      </c>
      <c r="E2247" s="1" t="s">
        <v>61</v>
      </c>
      <c r="F2247" s="1" t="s">
        <v>125</v>
      </c>
      <c r="G2247" s="1" t="s">
        <v>123</v>
      </c>
      <c r="H2247" s="1" t="s">
        <v>50</v>
      </c>
      <c r="I2247" s="1" t="s">
        <v>109</v>
      </c>
      <c r="J2247" s="1" t="s">
        <v>80</v>
      </c>
      <c r="K2247" s="1" t="s">
        <v>455</v>
      </c>
      <c r="L2247" s="1" t="s">
        <v>3006</v>
      </c>
      <c r="M2247" s="1" t="s">
        <v>3004</v>
      </c>
      <c r="N2247" s="1" t="s">
        <v>3004</v>
      </c>
      <c r="O2247" s="1" t="s">
        <v>122</v>
      </c>
      <c r="P2247" s="1" t="s">
        <v>278</v>
      </c>
      <c r="Q2247" s="1" t="s">
        <v>278</v>
      </c>
      <c r="R2247" s="1" t="s">
        <v>3005</v>
      </c>
      <c r="S2247" s="1" t="s">
        <v>2952</v>
      </c>
      <c r="T2247" s="1" t="s">
        <v>7661</v>
      </c>
      <c r="U2247" s="1" t="s">
        <v>7662</v>
      </c>
      <c r="V2247" s="18">
        <v>4.8009259259259258E-2</v>
      </c>
      <c r="W2247" s="18">
        <v>0.10526620370370371</v>
      </c>
      <c r="X2247" s="18">
        <v>5.7256944444444437E-2</v>
      </c>
      <c r="Y2247" s="1" t="e">
        <f>VLOOKUP(A2247,tickets!A:A,1,0)</f>
        <v>#N/A</v>
      </c>
    </row>
    <row r="2248" spans="1:25" x14ac:dyDescent="0.2">
      <c r="A2248" s="1" t="s">
        <v>3035</v>
      </c>
      <c r="B2248" s="1" t="s">
        <v>112</v>
      </c>
      <c r="C2248" s="1" t="s">
        <v>18</v>
      </c>
      <c r="D2248" s="1" t="s">
        <v>242</v>
      </c>
      <c r="E2248" s="1" t="s">
        <v>61</v>
      </c>
      <c r="F2248" s="1" t="s">
        <v>453</v>
      </c>
      <c r="G2248" s="1" t="s">
        <v>110</v>
      </c>
      <c r="H2248" s="1" t="s">
        <v>50</v>
      </c>
      <c r="I2248" s="1" t="s">
        <v>109</v>
      </c>
      <c r="J2248" s="1" t="s">
        <v>81</v>
      </c>
      <c r="K2248" s="1" t="s">
        <v>111</v>
      </c>
      <c r="L2248" s="1" t="s">
        <v>3039</v>
      </c>
      <c r="M2248" s="1" t="s">
        <v>3036</v>
      </c>
      <c r="N2248" s="1" t="s">
        <v>3037</v>
      </c>
      <c r="O2248" s="1" t="s">
        <v>122</v>
      </c>
      <c r="P2248" s="1" t="s">
        <v>266</v>
      </c>
      <c r="Q2248" s="1" t="s">
        <v>267</v>
      </c>
      <c r="R2248" s="1" t="s">
        <v>3038</v>
      </c>
      <c r="S2248" s="1" t="s">
        <v>2952</v>
      </c>
      <c r="T2248" s="1" t="s">
        <v>3039</v>
      </c>
      <c r="U2248" s="1" t="s">
        <v>3039</v>
      </c>
      <c r="V2248" s="18">
        <v>0</v>
      </c>
      <c r="W2248" s="18">
        <v>0.1895486111111111</v>
      </c>
      <c r="X2248" s="18">
        <v>0.1895486111111111</v>
      </c>
      <c r="Y2248" s="1" t="e">
        <f>VLOOKUP(A2248,tickets!A:A,1,0)</f>
        <v>#N/A</v>
      </c>
    </row>
    <row r="2249" spans="1:25" x14ac:dyDescent="0.2">
      <c r="A2249" s="1" t="s">
        <v>3040</v>
      </c>
      <c r="B2249" s="1" t="s">
        <v>112</v>
      </c>
      <c r="C2249" s="1" t="s">
        <v>18</v>
      </c>
      <c r="D2249" s="1" t="s">
        <v>242</v>
      </c>
      <c r="E2249" s="1" t="s">
        <v>61</v>
      </c>
      <c r="F2249" s="1" t="s">
        <v>453</v>
      </c>
      <c r="G2249" s="1" t="s">
        <v>110</v>
      </c>
      <c r="H2249" s="1" t="s">
        <v>50</v>
      </c>
      <c r="I2249" s="1" t="s">
        <v>109</v>
      </c>
      <c r="J2249" s="1" t="s">
        <v>81</v>
      </c>
      <c r="K2249" s="1" t="s">
        <v>111</v>
      </c>
      <c r="L2249" s="1" t="s">
        <v>3044</v>
      </c>
      <c r="M2249" s="1" t="s">
        <v>3041</v>
      </c>
      <c r="N2249" s="1" t="s">
        <v>3042</v>
      </c>
      <c r="O2249" s="1" t="s">
        <v>122</v>
      </c>
      <c r="P2249" s="1" t="s">
        <v>266</v>
      </c>
      <c r="Q2249" s="1" t="s">
        <v>267</v>
      </c>
      <c r="R2249" s="1" t="s">
        <v>3043</v>
      </c>
      <c r="S2249" s="1" t="s">
        <v>2952</v>
      </c>
      <c r="T2249" s="1" t="s">
        <v>3044</v>
      </c>
      <c r="U2249" s="1" t="s">
        <v>3044</v>
      </c>
      <c r="V2249" s="18">
        <v>0</v>
      </c>
      <c r="W2249" s="18">
        <v>0.18559027777777778</v>
      </c>
      <c r="X2249" s="18">
        <v>0.18559027777777778</v>
      </c>
      <c r="Y2249" s="1" t="e">
        <f>VLOOKUP(A2249,tickets!A:A,1,0)</f>
        <v>#N/A</v>
      </c>
    </row>
    <row r="2250" spans="1:25" x14ac:dyDescent="0.2">
      <c r="A2250" s="1" t="s">
        <v>3045</v>
      </c>
      <c r="B2250" s="1" t="s">
        <v>112</v>
      </c>
      <c r="C2250" s="1" t="s">
        <v>18</v>
      </c>
      <c r="D2250" s="1" t="s">
        <v>242</v>
      </c>
      <c r="E2250" s="1" t="s">
        <v>61</v>
      </c>
      <c r="F2250" s="1" t="s">
        <v>453</v>
      </c>
      <c r="G2250" s="1" t="s">
        <v>110</v>
      </c>
      <c r="H2250" s="1" t="s">
        <v>50</v>
      </c>
      <c r="I2250" s="1" t="s">
        <v>109</v>
      </c>
      <c r="J2250" s="1" t="s">
        <v>81</v>
      </c>
      <c r="K2250" s="1" t="s">
        <v>111</v>
      </c>
      <c r="L2250" s="1" t="s">
        <v>3049</v>
      </c>
      <c r="M2250" s="1" t="s">
        <v>3046</v>
      </c>
      <c r="N2250" s="1" t="s">
        <v>3047</v>
      </c>
      <c r="O2250" s="1" t="s">
        <v>122</v>
      </c>
      <c r="P2250" s="1" t="s">
        <v>266</v>
      </c>
      <c r="Q2250" s="1" t="s">
        <v>267</v>
      </c>
      <c r="R2250" s="1" t="s">
        <v>3048</v>
      </c>
      <c r="S2250" s="1" t="s">
        <v>2952</v>
      </c>
      <c r="T2250" s="1" t="s">
        <v>3049</v>
      </c>
      <c r="U2250" s="1" t="s">
        <v>3049</v>
      </c>
      <c r="V2250" s="18">
        <v>0</v>
      </c>
      <c r="W2250" s="18">
        <v>0.18622685185185184</v>
      </c>
      <c r="X2250" s="18">
        <v>0.18622685185185184</v>
      </c>
      <c r="Y2250" s="1" t="e">
        <f>VLOOKUP(A2250,tickets!A:A,1,0)</f>
        <v>#N/A</v>
      </c>
    </row>
    <row r="2251" spans="1:25" hidden="1" x14ac:dyDescent="0.2">
      <c r="A2251" s="1" t="s">
        <v>7725</v>
      </c>
      <c r="B2251" s="1" t="s">
        <v>132</v>
      </c>
      <c r="C2251" s="1" t="s">
        <v>256</v>
      </c>
      <c r="D2251" s="1" t="s">
        <v>374</v>
      </c>
      <c r="E2251" s="1" t="s">
        <v>258</v>
      </c>
      <c r="F2251" s="1" t="s">
        <v>442</v>
      </c>
      <c r="G2251" s="1" t="s">
        <v>116</v>
      </c>
      <c r="H2251" s="1" t="s">
        <v>40</v>
      </c>
      <c r="I2251" s="1" t="s">
        <v>117</v>
      </c>
      <c r="J2251" s="1" t="s">
        <v>81</v>
      </c>
      <c r="K2251" s="1" t="s">
        <v>391</v>
      </c>
      <c r="L2251" s="1" t="s">
        <v>485</v>
      </c>
      <c r="M2251" s="1" t="s">
        <v>12161</v>
      </c>
      <c r="N2251" s="1" t="s">
        <v>12162</v>
      </c>
      <c r="O2251" s="1" t="s">
        <v>122</v>
      </c>
      <c r="P2251" s="1" t="s">
        <v>199</v>
      </c>
      <c r="Q2251" s="1" t="s">
        <v>115</v>
      </c>
      <c r="R2251" s="1" t="s">
        <v>12163</v>
      </c>
      <c r="S2251" s="1" t="s">
        <v>2952</v>
      </c>
      <c r="T2251" s="1" t="s">
        <v>7729</v>
      </c>
      <c r="V2251" s="18">
        <v>0.14854166666666666</v>
      </c>
      <c r="W2251" s="18">
        <v>0.16938657407407409</v>
      </c>
      <c r="X2251" s="18">
        <v>2.0844907407407406E-2</v>
      </c>
      <c r="Y2251" s="1" t="e">
        <f>VLOOKUP(A2251,tickets!A:A,1,0)</f>
        <v>#N/A</v>
      </c>
    </row>
    <row r="2252" spans="1:25" x14ac:dyDescent="0.2">
      <c r="A2252" s="1" t="s">
        <v>3030</v>
      </c>
      <c r="B2252" s="1" t="s">
        <v>176</v>
      </c>
      <c r="C2252" s="1" t="s">
        <v>18</v>
      </c>
      <c r="D2252" s="1" t="s">
        <v>383</v>
      </c>
      <c r="E2252" s="1" t="s">
        <v>61</v>
      </c>
      <c r="F2252" s="1" t="s">
        <v>184</v>
      </c>
      <c r="G2252" s="1" t="s">
        <v>159</v>
      </c>
      <c r="H2252" s="1" t="s">
        <v>36</v>
      </c>
      <c r="I2252" s="1" t="s">
        <v>84</v>
      </c>
      <c r="J2252" s="1" t="s">
        <v>81</v>
      </c>
      <c r="K2252" s="1" t="s">
        <v>114</v>
      </c>
      <c r="L2252" s="1" t="s">
        <v>3034</v>
      </c>
      <c r="M2252" s="1" t="s">
        <v>3031</v>
      </c>
      <c r="N2252" s="1" t="s">
        <v>3032</v>
      </c>
      <c r="O2252" s="1" t="s">
        <v>122</v>
      </c>
      <c r="P2252" s="1" t="s">
        <v>384</v>
      </c>
      <c r="Q2252" s="1" t="s">
        <v>385</v>
      </c>
      <c r="R2252" s="1" t="s">
        <v>3033</v>
      </c>
      <c r="S2252" s="1" t="s">
        <v>2952</v>
      </c>
      <c r="T2252" s="1" t="s">
        <v>7822</v>
      </c>
      <c r="U2252" s="1" t="s">
        <v>7823</v>
      </c>
      <c r="V2252" s="18">
        <v>2.2037037037037036E-2</v>
      </c>
      <c r="W2252" s="18">
        <v>0.11879629629629629</v>
      </c>
      <c r="X2252" s="18">
        <v>9.6759259259259253E-2</v>
      </c>
      <c r="Y2252" s="1" t="e">
        <f>VLOOKUP(A2252,tickets!A:A,1,0)</f>
        <v>#N/A</v>
      </c>
    </row>
    <row r="2253" spans="1:25" hidden="1" x14ac:dyDescent="0.2">
      <c r="A2253" s="1" t="s">
        <v>7751</v>
      </c>
      <c r="B2253" s="1" t="s">
        <v>132</v>
      </c>
      <c r="C2253" s="1" t="s">
        <v>309</v>
      </c>
      <c r="D2253" s="1" t="s">
        <v>374</v>
      </c>
      <c r="E2253" s="1" t="s">
        <v>281</v>
      </c>
      <c r="F2253" s="1" t="s">
        <v>442</v>
      </c>
      <c r="G2253" s="1" t="s">
        <v>116</v>
      </c>
      <c r="H2253" s="1" t="s">
        <v>40</v>
      </c>
      <c r="I2253" s="1" t="s">
        <v>117</v>
      </c>
      <c r="J2253" s="1" t="s">
        <v>81</v>
      </c>
      <c r="K2253" s="1" t="s">
        <v>420</v>
      </c>
      <c r="L2253" s="1" t="s">
        <v>421</v>
      </c>
      <c r="M2253" s="1" t="s">
        <v>12164</v>
      </c>
      <c r="N2253" s="1" t="s">
        <v>12165</v>
      </c>
      <c r="O2253" s="1" t="s">
        <v>122</v>
      </c>
      <c r="P2253" s="1" t="s">
        <v>246</v>
      </c>
      <c r="Q2253" s="1" t="s">
        <v>247</v>
      </c>
      <c r="R2253" s="1" t="s">
        <v>12166</v>
      </c>
      <c r="S2253" s="1" t="s">
        <v>2952</v>
      </c>
      <c r="T2253" s="1" t="s">
        <v>7755</v>
      </c>
      <c r="U2253" s="1" t="s">
        <v>7756</v>
      </c>
      <c r="V2253" s="18">
        <v>5.185185185185185E-3</v>
      </c>
      <c r="W2253" s="18">
        <v>1.0752314814814814E-2</v>
      </c>
      <c r="X2253" s="18">
        <v>5.5671296296296302E-3</v>
      </c>
      <c r="Y2253" s="1" t="e">
        <f>VLOOKUP(A2253,tickets!A:A,1,0)</f>
        <v>#N/A</v>
      </c>
    </row>
    <row r="2254" spans="1:25" hidden="1" x14ac:dyDescent="0.2">
      <c r="A2254" s="1" t="s">
        <v>8736</v>
      </c>
      <c r="B2254" s="1" t="s">
        <v>132</v>
      </c>
      <c r="C2254" s="1" t="s">
        <v>309</v>
      </c>
      <c r="D2254" s="1" t="s">
        <v>374</v>
      </c>
      <c r="E2254" s="1" t="s">
        <v>281</v>
      </c>
      <c r="F2254" s="1" t="s">
        <v>442</v>
      </c>
      <c r="G2254" s="1" t="s">
        <v>116</v>
      </c>
      <c r="H2254" s="1" t="s">
        <v>40</v>
      </c>
      <c r="I2254" s="1" t="s">
        <v>117</v>
      </c>
      <c r="J2254" s="1" t="s">
        <v>81</v>
      </c>
      <c r="K2254" s="1" t="s">
        <v>129</v>
      </c>
      <c r="L2254" s="1" t="s">
        <v>264</v>
      </c>
      <c r="M2254" s="1" t="s">
        <v>12167</v>
      </c>
      <c r="N2254" s="1" t="s">
        <v>12168</v>
      </c>
      <c r="O2254" s="1" t="s">
        <v>122</v>
      </c>
      <c r="P2254" s="1" t="s">
        <v>8739</v>
      </c>
      <c r="Q2254" s="1" t="s">
        <v>8740</v>
      </c>
      <c r="R2254" s="1" t="s">
        <v>12169</v>
      </c>
      <c r="S2254" s="1" t="s">
        <v>2952</v>
      </c>
      <c r="T2254" s="1" t="s">
        <v>8742</v>
      </c>
      <c r="U2254" s="1" t="s">
        <v>519</v>
      </c>
      <c r="V2254" s="18">
        <v>4.1203703703703708E-2</v>
      </c>
      <c r="W2254" s="18">
        <v>4.5000000000000005E-2</v>
      </c>
      <c r="X2254" s="18">
        <v>3.7962962962962963E-3</v>
      </c>
      <c r="Y2254" s="1" t="e">
        <f>VLOOKUP(A2254,tickets!A:A,1,0)</f>
        <v>#N/A</v>
      </c>
    </row>
    <row r="2255" spans="1:25" x14ac:dyDescent="0.2">
      <c r="A2255" s="1" t="s">
        <v>3007</v>
      </c>
      <c r="B2255" s="1" t="s">
        <v>112</v>
      </c>
      <c r="C2255" s="1" t="s">
        <v>18</v>
      </c>
      <c r="D2255" s="1" t="s">
        <v>18</v>
      </c>
      <c r="E2255" s="1" t="s">
        <v>499</v>
      </c>
      <c r="F2255" s="1" t="s">
        <v>1770</v>
      </c>
      <c r="G2255" s="1" t="s">
        <v>110</v>
      </c>
      <c r="H2255" s="1" t="s">
        <v>50</v>
      </c>
      <c r="I2255" s="1" t="s">
        <v>109</v>
      </c>
      <c r="J2255" s="1" t="s">
        <v>81</v>
      </c>
      <c r="K2255" s="1" t="s">
        <v>111</v>
      </c>
      <c r="L2255" s="1" t="s">
        <v>3010</v>
      </c>
      <c r="M2255" s="1" t="s">
        <v>3008</v>
      </c>
      <c r="N2255" s="1" t="s">
        <v>3009</v>
      </c>
      <c r="O2255" s="1" t="s">
        <v>122</v>
      </c>
      <c r="P2255" s="1" t="s">
        <v>266</v>
      </c>
      <c r="Q2255" s="1" t="s">
        <v>267</v>
      </c>
      <c r="R2255" s="1" t="s">
        <v>3009</v>
      </c>
      <c r="S2255" s="1" t="s">
        <v>2952</v>
      </c>
      <c r="T2255" s="1" t="s">
        <v>6115</v>
      </c>
      <c r="U2255" s="1" t="s">
        <v>6339</v>
      </c>
      <c r="V2255" s="18">
        <v>0</v>
      </c>
      <c r="W2255" s="18">
        <v>3.9351851851851852E-4</v>
      </c>
      <c r="X2255" s="18">
        <v>3.9351851851851852E-4</v>
      </c>
      <c r="Y2255" s="1" t="e">
        <f>VLOOKUP(A2255,tickets!A:A,1,0)</f>
        <v>#N/A</v>
      </c>
    </row>
    <row r="2256" spans="1:25" x14ac:dyDescent="0.2">
      <c r="A2256" s="1" t="s">
        <v>3204</v>
      </c>
      <c r="B2256" s="1" t="s">
        <v>115</v>
      </c>
      <c r="C2256" s="1" t="s">
        <v>13</v>
      </c>
      <c r="D2256" s="1" t="s">
        <v>243</v>
      </c>
      <c r="E2256" s="1" t="s">
        <v>39</v>
      </c>
      <c r="F2256" s="1" t="s">
        <v>144</v>
      </c>
      <c r="G2256" s="1" t="s">
        <v>116</v>
      </c>
      <c r="H2256" s="1" t="s">
        <v>40</v>
      </c>
      <c r="I2256" s="1" t="s">
        <v>117</v>
      </c>
      <c r="J2256" s="1" t="s">
        <v>81</v>
      </c>
      <c r="K2256" s="1" t="s">
        <v>119</v>
      </c>
      <c r="L2256" s="1" t="s">
        <v>3208</v>
      </c>
      <c r="M2256" s="1" t="s">
        <v>3205</v>
      </c>
      <c r="N2256" s="1" t="s">
        <v>3206</v>
      </c>
      <c r="O2256" s="1" t="s">
        <v>122</v>
      </c>
      <c r="P2256" s="1" t="s">
        <v>246</v>
      </c>
      <c r="Q2256" s="1" t="s">
        <v>247</v>
      </c>
      <c r="R2256" s="1" t="s">
        <v>3207</v>
      </c>
      <c r="S2256" s="1" t="s">
        <v>3197</v>
      </c>
      <c r="T2256" s="1" t="s">
        <v>8547</v>
      </c>
      <c r="U2256" s="1" t="s">
        <v>8548</v>
      </c>
      <c r="V2256" s="18">
        <v>1.9129513888888889</v>
      </c>
      <c r="W2256" s="18">
        <v>1.9522569444444444</v>
      </c>
      <c r="X2256" s="18">
        <v>3.9305555555555559E-2</v>
      </c>
      <c r="Y2256" s="1" t="e">
        <f>VLOOKUP(A2256,tickets!A:A,1,0)</f>
        <v>#N/A</v>
      </c>
    </row>
    <row r="2257" spans="1:25" x14ac:dyDescent="0.2">
      <c r="A2257" s="1" t="s">
        <v>3055</v>
      </c>
      <c r="B2257" s="1" t="s">
        <v>112</v>
      </c>
      <c r="C2257" s="1" t="s">
        <v>21</v>
      </c>
      <c r="D2257" s="1" t="s">
        <v>311</v>
      </c>
      <c r="E2257" s="1" t="s">
        <v>498</v>
      </c>
      <c r="F2257" s="1" t="s">
        <v>145</v>
      </c>
      <c r="G2257" s="1" t="s">
        <v>116</v>
      </c>
      <c r="H2257" s="1" t="s">
        <v>50</v>
      </c>
      <c r="I2257" s="1" t="s">
        <v>109</v>
      </c>
      <c r="J2257" s="1" t="s">
        <v>81</v>
      </c>
      <c r="K2257" s="1" t="s">
        <v>121</v>
      </c>
      <c r="L2257" s="1" t="s">
        <v>3059</v>
      </c>
      <c r="M2257" s="1" t="s">
        <v>3056</v>
      </c>
      <c r="N2257" s="1" t="s">
        <v>3057</v>
      </c>
      <c r="O2257" s="1" t="s">
        <v>122</v>
      </c>
      <c r="P2257" s="1" t="s">
        <v>266</v>
      </c>
      <c r="Q2257" s="1" t="s">
        <v>343</v>
      </c>
      <c r="R2257" s="1" t="s">
        <v>3058</v>
      </c>
      <c r="S2257" s="1" t="s">
        <v>2952</v>
      </c>
      <c r="T2257" s="1" t="s">
        <v>312</v>
      </c>
      <c r="U2257" s="1" t="s">
        <v>8268</v>
      </c>
      <c r="V2257" s="18">
        <v>9.2152777777777764E-2</v>
      </c>
      <c r="W2257" s="18">
        <v>0.10618055555555556</v>
      </c>
      <c r="X2257" s="18">
        <v>1.4027777777777778E-2</v>
      </c>
      <c r="Y2257" s="1" t="e">
        <f>VLOOKUP(A2257,tickets!A:A,1,0)</f>
        <v>#N/A</v>
      </c>
    </row>
    <row r="2258" spans="1:25" x14ac:dyDescent="0.2">
      <c r="A2258" s="1" t="s">
        <v>3164</v>
      </c>
      <c r="B2258" s="1" t="s">
        <v>132</v>
      </c>
      <c r="C2258" s="1" t="s">
        <v>21</v>
      </c>
      <c r="D2258" s="1" t="s">
        <v>311</v>
      </c>
      <c r="E2258" s="1" t="s">
        <v>43</v>
      </c>
      <c r="F2258" s="1" t="s">
        <v>145</v>
      </c>
      <c r="G2258" s="1" t="s">
        <v>116</v>
      </c>
      <c r="H2258" s="1" t="s">
        <v>50</v>
      </c>
      <c r="I2258" s="1" t="s">
        <v>109</v>
      </c>
      <c r="J2258" s="1" t="s">
        <v>81</v>
      </c>
      <c r="K2258" s="1" t="s">
        <v>121</v>
      </c>
      <c r="L2258" s="1" t="s">
        <v>3168</v>
      </c>
      <c r="M2258" s="1" t="s">
        <v>3165</v>
      </c>
      <c r="N2258" s="1" t="s">
        <v>3166</v>
      </c>
      <c r="O2258" s="1" t="s">
        <v>122</v>
      </c>
      <c r="P2258" s="1" t="s">
        <v>246</v>
      </c>
      <c r="Q2258" s="1" t="s">
        <v>247</v>
      </c>
      <c r="R2258" s="1" t="s">
        <v>3167</v>
      </c>
      <c r="S2258" s="1" t="s">
        <v>3091</v>
      </c>
      <c r="T2258" s="1" t="s">
        <v>312</v>
      </c>
      <c r="U2258" s="1" t="s">
        <v>8099</v>
      </c>
      <c r="V2258" s="18">
        <v>1.0444791666666666</v>
      </c>
      <c r="W2258" s="18">
        <v>1.074849537037037</v>
      </c>
      <c r="X2258" s="18">
        <v>3.037037037037037E-2</v>
      </c>
      <c r="Y2258" s="1" t="e">
        <f>VLOOKUP(A2258,tickets!A:A,1,0)</f>
        <v>#N/A</v>
      </c>
    </row>
    <row r="2259" spans="1:25" hidden="1" x14ac:dyDescent="0.2">
      <c r="A2259" s="1" t="s">
        <v>8562</v>
      </c>
      <c r="B2259" s="1" t="s">
        <v>132</v>
      </c>
      <c r="C2259" s="1" t="s">
        <v>251</v>
      </c>
      <c r="D2259" s="1" t="s">
        <v>374</v>
      </c>
      <c r="E2259" s="1" t="s">
        <v>261</v>
      </c>
      <c r="F2259" s="1" t="s">
        <v>442</v>
      </c>
      <c r="G2259" s="1" t="s">
        <v>116</v>
      </c>
      <c r="H2259" s="1" t="s">
        <v>40</v>
      </c>
      <c r="I2259" s="1" t="s">
        <v>117</v>
      </c>
      <c r="J2259" s="1" t="s">
        <v>81</v>
      </c>
      <c r="K2259" s="1" t="s">
        <v>420</v>
      </c>
      <c r="L2259" s="1" t="s">
        <v>421</v>
      </c>
      <c r="M2259" s="1" t="s">
        <v>12170</v>
      </c>
      <c r="N2259" s="1" t="s">
        <v>12171</v>
      </c>
      <c r="O2259" s="1" t="s">
        <v>122</v>
      </c>
      <c r="P2259" s="1" t="s">
        <v>199</v>
      </c>
      <c r="Q2259" s="1" t="s">
        <v>115</v>
      </c>
      <c r="R2259" s="1" t="s">
        <v>12172</v>
      </c>
      <c r="S2259" s="1" t="s">
        <v>2952</v>
      </c>
      <c r="T2259" s="1" t="s">
        <v>8566</v>
      </c>
      <c r="U2259" s="1" t="s">
        <v>7868</v>
      </c>
      <c r="V2259" s="18">
        <v>3.4027777777777784E-3</v>
      </c>
      <c r="W2259" s="18">
        <v>8.3333333333333332E-3</v>
      </c>
      <c r="X2259" s="18">
        <v>4.9305555555555552E-3</v>
      </c>
      <c r="Y2259" s="1" t="e">
        <f>VLOOKUP(A2259,tickets!A:A,1,0)</f>
        <v>#N/A</v>
      </c>
    </row>
    <row r="2260" spans="1:25" x14ac:dyDescent="0.2">
      <c r="A2260" s="1" t="s">
        <v>3096</v>
      </c>
      <c r="B2260" s="1" t="s">
        <v>115</v>
      </c>
      <c r="C2260" s="1" t="s">
        <v>22</v>
      </c>
      <c r="D2260" s="1" t="s">
        <v>243</v>
      </c>
      <c r="E2260" s="1" t="s">
        <v>45</v>
      </c>
      <c r="F2260" s="1" t="s">
        <v>144</v>
      </c>
      <c r="G2260" s="1" t="s">
        <v>116</v>
      </c>
      <c r="H2260" s="1" t="s">
        <v>40</v>
      </c>
      <c r="I2260" s="1" t="s">
        <v>117</v>
      </c>
      <c r="J2260" s="1" t="s">
        <v>81</v>
      </c>
      <c r="K2260" s="1" t="s">
        <v>111</v>
      </c>
      <c r="L2260" s="1" t="s">
        <v>3100</v>
      </c>
      <c r="M2260" s="1" t="s">
        <v>3097</v>
      </c>
      <c r="N2260" s="1" t="s">
        <v>3098</v>
      </c>
      <c r="O2260" s="1" t="s">
        <v>122</v>
      </c>
      <c r="P2260" s="1" t="s">
        <v>279</v>
      </c>
      <c r="Q2260" s="1" t="s">
        <v>280</v>
      </c>
      <c r="R2260" s="1" t="s">
        <v>3099</v>
      </c>
      <c r="S2260" s="1" t="s">
        <v>3091</v>
      </c>
      <c r="T2260" s="1" t="s">
        <v>7484</v>
      </c>
      <c r="U2260" s="1" t="s">
        <v>319</v>
      </c>
      <c r="V2260" s="18">
        <v>0.44917824074074075</v>
      </c>
      <c r="W2260" s="18">
        <v>0.61619212962962966</v>
      </c>
      <c r="X2260" s="18">
        <v>0.16701388888888891</v>
      </c>
      <c r="Y2260" s="1" t="e">
        <f>VLOOKUP(A2260,tickets!A:A,1,0)</f>
        <v>#N/A</v>
      </c>
    </row>
    <row r="2261" spans="1:25" x14ac:dyDescent="0.2">
      <c r="A2261" s="1" t="s">
        <v>3065</v>
      </c>
      <c r="B2261" s="1" t="s">
        <v>115</v>
      </c>
      <c r="C2261" s="1" t="s">
        <v>20</v>
      </c>
      <c r="D2261" s="1" t="s">
        <v>374</v>
      </c>
      <c r="E2261" s="1" t="s">
        <v>66</v>
      </c>
      <c r="F2261" s="1" t="s">
        <v>149</v>
      </c>
      <c r="G2261" s="1" t="s">
        <v>110</v>
      </c>
      <c r="H2261" s="1" t="s">
        <v>50</v>
      </c>
      <c r="I2261" s="1" t="s">
        <v>109</v>
      </c>
      <c r="J2261" s="1" t="s">
        <v>81</v>
      </c>
      <c r="K2261" s="1" t="s">
        <v>140</v>
      </c>
      <c r="L2261" s="1" t="s">
        <v>3069</v>
      </c>
      <c r="M2261" s="1" t="s">
        <v>3066</v>
      </c>
      <c r="N2261" s="1" t="s">
        <v>3067</v>
      </c>
      <c r="O2261" s="1" t="s">
        <v>122</v>
      </c>
      <c r="P2261" s="1" t="s">
        <v>246</v>
      </c>
      <c r="Q2261" s="1" t="s">
        <v>247</v>
      </c>
      <c r="R2261" s="1" t="s">
        <v>3068</v>
      </c>
      <c r="S2261" s="1" t="s">
        <v>2952</v>
      </c>
      <c r="T2261" s="1" t="s">
        <v>7701</v>
      </c>
      <c r="U2261" s="1" t="s">
        <v>7702</v>
      </c>
      <c r="V2261" s="18">
        <v>6.4930555555555561E-2</v>
      </c>
      <c r="W2261" s="18">
        <v>0.17899305555555556</v>
      </c>
      <c r="X2261" s="18">
        <v>0.1140625</v>
      </c>
      <c r="Y2261" s="1" t="e">
        <f>VLOOKUP(A2261,tickets!A:A,1,0)</f>
        <v>#N/A</v>
      </c>
    </row>
    <row r="2262" spans="1:25" x14ac:dyDescent="0.2">
      <c r="A2262" s="1" t="s">
        <v>3022</v>
      </c>
      <c r="B2262" s="1" t="s">
        <v>112</v>
      </c>
      <c r="C2262" s="1" t="s">
        <v>18</v>
      </c>
      <c r="D2262" s="1" t="s">
        <v>18</v>
      </c>
      <c r="E2262" s="1" t="s">
        <v>499</v>
      </c>
      <c r="F2262" s="1" t="s">
        <v>1770</v>
      </c>
      <c r="G2262" s="1" t="s">
        <v>110</v>
      </c>
      <c r="H2262" s="1" t="s">
        <v>50</v>
      </c>
      <c r="I2262" s="1" t="s">
        <v>109</v>
      </c>
      <c r="J2262" s="1" t="s">
        <v>81</v>
      </c>
      <c r="K2262" s="1" t="s">
        <v>111</v>
      </c>
      <c r="L2262" s="1" t="s">
        <v>3025</v>
      </c>
      <c r="M2262" s="1" t="s">
        <v>3023</v>
      </c>
      <c r="N2262" s="1" t="s">
        <v>3024</v>
      </c>
      <c r="O2262" s="1" t="s">
        <v>122</v>
      </c>
      <c r="P2262" s="1" t="s">
        <v>266</v>
      </c>
      <c r="Q2262" s="1" t="s">
        <v>267</v>
      </c>
      <c r="R2262" s="1" t="s">
        <v>3024</v>
      </c>
      <c r="S2262" s="1" t="s">
        <v>2952</v>
      </c>
      <c r="T2262" s="1" t="s">
        <v>6115</v>
      </c>
      <c r="U2262" s="1" t="s">
        <v>6339</v>
      </c>
      <c r="V2262" s="18">
        <v>0</v>
      </c>
      <c r="W2262" s="18">
        <v>7.0601851851851847E-4</v>
      </c>
      <c r="X2262" s="18">
        <v>7.0601851851851847E-4</v>
      </c>
      <c r="Y2262" s="1" t="e">
        <f>VLOOKUP(A2262,tickets!A:A,1,0)</f>
        <v>#N/A</v>
      </c>
    </row>
    <row r="2263" spans="1:25" hidden="1" x14ac:dyDescent="0.2">
      <c r="A2263" s="1" t="s">
        <v>3079</v>
      </c>
      <c r="B2263" s="1" t="s">
        <v>124</v>
      </c>
      <c r="C2263" s="1" t="s">
        <v>17</v>
      </c>
      <c r="D2263" s="1" t="s">
        <v>277</v>
      </c>
      <c r="E2263" s="1" t="s">
        <v>197</v>
      </c>
      <c r="F2263" s="1" t="s">
        <v>125</v>
      </c>
      <c r="G2263" s="1" t="s">
        <v>123</v>
      </c>
      <c r="H2263" s="1" t="s">
        <v>50</v>
      </c>
      <c r="I2263" s="1" t="s">
        <v>109</v>
      </c>
      <c r="J2263" s="1" t="s">
        <v>80</v>
      </c>
      <c r="K2263" s="1" t="s">
        <v>121</v>
      </c>
      <c r="L2263" s="1" t="s">
        <v>137</v>
      </c>
      <c r="M2263" s="1" t="s">
        <v>3080</v>
      </c>
      <c r="N2263" s="1" t="s">
        <v>3080</v>
      </c>
      <c r="O2263" s="1" t="s">
        <v>122</v>
      </c>
      <c r="P2263" s="1" t="s">
        <v>266</v>
      </c>
      <c r="Q2263" s="1" t="s">
        <v>267</v>
      </c>
      <c r="R2263" s="1" t="s">
        <v>3081</v>
      </c>
      <c r="S2263" s="1" t="s">
        <v>2952</v>
      </c>
      <c r="T2263" s="1" t="s">
        <v>510</v>
      </c>
      <c r="V2263" s="18">
        <v>0.2545486111111111</v>
      </c>
      <c r="W2263" s="18">
        <v>0.28520833333333334</v>
      </c>
      <c r="X2263" s="18">
        <v>3.0659722222222224E-2</v>
      </c>
      <c r="Y2263" s="1" t="e">
        <f>VLOOKUP(A2263,tickets!A:A,1,0)</f>
        <v>#N/A</v>
      </c>
    </row>
    <row r="2264" spans="1:25" hidden="1" x14ac:dyDescent="0.2">
      <c r="A2264" s="1" t="s">
        <v>3026</v>
      </c>
      <c r="B2264" s="1" t="s">
        <v>124</v>
      </c>
      <c r="C2264" s="1" t="s">
        <v>19</v>
      </c>
      <c r="D2264" s="1" t="s">
        <v>311</v>
      </c>
      <c r="E2264" s="1" t="s">
        <v>62</v>
      </c>
      <c r="F2264" s="1" t="s">
        <v>125</v>
      </c>
      <c r="G2264" s="1" t="s">
        <v>123</v>
      </c>
      <c r="H2264" s="1" t="s">
        <v>50</v>
      </c>
      <c r="I2264" s="1" t="s">
        <v>109</v>
      </c>
      <c r="J2264" s="1" t="s">
        <v>80</v>
      </c>
      <c r="K2264" s="1" t="s">
        <v>121</v>
      </c>
      <c r="L2264" s="1" t="s">
        <v>3029</v>
      </c>
      <c r="M2264" s="1" t="s">
        <v>3027</v>
      </c>
      <c r="N2264" s="1" t="s">
        <v>3027</v>
      </c>
      <c r="O2264" s="1" t="s">
        <v>122</v>
      </c>
      <c r="P2264" s="1" t="s">
        <v>266</v>
      </c>
      <c r="Q2264" s="1" t="s">
        <v>267</v>
      </c>
      <c r="R2264" s="1" t="s">
        <v>3028</v>
      </c>
      <c r="S2264" s="1" t="s">
        <v>2952</v>
      </c>
      <c r="T2264" s="1" t="s">
        <v>8813</v>
      </c>
      <c r="U2264" s="1" t="s">
        <v>8814</v>
      </c>
      <c r="V2264" s="18">
        <v>8.9004629629629625E-3</v>
      </c>
      <c r="W2264" s="18">
        <v>2.3136574074074077E-2</v>
      </c>
      <c r="X2264" s="18">
        <v>1.4236111111111111E-2</v>
      </c>
      <c r="Y2264" s="1" t="e">
        <f>VLOOKUP(A2264,tickets!A:A,1,0)</f>
        <v>#N/A</v>
      </c>
    </row>
    <row r="2265" spans="1:25" x14ac:dyDescent="0.2">
      <c r="A2265" s="1" t="s">
        <v>3184</v>
      </c>
      <c r="B2265" s="1" t="s">
        <v>115</v>
      </c>
      <c r="C2265" s="1" t="s">
        <v>13</v>
      </c>
      <c r="D2265" s="1" t="s">
        <v>374</v>
      </c>
      <c r="E2265" s="1" t="s">
        <v>41</v>
      </c>
      <c r="F2265" s="1" t="s">
        <v>149</v>
      </c>
      <c r="G2265" s="1" t="s">
        <v>116</v>
      </c>
      <c r="H2265" s="1" t="s">
        <v>40</v>
      </c>
      <c r="I2265" s="1" t="s">
        <v>117</v>
      </c>
      <c r="J2265" s="1" t="s">
        <v>81</v>
      </c>
      <c r="K2265" s="1" t="s">
        <v>155</v>
      </c>
      <c r="L2265" s="1" t="s">
        <v>3188</v>
      </c>
      <c r="M2265" s="1" t="s">
        <v>3185</v>
      </c>
      <c r="N2265" s="1" t="s">
        <v>3186</v>
      </c>
      <c r="O2265" s="1" t="s">
        <v>122</v>
      </c>
      <c r="P2265" s="1" t="s">
        <v>246</v>
      </c>
      <c r="Q2265" s="1" t="s">
        <v>247</v>
      </c>
      <c r="R2265" s="1" t="s">
        <v>3187</v>
      </c>
      <c r="S2265" s="1" t="s">
        <v>3091</v>
      </c>
      <c r="T2265" s="1" t="s">
        <v>8388</v>
      </c>
      <c r="U2265" s="1" t="s">
        <v>8389</v>
      </c>
      <c r="V2265" s="18">
        <v>0.90920138888888891</v>
      </c>
      <c r="W2265" s="18">
        <v>1.106087962962963</v>
      </c>
      <c r="X2265" s="18">
        <v>0.19688657407407406</v>
      </c>
      <c r="Y2265" s="1" t="e">
        <f>VLOOKUP(A2265,tickets!A:A,1,0)</f>
        <v>#N/A</v>
      </c>
    </row>
    <row r="2266" spans="1:25" hidden="1" x14ac:dyDescent="0.2">
      <c r="A2266" s="1" t="s">
        <v>7971</v>
      </c>
      <c r="B2266" s="1" t="s">
        <v>132</v>
      </c>
      <c r="C2266" s="1" t="s">
        <v>250</v>
      </c>
      <c r="D2266" s="1" t="s">
        <v>251</v>
      </c>
      <c r="E2266" s="1" t="s">
        <v>263</v>
      </c>
      <c r="F2266" s="1" t="s">
        <v>293</v>
      </c>
      <c r="G2266" s="1" t="s">
        <v>116</v>
      </c>
      <c r="H2266" s="1" t="s">
        <v>40</v>
      </c>
      <c r="I2266" s="1" t="s">
        <v>117</v>
      </c>
      <c r="J2266" s="1" t="s">
        <v>81</v>
      </c>
      <c r="K2266" s="1" t="s">
        <v>129</v>
      </c>
      <c r="L2266" s="1" t="s">
        <v>7972</v>
      </c>
      <c r="M2266" s="1" t="s">
        <v>12173</v>
      </c>
      <c r="N2266" s="1" t="s">
        <v>12174</v>
      </c>
      <c r="O2266" s="1" t="s">
        <v>122</v>
      </c>
      <c r="P2266" s="1" t="s">
        <v>246</v>
      </c>
      <c r="Q2266" s="1" t="s">
        <v>247</v>
      </c>
      <c r="R2266" s="1" t="s">
        <v>12174</v>
      </c>
      <c r="S2266" s="1" t="s">
        <v>2952</v>
      </c>
      <c r="T2266" s="1" t="s">
        <v>7972</v>
      </c>
      <c r="U2266" s="1" t="s">
        <v>294</v>
      </c>
      <c r="V2266" s="18">
        <v>0</v>
      </c>
      <c r="W2266" s="18">
        <v>1.1458333333333333E-3</v>
      </c>
      <c r="X2266" s="18">
        <v>1.1458333333333333E-3</v>
      </c>
      <c r="Y2266" s="1" t="e">
        <f>VLOOKUP(A2266,tickets!A:A,1,0)</f>
        <v>#N/A</v>
      </c>
    </row>
    <row r="2267" spans="1:25" hidden="1" x14ac:dyDescent="0.2">
      <c r="A2267" s="1" t="s">
        <v>8517</v>
      </c>
      <c r="B2267" s="1" t="s">
        <v>132</v>
      </c>
      <c r="C2267" s="1" t="s">
        <v>250</v>
      </c>
      <c r="D2267" s="1" t="s">
        <v>251</v>
      </c>
      <c r="E2267" s="1" t="s">
        <v>263</v>
      </c>
      <c r="F2267" s="1" t="s">
        <v>293</v>
      </c>
      <c r="G2267" s="1" t="s">
        <v>116</v>
      </c>
      <c r="H2267" s="1" t="s">
        <v>40</v>
      </c>
      <c r="I2267" s="1" t="s">
        <v>117</v>
      </c>
      <c r="J2267" s="1" t="s">
        <v>81</v>
      </c>
      <c r="K2267" s="1" t="s">
        <v>129</v>
      </c>
      <c r="L2267" s="1" t="s">
        <v>8518</v>
      </c>
      <c r="M2267" s="1" t="s">
        <v>12175</v>
      </c>
      <c r="N2267" s="1" t="s">
        <v>12176</v>
      </c>
      <c r="O2267" s="1" t="s">
        <v>122</v>
      </c>
      <c r="P2267" s="1" t="s">
        <v>246</v>
      </c>
      <c r="Q2267" s="1" t="s">
        <v>247</v>
      </c>
      <c r="R2267" s="1" t="s">
        <v>12176</v>
      </c>
      <c r="S2267" s="1" t="s">
        <v>2952</v>
      </c>
      <c r="T2267" s="1" t="s">
        <v>8518</v>
      </c>
      <c r="U2267" s="1" t="s">
        <v>294</v>
      </c>
      <c r="V2267" s="18">
        <v>0</v>
      </c>
      <c r="W2267" s="18">
        <v>9.8379629629629642E-4</v>
      </c>
      <c r="X2267" s="18">
        <v>9.8379629629629642E-4</v>
      </c>
      <c r="Y2267" s="1" t="e">
        <f>VLOOKUP(A2267,tickets!A:A,1,0)</f>
        <v>#N/A</v>
      </c>
    </row>
    <row r="2268" spans="1:25" hidden="1" x14ac:dyDescent="0.2">
      <c r="A2268" s="1" t="s">
        <v>8521</v>
      </c>
      <c r="B2268" s="1" t="s">
        <v>132</v>
      </c>
      <c r="C2268" s="1" t="s">
        <v>250</v>
      </c>
      <c r="D2268" s="1" t="s">
        <v>251</v>
      </c>
      <c r="E2268" s="1" t="s">
        <v>263</v>
      </c>
      <c r="F2268" s="1" t="s">
        <v>293</v>
      </c>
      <c r="G2268" s="1" t="s">
        <v>116</v>
      </c>
      <c r="H2268" s="1" t="s">
        <v>40</v>
      </c>
      <c r="I2268" s="1" t="s">
        <v>117</v>
      </c>
      <c r="J2268" s="1" t="s">
        <v>81</v>
      </c>
      <c r="K2268" s="1" t="s">
        <v>129</v>
      </c>
      <c r="L2268" s="1" t="s">
        <v>333</v>
      </c>
      <c r="M2268" s="1" t="s">
        <v>12177</v>
      </c>
      <c r="N2268" s="1" t="s">
        <v>12178</v>
      </c>
      <c r="O2268" s="1" t="s">
        <v>122</v>
      </c>
      <c r="P2268" s="1" t="s">
        <v>246</v>
      </c>
      <c r="Q2268" s="1" t="s">
        <v>247</v>
      </c>
      <c r="R2268" s="1" t="s">
        <v>12178</v>
      </c>
      <c r="S2268" s="1" t="s">
        <v>2952</v>
      </c>
      <c r="T2268" s="1" t="s">
        <v>333</v>
      </c>
      <c r="U2268" s="1" t="s">
        <v>334</v>
      </c>
      <c r="V2268" s="18">
        <v>0</v>
      </c>
      <c r="W2268" s="18">
        <v>1.5509259259259261E-3</v>
      </c>
      <c r="X2268" s="18">
        <v>1.5509259259259261E-3</v>
      </c>
      <c r="Y2268" s="1" t="e">
        <f>VLOOKUP(A2268,tickets!A:A,1,0)</f>
        <v>#N/A</v>
      </c>
    </row>
    <row r="2269" spans="1:25" hidden="1" x14ac:dyDescent="0.2">
      <c r="A2269" s="1" t="s">
        <v>8514</v>
      </c>
      <c r="B2269" s="1" t="s">
        <v>132</v>
      </c>
      <c r="C2269" s="1" t="s">
        <v>250</v>
      </c>
      <c r="D2269" s="1" t="s">
        <v>251</v>
      </c>
      <c r="E2269" s="1" t="s">
        <v>263</v>
      </c>
      <c r="F2269" s="1" t="s">
        <v>293</v>
      </c>
      <c r="G2269" s="1" t="s">
        <v>116</v>
      </c>
      <c r="H2269" s="1" t="s">
        <v>40</v>
      </c>
      <c r="I2269" s="1" t="s">
        <v>117</v>
      </c>
      <c r="J2269" s="1" t="s">
        <v>81</v>
      </c>
      <c r="K2269" s="1" t="s">
        <v>129</v>
      </c>
      <c r="L2269" s="1" t="s">
        <v>386</v>
      </c>
      <c r="M2269" s="1" t="s">
        <v>12179</v>
      </c>
      <c r="N2269" s="1" t="s">
        <v>12180</v>
      </c>
      <c r="O2269" s="1" t="s">
        <v>122</v>
      </c>
      <c r="P2269" s="1" t="s">
        <v>246</v>
      </c>
      <c r="Q2269" s="1" t="s">
        <v>247</v>
      </c>
      <c r="R2269" s="1" t="s">
        <v>12180</v>
      </c>
      <c r="S2269" s="1" t="s">
        <v>2952</v>
      </c>
      <c r="T2269" s="1" t="s">
        <v>386</v>
      </c>
      <c r="U2269" s="1" t="s">
        <v>387</v>
      </c>
      <c r="V2269" s="18">
        <v>0</v>
      </c>
      <c r="W2269" s="18">
        <v>5.9027777777777778E-4</v>
      </c>
      <c r="X2269" s="18">
        <v>5.9027777777777778E-4</v>
      </c>
      <c r="Y2269" s="1" t="e">
        <f>VLOOKUP(A2269,tickets!A:A,1,0)</f>
        <v>#N/A</v>
      </c>
    </row>
    <row r="2270" spans="1:25" hidden="1" x14ac:dyDescent="0.2">
      <c r="A2270" s="1" t="s">
        <v>3189</v>
      </c>
      <c r="B2270" s="1" t="s">
        <v>124</v>
      </c>
      <c r="C2270" s="1" t="s">
        <v>18</v>
      </c>
      <c r="D2270" s="1" t="s">
        <v>277</v>
      </c>
      <c r="E2270" s="1" t="s">
        <v>57</v>
      </c>
      <c r="F2270" s="1" t="s">
        <v>125</v>
      </c>
      <c r="G2270" s="1" t="s">
        <v>123</v>
      </c>
      <c r="H2270" s="1" t="s">
        <v>50</v>
      </c>
      <c r="I2270" s="1" t="s">
        <v>109</v>
      </c>
      <c r="J2270" s="1" t="s">
        <v>80</v>
      </c>
      <c r="K2270" s="1" t="s">
        <v>121</v>
      </c>
      <c r="L2270" s="1" t="s">
        <v>3192</v>
      </c>
      <c r="M2270" s="1" t="s">
        <v>3190</v>
      </c>
      <c r="N2270" s="1" t="s">
        <v>3190</v>
      </c>
      <c r="O2270" s="1" t="s">
        <v>122</v>
      </c>
      <c r="P2270" s="1" t="s">
        <v>278</v>
      </c>
      <c r="Q2270" s="1" t="s">
        <v>278</v>
      </c>
      <c r="R2270" s="1" t="s">
        <v>3191</v>
      </c>
      <c r="S2270" s="1" t="s">
        <v>3091</v>
      </c>
      <c r="T2270" s="1" t="s">
        <v>8745</v>
      </c>
      <c r="U2270" s="1" t="s">
        <v>469</v>
      </c>
      <c r="V2270" s="18">
        <v>1.0877430555555556</v>
      </c>
      <c r="W2270" s="18">
        <v>1.0910995370370371</v>
      </c>
      <c r="X2270" s="18">
        <v>3.3564814814814811E-3</v>
      </c>
      <c r="Y2270" s="1" t="e">
        <f>VLOOKUP(A2270,tickets!A:A,1,0)</f>
        <v>#N/A</v>
      </c>
    </row>
    <row r="2271" spans="1:25" hidden="1" x14ac:dyDescent="0.2">
      <c r="A2271" s="1" t="s">
        <v>8851</v>
      </c>
      <c r="B2271" s="1" t="s">
        <v>164</v>
      </c>
      <c r="C2271" s="1" t="s">
        <v>242</v>
      </c>
      <c r="D2271" s="1" t="s">
        <v>251</v>
      </c>
      <c r="E2271" s="1" t="s">
        <v>286</v>
      </c>
      <c r="F2271" s="1" t="s">
        <v>287</v>
      </c>
      <c r="G2271" s="1" t="s">
        <v>110</v>
      </c>
      <c r="H2271" s="1" t="s">
        <v>50</v>
      </c>
      <c r="I2271" s="1" t="s">
        <v>109</v>
      </c>
      <c r="J2271" s="1" t="s">
        <v>81</v>
      </c>
      <c r="K2271" s="1" t="s">
        <v>114</v>
      </c>
      <c r="L2271" s="1" t="s">
        <v>7058</v>
      </c>
      <c r="M2271" s="1" t="s">
        <v>12181</v>
      </c>
      <c r="N2271" s="1" t="s">
        <v>12182</v>
      </c>
      <c r="O2271" s="1" t="s">
        <v>122</v>
      </c>
      <c r="P2271" s="1" t="s">
        <v>246</v>
      </c>
      <c r="Q2271" s="1" t="s">
        <v>247</v>
      </c>
      <c r="R2271" s="1" t="s">
        <v>12183</v>
      </c>
      <c r="S2271" s="1" t="s">
        <v>2952</v>
      </c>
      <c r="T2271" s="1" t="s">
        <v>7058</v>
      </c>
      <c r="U2271" s="1" t="s">
        <v>276</v>
      </c>
      <c r="V2271" s="18">
        <v>0</v>
      </c>
      <c r="W2271" s="18">
        <v>6.6377314814814806E-2</v>
      </c>
      <c r="X2271" s="18">
        <v>6.6377314814814806E-2</v>
      </c>
      <c r="Y2271" s="1" t="e">
        <f>VLOOKUP(A2271,tickets!A:A,1,0)</f>
        <v>#N/A</v>
      </c>
    </row>
    <row r="2272" spans="1:25" hidden="1" x14ac:dyDescent="0.2">
      <c r="A2272" s="1" t="s">
        <v>8455</v>
      </c>
      <c r="B2272" s="1" t="s">
        <v>164</v>
      </c>
      <c r="C2272" s="1" t="s">
        <v>242</v>
      </c>
      <c r="D2272" s="1" t="s">
        <v>251</v>
      </c>
      <c r="E2272" s="1" t="s">
        <v>286</v>
      </c>
      <c r="F2272" s="1" t="s">
        <v>287</v>
      </c>
      <c r="G2272" s="1" t="s">
        <v>110</v>
      </c>
      <c r="H2272" s="1" t="s">
        <v>50</v>
      </c>
      <c r="I2272" s="1" t="s">
        <v>109</v>
      </c>
      <c r="J2272" s="1" t="s">
        <v>81</v>
      </c>
      <c r="K2272" s="1" t="s">
        <v>114</v>
      </c>
      <c r="L2272" s="1" t="s">
        <v>398</v>
      </c>
      <c r="M2272" s="1" t="s">
        <v>12184</v>
      </c>
      <c r="N2272" s="1" t="s">
        <v>12185</v>
      </c>
      <c r="O2272" s="1" t="s">
        <v>122</v>
      </c>
      <c r="P2272" s="1" t="s">
        <v>246</v>
      </c>
      <c r="Q2272" s="1" t="s">
        <v>247</v>
      </c>
      <c r="R2272" s="1" t="s">
        <v>12186</v>
      </c>
      <c r="S2272" s="1" t="s">
        <v>2952</v>
      </c>
      <c r="T2272" s="1" t="s">
        <v>398</v>
      </c>
      <c r="U2272" s="1" t="s">
        <v>276</v>
      </c>
      <c r="V2272" s="18">
        <v>0</v>
      </c>
      <c r="W2272" s="18">
        <v>6.5636574074074069E-2</v>
      </c>
      <c r="X2272" s="18">
        <v>6.5636574074074069E-2</v>
      </c>
      <c r="Y2272" s="1" t="e">
        <f>VLOOKUP(A2272,tickets!A:A,1,0)</f>
        <v>#N/A</v>
      </c>
    </row>
    <row r="2273" spans="1:25" hidden="1" x14ac:dyDescent="0.2">
      <c r="A2273" s="1" t="s">
        <v>7824</v>
      </c>
      <c r="B2273" s="1" t="s">
        <v>164</v>
      </c>
      <c r="C2273" s="1" t="s">
        <v>242</v>
      </c>
      <c r="D2273" s="1" t="s">
        <v>251</v>
      </c>
      <c r="E2273" s="1" t="s">
        <v>286</v>
      </c>
      <c r="F2273" s="1" t="s">
        <v>287</v>
      </c>
      <c r="G2273" s="1" t="s">
        <v>110</v>
      </c>
      <c r="H2273" s="1" t="s">
        <v>50</v>
      </c>
      <c r="I2273" s="1" t="s">
        <v>109</v>
      </c>
      <c r="J2273" s="1" t="s">
        <v>81</v>
      </c>
      <c r="K2273" s="1" t="s">
        <v>114</v>
      </c>
      <c r="L2273" s="1" t="s">
        <v>288</v>
      </c>
      <c r="M2273" s="1" t="s">
        <v>12187</v>
      </c>
      <c r="N2273" s="1" t="s">
        <v>12188</v>
      </c>
      <c r="O2273" s="1" t="s">
        <v>122</v>
      </c>
      <c r="P2273" s="1" t="s">
        <v>246</v>
      </c>
      <c r="Q2273" s="1" t="s">
        <v>247</v>
      </c>
      <c r="R2273" s="1" t="s">
        <v>12189</v>
      </c>
      <c r="S2273" s="1" t="s">
        <v>2952</v>
      </c>
      <c r="T2273" s="1" t="s">
        <v>288</v>
      </c>
      <c r="U2273" s="1" t="s">
        <v>276</v>
      </c>
      <c r="V2273" s="18">
        <v>0</v>
      </c>
      <c r="W2273" s="18">
        <v>6.458333333333334E-2</v>
      </c>
      <c r="X2273" s="18">
        <v>6.458333333333334E-2</v>
      </c>
      <c r="Y2273" s="1" t="e">
        <f>VLOOKUP(A2273,tickets!A:A,1,0)</f>
        <v>#N/A</v>
      </c>
    </row>
    <row r="2274" spans="1:25" hidden="1" x14ac:dyDescent="0.2">
      <c r="A2274" s="1" t="s">
        <v>8334</v>
      </c>
      <c r="B2274" s="1" t="s">
        <v>164</v>
      </c>
      <c r="C2274" s="1" t="s">
        <v>242</v>
      </c>
      <c r="D2274" s="1" t="s">
        <v>251</v>
      </c>
      <c r="E2274" s="1" t="s">
        <v>286</v>
      </c>
      <c r="F2274" s="1" t="s">
        <v>287</v>
      </c>
      <c r="G2274" s="1" t="s">
        <v>110</v>
      </c>
      <c r="H2274" s="1" t="s">
        <v>50</v>
      </c>
      <c r="I2274" s="1" t="s">
        <v>109</v>
      </c>
      <c r="J2274" s="1" t="s">
        <v>81</v>
      </c>
      <c r="K2274" s="1" t="s">
        <v>114</v>
      </c>
      <c r="L2274" s="1" t="s">
        <v>400</v>
      </c>
      <c r="M2274" s="1" t="s">
        <v>12190</v>
      </c>
      <c r="N2274" s="1" t="s">
        <v>12191</v>
      </c>
      <c r="O2274" s="1" t="s">
        <v>122</v>
      </c>
      <c r="P2274" s="1" t="s">
        <v>246</v>
      </c>
      <c r="Q2274" s="1" t="s">
        <v>247</v>
      </c>
      <c r="R2274" s="1" t="s">
        <v>12192</v>
      </c>
      <c r="S2274" s="1" t="s">
        <v>2952</v>
      </c>
      <c r="T2274" s="1" t="s">
        <v>400</v>
      </c>
      <c r="U2274" s="1" t="s">
        <v>276</v>
      </c>
      <c r="V2274" s="18">
        <v>0</v>
      </c>
      <c r="W2274" s="18">
        <v>6.3298611111111111E-2</v>
      </c>
      <c r="X2274" s="18">
        <v>6.3298611111111111E-2</v>
      </c>
      <c r="Y2274" s="1" t="e">
        <f>VLOOKUP(A2274,tickets!A:A,1,0)</f>
        <v>#N/A</v>
      </c>
    </row>
    <row r="2275" spans="1:25" hidden="1" x14ac:dyDescent="0.2">
      <c r="A2275" s="1" t="s">
        <v>8459</v>
      </c>
      <c r="B2275" s="1" t="s">
        <v>132</v>
      </c>
      <c r="C2275" s="1" t="s">
        <v>309</v>
      </c>
      <c r="D2275" s="1" t="s">
        <v>257</v>
      </c>
      <c r="E2275" s="1" t="s">
        <v>286</v>
      </c>
      <c r="F2275" s="1" t="s">
        <v>461</v>
      </c>
      <c r="G2275" s="1" t="s">
        <v>116</v>
      </c>
      <c r="H2275" s="1" t="s">
        <v>40</v>
      </c>
      <c r="I2275" s="1" t="s">
        <v>117</v>
      </c>
      <c r="J2275" s="1" t="s">
        <v>81</v>
      </c>
      <c r="K2275" s="1" t="s">
        <v>8460</v>
      </c>
      <c r="L2275" s="1" t="s">
        <v>425</v>
      </c>
      <c r="M2275" s="1" t="s">
        <v>12193</v>
      </c>
      <c r="N2275" s="1" t="s">
        <v>12194</v>
      </c>
      <c r="O2275" s="1" t="s">
        <v>122</v>
      </c>
      <c r="P2275" s="1" t="s">
        <v>199</v>
      </c>
      <c r="Q2275" s="1" t="s">
        <v>115</v>
      </c>
      <c r="R2275" s="1" t="s">
        <v>12195</v>
      </c>
      <c r="S2275" s="1" t="s">
        <v>2952</v>
      </c>
      <c r="T2275" s="1" t="s">
        <v>8464</v>
      </c>
      <c r="U2275" s="1" t="s">
        <v>262</v>
      </c>
      <c r="V2275" s="18">
        <v>6.4583333333333333E-3</v>
      </c>
      <c r="W2275" s="18">
        <v>1.539351851851852E-2</v>
      </c>
      <c r="X2275" s="18">
        <v>8.9351851851851866E-3</v>
      </c>
      <c r="Y2275" s="1" t="e">
        <f>VLOOKUP(A2275,tickets!A:A,1,0)</f>
        <v>#N/A</v>
      </c>
    </row>
    <row r="2276" spans="1:25" x14ac:dyDescent="0.2">
      <c r="A2276" s="1" t="s">
        <v>3087</v>
      </c>
      <c r="B2276" s="1" t="s">
        <v>167</v>
      </c>
      <c r="C2276" s="1" t="s">
        <v>22</v>
      </c>
      <c r="D2276" s="1" t="s">
        <v>22</v>
      </c>
      <c r="E2276" s="1" t="s">
        <v>47</v>
      </c>
      <c r="F2276" s="1" t="s">
        <v>205</v>
      </c>
      <c r="G2276" s="1" t="s">
        <v>110</v>
      </c>
      <c r="H2276" s="1" t="s">
        <v>50</v>
      </c>
      <c r="I2276" s="1" t="s">
        <v>109</v>
      </c>
      <c r="J2276" s="1" t="s">
        <v>81</v>
      </c>
      <c r="K2276" s="1" t="s">
        <v>129</v>
      </c>
      <c r="L2276" s="1" t="s">
        <v>3092</v>
      </c>
      <c r="M2276" s="1" t="s">
        <v>3088</v>
      </c>
      <c r="N2276" s="1" t="s">
        <v>3089</v>
      </c>
      <c r="O2276" s="1" t="s">
        <v>122</v>
      </c>
      <c r="P2276" s="1" t="s">
        <v>279</v>
      </c>
      <c r="Q2276" s="1" t="s">
        <v>280</v>
      </c>
      <c r="R2276" s="1" t="s">
        <v>3090</v>
      </c>
      <c r="S2276" s="1" t="s">
        <v>3091</v>
      </c>
      <c r="T2276" s="1" t="s">
        <v>7629</v>
      </c>
      <c r="U2276" s="1" t="s">
        <v>7629</v>
      </c>
      <c r="V2276" s="18">
        <v>0</v>
      </c>
      <c r="W2276" s="18">
        <v>1.0300925925925926E-3</v>
      </c>
      <c r="X2276" s="18">
        <v>1.0300925925925926E-3</v>
      </c>
      <c r="Y2276" s="1" t="e">
        <f>VLOOKUP(A2276,tickets!A:A,1,0)</f>
        <v>#N/A</v>
      </c>
    </row>
    <row r="2277" spans="1:25" x14ac:dyDescent="0.2">
      <c r="A2277" s="1" t="s">
        <v>3151</v>
      </c>
      <c r="B2277" s="1" t="s">
        <v>115</v>
      </c>
      <c r="C2277" s="1" t="s">
        <v>19</v>
      </c>
      <c r="D2277" s="1" t="s">
        <v>243</v>
      </c>
      <c r="E2277" s="1" t="s">
        <v>64</v>
      </c>
      <c r="F2277" s="1" t="s">
        <v>135</v>
      </c>
      <c r="G2277" s="1" t="s">
        <v>110</v>
      </c>
      <c r="H2277" s="1" t="s">
        <v>50</v>
      </c>
      <c r="I2277" s="1" t="s">
        <v>109</v>
      </c>
      <c r="J2277" s="1" t="s">
        <v>81</v>
      </c>
      <c r="K2277" s="1" t="s">
        <v>449</v>
      </c>
      <c r="L2277" s="1" t="s">
        <v>3155</v>
      </c>
      <c r="M2277" s="1" t="s">
        <v>3152</v>
      </c>
      <c r="N2277" s="1" t="s">
        <v>3153</v>
      </c>
      <c r="O2277" s="1" t="s">
        <v>122</v>
      </c>
      <c r="P2277" s="1" t="s">
        <v>266</v>
      </c>
      <c r="Q2277" s="1" t="s">
        <v>267</v>
      </c>
      <c r="R2277" s="1" t="s">
        <v>3154</v>
      </c>
      <c r="S2277" s="1" t="s">
        <v>3091</v>
      </c>
      <c r="T2277" s="1" t="s">
        <v>8082</v>
      </c>
      <c r="U2277" s="1" t="s">
        <v>8083</v>
      </c>
      <c r="V2277" s="18">
        <v>0</v>
      </c>
      <c r="W2277" s="18">
        <v>0.19659722222222223</v>
      </c>
      <c r="X2277" s="18">
        <v>0.19659722222222223</v>
      </c>
      <c r="Y2277" s="1" t="e">
        <f>VLOOKUP(A2277,tickets!A:A,1,0)</f>
        <v>#N/A</v>
      </c>
    </row>
    <row r="2278" spans="1:25" hidden="1" x14ac:dyDescent="0.2">
      <c r="A2278" s="1" t="s">
        <v>7703</v>
      </c>
      <c r="B2278" s="1" t="s">
        <v>132</v>
      </c>
      <c r="C2278" s="1" t="s">
        <v>250</v>
      </c>
      <c r="D2278" s="1" t="s">
        <v>251</v>
      </c>
      <c r="E2278" s="1" t="s">
        <v>252</v>
      </c>
      <c r="F2278" s="1" t="s">
        <v>253</v>
      </c>
      <c r="G2278" s="1" t="s">
        <v>159</v>
      </c>
      <c r="H2278" s="1" t="s">
        <v>36</v>
      </c>
      <c r="I2278" s="1" t="s">
        <v>84</v>
      </c>
      <c r="J2278" s="1" t="s">
        <v>81</v>
      </c>
      <c r="K2278" s="1" t="s">
        <v>129</v>
      </c>
      <c r="L2278" s="1" t="s">
        <v>333</v>
      </c>
      <c r="M2278" s="1" t="s">
        <v>12196</v>
      </c>
      <c r="N2278" s="1" t="s">
        <v>12197</v>
      </c>
      <c r="O2278" s="1" t="s">
        <v>122</v>
      </c>
      <c r="P2278" s="1" t="s">
        <v>246</v>
      </c>
      <c r="Q2278" s="1" t="s">
        <v>247</v>
      </c>
      <c r="R2278" s="1" t="s">
        <v>12198</v>
      </c>
      <c r="S2278" s="1" t="s">
        <v>3091</v>
      </c>
      <c r="T2278" s="1" t="s">
        <v>333</v>
      </c>
      <c r="U2278" s="1" t="s">
        <v>270</v>
      </c>
      <c r="V2278" s="18">
        <v>1.1689814814814816E-3</v>
      </c>
      <c r="W2278" s="18">
        <v>2.5347222222222221E-3</v>
      </c>
      <c r="X2278" s="18">
        <v>1.3657407407407409E-3</v>
      </c>
      <c r="Y2278" s="1" t="e">
        <f>VLOOKUP(A2278,tickets!A:A,1,0)</f>
        <v>#N/A</v>
      </c>
    </row>
    <row r="2279" spans="1:25" hidden="1" x14ac:dyDescent="0.2">
      <c r="A2279" s="1" t="s">
        <v>8484</v>
      </c>
      <c r="B2279" s="1" t="s">
        <v>132</v>
      </c>
      <c r="C2279" s="1" t="s">
        <v>250</v>
      </c>
      <c r="D2279" s="1" t="s">
        <v>251</v>
      </c>
      <c r="E2279" s="1" t="s">
        <v>252</v>
      </c>
      <c r="F2279" s="1" t="s">
        <v>253</v>
      </c>
      <c r="G2279" s="1" t="s">
        <v>159</v>
      </c>
      <c r="H2279" s="1" t="s">
        <v>36</v>
      </c>
      <c r="I2279" s="1" t="s">
        <v>84</v>
      </c>
      <c r="J2279" s="1" t="s">
        <v>81</v>
      </c>
      <c r="K2279" s="1" t="s">
        <v>129</v>
      </c>
      <c r="L2279" s="1" t="s">
        <v>386</v>
      </c>
      <c r="M2279" s="1" t="s">
        <v>12199</v>
      </c>
      <c r="N2279" s="1" t="s">
        <v>12200</v>
      </c>
      <c r="O2279" s="1" t="s">
        <v>122</v>
      </c>
      <c r="P2279" s="1" t="s">
        <v>246</v>
      </c>
      <c r="Q2279" s="1" t="s">
        <v>247</v>
      </c>
      <c r="R2279" s="1" t="s">
        <v>12201</v>
      </c>
      <c r="S2279" s="1" t="s">
        <v>3091</v>
      </c>
      <c r="T2279" s="1" t="s">
        <v>386</v>
      </c>
      <c r="U2279" s="1" t="s">
        <v>255</v>
      </c>
      <c r="V2279" s="18">
        <v>8.1018518518518516E-4</v>
      </c>
      <c r="W2279" s="18">
        <v>1.9907407407407408E-3</v>
      </c>
      <c r="X2279" s="18">
        <v>1.1805555555555556E-3</v>
      </c>
      <c r="Y2279" s="1" t="e">
        <f>VLOOKUP(A2279,tickets!A:A,1,0)</f>
        <v>#N/A</v>
      </c>
    </row>
    <row r="2280" spans="1:25" x14ac:dyDescent="0.2">
      <c r="A2280" s="1" t="s">
        <v>3106</v>
      </c>
      <c r="B2280" s="1" t="s">
        <v>167</v>
      </c>
      <c r="C2280" s="1" t="s">
        <v>22</v>
      </c>
      <c r="D2280" s="1" t="s">
        <v>22</v>
      </c>
      <c r="E2280" s="1" t="s">
        <v>45</v>
      </c>
      <c r="F2280" s="1" t="s">
        <v>168</v>
      </c>
      <c r="G2280" s="1" t="s">
        <v>110</v>
      </c>
      <c r="H2280" s="1" t="s">
        <v>50</v>
      </c>
      <c r="I2280" s="1" t="s">
        <v>109</v>
      </c>
      <c r="J2280" s="1" t="s">
        <v>81</v>
      </c>
      <c r="K2280" s="1" t="s">
        <v>111</v>
      </c>
      <c r="L2280" s="1" t="s">
        <v>3110</v>
      </c>
      <c r="M2280" s="1" t="s">
        <v>3107</v>
      </c>
      <c r="N2280" s="1" t="s">
        <v>3108</v>
      </c>
      <c r="O2280" s="1" t="s">
        <v>122</v>
      </c>
      <c r="P2280" s="1" t="s">
        <v>279</v>
      </c>
      <c r="Q2280" s="1" t="s">
        <v>280</v>
      </c>
      <c r="R2280" s="1" t="s">
        <v>3109</v>
      </c>
      <c r="S2280" s="1" t="s">
        <v>3091</v>
      </c>
      <c r="T2280" s="1" t="s">
        <v>4316</v>
      </c>
      <c r="U2280" s="1" t="s">
        <v>4316</v>
      </c>
      <c r="V2280" s="18">
        <v>0</v>
      </c>
      <c r="W2280" s="18">
        <v>1.4652777777777778E-2</v>
      </c>
      <c r="X2280" s="18">
        <v>1.4652777777777778E-2</v>
      </c>
      <c r="Y2280" s="1" t="e">
        <f>VLOOKUP(A2280,tickets!A:A,1,0)</f>
        <v>#N/A</v>
      </c>
    </row>
    <row r="2281" spans="1:25" x14ac:dyDescent="0.2">
      <c r="A2281" s="1" t="s">
        <v>3116</v>
      </c>
      <c r="B2281" s="1" t="s">
        <v>167</v>
      </c>
      <c r="C2281" s="1" t="s">
        <v>22</v>
      </c>
      <c r="D2281" s="1" t="s">
        <v>22</v>
      </c>
      <c r="E2281" s="1" t="s">
        <v>45</v>
      </c>
      <c r="F2281" s="1" t="s">
        <v>168</v>
      </c>
      <c r="G2281" s="1" t="s">
        <v>110</v>
      </c>
      <c r="H2281" s="1" t="s">
        <v>50</v>
      </c>
      <c r="I2281" s="1" t="s">
        <v>109</v>
      </c>
      <c r="J2281" s="1" t="s">
        <v>81</v>
      </c>
      <c r="K2281" s="1" t="s">
        <v>111</v>
      </c>
      <c r="L2281" s="1" t="s">
        <v>3120</v>
      </c>
      <c r="M2281" s="1" t="s">
        <v>3117</v>
      </c>
      <c r="N2281" s="1" t="s">
        <v>3118</v>
      </c>
      <c r="O2281" s="1" t="s">
        <v>122</v>
      </c>
      <c r="P2281" s="1" t="s">
        <v>279</v>
      </c>
      <c r="Q2281" s="1" t="s">
        <v>280</v>
      </c>
      <c r="R2281" s="1" t="s">
        <v>3119</v>
      </c>
      <c r="S2281" s="1" t="s">
        <v>3091</v>
      </c>
      <c r="T2281" s="1" t="s">
        <v>4316</v>
      </c>
      <c r="U2281" s="1" t="s">
        <v>4316</v>
      </c>
      <c r="V2281" s="18">
        <v>0</v>
      </c>
      <c r="W2281" s="18">
        <v>4.2986111111111114E-2</v>
      </c>
      <c r="X2281" s="18">
        <v>4.2986111111111114E-2</v>
      </c>
      <c r="Y2281" s="1" t="e">
        <f>VLOOKUP(A2281,tickets!A:A,1,0)</f>
        <v>#N/A</v>
      </c>
    </row>
    <row r="2282" spans="1:25" x14ac:dyDescent="0.2">
      <c r="A2282" s="1" t="s">
        <v>3199</v>
      </c>
      <c r="B2282" s="1" t="s">
        <v>152</v>
      </c>
      <c r="C2282" s="1" t="s">
        <v>13</v>
      </c>
      <c r="D2282" s="1" t="s">
        <v>242</v>
      </c>
      <c r="E2282" s="1" t="s">
        <v>39</v>
      </c>
      <c r="F2282" s="1" t="s">
        <v>147</v>
      </c>
      <c r="G2282" s="1" t="s">
        <v>110</v>
      </c>
      <c r="H2282" s="1" t="s">
        <v>50</v>
      </c>
      <c r="I2282" s="1" t="s">
        <v>109</v>
      </c>
      <c r="J2282" s="1" t="s">
        <v>81</v>
      </c>
      <c r="K2282" s="1" t="s">
        <v>1475</v>
      </c>
      <c r="L2282" s="1" t="s">
        <v>3203</v>
      </c>
      <c r="M2282" s="1" t="s">
        <v>3200</v>
      </c>
      <c r="N2282" s="1" t="s">
        <v>3201</v>
      </c>
      <c r="O2282" s="1" t="s">
        <v>122</v>
      </c>
      <c r="P2282" s="1" t="s">
        <v>266</v>
      </c>
      <c r="Q2282" s="1" t="s">
        <v>417</v>
      </c>
      <c r="R2282" s="1" t="s">
        <v>3202</v>
      </c>
      <c r="S2282" s="1" t="s">
        <v>3197</v>
      </c>
      <c r="T2282" s="1" t="s">
        <v>8503</v>
      </c>
      <c r="U2282" s="1" t="s">
        <v>8504</v>
      </c>
      <c r="V2282" s="18">
        <v>1.0375578703703703</v>
      </c>
      <c r="W2282" s="18">
        <v>1.0631944444444443</v>
      </c>
      <c r="X2282" s="18">
        <v>2.5636574074074072E-2</v>
      </c>
      <c r="Y2282" s="1" t="e">
        <f>VLOOKUP(A2282,tickets!A:A,1,0)</f>
        <v>#N/A</v>
      </c>
    </row>
    <row r="2283" spans="1:25" hidden="1" x14ac:dyDescent="0.2">
      <c r="A2283" s="1" t="s">
        <v>8578</v>
      </c>
      <c r="B2283" s="1" t="s">
        <v>173</v>
      </c>
      <c r="C2283" s="1" t="s">
        <v>242</v>
      </c>
      <c r="D2283" s="1" t="s">
        <v>251</v>
      </c>
      <c r="E2283" s="1" t="s">
        <v>407</v>
      </c>
      <c r="F2283" s="1" t="s">
        <v>282</v>
      </c>
      <c r="G2283" s="1" t="s">
        <v>110</v>
      </c>
      <c r="H2283" s="1" t="s">
        <v>50</v>
      </c>
      <c r="I2283" s="1" t="s">
        <v>109</v>
      </c>
      <c r="J2283" s="1" t="s">
        <v>4186</v>
      </c>
      <c r="K2283" s="1" t="s">
        <v>114</v>
      </c>
      <c r="L2283" s="1" t="s">
        <v>8579</v>
      </c>
      <c r="M2283" s="1" t="s">
        <v>12202</v>
      </c>
      <c r="N2283" s="1" t="s">
        <v>12203</v>
      </c>
      <c r="O2283" s="1" t="s">
        <v>122</v>
      </c>
      <c r="P2283" s="1" t="s">
        <v>246</v>
      </c>
      <c r="Q2283" s="1" t="s">
        <v>247</v>
      </c>
      <c r="R2283" s="1" t="s">
        <v>12204</v>
      </c>
      <c r="S2283" s="1" t="s">
        <v>3091</v>
      </c>
      <c r="T2283" s="1" t="s">
        <v>8583</v>
      </c>
      <c r="U2283" s="1" t="s">
        <v>8584</v>
      </c>
      <c r="V2283" s="18">
        <v>0</v>
      </c>
      <c r="W2283" s="18">
        <v>0</v>
      </c>
      <c r="X2283" s="18">
        <v>0</v>
      </c>
      <c r="Y2283" s="1" t="e">
        <f>VLOOKUP(A2283,tickets!A:A,1,0)</f>
        <v>#N/A</v>
      </c>
    </row>
    <row r="2284" spans="1:25" x14ac:dyDescent="0.2">
      <c r="A2284" s="1" t="s">
        <v>3121</v>
      </c>
      <c r="B2284" s="1" t="s">
        <v>167</v>
      </c>
      <c r="C2284" s="1" t="s">
        <v>22</v>
      </c>
      <c r="D2284" s="1" t="s">
        <v>22</v>
      </c>
      <c r="E2284" s="1" t="s">
        <v>45</v>
      </c>
      <c r="F2284" s="1" t="s">
        <v>168</v>
      </c>
      <c r="G2284" s="1" t="s">
        <v>110</v>
      </c>
      <c r="H2284" s="1" t="s">
        <v>50</v>
      </c>
      <c r="I2284" s="1" t="s">
        <v>109</v>
      </c>
      <c r="J2284" s="1" t="s">
        <v>81</v>
      </c>
      <c r="K2284" s="1" t="s">
        <v>111</v>
      </c>
      <c r="L2284" s="1" t="s">
        <v>3125</v>
      </c>
      <c r="M2284" s="1" t="s">
        <v>3122</v>
      </c>
      <c r="N2284" s="1" t="s">
        <v>3123</v>
      </c>
      <c r="O2284" s="1" t="s">
        <v>122</v>
      </c>
      <c r="P2284" s="1" t="s">
        <v>279</v>
      </c>
      <c r="Q2284" s="1" t="s">
        <v>280</v>
      </c>
      <c r="R2284" s="1" t="s">
        <v>3124</v>
      </c>
      <c r="S2284" s="1" t="s">
        <v>3091</v>
      </c>
      <c r="T2284" s="1" t="s">
        <v>4316</v>
      </c>
      <c r="U2284" s="1" t="s">
        <v>4316</v>
      </c>
      <c r="V2284" s="18">
        <v>0</v>
      </c>
      <c r="W2284" s="18">
        <v>4.1782407407407402E-3</v>
      </c>
      <c r="X2284" s="18">
        <v>4.1782407407407402E-3</v>
      </c>
      <c r="Y2284" s="1" t="e">
        <f>VLOOKUP(A2284,tickets!A:A,1,0)</f>
        <v>#N/A</v>
      </c>
    </row>
    <row r="2285" spans="1:25" x14ac:dyDescent="0.2">
      <c r="A2285" s="1" t="s">
        <v>3126</v>
      </c>
      <c r="B2285" s="1" t="s">
        <v>167</v>
      </c>
      <c r="C2285" s="1" t="s">
        <v>22</v>
      </c>
      <c r="D2285" s="1" t="s">
        <v>22</v>
      </c>
      <c r="E2285" s="1" t="s">
        <v>45</v>
      </c>
      <c r="F2285" s="1" t="s">
        <v>168</v>
      </c>
      <c r="G2285" s="1" t="s">
        <v>110</v>
      </c>
      <c r="H2285" s="1" t="s">
        <v>50</v>
      </c>
      <c r="I2285" s="1" t="s">
        <v>109</v>
      </c>
      <c r="J2285" s="1" t="s">
        <v>81</v>
      </c>
      <c r="K2285" s="1" t="s">
        <v>111</v>
      </c>
      <c r="L2285" s="1" t="s">
        <v>3130</v>
      </c>
      <c r="M2285" s="1" t="s">
        <v>3127</v>
      </c>
      <c r="N2285" s="1" t="s">
        <v>3128</v>
      </c>
      <c r="O2285" s="1" t="s">
        <v>122</v>
      </c>
      <c r="P2285" s="1" t="s">
        <v>279</v>
      </c>
      <c r="Q2285" s="1" t="s">
        <v>280</v>
      </c>
      <c r="R2285" s="1" t="s">
        <v>3129</v>
      </c>
      <c r="S2285" s="1" t="s">
        <v>3091</v>
      </c>
      <c r="T2285" s="1" t="s">
        <v>4316</v>
      </c>
      <c r="U2285" s="1" t="s">
        <v>4316</v>
      </c>
      <c r="V2285" s="18">
        <v>0</v>
      </c>
      <c r="W2285" s="18">
        <v>2.7199074074074074E-3</v>
      </c>
      <c r="X2285" s="18">
        <v>2.7199074074074074E-3</v>
      </c>
      <c r="Y2285" s="1" t="e">
        <f>VLOOKUP(A2285,tickets!A:A,1,0)</f>
        <v>#N/A</v>
      </c>
    </row>
    <row r="2286" spans="1:25" x14ac:dyDescent="0.2">
      <c r="A2286" s="1" t="s">
        <v>3259</v>
      </c>
      <c r="B2286" s="1" t="s">
        <v>167</v>
      </c>
      <c r="C2286" s="1" t="s">
        <v>22</v>
      </c>
      <c r="D2286" s="1" t="s">
        <v>22</v>
      </c>
      <c r="E2286" s="1" t="s">
        <v>45</v>
      </c>
      <c r="F2286" s="1" t="s">
        <v>168</v>
      </c>
      <c r="G2286" s="1" t="s">
        <v>110</v>
      </c>
      <c r="H2286" s="1" t="s">
        <v>50</v>
      </c>
      <c r="I2286" s="1" t="s">
        <v>109</v>
      </c>
      <c r="J2286" s="1" t="s">
        <v>81</v>
      </c>
      <c r="K2286" s="1" t="s">
        <v>111</v>
      </c>
      <c r="L2286" s="1" t="s">
        <v>3263</v>
      </c>
      <c r="M2286" s="1" t="s">
        <v>3260</v>
      </c>
      <c r="N2286" s="1" t="s">
        <v>3261</v>
      </c>
      <c r="O2286" s="1" t="s">
        <v>122</v>
      </c>
      <c r="P2286" s="1" t="s">
        <v>279</v>
      </c>
      <c r="Q2286" s="1" t="s">
        <v>280</v>
      </c>
      <c r="R2286" s="1" t="s">
        <v>3262</v>
      </c>
      <c r="S2286" s="1" t="s">
        <v>3257</v>
      </c>
      <c r="T2286" s="1" t="s">
        <v>4316</v>
      </c>
      <c r="U2286" s="1" t="s">
        <v>4316</v>
      </c>
      <c r="V2286" s="18">
        <v>2.5969675925925926</v>
      </c>
      <c r="W2286" s="18">
        <v>2.8298842592592592</v>
      </c>
      <c r="X2286" s="18">
        <v>0.23291666666666666</v>
      </c>
      <c r="Y2286" s="1" t="e">
        <f>VLOOKUP(A2286,tickets!A:A,1,0)</f>
        <v>#N/A</v>
      </c>
    </row>
    <row r="2287" spans="1:25" hidden="1" x14ac:dyDescent="0.2">
      <c r="A2287" s="1" t="s">
        <v>3093</v>
      </c>
      <c r="B2287" s="1" t="s">
        <v>124</v>
      </c>
      <c r="C2287" s="1" t="s">
        <v>18</v>
      </c>
      <c r="D2287" s="1" t="s">
        <v>277</v>
      </c>
      <c r="E2287" s="1" t="s">
        <v>57</v>
      </c>
      <c r="F2287" s="1" t="s">
        <v>125</v>
      </c>
      <c r="G2287" s="1" t="s">
        <v>123</v>
      </c>
      <c r="H2287" s="1" t="s">
        <v>50</v>
      </c>
      <c r="I2287" s="1" t="s">
        <v>109</v>
      </c>
      <c r="J2287" s="1" t="s">
        <v>80</v>
      </c>
      <c r="K2287" s="1" t="s">
        <v>121</v>
      </c>
      <c r="L2287" s="1" t="s">
        <v>137</v>
      </c>
      <c r="M2287" s="1" t="s">
        <v>3094</v>
      </c>
      <c r="N2287" s="1" t="s">
        <v>3094</v>
      </c>
      <c r="O2287" s="1" t="s">
        <v>122</v>
      </c>
      <c r="P2287" s="1" t="s">
        <v>278</v>
      </c>
      <c r="Q2287" s="1" t="s">
        <v>278</v>
      </c>
      <c r="R2287" s="1" t="s">
        <v>3095</v>
      </c>
      <c r="S2287" s="1" t="s">
        <v>3091</v>
      </c>
      <c r="T2287" s="1" t="s">
        <v>510</v>
      </c>
      <c r="U2287" s="1" t="s">
        <v>8358</v>
      </c>
      <c r="V2287" s="18">
        <v>5.258101851851852E-2</v>
      </c>
      <c r="W2287" s="18">
        <v>5.3449074074074072E-2</v>
      </c>
      <c r="X2287" s="18">
        <v>8.6805555555555551E-4</v>
      </c>
      <c r="Y2287" s="1" t="e">
        <f>VLOOKUP(A2287,tickets!A:A,1,0)</f>
        <v>#N/A</v>
      </c>
    </row>
    <row r="2288" spans="1:25" x14ac:dyDescent="0.2">
      <c r="A2288" s="1" t="s">
        <v>3336</v>
      </c>
      <c r="B2288" s="1" t="s">
        <v>115</v>
      </c>
      <c r="C2288" s="1" t="s">
        <v>15</v>
      </c>
      <c r="D2288" s="1" t="s">
        <v>339</v>
      </c>
      <c r="E2288" s="1" t="s">
        <v>53</v>
      </c>
      <c r="F2288" s="1" t="s">
        <v>207</v>
      </c>
      <c r="G2288" s="1" t="s">
        <v>116</v>
      </c>
      <c r="H2288" s="1" t="s">
        <v>40</v>
      </c>
      <c r="I2288" s="1" t="s">
        <v>117</v>
      </c>
      <c r="J2288" s="1" t="s">
        <v>81</v>
      </c>
      <c r="K2288" s="1" t="s">
        <v>3337</v>
      </c>
      <c r="L2288" s="1" t="s">
        <v>3341</v>
      </c>
      <c r="M2288" s="1" t="s">
        <v>3338</v>
      </c>
      <c r="N2288" s="1" t="s">
        <v>3339</v>
      </c>
      <c r="O2288" s="1" t="s">
        <v>122</v>
      </c>
      <c r="P2288" s="1" t="s">
        <v>199</v>
      </c>
      <c r="Q2288" s="1" t="s">
        <v>115</v>
      </c>
      <c r="R2288" s="1" t="s">
        <v>3340</v>
      </c>
      <c r="S2288" s="1" t="s">
        <v>3257</v>
      </c>
      <c r="T2288" s="1" t="s">
        <v>9303</v>
      </c>
      <c r="U2288" s="1" t="s">
        <v>9304</v>
      </c>
      <c r="V2288" s="18">
        <v>3.0519791666666669</v>
      </c>
      <c r="W2288" s="18">
        <v>3.0901620370370373</v>
      </c>
      <c r="X2288" s="18">
        <v>3.8182870370370374E-2</v>
      </c>
      <c r="Y2288" s="1" t="e">
        <f>VLOOKUP(A2288,tickets!A:A,1,0)</f>
        <v>#N/A</v>
      </c>
    </row>
    <row r="2289" spans="1:25" x14ac:dyDescent="0.2">
      <c r="A2289" s="1" t="s">
        <v>3209</v>
      </c>
      <c r="B2289" s="1" t="s">
        <v>115</v>
      </c>
      <c r="C2289" s="1" t="s">
        <v>13</v>
      </c>
      <c r="D2289" s="1" t="s">
        <v>243</v>
      </c>
      <c r="E2289" s="1" t="s">
        <v>39</v>
      </c>
      <c r="F2289" s="1" t="s">
        <v>120</v>
      </c>
      <c r="G2289" s="1" t="s">
        <v>116</v>
      </c>
      <c r="H2289" s="1" t="s">
        <v>40</v>
      </c>
      <c r="I2289" s="1" t="s">
        <v>117</v>
      </c>
      <c r="J2289" s="1" t="s">
        <v>81</v>
      </c>
      <c r="K2289" s="1" t="s">
        <v>200</v>
      </c>
      <c r="L2289" s="1" t="s">
        <v>3213</v>
      </c>
      <c r="M2289" s="1" t="s">
        <v>3210</v>
      </c>
      <c r="N2289" s="1" t="s">
        <v>3211</v>
      </c>
      <c r="O2289" s="1" t="s">
        <v>122</v>
      </c>
      <c r="P2289" s="1" t="s">
        <v>246</v>
      </c>
      <c r="Q2289" s="1" t="s">
        <v>247</v>
      </c>
      <c r="R2289" s="1" t="s">
        <v>3212</v>
      </c>
      <c r="S2289" s="1" t="s">
        <v>3197</v>
      </c>
      <c r="T2289" s="1" t="s">
        <v>8023</v>
      </c>
      <c r="U2289" s="1" t="s">
        <v>8024</v>
      </c>
      <c r="V2289" s="18">
        <v>1.0897916666666667</v>
      </c>
      <c r="W2289" s="18">
        <v>1.1090740740740741</v>
      </c>
      <c r="X2289" s="18">
        <v>1.9282407407407408E-2</v>
      </c>
      <c r="Y2289" s="1" t="e">
        <f>VLOOKUP(A2289,tickets!A:A,1,0)</f>
        <v>#N/A</v>
      </c>
    </row>
    <row r="2290" spans="1:25" x14ac:dyDescent="0.2">
      <c r="A2290" s="1" t="s">
        <v>3131</v>
      </c>
      <c r="B2290" s="1" t="s">
        <v>115</v>
      </c>
      <c r="C2290" s="1" t="s">
        <v>14</v>
      </c>
      <c r="D2290" s="1" t="s">
        <v>243</v>
      </c>
      <c r="E2290" s="1" t="s">
        <v>48</v>
      </c>
      <c r="F2290" s="1" t="s">
        <v>120</v>
      </c>
      <c r="G2290" s="1" t="s">
        <v>116</v>
      </c>
      <c r="H2290" s="1" t="s">
        <v>40</v>
      </c>
      <c r="I2290" s="1" t="s">
        <v>117</v>
      </c>
      <c r="J2290" s="1" t="s">
        <v>81</v>
      </c>
      <c r="K2290" s="1" t="s">
        <v>155</v>
      </c>
      <c r="L2290" s="1" t="s">
        <v>3135</v>
      </c>
      <c r="M2290" s="1" t="s">
        <v>3132</v>
      </c>
      <c r="N2290" s="1" t="s">
        <v>3133</v>
      </c>
      <c r="O2290" s="1" t="s">
        <v>122</v>
      </c>
      <c r="P2290" s="1" t="s">
        <v>246</v>
      </c>
      <c r="Q2290" s="1" t="s">
        <v>247</v>
      </c>
      <c r="R2290" s="1" t="s">
        <v>3134</v>
      </c>
      <c r="S2290" s="1" t="s">
        <v>3091</v>
      </c>
      <c r="T2290" s="1" t="s">
        <v>8818</v>
      </c>
      <c r="U2290" s="1" t="s">
        <v>8819</v>
      </c>
      <c r="V2290" s="18">
        <v>0</v>
      </c>
      <c r="W2290" s="18">
        <v>5.3240740740740734E-2</v>
      </c>
      <c r="X2290" s="18">
        <v>5.3240740740740734E-2</v>
      </c>
      <c r="Y2290" s="1" t="e">
        <f>VLOOKUP(A2290,tickets!A:A,1,0)</f>
        <v>#N/A</v>
      </c>
    </row>
    <row r="2291" spans="1:25" x14ac:dyDescent="0.2">
      <c r="A2291" s="1" t="s">
        <v>3136</v>
      </c>
      <c r="B2291" s="1" t="s">
        <v>115</v>
      </c>
      <c r="C2291" s="1" t="s">
        <v>22</v>
      </c>
      <c r="D2291" s="1" t="s">
        <v>243</v>
      </c>
      <c r="E2291" s="1" t="s">
        <v>47</v>
      </c>
      <c r="F2291" s="1" t="s">
        <v>191</v>
      </c>
      <c r="G2291" s="1" t="s">
        <v>116</v>
      </c>
      <c r="H2291" s="1" t="s">
        <v>40</v>
      </c>
      <c r="I2291" s="1" t="s">
        <v>117</v>
      </c>
      <c r="J2291" s="1" t="s">
        <v>81</v>
      </c>
      <c r="K2291" s="1" t="s">
        <v>170</v>
      </c>
      <c r="L2291" s="1" t="s">
        <v>3140</v>
      </c>
      <c r="M2291" s="1" t="s">
        <v>3137</v>
      </c>
      <c r="N2291" s="1" t="s">
        <v>3138</v>
      </c>
      <c r="O2291" s="1" t="s">
        <v>122</v>
      </c>
      <c r="P2291" s="1" t="s">
        <v>246</v>
      </c>
      <c r="Q2291" s="1" t="s">
        <v>247</v>
      </c>
      <c r="R2291" s="1" t="s">
        <v>3139</v>
      </c>
      <c r="S2291" s="1" t="s">
        <v>3091</v>
      </c>
      <c r="T2291" s="1" t="s">
        <v>8772</v>
      </c>
      <c r="U2291" s="1" t="s">
        <v>8773</v>
      </c>
      <c r="V2291" s="18">
        <v>0</v>
      </c>
      <c r="W2291" s="18">
        <v>1.5416666666666667E-2</v>
      </c>
      <c r="X2291" s="18">
        <v>1.5416666666666667E-2</v>
      </c>
      <c r="Y2291" s="1" t="e">
        <f>VLOOKUP(A2291,tickets!A:A,1,0)</f>
        <v>#N/A</v>
      </c>
    </row>
    <row r="2292" spans="1:25" hidden="1" x14ac:dyDescent="0.2">
      <c r="A2292" s="1" t="s">
        <v>8784</v>
      </c>
      <c r="B2292" s="1" t="s">
        <v>132</v>
      </c>
      <c r="C2292" s="1" t="s">
        <v>256</v>
      </c>
      <c r="D2292" s="1" t="s">
        <v>257</v>
      </c>
      <c r="E2292" s="1" t="s">
        <v>301</v>
      </c>
      <c r="F2292" s="1" t="s">
        <v>471</v>
      </c>
      <c r="G2292" s="1" t="s">
        <v>116</v>
      </c>
      <c r="H2292" s="1" t="s">
        <v>40</v>
      </c>
      <c r="I2292" s="1" t="s">
        <v>117</v>
      </c>
      <c r="J2292" s="1" t="s">
        <v>81</v>
      </c>
      <c r="K2292" s="1" t="s">
        <v>259</v>
      </c>
      <c r="L2292" s="1" t="s">
        <v>260</v>
      </c>
      <c r="M2292" s="1" t="s">
        <v>12205</v>
      </c>
      <c r="N2292" s="1" t="s">
        <v>12206</v>
      </c>
      <c r="O2292" s="1" t="s">
        <v>122</v>
      </c>
      <c r="P2292" s="1" t="s">
        <v>199</v>
      </c>
      <c r="Q2292" s="1" t="s">
        <v>115</v>
      </c>
      <c r="R2292" s="1" t="s">
        <v>12207</v>
      </c>
      <c r="S2292" s="1" t="s">
        <v>3091</v>
      </c>
      <c r="T2292" s="1" t="s">
        <v>8342</v>
      </c>
      <c r="V2292" s="18">
        <v>4.701388888888889E-2</v>
      </c>
      <c r="W2292" s="18">
        <v>6.9756944444444455E-2</v>
      </c>
      <c r="X2292" s="18">
        <v>2.2743055555555555E-2</v>
      </c>
      <c r="Y2292" s="1" t="e">
        <f>VLOOKUP(A2292,tickets!A:A,1,0)</f>
        <v>#N/A</v>
      </c>
    </row>
    <row r="2293" spans="1:25" hidden="1" x14ac:dyDescent="0.2">
      <c r="A2293" s="1" t="s">
        <v>8790</v>
      </c>
      <c r="B2293" s="1" t="s">
        <v>132</v>
      </c>
      <c r="C2293" s="1" t="s">
        <v>256</v>
      </c>
      <c r="D2293" s="1" t="s">
        <v>257</v>
      </c>
      <c r="E2293" s="1" t="s">
        <v>301</v>
      </c>
      <c r="F2293" s="1" t="s">
        <v>471</v>
      </c>
      <c r="G2293" s="1" t="s">
        <v>116</v>
      </c>
      <c r="H2293" s="1" t="s">
        <v>40</v>
      </c>
      <c r="I2293" s="1" t="s">
        <v>117</v>
      </c>
      <c r="J2293" s="1" t="s">
        <v>81</v>
      </c>
      <c r="K2293" s="1" t="s">
        <v>259</v>
      </c>
      <c r="L2293" s="1" t="s">
        <v>260</v>
      </c>
      <c r="M2293" s="1" t="s">
        <v>12208</v>
      </c>
      <c r="N2293" s="1" t="s">
        <v>12209</v>
      </c>
      <c r="O2293" s="1" t="s">
        <v>122</v>
      </c>
      <c r="P2293" s="1" t="s">
        <v>199</v>
      </c>
      <c r="Q2293" s="1" t="s">
        <v>115</v>
      </c>
      <c r="R2293" s="1" t="s">
        <v>12210</v>
      </c>
      <c r="S2293" s="1" t="s">
        <v>3091</v>
      </c>
      <c r="T2293" s="1" t="s">
        <v>8342</v>
      </c>
      <c r="V2293" s="18">
        <v>4.6666666666666669E-2</v>
      </c>
      <c r="W2293" s="18">
        <v>6.9756944444444455E-2</v>
      </c>
      <c r="X2293" s="18">
        <v>2.3090277777777779E-2</v>
      </c>
      <c r="Y2293" s="1" t="e">
        <f>VLOOKUP(A2293,tickets!A:A,1,0)</f>
        <v>#N/A</v>
      </c>
    </row>
    <row r="2294" spans="1:25" hidden="1" x14ac:dyDescent="0.2">
      <c r="A2294" s="1" t="s">
        <v>8338</v>
      </c>
      <c r="B2294" s="1" t="s">
        <v>132</v>
      </c>
      <c r="C2294" s="1" t="s">
        <v>256</v>
      </c>
      <c r="D2294" s="1" t="s">
        <v>257</v>
      </c>
      <c r="E2294" s="1" t="s">
        <v>301</v>
      </c>
      <c r="F2294" s="1" t="s">
        <v>471</v>
      </c>
      <c r="G2294" s="1" t="s">
        <v>116</v>
      </c>
      <c r="H2294" s="1" t="s">
        <v>40</v>
      </c>
      <c r="I2294" s="1" t="s">
        <v>117</v>
      </c>
      <c r="J2294" s="1" t="s">
        <v>81</v>
      </c>
      <c r="K2294" s="1" t="s">
        <v>259</v>
      </c>
      <c r="L2294" s="1" t="s">
        <v>260</v>
      </c>
      <c r="M2294" s="1" t="s">
        <v>12211</v>
      </c>
      <c r="N2294" s="1" t="s">
        <v>12212</v>
      </c>
      <c r="O2294" s="1" t="s">
        <v>122</v>
      </c>
      <c r="P2294" s="1" t="s">
        <v>199</v>
      </c>
      <c r="Q2294" s="1" t="s">
        <v>115</v>
      </c>
      <c r="R2294" s="1" t="s">
        <v>12213</v>
      </c>
      <c r="S2294" s="1" t="s">
        <v>3091</v>
      </c>
      <c r="T2294" s="1" t="s">
        <v>8342</v>
      </c>
      <c r="V2294" s="18">
        <v>4.5787037037037036E-2</v>
      </c>
      <c r="W2294" s="18">
        <v>6.9849537037037043E-2</v>
      </c>
      <c r="X2294" s="18">
        <v>2.4062500000000001E-2</v>
      </c>
      <c r="Y2294" s="1" t="e">
        <f>VLOOKUP(A2294,tickets!A:A,1,0)</f>
        <v>#N/A</v>
      </c>
    </row>
    <row r="2295" spans="1:25" hidden="1" x14ac:dyDescent="0.2">
      <c r="A2295" s="1" t="s">
        <v>8794</v>
      </c>
      <c r="B2295" s="1" t="s">
        <v>132</v>
      </c>
      <c r="C2295" s="1" t="s">
        <v>256</v>
      </c>
      <c r="D2295" s="1" t="s">
        <v>257</v>
      </c>
      <c r="E2295" s="1" t="s">
        <v>258</v>
      </c>
      <c r="F2295" s="1" t="s">
        <v>471</v>
      </c>
      <c r="G2295" s="1" t="s">
        <v>116</v>
      </c>
      <c r="H2295" s="1" t="s">
        <v>40</v>
      </c>
      <c r="I2295" s="1" t="s">
        <v>117</v>
      </c>
      <c r="J2295" s="1" t="s">
        <v>81</v>
      </c>
      <c r="K2295" s="1" t="s">
        <v>259</v>
      </c>
      <c r="L2295" s="1" t="s">
        <v>260</v>
      </c>
      <c r="M2295" s="1" t="s">
        <v>12214</v>
      </c>
      <c r="N2295" s="1" t="s">
        <v>12215</v>
      </c>
      <c r="O2295" s="1" t="s">
        <v>122</v>
      </c>
      <c r="P2295" s="1" t="s">
        <v>199</v>
      </c>
      <c r="Q2295" s="1" t="s">
        <v>115</v>
      </c>
      <c r="R2295" s="1" t="s">
        <v>12216</v>
      </c>
      <c r="S2295" s="1" t="s">
        <v>3091</v>
      </c>
      <c r="T2295" s="1" t="s">
        <v>8342</v>
      </c>
      <c r="V2295" s="18">
        <v>4.4861111111111109E-2</v>
      </c>
      <c r="W2295" s="18">
        <v>6.6238425925925923E-2</v>
      </c>
      <c r="X2295" s="18">
        <v>2.1377314814814818E-2</v>
      </c>
      <c r="Y2295" s="1" t="e">
        <f>VLOOKUP(A2295,tickets!A:A,1,0)</f>
        <v>#N/A</v>
      </c>
    </row>
    <row r="2296" spans="1:25" hidden="1" x14ac:dyDescent="0.2">
      <c r="A2296" s="1" t="s">
        <v>8574</v>
      </c>
      <c r="B2296" s="1" t="s">
        <v>132</v>
      </c>
      <c r="C2296" s="1" t="s">
        <v>256</v>
      </c>
      <c r="D2296" s="1" t="s">
        <v>257</v>
      </c>
      <c r="E2296" s="1" t="s">
        <v>258</v>
      </c>
      <c r="F2296" s="1" t="s">
        <v>471</v>
      </c>
      <c r="G2296" s="1" t="s">
        <v>116</v>
      </c>
      <c r="H2296" s="1" t="s">
        <v>40</v>
      </c>
      <c r="I2296" s="1" t="s">
        <v>117</v>
      </c>
      <c r="J2296" s="1" t="s">
        <v>81</v>
      </c>
      <c r="K2296" s="1" t="s">
        <v>259</v>
      </c>
      <c r="L2296" s="1" t="s">
        <v>260</v>
      </c>
      <c r="M2296" s="1" t="s">
        <v>12217</v>
      </c>
      <c r="N2296" s="1" t="s">
        <v>12218</v>
      </c>
      <c r="O2296" s="1" t="s">
        <v>122</v>
      </c>
      <c r="P2296" s="1" t="s">
        <v>199</v>
      </c>
      <c r="Q2296" s="1" t="s">
        <v>115</v>
      </c>
      <c r="R2296" s="1" t="s">
        <v>12219</v>
      </c>
      <c r="S2296" s="1" t="s">
        <v>3091</v>
      </c>
      <c r="T2296" s="1" t="s">
        <v>8342</v>
      </c>
      <c r="V2296" s="18">
        <v>4.4594907407407409E-2</v>
      </c>
      <c r="W2296" s="18">
        <v>6.6030092592592585E-2</v>
      </c>
      <c r="X2296" s="18">
        <v>2.1435185185185186E-2</v>
      </c>
      <c r="Y2296" s="1" t="e">
        <f>VLOOKUP(A2296,tickets!A:A,1,0)</f>
        <v>#N/A</v>
      </c>
    </row>
    <row r="2297" spans="1:25" hidden="1" x14ac:dyDescent="0.2">
      <c r="A2297" s="1" t="s">
        <v>8343</v>
      </c>
      <c r="B2297" s="1" t="s">
        <v>132</v>
      </c>
      <c r="C2297" s="1" t="s">
        <v>256</v>
      </c>
      <c r="D2297" s="1" t="s">
        <v>374</v>
      </c>
      <c r="E2297" s="1" t="s">
        <v>258</v>
      </c>
      <c r="F2297" s="1" t="s">
        <v>442</v>
      </c>
      <c r="G2297" s="1" t="s">
        <v>116</v>
      </c>
      <c r="H2297" s="1" t="s">
        <v>40</v>
      </c>
      <c r="I2297" s="1" t="s">
        <v>117</v>
      </c>
      <c r="J2297" s="1" t="s">
        <v>81</v>
      </c>
      <c r="K2297" s="1" t="s">
        <v>391</v>
      </c>
      <c r="L2297" s="1" t="s">
        <v>485</v>
      </c>
      <c r="M2297" s="1" t="s">
        <v>12220</v>
      </c>
      <c r="N2297" s="1" t="s">
        <v>12221</v>
      </c>
      <c r="O2297" s="1" t="s">
        <v>122</v>
      </c>
      <c r="P2297" s="1" t="s">
        <v>199</v>
      </c>
      <c r="Q2297" s="1" t="s">
        <v>115</v>
      </c>
      <c r="R2297" s="1" t="s">
        <v>12222</v>
      </c>
      <c r="S2297" s="1" t="s">
        <v>3091</v>
      </c>
      <c r="T2297" s="1" t="s">
        <v>8347</v>
      </c>
      <c r="V2297" s="18">
        <v>0.23932870370370371</v>
      </c>
      <c r="W2297" s="18">
        <v>0.25313657407407408</v>
      </c>
      <c r="X2297" s="18">
        <v>1.3807870370370371E-2</v>
      </c>
      <c r="Y2297" s="1" t="e">
        <f>VLOOKUP(A2297,tickets!A:A,1,0)</f>
        <v>#N/A</v>
      </c>
    </row>
    <row r="2298" spans="1:25" hidden="1" x14ac:dyDescent="0.2">
      <c r="A2298" s="1" t="s">
        <v>8751</v>
      </c>
      <c r="B2298" s="1" t="s">
        <v>132</v>
      </c>
      <c r="C2298" s="1" t="s">
        <v>256</v>
      </c>
      <c r="D2298" s="1" t="s">
        <v>257</v>
      </c>
      <c r="E2298" s="1" t="s">
        <v>258</v>
      </c>
      <c r="F2298" s="1" t="s">
        <v>219</v>
      </c>
      <c r="G2298" s="1" t="s">
        <v>116</v>
      </c>
      <c r="H2298" s="1" t="s">
        <v>40</v>
      </c>
      <c r="I2298" s="1" t="s">
        <v>117</v>
      </c>
      <c r="J2298" s="1" t="s">
        <v>81</v>
      </c>
      <c r="K2298" s="1" t="s">
        <v>259</v>
      </c>
      <c r="L2298" s="1" t="s">
        <v>260</v>
      </c>
      <c r="M2298" s="1" t="s">
        <v>12223</v>
      </c>
      <c r="N2298" s="1" t="s">
        <v>12224</v>
      </c>
      <c r="O2298" s="1" t="s">
        <v>122</v>
      </c>
      <c r="P2298" s="1" t="s">
        <v>199</v>
      </c>
      <c r="Q2298" s="1" t="s">
        <v>115</v>
      </c>
      <c r="R2298" s="1" t="s">
        <v>12225</v>
      </c>
      <c r="S2298" s="1" t="s">
        <v>3091</v>
      </c>
      <c r="T2298" s="1" t="s">
        <v>7670</v>
      </c>
      <c r="V2298" s="18">
        <v>0.16951388888888888</v>
      </c>
      <c r="W2298" s="18">
        <v>0.18552083333333333</v>
      </c>
      <c r="X2298" s="18">
        <v>1.6006944444444445E-2</v>
      </c>
      <c r="Y2298" s="1" t="e">
        <f>VLOOKUP(A2298,tickets!A:A,1,0)</f>
        <v>#N/A</v>
      </c>
    </row>
    <row r="2299" spans="1:25" hidden="1" x14ac:dyDescent="0.2">
      <c r="A2299" s="1" t="s">
        <v>7666</v>
      </c>
      <c r="B2299" s="1" t="s">
        <v>132</v>
      </c>
      <c r="C2299" s="1" t="s">
        <v>256</v>
      </c>
      <c r="D2299" s="1" t="s">
        <v>257</v>
      </c>
      <c r="E2299" s="1" t="s">
        <v>258</v>
      </c>
      <c r="F2299" s="1" t="s">
        <v>219</v>
      </c>
      <c r="G2299" s="1" t="s">
        <v>116</v>
      </c>
      <c r="H2299" s="1" t="s">
        <v>40</v>
      </c>
      <c r="I2299" s="1" t="s">
        <v>117</v>
      </c>
      <c r="J2299" s="1" t="s">
        <v>81</v>
      </c>
      <c r="K2299" s="1" t="s">
        <v>259</v>
      </c>
      <c r="L2299" s="1" t="s">
        <v>260</v>
      </c>
      <c r="M2299" s="1" t="s">
        <v>12226</v>
      </c>
      <c r="N2299" s="1" t="s">
        <v>12227</v>
      </c>
      <c r="O2299" s="1" t="s">
        <v>122</v>
      </c>
      <c r="P2299" s="1" t="s">
        <v>199</v>
      </c>
      <c r="Q2299" s="1" t="s">
        <v>115</v>
      </c>
      <c r="R2299" s="1" t="s">
        <v>12228</v>
      </c>
      <c r="S2299" s="1" t="s">
        <v>3091</v>
      </c>
      <c r="T2299" s="1" t="s">
        <v>7670</v>
      </c>
      <c r="V2299" s="18">
        <v>0.16923611111111111</v>
      </c>
      <c r="W2299" s="18">
        <v>0.18260416666666668</v>
      </c>
      <c r="X2299" s="18">
        <v>1.3368055555555557E-2</v>
      </c>
      <c r="Y2299" s="1" t="e">
        <f>VLOOKUP(A2299,tickets!A:A,1,0)</f>
        <v>#N/A</v>
      </c>
    </row>
    <row r="2300" spans="1:25" hidden="1" x14ac:dyDescent="0.2">
      <c r="A2300" s="1" t="s">
        <v>7687</v>
      </c>
      <c r="B2300" s="1" t="s">
        <v>132</v>
      </c>
      <c r="C2300" s="1" t="s">
        <v>256</v>
      </c>
      <c r="D2300" s="1" t="s">
        <v>257</v>
      </c>
      <c r="E2300" s="1" t="s">
        <v>258</v>
      </c>
      <c r="F2300" s="1" t="s">
        <v>219</v>
      </c>
      <c r="G2300" s="1" t="s">
        <v>116</v>
      </c>
      <c r="H2300" s="1" t="s">
        <v>40</v>
      </c>
      <c r="I2300" s="1" t="s">
        <v>117</v>
      </c>
      <c r="J2300" s="1" t="s">
        <v>81</v>
      </c>
      <c r="K2300" s="1" t="s">
        <v>259</v>
      </c>
      <c r="L2300" s="1" t="s">
        <v>260</v>
      </c>
      <c r="M2300" s="1" t="s">
        <v>12229</v>
      </c>
      <c r="N2300" s="1" t="s">
        <v>12230</v>
      </c>
      <c r="O2300" s="1" t="s">
        <v>122</v>
      </c>
      <c r="P2300" s="1" t="s">
        <v>199</v>
      </c>
      <c r="Q2300" s="1" t="s">
        <v>115</v>
      </c>
      <c r="R2300" s="1" t="s">
        <v>12231</v>
      </c>
      <c r="S2300" s="1" t="s">
        <v>3091</v>
      </c>
      <c r="T2300" s="1" t="s">
        <v>7670</v>
      </c>
      <c r="V2300" s="18">
        <v>0.1690625</v>
      </c>
      <c r="W2300" s="18">
        <v>0.18144675925925927</v>
      </c>
      <c r="X2300" s="18">
        <v>1.238425925925926E-2</v>
      </c>
      <c r="Y2300" s="1" t="e">
        <f>VLOOKUP(A2300,tickets!A:A,1,0)</f>
        <v>#N/A</v>
      </c>
    </row>
    <row r="2301" spans="1:25" hidden="1" x14ac:dyDescent="0.2">
      <c r="A2301" s="1" t="s">
        <v>8480</v>
      </c>
      <c r="B2301" s="1" t="s">
        <v>132</v>
      </c>
      <c r="C2301" s="1" t="s">
        <v>256</v>
      </c>
      <c r="D2301" s="1" t="s">
        <v>257</v>
      </c>
      <c r="E2301" s="1" t="s">
        <v>258</v>
      </c>
      <c r="F2301" s="1" t="s">
        <v>219</v>
      </c>
      <c r="G2301" s="1" t="s">
        <v>116</v>
      </c>
      <c r="H2301" s="1" t="s">
        <v>40</v>
      </c>
      <c r="I2301" s="1" t="s">
        <v>117</v>
      </c>
      <c r="J2301" s="1" t="s">
        <v>81</v>
      </c>
      <c r="K2301" s="1" t="s">
        <v>259</v>
      </c>
      <c r="L2301" s="1" t="s">
        <v>260</v>
      </c>
      <c r="M2301" s="1" t="s">
        <v>12232</v>
      </c>
      <c r="N2301" s="1" t="s">
        <v>12233</v>
      </c>
      <c r="O2301" s="1" t="s">
        <v>122</v>
      </c>
      <c r="P2301" s="1" t="s">
        <v>199</v>
      </c>
      <c r="Q2301" s="1" t="s">
        <v>115</v>
      </c>
      <c r="R2301" s="1" t="s">
        <v>12234</v>
      </c>
      <c r="S2301" s="1" t="s">
        <v>3091</v>
      </c>
      <c r="T2301" s="1" t="s">
        <v>7670</v>
      </c>
      <c r="V2301" s="18">
        <v>0.16870370370370369</v>
      </c>
      <c r="W2301" s="18">
        <v>0.18026620370370372</v>
      </c>
      <c r="X2301" s="18">
        <v>1.1562499999999998E-2</v>
      </c>
      <c r="Y2301" s="1" t="e">
        <f>VLOOKUP(A2301,tickets!A:A,1,0)</f>
        <v>#N/A</v>
      </c>
    </row>
    <row r="2302" spans="1:25" hidden="1" x14ac:dyDescent="0.2">
      <c r="A2302" s="1" t="s">
        <v>8671</v>
      </c>
      <c r="B2302" s="1" t="s">
        <v>132</v>
      </c>
      <c r="C2302" s="1" t="s">
        <v>256</v>
      </c>
      <c r="D2302" s="1" t="s">
        <v>257</v>
      </c>
      <c r="E2302" s="1" t="s">
        <v>258</v>
      </c>
      <c r="F2302" s="1" t="s">
        <v>219</v>
      </c>
      <c r="G2302" s="1" t="s">
        <v>116</v>
      </c>
      <c r="H2302" s="1" t="s">
        <v>40</v>
      </c>
      <c r="I2302" s="1" t="s">
        <v>117</v>
      </c>
      <c r="J2302" s="1" t="s">
        <v>81</v>
      </c>
      <c r="K2302" s="1" t="s">
        <v>259</v>
      </c>
      <c r="L2302" s="1" t="s">
        <v>260</v>
      </c>
      <c r="M2302" s="1" t="s">
        <v>12235</v>
      </c>
      <c r="N2302" s="1" t="s">
        <v>12236</v>
      </c>
      <c r="O2302" s="1" t="s">
        <v>122</v>
      </c>
      <c r="P2302" s="1" t="s">
        <v>199</v>
      </c>
      <c r="Q2302" s="1" t="s">
        <v>115</v>
      </c>
      <c r="R2302" s="1" t="s">
        <v>12237</v>
      </c>
      <c r="S2302" s="1" t="s">
        <v>3091</v>
      </c>
      <c r="T2302" s="1" t="s">
        <v>7670</v>
      </c>
      <c r="V2302" s="18">
        <v>0.16871527777777776</v>
      </c>
      <c r="W2302" s="18">
        <v>0.17906250000000001</v>
      </c>
      <c r="X2302" s="18">
        <v>1.0347222222222223E-2</v>
      </c>
      <c r="Y2302" s="1" t="e">
        <f>VLOOKUP(A2302,tickets!A:A,1,0)</f>
        <v>#N/A</v>
      </c>
    </row>
    <row r="2303" spans="1:25" x14ac:dyDescent="0.2">
      <c r="A2303" s="1" t="s">
        <v>3264</v>
      </c>
      <c r="B2303" s="1" t="s">
        <v>115</v>
      </c>
      <c r="C2303" s="1" t="s">
        <v>14</v>
      </c>
      <c r="D2303" s="1" t="s">
        <v>243</v>
      </c>
      <c r="E2303" s="1" t="s">
        <v>52</v>
      </c>
      <c r="F2303" s="1" t="s">
        <v>120</v>
      </c>
      <c r="G2303" s="1" t="s">
        <v>116</v>
      </c>
      <c r="H2303" s="1" t="s">
        <v>40</v>
      </c>
      <c r="I2303" s="1" t="s">
        <v>117</v>
      </c>
      <c r="J2303" s="1" t="s">
        <v>81</v>
      </c>
      <c r="K2303" s="1" t="s">
        <v>204</v>
      </c>
      <c r="L2303" s="1" t="s">
        <v>3268</v>
      </c>
      <c r="M2303" s="1" t="s">
        <v>3265</v>
      </c>
      <c r="N2303" s="1" t="s">
        <v>3266</v>
      </c>
      <c r="O2303" s="1" t="s">
        <v>122</v>
      </c>
      <c r="P2303" s="1" t="s">
        <v>246</v>
      </c>
      <c r="Q2303" s="1" t="s">
        <v>247</v>
      </c>
      <c r="R2303" s="1" t="s">
        <v>3267</v>
      </c>
      <c r="S2303" s="1" t="s">
        <v>3257</v>
      </c>
      <c r="T2303" s="1" t="s">
        <v>9132</v>
      </c>
      <c r="U2303" s="1" t="s">
        <v>9133</v>
      </c>
      <c r="V2303" s="18">
        <v>2.7046874999999999</v>
      </c>
      <c r="W2303" s="18">
        <v>2.8954513888888886</v>
      </c>
      <c r="X2303" s="18">
        <v>0.19076388888888887</v>
      </c>
      <c r="Y2303" s="1" t="e">
        <f>VLOOKUP(A2303,tickets!A:A,1,0)</f>
        <v>#N/A</v>
      </c>
    </row>
    <row r="2304" spans="1:25" hidden="1" x14ac:dyDescent="0.2">
      <c r="A2304" s="1" t="s">
        <v>3161</v>
      </c>
      <c r="B2304" s="1" t="s">
        <v>124</v>
      </c>
      <c r="C2304" s="1" t="s">
        <v>19</v>
      </c>
      <c r="D2304" s="1" t="s">
        <v>311</v>
      </c>
      <c r="E2304" s="1" t="s">
        <v>62</v>
      </c>
      <c r="F2304" s="1" t="s">
        <v>125</v>
      </c>
      <c r="G2304" s="1" t="s">
        <v>123</v>
      </c>
      <c r="H2304" s="1" t="s">
        <v>50</v>
      </c>
      <c r="I2304" s="1" t="s">
        <v>109</v>
      </c>
      <c r="J2304" s="1" t="s">
        <v>80</v>
      </c>
      <c r="K2304" s="1" t="s">
        <v>121</v>
      </c>
      <c r="L2304" s="1" t="s">
        <v>450</v>
      </c>
      <c r="M2304" s="1" t="s">
        <v>3162</v>
      </c>
      <c r="N2304" s="1" t="s">
        <v>3162</v>
      </c>
      <c r="O2304" s="1" t="s">
        <v>122</v>
      </c>
      <c r="P2304" s="1" t="s">
        <v>266</v>
      </c>
      <c r="Q2304" s="1" t="s">
        <v>267</v>
      </c>
      <c r="R2304" s="1" t="s">
        <v>3163</v>
      </c>
      <c r="S2304" s="1" t="s">
        <v>3091</v>
      </c>
      <c r="T2304" s="1" t="s">
        <v>479</v>
      </c>
      <c r="U2304" s="1" t="s">
        <v>7943</v>
      </c>
      <c r="V2304" s="18">
        <v>0.12416666666666666</v>
      </c>
      <c r="W2304" s="18">
        <v>0.16133101851851853</v>
      </c>
      <c r="X2304" s="18">
        <v>3.7164351851851851E-2</v>
      </c>
      <c r="Y2304" s="1" t="e">
        <f>VLOOKUP(A2304,tickets!A:A,1,0)</f>
        <v>#N/A</v>
      </c>
    </row>
    <row r="2305" spans="1:25" hidden="1" x14ac:dyDescent="0.2">
      <c r="A2305" s="1" t="s">
        <v>7863</v>
      </c>
      <c r="B2305" s="1" t="s">
        <v>132</v>
      </c>
      <c r="C2305" s="1" t="s">
        <v>251</v>
      </c>
      <c r="D2305" s="1" t="s">
        <v>257</v>
      </c>
      <c r="E2305" s="1" t="s">
        <v>261</v>
      </c>
      <c r="F2305" s="1" t="s">
        <v>219</v>
      </c>
      <c r="G2305" s="1" t="s">
        <v>116</v>
      </c>
      <c r="H2305" s="1" t="s">
        <v>40</v>
      </c>
      <c r="I2305" s="1" t="s">
        <v>117</v>
      </c>
      <c r="J2305" s="1" t="s">
        <v>81</v>
      </c>
      <c r="K2305" s="1" t="s">
        <v>420</v>
      </c>
      <c r="L2305" s="1" t="s">
        <v>1055</v>
      </c>
      <c r="M2305" s="1" t="s">
        <v>12238</v>
      </c>
      <c r="N2305" s="1" t="s">
        <v>12239</v>
      </c>
      <c r="O2305" s="1" t="s">
        <v>122</v>
      </c>
      <c r="P2305" s="1" t="s">
        <v>199</v>
      </c>
      <c r="Q2305" s="1" t="s">
        <v>115</v>
      </c>
      <c r="R2305" s="1" t="s">
        <v>12240</v>
      </c>
      <c r="S2305" s="1" t="s">
        <v>3091</v>
      </c>
      <c r="T2305" s="1" t="s">
        <v>7867</v>
      </c>
      <c r="U2305" s="1" t="s">
        <v>7868</v>
      </c>
      <c r="V2305" s="18">
        <v>6.7476851851851856E-3</v>
      </c>
      <c r="W2305" s="18">
        <v>1.252314814814815E-2</v>
      </c>
      <c r="X2305" s="18">
        <v>5.7754629629629623E-3</v>
      </c>
      <c r="Y2305" s="1" t="e">
        <f>VLOOKUP(A2305,tickets!A:A,1,0)</f>
        <v>#N/A</v>
      </c>
    </row>
    <row r="2306" spans="1:25" hidden="1" x14ac:dyDescent="0.2">
      <c r="A2306" s="1" t="s">
        <v>8746</v>
      </c>
      <c r="B2306" s="1" t="s">
        <v>115</v>
      </c>
      <c r="C2306" s="1" t="s">
        <v>242</v>
      </c>
      <c r="D2306" s="1" t="s">
        <v>243</v>
      </c>
      <c r="E2306" s="1" t="s">
        <v>286</v>
      </c>
      <c r="F2306" s="1" t="s">
        <v>405</v>
      </c>
      <c r="G2306" s="1" t="s">
        <v>110</v>
      </c>
      <c r="H2306" s="1" t="s">
        <v>50</v>
      </c>
      <c r="I2306" s="1" t="s">
        <v>109</v>
      </c>
      <c r="J2306" s="1" t="s">
        <v>81</v>
      </c>
      <c r="K2306" s="1" t="s">
        <v>402</v>
      </c>
      <c r="L2306" s="1" t="s">
        <v>403</v>
      </c>
      <c r="M2306" s="1" t="s">
        <v>12241</v>
      </c>
      <c r="N2306" s="1" t="s">
        <v>12242</v>
      </c>
      <c r="O2306" s="1" t="s">
        <v>122</v>
      </c>
      <c r="P2306" s="1" t="s">
        <v>246</v>
      </c>
      <c r="Q2306" s="1" t="s">
        <v>247</v>
      </c>
      <c r="R2306" s="1" t="s">
        <v>12243</v>
      </c>
      <c r="S2306" s="1" t="s">
        <v>3091</v>
      </c>
      <c r="T2306" s="1" t="s">
        <v>8750</v>
      </c>
      <c r="U2306" s="1" t="s">
        <v>5873</v>
      </c>
      <c r="V2306" s="18">
        <v>0.18407407407407406</v>
      </c>
      <c r="W2306" s="18">
        <v>0.2065740740740741</v>
      </c>
      <c r="X2306" s="18">
        <v>2.2499999999999996E-2</v>
      </c>
      <c r="Y2306" s="1" t="e">
        <f>VLOOKUP(A2306,tickets!A:A,1,0)</f>
        <v>#N/A</v>
      </c>
    </row>
    <row r="2307" spans="1:25" hidden="1" x14ac:dyDescent="0.2">
      <c r="A2307" s="1" t="s">
        <v>7552</v>
      </c>
      <c r="B2307" s="1" t="s">
        <v>132</v>
      </c>
      <c r="C2307" s="1" t="s">
        <v>309</v>
      </c>
      <c r="D2307" s="1" t="s">
        <v>257</v>
      </c>
      <c r="E2307" s="1" t="s">
        <v>281</v>
      </c>
      <c r="F2307" s="1" t="s">
        <v>219</v>
      </c>
      <c r="G2307" s="1" t="s">
        <v>116</v>
      </c>
      <c r="H2307" s="1" t="s">
        <v>40</v>
      </c>
      <c r="I2307" s="1" t="s">
        <v>117</v>
      </c>
      <c r="J2307" s="1" t="s">
        <v>81</v>
      </c>
      <c r="K2307" s="1" t="s">
        <v>146</v>
      </c>
      <c r="L2307" s="1" t="s">
        <v>7553</v>
      </c>
      <c r="M2307" s="1" t="s">
        <v>12244</v>
      </c>
      <c r="N2307" s="1" t="s">
        <v>12245</v>
      </c>
      <c r="O2307" s="1" t="s">
        <v>122</v>
      </c>
      <c r="P2307" s="1" t="s">
        <v>266</v>
      </c>
      <c r="Q2307" s="1" t="s">
        <v>274</v>
      </c>
      <c r="R2307" s="1" t="s">
        <v>12246</v>
      </c>
      <c r="S2307" s="1" t="s">
        <v>3091</v>
      </c>
      <c r="T2307" s="1" t="s">
        <v>7557</v>
      </c>
      <c r="U2307" s="1" t="s">
        <v>519</v>
      </c>
      <c r="V2307" s="18">
        <v>3.605324074074074E-2</v>
      </c>
      <c r="W2307" s="18">
        <v>3.8055555555555558E-2</v>
      </c>
      <c r="X2307" s="18">
        <v>2.0023148148148148E-3</v>
      </c>
      <c r="Y2307" s="1" t="e">
        <f>VLOOKUP(A2307,tickets!A:A,1,0)</f>
        <v>#N/A</v>
      </c>
    </row>
    <row r="2308" spans="1:25" hidden="1" x14ac:dyDescent="0.2">
      <c r="A2308" s="1" t="s">
        <v>8693</v>
      </c>
      <c r="B2308" s="1" t="s">
        <v>132</v>
      </c>
      <c r="C2308" s="1" t="s">
        <v>251</v>
      </c>
      <c r="D2308" s="1" t="s">
        <v>257</v>
      </c>
      <c r="E2308" s="1" t="s">
        <v>328</v>
      </c>
      <c r="F2308" s="1" t="s">
        <v>219</v>
      </c>
      <c r="G2308" s="1" t="s">
        <v>116</v>
      </c>
      <c r="H2308" s="1" t="s">
        <v>40</v>
      </c>
      <c r="I2308" s="1" t="s">
        <v>117</v>
      </c>
      <c r="J2308" s="1" t="s">
        <v>81</v>
      </c>
      <c r="K2308" s="1" t="s">
        <v>148</v>
      </c>
      <c r="L2308" s="1" t="s">
        <v>381</v>
      </c>
      <c r="M2308" s="1" t="s">
        <v>12247</v>
      </c>
      <c r="N2308" s="1" t="s">
        <v>12248</v>
      </c>
      <c r="O2308" s="1" t="s">
        <v>122</v>
      </c>
      <c r="P2308" s="1" t="s">
        <v>199</v>
      </c>
      <c r="Q2308" s="1" t="s">
        <v>115</v>
      </c>
      <c r="R2308" s="1" t="s">
        <v>12249</v>
      </c>
      <c r="S2308" s="1" t="s">
        <v>3091</v>
      </c>
      <c r="T2308" s="1" t="s">
        <v>8697</v>
      </c>
      <c r="U2308" s="1" t="s">
        <v>375</v>
      </c>
      <c r="V2308" s="18">
        <v>0</v>
      </c>
      <c r="W2308" s="18">
        <v>5.7407407407407407E-2</v>
      </c>
      <c r="X2308" s="18">
        <v>5.7407407407407407E-2</v>
      </c>
      <c r="Y2308" s="1" t="e">
        <f>VLOOKUP(A2308,tickets!A:A,1,0)</f>
        <v>#N/A</v>
      </c>
    </row>
    <row r="2309" spans="1:25" hidden="1" x14ac:dyDescent="0.2">
      <c r="A2309" s="1" t="s">
        <v>7831</v>
      </c>
      <c r="B2309" s="1" t="s">
        <v>132</v>
      </c>
      <c r="C2309" s="1" t="s">
        <v>250</v>
      </c>
      <c r="D2309" s="1" t="s">
        <v>251</v>
      </c>
      <c r="E2309" s="1" t="s">
        <v>252</v>
      </c>
      <c r="F2309" s="1" t="s">
        <v>253</v>
      </c>
      <c r="G2309" s="1" t="s">
        <v>159</v>
      </c>
      <c r="H2309" s="1" t="s">
        <v>36</v>
      </c>
      <c r="I2309" s="1" t="s">
        <v>84</v>
      </c>
      <c r="J2309" s="1" t="s">
        <v>81</v>
      </c>
      <c r="K2309" s="1" t="s">
        <v>129</v>
      </c>
      <c r="L2309" s="1" t="s">
        <v>333</v>
      </c>
      <c r="M2309" s="1" t="s">
        <v>12250</v>
      </c>
      <c r="N2309" s="1" t="s">
        <v>12251</v>
      </c>
      <c r="O2309" s="1" t="s">
        <v>122</v>
      </c>
      <c r="P2309" s="1" t="s">
        <v>246</v>
      </c>
      <c r="Q2309" s="1" t="s">
        <v>247</v>
      </c>
      <c r="R2309" s="1" t="s">
        <v>12252</v>
      </c>
      <c r="S2309" s="1" t="s">
        <v>3197</v>
      </c>
      <c r="T2309" s="1" t="s">
        <v>333</v>
      </c>
      <c r="U2309" s="1" t="s">
        <v>270</v>
      </c>
      <c r="V2309" s="18">
        <v>1.5162037037037036E-3</v>
      </c>
      <c r="W2309" s="18">
        <v>2.6041666666666665E-3</v>
      </c>
      <c r="X2309" s="18">
        <v>1.0879629629629629E-3</v>
      </c>
      <c r="Y2309" s="1" t="e">
        <f>VLOOKUP(A2309,tickets!A:A,1,0)</f>
        <v>#N/A</v>
      </c>
    </row>
    <row r="2310" spans="1:25" hidden="1" x14ac:dyDescent="0.2">
      <c r="A2310" s="1" t="s">
        <v>8803</v>
      </c>
      <c r="B2310" s="1" t="s">
        <v>132</v>
      </c>
      <c r="C2310" s="1" t="s">
        <v>250</v>
      </c>
      <c r="D2310" s="1" t="s">
        <v>251</v>
      </c>
      <c r="E2310" s="1" t="s">
        <v>252</v>
      </c>
      <c r="F2310" s="1" t="s">
        <v>253</v>
      </c>
      <c r="G2310" s="1" t="s">
        <v>159</v>
      </c>
      <c r="H2310" s="1" t="s">
        <v>36</v>
      </c>
      <c r="I2310" s="1" t="s">
        <v>84</v>
      </c>
      <c r="J2310" s="1" t="s">
        <v>81</v>
      </c>
      <c r="K2310" s="1" t="s">
        <v>129</v>
      </c>
      <c r="L2310" s="1" t="s">
        <v>386</v>
      </c>
      <c r="M2310" s="1" t="s">
        <v>12253</v>
      </c>
      <c r="N2310" s="1" t="s">
        <v>12254</v>
      </c>
      <c r="O2310" s="1" t="s">
        <v>122</v>
      </c>
      <c r="P2310" s="1" t="s">
        <v>246</v>
      </c>
      <c r="Q2310" s="1" t="s">
        <v>247</v>
      </c>
      <c r="R2310" s="1" t="s">
        <v>12255</v>
      </c>
      <c r="S2310" s="1" t="s">
        <v>3197</v>
      </c>
      <c r="T2310" s="1" t="s">
        <v>386</v>
      </c>
      <c r="U2310" s="1" t="s">
        <v>255</v>
      </c>
      <c r="V2310" s="18">
        <v>1.1111111111111111E-3</v>
      </c>
      <c r="W2310" s="18">
        <v>2.1759259259259258E-3</v>
      </c>
      <c r="X2310" s="18">
        <v>1.0648148148148147E-3</v>
      </c>
      <c r="Y2310" s="1" t="e">
        <f>VLOOKUP(A2310,tickets!A:A,1,0)</f>
        <v>#N/A</v>
      </c>
    </row>
    <row r="2311" spans="1:25" x14ac:dyDescent="0.2">
      <c r="A2311" s="1" t="s">
        <v>3169</v>
      </c>
      <c r="B2311" s="1" t="s">
        <v>112</v>
      </c>
      <c r="C2311" s="1" t="s">
        <v>18</v>
      </c>
      <c r="D2311" s="1" t="s">
        <v>242</v>
      </c>
      <c r="E2311" s="1" t="s">
        <v>61</v>
      </c>
      <c r="F2311" s="1" t="s">
        <v>453</v>
      </c>
      <c r="G2311" s="1" t="s">
        <v>110</v>
      </c>
      <c r="H2311" s="1" t="s">
        <v>50</v>
      </c>
      <c r="I2311" s="1" t="s">
        <v>109</v>
      </c>
      <c r="J2311" s="1" t="s">
        <v>81</v>
      </c>
      <c r="K2311" s="1" t="s">
        <v>111</v>
      </c>
      <c r="L2311" s="1" t="s">
        <v>3173</v>
      </c>
      <c r="M2311" s="1" t="s">
        <v>3170</v>
      </c>
      <c r="N2311" s="1" t="s">
        <v>3171</v>
      </c>
      <c r="O2311" s="1" t="s">
        <v>122</v>
      </c>
      <c r="P2311" s="1" t="s">
        <v>266</v>
      </c>
      <c r="Q2311" s="1" t="s">
        <v>267</v>
      </c>
      <c r="R2311" s="1" t="s">
        <v>3172</v>
      </c>
      <c r="S2311" s="1" t="s">
        <v>3091</v>
      </c>
      <c r="T2311" s="1" t="s">
        <v>3173</v>
      </c>
      <c r="U2311" s="1" t="s">
        <v>3173</v>
      </c>
      <c r="V2311" s="18">
        <v>0</v>
      </c>
      <c r="W2311" s="18">
        <v>1.4004629629629629E-3</v>
      </c>
      <c r="X2311" s="18">
        <v>1.4004629629629629E-3</v>
      </c>
      <c r="Y2311" s="1" t="e">
        <f>VLOOKUP(A2311,tickets!A:A,1,0)</f>
        <v>#N/A</v>
      </c>
    </row>
    <row r="2312" spans="1:25" x14ac:dyDescent="0.2">
      <c r="A2312" s="1" t="s">
        <v>3174</v>
      </c>
      <c r="B2312" s="1" t="s">
        <v>112</v>
      </c>
      <c r="C2312" s="1" t="s">
        <v>18</v>
      </c>
      <c r="D2312" s="1" t="s">
        <v>242</v>
      </c>
      <c r="E2312" s="1" t="s">
        <v>61</v>
      </c>
      <c r="F2312" s="1" t="s">
        <v>453</v>
      </c>
      <c r="G2312" s="1" t="s">
        <v>110</v>
      </c>
      <c r="H2312" s="1" t="s">
        <v>50</v>
      </c>
      <c r="I2312" s="1" t="s">
        <v>109</v>
      </c>
      <c r="J2312" s="1" t="s">
        <v>81</v>
      </c>
      <c r="K2312" s="1" t="s">
        <v>111</v>
      </c>
      <c r="L2312" s="1" t="s">
        <v>3178</v>
      </c>
      <c r="M2312" s="1" t="s">
        <v>3175</v>
      </c>
      <c r="N2312" s="1" t="s">
        <v>3176</v>
      </c>
      <c r="O2312" s="1" t="s">
        <v>122</v>
      </c>
      <c r="P2312" s="1" t="s">
        <v>266</v>
      </c>
      <c r="Q2312" s="1" t="s">
        <v>267</v>
      </c>
      <c r="R2312" s="1" t="s">
        <v>3177</v>
      </c>
      <c r="S2312" s="1" t="s">
        <v>3091</v>
      </c>
      <c r="T2312" s="1" t="s">
        <v>3178</v>
      </c>
      <c r="U2312" s="1" t="s">
        <v>3178</v>
      </c>
      <c r="V2312" s="18">
        <v>0</v>
      </c>
      <c r="W2312" s="18">
        <v>1.1759259259259259E-2</v>
      </c>
      <c r="X2312" s="18">
        <v>1.1759259259259259E-2</v>
      </c>
      <c r="Y2312" s="1" t="e">
        <f>VLOOKUP(A2312,tickets!A:A,1,0)</f>
        <v>#N/A</v>
      </c>
    </row>
    <row r="2313" spans="1:25" x14ac:dyDescent="0.2">
      <c r="A2313" s="1" t="s">
        <v>3179</v>
      </c>
      <c r="B2313" s="1" t="s">
        <v>112</v>
      </c>
      <c r="C2313" s="1" t="s">
        <v>18</v>
      </c>
      <c r="D2313" s="1" t="s">
        <v>242</v>
      </c>
      <c r="E2313" s="1" t="s">
        <v>61</v>
      </c>
      <c r="F2313" s="1" t="s">
        <v>453</v>
      </c>
      <c r="G2313" s="1" t="s">
        <v>110</v>
      </c>
      <c r="H2313" s="1" t="s">
        <v>50</v>
      </c>
      <c r="I2313" s="1" t="s">
        <v>109</v>
      </c>
      <c r="J2313" s="1" t="s">
        <v>81</v>
      </c>
      <c r="K2313" s="1" t="s">
        <v>111</v>
      </c>
      <c r="L2313" s="1" t="s">
        <v>3183</v>
      </c>
      <c r="M2313" s="1" t="s">
        <v>3180</v>
      </c>
      <c r="N2313" s="1" t="s">
        <v>3181</v>
      </c>
      <c r="O2313" s="1" t="s">
        <v>122</v>
      </c>
      <c r="P2313" s="1" t="s">
        <v>266</v>
      </c>
      <c r="Q2313" s="1" t="s">
        <v>267</v>
      </c>
      <c r="R2313" s="1" t="s">
        <v>3182</v>
      </c>
      <c r="S2313" s="1" t="s">
        <v>3091</v>
      </c>
      <c r="T2313" s="1" t="s">
        <v>3183</v>
      </c>
      <c r="U2313" s="1" t="s">
        <v>3183</v>
      </c>
      <c r="V2313" s="18">
        <v>0</v>
      </c>
      <c r="W2313" s="18">
        <v>1.1990740740740739E-2</v>
      </c>
      <c r="X2313" s="18">
        <v>1.1990740740740739E-2</v>
      </c>
      <c r="Y2313" s="1" t="e">
        <f>VLOOKUP(A2313,tickets!A:A,1,0)</f>
        <v>#N/A</v>
      </c>
    </row>
    <row r="2314" spans="1:25" hidden="1" x14ac:dyDescent="0.2">
      <c r="A2314" s="1" t="s">
        <v>3237</v>
      </c>
      <c r="B2314" s="1" t="s">
        <v>124</v>
      </c>
      <c r="C2314" s="1" t="s">
        <v>18</v>
      </c>
      <c r="D2314" s="1" t="s">
        <v>277</v>
      </c>
      <c r="E2314" s="1" t="s">
        <v>61</v>
      </c>
      <c r="F2314" s="1" t="s">
        <v>125</v>
      </c>
      <c r="G2314" s="1" t="s">
        <v>123</v>
      </c>
      <c r="H2314" s="1" t="s">
        <v>50</v>
      </c>
      <c r="I2314" s="1" t="s">
        <v>109</v>
      </c>
      <c r="J2314" s="1" t="s">
        <v>80</v>
      </c>
      <c r="K2314" s="1" t="s">
        <v>121</v>
      </c>
      <c r="L2314" s="1" t="s">
        <v>137</v>
      </c>
      <c r="M2314" s="1" t="s">
        <v>3238</v>
      </c>
      <c r="N2314" s="1" t="s">
        <v>3238</v>
      </c>
      <c r="O2314" s="1" t="s">
        <v>122</v>
      </c>
      <c r="P2314" s="1" t="s">
        <v>278</v>
      </c>
      <c r="Q2314" s="1" t="s">
        <v>278</v>
      </c>
      <c r="R2314" s="1" t="s">
        <v>3239</v>
      </c>
      <c r="S2314" s="1" t="s">
        <v>3222</v>
      </c>
      <c r="T2314" s="1" t="s">
        <v>510</v>
      </c>
      <c r="U2314" s="1" t="s">
        <v>469</v>
      </c>
      <c r="V2314" s="18">
        <v>1.9139930555555555</v>
      </c>
      <c r="W2314" s="18">
        <v>1.9154282407407408</v>
      </c>
      <c r="X2314" s="18">
        <v>1.4351851851851854E-3</v>
      </c>
      <c r="Y2314" s="1" t="e">
        <f>VLOOKUP(A2314,tickets!A:A,1,0)</f>
        <v>#N/A</v>
      </c>
    </row>
    <row r="2315" spans="1:25" hidden="1" x14ac:dyDescent="0.2">
      <c r="A2315" s="1" t="s">
        <v>8698</v>
      </c>
      <c r="B2315" s="1" t="s">
        <v>164</v>
      </c>
      <c r="C2315" s="1" t="s">
        <v>242</v>
      </c>
      <c r="D2315" s="1" t="s">
        <v>251</v>
      </c>
      <c r="E2315" s="1" t="s">
        <v>286</v>
      </c>
      <c r="F2315" s="1" t="s">
        <v>287</v>
      </c>
      <c r="G2315" s="1" t="s">
        <v>110</v>
      </c>
      <c r="H2315" s="1" t="s">
        <v>50</v>
      </c>
      <c r="I2315" s="1" t="s">
        <v>109</v>
      </c>
      <c r="J2315" s="1" t="s">
        <v>81</v>
      </c>
      <c r="K2315" s="1" t="s">
        <v>114</v>
      </c>
      <c r="L2315" s="1" t="s">
        <v>7058</v>
      </c>
      <c r="M2315" s="1" t="s">
        <v>12256</v>
      </c>
      <c r="N2315" s="1" t="s">
        <v>12257</v>
      </c>
      <c r="O2315" s="1" t="s">
        <v>122</v>
      </c>
      <c r="P2315" s="1" t="s">
        <v>246</v>
      </c>
      <c r="Q2315" s="1" t="s">
        <v>247</v>
      </c>
      <c r="R2315" s="1" t="s">
        <v>12258</v>
      </c>
      <c r="S2315" s="1" t="s">
        <v>3091</v>
      </c>
      <c r="T2315" s="1" t="s">
        <v>7058</v>
      </c>
      <c r="U2315" s="1" t="s">
        <v>276</v>
      </c>
      <c r="V2315" s="18">
        <v>0</v>
      </c>
      <c r="W2315" s="18">
        <v>6.3703703703703707E-2</v>
      </c>
      <c r="X2315" s="18">
        <v>6.3703703703703707E-2</v>
      </c>
      <c r="Y2315" s="1" t="e">
        <f>VLOOKUP(A2315,tickets!A:A,1,0)</f>
        <v>#N/A</v>
      </c>
    </row>
    <row r="2316" spans="1:25" hidden="1" x14ac:dyDescent="0.2">
      <c r="A2316" s="1" t="s">
        <v>8320</v>
      </c>
      <c r="B2316" s="1" t="s">
        <v>164</v>
      </c>
      <c r="C2316" s="1" t="s">
        <v>242</v>
      </c>
      <c r="D2316" s="1" t="s">
        <v>251</v>
      </c>
      <c r="E2316" s="1" t="s">
        <v>286</v>
      </c>
      <c r="F2316" s="1" t="s">
        <v>287</v>
      </c>
      <c r="G2316" s="1" t="s">
        <v>110</v>
      </c>
      <c r="H2316" s="1" t="s">
        <v>50</v>
      </c>
      <c r="I2316" s="1" t="s">
        <v>109</v>
      </c>
      <c r="J2316" s="1" t="s">
        <v>81</v>
      </c>
      <c r="K2316" s="1" t="s">
        <v>114</v>
      </c>
      <c r="L2316" s="1" t="s">
        <v>398</v>
      </c>
      <c r="M2316" s="1" t="s">
        <v>12259</v>
      </c>
      <c r="N2316" s="1" t="s">
        <v>12260</v>
      </c>
      <c r="O2316" s="1" t="s">
        <v>122</v>
      </c>
      <c r="P2316" s="1" t="s">
        <v>246</v>
      </c>
      <c r="Q2316" s="1" t="s">
        <v>247</v>
      </c>
      <c r="R2316" s="1" t="s">
        <v>12261</v>
      </c>
      <c r="S2316" s="1" t="s">
        <v>3091</v>
      </c>
      <c r="T2316" s="1" t="s">
        <v>398</v>
      </c>
      <c r="U2316" s="1" t="s">
        <v>276</v>
      </c>
      <c r="V2316" s="18">
        <v>0</v>
      </c>
      <c r="W2316" s="18">
        <v>6.2974537037037037E-2</v>
      </c>
      <c r="X2316" s="18">
        <v>6.2974537037037037E-2</v>
      </c>
      <c r="Y2316" s="1" t="e">
        <f>VLOOKUP(A2316,tickets!A:A,1,0)</f>
        <v>#N/A</v>
      </c>
    </row>
    <row r="2317" spans="1:25" hidden="1" x14ac:dyDescent="0.2">
      <c r="A2317" s="1" t="s">
        <v>8702</v>
      </c>
      <c r="B2317" s="1" t="s">
        <v>164</v>
      </c>
      <c r="C2317" s="1" t="s">
        <v>242</v>
      </c>
      <c r="D2317" s="1" t="s">
        <v>251</v>
      </c>
      <c r="E2317" s="1" t="s">
        <v>286</v>
      </c>
      <c r="F2317" s="1" t="s">
        <v>287</v>
      </c>
      <c r="G2317" s="1" t="s">
        <v>110</v>
      </c>
      <c r="H2317" s="1" t="s">
        <v>50</v>
      </c>
      <c r="I2317" s="1" t="s">
        <v>109</v>
      </c>
      <c r="J2317" s="1" t="s">
        <v>81</v>
      </c>
      <c r="K2317" s="1" t="s">
        <v>114</v>
      </c>
      <c r="L2317" s="1" t="s">
        <v>288</v>
      </c>
      <c r="M2317" s="1" t="s">
        <v>12262</v>
      </c>
      <c r="N2317" s="1" t="s">
        <v>12263</v>
      </c>
      <c r="O2317" s="1" t="s">
        <v>122</v>
      </c>
      <c r="P2317" s="1" t="s">
        <v>246</v>
      </c>
      <c r="Q2317" s="1" t="s">
        <v>247</v>
      </c>
      <c r="R2317" s="1" t="s">
        <v>12264</v>
      </c>
      <c r="S2317" s="1" t="s">
        <v>3091</v>
      </c>
      <c r="T2317" s="1" t="s">
        <v>288</v>
      </c>
      <c r="U2317" s="1" t="s">
        <v>276</v>
      </c>
      <c r="V2317" s="18">
        <v>0</v>
      </c>
      <c r="W2317" s="18">
        <v>6.1643518518518514E-2</v>
      </c>
      <c r="X2317" s="18">
        <v>6.1643518518518514E-2</v>
      </c>
      <c r="Y2317" s="1" t="e">
        <f>VLOOKUP(A2317,tickets!A:A,1,0)</f>
        <v>#N/A</v>
      </c>
    </row>
    <row r="2318" spans="1:25" hidden="1" x14ac:dyDescent="0.2">
      <c r="A2318" s="1" t="s">
        <v>8233</v>
      </c>
      <c r="B2318" s="1" t="s">
        <v>164</v>
      </c>
      <c r="C2318" s="1" t="s">
        <v>242</v>
      </c>
      <c r="D2318" s="1" t="s">
        <v>251</v>
      </c>
      <c r="E2318" s="1" t="s">
        <v>286</v>
      </c>
      <c r="F2318" s="1" t="s">
        <v>287</v>
      </c>
      <c r="G2318" s="1" t="s">
        <v>110</v>
      </c>
      <c r="H2318" s="1" t="s">
        <v>50</v>
      </c>
      <c r="I2318" s="1" t="s">
        <v>109</v>
      </c>
      <c r="J2318" s="1" t="s">
        <v>81</v>
      </c>
      <c r="K2318" s="1" t="s">
        <v>114</v>
      </c>
      <c r="L2318" s="1" t="s">
        <v>400</v>
      </c>
      <c r="M2318" s="1" t="s">
        <v>12265</v>
      </c>
      <c r="N2318" s="1" t="s">
        <v>12266</v>
      </c>
      <c r="O2318" s="1" t="s">
        <v>122</v>
      </c>
      <c r="P2318" s="1" t="s">
        <v>246</v>
      </c>
      <c r="Q2318" s="1" t="s">
        <v>247</v>
      </c>
      <c r="R2318" s="1" t="s">
        <v>12267</v>
      </c>
      <c r="S2318" s="1" t="s">
        <v>3091</v>
      </c>
      <c r="T2318" s="1" t="s">
        <v>400</v>
      </c>
      <c r="U2318" s="1" t="s">
        <v>276</v>
      </c>
      <c r="V2318" s="18">
        <v>0</v>
      </c>
      <c r="W2318" s="18">
        <v>6.0960648148148146E-2</v>
      </c>
      <c r="X2318" s="18">
        <v>6.0960648148148146E-2</v>
      </c>
      <c r="Y2318" s="1" t="e">
        <f>VLOOKUP(A2318,tickets!A:A,1,0)</f>
        <v>#N/A</v>
      </c>
    </row>
    <row r="2319" spans="1:25" x14ac:dyDescent="0.2">
      <c r="A2319" s="1" t="s">
        <v>3327</v>
      </c>
      <c r="B2319" s="1" t="s">
        <v>152</v>
      </c>
      <c r="C2319" s="1" t="s">
        <v>13</v>
      </c>
      <c r="D2319" s="1" t="s">
        <v>13</v>
      </c>
      <c r="E2319" s="1" t="s">
        <v>39</v>
      </c>
      <c r="F2319" s="1" t="s">
        <v>210</v>
      </c>
      <c r="G2319" s="1" t="s">
        <v>110</v>
      </c>
      <c r="H2319" s="1" t="s">
        <v>50</v>
      </c>
      <c r="I2319" s="1" t="s">
        <v>109</v>
      </c>
      <c r="J2319" s="1" t="s">
        <v>81</v>
      </c>
      <c r="K2319" s="1" t="s">
        <v>111</v>
      </c>
      <c r="L2319" s="1" t="s">
        <v>2406</v>
      </c>
      <c r="M2319" s="1" t="s">
        <v>3328</v>
      </c>
      <c r="N2319" s="1" t="s">
        <v>3329</v>
      </c>
      <c r="O2319" s="1" t="s">
        <v>122</v>
      </c>
      <c r="P2319" s="1" t="s">
        <v>246</v>
      </c>
      <c r="Q2319" s="1" t="s">
        <v>247</v>
      </c>
      <c r="R2319" s="1" t="s">
        <v>3330</v>
      </c>
      <c r="S2319" s="1" t="s">
        <v>3257</v>
      </c>
      <c r="T2319" s="1" t="s">
        <v>9143</v>
      </c>
      <c r="U2319" s="1" t="s">
        <v>9144</v>
      </c>
      <c r="V2319" s="18">
        <v>2.1771296296296296</v>
      </c>
      <c r="W2319" s="18">
        <v>2.1783101851851852</v>
      </c>
      <c r="X2319" s="18">
        <v>1.1805555555555556E-3</v>
      </c>
      <c r="Y2319" s="1" t="e">
        <f>VLOOKUP(A2319,tickets!A:A,1,0)</f>
        <v>#N/A</v>
      </c>
    </row>
    <row r="2320" spans="1:25" x14ac:dyDescent="0.2">
      <c r="A2320" s="1" t="s">
        <v>3780</v>
      </c>
      <c r="B2320" s="1" t="s">
        <v>115</v>
      </c>
      <c r="C2320" s="1" t="s">
        <v>14</v>
      </c>
      <c r="D2320" s="1" t="s">
        <v>243</v>
      </c>
      <c r="E2320" s="1" t="s">
        <v>52</v>
      </c>
      <c r="F2320" s="1" t="s">
        <v>156</v>
      </c>
      <c r="G2320" s="1" t="s">
        <v>110</v>
      </c>
      <c r="H2320" s="1" t="s">
        <v>50</v>
      </c>
      <c r="I2320" s="1" t="s">
        <v>109</v>
      </c>
      <c r="J2320" s="1" t="s">
        <v>81</v>
      </c>
      <c r="K2320" s="1" t="s">
        <v>204</v>
      </c>
      <c r="L2320" s="1" t="s">
        <v>3784</v>
      </c>
      <c r="M2320" s="1" t="s">
        <v>3781</v>
      </c>
      <c r="N2320" s="1" t="s">
        <v>3782</v>
      </c>
      <c r="O2320" s="1" t="s">
        <v>122</v>
      </c>
      <c r="P2320" s="1" t="s">
        <v>246</v>
      </c>
      <c r="Q2320" s="1" t="s">
        <v>247</v>
      </c>
      <c r="R2320" s="1" t="s">
        <v>3783</v>
      </c>
      <c r="S2320" s="1" t="s">
        <v>3693</v>
      </c>
      <c r="T2320" s="1" t="s">
        <v>9348</v>
      </c>
      <c r="U2320" s="1" t="s">
        <v>9349</v>
      </c>
      <c r="V2320" s="18">
        <v>4.8209722222222222</v>
      </c>
      <c r="W2320" s="18">
        <v>4.8879050925925922</v>
      </c>
      <c r="X2320" s="18">
        <v>6.6932870370370365E-2</v>
      </c>
      <c r="Y2320" s="1" t="e">
        <f>VLOOKUP(A2320,tickets!A:A,1,0)</f>
        <v>#N/A</v>
      </c>
    </row>
    <row r="2321" spans="1:25" hidden="1" x14ac:dyDescent="0.2">
      <c r="A2321" s="1" t="s">
        <v>7869</v>
      </c>
      <c r="B2321" s="1" t="s">
        <v>132</v>
      </c>
      <c r="C2321" s="1" t="s">
        <v>250</v>
      </c>
      <c r="D2321" s="1" t="s">
        <v>251</v>
      </c>
      <c r="E2321" s="1" t="s">
        <v>263</v>
      </c>
      <c r="F2321" s="1" t="s">
        <v>293</v>
      </c>
      <c r="G2321" s="1" t="s">
        <v>116</v>
      </c>
      <c r="H2321" s="1" t="s">
        <v>40</v>
      </c>
      <c r="I2321" s="1" t="s">
        <v>117</v>
      </c>
      <c r="J2321" s="1" t="s">
        <v>81</v>
      </c>
      <c r="K2321" s="1" t="s">
        <v>129</v>
      </c>
      <c r="L2321" s="1" t="s">
        <v>333</v>
      </c>
      <c r="M2321" s="1" t="s">
        <v>12268</v>
      </c>
      <c r="N2321" s="1" t="s">
        <v>12269</v>
      </c>
      <c r="O2321" s="1" t="s">
        <v>122</v>
      </c>
      <c r="P2321" s="1" t="s">
        <v>246</v>
      </c>
      <c r="Q2321" s="1" t="s">
        <v>247</v>
      </c>
      <c r="R2321" s="1" t="s">
        <v>12269</v>
      </c>
      <c r="S2321" s="1" t="s">
        <v>3091</v>
      </c>
      <c r="T2321" s="1" t="s">
        <v>333</v>
      </c>
      <c r="U2321" s="1" t="s">
        <v>334</v>
      </c>
      <c r="V2321" s="18">
        <v>0</v>
      </c>
      <c r="W2321" s="18">
        <v>8.6805555555555551E-4</v>
      </c>
      <c r="X2321" s="18">
        <v>8.6805555555555551E-4</v>
      </c>
      <c r="Y2321" s="1" t="e">
        <f>VLOOKUP(A2321,tickets!A:A,1,0)</f>
        <v>#N/A</v>
      </c>
    </row>
    <row r="2322" spans="1:25" hidden="1" x14ac:dyDescent="0.2">
      <c r="A2322" s="1" t="s">
        <v>7872</v>
      </c>
      <c r="B2322" s="1" t="s">
        <v>132</v>
      </c>
      <c r="C2322" s="1" t="s">
        <v>250</v>
      </c>
      <c r="D2322" s="1" t="s">
        <v>251</v>
      </c>
      <c r="E2322" s="1" t="s">
        <v>263</v>
      </c>
      <c r="F2322" s="1" t="s">
        <v>293</v>
      </c>
      <c r="G2322" s="1" t="s">
        <v>116</v>
      </c>
      <c r="H2322" s="1" t="s">
        <v>40</v>
      </c>
      <c r="I2322" s="1" t="s">
        <v>117</v>
      </c>
      <c r="J2322" s="1" t="s">
        <v>81</v>
      </c>
      <c r="K2322" s="1" t="s">
        <v>129</v>
      </c>
      <c r="L2322" s="1" t="s">
        <v>386</v>
      </c>
      <c r="M2322" s="1" t="s">
        <v>12270</v>
      </c>
      <c r="N2322" s="1" t="s">
        <v>12271</v>
      </c>
      <c r="O2322" s="1" t="s">
        <v>122</v>
      </c>
      <c r="P2322" s="1" t="s">
        <v>246</v>
      </c>
      <c r="Q2322" s="1" t="s">
        <v>247</v>
      </c>
      <c r="R2322" s="1" t="s">
        <v>12271</v>
      </c>
      <c r="S2322" s="1" t="s">
        <v>3091</v>
      </c>
      <c r="T2322" s="1" t="s">
        <v>386</v>
      </c>
      <c r="U2322" s="1" t="s">
        <v>387</v>
      </c>
      <c r="V2322" s="18">
        <v>0</v>
      </c>
      <c r="W2322" s="18">
        <v>9.8379629629629642E-4</v>
      </c>
      <c r="X2322" s="18">
        <v>9.8379629629629642E-4</v>
      </c>
      <c r="Y2322" s="1" t="e">
        <f>VLOOKUP(A2322,tickets!A:A,1,0)</f>
        <v>#N/A</v>
      </c>
    </row>
    <row r="2323" spans="1:25" hidden="1" x14ac:dyDescent="0.2">
      <c r="A2323" s="1" t="s">
        <v>3234</v>
      </c>
      <c r="B2323" s="1" t="s">
        <v>124</v>
      </c>
      <c r="C2323" s="1" t="s">
        <v>18</v>
      </c>
      <c r="D2323" s="1" t="s">
        <v>277</v>
      </c>
      <c r="E2323" s="1" t="s">
        <v>61</v>
      </c>
      <c r="F2323" s="1" t="s">
        <v>125</v>
      </c>
      <c r="G2323" s="1" t="s">
        <v>123</v>
      </c>
      <c r="H2323" s="1" t="s">
        <v>50</v>
      </c>
      <c r="I2323" s="1" t="s">
        <v>109</v>
      </c>
      <c r="J2323" s="1" t="s">
        <v>80</v>
      </c>
      <c r="K2323" s="1" t="s">
        <v>138</v>
      </c>
      <c r="L2323" s="1" t="s">
        <v>139</v>
      </c>
      <c r="M2323" s="1" t="s">
        <v>3235</v>
      </c>
      <c r="N2323" s="1" t="s">
        <v>3235</v>
      </c>
      <c r="O2323" s="1" t="s">
        <v>122</v>
      </c>
      <c r="P2323" s="1" t="s">
        <v>278</v>
      </c>
      <c r="Q2323" s="1" t="s">
        <v>278</v>
      </c>
      <c r="R2323" s="1" t="s">
        <v>3236</v>
      </c>
      <c r="S2323" s="1" t="s">
        <v>3222</v>
      </c>
      <c r="T2323" s="1" t="s">
        <v>511</v>
      </c>
      <c r="U2323" s="1" t="s">
        <v>469</v>
      </c>
      <c r="V2323" s="18">
        <v>1.7351388888888888</v>
      </c>
      <c r="W2323" s="18">
        <v>1.7358796296296297</v>
      </c>
      <c r="X2323" s="18">
        <v>7.407407407407407E-4</v>
      </c>
      <c r="Y2323" s="1" t="e">
        <f>VLOOKUP(A2323,tickets!A:A,1,0)</f>
        <v>#N/A</v>
      </c>
    </row>
    <row r="2324" spans="1:25" hidden="1" x14ac:dyDescent="0.2">
      <c r="A2324" s="1" t="s">
        <v>8324</v>
      </c>
      <c r="B2324" s="1" t="s">
        <v>132</v>
      </c>
      <c r="C2324" s="1" t="s">
        <v>256</v>
      </c>
      <c r="D2324" s="1" t="s">
        <v>374</v>
      </c>
      <c r="E2324" s="1" t="s">
        <v>263</v>
      </c>
      <c r="F2324" s="1" t="s">
        <v>442</v>
      </c>
      <c r="G2324" s="1" t="s">
        <v>116</v>
      </c>
      <c r="H2324" s="1" t="s">
        <v>40</v>
      </c>
      <c r="I2324" s="1" t="s">
        <v>117</v>
      </c>
      <c r="J2324" s="1" t="s">
        <v>81</v>
      </c>
      <c r="K2324" s="1" t="s">
        <v>129</v>
      </c>
      <c r="L2324" s="1" t="s">
        <v>8325</v>
      </c>
      <c r="M2324" s="1" t="s">
        <v>12272</v>
      </c>
      <c r="N2324" s="1" t="s">
        <v>12273</v>
      </c>
      <c r="O2324" s="1" t="s">
        <v>122</v>
      </c>
      <c r="P2324" s="1" t="s">
        <v>199</v>
      </c>
      <c r="Q2324" s="1" t="s">
        <v>115</v>
      </c>
      <c r="R2324" s="1" t="s">
        <v>12274</v>
      </c>
      <c r="S2324" s="1" t="s">
        <v>3197</v>
      </c>
      <c r="T2324" s="1" t="s">
        <v>8329</v>
      </c>
      <c r="U2324" s="1" t="s">
        <v>265</v>
      </c>
      <c r="V2324" s="18">
        <v>2.2025462962962958E-2</v>
      </c>
      <c r="W2324" s="18">
        <v>2.642361111111111E-2</v>
      </c>
      <c r="X2324" s="18">
        <v>4.3981481481481484E-3</v>
      </c>
      <c r="Y2324" s="1" t="e">
        <f>VLOOKUP(A2324,tickets!A:A,1,0)</f>
        <v>#N/A</v>
      </c>
    </row>
    <row r="2325" spans="1:25" x14ac:dyDescent="0.2">
      <c r="A2325" s="1" t="s">
        <v>3214</v>
      </c>
      <c r="B2325" s="1" t="s">
        <v>115</v>
      </c>
      <c r="C2325" s="1" t="s">
        <v>21</v>
      </c>
      <c r="D2325" s="1" t="s">
        <v>243</v>
      </c>
      <c r="E2325" s="1" t="s">
        <v>498</v>
      </c>
      <c r="F2325" s="1" t="s">
        <v>120</v>
      </c>
      <c r="G2325" s="1" t="s">
        <v>116</v>
      </c>
      <c r="H2325" s="1" t="s">
        <v>40</v>
      </c>
      <c r="I2325" s="1" t="s">
        <v>117</v>
      </c>
      <c r="J2325" s="1" t="s">
        <v>81</v>
      </c>
      <c r="K2325" s="1" t="s">
        <v>121</v>
      </c>
      <c r="L2325" s="1" t="s">
        <v>3218</v>
      </c>
      <c r="M2325" s="1" t="s">
        <v>3215</v>
      </c>
      <c r="N2325" s="1" t="s">
        <v>3216</v>
      </c>
      <c r="O2325" s="1" t="s">
        <v>122</v>
      </c>
      <c r="P2325" s="1" t="s">
        <v>266</v>
      </c>
      <c r="Q2325" s="1" t="s">
        <v>343</v>
      </c>
      <c r="R2325" s="1" t="s">
        <v>3217</v>
      </c>
      <c r="S2325" s="1" t="s">
        <v>3197</v>
      </c>
      <c r="T2325" s="1" t="s">
        <v>8087</v>
      </c>
      <c r="U2325" s="1" t="s">
        <v>8088</v>
      </c>
      <c r="V2325" s="18">
        <v>8.6805555555555551E-4</v>
      </c>
      <c r="W2325" s="18">
        <v>0.1648263888888889</v>
      </c>
      <c r="X2325" s="18">
        <v>0.16395833333333334</v>
      </c>
      <c r="Y2325" s="1" t="e">
        <f>VLOOKUP(A2325,tickets!A:A,1,0)</f>
        <v>#N/A</v>
      </c>
    </row>
    <row r="2326" spans="1:25" x14ac:dyDescent="0.2">
      <c r="A2326" s="1" t="s">
        <v>3312</v>
      </c>
      <c r="B2326" s="1" t="s">
        <v>115</v>
      </c>
      <c r="C2326" s="1" t="s">
        <v>14</v>
      </c>
      <c r="D2326" s="1" t="s">
        <v>243</v>
      </c>
      <c r="E2326" s="1" t="s">
        <v>49</v>
      </c>
      <c r="F2326" s="1" t="s">
        <v>120</v>
      </c>
      <c r="G2326" s="1" t="s">
        <v>116</v>
      </c>
      <c r="H2326" s="1" t="s">
        <v>40</v>
      </c>
      <c r="I2326" s="1" t="s">
        <v>117</v>
      </c>
      <c r="J2326" s="1" t="s">
        <v>81</v>
      </c>
      <c r="K2326" s="1" t="s">
        <v>204</v>
      </c>
      <c r="L2326" s="1" t="s">
        <v>3316</v>
      </c>
      <c r="M2326" s="1" t="s">
        <v>3313</v>
      </c>
      <c r="N2326" s="1" t="s">
        <v>3314</v>
      </c>
      <c r="O2326" s="1" t="s">
        <v>122</v>
      </c>
      <c r="P2326" s="1" t="s">
        <v>246</v>
      </c>
      <c r="Q2326" s="1" t="s">
        <v>247</v>
      </c>
      <c r="R2326" s="1" t="s">
        <v>3315</v>
      </c>
      <c r="S2326" s="1" t="s">
        <v>3257</v>
      </c>
      <c r="T2326" s="1" t="s">
        <v>9018</v>
      </c>
      <c r="V2326" s="18">
        <v>1.7843171296296296</v>
      </c>
      <c r="W2326" s="18">
        <v>2.0187268518518517</v>
      </c>
      <c r="X2326" s="18">
        <v>0.23440972222222223</v>
      </c>
      <c r="Y2326" s="1" t="e">
        <f>VLOOKUP(A2326,tickets!A:A,1,0)</f>
        <v>#N/A</v>
      </c>
    </row>
    <row r="2327" spans="1:25" hidden="1" x14ac:dyDescent="0.2">
      <c r="A2327" s="1" t="s">
        <v>8427</v>
      </c>
      <c r="B2327" s="1" t="s">
        <v>164</v>
      </c>
      <c r="C2327" s="1" t="s">
        <v>295</v>
      </c>
      <c r="D2327" s="1" t="s">
        <v>296</v>
      </c>
      <c r="E2327" s="1" t="s">
        <v>297</v>
      </c>
      <c r="F2327" s="1" t="s">
        <v>298</v>
      </c>
      <c r="G2327" s="1" t="s">
        <v>110</v>
      </c>
      <c r="H2327" s="1" t="s">
        <v>50</v>
      </c>
      <c r="I2327" s="1" t="s">
        <v>109</v>
      </c>
      <c r="J2327" s="1" t="s">
        <v>4186</v>
      </c>
      <c r="K2327" s="1" t="s">
        <v>129</v>
      </c>
      <c r="L2327" s="1" t="s">
        <v>8428</v>
      </c>
      <c r="M2327" s="1" t="s">
        <v>12275</v>
      </c>
      <c r="N2327" s="1" t="s">
        <v>12276</v>
      </c>
      <c r="O2327" s="1" t="s">
        <v>122</v>
      </c>
      <c r="P2327" s="1" t="s">
        <v>266</v>
      </c>
      <c r="Q2327" s="1" t="s">
        <v>283</v>
      </c>
      <c r="R2327" s="1" t="s">
        <v>12277</v>
      </c>
      <c r="S2327" s="1" t="s">
        <v>3222</v>
      </c>
      <c r="U2327" s="1" t="s">
        <v>300</v>
      </c>
      <c r="V2327" s="18">
        <v>0</v>
      </c>
      <c r="W2327" s="18">
        <v>0</v>
      </c>
      <c r="X2327" s="18">
        <v>0</v>
      </c>
      <c r="Y2327" s="1" t="e">
        <f>VLOOKUP(A2327,tickets!A:A,1,0)</f>
        <v>#N/A</v>
      </c>
    </row>
    <row r="2328" spans="1:25" hidden="1" x14ac:dyDescent="0.2">
      <c r="A2328" s="1" t="s">
        <v>8395</v>
      </c>
      <c r="B2328" s="1" t="s">
        <v>132</v>
      </c>
      <c r="C2328" s="1" t="s">
        <v>250</v>
      </c>
      <c r="D2328" s="1" t="s">
        <v>251</v>
      </c>
      <c r="E2328" s="1" t="s">
        <v>263</v>
      </c>
      <c r="F2328" s="1" t="s">
        <v>293</v>
      </c>
      <c r="G2328" s="1" t="s">
        <v>116</v>
      </c>
      <c r="H2328" s="1" t="s">
        <v>40</v>
      </c>
      <c r="I2328" s="1" t="s">
        <v>117</v>
      </c>
      <c r="J2328" s="1" t="s">
        <v>81</v>
      </c>
      <c r="K2328" s="1" t="s">
        <v>129</v>
      </c>
      <c r="L2328" s="1" t="s">
        <v>333</v>
      </c>
      <c r="M2328" s="1" t="s">
        <v>12278</v>
      </c>
      <c r="N2328" s="1" t="s">
        <v>12279</v>
      </c>
      <c r="O2328" s="1" t="s">
        <v>122</v>
      </c>
      <c r="P2328" s="1" t="s">
        <v>246</v>
      </c>
      <c r="Q2328" s="1" t="s">
        <v>247</v>
      </c>
      <c r="R2328" s="1" t="s">
        <v>12279</v>
      </c>
      <c r="S2328" s="1" t="s">
        <v>3197</v>
      </c>
      <c r="T2328" s="1" t="s">
        <v>333</v>
      </c>
      <c r="U2328" s="1" t="s">
        <v>334</v>
      </c>
      <c r="V2328" s="18">
        <v>0</v>
      </c>
      <c r="W2328" s="18">
        <v>1.1574074074074073E-3</v>
      </c>
      <c r="X2328" s="18">
        <v>1.1574074074074073E-3</v>
      </c>
      <c r="Y2328" s="1" t="e">
        <f>VLOOKUP(A2328,tickets!A:A,1,0)</f>
        <v>#N/A</v>
      </c>
    </row>
    <row r="2329" spans="1:25" hidden="1" x14ac:dyDescent="0.2">
      <c r="A2329" s="1" t="s">
        <v>8128</v>
      </c>
      <c r="B2329" s="1" t="s">
        <v>132</v>
      </c>
      <c r="C2329" s="1" t="s">
        <v>250</v>
      </c>
      <c r="D2329" s="1" t="s">
        <v>251</v>
      </c>
      <c r="E2329" s="1" t="s">
        <v>263</v>
      </c>
      <c r="F2329" s="1" t="s">
        <v>293</v>
      </c>
      <c r="G2329" s="1" t="s">
        <v>116</v>
      </c>
      <c r="H2329" s="1" t="s">
        <v>40</v>
      </c>
      <c r="I2329" s="1" t="s">
        <v>117</v>
      </c>
      <c r="J2329" s="1" t="s">
        <v>81</v>
      </c>
      <c r="K2329" s="1" t="s">
        <v>129</v>
      </c>
      <c r="L2329" s="1" t="s">
        <v>386</v>
      </c>
      <c r="M2329" s="1" t="s">
        <v>12280</v>
      </c>
      <c r="N2329" s="1" t="s">
        <v>12281</v>
      </c>
      <c r="O2329" s="1" t="s">
        <v>122</v>
      </c>
      <c r="P2329" s="1" t="s">
        <v>246</v>
      </c>
      <c r="Q2329" s="1" t="s">
        <v>247</v>
      </c>
      <c r="R2329" s="1" t="s">
        <v>12281</v>
      </c>
      <c r="S2329" s="1" t="s">
        <v>3197</v>
      </c>
      <c r="T2329" s="1" t="s">
        <v>386</v>
      </c>
      <c r="U2329" s="1" t="s">
        <v>387</v>
      </c>
      <c r="V2329" s="18">
        <v>0</v>
      </c>
      <c r="W2329" s="18">
        <v>8.564814814814815E-4</v>
      </c>
      <c r="X2329" s="18">
        <v>8.564814814814815E-4</v>
      </c>
      <c r="Y2329" s="1" t="e">
        <f>VLOOKUP(A2329,tickets!A:A,1,0)</f>
        <v>#N/A</v>
      </c>
    </row>
    <row r="2330" spans="1:25" hidden="1" x14ac:dyDescent="0.2">
      <c r="A2330" s="1" t="s">
        <v>8403</v>
      </c>
      <c r="B2330" s="1" t="s">
        <v>132</v>
      </c>
      <c r="C2330" s="1" t="s">
        <v>250</v>
      </c>
      <c r="D2330" s="1" t="s">
        <v>251</v>
      </c>
      <c r="E2330" s="1" t="s">
        <v>252</v>
      </c>
      <c r="F2330" s="1" t="s">
        <v>253</v>
      </c>
      <c r="G2330" s="1" t="s">
        <v>159</v>
      </c>
      <c r="H2330" s="1" t="s">
        <v>36</v>
      </c>
      <c r="I2330" s="1" t="s">
        <v>84</v>
      </c>
      <c r="J2330" s="1" t="s">
        <v>81</v>
      </c>
      <c r="K2330" s="1" t="s">
        <v>129</v>
      </c>
      <c r="L2330" s="1" t="s">
        <v>333</v>
      </c>
      <c r="M2330" s="1" t="s">
        <v>12282</v>
      </c>
      <c r="N2330" s="1" t="s">
        <v>12283</v>
      </c>
      <c r="O2330" s="1" t="s">
        <v>122</v>
      </c>
      <c r="P2330" s="1" t="s">
        <v>246</v>
      </c>
      <c r="Q2330" s="1" t="s">
        <v>247</v>
      </c>
      <c r="R2330" s="1" t="s">
        <v>12284</v>
      </c>
      <c r="S2330" s="1" t="s">
        <v>3222</v>
      </c>
      <c r="T2330" s="1" t="s">
        <v>333</v>
      </c>
      <c r="U2330" s="1" t="s">
        <v>270</v>
      </c>
      <c r="V2330" s="18">
        <v>8.3333333333333339E-4</v>
      </c>
      <c r="W2330" s="18">
        <v>2.1643518518518518E-3</v>
      </c>
      <c r="X2330" s="18">
        <v>1.3310185185185185E-3</v>
      </c>
      <c r="Y2330" s="1" t="e">
        <f>VLOOKUP(A2330,tickets!A:A,1,0)</f>
        <v>#N/A</v>
      </c>
    </row>
    <row r="2331" spans="1:25" hidden="1" x14ac:dyDescent="0.2">
      <c r="A2331" s="1" t="s">
        <v>8131</v>
      </c>
      <c r="B2331" s="1" t="s">
        <v>132</v>
      </c>
      <c r="C2331" s="1" t="s">
        <v>250</v>
      </c>
      <c r="D2331" s="1" t="s">
        <v>251</v>
      </c>
      <c r="E2331" s="1" t="s">
        <v>252</v>
      </c>
      <c r="F2331" s="1" t="s">
        <v>253</v>
      </c>
      <c r="G2331" s="1" t="s">
        <v>159</v>
      </c>
      <c r="H2331" s="1" t="s">
        <v>36</v>
      </c>
      <c r="I2331" s="1" t="s">
        <v>84</v>
      </c>
      <c r="J2331" s="1" t="s">
        <v>81</v>
      </c>
      <c r="K2331" s="1" t="s">
        <v>129</v>
      </c>
      <c r="L2331" s="1" t="s">
        <v>386</v>
      </c>
      <c r="M2331" s="1" t="s">
        <v>12285</v>
      </c>
      <c r="N2331" s="1" t="s">
        <v>12286</v>
      </c>
      <c r="O2331" s="1" t="s">
        <v>122</v>
      </c>
      <c r="P2331" s="1" t="s">
        <v>246</v>
      </c>
      <c r="Q2331" s="1" t="s">
        <v>247</v>
      </c>
      <c r="R2331" s="1" t="s">
        <v>12287</v>
      </c>
      <c r="S2331" s="1" t="s">
        <v>3222</v>
      </c>
      <c r="T2331" s="1" t="s">
        <v>386</v>
      </c>
      <c r="U2331" s="1" t="s">
        <v>255</v>
      </c>
      <c r="V2331" s="18">
        <v>6.2500000000000001E-4</v>
      </c>
      <c r="W2331" s="18">
        <v>1.736111111111111E-3</v>
      </c>
      <c r="X2331" s="18">
        <v>1.1111111111111111E-3</v>
      </c>
      <c r="Y2331" s="1" t="e">
        <f>VLOOKUP(A2331,tickets!A:A,1,0)</f>
        <v>#N/A</v>
      </c>
    </row>
    <row r="2332" spans="1:25" hidden="1" x14ac:dyDescent="0.2">
      <c r="A2332" s="1" t="s">
        <v>3240</v>
      </c>
      <c r="B2332" s="1" t="s">
        <v>124</v>
      </c>
      <c r="C2332" s="1" t="s">
        <v>18</v>
      </c>
      <c r="D2332" s="1" t="s">
        <v>277</v>
      </c>
      <c r="E2332" s="1" t="s">
        <v>61</v>
      </c>
      <c r="F2332" s="1" t="s">
        <v>125</v>
      </c>
      <c r="G2332" s="1" t="s">
        <v>123</v>
      </c>
      <c r="H2332" s="1" t="s">
        <v>50</v>
      </c>
      <c r="I2332" s="1" t="s">
        <v>109</v>
      </c>
      <c r="J2332" s="1" t="s">
        <v>80</v>
      </c>
      <c r="K2332" s="1" t="s">
        <v>121</v>
      </c>
      <c r="L2332" s="1" t="s">
        <v>3243</v>
      </c>
      <c r="M2332" s="1" t="s">
        <v>3241</v>
      </c>
      <c r="N2332" s="1" t="s">
        <v>3241</v>
      </c>
      <c r="O2332" s="1" t="s">
        <v>122</v>
      </c>
      <c r="P2332" s="1" t="s">
        <v>278</v>
      </c>
      <c r="Q2332" s="1" t="s">
        <v>278</v>
      </c>
      <c r="R2332" s="1" t="s">
        <v>3242</v>
      </c>
      <c r="S2332" s="1" t="s">
        <v>3222</v>
      </c>
      <c r="T2332" s="1" t="s">
        <v>7818</v>
      </c>
      <c r="U2332" s="1" t="s">
        <v>469</v>
      </c>
      <c r="V2332" s="18">
        <v>0.66100694444444441</v>
      </c>
      <c r="W2332" s="18">
        <v>0.6635416666666667</v>
      </c>
      <c r="X2332" s="18">
        <v>2.5347222222222221E-3</v>
      </c>
      <c r="Y2332" s="1" t="e">
        <f>VLOOKUP(A2332,tickets!A:A,1,0)</f>
        <v>#N/A</v>
      </c>
    </row>
    <row r="2333" spans="1:25" hidden="1" x14ac:dyDescent="0.2">
      <c r="A2333" s="1" t="s">
        <v>7539</v>
      </c>
      <c r="B2333" s="1" t="s">
        <v>132</v>
      </c>
      <c r="C2333" s="1" t="s">
        <v>251</v>
      </c>
      <c r="D2333" s="1" t="s">
        <v>257</v>
      </c>
      <c r="E2333" s="1" t="s">
        <v>297</v>
      </c>
      <c r="F2333" s="1" t="s">
        <v>325</v>
      </c>
      <c r="G2333" s="1" t="s">
        <v>116</v>
      </c>
      <c r="H2333" s="1" t="s">
        <v>40</v>
      </c>
      <c r="I2333" s="1" t="s">
        <v>117</v>
      </c>
      <c r="J2333" s="1" t="s">
        <v>81</v>
      </c>
      <c r="K2333" s="1" t="s">
        <v>129</v>
      </c>
      <c r="L2333" s="1" t="s">
        <v>329</v>
      </c>
      <c r="M2333" s="1" t="s">
        <v>12288</v>
      </c>
      <c r="N2333" s="1" t="s">
        <v>12289</v>
      </c>
      <c r="O2333" s="1" t="s">
        <v>122</v>
      </c>
      <c r="P2333" s="1" t="s">
        <v>246</v>
      </c>
      <c r="Q2333" s="1" t="s">
        <v>247</v>
      </c>
      <c r="R2333" s="1" t="s">
        <v>12290</v>
      </c>
      <c r="S2333" s="1" t="s">
        <v>3222</v>
      </c>
      <c r="T2333" s="1" t="s">
        <v>7543</v>
      </c>
      <c r="U2333" s="1" t="s">
        <v>262</v>
      </c>
      <c r="V2333" s="18">
        <v>1.1111111111111112E-2</v>
      </c>
      <c r="W2333" s="18">
        <v>2.1388888888888888E-2</v>
      </c>
      <c r="X2333" s="18">
        <v>1.0277777777777778E-2</v>
      </c>
      <c r="Y2333" s="1" t="e">
        <f>VLOOKUP(A2333,tickets!A:A,1,0)</f>
        <v>#N/A</v>
      </c>
    </row>
    <row r="2334" spans="1:25" hidden="1" x14ac:dyDescent="0.2">
      <c r="A2334" s="1" t="s">
        <v>3231</v>
      </c>
      <c r="B2334" s="1" t="s">
        <v>124</v>
      </c>
      <c r="C2334" s="1" t="s">
        <v>18</v>
      </c>
      <c r="D2334" s="1" t="s">
        <v>277</v>
      </c>
      <c r="E2334" s="1" t="s">
        <v>61</v>
      </c>
      <c r="F2334" s="1" t="s">
        <v>125</v>
      </c>
      <c r="G2334" s="1" t="s">
        <v>123</v>
      </c>
      <c r="H2334" s="1" t="s">
        <v>50</v>
      </c>
      <c r="I2334" s="1" t="s">
        <v>109</v>
      </c>
      <c r="J2334" s="1" t="s">
        <v>80</v>
      </c>
      <c r="K2334" s="1" t="s">
        <v>121</v>
      </c>
      <c r="L2334" s="1" t="s">
        <v>3233</v>
      </c>
      <c r="M2334" s="1" t="s">
        <v>3225</v>
      </c>
      <c r="N2334" s="1" t="s">
        <v>3225</v>
      </c>
      <c r="O2334" s="1" t="s">
        <v>122</v>
      </c>
      <c r="P2334" s="1" t="s">
        <v>278</v>
      </c>
      <c r="Q2334" s="1" t="s">
        <v>278</v>
      </c>
      <c r="R2334" s="1" t="s">
        <v>3232</v>
      </c>
      <c r="S2334" s="1" t="s">
        <v>3222</v>
      </c>
      <c r="T2334" s="1" t="s">
        <v>8379</v>
      </c>
      <c r="U2334" s="1" t="s">
        <v>477</v>
      </c>
      <c r="V2334" s="18">
        <v>0.25366898148148148</v>
      </c>
      <c r="W2334" s="18">
        <v>0.25689814814814815</v>
      </c>
      <c r="X2334" s="18">
        <v>3.2291666666666666E-3</v>
      </c>
      <c r="Y2334" s="1" t="e">
        <f>VLOOKUP(A2334,tickets!A:A,1,0)</f>
        <v>#N/A</v>
      </c>
    </row>
    <row r="2335" spans="1:25" hidden="1" x14ac:dyDescent="0.2">
      <c r="A2335" s="1" t="s">
        <v>3224</v>
      </c>
      <c r="B2335" s="1" t="s">
        <v>124</v>
      </c>
      <c r="C2335" s="1" t="s">
        <v>18</v>
      </c>
      <c r="D2335" s="1" t="s">
        <v>277</v>
      </c>
      <c r="E2335" s="1" t="s">
        <v>61</v>
      </c>
      <c r="F2335" s="1" t="s">
        <v>125</v>
      </c>
      <c r="G2335" s="1" t="s">
        <v>123</v>
      </c>
      <c r="H2335" s="1" t="s">
        <v>50</v>
      </c>
      <c r="I2335" s="1" t="s">
        <v>109</v>
      </c>
      <c r="J2335" s="1" t="s">
        <v>80</v>
      </c>
      <c r="K2335" s="1" t="s">
        <v>121</v>
      </c>
      <c r="L2335" s="1" t="s">
        <v>3227</v>
      </c>
      <c r="M2335" s="1" t="s">
        <v>3225</v>
      </c>
      <c r="N2335" s="1" t="s">
        <v>3225</v>
      </c>
      <c r="O2335" s="1" t="s">
        <v>122</v>
      </c>
      <c r="P2335" s="1" t="s">
        <v>278</v>
      </c>
      <c r="Q2335" s="1" t="s">
        <v>278</v>
      </c>
      <c r="R2335" s="1" t="s">
        <v>3226</v>
      </c>
      <c r="S2335" s="1" t="s">
        <v>3222</v>
      </c>
      <c r="T2335" s="1" t="s">
        <v>7934</v>
      </c>
      <c r="U2335" s="1" t="s">
        <v>477</v>
      </c>
      <c r="V2335" s="18">
        <v>0.25063657407407408</v>
      </c>
      <c r="W2335" s="18">
        <v>0.25616898148148148</v>
      </c>
      <c r="X2335" s="18">
        <v>5.5324074074074069E-3</v>
      </c>
      <c r="Y2335" s="1" t="e">
        <f>VLOOKUP(A2335,tickets!A:A,1,0)</f>
        <v>#N/A</v>
      </c>
    </row>
    <row r="2336" spans="1:25" hidden="1" x14ac:dyDescent="0.2">
      <c r="A2336" s="1" t="s">
        <v>3228</v>
      </c>
      <c r="B2336" s="1" t="s">
        <v>124</v>
      </c>
      <c r="C2336" s="1" t="s">
        <v>18</v>
      </c>
      <c r="D2336" s="1" t="s">
        <v>277</v>
      </c>
      <c r="E2336" s="1" t="s">
        <v>61</v>
      </c>
      <c r="F2336" s="1" t="s">
        <v>125</v>
      </c>
      <c r="G2336" s="1" t="s">
        <v>123</v>
      </c>
      <c r="H2336" s="1" t="s">
        <v>50</v>
      </c>
      <c r="I2336" s="1" t="s">
        <v>109</v>
      </c>
      <c r="J2336" s="1" t="s">
        <v>80</v>
      </c>
      <c r="K2336" s="1" t="s">
        <v>121</v>
      </c>
      <c r="L2336" s="1" t="s">
        <v>3230</v>
      </c>
      <c r="M2336" s="1" t="s">
        <v>3225</v>
      </c>
      <c r="N2336" s="1" t="s">
        <v>3225</v>
      </c>
      <c r="O2336" s="1" t="s">
        <v>122</v>
      </c>
      <c r="P2336" s="1" t="s">
        <v>278</v>
      </c>
      <c r="Q2336" s="1" t="s">
        <v>278</v>
      </c>
      <c r="R2336" s="1" t="s">
        <v>3229</v>
      </c>
      <c r="S2336" s="1" t="s">
        <v>3222</v>
      </c>
      <c r="T2336" s="1" t="s">
        <v>8789</v>
      </c>
      <c r="U2336" s="1" t="s">
        <v>477</v>
      </c>
      <c r="V2336" s="18">
        <v>0.2507638888888889</v>
      </c>
      <c r="W2336" s="18">
        <v>0.25646990740740744</v>
      </c>
      <c r="X2336" s="18">
        <v>5.7060185185185191E-3</v>
      </c>
      <c r="Y2336" s="1" t="e">
        <f>VLOOKUP(A2336,tickets!A:A,1,0)</f>
        <v>#N/A</v>
      </c>
    </row>
    <row r="2337" spans="1:25" hidden="1" x14ac:dyDescent="0.2">
      <c r="A2337" s="1" t="s">
        <v>3219</v>
      </c>
      <c r="B2337" s="1" t="s">
        <v>124</v>
      </c>
      <c r="C2337" s="1" t="s">
        <v>18</v>
      </c>
      <c r="D2337" s="1" t="s">
        <v>277</v>
      </c>
      <c r="E2337" s="1" t="s">
        <v>61</v>
      </c>
      <c r="F2337" s="1" t="s">
        <v>125</v>
      </c>
      <c r="G2337" s="1" t="s">
        <v>123</v>
      </c>
      <c r="H2337" s="1" t="s">
        <v>50</v>
      </c>
      <c r="I2337" s="1" t="s">
        <v>109</v>
      </c>
      <c r="J2337" s="1" t="s">
        <v>80</v>
      </c>
      <c r="K2337" s="1" t="s">
        <v>121</v>
      </c>
      <c r="L2337" s="1" t="s">
        <v>3223</v>
      </c>
      <c r="M2337" s="1" t="s">
        <v>3220</v>
      </c>
      <c r="N2337" s="1" t="s">
        <v>3220</v>
      </c>
      <c r="O2337" s="1" t="s">
        <v>122</v>
      </c>
      <c r="P2337" s="1" t="s">
        <v>278</v>
      </c>
      <c r="Q2337" s="1" t="s">
        <v>278</v>
      </c>
      <c r="R2337" s="1" t="s">
        <v>3221</v>
      </c>
      <c r="S2337" s="1" t="s">
        <v>3222</v>
      </c>
      <c r="T2337" s="1" t="s">
        <v>7538</v>
      </c>
      <c r="U2337" s="1" t="s">
        <v>477</v>
      </c>
      <c r="V2337" s="18">
        <v>0.25035879629629626</v>
      </c>
      <c r="W2337" s="18">
        <v>0.2558333333333333</v>
      </c>
      <c r="X2337" s="18">
        <v>5.4745370370370373E-3</v>
      </c>
      <c r="Y2337" s="1" t="e">
        <f>VLOOKUP(A2337,tickets!A:A,1,0)</f>
        <v>#N/A</v>
      </c>
    </row>
    <row r="2338" spans="1:25" hidden="1" x14ac:dyDescent="0.2">
      <c r="A2338" s="1" t="s">
        <v>8432</v>
      </c>
      <c r="B2338" s="1" t="s">
        <v>132</v>
      </c>
      <c r="C2338" s="1" t="s">
        <v>250</v>
      </c>
      <c r="D2338" s="1" t="s">
        <v>251</v>
      </c>
      <c r="E2338" s="1" t="s">
        <v>289</v>
      </c>
      <c r="F2338" s="1" t="s">
        <v>290</v>
      </c>
      <c r="G2338" s="1" t="s">
        <v>110</v>
      </c>
      <c r="H2338" s="1" t="s">
        <v>50</v>
      </c>
      <c r="I2338" s="1" t="s">
        <v>109</v>
      </c>
      <c r="J2338" s="1" t="s">
        <v>81</v>
      </c>
      <c r="K2338" s="1" t="s">
        <v>129</v>
      </c>
      <c r="L2338" s="1" t="s">
        <v>269</v>
      </c>
      <c r="M2338" s="1" t="s">
        <v>12291</v>
      </c>
      <c r="N2338" s="1" t="s">
        <v>12292</v>
      </c>
      <c r="O2338" s="1" t="s">
        <v>122</v>
      </c>
      <c r="P2338" s="1" t="s">
        <v>246</v>
      </c>
      <c r="Q2338" s="1" t="s">
        <v>247</v>
      </c>
      <c r="R2338" s="1" t="s">
        <v>12293</v>
      </c>
      <c r="S2338" s="1" t="s">
        <v>3222</v>
      </c>
      <c r="T2338" s="1" t="s">
        <v>269</v>
      </c>
      <c r="U2338" s="1" t="s">
        <v>369</v>
      </c>
      <c r="V2338" s="18">
        <v>1.0648148148148147E-3</v>
      </c>
      <c r="W2338" s="18">
        <v>1.8055555555555557E-3</v>
      </c>
      <c r="X2338" s="18">
        <v>7.407407407407407E-4</v>
      </c>
      <c r="Y2338" s="1" t="e">
        <f>VLOOKUP(A2338,tickets!A:A,1,0)</f>
        <v>#N/A</v>
      </c>
    </row>
    <row r="2339" spans="1:25" hidden="1" x14ac:dyDescent="0.2">
      <c r="A2339" s="1" t="s">
        <v>8445</v>
      </c>
      <c r="B2339" s="1" t="s">
        <v>132</v>
      </c>
      <c r="C2339" s="1" t="s">
        <v>250</v>
      </c>
      <c r="D2339" s="1" t="s">
        <v>251</v>
      </c>
      <c r="E2339" s="1" t="s">
        <v>289</v>
      </c>
      <c r="F2339" s="1" t="s">
        <v>290</v>
      </c>
      <c r="G2339" s="1" t="s">
        <v>110</v>
      </c>
      <c r="H2339" s="1" t="s">
        <v>50</v>
      </c>
      <c r="I2339" s="1" t="s">
        <v>109</v>
      </c>
      <c r="J2339" s="1" t="s">
        <v>81</v>
      </c>
      <c r="K2339" s="1" t="s">
        <v>129</v>
      </c>
      <c r="L2339" s="1" t="s">
        <v>254</v>
      </c>
      <c r="M2339" s="1" t="s">
        <v>12294</v>
      </c>
      <c r="N2339" s="1" t="s">
        <v>12295</v>
      </c>
      <c r="O2339" s="1" t="s">
        <v>122</v>
      </c>
      <c r="P2339" s="1" t="s">
        <v>246</v>
      </c>
      <c r="Q2339" s="1" t="s">
        <v>247</v>
      </c>
      <c r="R2339" s="1" t="s">
        <v>12296</v>
      </c>
      <c r="S2339" s="1" t="s">
        <v>3222</v>
      </c>
      <c r="T2339" s="1" t="s">
        <v>254</v>
      </c>
      <c r="U2339" s="1" t="s">
        <v>346</v>
      </c>
      <c r="V2339" s="18">
        <v>6.3657407407407402E-4</v>
      </c>
      <c r="W2339" s="18">
        <v>1.3773148148148147E-3</v>
      </c>
      <c r="X2339" s="18">
        <v>7.407407407407407E-4</v>
      </c>
      <c r="Y2339" s="1" t="e">
        <f>VLOOKUP(A2339,tickets!A:A,1,0)</f>
        <v>#N/A</v>
      </c>
    </row>
    <row r="2340" spans="1:25" hidden="1" x14ac:dyDescent="0.2">
      <c r="A2340" s="1" t="s">
        <v>9104</v>
      </c>
      <c r="B2340" s="1" t="s">
        <v>164</v>
      </c>
      <c r="C2340" s="1" t="s">
        <v>295</v>
      </c>
      <c r="D2340" s="1" t="s">
        <v>296</v>
      </c>
      <c r="E2340" s="1" t="s">
        <v>297</v>
      </c>
      <c r="F2340" s="1" t="s">
        <v>298</v>
      </c>
      <c r="G2340" s="1" t="s">
        <v>110</v>
      </c>
      <c r="H2340" s="1" t="s">
        <v>50</v>
      </c>
      <c r="I2340" s="1" t="s">
        <v>109</v>
      </c>
      <c r="J2340" s="1" t="s">
        <v>4186</v>
      </c>
      <c r="K2340" s="1" t="s">
        <v>129</v>
      </c>
      <c r="L2340" s="1" t="s">
        <v>9105</v>
      </c>
      <c r="M2340" s="1" t="s">
        <v>12297</v>
      </c>
      <c r="N2340" s="1" t="s">
        <v>12298</v>
      </c>
      <c r="O2340" s="1" t="s">
        <v>122</v>
      </c>
      <c r="P2340" s="1" t="s">
        <v>266</v>
      </c>
      <c r="Q2340" s="1" t="s">
        <v>283</v>
      </c>
      <c r="R2340" s="1" t="s">
        <v>12299</v>
      </c>
      <c r="S2340" s="1" t="s">
        <v>3257</v>
      </c>
      <c r="U2340" s="1" t="s">
        <v>300</v>
      </c>
      <c r="V2340" s="18">
        <v>0</v>
      </c>
      <c r="W2340" s="18">
        <v>0</v>
      </c>
      <c r="X2340" s="18">
        <v>0</v>
      </c>
      <c r="Y2340" s="1" t="e">
        <f>VLOOKUP(A2340,tickets!A:A,1,0)</f>
        <v>#N/A</v>
      </c>
    </row>
    <row r="2341" spans="1:25" hidden="1" x14ac:dyDescent="0.2">
      <c r="A2341" s="1" t="s">
        <v>8927</v>
      </c>
      <c r="B2341" s="1" t="s">
        <v>132</v>
      </c>
      <c r="C2341" s="1" t="s">
        <v>250</v>
      </c>
      <c r="D2341" s="1" t="s">
        <v>251</v>
      </c>
      <c r="E2341" s="1" t="s">
        <v>263</v>
      </c>
      <c r="F2341" s="1" t="s">
        <v>293</v>
      </c>
      <c r="G2341" s="1" t="s">
        <v>116</v>
      </c>
      <c r="H2341" s="1" t="s">
        <v>40</v>
      </c>
      <c r="I2341" s="1" t="s">
        <v>117</v>
      </c>
      <c r="J2341" s="1" t="s">
        <v>81</v>
      </c>
      <c r="K2341" s="1" t="s">
        <v>129</v>
      </c>
      <c r="L2341" s="1" t="s">
        <v>8928</v>
      </c>
      <c r="M2341" s="1" t="s">
        <v>12300</v>
      </c>
      <c r="N2341" s="1" t="s">
        <v>12301</v>
      </c>
      <c r="O2341" s="1" t="s">
        <v>122</v>
      </c>
      <c r="P2341" s="1" t="s">
        <v>246</v>
      </c>
      <c r="Q2341" s="1" t="s">
        <v>247</v>
      </c>
      <c r="R2341" s="1" t="s">
        <v>12301</v>
      </c>
      <c r="S2341" s="1" t="s">
        <v>3257</v>
      </c>
      <c r="T2341" s="1" t="s">
        <v>8928</v>
      </c>
      <c r="U2341" s="1" t="s">
        <v>294</v>
      </c>
      <c r="V2341" s="18">
        <v>0</v>
      </c>
      <c r="W2341" s="18">
        <v>1.3842592592592594E-2</v>
      </c>
      <c r="X2341" s="18">
        <v>1.3842592592592594E-2</v>
      </c>
      <c r="Y2341" s="1" t="e">
        <f>VLOOKUP(A2341,tickets!A:A,1,0)</f>
        <v>#N/A</v>
      </c>
    </row>
    <row r="2342" spans="1:25" hidden="1" x14ac:dyDescent="0.2">
      <c r="A2342" s="1" t="s">
        <v>9220</v>
      </c>
      <c r="B2342" s="1" t="s">
        <v>132</v>
      </c>
      <c r="C2342" s="1" t="s">
        <v>250</v>
      </c>
      <c r="D2342" s="1" t="s">
        <v>251</v>
      </c>
      <c r="E2342" s="1" t="s">
        <v>263</v>
      </c>
      <c r="F2342" s="1" t="s">
        <v>293</v>
      </c>
      <c r="G2342" s="1" t="s">
        <v>116</v>
      </c>
      <c r="H2342" s="1" t="s">
        <v>40</v>
      </c>
      <c r="I2342" s="1" t="s">
        <v>117</v>
      </c>
      <c r="J2342" s="1" t="s">
        <v>81</v>
      </c>
      <c r="K2342" s="1" t="s">
        <v>129</v>
      </c>
      <c r="L2342" s="1" t="s">
        <v>333</v>
      </c>
      <c r="M2342" s="1" t="s">
        <v>12302</v>
      </c>
      <c r="N2342" s="1" t="s">
        <v>12303</v>
      </c>
      <c r="O2342" s="1" t="s">
        <v>122</v>
      </c>
      <c r="P2342" s="1" t="s">
        <v>246</v>
      </c>
      <c r="Q2342" s="1" t="s">
        <v>247</v>
      </c>
      <c r="R2342" s="1" t="s">
        <v>12303</v>
      </c>
      <c r="S2342" s="1" t="s">
        <v>3257</v>
      </c>
      <c r="T2342" s="1" t="s">
        <v>333</v>
      </c>
      <c r="U2342" s="1" t="s">
        <v>334</v>
      </c>
      <c r="V2342" s="18">
        <v>0</v>
      </c>
      <c r="W2342" s="18">
        <v>8.9120370370370362E-4</v>
      </c>
      <c r="X2342" s="18">
        <v>8.9120370370370362E-4</v>
      </c>
      <c r="Y2342" s="1" t="e">
        <f>VLOOKUP(A2342,tickets!A:A,1,0)</f>
        <v>#N/A</v>
      </c>
    </row>
    <row r="2343" spans="1:25" hidden="1" x14ac:dyDescent="0.2">
      <c r="A2343" s="1" t="s">
        <v>9015</v>
      </c>
      <c r="B2343" s="1" t="s">
        <v>132</v>
      </c>
      <c r="C2343" s="1" t="s">
        <v>250</v>
      </c>
      <c r="D2343" s="1" t="s">
        <v>251</v>
      </c>
      <c r="E2343" s="1" t="s">
        <v>263</v>
      </c>
      <c r="F2343" s="1" t="s">
        <v>293</v>
      </c>
      <c r="G2343" s="1" t="s">
        <v>116</v>
      </c>
      <c r="H2343" s="1" t="s">
        <v>40</v>
      </c>
      <c r="I2343" s="1" t="s">
        <v>117</v>
      </c>
      <c r="J2343" s="1" t="s">
        <v>81</v>
      </c>
      <c r="K2343" s="1" t="s">
        <v>129</v>
      </c>
      <c r="L2343" s="1" t="s">
        <v>386</v>
      </c>
      <c r="M2343" s="1" t="s">
        <v>12304</v>
      </c>
      <c r="N2343" s="1" t="s">
        <v>12305</v>
      </c>
      <c r="O2343" s="1" t="s">
        <v>122</v>
      </c>
      <c r="P2343" s="1" t="s">
        <v>246</v>
      </c>
      <c r="Q2343" s="1" t="s">
        <v>247</v>
      </c>
      <c r="R2343" s="1" t="s">
        <v>12305</v>
      </c>
      <c r="S2343" s="1" t="s">
        <v>3257</v>
      </c>
      <c r="T2343" s="1" t="s">
        <v>386</v>
      </c>
      <c r="U2343" s="1" t="s">
        <v>387</v>
      </c>
      <c r="V2343" s="18">
        <v>0</v>
      </c>
      <c r="W2343" s="18">
        <v>7.8703703703703705E-4</v>
      </c>
      <c r="X2343" s="18">
        <v>7.8703703703703705E-4</v>
      </c>
      <c r="Y2343" s="1" t="e">
        <f>VLOOKUP(A2343,tickets!A:A,1,0)</f>
        <v>#N/A</v>
      </c>
    </row>
    <row r="2344" spans="1:25" hidden="1" x14ac:dyDescent="0.2">
      <c r="A2344" s="1" t="s">
        <v>8089</v>
      </c>
      <c r="B2344" s="1" t="s">
        <v>132</v>
      </c>
      <c r="C2344" s="1" t="s">
        <v>242</v>
      </c>
      <c r="D2344" s="1" t="s">
        <v>251</v>
      </c>
      <c r="E2344" s="1" t="s">
        <v>281</v>
      </c>
      <c r="F2344" s="1" t="s">
        <v>282</v>
      </c>
      <c r="G2344" s="1" t="s">
        <v>110</v>
      </c>
      <c r="H2344" s="1" t="s">
        <v>50</v>
      </c>
      <c r="I2344" s="1" t="s">
        <v>109</v>
      </c>
      <c r="J2344" s="1" t="s">
        <v>4186</v>
      </c>
      <c r="K2344" s="1" t="s">
        <v>114</v>
      </c>
      <c r="L2344" s="1" t="s">
        <v>404</v>
      </c>
      <c r="M2344" s="1" t="s">
        <v>12306</v>
      </c>
      <c r="N2344" s="1" t="s">
        <v>12307</v>
      </c>
      <c r="O2344" s="1" t="s">
        <v>122</v>
      </c>
      <c r="P2344" s="1" t="s">
        <v>266</v>
      </c>
      <c r="Q2344" s="1" t="s">
        <v>274</v>
      </c>
      <c r="R2344" s="1" t="s">
        <v>12308</v>
      </c>
      <c r="S2344" s="1" t="s">
        <v>3222</v>
      </c>
      <c r="T2344" s="1" t="s">
        <v>5765</v>
      </c>
      <c r="U2344" s="1" t="s">
        <v>5766</v>
      </c>
      <c r="V2344" s="18">
        <v>0</v>
      </c>
      <c r="W2344" s="18">
        <v>0</v>
      </c>
      <c r="X2344" s="18">
        <v>0</v>
      </c>
      <c r="Y2344" s="1" t="e">
        <f>VLOOKUP(A2344,tickets!A:A,1,0)</f>
        <v>#N/A</v>
      </c>
    </row>
    <row r="2345" spans="1:25" hidden="1" x14ac:dyDescent="0.2">
      <c r="A2345" s="1" t="s">
        <v>7621</v>
      </c>
      <c r="B2345" s="1" t="s">
        <v>132</v>
      </c>
      <c r="C2345" s="1" t="s">
        <v>309</v>
      </c>
      <c r="D2345" s="1" t="s">
        <v>257</v>
      </c>
      <c r="E2345" s="1" t="s">
        <v>281</v>
      </c>
      <c r="F2345" s="1" t="s">
        <v>471</v>
      </c>
      <c r="G2345" s="1" t="s">
        <v>116</v>
      </c>
      <c r="H2345" s="1" t="s">
        <v>40</v>
      </c>
      <c r="I2345" s="1" t="s">
        <v>117</v>
      </c>
      <c r="J2345" s="1" t="s">
        <v>81</v>
      </c>
      <c r="K2345" s="1" t="s">
        <v>427</v>
      </c>
      <c r="L2345" s="1" t="s">
        <v>472</v>
      </c>
      <c r="M2345" s="1" t="s">
        <v>12309</v>
      </c>
      <c r="N2345" s="1" t="s">
        <v>12310</v>
      </c>
      <c r="O2345" s="1" t="s">
        <v>122</v>
      </c>
      <c r="P2345" s="1" t="s">
        <v>363</v>
      </c>
      <c r="Q2345" s="1" t="s">
        <v>423</v>
      </c>
      <c r="R2345" s="1" t="s">
        <v>12311</v>
      </c>
      <c r="S2345" s="1" t="s">
        <v>3222</v>
      </c>
      <c r="T2345" s="1" t="s">
        <v>7625</v>
      </c>
      <c r="U2345" s="1" t="s">
        <v>519</v>
      </c>
      <c r="V2345" s="18">
        <v>7.1874999999999994E-3</v>
      </c>
      <c r="W2345" s="18">
        <v>1.4456018518518519E-2</v>
      </c>
      <c r="X2345" s="18">
        <v>7.2685185185185188E-3</v>
      </c>
      <c r="Y2345" s="1" t="e">
        <f>VLOOKUP(A2345,tickets!A:A,1,0)</f>
        <v>#N/A</v>
      </c>
    </row>
    <row r="2346" spans="1:25" hidden="1" x14ac:dyDescent="0.2">
      <c r="A2346" s="1" t="s">
        <v>7569</v>
      </c>
      <c r="B2346" s="1" t="s">
        <v>132</v>
      </c>
      <c r="C2346" s="1" t="s">
        <v>256</v>
      </c>
      <c r="D2346" s="1" t="s">
        <v>257</v>
      </c>
      <c r="E2346" s="1" t="s">
        <v>289</v>
      </c>
      <c r="F2346" s="1" t="s">
        <v>471</v>
      </c>
      <c r="G2346" s="1" t="s">
        <v>116</v>
      </c>
      <c r="H2346" s="1" t="s">
        <v>40</v>
      </c>
      <c r="I2346" s="1" t="s">
        <v>117</v>
      </c>
      <c r="J2346" s="1" t="s">
        <v>81</v>
      </c>
      <c r="K2346" s="1" t="s">
        <v>129</v>
      </c>
      <c r="L2346" s="1" t="s">
        <v>314</v>
      </c>
      <c r="M2346" s="1" t="s">
        <v>12312</v>
      </c>
      <c r="N2346" s="1" t="s">
        <v>12313</v>
      </c>
      <c r="O2346" s="1" t="s">
        <v>122</v>
      </c>
      <c r="P2346" s="1" t="s">
        <v>199</v>
      </c>
      <c r="Q2346" s="1" t="s">
        <v>115</v>
      </c>
      <c r="R2346" s="1" t="s">
        <v>12314</v>
      </c>
      <c r="S2346" s="1" t="s">
        <v>3222</v>
      </c>
      <c r="T2346" s="1" t="s">
        <v>7573</v>
      </c>
      <c r="U2346" s="1" t="s">
        <v>262</v>
      </c>
      <c r="V2346" s="18">
        <v>6.2500000000000001E-4</v>
      </c>
      <c r="W2346" s="18">
        <v>8.1712962962962963E-3</v>
      </c>
      <c r="X2346" s="18">
        <v>7.5462962962962966E-3</v>
      </c>
      <c r="Y2346" s="1" t="e">
        <f>VLOOKUP(A2346,tickets!A:A,1,0)</f>
        <v>#N/A</v>
      </c>
    </row>
    <row r="2347" spans="1:25" hidden="1" x14ac:dyDescent="0.2">
      <c r="A2347" s="1" t="s">
        <v>3244</v>
      </c>
      <c r="B2347" s="1" t="s">
        <v>124</v>
      </c>
      <c r="C2347" s="1" t="s">
        <v>18</v>
      </c>
      <c r="D2347" s="1" t="s">
        <v>277</v>
      </c>
      <c r="E2347" s="1" t="s">
        <v>61</v>
      </c>
      <c r="F2347" s="1" t="s">
        <v>125</v>
      </c>
      <c r="G2347" s="1" t="s">
        <v>123</v>
      </c>
      <c r="H2347" s="1" t="s">
        <v>50</v>
      </c>
      <c r="I2347" s="1" t="s">
        <v>109</v>
      </c>
      <c r="J2347" s="1" t="s">
        <v>80</v>
      </c>
      <c r="K2347" s="1" t="s">
        <v>1435</v>
      </c>
      <c r="L2347" s="1" t="s">
        <v>3247</v>
      </c>
      <c r="M2347" s="1" t="s">
        <v>3245</v>
      </c>
      <c r="N2347" s="1" t="s">
        <v>3245</v>
      </c>
      <c r="O2347" s="1" t="s">
        <v>122</v>
      </c>
      <c r="P2347" s="1" t="s">
        <v>278</v>
      </c>
      <c r="Q2347" s="1" t="s">
        <v>278</v>
      </c>
      <c r="R2347" s="1" t="s">
        <v>3246</v>
      </c>
      <c r="S2347" s="1" t="s">
        <v>3222</v>
      </c>
      <c r="T2347" s="1" t="s">
        <v>8603</v>
      </c>
      <c r="U2347" s="1" t="s">
        <v>469</v>
      </c>
      <c r="V2347" s="18">
        <v>7.5081018518518519E-2</v>
      </c>
      <c r="W2347" s="18">
        <v>7.5671296296296306E-2</v>
      </c>
      <c r="X2347" s="18">
        <v>5.9027777777777778E-4</v>
      </c>
      <c r="Y2347" s="1" t="e">
        <f>VLOOKUP(A2347,tickets!A:A,1,0)</f>
        <v>#N/A</v>
      </c>
    </row>
    <row r="2348" spans="1:25" hidden="1" x14ac:dyDescent="0.2">
      <c r="A2348" s="1" t="s">
        <v>3661</v>
      </c>
      <c r="B2348" s="1" t="s">
        <v>185</v>
      </c>
      <c r="C2348" s="1" t="s">
        <v>16</v>
      </c>
      <c r="D2348" s="1" t="s">
        <v>339</v>
      </c>
      <c r="E2348" s="1" t="s">
        <v>54</v>
      </c>
      <c r="F2348" s="1" t="s">
        <v>515</v>
      </c>
      <c r="G2348" s="1" t="s">
        <v>110</v>
      </c>
      <c r="H2348" s="1" t="s">
        <v>50</v>
      </c>
      <c r="I2348" s="1" t="s">
        <v>109</v>
      </c>
      <c r="J2348" s="1" t="s">
        <v>80</v>
      </c>
      <c r="K2348" s="1" t="s">
        <v>3662</v>
      </c>
      <c r="L2348" s="1" t="s">
        <v>3666</v>
      </c>
      <c r="M2348" s="1" t="s">
        <v>3663</v>
      </c>
      <c r="N2348" s="1" t="s">
        <v>3664</v>
      </c>
      <c r="O2348" s="1" t="s">
        <v>122</v>
      </c>
      <c r="P2348" s="1" t="s">
        <v>199</v>
      </c>
      <c r="Q2348" s="1" t="s">
        <v>115</v>
      </c>
      <c r="R2348" s="1" t="s">
        <v>3665</v>
      </c>
      <c r="S2348" s="1" t="s">
        <v>3516</v>
      </c>
      <c r="T2348" s="1" t="s">
        <v>9165</v>
      </c>
      <c r="U2348" s="1" t="s">
        <v>9166</v>
      </c>
      <c r="V2348" s="18">
        <v>2.1506018518518517</v>
      </c>
      <c r="W2348" s="18">
        <v>2.1679976851851852</v>
      </c>
      <c r="X2348" s="18">
        <v>1.7395833333333336E-2</v>
      </c>
      <c r="Y2348" s="1" t="e">
        <f>VLOOKUP(A2348,tickets!A:A,1,0)</f>
        <v>#N/A</v>
      </c>
    </row>
    <row r="2349" spans="1:25" hidden="1" x14ac:dyDescent="0.2">
      <c r="A2349" s="1" t="s">
        <v>3248</v>
      </c>
      <c r="B2349" s="1" t="s">
        <v>124</v>
      </c>
      <c r="C2349" s="1" t="s">
        <v>21</v>
      </c>
      <c r="D2349" s="1" t="s">
        <v>277</v>
      </c>
      <c r="E2349" s="1" t="s">
        <v>498</v>
      </c>
      <c r="F2349" s="1" t="s">
        <v>125</v>
      </c>
      <c r="G2349" s="1" t="s">
        <v>123</v>
      </c>
      <c r="H2349" s="1" t="s">
        <v>50</v>
      </c>
      <c r="I2349" s="1" t="s">
        <v>109</v>
      </c>
      <c r="J2349" s="1" t="s">
        <v>80</v>
      </c>
      <c r="K2349" s="1" t="s">
        <v>455</v>
      </c>
      <c r="L2349" s="1" t="s">
        <v>1433</v>
      </c>
      <c r="M2349" s="1" t="s">
        <v>3249</v>
      </c>
      <c r="N2349" s="1" t="s">
        <v>3249</v>
      </c>
      <c r="O2349" s="1" t="s">
        <v>122</v>
      </c>
      <c r="P2349" s="1" t="s">
        <v>278</v>
      </c>
      <c r="Q2349" s="1" t="s">
        <v>278</v>
      </c>
      <c r="R2349" s="1" t="s">
        <v>3250</v>
      </c>
      <c r="S2349" s="1" t="s">
        <v>3222</v>
      </c>
      <c r="T2349" s="1" t="s">
        <v>5004</v>
      </c>
      <c r="U2349" s="1" t="s">
        <v>8409</v>
      </c>
      <c r="V2349" s="18">
        <v>0.12391203703703703</v>
      </c>
      <c r="W2349" s="18">
        <v>0.12690972222222222</v>
      </c>
      <c r="X2349" s="18">
        <v>2.9976851851851848E-3</v>
      </c>
      <c r="Y2349" s="1" t="e">
        <f>VLOOKUP(A2349,tickets!A:A,1,0)</f>
        <v>#N/A</v>
      </c>
    </row>
    <row r="2350" spans="1:25" hidden="1" x14ac:dyDescent="0.2">
      <c r="A2350" s="1" t="s">
        <v>3251</v>
      </c>
      <c r="B2350" s="1" t="s">
        <v>124</v>
      </c>
      <c r="C2350" s="1" t="s">
        <v>21</v>
      </c>
      <c r="D2350" s="1" t="s">
        <v>277</v>
      </c>
      <c r="E2350" s="1" t="s">
        <v>498</v>
      </c>
      <c r="F2350" s="1" t="s">
        <v>125</v>
      </c>
      <c r="G2350" s="1" t="s">
        <v>123</v>
      </c>
      <c r="H2350" s="1" t="s">
        <v>50</v>
      </c>
      <c r="I2350" s="1" t="s">
        <v>109</v>
      </c>
      <c r="J2350" s="1" t="s">
        <v>80</v>
      </c>
      <c r="K2350" s="1" t="s">
        <v>455</v>
      </c>
      <c r="L2350" s="1" t="s">
        <v>1433</v>
      </c>
      <c r="M2350" s="1" t="s">
        <v>3252</v>
      </c>
      <c r="N2350" s="1" t="s">
        <v>3252</v>
      </c>
      <c r="O2350" s="1" t="s">
        <v>122</v>
      </c>
      <c r="P2350" s="1" t="s">
        <v>278</v>
      </c>
      <c r="Q2350" s="1" t="s">
        <v>278</v>
      </c>
      <c r="R2350" s="1" t="s">
        <v>3253</v>
      </c>
      <c r="S2350" s="1" t="s">
        <v>3222</v>
      </c>
      <c r="T2350" s="1" t="s">
        <v>5004</v>
      </c>
      <c r="U2350" s="1" t="s">
        <v>7560</v>
      </c>
      <c r="V2350" s="18">
        <v>0.16072916666666667</v>
      </c>
      <c r="W2350" s="18">
        <v>0.16149305555555557</v>
      </c>
      <c r="X2350" s="18">
        <v>7.6388888888888893E-4</v>
      </c>
      <c r="Y2350" s="1" t="e">
        <f>VLOOKUP(A2350,tickets!A:A,1,0)</f>
        <v>#N/A</v>
      </c>
    </row>
    <row r="2351" spans="1:25" hidden="1" x14ac:dyDescent="0.2">
      <c r="A2351" s="1" t="s">
        <v>3342</v>
      </c>
      <c r="B2351" s="1" t="s">
        <v>124</v>
      </c>
      <c r="C2351" s="1" t="s">
        <v>18</v>
      </c>
      <c r="D2351" s="1" t="s">
        <v>277</v>
      </c>
      <c r="E2351" s="1" t="s">
        <v>61</v>
      </c>
      <c r="F2351" s="1" t="s">
        <v>125</v>
      </c>
      <c r="G2351" s="1" t="s">
        <v>123</v>
      </c>
      <c r="H2351" s="1" t="s">
        <v>50</v>
      </c>
      <c r="I2351" s="1" t="s">
        <v>109</v>
      </c>
      <c r="J2351" s="1" t="s">
        <v>80</v>
      </c>
      <c r="K2351" s="1" t="s">
        <v>138</v>
      </c>
      <c r="L2351" s="1" t="s">
        <v>139</v>
      </c>
      <c r="M2351" s="1" t="s">
        <v>3343</v>
      </c>
      <c r="N2351" s="1" t="s">
        <v>3343</v>
      </c>
      <c r="O2351" s="1" t="s">
        <v>122</v>
      </c>
      <c r="P2351" s="1" t="s">
        <v>278</v>
      </c>
      <c r="Q2351" s="1" t="s">
        <v>278</v>
      </c>
      <c r="R2351" s="1" t="s">
        <v>3344</v>
      </c>
      <c r="S2351" s="1" t="s">
        <v>3257</v>
      </c>
      <c r="T2351" s="1" t="s">
        <v>511</v>
      </c>
      <c r="U2351" s="1" t="s">
        <v>469</v>
      </c>
      <c r="V2351" s="18">
        <v>0.63178240740740743</v>
      </c>
      <c r="W2351" s="18">
        <v>0.63593749999999993</v>
      </c>
      <c r="X2351" s="18">
        <v>4.155092592592593E-3</v>
      </c>
      <c r="Y2351" s="1" t="e">
        <f>VLOOKUP(A2351,tickets!A:A,1,0)</f>
        <v>#N/A</v>
      </c>
    </row>
    <row r="2352" spans="1:25" hidden="1" x14ac:dyDescent="0.2">
      <c r="A2352" s="1" t="s">
        <v>3254</v>
      </c>
      <c r="B2352" s="1" t="s">
        <v>124</v>
      </c>
      <c r="C2352" s="1" t="s">
        <v>19</v>
      </c>
      <c r="D2352" s="1" t="s">
        <v>277</v>
      </c>
      <c r="E2352" s="1" t="s">
        <v>64</v>
      </c>
      <c r="F2352" s="1" t="s">
        <v>125</v>
      </c>
      <c r="G2352" s="1" t="s">
        <v>123</v>
      </c>
      <c r="H2352" s="1" t="s">
        <v>50</v>
      </c>
      <c r="I2352" s="1" t="s">
        <v>109</v>
      </c>
      <c r="J2352" s="1" t="s">
        <v>80</v>
      </c>
      <c r="K2352" s="1" t="s">
        <v>129</v>
      </c>
      <c r="L2352" s="1" t="s">
        <v>3258</v>
      </c>
      <c r="M2352" s="1" t="s">
        <v>3255</v>
      </c>
      <c r="N2352" s="1" t="s">
        <v>3255</v>
      </c>
      <c r="O2352" s="1" t="s">
        <v>122</v>
      </c>
      <c r="P2352" s="1" t="s">
        <v>266</v>
      </c>
      <c r="Q2352" s="1" t="s">
        <v>267</v>
      </c>
      <c r="R2352" s="1" t="s">
        <v>3256</v>
      </c>
      <c r="S2352" s="1" t="s">
        <v>3257</v>
      </c>
      <c r="T2352" s="1" t="s">
        <v>8983</v>
      </c>
      <c r="U2352" s="1" t="s">
        <v>8984</v>
      </c>
      <c r="V2352" s="18">
        <v>5.858796296296296E-2</v>
      </c>
      <c r="W2352" s="18">
        <v>6.1076388888888888E-2</v>
      </c>
      <c r="X2352" s="18">
        <v>2.488425925925926E-3</v>
      </c>
      <c r="Y2352" s="1" t="e">
        <f>VLOOKUP(A2352,tickets!A:A,1,0)</f>
        <v>#N/A</v>
      </c>
    </row>
    <row r="2353" spans="1:25" x14ac:dyDescent="0.2">
      <c r="A2353" s="1" t="s">
        <v>3317</v>
      </c>
      <c r="B2353" s="1" t="s">
        <v>112</v>
      </c>
      <c r="C2353" s="1" t="s">
        <v>19</v>
      </c>
      <c r="D2353" s="1" t="s">
        <v>311</v>
      </c>
      <c r="E2353" s="1" t="s">
        <v>62</v>
      </c>
      <c r="F2353" s="1" t="s">
        <v>134</v>
      </c>
      <c r="G2353" s="1" t="s">
        <v>110</v>
      </c>
      <c r="H2353" s="1" t="s">
        <v>50</v>
      </c>
      <c r="I2353" s="1" t="s">
        <v>109</v>
      </c>
      <c r="J2353" s="1" t="s">
        <v>81</v>
      </c>
      <c r="K2353" s="1" t="s">
        <v>121</v>
      </c>
      <c r="L2353" s="1" t="s">
        <v>3321</v>
      </c>
      <c r="M2353" s="1" t="s">
        <v>3318</v>
      </c>
      <c r="N2353" s="1" t="s">
        <v>3319</v>
      </c>
      <c r="O2353" s="1" t="s">
        <v>122</v>
      </c>
      <c r="P2353" s="1" t="s">
        <v>266</v>
      </c>
      <c r="Q2353" s="1" t="s">
        <v>267</v>
      </c>
      <c r="R2353" s="1" t="s">
        <v>3320</v>
      </c>
      <c r="S2353" s="1" t="s">
        <v>3257</v>
      </c>
      <c r="T2353" s="1" t="s">
        <v>504</v>
      </c>
      <c r="U2353" s="1" t="s">
        <v>9221</v>
      </c>
      <c r="V2353" s="18">
        <v>0.10172453703703704</v>
      </c>
      <c r="W2353" s="18">
        <v>0.12560185185185185</v>
      </c>
      <c r="X2353" s="18">
        <v>2.3877314814814813E-2</v>
      </c>
      <c r="Y2353" s="1" t="e">
        <f>VLOOKUP(A2353,tickets!A:A,1,0)</f>
        <v>#N/A</v>
      </c>
    </row>
    <row r="2354" spans="1:25" x14ac:dyDescent="0.2">
      <c r="A2354" s="1" t="s">
        <v>3274</v>
      </c>
      <c r="B2354" s="1" t="s">
        <v>115</v>
      </c>
      <c r="C2354" s="1" t="s">
        <v>22</v>
      </c>
      <c r="D2354" s="1" t="s">
        <v>243</v>
      </c>
      <c r="E2354" s="1" t="s">
        <v>45</v>
      </c>
      <c r="F2354" s="1" t="s">
        <v>141</v>
      </c>
      <c r="G2354" s="1" t="s">
        <v>110</v>
      </c>
      <c r="H2354" s="1" t="s">
        <v>50</v>
      </c>
      <c r="I2354" s="1" t="s">
        <v>109</v>
      </c>
      <c r="J2354" s="1" t="s">
        <v>81</v>
      </c>
      <c r="K2354" s="1" t="s">
        <v>170</v>
      </c>
      <c r="L2354" s="1" t="s">
        <v>3278</v>
      </c>
      <c r="M2354" s="1" t="s">
        <v>3275</v>
      </c>
      <c r="N2354" s="1" t="s">
        <v>3276</v>
      </c>
      <c r="O2354" s="1" t="s">
        <v>122</v>
      </c>
      <c r="P2354" s="1" t="s">
        <v>279</v>
      </c>
      <c r="Q2354" s="1" t="s">
        <v>280</v>
      </c>
      <c r="R2354" s="1" t="s">
        <v>3277</v>
      </c>
      <c r="S2354" s="1" t="s">
        <v>3257</v>
      </c>
      <c r="T2354" s="1" t="s">
        <v>9112</v>
      </c>
      <c r="U2354" s="1" t="s">
        <v>319</v>
      </c>
      <c r="V2354" s="18">
        <v>0.11384259259259259</v>
      </c>
      <c r="W2354" s="18">
        <v>0.11905092592592592</v>
      </c>
      <c r="X2354" s="18">
        <v>5.208333333333333E-3</v>
      </c>
      <c r="Y2354" s="1" t="e">
        <f>VLOOKUP(A2354,tickets!A:A,1,0)</f>
        <v>#N/A</v>
      </c>
    </row>
    <row r="2355" spans="1:25" hidden="1" x14ac:dyDescent="0.2">
      <c r="A2355" s="1" t="s">
        <v>9113</v>
      </c>
      <c r="B2355" s="1" t="s">
        <v>132</v>
      </c>
      <c r="C2355" s="1" t="s">
        <v>309</v>
      </c>
      <c r="D2355" s="1" t="s">
        <v>257</v>
      </c>
      <c r="E2355" s="1" t="s">
        <v>407</v>
      </c>
      <c r="F2355" s="1" t="s">
        <v>174</v>
      </c>
      <c r="G2355" s="1" t="s">
        <v>116</v>
      </c>
      <c r="H2355" s="1" t="s">
        <v>40</v>
      </c>
      <c r="I2355" s="1" t="s">
        <v>117</v>
      </c>
      <c r="J2355" s="1" t="s">
        <v>81</v>
      </c>
      <c r="K2355" s="1" t="s">
        <v>129</v>
      </c>
      <c r="L2355" s="1" t="s">
        <v>264</v>
      </c>
      <c r="M2355" s="1" t="s">
        <v>12315</v>
      </c>
      <c r="N2355" s="1" t="s">
        <v>12316</v>
      </c>
      <c r="O2355" s="1" t="s">
        <v>122</v>
      </c>
      <c r="P2355" s="1" t="s">
        <v>246</v>
      </c>
      <c r="Q2355" s="1" t="s">
        <v>247</v>
      </c>
      <c r="R2355" s="1" t="s">
        <v>12317</v>
      </c>
      <c r="S2355" s="1" t="s">
        <v>3257</v>
      </c>
      <c r="T2355" s="1" t="s">
        <v>9114</v>
      </c>
      <c r="U2355" s="1" t="s">
        <v>262</v>
      </c>
      <c r="V2355" s="18">
        <v>3.1284722222222221E-2</v>
      </c>
      <c r="W2355" s="18">
        <v>3.8877314814814816E-2</v>
      </c>
      <c r="X2355" s="18">
        <v>7.5925925925925926E-3</v>
      </c>
      <c r="Y2355" s="1" t="e">
        <f>VLOOKUP(A2355,tickets!A:A,1,0)</f>
        <v>#N/A</v>
      </c>
    </row>
    <row r="2356" spans="1:25" x14ac:dyDescent="0.2">
      <c r="A2356" s="1" t="s">
        <v>3613</v>
      </c>
      <c r="B2356" s="1" t="s">
        <v>115</v>
      </c>
      <c r="C2356" s="1" t="s">
        <v>16</v>
      </c>
      <c r="D2356" s="1" t="s">
        <v>257</v>
      </c>
      <c r="E2356" s="1" t="s">
        <v>54</v>
      </c>
      <c r="F2356" s="1" t="s">
        <v>461</v>
      </c>
      <c r="G2356" s="1" t="s">
        <v>110</v>
      </c>
      <c r="H2356" s="1" t="s">
        <v>50</v>
      </c>
      <c r="I2356" s="1" t="s">
        <v>109</v>
      </c>
      <c r="J2356" s="1" t="s">
        <v>81</v>
      </c>
      <c r="K2356" s="1" t="s">
        <v>114</v>
      </c>
      <c r="L2356" s="1" t="s">
        <v>3617</v>
      </c>
      <c r="M2356" s="1" t="s">
        <v>3614</v>
      </c>
      <c r="N2356" s="1" t="s">
        <v>3615</v>
      </c>
      <c r="O2356" s="1" t="s">
        <v>122</v>
      </c>
      <c r="P2356" s="1" t="s">
        <v>246</v>
      </c>
      <c r="Q2356" s="1" t="s">
        <v>247</v>
      </c>
      <c r="R2356" s="1" t="s">
        <v>3616</v>
      </c>
      <c r="S2356" s="1" t="s">
        <v>3516</v>
      </c>
      <c r="T2356" s="1" t="s">
        <v>9318</v>
      </c>
      <c r="V2356" s="18">
        <v>1.1134953703703705</v>
      </c>
      <c r="W2356" s="18">
        <v>1.1718981481481481</v>
      </c>
      <c r="X2356" s="18">
        <v>5.8402777777777776E-2</v>
      </c>
      <c r="Y2356" s="1" t="e">
        <f>VLOOKUP(A2356,tickets!A:A,1,0)</f>
        <v>#N/A</v>
      </c>
    </row>
    <row r="2357" spans="1:25" hidden="1" x14ac:dyDescent="0.2">
      <c r="A2357" s="1" t="s">
        <v>9002</v>
      </c>
      <c r="B2357" s="1" t="s">
        <v>132</v>
      </c>
      <c r="C2357" s="1" t="s">
        <v>250</v>
      </c>
      <c r="D2357" s="1" t="s">
        <v>251</v>
      </c>
      <c r="E2357" s="1" t="s">
        <v>289</v>
      </c>
      <c r="F2357" s="1" t="s">
        <v>290</v>
      </c>
      <c r="G2357" s="1" t="s">
        <v>110</v>
      </c>
      <c r="H2357" s="1" t="s">
        <v>50</v>
      </c>
      <c r="I2357" s="1" t="s">
        <v>109</v>
      </c>
      <c r="J2357" s="1" t="s">
        <v>81</v>
      </c>
      <c r="K2357" s="1" t="s">
        <v>129</v>
      </c>
      <c r="L2357" s="1" t="s">
        <v>269</v>
      </c>
      <c r="M2357" s="1" t="s">
        <v>12318</v>
      </c>
      <c r="N2357" s="1" t="s">
        <v>12319</v>
      </c>
      <c r="O2357" s="1" t="s">
        <v>122</v>
      </c>
      <c r="P2357" s="1" t="s">
        <v>246</v>
      </c>
      <c r="Q2357" s="1" t="s">
        <v>247</v>
      </c>
      <c r="R2357" s="1" t="s">
        <v>12320</v>
      </c>
      <c r="S2357" s="1" t="s">
        <v>3257</v>
      </c>
      <c r="T2357" s="1" t="s">
        <v>269</v>
      </c>
      <c r="U2357" s="1" t="s">
        <v>369</v>
      </c>
      <c r="V2357" s="18">
        <v>9.4907407407407408E-4</v>
      </c>
      <c r="W2357" s="18">
        <v>1.5856481481481479E-3</v>
      </c>
      <c r="X2357" s="18">
        <v>6.3657407407407402E-4</v>
      </c>
      <c r="Y2357" s="1" t="e">
        <f>VLOOKUP(A2357,tickets!A:A,1,0)</f>
        <v>#N/A</v>
      </c>
    </row>
    <row r="2358" spans="1:25" x14ac:dyDescent="0.2">
      <c r="A2358" s="1" t="s">
        <v>3546</v>
      </c>
      <c r="B2358" s="1" t="s">
        <v>115</v>
      </c>
      <c r="C2358" s="1" t="s">
        <v>20</v>
      </c>
      <c r="D2358" s="1" t="s">
        <v>243</v>
      </c>
      <c r="E2358" s="1" t="s">
        <v>59</v>
      </c>
      <c r="F2358" s="1" t="s">
        <v>120</v>
      </c>
      <c r="G2358" s="1" t="s">
        <v>116</v>
      </c>
      <c r="H2358" s="1" t="s">
        <v>40</v>
      </c>
      <c r="I2358" s="1" t="s">
        <v>117</v>
      </c>
      <c r="J2358" s="1" t="s">
        <v>81</v>
      </c>
      <c r="K2358" s="1" t="s">
        <v>118</v>
      </c>
      <c r="L2358" s="1" t="s">
        <v>3550</v>
      </c>
      <c r="M2358" s="1" t="s">
        <v>3547</v>
      </c>
      <c r="N2358" s="1" t="s">
        <v>3548</v>
      </c>
      <c r="O2358" s="1" t="s">
        <v>122</v>
      </c>
      <c r="P2358" s="1" t="s">
        <v>266</v>
      </c>
      <c r="Q2358" s="1" t="s">
        <v>267</v>
      </c>
      <c r="R2358" s="1" t="s">
        <v>3549</v>
      </c>
      <c r="S2358" s="1" t="s">
        <v>3516</v>
      </c>
      <c r="T2358" s="1" t="s">
        <v>9367</v>
      </c>
      <c r="U2358" s="1" t="s">
        <v>9368</v>
      </c>
      <c r="V2358" s="18">
        <v>1.0459143518518519</v>
      </c>
      <c r="W2358" s="18">
        <v>1.0950462962962964</v>
      </c>
      <c r="X2358" s="18">
        <v>4.9131944444444443E-2</v>
      </c>
      <c r="Y2358" s="1" t="e">
        <f>VLOOKUP(A2358,tickets!A:A,1,0)</f>
        <v>#N/A</v>
      </c>
    </row>
    <row r="2359" spans="1:25" x14ac:dyDescent="0.2">
      <c r="A2359" s="1" t="s">
        <v>3633</v>
      </c>
      <c r="B2359" s="1" t="s">
        <v>115</v>
      </c>
      <c r="C2359" s="1" t="s">
        <v>20</v>
      </c>
      <c r="D2359" s="1" t="s">
        <v>243</v>
      </c>
      <c r="E2359" s="1" t="s">
        <v>67</v>
      </c>
      <c r="F2359" s="1" t="s">
        <v>120</v>
      </c>
      <c r="G2359" s="1" t="s">
        <v>116</v>
      </c>
      <c r="H2359" s="1" t="s">
        <v>40</v>
      </c>
      <c r="I2359" s="1" t="s">
        <v>117</v>
      </c>
      <c r="J2359" s="1" t="s">
        <v>81</v>
      </c>
      <c r="K2359" s="1" t="s">
        <v>111</v>
      </c>
      <c r="L2359" s="1" t="s">
        <v>3637</v>
      </c>
      <c r="M2359" s="1" t="s">
        <v>3634</v>
      </c>
      <c r="N2359" s="1" t="s">
        <v>3635</v>
      </c>
      <c r="O2359" s="1" t="s">
        <v>122</v>
      </c>
      <c r="P2359" s="1" t="s">
        <v>246</v>
      </c>
      <c r="Q2359" s="1" t="s">
        <v>247</v>
      </c>
      <c r="R2359" s="1" t="s">
        <v>3636</v>
      </c>
      <c r="S2359" s="1" t="s">
        <v>3516</v>
      </c>
      <c r="T2359" s="1" t="s">
        <v>9016</v>
      </c>
      <c r="U2359" s="1" t="s">
        <v>9017</v>
      </c>
      <c r="V2359" s="18">
        <v>1.2573842592592592</v>
      </c>
      <c r="W2359" s="18">
        <v>1.2880324074074074</v>
      </c>
      <c r="X2359" s="18">
        <v>3.0648148148148147E-2</v>
      </c>
      <c r="Y2359" s="1" t="e">
        <f>VLOOKUP(A2359,tickets!A:A,1,0)</f>
        <v>#N/A</v>
      </c>
    </row>
    <row r="2360" spans="1:25" hidden="1" x14ac:dyDescent="0.2">
      <c r="A2360" s="1" t="s">
        <v>9224</v>
      </c>
      <c r="B2360" s="1" t="s">
        <v>132</v>
      </c>
      <c r="C2360" s="1" t="s">
        <v>256</v>
      </c>
      <c r="D2360" s="1" t="s">
        <v>257</v>
      </c>
      <c r="E2360" s="1" t="s">
        <v>258</v>
      </c>
      <c r="F2360" s="1" t="s">
        <v>174</v>
      </c>
      <c r="G2360" s="1" t="s">
        <v>116</v>
      </c>
      <c r="H2360" s="1" t="s">
        <v>40</v>
      </c>
      <c r="I2360" s="1" t="s">
        <v>117</v>
      </c>
      <c r="J2360" s="1" t="s">
        <v>81</v>
      </c>
      <c r="K2360" s="1" t="s">
        <v>5916</v>
      </c>
      <c r="L2360" s="1" t="s">
        <v>5917</v>
      </c>
      <c r="M2360" s="1" t="s">
        <v>12321</v>
      </c>
      <c r="N2360" s="1" t="s">
        <v>12322</v>
      </c>
      <c r="O2360" s="1" t="s">
        <v>122</v>
      </c>
      <c r="P2360" s="1" t="s">
        <v>199</v>
      </c>
      <c r="Q2360" s="1" t="s">
        <v>115</v>
      </c>
      <c r="R2360" s="1" t="s">
        <v>12323</v>
      </c>
      <c r="S2360" s="1" t="s">
        <v>3516</v>
      </c>
      <c r="T2360" s="1" t="s">
        <v>9225</v>
      </c>
      <c r="V2360" s="18">
        <v>1.0787962962962963</v>
      </c>
      <c r="W2360" s="18">
        <v>1.0874305555555555</v>
      </c>
      <c r="X2360" s="18">
        <v>8.6342592592592599E-3</v>
      </c>
      <c r="Y2360" s="1" t="e">
        <f>VLOOKUP(A2360,tickets!A:A,1,0)</f>
        <v>#N/A</v>
      </c>
    </row>
    <row r="2361" spans="1:25" x14ac:dyDescent="0.2">
      <c r="A2361" s="1" t="s">
        <v>3279</v>
      </c>
      <c r="B2361" s="1" t="s">
        <v>112</v>
      </c>
      <c r="C2361" s="1" t="s">
        <v>18</v>
      </c>
      <c r="D2361" s="1" t="s">
        <v>18</v>
      </c>
      <c r="E2361" s="1" t="s">
        <v>499</v>
      </c>
      <c r="F2361" s="1" t="s">
        <v>1770</v>
      </c>
      <c r="G2361" s="1" t="s">
        <v>110</v>
      </c>
      <c r="H2361" s="1" t="s">
        <v>50</v>
      </c>
      <c r="I2361" s="1" t="s">
        <v>109</v>
      </c>
      <c r="J2361" s="1" t="s">
        <v>81</v>
      </c>
      <c r="K2361" s="1" t="s">
        <v>111</v>
      </c>
      <c r="L2361" s="1" t="s">
        <v>1775</v>
      </c>
      <c r="M2361" s="1" t="s">
        <v>3280</v>
      </c>
      <c r="N2361" s="1" t="s">
        <v>3281</v>
      </c>
      <c r="O2361" s="1" t="s">
        <v>122</v>
      </c>
      <c r="P2361" s="1" t="s">
        <v>266</v>
      </c>
      <c r="Q2361" s="1" t="s">
        <v>267</v>
      </c>
      <c r="R2361" s="1" t="s">
        <v>3282</v>
      </c>
      <c r="S2361" s="1" t="s">
        <v>3257</v>
      </c>
      <c r="T2361" s="1" t="s">
        <v>1987</v>
      </c>
      <c r="U2361" s="1" t="s">
        <v>6891</v>
      </c>
      <c r="V2361" s="18">
        <v>0</v>
      </c>
      <c r="W2361" s="18">
        <v>9.7569444444444448E-3</v>
      </c>
      <c r="X2361" s="18">
        <v>9.7569444444444448E-3</v>
      </c>
      <c r="Y2361" s="1" t="e">
        <f>VLOOKUP(A2361,tickets!A:A,1,0)</f>
        <v>#N/A</v>
      </c>
    </row>
    <row r="2362" spans="1:25" x14ac:dyDescent="0.2">
      <c r="A2362" s="1" t="s">
        <v>3283</v>
      </c>
      <c r="B2362" s="1" t="s">
        <v>112</v>
      </c>
      <c r="C2362" s="1" t="s">
        <v>18</v>
      </c>
      <c r="D2362" s="1" t="s">
        <v>18</v>
      </c>
      <c r="E2362" s="1" t="s">
        <v>499</v>
      </c>
      <c r="F2362" s="1" t="s">
        <v>1770</v>
      </c>
      <c r="G2362" s="1" t="s">
        <v>110</v>
      </c>
      <c r="H2362" s="1" t="s">
        <v>50</v>
      </c>
      <c r="I2362" s="1" t="s">
        <v>109</v>
      </c>
      <c r="J2362" s="1" t="s">
        <v>81</v>
      </c>
      <c r="K2362" s="1" t="s">
        <v>111</v>
      </c>
      <c r="L2362" s="1" t="s">
        <v>3287</v>
      </c>
      <c r="M2362" s="1" t="s">
        <v>3284</v>
      </c>
      <c r="N2362" s="1" t="s">
        <v>3285</v>
      </c>
      <c r="O2362" s="1" t="s">
        <v>122</v>
      </c>
      <c r="P2362" s="1" t="s">
        <v>266</v>
      </c>
      <c r="Q2362" s="1" t="s">
        <v>267</v>
      </c>
      <c r="R2362" s="1" t="s">
        <v>3286</v>
      </c>
      <c r="S2362" s="1" t="s">
        <v>3257</v>
      </c>
      <c r="T2362" s="1" t="s">
        <v>1987</v>
      </c>
      <c r="U2362" s="1" t="s">
        <v>6891</v>
      </c>
      <c r="V2362" s="18">
        <v>0</v>
      </c>
      <c r="W2362" s="18">
        <v>8.9351851851851866E-3</v>
      </c>
      <c r="X2362" s="18">
        <v>8.9351851851851866E-3</v>
      </c>
      <c r="Y2362" s="1" t="e">
        <f>VLOOKUP(A2362,tickets!A:A,1,0)</f>
        <v>#N/A</v>
      </c>
    </row>
    <row r="2363" spans="1:25" x14ac:dyDescent="0.2">
      <c r="A2363" s="1" t="s">
        <v>3288</v>
      </c>
      <c r="B2363" s="1" t="s">
        <v>112</v>
      </c>
      <c r="C2363" s="1" t="s">
        <v>18</v>
      </c>
      <c r="D2363" s="1" t="s">
        <v>18</v>
      </c>
      <c r="E2363" s="1" t="s">
        <v>499</v>
      </c>
      <c r="F2363" s="1" t="s">
        <v>1770</v>
      </c>
      <c r="G2363" s="1" t="s">
        <v>110</v>
      </c>
      <c r="H2363" s="1" t="s">
        <v>50</v>
      </c>
      <c r="I2363" s="1" t="s">
        <v>109</v>
      </c>
      <c r="J2363" s="1" t="s">
        <v>81</v>
      </c>
      <c r="K2363" s="1" t="s">
        <v>111</v>
      </c>
      <c r="L2363" s="1" t="s">
        <v>3292</v>
      </c>
      <c r="M2363" s="1" t="s">
        <v>3289</v>
      </c>
      <c r="N2363" s="1" t="s">
        <v>3290</v>
      </c>
      <c r="O2363" s="1" t="s">
        <v>122</v>
      </c>
      <c r="P2363" s="1" t="s">
        <v>266</v>
      </c>
      <c r="Q2363" s="1" t="s">
        <v>267</v>
      </c>
      <c r="R2363" s="1" t="s">
        <v>3291</v>
      </c>
      <c r="S2363" s="1" t="s">
        <v>3257</v>
      </c>
      <c r="T2363" s="1" t="s">
        <v>1987</v>
      </c>
      <c r="U2363" s="1" t="s">
        <v>6891</v>
      </c>
      <c r="V2363" s="18">
        <v>0</v>
      </c>
      <c r="W2363" s="18">
        <v>8.6574074074074071E-3</v>
      </c>
      <c r="X2363" s="18">
        <v>8.6574074074074071E-3</v>
      </c>
      <c r="Y2363" s="1" t="e">
        <f>VLOOKUP(A2363,tickets!A:A,1,0)</f>
        <v>#N/A</v>
      </c>
    </row>
    <row r="2364" spans="1:25" x14ac:dyDescent="0.2">
      <c r="A2364" s="1" t="s">
        <v>3293</v>
      </c>
      <c r="B2364" s="1" t="s">
        <v>112</v>
      </c>
      <c r="C2364" s="1" t="s">
        <v>18</v>
      </c>
      <c r="D2364" s="1" t="s">
        <v>18</v>
      </c>
      <c r="E2364" s="1" t="s">
        <v>499</v>
      </c>
      <c r="F2364" s="1" t="s">
        <v>1770</v>
      </c>
      <c r="G2364" s="1" t="s">
        <v>110</v>
      </c>
      <c r="H2364" s="1" t="s">
        <v>50</v>
      </c>
      <c r="I2364" s="1" t="s">
        <v>109</v>
      </c>
      <c r="J2364" s="1" t="s">
        <v>81</v>
      </c>
      <c r="K2364" s="1" t="s">
        <v>111</v>
      </c>
      <c r="L2364" s="1" t="s">
        <v>3297</v>
      </c>
      <c r="M2364" s="1" t="s">
        <v>3294</v>
      </c>
      <c r="N2364" s="1" t="s">
        <v>3295</v>
      </c>
      <c r="O2364" s="1" t="s">
        <v>122</v>
      </c>
      <c r="P2364" s="1" t="s">
        <v>266</v>
      </c>
      <c r="Q2364" s="1" t="s">
        <v>267</v>
      </c>
      <c r="R2364" s="1" t="s">
        <v>3296</v>
      </c>
      <c r="S2364" s="1" t="s">
        <v>3257</v>
      </c>
      <c r="T2364" s="1" t="s">
        <v>1987</v>
      </c>
      <c r="U2364" s="1" t="s">
        <v>6891</v>
      </c>
      <c r="V2364" s="18">
        <v>0</v>
      </c>
      <c r="W2364" s="18">
        <v>7.789351851851852E-3</v>
      </c>
      <c r="X2364" s="18">
        <v>7.789351851851852E-3</v>
      </c>
      <c r="Y2364" s="1" t="e">
        <f>VLOOKUP(A2364,tickets!A:A,1,0)</f>
        <v>#N/A</v>
      </c>
    </row>
    <row r="2365" spans="1:25" x14ac:dyDescent="0.2">
      <c r="A2365" s="1" t="s">
        <v>3269</v>
      </c>
      <c r="B2365" s="1" t="s">
        <v>167</v>
      </c>
      <c r="C2365" s="1" t="s">
        <v>22</v>
      </c>
      <c r="D2365" s="1" t="s">
        <v>22</v>
      </c>
      <c r="E2365" s="1" t="s">
        <v>47</v>
      </c>
      <c r="F2365" s="1" t="s">
        <v>205</v>
      </c>
      <c r="G2365" s="1" t="s">
        <v>110</v>
      </c>
      <c r="H2365" s="1" t="s">
        <v>50</v>
      </c>
      <c r="I2365" s="1" t="s">
        <v>109</v>
      </c>
      <c r="J2365" s="1" t="s">
        <v>81</v>
      </c>
      <c r="K2365" s="1" t="s">
        <v>129</v>
      </c>
      <c r="L2365" s="1" t="s">
        <v>3273</v>
      </c>
      <c r="M2365" s="1" t="s">
        <v>3270</v>
      </c>
      <c r="N2365" s="1" t="s">
        <v>3271</v>
      </c>
      <c r="O2365" s="1" t="s">
        <v>122</v>
      </c>
      <c r="P2365" s="1" t="s">
        <v>279</v>
      </c>
      <c r="Q2365" s="1" t="s">
        <v>280</v>
      </c>
      <c r="R2365" s="1" t="s">
        <v>3272</v>
      </c>
      <c r="S2365" s="1" t="s">
        <v>3257</v>
      </c>
      <c r="T2365" s="1" t="s">
        <v>470</v>
      </c>
      <c r="U2365" s="1" t="s">
        <v>470</v>
      </c>
      <c r="V2365" s="18">
        <v>0</v>
      </c>
      <c r="W2365" s="18">
        <v>1.0069444444444444E-3</v>
      </c>
      <c r="X2365" s="18">
        <v>1.0069444444444444E-3</v>
      </c>
      <c r="Y2365" s="1" t="e">
        <f>VLOOKUP(A2365,tickets!A:A,1,0)</f>
        <v>#N/A</v>
      </c>
    </row>
    <row r="2366" spans="1:25" x14ac:dyDescent="0.2">
      <c r="A2366" s="1" t="s">
        <v>3302</v>
      </c>
      <c r="B2366" s="1" t="s">
        <v>115</v>
      </c>
      <c r="C2366" s="1" t="s">
        <v>14</v>
      </c>
      <c r="D2366" s="1" t="s">
        <v>243</v>
      </c>
      <c r="E2366" s="1" t="s">
        <v>49</v>
      </c>
      <c r="F2366" s="1" t="s">
        <v>191</v>
      </c>
      <c r="G2366" s="1" t="s">
        <v>116</v>
      </c>
      <c r="H2366" s="1" t="s">
        <v>40</v>
      </c>
      <c r="I2366" s="1" t="s">
        <v>117</v>
      </c>
      <c r="J2366" s="1" t="s">
        <v>81</v>
      </c>
      <c r="K2366" s="1" t="s">
        <v>204</v>
      </c>
      <c r="L2366" s="1" t="s">
        <v>3306</v>
      </c>
      <c r="M2366" s="1" t="s">
        <v>3303</v>
      </c>
      <c r="N2366" s="1" t="s">
        <v>3304</v>
      </c>
      <c r="O2366" s="1" t="s">
        <v>122</v>
      </c>
      <c r="P2366" s="1" t="s">
        <v>246</v>
      </c>
      <c r="Q2366" s="1" t="s">
        <v>247</v>
      </c>
      <c r="R2366" s="1" t="s">
        <v>3305</v>
      </c>
      <c r="S2366" s="1" t="s">
        <v>3257</v>
      </c>
      <c r="T2366" s="1" t="s">
        <v>9094</v>
      </c>
      <c r="V2366" s="18">
        <v>0</v>
      </c>
      <c r="W2366" s="18">
        <v>4.8946759259259259E-2</v>
      </c>
      <c r="X2366" s="18">
        <v>4.8946759259259259E-2</v>
      </c>
      <c r="Y2366" s="1" t="e">
        <f>VLOOKUP(A2366,tickets!A:A,1,0)</f>
        <v>#N/A</v>
      </c>
    </row>
    <row r="2367" spans="1:25" x14ac:dyDescent="0.2">
      <c r="A2367" s="1" t="s">
        <v>3581</v>
      </c>
      <c r="B2367" s="1" t="s">
        <v>115</v>
      </c>
      <c r="C2367" s="1" t="s">
        <v>14</v>
      </c>
      <c r="D2367" s="1" t="s">
        <v>243</v>
      </c>
      <c r="E2367" s="1" t="s">
        <v>49</v>
      </c>
      <c r="F2367" s="1" t="s">
        <v>191</v>
      </c>
      <c r="G2367" s="1" t="s">
        <v>116</v>
      </c>
      <c r="H2367" s="1" t="s">
        <v>40</v>
      </c>
      <c r="I2367" s="1" t="s">
        <v>117</v>
      </c>
      <c r="J2367" s="1" t="s">
        <v>81</v>
      </c>
      <c r="K2367" s="1" t="s">
        <v>3582</v>
      </c>
      <c r="L2367" s="1" t="s">
        <v>3586</v>
      </c>
      <c r="M2367" s="1" t="s">
        <v>3583</v>
      </c>
      <c r="N2367" s="1" t="s">
        <v>3584</v>
      </c>
      <c r="O2367" s="1" t="s">
        <v>122</v>
      </c>
      <c r="P2367" s="1" t="s">
        <v>246</v>
      </c>
      <c r="Q2367" s="1" t="s">
        <v>247</v>
      </c>
      <c r="R2367" s="1" t="s">
        <v>3585</v>
      </c>
      <c r="S2367" s="1" t="s">
        <v>3516</v>
      </c>
      <c r="T2367" s="1" t="s">
        <v>8918</v>
      </c>
      <c r="V2367" s="18">
        <v>1.0998842592592593</v>
      </c>
      <c r="W2367" s="18">
        <v>1.1393402777777777</v>
      </c>
      <c r="X2367" s="18">
        <v>3.9456018518518522E-2</v>
      </c>
      <c r="Y2367" s="1" t="e">
        <f>VLOOKUP(A2367,tickets!A:A,1,0)</f>
        <v>#N/A</v>
      </c>
    </row>
    <row r="2368" spans="1:25" x14ac:dyDescent="0.2">
      <c r="A2368" s="1" t="s">
        <v>3393</v>
      </c>
      <c r="B2368" s="1" t="s">
        <v>115</v>
      </c>
      <c r="C2368" s="1" t="s">
        <v>22</v>
      </c>
      <c r="D2368" s="1" t="s">
        <v>243</v>
      </c>
      <c r="E2368" s="1" t="s">
        <v>47</v>
      </c>
      <c r="F2368" s="1" t="s">
        <v>191</v>
      </c>
      <c r="G2368" s="1" t="s">
        <v>116</v>
      </c>
      <c r="H2368" s="1" t="s">
        <v>40</v>
      </c>
      <c r="I2368" s="1" t="s">
        <v>117</v>
      </c>
      <c r="J2368" s="1" t="s">
        <v>81</v>
      </c>
      <c r="K2368" s="1" t="s">
        <v>138</v>
      </c>
      <c r="L2368" s="1" t="s">
        <v>3397</v>
      </c>
      <c r="M2368" s="1" t="s">
        <v>3394</v>
      </c>
      <c r="N2368" s="1" t="s">
        <v>3395</v>
      </c>
      <c r="O2368" s="1" t="s">
        <v>122</v>
      </c>
      <c r="P2368" s="1" t="s">
        <v>246</v>
      </c>
      <c r="Q2368" s="1" t="s">
        <v>247</v>
      </c>
      <c r="R2368" s="1" t="s">
        <v>3396</v>
      </c>
      <c r="S2368" s="1" t="s">
        <v>3257</v>
      </c>
      <c r="T2368" s="1" t="s">
        <v>9073</v>
      </c>
      <c r="U2368" s="1" t="s">
        <v>9074</v>
      </c>
      <c r="V2368" s="18">
        <v>0</v>
      </c>
      <c r="W2368" s="18">
        <v>0.13567129629629629</v>
      </c>
      <c r="X2368" s="18">
        <v>0.13567129629629629</v>
      </c>
      <c r="Y2368" s="1" t="e">
        <f>VLOOKUP(A2368,tickets!A:A,1,0)</f>
        <v>#N/A</v>
      </c>
    </row>
    <row r="2369" spans="1:25" x14ac:dyDescent="0.2">
      <c r="A2369" s="1" t="s">
        <v>3355</v>
      </c>
      <c r="B2369" s="1" t="s">
        <v>115</v>
      </c>
      <c r="C2369" s="1" t="s">
        <v>14</v>
      </c>
      <c r="D2369" s="1" t="s">
        <v>339</v>
      </c>
      <c r="E2369" s="1" t="s">
        <v>51</v>
      </c>
      <c r="F2369" s="1" t="s">
        <v>181</v>
      </c>
      <c r="G2369" s="1" t="s">
        <v>110</v>
      </c>
      <c r="H2369" s="1" t="s">
        <v>50</v>
      </c>
      <c r="I2369" s="1" t="s">
        <v>109</v>
      </c>
      <c r="J2369" s="1" t="s">
        <v>81</v>
      </c>
      <c r="K2369" s="1" t="s">
        <v>158</v>
      </c>
      <c r="L2369" s="1" t="s">
        <v>3359</v>
      </c>
      <c r="M2369" s="1" t="s">
        <v>3356</v>
      </c>
      <c r="N2369" s="1" t="s">
        <v>3357</v>
      </c>
      <c r="O2369" s="1" t="s">
        <v>122</v>
      </c>
      <c r="P2369" s="1" t="s">
        <v>199</v>
      </c>
      <c r="Q2369" s="1" t="s">
        <v>408</v>
      </c>
      <c r="R2369" s="1" t="s">
        <v>3358</v>
      </c>
      <c r="S2369" s="1" t="s">
        <v>3257</v>
      </c>
      <c r="T2369" s="1" t="s">
        <v>9012</v>
      </c>
      <c r="U2369" s="1" t="s">
        <v>9013</v>
      </c>
      <c r="V2369" s="18">
        <v>2.4826388888888887E-2</v>
      </c>
      <c r="W2369" s="18">
        <v>0.1732060185185185</v>
      </c>
      <c r="X2369" s="18">
        <v>0.14837962962962961</v>
      </c>
      <c r="Y2369" s="1" t="e">
        <f>VLOOKUP(A2369,tickets!A:A,1,0)</f>
        <v>#N/A</v>
      </c>
    </row>
    <row r="2370" spans="1:25" x14ac:dyDescent="0.2">
      <c r="A2370" s="1" t="s">
        <v>3298</v>
      </c>
      <c r="B2370" s="1" t="s">
        <v>112</v>
      </c>
      <c r="C2370" s="1" t="s">
        <v>21</v>
      </c>
      <c r="D2370" s="1" t="s">
        <v>17</v>
      </c>
      <c r="E2370" s="1" t="s">
        <v>43</v>
      </c>
      <c r="F2370" s="1" t="s">
        <v>161</v>
      </c>
      <c r="G2370" s="1" t="s">
        <v>159</v>
      </c>
      <c r="H2370" s="1" t="s">
        <v>40</v>
      </c>
      <c r="I2370" s="1" t="s">
        <v>117</v>
      </c>
      <c r="J2370" s="1" t="s">
        <v>81</v>
      </c>
      <c r="K2370" s="1" t="s">
        <v>121</v>
      </c>
      <c r="L2370" s="1" t="s">
        <v>160</v>
      </c>
      <c r="M2370" s="1" t="s">
        <v>3299</v>
      </c>
      <c r="N2370" s="1" t="s">
        <v>3300</v>
      </c>
      <c r="O2370" s="1" t="s">
        <v>122</v>
      </c>
      <c r="P2370" s="1" t="s">
        <v>342</v>
      </c>
      <c r="Q2370" s="1" t="s">
        <v>343</v>
      </c>
      <c r="R2370" s="1" t="s">
        <v>3301</v>
      </c>
      <c r="S2370" s="1" t="s">
        <v>3257</v>
      </c>
      <c r="T2370" s="1" t="s">
        <v>8942</v>
      </c>
      <c r="U2370" s="1" t="s">
        <v>8943</v>
      </c>
      <c r="V2370" s="18">
        <v>5.0925925925925921E-4</v>
      </c>
      <c r="W2370" s="18">
        <v>3.3333333333333335E-3</v>
      </c>
      <c r="X2370" s="18">
        <v>2.8240740740740739E-3</v>
      </c>
      <c r="Y2370" s="1" t="e">
        <f>VLOOKUP(A2370,tickets!A:A,1,0)</f>
        <v>#N/A</v>
      </c>
    </row>
    <row r="2371" spans="1:25" x14ac:dyDescent="0.2">
      <c r="A2371" s="1" t="s">
        <v>3398</v>
      </c>
      <c r="B2371" s="1" t="s">
        <v>115</v>
      </c>
      <c r="C2371" s="1" t="s">
        <v>22</v>
      </c>
      <c r="D2371" s="1" t="s">
        <v>243</v>
      </c>
      <c r="E2371" s="1" t="s">
        <v>47</v>
      </c>
      <c r="F2371" s="1" t="s">
        <v>120</v>
      </c>
      <c r="G2371" s="1" t="s">
        <v>116</v>
      </c>
      <c r="H2371" s="1" t="s">
        <v>40</v>
      </c>
      <c r="I2371" s="1" t="s">
        <v>117</v>
      </c>
      <c r="J2371" s="1" t="s">
        <v>81</v>
      </c>
      <c r="K2371" s="1" t="s">
        <v>138</v>
      </c>
      <c r="L2371" s="1" t="s">
        <v>3402</v>
      </c>
      <c r="M2371" s="1" t="s">
        <v>3399</v>
      </c>
      <c r="N2371" s="1" t="s">
        <v>3400</v>
      </c>
      <c r="O2371" s="1" t="s">
        <v>122</v>
      </c>
      <c r="P2371" s="1" t="s">
        <v>246</v>
      </c>
      <c r="Q2371" s="1" t="s">
        <v>247</v>
      </c>
      <c r="R2371" s="1" t="s">
        <v>3401</v>
      </c>
      <c r="S2371" s="1" t="s">
        <v>3257</v>
      </c>
      <c r="T2371" s="1" t="s">
        <v>9006</v>
      </c>
      <c r="U2371" s="1" t="s">
        <v>9007</v>
      </c>
      <c r="V2371" s="18">
        <v>0</v>
      </c>
      <c r="W2371" s="18">
        <v>0.13620370370370369</v>
      </c>
      <c r="X2371" s="18">
        <v>0.13620370370370369</v>
      </c>
      <c r="Y2371" s="1" t="e">
        <f>VLOOKUP(A2371,tickets!A:A,1,0)</f>
        <v>#N/A</v>
      </c>
    </row>
    <row r="2372" spans="1:25" x14ac:dyDescent="0.2">
      <c r="A2372" s="1" t="s">
        <v>3322</v>
      </c>
      <c r="B2372" s="1" t="s">
        <v>115</v>
      </c>
      <c r="C2372" s="1" t="s">
        <v>15</v>
      </c>
      <c r="D2372" s="1" t="s">
        <v>243</v>
      </c>
      <c r="E2372" s="1" t="s">
        <v>53</v>
      </c>
      <c r="F2372" s="1" t="s">
        <v>120</v>
      </c>
      <c r="G2372" s="1" t="s">
        <v>116</v>
      </c>
      <c r="H2372" s="1" t="s">
        <v>40</v>
      </c>
      <c r="I2372" s="1" t="s">
        <v>117</v>
      </c>
      <c r="J2372" s="1" t="s">
        <v>81</v>
      </c>
      <c r="K2372" s="1" t="s">
        <v>111</v>
      </c>
      <c r="L2372" s="1" t="s">
        <v>3326</v>
      </c>
      <c r="M2372" s="1" t="s">
        <v>3323</v>
      </c>
      <c r="N2372" s="1" t="s">
        <v>3324</v>
      </c>
      <c r="O2372" s="1" t="s">
        <v>165</v>
      </c>
      <c r="P2372" s="1" t="s">
        <v>246</v>
      </c>
      <c r="Q2372" s="1" t="s">
        <v>247</v>
      </c>
      <c r="R2372" s="1" t="s">
        <v>3325</v>
      </c>
      <c r="S2372" s="1" t="s">
        <v>3325</v>
      </c>
      <c r="T2372" s="1" t="s">
        <v>9185</v>
      </c>
      <c r="U2372" s="1" t="s">
        <v>9186</v>
      </c>
      <c r="V2372" s="18">
        <v>0</v>
      </c>
      <c r="W2372" s="18">
        <v>1.3078703703703703E-2</v>
      </c>
      <c r="X2372" s="18">
        <v>1.3078703703703703E-2</v>
      </c>
      <c r="Y2372" s="1" t="e">
        <f>VLOOKUP(A2372,tickets!A:A,1,0)</f>
        <v>#N/A</v>
      </c>
    </row>
    <row r="2373" spans="1:25" x14ac:dyDescent="0.2">
      <c r="A2373" s="1" t="s">
        <v>3345</v>
      </c>
      <c r="B2373" s="1" t="s">
        <v>115</v>
      </c>
      <c r="C2373" s="1" t="s">
        <v>14</v>
      </c>
      <c r="D2373" s="1" t="s">
        <v>243</v>
      </c>
      <c r="E2373" s="1" t="s">
        <v>48</v>
      </c>
      <c r="F2373" s="1" t="s">
        <v>144</v>
      </c>
      <c r="G2373" s="1" t="s">
        <v>116</v>
      </c>
      <c r="H2373" s="1" t="s">
        <v>40</v>
      </c>
      <c r="I2373" s="1" t="s">
        <v>117</v>
      </c>
      <c r="J2373" s="1" t="s">
        <v>81</v>
      </c>
      <c r="K2373" s="1" t="s">
        <v>204</v>
      </c>
      <c r="L2373" s="1" t="s">
        <v>3349</v>
      </c>
      <c r="M2373" s="1" t="s">
        <v>3346</v>
      </c>
      <c r="N2373" s="1" t="s">
        <v>3347</v>
      </c>
      <c r="O2373" s="1" t="s">
        <v>122</v>
      </c>
      <c r="P2373" s="1" t="s">
        <v>246</v>
      </c>
      <c r="Q2373" s="1" t="s">
        <v>247</v>
      </c>
      <c r="R2373" s="1" t="s">
        <v>3348</v>
      </c>
      <c r="S2373" s="1" t="s">
        <v>3257</v>
      </c>
      <c r="T2373" s="1" t="s">
        <v>8921</v>
      </c>
      <c r="U2373" s="1" t="s">
        <v>8922</v>
      </c>
      <c r="V2373" s="18">
        <v>0</v>
      </c>
      <c r="W2373" s="18">
        <v>4.3206018518518519E-2</v>
      </c>
      <c r="X2373" s="18">
        <v>4.3206018518518519E-2</v>
      </c>
      <c r="Y2373" s="1" t="e">
        <f>VLOOKUP(A2373,tickets!A:A,1,0)</f>
        <v>#N/A</v>
      </c>
    </row>
    <row r="2374" spans="1:25" hidden="1" x14ac:dyDescent="0.2">
      <c r="A2374" s="1" t="s">
        <v>9228</v>
      </c>
      <c r="B2374" s="1" t="s">
        <v>132</v>
      </c>
      <c r="C2374" s="1" t="s">
        <v>251</v>
      </c>
      <c r="D2374" s="1" t="s">
        <v>257</v>
      </c>
      <c r="E2374" s="1" t="s">
        <v>320</v>
      </c>
      <c r="F2374" s="1" t="s">
        <v>471</v>
      </c>
      <c r="G2374" s="1" t="s">
        <v>116</v>
      </c>
      <c r="H2374" s="1" t="s">
        <v>40</v>
      </c>
      <c r="I2374" s="1" t="s">
        <v>117</v>
      </c>
      <c r="J2374" s="1" t="s">
        <v>81</v>
      </c>
      <c r="K2374" s="1" t="s">
        <v>150</v>
      </c>
      <c r="L2374" s="1" t="s">
        <v>9156</v>
      </c>
      <c r="M2374" s="1" t="s">
        <v>12324</v>
      </c>
      <c r="N2374" s="1" t="s">
        <v>12325</v>
      </c>
      <c r="O2374" s="1" t="s">
        <v>122</v>
      </c>
      <c r="P2374" s="1" t="s">
        <v>199</v>
      </c>
      <c r="Q2374" s="1" t="s">
        <v>115</v>
      </c>
      <c r="R2374" s="1" t="s">
        <v>12326</v>
      </c>
      <c r="S2374" s="1" t="s">
        <v>3257</v>
      </c>
      <c r="T2374" s="1" t="s">
        <v>9229</v>
      </c>
      <c r="U2374" s="1" t="s">
        <v>262</v>
      </c>
      <c r="V2374" s="18">
        <v>2.2337962962962967E-3</v>
      </c>
      <c r="W2374" s="18">
        <v>9.2476851851851852E-3</v>
      </c>
      <c r="X2374" s="18">
        <v>7.013888888888889E-3</v>
      </c>
      <c r="Y2374" s="1" t="e">
        <f>VLOOKUP(A2374,tickets!A:A,1,0)</f>
        <v>#N/A</v>
      </c>
    </row>
    <row r="2375" spans="1:25" hidden="1" x14ac:dyDescent="0.2">
      <c r="A2375" s="1" t="s">
        <v>9282</v>
      </c>
      <c r="B2375" s="1" t="s">
        <v>132</v>
      </c>
      <c r="C2375" s="1" t="s">
        <v>250</v>
      </c>
      <c r="D2375" s="1" t="s">
        <v>251</v>
      </c>
      <c r="E2375" s="1" t="s">
        <v>289</v>
      </c>
      <c r="F2375" s="1" t="s">
        <v>290</v>
      </c>
      <c r="G2375" s="1" t="s">
        <v>110</v>
      </c>
      <c r="H2375" s="1" t="s">
        <v>50</v>
      </c>
      <c r="I2375" s="1" t="s">
        <v>109</v>
      </c>
      <c r="J2375" s="1" t="s">
        <v>81</v>
      </c>
      <c r="K2375" s="1" t="s">
        <v>129</v>
      </c>
      <c r="L2375" s="1" t="s">
        <v>254</v>
      </c>
      <c r="M2375" s="1" t="s">
        <v>12327</v>
      </c>
      <c r="N2375" s="1" t="s">
        <v>12328</v>
      </c>
      <c r="O2375" s="1" t="s">
        <v>122</v>
      </c>
      <c r="P2375" s="1" t="s">
        <v>246</v>
      </c>
      <c r="Q2375" s="1" t="s">
        <v>247</v>
      </c>
      <c r="R2375" s="1" t="s">
        <v>12329</v>
      </c>
      <c r="S2375" s="1" t="s">
        <v>3257</v>
      </c>
      <c r="T2375" s="1" t="s">
        <v>254</v>
      </c>
      <c r="U2375" s="1" t="s">
        <v>346</v>
      </c>
      <c r="V2375" s="18">
        <v>7.8703703703703705E-4</v>
      </c>
      <c r="W2375" s="18">
        <v>1.5740740740740741E-3</v>
      </c>
      <c r="X2375" s="18">
        <v>7.8703703703703705E-4</v>
      </c>
      <c r="Y2375" s="1" t="e">
        <f>VLOOKUP(A2375,tickets!A:A,1,0)</f>
        <v>#N/A</v>
      </c>
    </row>
    <row r="2376" spans="1:25" hidden="1" x14ac:dyDescent="0.2">
      <c r="A2376" s="1" t="s">
        <v>9247</v>
      </c>
      <c r="B2376" s="1" t="s">
        <v>132</v>
      </c>
      <c r="C2376" s="1" t="s">
        <v>309</v>
      </c>
      <c r="D2376" s="1" t="s">
        <v>257</v>
      </c>
      <c r="E2376" s="1" t="s">
        <v>244</v>
      </c>
      <c r="F2376" s="1" t="s">
        <v>461</v>
      </c>
      <c r="G2376" s="1" t="s">
        <v>116</v>
      </c>
      <c r="H2376" s="1" t="s">
        <v>40</v>
      </c>
      <c r="I2376" s="1" t="s">
        <v>117</v>
      </c>
      <c r="J2376" s="1" t="s">
        <v>81</v>
      </c>
      <c r="K2376" s="1" t="s">
        <v>118</v>
      </c>
      <c r="L2376" s="1" t="s">
        <v>7269</v>
      </c>
      <c r="M2376" s="1" t="s">
        <v>12330</v>
      </c>
      <c r="N2376" s="1" t="s">
        <v>12331</v>
      </c>
      <c r="O2376" s="1" t="s">
        <v>122</v>
      </c>
      <c r="P2376" s="1" t="s">
        <v>246</v>
      </c>
      <c r="Q2376" s="1" t="s">
        <v>247</v>
      </c>
      <c r="R2376" s="1" t="s">
        <v>12332</v>
      </c>
      <c r="S2376" s="1" t="s">
        <v>3257</v>
      </c>
      <c r="T2376" s="1" t="s">
        <v>9248</v>
      </c>
      <c r="U2376" s="1" t="s">
        <v>262</v>
      </c>
      <c r="V2376" s="18">
        <v>1.0879629629629629E-3</v>
      </c>
      <c r="W2376" s="18">
        <v>6.076388888888889E-3</v>
      </c>
      <c r="X2376" s="18">
        <v>4.9884259259259265E-3</v>
      </c>
      <c r="Y2376" s="1" t="e">
        <f>VLOOKUP(A2376,tickets!A:A,1,0)</f>
        <v>#N/A</v>
      </c>
    </row>
    <row r="2377" spans="1:25" hidden="1" x14ac:dyDescent="0.2">
      <c r="A2377" s="1" t="s">
        <v>3350</v>
      </c>
      <c r="B2377" s="1" t="s">
        <v>164</v>
      </c>
      <c r="C2377" s="1" t="s">
        <v>15</v>
      </c>
      <c r="D2377" s="1" t="s">
        <v>242</v>
      </c>
      <c r="E2377" s="1" t="s">
        <v>53</v>
      </c>
      <c r="F2377" s="1" t="s">
        <v>147</v>
      </c>
      <c r="G2377" s="1" t="s">
        <v>110</v>
      </c>
      <c r="H2377" s="1" t="s">
        <v>50</v>
      </c>
      <c r="I2377" s="1" t="s">
        <v>109</v>
      </c>
      <c r="J2377" s="1" t="s">
        <v>80</v>
      </c>
      <c r="K2377" s="1" t="s">
        <v>111</v>
      </c>
      <c r="L2377" s="1" t="s">
        <v>3354</v>
      </c>
      <c r="M2377" s="1" t="s">
        <v>3351</v>
      </c>
      <c r="N2377" s="1" t="s">
        <v>3352</v>
      </c>
      <c r="O2377" s="1" t="s">
        <v>165</v>
      </c>
      <c r="P2377" s="1" t="s">
        <v>9240</v>
      </c>
      <c r="Q2377" s="1" t="s">
        <v>230</v>
      </c>
      <c r="R2377" s="1" t="s">
        <v>3353</v>
      </c>
      <c r="S2377" s="1" t="s">
        <v>3353</v>
      </c>
      <c r="U2377" s="1" t="s">
        <v>3354</v>
      </c>
      <c r="V2377" s="18">
        <v>0</v>
      </c>
      <c r="W2377" s="18">
        <v>0</v>
      </c>
      <c r="X2377" s="18">
        <v>0</v>
      </c>
      <c r="Y2377" s="1" t="e">
        <f>VLOOKUP(A2377,tickets!A:A,1,0)</f>
        <v>#N/A</v>
      </c>
    </row>
    <row r="2378" spans="1:25" x14ac:dyDescent="0.2">
      <c r="A2378" s="1" t="s">
        <v>3608</v>
      </c>
      <c r="B2378" s="1" t="s">
        <v>115</v>
      </c>
      <c r="C2378" s="1" t="s">
        <v>24</v>
      </c>
      <c r="D2378" s="1" t="s">
        <v>339</v>
      </c>
      <c r="E2378" s="1" t="s">
        <v>54</v>
      </c>
      <c r="F2378" s="1" t="s">
        <v>202</v>
      </c>
      <c r="G2378" s="1" t="s">
        <v>110</v>
      </c>
      <c r="H2378" s="1" t="s">
        <v>50</v>
      </c>
      <c r="I2378" s="1" t="s">
        <v>109</v>
      </c>
      <c r="J2378" s="1" t="s">
        <v>81</v>
      </c>
      <c r="K2378" s="1" t="s">
        <v>3609</v>
      </c>
      <c r="L2378" s="1" t="s">
        <v>3612</v>
      </c>
      <c r="M2378" s="1" t="s">
        <v>3610</v>
      </c>
      <c r="N2378" s="1" t="s">
        <v>3366</v>
      </c>
      <c r="O2378" s="1" t="s">
        <v>122</v>
      </c>
      <c r="P2378" s="1" t="s">
        <v>199</v>
      </c>
      <c r="Q2378" s="1" t="s">
        <v>115</v>
      </c>
      <c r="R2378" s="1" t="s">
        <v>3611</v>
      </c>
      <c r="S2378" s="1" t="s">
        <v>3516</v>
      </c>
      <c r="T2378" s="1" t="s">
        <v>9319</v>
      </c>
      <c r="V2378" s="18">
        <v>1.0039583333333333</v>
      </c>
      <c r="W2378" s="18">
        <v>1.0373726851851852</v>
      </c>
      <c r="X2378" s="18">
        <v>3.3414351851851855E-2</v>
      </c>
      <c r="Y2378" s="1" t="e">
        <f>VLOOKUP(A2378,tickets!A:A,1,0)</f>
        <v>#N/A</v>
      </c>
    </row>
    <row r="2379" spans="1:25" x14ac:dyDescent="0.2">
      <c r="A2379" s="1" t="s">
        <v>3478</v>
      </c>
      <c r="B2379" s="1" t="s">
        <v>112</v>
      </c>
      <c r="C2379" s="1" t="s">
        <v>18</v>
      </c>
      <c r="D2379" s="1" t="s">
        <v>18</v>
      </c>
      <c r="E2379" s="1" t="s">
        <v>499</v>
      </c>
      <c r="F2379" s="1" t="s">
        <v>1770</v>
      </c>
      <c r="G2379" s="1" t="s">
        <v>110</v>
      </c>
      <c r="H2379" s="1" t="s">
        <v>50</v>
      </c>
      <c r="I2379" s="1" t="s">
        <v>109</v>
      </c>
      <c r="J2379" s="1" t="s">
        <v>81</v>
      </c>
      <c r="K2379" s="1" t="s">
        <v>111</v>
      </c>
      <c r="L2379" s="1" t="s">
        <v>3481</v>
      </c>
      <c r="M2379" s="1" t="s">
        <v>3479</v>
      </c>
      <c r="N2379" s="1" t="s">
        <v>3480</v>
      </c>
      <c r="O2379" s="1" t="s">
        <v>122</v>
      </c>
      <c r="P2379" s="1" t="s">
        <v>266</v>
      </c>
      <c r="Q2379" s="1" t="s">
        <v>267</v>
      </c>
      <c r="R2379" s="1" t="s">
        <v>3480</v>
      </c>
      <c r="S2379" s="1" t="s">
        <v>3257</v>
      </c>
      <c r="T2379" s="1" t="s">
        <v>9327</v>
      </c>
      <c r="V2379" s="18">
        <v>0</v>
      </c>
      <c r="W2379" s="18">
        <v>5.5555555555555556E-4</v>
      </c>
      <c r="X2379" s="18">
        <v>5.5555555555555556E-4</v>
      </c>
      <c r="Y2379" s="1" t="e">
        <f>VLOOKUP(A2379,tickets!A:A,1,0)</f>
        <v>#N/A</v>
      </c>
    </row>
    <row r="2380" spans="1:25" x14ac:dyDescent="0.2">
      <c r="A2380" s="1" t="s">
        <v>3932</v>
      </c>
      <c r="B2380" s="1" t="s">
        <v>112</v>
      </c>
      <c r="C2380" s="1" t="s">
        <v>21</v>
      </c>
      <c r="D2380" s="1" t="s">
        <v>373</v>
      </c>
      <c r="E2380" s="1" t="s">
        <v>43</v>
      </c>
      <c r="F2380" s="1" t="s">
        <v>134</v>
      </c>
      <c r="G2380" s="1" t="s">
        <v>110</v>
      </c>
      <c r="H2380" s="1" t="s">
        <v>50</v>
      </c>
      <c r="I2380" s="1" t="s">
        <v>109</v>
      </c>
      <c r="J2380" s="1" t="s">
        <v>81</v>
      </c>
      <c r="K2380" s="1" t="s">
        <v>121</v>
      </c>
      <c r="L2380" s="1" t="s">
        <v>3936</v>
      </c>
      <c r="M2380" s="1" t="s">
        <v>3933</v>
      </c>
      <c r="N2380" s="1" t="s">
        <v>3934</v>
      </c>
      <c r="O2380" s="1" t="s">
        <v>122</v>
      </c>
      <c r="P2380" s="1" t="s">
        <v>246</v>
      </c>
      <c r="Q2380" s="1" t="s">
        <v>247</v>
      </c>
      <c r="R2380" s="1" t="s">
        <v>3935</v>
      </c>
      <c r="S2380" s="1" t="s">
        <v>3862</v>
      </c>
      <c r="T2380" s="1" t="s">
        <v>504</v>
      </c>
      <c r="U2380" s="1" t="s">
        <v>9330</v>
      </c>
      <c r="V2380" s="18">
        <v>2.7452083333333337</v>
      </c>
      <c r="W2380" s="18">
        <v>2.8534837962962967</v>
      </c>
      <c r="X2380" s="18">
        <v>0.10827546296296296</v>
      </c>
      <c r="Y2380" s="1" t="e">
        <f>VLOOKUP(A2380,tickets!A:A,1,0)</f>
        <v>#N/A</v>
      </c>
    </row>
    <row r="2381" spans="1:25" x14ac:dyDescent="0.2">
      <c r="A2381" s="1" t="s">
        <v>3571</v>
      </c>
      <c r="B2381" s="1" t="s">
        <v>115</v>
      </c>
      <c r="C2381" s="1" t="s">
        <v>20</v>
      </c>
      <c r="D2381" s="1" t="s">
        <v>243</v>
      </c>
      <c r="E2381" s="1" t="s">
        <v>65</v>
      </c>
      <c r="F2381" s="1" t="s">
        <v>191</v>
      </c>
      <c r="G2381" s="1" t="s">
        <v>116</v>
      </c>
      <c r="H2381" s="1" t="s">
        <v>40</v>
      </c>
      <c r="I2381" s="1" t="s">
        <v>117</v>
      </c>
      <c r="J2381" s="1" t="s">
        <v>81</v>
      </c>
      <c r="K2381" s="1" t="s">
        <v>111</v>
      </c>
      <c r="L2381" s="1" t="s">
        <v>3575</v>
      </c>
      <c r="M2381" s="1" t="s">
        <v>3572</v>
      </c>
      <c r="N2381" s="1" t="s">
        <v>3573</v>
      </c>
      <c r="O2381" s="1" t="s">
        <v>122</v>
      </c>
      <c r="P2381" s="1" t="s">
        <v>246</v>
      </c>
      <c r="Q2381" s="1" t="s">
        <v>247</v>
      </c>
      <c r="R2381" s="1" t="s">
        <v>3574</v>
      </c>
      <c r="S2381" s="1" t="s">
        <v>3516</v>
      </c>
      <c r="T2381" s="1" t="s">
        <v>9077</v>
      </c>
      <c r="U2381" s="1" t="s">
        <v>9078</v>
      </c>
      <c r="V2381" s="18">
        <v>0.75697916666666665</v>
      </c>
      <c r="W2381" s="18">
        <v>1.009386574074074</v>
      </c>
      <c r="X2381" s="18">
        <v>0.25240740740740741</v>
      </c>
      <c r="Y2381" s="1" t="e">
        <f>VLOOKUP(A2381,tickets!A:A,1,0)</f>
        <v>#N/A</v>
      </c>
    </row>
    <row r="2382" spans="1:25" x14ac:dyDescent="0.2">
      <c r="A2382" s="1" t="s">
        <v>3473</v>
      </c>
      <c r="B2382" s="1" t="s">
        <v>115</v>
      </c>
      <c r="C2382" s="1" t="s">
        <v>14</v>
      </c>
      <c r="D2382" s="1" t="s">
        <v>243</v>
      </c>
      <c r="E2382" s="1" t="s">
        <v>52</v>
      </c>
      <c r="F2382" s="1" t="s">
        <v>191</v>
      </c>
      <c r="G2382" s="1" t="s">
        <v>116</v>
      </c>
      <c r="H2382" s="1" t="s">
        <v>40</v>
      </c>
      <c r="I2382" s="1" t="s">
        <v>117</v>
      </c>
      <c r="J2382" s="1" t="s">
        <v>81</v>
      </c>
      <c r="K2382" s="1" t="s">
        <v>111</v>
      </c>
      <c r="L2382" s="1" t="s">
        <v>3477</v>
      </c>
      <c r="M2382" s="1" t="s">
        <v>3474</v>
      </c>
      <c r="N2382" s="1" t="s">
        <v>3475</v>
      </c>
      <c r="O2382" s="1" t="s">
        <v>122</v>
      </c>
      <c r="P2382" s="1" t="s">
        <v>246</v>
      </c>
      <c r="Q2382" s="1" t="s">
        <v>247</v>
      </c>
      <c r="R2382" s="1" t="s">
        <v>3476</v>
      </c>
      <c r="S2382" s="1" t="s">
        <v>3257</v>
      </c>
      <c r="T2382" s="1" t="s">
        <v>8981</v>
      </c>
      <c r="U2382" s="1" t="s">
        <v>8982</v>
      </c>
      <c r="V2382" s="18">
        <v>5.0972222222222224E-2</v>
      </c>
      <c r="W2382" s="18">
        <v>0.22506944444444443</v>
      </c>
      <c r="X2382" s="18">
        <v>0.17409722222222224</v>
      </c>
      <c r="Y2382" s="1" t="e">
        <f>VLOOKUP(A2382,tickets!A:A,1,0)</f>
        <v>#N/A</v>
      </c>
    </row>
    <row r="2383" spans="1:25" x14ac:dyDescent="0.2">
      <c r="A2383" s="1" t="s">
        <v>3370</v>
      </c>
      <c r="B2383" s="1" t="s">
        <v>115</v>
      </c>
      <c r="C2383" s="1" t="s">
        <v>18</v>
      </c>
      <c r="D2383" s="1" t="s">
        <v>243</v>
      </c>
      <c r="E2383" s="1" t="s">
        <v>60</v>
      </c>
      <c r="F2383" s="1" t="s">
        <v>191</v>
      </c>
      <c r="G2383" s="1" t="s">
        <v>116</v>
      </c>
      <c r="H2383" s="1" t="s">
        <v>40</v>
      </c>
      <c r="I2383" s="1" t="s">
        <v>117</v>
      </c>
      <c r="J2383" s="1" t="s">
        <v>81</v>
      </c>
      <c r="K2383" s="1" t="s">
        <v>111</v>
      </c>
      <c r="L2383" s="1" t="s">
        <v>3374</v>
      </c>
      <c r="M2383" s="1" t="s">
        <v>3371</v>
      </c>
      <c r="N2383" s="1" t="s">
        <v>3372</v>
      </c>
      <c r="O2383" s="1" t="s">
        <v>122</v>
      </c>
      <c r="P2383" s="1" t="s">
        <v>246</v>
      </c>
      <c r="Q2383" s="1" t="s">
        <v>247</v>
      </c>
      <c r="R2383" s="1" t="s">
        <v>3373</v>
      </c>
      <c r="S2383" s="1" t="s">
        <v>3257</v>
      </c>
      <c r="T2383" s="1" t="s">
        <v>9047</v>
      </c>
      <c r="U2383" s="1" t="s">
        <v>9048</v>
      </c>
      <c r="V2383" s="18">
        <v>6.9606481481481478E-2</v>
      </c>
      <c r="W2383" s="18">
        <v>9.2986111111111103E-2</v>
      </c>
      <c r="X2383" s="18">
        <v>2.3379629629629629E-2</v>
      </c>
      <c r="Y2383" s="1" t="e">
        <f>VLOOKUP(A2383,tickets!A:A,1,0)</f>
        <v>#N/A</v>
      </c>
    </row>
    <row r="2384" spans="1:25" x14ac:dyDescent="0.2">
      <c r="A2384" s="1" t="s">
        <v>3883</v>
      </c>
      <c r="B2384" s="1" t="s">
        <v>175</v>
      </c>
      <c r="C2384" s="1" t="s">
        <v>16</v>
      </c>
      <c r="D2384" s="1" t="s">
        <v>16</v>
      </c>
      <c r="E2384" s="1" t="s">
        <v>54</v>
      </c>
      <c r="F2384" s="1" t="s">
        <v>183</v>
      </c>
      <c r="G2384" s="1" t="s">
        <v>110</v>
      </c>
      <c r="H2384" s="1" t="s">
        <v>50</v>
      </c>
      <c r="I2384" s="1" t="s">
        <v>109</v>
      </c>
      <c r="J2384" s="1" t="s">
        <v>81</v>
      </c>
      <c r="K2384" s="1" t="s">
        <v>9053</v>
      </c>
      <c r="L2384" s="1" t="s">
        <v>3887</v>
      </c>
      <c r="M2384" s="1" t="s">
        <v>3884</v>
      </c>
      <c r="N2384" s="1" t="s">
        <v>3885</v>
      </c>
      <c r="O2384" s="1" t="s">
        <v>122</v>
      </c>
      <c r="P2384" s="1" t="s">
        <v>266</v>
      </c>
      <c r="Q2384" s="1" t="s">
        <v>330</v>
      </c>
      <c r="R2384" s="1" t="s">
        <v>3886</v>
      </c>
      <c r="S2384" s="1" t="s">
        <v>3862</v>
      </c>
      <c r="T2384" s="1" t="s">
        <v>9054</v>
      </c>
      <c r="V2384" s="18">
        <v>2.8936689814814813</v>
      </c>
      <c r="W2384" s="18">
        <v>2.8937500000000003</v>
      </c>
      <c r="X2384" s="18">
        <v>8.1018518518518516E-5</v>
      </c>
      <c r="Y2384" s="1" t="e">
        <f>VLOOKUP(A2384,tickets!A:A,1,0)</f>
        <v>#N/A</v>
      </c>
    </row>
    <row r="2385" spans="1:25" x14ac:dyDescent="0.2">
      <c r="A2385" s="1" t="s">
        <v>3360</v>
      </c>
      <c r="B2385" s="1" t="s">
        <v>112</v>
      </c>
      <c r="C2385" s="1" t="s">
        <v>18</v>
      </c>
      <c r="D2385" s="1" t="s">
        <v>242</v>
      </c>
      <c r="E2385" s="1" t="s">
        <v>61</v>
      </c>
      <c r="F2385" s="1" t="s">
        <v>453</v>
      </c>
      <c r="G2385" s="1" t="s">
        <v>110</v>
      </c>
      <c r="H2385" s="1" t="s">
        <v>50</v>
      </c>
      <c r="I2385" s="1" t="s">
        <v>109</v>
      </c>
      <c r="J2385" s="1" t="s">
        <v>81</v>
      </c>
      <c r="K2385" s="1" t="s">
        <v>111</v>
      </c>
      <c r="L2385" s="1" t="s">
        <v>3364</v>
      </c>
      <c r="M2385" s="1" t="s">
        <v>3361</v>
      </c>
      <c r="N2385" s="1" t="s">
        <v>3362</v>
      </c>
      <c r="O2385" s="1" t="s">
        <v>122</v>
      </c>
      <c r="P2385" s="1" t="s">
        <v>266</v>
      </c>
      <c r="Q2385" s="1" t="s">
        <v>267</v>
      </c>
      <c r="R2385" s="1" t="s">
        <v>3363</v>
      </c>
      <c r="S2385" s="1" t="s">
        <v>3257</v>
      </c>
      <c r="T2385" s="1" t="s">
        <v>3364</v>
      </c>
      <c r="U2385" s="1" t="s">
        <v>3364</v>
      </c>
      <c r="V2385" s="18">
        <v>0</v>
      </c>
      <c r="W2385" s="18">
        <v>1.712962962962963E-3</v>
      </c>
      <c r="X2385" s="18">
        <v>1.712962962962963E-3</v>
      </c>
      <c r="Y2385" s="1" t="e">
        <f>VLOOKUP(A2385,tickets!A:A,1,0)</f>
        <v>#N/A</v>
      </c>
    </row>
    <row r="2386" spans="1:25" x14ac:dyDescent="0.2">
      <c r="A2386" s="1" t="s">
        <v>3365</v>
      </c>
      <c r="B2386" s="1" t="s">
        <v>112</v>
      </c>
      <c r="C2386" s="1" t="s">
        <v>18</v>
      </c>
      <c r="D2386" s="1" t="s">
        <v>242</v>
      </c>
      <c r="E2386" s="1" t="s">
        <v>61</v>
      </c>
      <c r="F2386" s="1" t="s">
        <v>453</v>
      </c>
      <c r="G2386" s="1" t="s">
        <v>110</v>
      </c>
      <c r="H2386" s="1" t="s">
        <v>50</v>
      </c>
      <c r="I2386" s="1" t="s">
        <v>109</v>
      </c>
      <c r="J2386" s="1" t="s">
        <v>81</v>
      </c>
      <c r="K2386" s="1" t="s">
        <v>111</v>
      </c>
      <c r="L2386" s="1" t="s">
        <v>3369</v>
      </c>
      <c r="M2386" s="1" t="s">
        <v>3366</v>
      </c>
      <c r="N2386" s="1" t="s">
        <v>3367</v>
      </c>
      <c r="O2386" s="1" t="s">
        <v>122</v>
      </c>
      <c r="P2386" s="1" t="s">
        <v>266</v>
      </c>
      <c r="Q2386" s="1" t="s">
        <v>267</v>
      </c>
      <c r="R2386" s="1" t="s">
        <v>3368</v>
      </c>
      <c r="S2386" s="1" t="s">
        <v>3257</v>
      </c>
      <c r="T2386" s="1" t="s">
        <v>3369</v>
      </c>
      <c r="U2386" s="1" t="s">
        <v>3369</v>
      </c>
      <c r="V2386" s="18">
        <v>0</v>
      </c>
      <c r="W2386" s="18">
        <v>2.3148148148148151E-3</v>
      </c>
      <c r="X2386" s="18">
        <v>2.3148148148148151E-3</v>
      </c>
      <c r="Y2386" s="1" t="e">
        <f>VLOOKUP(A2386,tickets!A:A,1,0)</f>
        <v>#N/A</v>
      </c>
    </row>
    <row r="2387" spans="1:25" x14ac:dyDescent="0.2">
      <c r="A2387" s="1" t="s">
        <v>3375</v>
      </c>
      <c r="B2387" s="1" t="s">
        <v>112</v>
      </c>
      <c r="C2387" s="1" t="s">
        <v>18</v>
      </c>
      <c r="D2387" s="1" t="s">
        <v>242</v>
      </c>
      <c r="E2387" s="1" t="s">
        <v>61</v>
      </c>
      <c r="F2387" s="1" t="s">
        <v>453</v>
      </c>
      <c r="G2387" s="1" t="s">
        <v>110</v>
      </c>
      <c r="H2387" s="1" t="s">
        <v>50</v>
      </c>
      <c r="I2387" s="1" t="s">
        <v>109</v>
      </c>
      <c r="J2387" s="1" t="s">
        <v>81</v>
      </c>
      <c r="K2387" s="1" t="s">
        <v>111</v>
      </c>
      <c r="L2387" s="1" t="s">
        <v>3379</v>
      </c>
      <c r="M2387" s="1" t="s">
        <v>3376</v>
      </c>
      <c r="N2387" s="1" t="s">
        <v>3377</v>
      </c>
      <c r="O2387" s="1" t="s">
        <v>122</v>
      </c>
      <c r="P2387" s="1" t="s">
        <v>266</v>
      </c>
      <c r="Q2387" s="1" t="s">
        <v>267</v>
      </c>
      <c r="R2387" s="1" t="s">
        <v>3378</v>
      </c>
      <c r="S2387" s="1" t="s">
        <v>3257</v>
      </c>
      <c r="T2387" s="1" t="s">
        <v>3379</v>
      </c>
      <c r="U2387" s="1" t="s">
        <v>3379</v>
      </c>
      <c r="V2387" s="18">
        <v>0</v>
      </c>
      <c r="W2387" s="18">
        <v>3.2754629629629631E-3</v>
      </c>
      <c r="X2387" s="18">
        <v>3.2754629629629631E-3</v>
      </c>
      <c r="Y2387" s="1" t="e">
        <f>VLOOKUP(A2387,tickets!A:A,1,0)</f>
        <v>#N/A</v>
      </c>
    </row>
    <row r="2388" spans="1:25" x14ac:dyDescent="0.2">
      <c r="A2388" s="1" t="s">
        <v>3380</v>
      </c>
      <c r="B2388" s="1" t="s">
        <v>112</v>
      </c>
      <c r="C2388" s="1" t="s">
        <v>18</v>
      </c>
      <c r="D2388" s="1" t="s">
        <v>242</v>
      </c>
      <c r="E2388" s="1" t="s">
        <v>61</v>
      </c>
      <c r="F2388" s="1" t="s">
        <v>453</v>
      </c>
      <c r="G2388" s="1" t="s">
        <v>110</v>
      </c>
      <c r="H2388" s="1" t="s">
        <v>50</v>
      </c>
      <c r="I2388" s="1" t="s">
        <v>109</v>
      </c>
      <c r="J2388" s="1" t="s">
        <v>81</v>
      </c>
      <c r="K2388" s="1" t="s">
        <v>111</v>
      </c>
      <c r="L2388" s="1" t="s">
        <v>540</v>
      </c>
      <c r="M2388" s="1" t="s">
        <v>3381</v>
      </c>
      <c r="N2388" s="1" t="s">
        <v>3382</v>
      </c>
      <c r="O2388" s="1" t="s">
        <v>122</v>
      </c>
      <c r="P2388" s="1" t="s">
        <v>266</v>
      </c>
      <c r="Q2388" s="1" t="s">
        <v>267</v>
      </c>
      <c r="R2388" s="1" t="s">
        <v>3383</v>
      </c>
      <c r="S2388" s="1" t="s">
        <v>3257</v>
      </c>
      <c r="T2388" s="1" t="s">
        <v>540</v>
      </c>
      <c r="U2388" s="1" t="s">
        <v>540</v>
      </c>
      <c r="V2388" s="18">
        <v>0</v>
      </c>
      <c r="W2388" s="18">
        <v>1.8287037037037037E-3</v>
      </c>
      <c r="X2388" s="18">
        <v>1.8287037037037037E-3</v>
      </c>
      <c r="Y2388" s="1" t="e">
        <f>VLOOKUP(A2388,tickets!A:A,1,0)</f>
        <v>#N/A</v>
      </c>
    </row>
    <row r="2389" spans="1:25" x14ac:dyDescent="0.2">
      <c r="A2389" s="1" t="s">
        <v>3487</v>
      </c>
      <c r="B2389" s="1" t="s">
        <v>216</v>
      </c>
      <c r="C2389" s="1" t="s">
        <v>17</v>
      </c>
      <c r="D2389" s="1" t="s">
        <v>242</v>
      </c>
      <c r="E2389" s="1" t="s">
        <v>197</v>
      </c>
      <c r="F2389" s="1" t="s">
        <v>147</v>
      </c>
      <c r="G2389" s="1" t="s">
        <v>110</v>
      </c>
      <c r="H2389" s="1" t="s">
        <v>50</v>
      </c>
      <c r="I2389" s="1" t="s">
        <v>109</v>
      </c>
      <c r="J2389" s="1" t="s">
        <v>81</v>
      </c>
      <c r="K2389" s="1" t="s">
        <v>111</v>
      </c>
      <c r="L2389" s="1" t="s">
        <v>3491</v>
      </c>
      <c r="M2389" s="1" t="s">
        <v>3488</v>
      </c>
      <c r="N2389" s="1" t="s">
        <v>3489</v>
      </c>
      <c r="O2389" s="1" t="s">
        <v>122</v>
      </c>
      <c r="P2389" s="1" t="s">
        <v>266</v>
      </c>
      <c r="Q2389" s="1" t="s">
        <v>267</v>
      </c>
      <c r="R2389" s="1" t="s">
        <v>3490</v>
      </c>
      <c r="S2389" s="1" t="s">
        <v>3257</v>
      </c>
      <c r="T2389" s="1" t="s">
        <v>9583</v>
      </c>
      <c r="V2389" s="18">
        <v>0</v>
      </c>
      <c r="W2389" s="18">
        <v>0</v>
      </c>
      <c r="X2389" s="18">
        <v>0</v>
      </c>
      <c r="Y2389" s="1" t="e">
        <f>VLOOKUP(A2389,tickets!A:A,1,0)</f>
        <v>#N/A</v>
      </c>
    </row>
    <row r="2390" spans="1:25" x14ac:dyDescent="0.2">
      <c r="A2390" s="1" t="s">
        <v>3403</v>
      </c>
      <c r="B2390" s="1" t="s">
        <v>112</v>
      </c>
      <c r="C2390" s="1" t="s">
        <v>18</v>
      </c>
      <c r="D2390" s="1" t="s">
        <v>18</v>
      </c>
      <c r="E2390" s="1" t="s">
        <v>499</v>
      </c>
      <c r="F2390" s="1" t="s">
        <v>1770</v>
      </c>
      <c r="G2390" s="1" t="s">
        <v>110</v>
      </c>
      <c r="H2390" s="1" t="s">
        <v>50</v>
      </c>
      <c r="I2390" s="1" t="s">
        <v>109</v>
      </c>
      <c r="J2390" s="1" t="s">
        <v>81</v>
      </c>
      <c r="K2390" s="1" t="s">
        <v>111</v>
      </c>
      <c r="L2390" s="1" t="s">
        <v>3407</v>
      </c>
      <c r="M2390" s="1" t="s">
        <v>3404</v>
      </c>
      <c r="N2390" s="1" t="s">
        <v>3405</v>
      </c>
      <c r="O2390" s="1" t="s">
        <v>122</v>
      </c>
      <c r="P2390" s="1" t="s">
        <v>266</v>
      </c>
      <c r="Q2390" s="1" t="s">
        <v>267</v>
      </c>
      <c r="R2390" s="1" t="s">
        <v>3406</v>
      </c>
      <c r="S2390" s="1" t="s">
        <v>3257</v>
      </c>
      <c r="T2390" s="1" t="s">
        <v>9189</v>
      </c>
      <c r="U2390" s="1" t="s">
        <v>6339</v>
      </c>
      <c r="V2390" s="18">
        <v>0</v>
      </c>
      <c r="W2390" s="18">
        <v>1.1111111111111111E-3</v>
      </c>
      <c r="X2390" s="18">
        <v>1.1111111111111111E-3</v>
      </c>
      <c r="Y2390" s="1" t="e">
        <f>VLOOKUP(A2390,tickets!A:A,1,0)</f>
        <v>#N/A</v>
      </c>
    </row>
    <row r="2391" spans="1:25" hidden="1" x14ac:dyDescent="0.2">
      <c r="A2391" s="1" t="s">
        <v>9100</v>
      </c>
      <c r="B2391" s="1" t="s">
        <v>132</v>
      </c>
      <c r="C2391" s="1" t="s">
        <v>251</v>
      </c>
      <c r="D2391" s="1" t="s">
        <v>257</v>
      </c>
      <c r="E2391" s="1" t="s">
        <v>320</v>
      </c>
      <c r="F2391" s="1" t="s">
        <v>219</v>
      </c>
      <c r="G2391" s="1" t="s">
        <v>116</v>
      </c>
      <c r="H2391" s="1" t="s">
        <v>40</v>
      </c>
      <c r="I2391" s="1" t="s">
        <v>117</v>
      </c>
      <c r="J2391" s="1" t="s">
        <v>81</v>
      </c>
      <c r="K2391" s="1" t="s">
        <v>129</v>
      </c>
      <c r="L2391" s="1" t="s">
        <v>314</v>
      </c>
      <c r="M2391" s="1" t="s">
        <v>12333</v>
      </c>
      <c r="N2391" s="1" t="s">
        <v>12334</v>
      </c>
      <c r="O2391" s="1" t="s">
        <v>122</v>
      </c>
      <c r="P2391" s="1" t="s">
        <v>199</v>
      </c>
      <c r="Q2391" s="1" t="s">
        <v>115</v>
      </c>
      <c r="R2391" s="1" t="s">
        <v>12335</v>
      </c>
      <c r="S2391" s="1" t="s">
        <v>3257</v>
      </c>
      <c r="T2391" s="1" t="s">
        <v>9101</v>
      </c>
      <c r="U2391" s="1" t="s">
        <v>262</v>
      </c>
      <c r="V2391" s="18">
        <v>3.4421296296296297E-2</v>
      </c>
      <c r="W2391" s="18">
        <v>5.0162037037037033E-2</v>
      </c>
      <c r="X2391" s="18">
        <v>1.5740740740740743E-2</v>
      </c>
      <c r="Y2391" s="1" t="e">
        <f>VLOOKUP(A2391,tickets!A:A,1,0)</f>
        <v>#N/A</v>
      </c>
    </row>
    <row r="2392" spans="1:25" hidden="1" x14ac:dyDescent="0.2">
      <c r="A2392" s="1" t="s">
        <v>9102</v>
      </c>
      <c r="B2392" s="1" t="s">
        <v>132</v>
      </c>
      <c r="C2392" s="1" t="s">
        <v>251</v>
      </c>
      <c r="D2392" s="1" t="s">
        <v>257</v>
      </c>
      <c r="E2392" s="1" t="s">
        <v>320</v>
      </c>
      <c r="F2392" s="1" t="s">
        <v>219</v>
      </c>
      <c r="G2392" s="1" t="s">
        <v>116</v>
      </c>
      <c r="H2392" s="1" t="s">
        <v>40</v>
      </c>
      <c r="I2392" s="1" t="s">
        <v>117</v>
      </c>
      <c r="J2392" s="1" t="s">
        <v>81</v>
      </c>
      <c r="K2392" s="1" t="s">
        <v>129</v>
      </c>
      <c r="L2392" s="1" t="s">
        <v>314</v>
      </c>
      <c r="M2392" s="1" t="s">
        <v>12336</v>
      </c>
      <c r="N2392" s="1" t="s">
        <v>12337</v>
      </c>
      <c r="O2392" s="1" t="s">
        <v>122</v>
      </c>
      <c r="P2392" s="1" t="s">
        <v>199</v>
      </c>
      <c r="Q2392" s="1" t="s">
        <v>115</v>
      </c>
      <c r="R2392" s="1" t="s">
        <v>12338</v>
      </c>
      <c r="S2392" s="1" t="s">
        <v>3257</v>
      </c>
      <c r="T2392" s="1" t="s">
        <v>9103</v>
      </c>
      <c r="U2392" s="1" t="s">
        <v>262</v>
      </c>
      <c r="V2392" s="18">
        <v>3.366898148148148E-2</v>
      </c>
      <c r="W2392" s="18">
        <v>4.7905092592592589E-2</v>
      </c>
      <c r="X2392" s="18">
        <v>1.4236111111111111E-2</v>
      </c>
      <c r="Y2392" s="1" t="e">
        <f>VLOOKUP(A2392,tickets!A:A,1,0)</f>
        <v>#N/A</v>
      </c>
    </row>
    <row r="2393" spans="1:25" hidden="1" x14ac:dyDescent="0.2">
      <c r="A2393" s="1" t="s">
        <v>3492</v>
      </c>
      <c r="B2393" s="1" t="s">
        <v>124</v>
      </c>
      <c r="C2393" s="1" t="s">
        <v>17</v>
      </c>
      <c r="D2393" s="1" t="s">
        <v>277</v>
      </c>
      <c r="E2393" s="1" t="s">
        <v>197</v>
      </c>
      <c r="F2393" s="1" t="s">
        <v>125</v>
      </c>
      <c r="G2393" s="1" t="s">
        <v>123</v>
      </c>
      <c r="H2393" s="1" t="s">
        <v>50</v>
      </c>
      <c r="I2393" s="1" t="s">
        <v>109</v>
      </c>
      <c r="J2393" s="1" t="s">
        <v>80</v>
      </c>
      <c r="K2393" s="1" t="s">
        <v>459</v>
      </c>
      <c r="L2393" s="1" t="s">
        <v>3495</v>
      </c>
      <c r="M2393" s="1" t="s">
        <v>3493</v>
      </c>
      <c r="N2393" s="1" t="s">
        <v>3493</v>
      </c>
      <c r="O2393" s="1" t="s">
        <v>122</v>
      </c>
      <c r="P2393" s="1" t="s">
        <v>266</v>
      </c>
      <c r="Q2393" s="1" t="s">
        <v>267</v>
      </c>
      <c r="R2393" s="1" t="s">
        <v>3494</v>
      </c>
      <c r="S2393" s="1" t="s">
        <v>3257</v>
      </c>
      <c r="T2393" s="1" t="s">
        <v>9052</v>
      </c>
      <c r="V2393" s="18">
        <v>0.14603009259259259</v>
      </c>
      <c r="W2393" s="18">
        <v>0.16256944444444446</v>
      </c>
      <c r="X2393" s="18">
        <v>1.653935185185185E-2</v>
      </c>
      <c r="Y2393" s="1" t="e">
        <f>VLOOKUP(A2393,tickets!A:A,1,0)</f>
        <v>#N/A</v>
      </c>
    </row>
    <row r="2394" spans="1:25" x14ac:dyDescent="0.2">
      <c r="A2394" s="1" t="s">
        <v>3384</v>
      </c>
      <c r="B2394" s="1" t="s">
        <v>112</v>
      </c>
      <c r="C2394" s="1" t="s">
        <v>18</v>
      </c>
      <c r="D2394" s="1" t="s">
        <v>242</v>
      </c>
      <c r="E2394" s="1" t="s">
        <v>61</v>
      </c>
      <c r="F2394" s="1" t="s">
        <v>453</v>
      </c>
      <c r="G2394" s="1" t="s">
        <v>110</v>
      </c>
      <c r="H2394" s="1" t="s">
        <v>50</v>
      </c>
      <c r="I2394" s="1" t="s">
        <v>109</v>
      </c>
      <c r="J2394" s="1" t="s">
        <v>81</v>
      </c>
      <c r="K2394" s="1" t="s">
        <v>111</v>
      </c>
      <c r="L2394" s="1" t="s">
        <v>542</v>
      </c>
      <c r="M2394" s="1" t="s">
        <v>3385</v>
      </c>
      <c r="N2394" s="1" t="s">
        <v>3386</v>
      </c>
      <c r="O2394" s="1" t="s">
        <v>122</v>
      </c>
      <c r="P2394" s="1" t="s">
        <v>266</v>
      </c>
      <c r="Q2394" s="1" t="s">
        <v>267</v>
      </c>
      <c r="R2394" s="1" t="s">
        <v>3387</v>
      </c>
      <c r="S2394" s="1" t="s">
        <v>3257</v>
      </c>
      <c r="T2394" s="1" t="s">
        <v>542</v>
      </c>
      <c r="U2394" s="1" t="s">
        <v>542</v>
      </c>
      <c r="V2394" s="18">
        <v>0</v>
      </c>
      <c r="W2394" s="18">
        <v>2.4768518518518516E-3</v>
      </c>
      <c r="X2394" s="18">
        <v>2.4768518518518516E-3</v>
      </c>
      <c r="Y2394" s="1" t="e">
        <f>VLOOKUP(A2394,tickets!A:A,1,0)</f>
        <v>#N/A</v>
      </c>
    </row>
    <row r="2395" spans="1:25" x14ac:dyDescent="0.2">
      <c r="A2395" s="1" t="s">
        <v>3388</v>
      </c>
      <c r="B2395" s="1" t="s">
        <v>112</v>
      </c>
      <c r="C2395" s="1" t="s">
        <v>18</v>
      </c>
      <c r="D2395" s="1" t="s">
        <v>242</v>
      </c>
      <c r="E2395" s="1" t="s">
        <v>61</v>
      </c>
      <c r="F2395" s="1" t="s">
        <v>453</v>
      </c>
      <c r="G2395" s="1" t="s">
        <v>110</v>
      </c>
      <c r="H2395" s="1" t="s">
        <v>50</v>
      </c>
      <c r="I2395" s="1" t="s">
        <v>109</v>
      </c>
      <c r="J2395" s="1" t="s">
        <v>81</v>
      </c>
      <c r="K2395" s="1" t="s">
        <v>111</v>
      </c>
      <c r="L2395" s="1" t="s">
        <v>3392</v>
      </c>
      <c r="M2395" s="1" t="s">
        <v>3389</v>
      </c>
      <c r="N2395" s="1" t="s">
        <v>3390</v>
      </c>
      <c r="O2395" s="1" t="s">
        <v>122</v>
      </c>
      <c r="P2395" s="1" t="s">
        <v>266</v>
      </c>
      <c r="Q2395" s="1" t="s">
        <v>267</v>
      </c>
      <c r="R2395" s="1" t="s">
        <v>3391</v>
      </c>
      <c r="S2395" s="1" t="s">
        <v>3257</v>
      </c>
      <c r="T2395" s="1" t="s">
        <v>9259</v>
      </c>
      <c r="U2395" s="1" t="s">
        <v>9259</v>
      </c>
      <c r="V2395" s="18">
        <v>0</v>
      </c>
      <c r="W2395" s="18">
        <v>6.782407407407408E-3</v>
      </c>
      <c r="X2395" s="18">
        <v>6.782407407407408E-3</v>
      </c>
      <c r="Y2395" s="1" t="e">
        <f>VLOOKUP(A2395,tickets!A:A,1,0)</f>
        <v>#N/A</v>
      </c>
    </row>
    <row r="2396" spans="1:25" hidden="1" x14ac:dyDescent="0.2">
      <c r="A2396" s="1" t="s">
        <v>9260</v>
      </c>
      <c r="B2396" s="1" t="s">
        <v>132</v>
      </c>
      <c r="C2396" s="1" t="s">
        <v>251</v>
      </c>
      <c r="D2396" s="1" t="s">
        <v>257</v>
      </c>
      <c r="E2396" s="1" t="s">
        <v>320</v>
      </c>
      <c r="F2396" s="1" t="s">
        <v>174</v>
      </c>
      <c r="G2396" s="1" t="s">
        <v>116</v>
      </c>
      <c r="H2396" s="1" t="s">
        <v>40</v>
      </c>
      <c r="I2396" s="1" t="s">
        <v>117</v>
      </c>
      <c r="J2396" s="1" t="s">
        <v>81</v>
      </c>
      <c r="K2396" s="1" t="s">
        <v>129</v>
      </c>
      <c r="L2396" s="1" t="s">
        <v>264</v>
      </c>
      <c r="M2396" s="1" t="s">
        <v>12339</v>
      </c>
      <c r="N2396" s="1" t="s">
        <v>12340</v>
      </c>
      <c r="O2396" s="1" t="s">
        <v>122</v>
      </c>
      <c r="P2396" s="1" t="s">
        <v>199</v>
      </c>
      <c r="Q2396" s="1" t="s">
        <v>115</v>
      </c>
      <c r="R2396" s="1" t="s">
        <v>12341</v>
      </c>
      <c r="S2396" s="1" t="s">
        <v>3257</v>
      </c>
      <c r="T2396" s="1" t="s">
        <v>9261</v>
      </c>
      <c r="U2396" s="1" t="s">
        <v>262</v>
      </c>
      <c r="V2396" s="18">
        <v>9.7569444444444448E-3</v>
      </c>
      <c r="W2396" s="18">
        <v>1.9756944444444445E-2</v>
      </c>
      <c r="X2396" s="18">
        <v>0.01</v>
      </c>
      <c r="Y2396" s="1" t="e">
        <f>VLOOKUP(A2396,tickets!A:A,1,0)</f>
        <v>#N/A</v>
      </c>
    </row>
    <row r="2397" spans="1:25" hidden="1" x14ac:dyDescent="0.2">
      <c r="A2397" s="1" t="s">
        <v>9215</v>
      </c>
      <c r="B2397" s="1" t="s">
        <v>132</v>
      </c>
      <c r="C2397" s="1" t="s">
        <v>251</v>
      </c>
      <c r="D2397" s="1" t="s">
        <v>374</v>
      </c>
      <c r="E2397" s="1" t="s">
        <v>320</v>
      </c>
      <c r="F2397" s="1" t="s">
        <v>442</v>
      </c>
      <c r="G2397" s="1" t="s">
        <v>116</v>
      </c>
      <c r="H2397" s="1" t="s">
        <v>40</v>
      </c>
      <c r="I2397" s="1" t="s">
        <v>117</v>
      </c>
      <c r="J2397" s="1" t="s">
        <v>81</v>
      </c>
      <c r="K2397" s="1" t="s">
        <v>148</v>
      </c>
      <c r="L2397" s="1" t="s">
        <v>366</v>
      </c>
      <c r="M2397" s="1" t="s">
        <v>12342</v>
      </c>
      <c r="N2397" s="1" t="s">
        <v>12343</v>
      </c>
      <c r="O2397" s="1" t="s">
        <v>122</v>
      </c>
      <c r="P2397" s="1" t="s">
        <v>199</v>
      </c>
      <c r="Q2397" s="1" t="s">
        <v>115</v>
      </c>
      <c r="R2397" s="1" t="s">
        <v>12344</v>
      </c>
      <c r="S2397" s="1" t="s">
        <v>3257</v>
      </c>
      <c r="T2397" s="1" t="s">
        <v>9216</v>
      </c>
      <c r="U2397" s="1" t="s">
        <v>262</v>
      </c>
      <c r="V2397" s="18">
        <v>3.1655092592592596E-2</v>
      </c>
      <c r="W2397" s="18">
        <v>4.0509259259259259E-2</v>
      </c>
      <c r="X2397" s="18">
        <v>8.8541666666666664E-3</v>
      </c>
      <c r="Y2397" s="1" t="e">
        <f>VLOOKUP(A2397,tickets!A:A,1,0)</f>
        <v>#N/A</v>
      </c>
    </row>
    <row r="2398" spans="1:25" x14ac:dyDescent="0.2">
      <c r="A2398" s="1" t="s">
        <v>3518</v>
      </c>
      <c r="B2398" s="1" t="s">
        <v>112</v>
      </c>
      <c r="C2398" s="1" t="s">
        <v>19</v>
      </c>
      <c r="D2398" s="1" t="s">
        <v>373</v>
      </c>
      <c r="E2398" s="1" t="s">
        <v>64</v>
      </c>
      <c r="F2398" s="1" t="s">
        <v>133</v>
      </c>
      <c r="G2398" s="1" t="s">
        <v>116</v>
      </c>
      <c r="H2398" s="1" t="s">
        <v>50</v>
      </c>
      <c r="I2398" s="1" t="s">
        <v>109</v>
      </c>
      <c r="J2398" s="1" t="s">
        <v>81</v>
      </c>
      <c r="K2398" s="1" t="s">
        <v>121</v>
      </c>
      <c r="L2398" s="1" t="s">
        <v>3522</v>
      </c>
      <c r="M2398" s="1" t="s">
        <v>3519</v>
      </c>
      <c r="N2398" s="1" t="s">
        <v>3520</v>
      </c>
      <c r="O2398" s="1" t="s">
        <v>122</v>
      </c>
      <c r="P2398" s="1" t="s">
        <v>266</v>
      </c>
      <c r="Q2398" s="1" t="s">
        <v>267</v>
      </c>
      <c r="R2398" s="1" t="s">
        <v>3521</v>
      </c>
      <c r="S2398" s="1" t="s">
        <v>3516</v>
      </c>
      <c r="T2398" s="1" t="s">
        <v>9676</v>
      </c>
      <c r="U2398" s="1" t="s">
        <v>9057</v>
      </c>
      <c r="V2398" s="18">
        <v>0.62799768518518517</v>
      </c>
      <c r="W2398" s="18">
        <v>0.65791666666666659</v>
      </c>
      <c r="X2398" s="18">
        <v>2.991898148148148E-2</v>
      </c>
      <c r="Y2398" s="1" t="e">
        <f>VLOOKUP(A2398,tickets!A:A,1,0)</f>
        <v>#N/A</v>
      </c>
    </row>
    <row r="2399" spans="1:25" x14ac:dyDescent="0.2">
      <c r="A2399" s="1" t="s">
        <v>3408</v>
      </c>
      <c r="B2399" s="1" t="s">
        <v>167</v>
      </c>
      <c r="C2399" s="1" t="s">
        <v>22</v>
      </c>
      <c r="D2399" s="1" t="s">
        <v>243</v>
      </c>
      <c r="E2399" s="1" t="s">
        <v>46</v>
      </c>
      <c r="F2399" s="1" t="s">
        <v>191</v>
      </c>
      <c r="G2399" s="1" t="s">
        <v>116</v>
      </c>
      <c r="H2399" s="1" t="s">
        <v>40</v>
      </c>
      <c r="I2399" s="1" t="s">
        <v>117</v>
      </c>
      <c r="J2399" s="1" t="s">
        <v>81</v>
      </c>
      <c r="K2399" s="1" t="s">
        <v>169</v>
      </c>
      <c r="L2399" s="1" t="s">
        <v>3412</v>
      </c>
      <c r="M2399" s="1" t="s">
        <v>3409</v>
      </c>
      <c r="N2399" s="1" t="s">
        <v>3410</v>
      </c>
      <c r="O2399" s="1" t="s">
        <v>122</v>
      </c>
      <c r="P2399" s="1" t="s">
        <v>266</v>
      </c>
      <c r="Q2399" s="1" t="s">
        <v>330</v>
      </c>
      <c r="R2399" s="1" t="s">
        <v>3411</v>
      </c>
      <c r="S2399" s="1" t="s">
        <v>3257</v>
      </c>
      <c r="T2399" s="1" t="s">
        <v>9262</v>
      </c>
      <c r="U2399" s="1" t="s">
        <v>331</v>
      </c>
      <c r="V2399" s="18">
        <v>0</v>
      </c>
      <c r="W2399" s="18">
        <v>1.0358796296296295E-2</v>
      </c>
      <c r="X2399" s="18">
        <v>1.0358796296296295E-2</v>
      </c>
      <c r="Y2399" s="1" t="e">
        <f>VLOOKUP(A2399,tickets!A:A,1,0)</f>
        <v>#N/A</v>
      </c>
    </row>
    <row r="2400" spans="1:25" hidden="1" x14ac:dyDescent="0.2">
      <c r="A2400" s="1" t="s">
        <v>9198</v>
      </c>
      <c r="B2400" s="1" t="s">
        <v>132</v>
      </c>
      <c r="C2400" s="1" t="s">
        <v>250</v>
      </c>
      <c r="D2400" s="1" t="s">
        <v>251</v>
      </c>
      <c r="E2400" s="1" t="s">
        <v>268</v>
      </c>
      <c r="F2400" s="1" t="s">
        <v>367</v>
      </c>
      <c r="G2400" s="1" t="s">
        <v>110</v>
      </c>
      <c r="H2400" s="1" t="s">
        <v>50</v>
      </c>
      <c r="I2400" s="1" t="s">
        <v>109</v>
      </c>
      <c r="J2400" s="1" t="s">
        <v>81</v>
      </c>
      <c r="K2400" s="1" t="s">
        <v>129</v>
      </c>
      <c r="L2400" s="1" t="s">
        <v>475</v>
      </c>
      <c r="M2400" s="1" t="s">
        <v>12345</v>
      </c>
      <c r="N2400" s="1" t="s">
        <v>12346</v>
      </c>
      <c r="O2400" s="1" t="s">
        <v>122</v>
      </c>
      <c r="P2400" s="1" t="s">
        <v>246</v>
      </c>
      <c r="Q2400" s="1" t="s">
        <v>247</v>
      </c>
      <c r="R2400" s="1" t="s">
        <v>12347</v>
      </c>
      <c r="S2400" s="1" t="s">
        <v>3257</v>
      </c>
      <c r="T2400" s="1" t="s">
        <v>475</v>
      </c>
      <c r="U2400" s="1" t="s">
        <v>439</v>
      </c>
      <c r="V2400" s="18">
        <v>1.9560185185185184E-3</v>
      </c>
      <c r="W2400" s="18">
        <v>2.9629629629629628E-3</v>
      </c>
      <c r="X2400" s="18">
        <v>1.0069444444444444E-3</v>
      </c>
      <c r="Y2400" s="1" t="e">
        <f>VLOOKUP(A2400,tickets!A:A,1,0)</f>
        <v>#N/A</v>
      </c>
    </row>
    <row r="2401" spans="1:25" x14ac:dyDescent="0.2">
      <c r="A2401" s="1" t="s">
        <v>3428</v>
      </c>
      <c r="B2401" s="1" t="s">
        <v>112</v>
      </c>
      <c r="C2401" s="1" t="s">
        <v>18</v>
      </c>
      <c r="D2401" s="1" t="s">
        <v>18</v>
      </c>
      <c r="E2401" s="1" t="s">
        <v>60</v>
      </c>
      <c r="F2401" s="1" t="s">
        <v>445</v>
      </c>
      <c r="G2401" s="1" t="s">
        <v>110</v>
      </c>
      <c r="H2401" s="1" t="s">
        <v>50</v>
      </c>
      <c r="I2401" s="1" t="s">
        <v>109</v>
      </c>
      <c r="J2401" s="1" t="s">
        <v>81</v>
      </c>
      <c r="K2401" s="1" t="s">
        <v>111</v>
      </c>
      <c r="L2401" s="1" t="s">
        <v>3432</v>
      </c>
      <c r="M2401" s="1" t="s">
        <v>3429</v>
      </c>
      <c r="N2401" s="1" t="s">
        <v>3430</v>
      </c>
      <c r="O2401" s="1" t="s">
        <v>122</v>
      </c>
      <c r="P2401" s="1" t="s">
        <v>266</v>
      </c>
      <c r="Q2401" s="1" t="s">
        <v>267</v>
      </c>
      <c r="R2401" s="1" t="s">
        <v>3431</v>
      </c>
      <c r="S2401" s="1" t="s">
        <v>3257</v>
      </c>
      <c r="T2401" s="1" t="s">
        <v>9096</v>
      </c>
      <c r="U2401" s="1" t="s">
        <v>9096</v>
      </c>
      <c r="V2401" s="18">
        <v>0</v>
      </c>
      <c r="W2401" s="18">
        <v>9.0509259259259258E-3</v>
      </c>
      <c r="X2401" s="18">
        <v>9.0509259259259258E-3</v>
      </c>
      <c r="Y2401" s="1" t="e">
        <f>VLOOKUP(A2401,tickets!A:A,1,0)</f>
        <v>#N/A</v>
      </c>
    </row>
    <row r="2402" spans="1:25" x14ac:dyDescent="0.2">
      <c r="A2402" s="1" t="s">
        <v>3438</v>
      </c>
      <c r="B2402" s="1" t="s">
        <v>112</v>
      </c>
      <c r="C2402" s="1" t="s">
        <v>18</v>
      </c>
      <c r="D2402" s="1" t="s">
        <v>18</v>
      </c>
      <c r="E2402" s="1" t="s">
        <v>60</v>
      </c>
      <c r="F2402" s="1" t="s">
        <v>445</v>
      </c>
      <c r="G2402" s="1" t="s">
        <v>110</v>
      </c>
      <c r="H2402" s="1" t="s">
        <v>50</v>
      </c>
      <c r="I2402" s="1" t="s">
        <v>109</v>
      </c>
      <c r="J2402" s="1" t="s">
        <v>81</v>
      </c>
      <c r="K2402" s="1" t="s">
        <v>111</v>
      </c>
      <c r="L2402" s="1" t="s">
        <v>3442</v>
      </c>
      <c r="M2402" s="1" t="s">
        <v>3439</v>
      </c>
      <c r="N2402" s="1" t="s">
        <v>3440</v>
      </c>
      <c r="O2402" s="1" t="s">
        <v>122</v>
      </c>
      <c r="P2402" s="1" t="s">
        <v>266</v>
      </c>
      <c r="Q2402" s="1" t="s">
        <v>267</v>
      </c>
      <c r="R2402" s="1" t="s">
        <v>3441</v>
      </c>
      <c r="S2402" s="1" t="s">
        <v>3257</v>
      </c>
      <c r="T2402" s="1" t="s">
        <v>3442</v>
      </c>
      <c r="U2402" s="1" t="s">
        <v>9079</v>
      </c>
      <c r="V2402" s="18">
        <v>0</v>
      </c>
      <c r="W2402" s="18">
        <v>9.571759259259259E-3</v>
      </c>
      <c r="X2402" s="18">
        <v>9.571759259259259E-3</v>
      </c>
      <c r="Y2402" s="1" t="e">
        <f>VLOOKUP(A2402,tickets!A:A,1,0)</f>
        <v>#N/A</v>
      </c>
    </row>
    <row r="2403" spans="1:25" x14ac:dyDescent="0.2">
      <c r="A2403" s="1" t="s">
        <v>3413</v>
      </c>
      <c r="B2403" s="1" t="s">
        <v>112</v>
      </c>
      <c r="C2403" s="1" t="s">
        <v>18</v>
      </c>
      <c r="D2403" s="1" t="s">
        <v>18</v>
      </c>
      <c r="E2403" s="1" t="s">
        <v>60</v>
      </c>
      <c r="F2403" s="1" t="s">
        <v>445</v>
      </c>
      <c r="G2403" s="1" t="s">
        <v>110</v>
      </c>
      <c r="H2403" s="1" t="s">
        <v>50</v>
      </c>
      <c r="I2403" s="1" t="s">
        <v>109</v>
      </c>
      <c r="J2403" s="1" t="s">
        <v>81</v>
      </c>
      <c r="K2403" s="1" t="s">
        <v>111</v>
      </c>
      <c r="L2403" s="1" t="s">
        <v>3417</v>
      </c>
      <c r="M2403" s="1" t="s">
        <v>3414</v>
      </c>
      <c r="N2403" s="1" t="s">
        <v>3415</v>
      </c>
      <c r="O2403" s="1" t="s">
        <v>122</v>
      </c>
      <c r="P2403" s="1" t="s">
        <v>266</v>
      </c>
      <c r="Q2403" s="1" t="s">
        <v>267</v>
      </c>
      <c r="R2403" s="1" t="s">
        <v>3416</v>
      </c>
      <c r="S2403" s="1" t="s">
        <v>3257</v>
      </c>
      <c r="T2403" s="1" t="s">
        <v>10015</v>
      </c>
      <c r="U2403" s="1" t="s">
        <v>8917</v>
      </c>
      <c r="V2403" s="18">
        <v>0</v>
      </c>
      <c r="W2403" s="18">
        <v>6.9097222222222225E-3</v>
      </c>
      <c r="X2403" s="18">
        <v>6.9097222222222225E-3</v>
      </c>
      <c r="Y2403" s="1" t="e">
        <f>VLOOKUP(A2403,tickets!A:A,1,0)</f>
        <v>#N/A</v>
      </c>
    </row>
    <row r="2404" spans="1:25" x14ac:dyDescent="0.2">
      <c r="A2404" s="1" t="s">
        <v>3418</v>
      </c>
      <c r="B2404" s="1" t="s">
        <v>112</v>
      </c>
      <c r="C2404" s="1" t="s">
        <v>18</v>
      </c>
      <c r="D2404" s="1" t="s">
        <v>18</v>
      </c>
      <c r="E2404" s="1" t="s">
        <v>60</v>
      </c>
      <c r="F2404" s="1" t="s">
        <v>445</v>
      </c>
      <c r="G2404" s="1" t="s">
        <v>110</v>
      </c>
      <c r="H2404" s="1" t="s">
        <v>50</v>
      </c>
      <c r="I2404" s="1" t="s">
        <v>109</v>
      </c>
      <c r="J2404" s="1" t="s">
        <v>81</v>
      </c>
      <c r="K2404" s="1" t="s">
        <v>111</v>
      </c>
      <c r="L2404" s="1" t="s">
        <v>3422</v>
      </c>
      <c r="M2404" s="1" t="s">
        <v>3419</v>
      </c>
      <c r="N2404" s="1" t="s">
        <v>3420</v>
      </c>
      <c r="O2404" s="1" t="s">
        <v>122</v>
      </c>
      <c r="P2404" s="1" t="s">
        <v>266</v>
      </c>
      <c r="Q2404" s="1" t="s">
        <v>267</v>
      </c>
      <c r="R2404" s="1" t="s">
        <v>3421</v>
      </c>
      <c r="S2404" s="1" t="s">
        <v>3257</v>
      </c>
      <c r="T2404" s="1" t="s">
        <v>9414</v>
      </c>
      <c r="U2404" s="1" t="s">
        <v>8917</v>
      </c>
      <c r="V2404" s="18">
        <v>0</v>
      </c>
      <c r="W2404" s="18">
        <v>6.215277777777777E-3</v>
      </c>
      <c r="X2404" s="18">
        <v>6.215277777777777E-3</v>
      </c>
      <c r="Y2404" s="1" t="e">
        <f>VLOOKUP(A2404,tickets!A:A,1,0)</f>
        <v>#N/A</v>
      </c>
    </row>
    <row r="2405" spans="1:25" x14ac:dyDescent="0.2">
      <c r="A2405" s="1" t="s">
        <v>3423</v>
      </c>
      <c r="B2405" s="1" t="s">
        <v>112</v>
      </c>
      <c r="C2405" s="1" t="s">
        <v>18</v>
      </c>
      <c r="D2405" s="1" t="s">
        <v>18</v>
      </c>
      <c r="E2405" s="1" t="s">
        <v>60</v>
      </c>
      <c r="F2405" s="1" t="s">
        <v>445</v>
      </c>
      <c r="G2405" s="1" t="s">
        <v>110</v>
      </c>
      <c r="H2405" s="1" t="s">
        <v>50</v>
      </c>
      <c r="I2405" s="1" t="s">
        <v>109</v>
      </c>
      <c r="J2405" s="1" t="s">
        <v>81</v>
      </c>
      <c r="K2405" s="1" t="s">
        <v>111</v>
      </c>
      <c r="L2405" s="1" t="s">
        <v>3427</v>
      </c>
      <c r="M2405" s="1" t="s">
        <v>3424</v>
      </c>
      <c r="N2405" s="1" t="s">
        <v>3425</v>
      </c>
      <c r="O2405" s="1" t="s">
        <v>122</v>
      </c>
      <c r="P2405" s="1" t="s">
        <v>266</v>
      </c>
      <c r="Q2405" s="1" t="s">
        <v>267</v>
      </c>
      <c r="R2405" s="1" t="s">
        <v>3426</v>
      </c>
      <c r="S2405" s="1" t="s">
        <v>3257</v>
      </c>
      <c r="T2405" s="1" t="s">
        <v>9418</v>
      </c>
      <c r="U2405" s="1" t="s">
        <v>8917</v>
      </c>
      <c r="V2405" s="18">
        <v>0</v>
      </c>
      <c r="W2405" s="18">
        <v>5.8333333333333336E-3</v>
      </c>
      <c r="X2405" s="18">
        <v>5.8333333333333336E-3</v>
      </c>
      <c r="Y2405" s="1" t="e">
        <f>VLOOKUP(A2405,tickets!A:A,1,0)</f>
        <v>#N/A</v>
      </c>
    </row>
    <row r="2406" spans="1:25" x14ac:dyDescent="0.2">
      <c r="A2406" s="1" t="s">
        <v>3443</v>
      </c>
      <c r="B2406" s="1" t="s">
        <v>112</v>
      </c>
      <c r="C2406" s="1" t="s">
        <v>18</v>
      </c>
      <c r="D2406" s="1" t="s">
        <v>18</v>
      </c>
      <c r="E2406" s="1" t="s">
        <v>60</v>
      </c>
      <c r="F2406" s="1" t="s">
        <v>445</v>
      </c>
      <c r="G2406" s="1" t="s">
        <v>110</v>
      </c>
      <c r="H2406" s="1" t="s">
        <v>50</v>
      </c>
      <c r="I2406" s="1" t="s">
        <v>109</v>
      </c>
      <c r="J2406" s="1" t="s">
        <v>81</v>
      </c>
      <c r="K2406" s="1" t="s">
        <v>111</v>
      </c>
      <c r="L2406" s="1" t="s">
        <v>3447</v>
      </c>
      <c r="M2406" s="1" t="s">
        <v>3444</v>
      </c>
      <c r="N2406" s="1" t="s">
        <v>3445</v>
      </c>
      <c r="O2406" s="1" t="s">
        <v>122</v>
      </c>
      <c r="P2406" s="1" t="s">
        <v>266</v>
      </c>
      <c r="Q2406" s="1" t="s">
        <v>267</v>
      </c>
      <c r="R2406" s="1" t="s">
        <v>3446</v>
      </c>
      <c r="S2406" s="1" t="s">
        <v>3257</v>
      </c>
      <c r="T2406" s="1" t="s">
        <v>3447</v>
      </c>
      <c r="U2406" s="1" t="s">
        <v>9283</v>
      </c>
      <c r="V2406" s="18">
        <v>0</v>
      </c>
      <c r="W2406" s="18">
        <v>6.5856481481481469E-3</v>
      </c>
      <c r="X2406" s="18">
        <v>6.5856481481481469E-3</v>
      </c>
      <c r="Y2406" s="1" t="e">
        <f>VLOOKUP(A2406,tickets!A:A,1,0)</f>
        <v>#N/A</v>
      </c>
    </row>
    <row r="2407" spans="1:25" x14ac:dyDescent="0.2">
      <c r="A2407" s="1" t="s">
        <v>3448</v>
      </c>
      <c r="B2407" s="1" t="s">
        <v>112</v>
      </c>
      <c r="C2407" s="1" t="s">
        <v>18</v>
      </c>
      <c r="D2407" s="1" t="s">
        <v>18</v>
      </c>
      <c r="E2407" s="1" t="s">
        <v>60</v>
      </c>
      <c r="F2407" s="1" t="s">
        <v>445</v>
      </c>
      <c r="G2407" s="1" t="s">
        <v>110</v>
      </c>
      <c r="H2407" s="1" t="s">
        <v>50</v>
      </c>
      <c r="I2407" s="1" t="s">
        <v>109</v>
      </c>
      <c r="J2407" s="1" t="s">
        <v>81</v>
      </c>
      <c r="K2407" s="1" t="s">
        <v>111</v>
      </c>
      <c r="L2407" s="1" t="s">
        <v>3452</v>
      </c>
      <c r="M2407" s="1" t="s">
        <v>3449</v>
      </c>
      <c r="N2407" s="1" t="s">
        <v>3450</v>
      </c>
      <c r="O2407" s="1" t="s">
        <v>122</v>
      </c>
      <c r="P2407" s="1" t="s">
        <v>266</v>
      </c>
      <c r="Q2407" s="1" t="s">
        <v>267</v>
      </c>
      <c r="R2407" s="1" t="s">
        <v>3451</v>
      </c>
      <c r="S2407" s="1" t="s">
        <v>3257</v>
      </c>
      <c r="T2407" s="1" t="s">
        <v>3452</v>
      </c>
      <c r="U2407" s="1" t="s">
        <v>9097</v>
      </c>
      <c r="V2407" s="18">
        <v>0</v>
      </c>
      <c r="W2407" s="18">
        <v>6.3657407407407404E-3</v>
      </c>
      <c r="X2407" s="18">
        <v>6.3657407407407404E-3</v>
      </c>
      <c r="Y2407" s="1" t="e">
        <f>VLOOKUP(A2407,tickets!A:A,1,0)</f>
        <v>#N/A</v>
      </c>
    </row>
    <row r="2408" spans="1:25" x14ac:dyDescent="0.2">
      <c r="A2408" s="1" t="s">
        <v>3708</v>
      </c>
      <c r="B2408" s="1" t="s">
        <v>112</v>
      </c>
      <c r="C2408" s="1" t="s">
        <v>18</v>
      </c>
      <c r="D2408" s="1" t="s">
        <v>344</v>
      </c>
      <c r="E2408" s="1" t="s">
        <v>61</v>
      </c>
      <c r="F2408" s="1" t="s">
        <v>143</v>
      </c>
      <c r="G2408" s="1" t="s">
        <v>116</v>
      </c>
      <c r="H2408" s="1" t="s">
        <v>40</v>
      </c>
      <c r="I2408" s="1" t="s">
        <v>117</v>
      </c>
      <c r="J2408" s="1" t="s">
        <v>81</v>
      </c>
      <c r="K2408" s="1" t="s">
        <v>129</v>
      </c>
      <c r="L2408" s="1" t="s">
        <v>3711</v>
      </c>
      <c r="M2408" s="1" t="s">
        <v>3709</v>
      </c>
      <c r="N2408" s="1" t="s">
        <v>3709</v>
      </c>
      <c r="O2408" s="1" t="s">
        <v>122</v>
      </c>
      <c r="P2408" s="1" t="s">
        <v>249</v>
      </c>
      <c r="Q2408" s="1" t="s">
        <v>278</v>
      </c>
      <c r="R2408" s="1" t="s">
        <v>3710</v>
      </c>
      <c r="S2408" s="1" t="s">
        <v>3693</v>
      </c>
      <c r="T2408" s="1" t="s">
        <v>9396</v>
      </c>
      <c r="U2408" s="1" t="s">
        <v>9397</v>
      </c>
      <c r="V2408" s="18">
        <v>1.7336226851851853</v>
      </c>
      <c r="W2408" s="18">
        <v>1.7705208333333333</v>
      </c>
      <c r="X2408" s="18">
        <v>3.6898148148148145E-2</v>
      </c>
      <c r="Y2408" s="1" t="e">
        <f>VLOOKUP(A2408,tickets!A:A,1,0)</f>
        <v>#N/A</v>
      </c>
    </row>
    <row r="2409" spans="1:25" hidden="1" x14ac:dyDescent="0.2">
      <c r="A2409" s="1" t="s">
        <v>3500</v>
      </c>
      <c r="B2409" s="1" t="s">
        <v>124</v>
      </c>
      <c r="C2409" s="1" t="s">
        <v>18</v>
      </c>
      <c r="D2409" s="1" t="s">
        <v>277</v>
      </c>
      <c r="E2409" s="1" t="s">
        <v>61</v>
      </c>
      <c r="F2409" s="1" t="s">
        <v>125</v>
      </c>
      <c r="G2409" s="1" t="s">
        <v>123</v>
      </c>
      <c r="H2409" s="1" t="s">
        <v>50</v>
      </c>
      <c r="I2409" s="1" t="s">
        <v>109</v>
      </c>
      <c r="J2409" s="1" t="s">
        <v>80</v>
      </c>
      <c r="K2409" s="1" t="s">
        <v>121</v>
      </c>
      <c r="L2409" s="1" t="s">
        <v>3192</v>
      </c>
      <c r="M2409" s="1" t="s">
        <v>3501</v>
      </c>
      <c r="N2409" s="1" t="s">
        <v>3501</v>
      </c>
      <c r="O2409" s="1" t="s">
        <v>122</v>
      </c>
      <c r="P2409" s="1" t="s">
        <v>278</v>
      </c>
      <c r="Q2409" s="1" t="s">
        <v>278</v>
      </c>
      <c r="R2409" s="1" t="s">
        <v>3502</v>
      </c>
      <c r="S2409" s="1" t="s">
        <v>3257</v>
      </c>
      <c r="T2409" s="1" t="s">
        <v>9049</v>
      </c>
      <c r="U2409" s="1" t="s">
        <v>9050</v>
      </c>
      <c r="V2409" s="18">
        <v>9.6157407407407414E-2</v>
      </c>
      <c r="W2409" s="18">
        <v>0.17277777777777778</v>
      </c>
      <c r="X2409" s="18">
        <v>7.662037037037038E-2</v>
      </c>
      <c r="Y2409" s="1" t="e">
        <f>VLOOKUP(A2409,tickets!A:A,1,0)</f>
        <v>#N/A</v>
      </c>
    </row>
    <row r="2410" spans="1:25" hidden="1" x14ac:dyDescent="0.2">
      <c r="A2410" s="1" t="s">
        <v>3496</v>
      </c>
      <c r="B2410" s="1" t="s">
        <v>124</v>
      </c>
      <c r="C2410" s="1" t="s">
        <v>17</v>
      </c>
      <c r="D2410" s="1" t="s">
        <v>277</v>
      </c>
      <c r="E2410" s="1" t="s">
        <v>197</v>
      </c>
      <c r="F2410" s="1" t="s">
        <v>125</v>
      </c>
      <c r="G2410" s="1" t="s">
        <v>123</v>
      </c>
      <c r="H2410" s="1" t="s">
        <v>50</v>
      </c>
      <c r="I2410" s="1" t="s">
        <v>109</v>
      </c>
      <c r="J2410" s="1" t="s">
        <v>80</v>
      </c>
      <c r="K2410" s="1" t="s">
        <v>121</v>
      </c>
      <c r="L2410" s="1" t="s">
        <v>3499</v>
      </c>
      <c r="M2410" s="1" t="s">
        <v>3497</v>
      </c>
      <c r="N2410" s="1" t="s">
        <v>3497</v>
      </c>
      <c r="O2410" s="1" t="s">
        <v>122</v>
      </c>
      <c r="P2410" s="1" t="s">
        <v>266</v>
      </c>
      <c r="Q2410" s="1" t="s">
        <v>267</v>
      </c>
      <c r="R2410" s="1" t="s">
        <v>3498</v>
      </c>
      <c r="S2410" s="1" t="s">
        <v>3257</v>
      </c>
      <c r="T2410" s="1" t="s">
        <v>8914</v>
      </c>
      <c r="V2410" s="18">
        <v>0.12881944444444446</v>
      </c>
      <c r="W2410" s="18">
        <v>0.13416666666666668</v>
      </c>
      <c r="X2410" s="18">
        <v>5.347222222222222E-3</v>
      </c>
      <c r="Y2410" s="1" t="e">
        <f>VLOOKUP(A2410,tickets!A:A,1,0)</f>
        <v>#N/A</v>
      </c>
    </row>
    <row r="2411" spans="1:25" x14ac:dyDescent="0.2">
      <c r="A2411" s="1" t="s">
        <v>3523</v>
      </c>
      <c r="B2411" s="1" t="s">
        <v>115</v>
      </c>
      <c r="C2411" s="1" t="s">
        <v>20</v>
      </c>
      <c r="D2411" s="1" t="s">
        <v>243</v>
      </c>
      <c r="E2411" s="1" t="s">
        <v>66</v>
      </c>
      <c r="F2411" s="1" t="s">
        <v>120</v>
      </c>
      <c r="G2411" s="1" t="s">
        <v>116</v>
      </c>
      <c r="H2411" s="1" t="s">
        <v>40</v>
      </c>
      <c r="I2411" s="1" t="s">
        <v>117</v>
      </c>
      <c r="J2411" s="1" t="s">
        <v>81</v>
      </c>
      <c r="K2411" s="1" t="s">
        <v>111</v>
      </c>
      <c r="L2411" s="1" t="s">
        <v>3527</v>
      </c>
      <c r="M2411" s="1" t="s">
        <v>3524</v>
      </c>
      <c r="N2411" s="1" t="s">
        <v>3525</v>
      </c>
      <c r="O2411" s="1" t="s">
        <v>122</v>
      </c>
      <c r="P2411" s="1" t="s">
        <v>246</v>
      </c>
      <c r="Q2411" s="1" t="s">
        <v>247</v>
      </c>
      <c r="R2411" s="1" t="s">
        <v>3526</v>
      </c>
      <c r="S2411" s="1" t="s">
        <v>3516</v>
      </c>
      <c r="T2411" s="1" t="s">
        <v>9226</v>
      </c>
      <c r="U2411" s="1" t="s">
        <v>9227</v>
      </c>
      <c r="V2411" s="18">
        <v>0.63517361111111115</v>
      </c>
      <c r="W2411" s="18">
        <v>0.67086805555555562</v>
      </c>
      <c r="X2411" s="18">
        <v>3.5694444444444445E-2</v>
      </c>
      <c r="Y2411" s="1" t="e">
        <f>VLOOKUP(A2411,tickets!A:A,1,0)</f>
        <v>#N/A</v>
      </c>
    </row>
    <row r="2412" spans="1:25" x14ac:dyDescent="0.2">
      <c r="A2412" s="1" t="s">
        <v>3528</v>
      </c>
      <c r="B2412" s="1" t="s">
        <v>115</v>
      </c>
      <c r="C2412" s="1" t="s">
        <v>19</v>
      </c>
      <c r="D2412" s="1" t="s">
        <v>243</v>
      </c>
      <c r="E2412" s="1" t="s">
        <v>63</v>
      </c>
      <c r="F2412" s="1" t="s">
        <v>120</v>
      </c>
      <c r="G2412" s="1" t="s">
        <v>116</v>
      </c>
      <c r="H2412" s="1" t="s">
        <v>40</v>
      </c>
      <c r="I2412" s="1" t="s">
        <v>117</v>
      </c>
      <c r="J2412" s="1" t="s">
        <v>81</v>
      </c>
      <c r="K2412" s="1" t="s">
        <v>460</v>
      </c>
      <c r="L2412" s="1" t="s">
        <v>3532</v>
      </c>
      <c r="M2412" s="1" t="s">
        <v>3529</v>
      </c>
      <c r="N2412" s="1" t="s">
        <v>3530</v>
      </c>
      <c r="O2412" s="1" t="s">
        <v>122</v>
      </c>
      <c r="P2412" s="1" t="s">
        <v>246</v>
      </c>
      <c r="Q2412" s="1" t="s">
        <v>247</v>
      </c>
      <c r="R2412" s="1" t="s">
        <v>3531</v>
      </c>
      <c r="S2412" s="1" t="s">
        <v>3516</v>
      </c>
      <c r="T2412" s="1" t="s">
        <v>9230</v>
      </c>
      <c r="U2412" s="1" t="s">
        <v>9231</v>
      </c>
      <c r="V2412" s="18">
        <v>0.66241898148148148</v>
      </c>
      <c r="W2412" s="18">
        <v>0.69545138888888891</v>
      </c>
      <c r="X2412" s="18">
        <v>3.3032407407407406E-2</v>
      </c>
      <c r="Y2412" s="1" t="e">
        <f>VLOOKUP(A2412,tickets!A:A,1,0)</f>
        <v>#N/A</v>
      </c>
    </row>
    <row r="2413" spans="1:25" hidden="1" x14ac:dyDescent="0.2">
      <c r="A2413" s="1" t="s">
        <v>3503</v>
      </c>
      <c r="B2413" s="1" t="s">
        <v>124</v>
      </c>
      <c r="C2413" s="1" t="s">
        <v>19</v>
      </c>
      <c r="D2413" s="1" t="s">
        <v>277</v>
      </c>
      <c r="E2413" s="1" t="s">
        <v>64</v>
      </c>
      <c r="F2413" s="1" t="s">
        <v>125</v>
      </c>
      <c r="G2413" s="1" t="s">
        <v>123</v>
      </c>
      <c r="H2413" s="1" t="s">
        <v>50</v>
      </c>
      <c r="I2413" s="1" t="s">
        <v>109</v>
      </c>
      <c r="J2413" s="1" t="s">
        <v>80</v>
      </c>
      <c r="K2413" s="1" t="s">
        <v>459</v>
      </c>
      <c r="L2413" s="1" t="s">
        <v>3506</v>
      </c>
      <c r="M2413" s="1" t="s">
        <v>3504</v>
      </c>
      <c r="N2413" s="1" t="s">
        <v>3504</v>
      </c>
      <c r="O2413" s="1" t="s">
        <v>122</v>
      </c>
      <c r="P2413" s="1" t="s">
        <v>266</v>
      </c>
      <c r="Q2413" s="1" t="s">
        <v>267</v>
      </c>
      <c r="R2413" s="1" t="s">
        <v>3505</v>
      </c>
      <c r="S2413" s="1" t="s">
        <v>3257</v>
      </c>
      <c r="T2413" s="1" t="s">
        <v>9237</v>
      </c>
      <c r="U2413" s="1" t="s">
        <v>9238</v>
      </c>
      <c r="V2413" s="18">
        <v>0.11037037037037038</v>
      </c>
      <c r="W2413" s="18">
        <v>0.11136574074074074</v>
      </c>
      <c r="X2413" s="18">
        <v>9.9537037037037042E-4</v>
      </c>
      <c r="Y2413" s="1" t="e">
        <f>VLOOKUP(A2413,tickets!A:A,1,0)</f>
        <v>#N/A</v>
      </c>
    </row>
    <row r="2414" spans="1:25" x14ac:dyDescent="0.2">
      <c r="A2414" s="1" t="s">
        <v>3453</v>
      </c>
      <c r="B2414" s="1" t="s">
        <v>112</v>
      </c>
      <c r="C2414" s="1" t="s">
        <v>18</v>
      </c>
      <c r="D2414" s="1" t="s">
        <v>18</v>
      </c>
      <c r="E2414" s="1" t="s">
        <v>60</v>
      </c>
      <c r="F2414" s="1" t="s">
        <v>445</v>
      </c>
      <c r="G2414" s="1" t="s">
        <v>110</v>
      </c>
      <c r="H2414" s="1" t="s">
        <v>50</v>
      </c>
      <c r="I2414" s="1" t="s">
        <v>109</v>
      </c>
      <c r="J2414" s="1" t="s">
        <v>81</v>
      </c>
      <c r="K2414" s="1" t="s">
        <v>111</v>
      </c>
      <c r="L2414" s="1" t="s">
        <v>3457</v>
      </c>
      <c r="M2414" s="1" t="s">
        <v>3454</v>
      </c>
      <c r="N2414" s="1" t="s">
        <v>3455</v>
      </c>
      <c r="O2414" s="1" t="s">
        <v>122</v>
      </c>
      <c r="P2414" s="1" t="s">
        <v>266</v>
      </c>
      <c r="Q2414" s="1" t="s">
        <v>267</v>
      </c>
      <c r="R2414" s="1" t="s">
        <v>3456</v>
      </c>
      <c r="S2414" s="1" t="s">
        <v>3257</v>
      </c>
      <c r="T2414" s="1" t="s">
        <v>3457</v>
      </c>
      <c r="U2414" s="1" t="s">
        <v>9097</v>
      </c>
      <c r="V2414" s="18">
        <v>0</v>
      </c>
      <c r="W2414" s="18">
        <v>6.0069444444444441E-3</v>
      </c>
      <c r="X2414" s="18">
        <v>6.0069444444444441E-3</v>
      </c>
      <c r="Y2414" s="1" t="e">
        <f>VLOOKUP(A2414,tickets!A:A,1,0)</f>
        <v>#N/A</v>
      </c>
    </row>
    <row r="2415" spans="1:25" x14ac:dyDescent="0.2">
      <c r="A2415" s="1" t="s">
        <v>3458</v>
      </c>
      <c r="B2415" s="1" t="s">
        <v>112</v>
      </c>
      <c r="C2415" s="1" t="s">
        <v>18</v>
      </c>
      <c r="D2415" s="1" t="s">
        <v>18</v>
      </c>
      <c r="E2415" s="1" t="s">
        <v>60</v>
      </c>
      <c r="F2415" s="1" t="s">
        <v>445</v>
      </c>
      <c r="G2415" s="1" t="s">
        <v>110</v>
      </c>
      <c r="H2415" s="1" t="s">
        <v>50</v>
      </c>
      <c r="I2415" s="1" t="s">
        <v>109</v>
      </c>
      <c r="J2415" s="1" t="s">
        <v>81</v>
      </c>
      <c r="K2415" s="1" t="s">
        <v>111</v>
      </c>
      <c r="L2415" s="1" t="s">
        <v>3462</v>
      </c>
      <c r="M2415" s="1" t="s">
        <v>3459</v>
      </c>
      <c r="N2415" s="1" t="s">
        <v>3460</v>
      </c>
      <c r="O2415" s="1" t="s">
        <v>122</v>
      </c>
      <c r="P2415" s="1" t="s">
        <v>266</v>
      </c>
      <c r="Q2415" s="1" t="s">
        <v>267</v>
      </c>
      <c r="R2415" s="1" t="s">
        <v>3461</v>
      </c>
      <c r="S2415" s="1" t="s">
        <v>3257</v>
      </c>
      <c r="T2415" s="1" t="s">
        <v>3462</v>
      </c>
      <c r="U2415" s="1" t="s">
        <v>9097</v>
      </c>
      <c r="V2415" s="18">
        <v>0</v>
      </c>
      <c r="W2415" s="18">
        <v>5.6018518518518518E-3</v>
      </c>
      <c r="X2415" s="18">
        <v>5.6018518518518518E-3</v>
      </c>
      <c r="Y2415" s="1" t="e">
        <f>VLOOKUP(A2415,tickets!A:A,1,0)</f>
        <v>#N/A</v>
      </c>
    </row>
    <row r="2416" spans="1:25" hidden="1" x14ac:dyDescent="0.2">
      <c r="A2416" s="1" t="s">
        <v>9234</v>
      </c>
      <c r="B2416" s="1" t="s">
        <v>132</v>
      </c>
      <c r="C2416" s="1" t="s">
        <v>250</v>
      </c>
      <c r="D2416" s="1" t="s">
        <v>251</v>
      </c>
      <c r="E2416" s="1" t="s">
        <v>268</v>
      </c>
      <c r="F2416" s="1" t="s">
        <v>367</v>
      </c>
      <c r="G2416" s="1" t="s">
        <v>159</v>
      </c>
      <c r="H2416" s="1" t="s">
        <v>36</v>
      </c>
      <c r="I2416" s="1" t="s">
        <v>84</v>
      </c>
      <c r="J2416" s="1" t="s">
        <v>81</v>
      </c>
      <c r="K2416" s="1" t="s">
        <v>129</v>
      </c>
      <c r="L2416" s="1" t="s">
        <v>9235</v>
      </c>
      <c r="M2416" s="1" t="s">
        <v>12348</v>
      </c>
      <c r="N2416" s="1" t="s">
        <v>12349</v>
      </c>
      <c r="O2416" s="1" t="s">
        <v>122</v>
      </c>
      <c r="P2416" s="1" t="s">
        <v>246</v>
      </c>
      <c r="Q2416" s="1" t="s">
        <v>247</v>
      </c>
      <c r="R2416" s="1" t="s">
        <v>12350</v>
      </c>
      <c r="S2416" s="1" t="s">
        <v>3257</v>
      </c>
      <c r="T2416" s="1" t="s">
        <v>416</v>
      </c>
      <c r="U2416" s="1" t="s">
        <v>291</v>
      </c>
      <c r="V2416" s="18">
        <v>1.3726851851851851E-2</v>
      </c>
      <c r="W2416" s="18">
        <v>1.480324074074074E-2</v>
      </c>
      <c r="X2416" s="18">
        <v>1.0763888888888889E-3</v>
      </c>
      <c r="Y2416" s="1" t="e">
        <f>VLOOKUP(A2416,tickets!A:A,1,0)</f>
        <v>#N/A</v>
      </c>
    </row>
    <row r="2417" spans="1:25" x14ac:dyDescent="0.2">
      <c r="A2417" s="1" t="s">
        <v>3433</v>
      </c>
      <c r="B2417" s="1" t="s">
        <v>112</v>
      </c>
      <c r="C2417" s="1" t="s">
        <v>18</v>
      </c>
      <c r="D2417" s="1" t="s">
        <v>18</v>
      </c>
      <c r="E2417" s="1" t="s">
        <v>60</v>
      </c>
      <c r="F2417" s="1" t="s">
        <v>445</v>
      </c>
      <c r="G2417" s="1" t="s">
        <v>110</v>
      </c>
      <c r="H2417" s="1" t="s">
        <v>50</v>
      </c>
      <c r="I2417" s="1" t="s">
        <v>109</v>
      </c>
      <c r="J2417" s="1" t="s">
        <v>81</v>
      </c>
      <c r="K2417" s="1" t="s">
        <v>111</v>
      </c>
      <c r="L2417" s="1" t="s">
        <v>3437</v>
      </c>
      <c r="M2417" s="1" t="s">
        <v>3434</v>
      </c>
      <c r="N2417" s="1" t="s">
        <v>3435</v>
      </c>
      <c r="O2417" s="1" t="s">
        <v>122</v>
      </c>
      <c r="P2417" s="1" t="s">
        <v>266</v>
      </c>
      <c r="Q2417" s="1" t="s">
        <v>267</v>
      </c>
      <c r="R2417" s="1" t="s">
        <v>3436</v>
      </c>
      <c r="S2417" s="1" t="s">
        <v>3257</v>
      </c>
      <c r="T2417" s="1" t="s">
        <v>3437</v>
      </c>
      <c r="U2417" s="1" t="s">
        <v>9098</v>
      </c>
      <c r="V2417" s="18">
        <v>0</v>
      </c>
      <c r="W2417" s="18">
        <v>3.0671296296296297E-3</v>
      </c>
      <c r="X2417" s="18">
        <v>3.0671296296296297E-3</v>
      </c>
      <c r="Y2417" s="1" t="e">
        <f>VLOOKUP(A2417,tickets!A:A,1,0)</f>
        <v>#N/A</v>
      </c>
    </row>
    <row r="2418" spans="1:25" x14ac:dyDescent="0.2">
      <c r="A2418" s="1" t="s">
        <v>3463</v>
      </c>
      <c r="B2418" s="1" t="s">
        <v>112</v>
      </c>
      <c r="C2418" s="1" t="s">
        <v>18</v>
      </c>
      <c r="D2418" s="1" t="s">
        <v>18</v>
      </c>
      <c r="E2418" s="1" t="s">
        <v>60</v>
      </c>
      <c r="F2418" s="1" t="s">
        <v>445</v>
      </c>
      <c r="G2418" s="1" t="s">
        <v>110</v>
      </c>
      <c r="H2418" s="1" t="s">
        <v>50</v>
      </c>
      <c r="I2418" s="1" t="s">
        <v>109</v>
      </c>
      <c r="J2418" s="1" t="s">
        <v>81</v>
      </c>
      <c r="K2418" s="1" t="s">
        <v>111</v>
      </c>
      <c r="L2418" s="1" t="s">
        <v>3467</v>
      </c>
      <c r="M2418" s="1" t="s">
        <v>3464</v>
      </c>
      <c r="N2418" s="1" t="s">
        <v>3465</v>
      </c>
      <c r="O2418" s="1" t="s">
        <v>122</v>
      </c>
      <c r="P2418" s="1" t="s">
        <v>266</v>
      </c>
      <c r="Q2418" s="1" t="s">
        <v>267</v>
      </c>
      <c r="R2418" s="1" t="s">
        <v>3466</v>
      </c>
      <c r="S2418" s="1" t="s">
        <v>3257</v>
      </c>
      <c r="T2418" s="1" t="s">
        <v>3467</v>
      </c>
      <c r="U2418" s="1" t="s">
        <v>9097</v>
      </c>
      <c r="V2418" s="18">
        <v>0</v>
      </c>
      <c r="W2418" s="18">
        <v>4.5601851851851853E-3</v>
      </c>
      <c r="X2418" s="18">
        <v>4.5601851851851853E-3</v>
      </c>
      <c r="Y2418" s="1" t="e">
        <f>VLOOKUP(A2418,tickets!A:A,1,0)</f>
        <v>#N/A</v>
      </c>
    </row>
    <row r="2419" spans="1:25" hidden="1" x14ac:dyDescent="0.2">
      <c r="A2419" s="1" t="s">
        <v>9263</v>
      </c>
      <c r="B2419" s="1" t="s">
        <v>132</v>
      </c>
      <c r="C2419" s="1" t="s">
        <v>250</v>
      </c>
      <c r="D2419" s="1" t="s">
        <v>251</v>
      </c>
      <c r="E2419" s="1" t="s">
        <v>268</v>
      </c>
      <c r="F2419" s="1" t="s">
        <v>367</v>
      </c>
      <c r="G2419" s="1" t="s">
        <v>159</v>
      </c>
      <c r="H2419" s="1" t="s">
        <v>36</v>
      </c>
      <c r="I2419" s="1" t="s">
        <v>84</v>
      </c>
      <c r="J2419" s="1" t="s">
        <v>81</v>
      </c>
      <c r="K2419" s="1" t="s">
        <v>129</v>
      </c>
      <c r="L2419" s="1" t="s">
        <v>9264</v>
      </c>
      <c r="M2419" s="1" t="s">
        <v>12351</v>
      </c>
      <c r="N2419" s="1" t="s">
        <v>12352</v>
      </c>
      <c r="O2419" s="1" t="s">
        <v>122</v>
      </c>
      <c r="P2419" s="1" t="s">
        <v>246</v>
      </c>
      <c r="Q2419" s="1" t="s">
        <v>247</v>
      </c>
      <c r="R2419" s="1" t="s">
        <v>12353</v>
      </c>
      <c r="S2419" s="1" t="s">
        <v>3257</v>
      </c>
      <c r="T2419" s="1" t="s">
        <v>9264</v>
      </c>
      <c r="U2419" s="1" t="s">
        <v>291</v>
      </c>
      <c r="V2419" s="18">
        <v>2.7870370370370368E-2</v>
      </c>
      <c r="W2419" s="18">
        <v>2.90162037037037E-2</v>
      </c>
      <c r="X2419" s="18">
        <v>1.1458333333333333E-3</v>
      </c>
      <c r="Y2419" s="1" t="e">
        <f>VLOOKUP(A2419,tickets!A:A,1,0)</f>
        <v>#N/A</v>
      </c>
    </row>
    <row r="2420" spans="1:25" x14ac:dyDescent="0.2">
      <c r="A2420" s="1" t="s">
        <v>3468</v>
      </c>
      <c r="B2420" s="1" t="s">
        <v>112</v>
      </c>
      <c r="C2420" s="1" t="s">
        <v>18</v>
      </c>
      <c r="D2420" s="1" t="s">
        <v>18</v>
      </c>
      <c r="E2420" s="1" t="s">
        <v>60</v>
      </c>
      <c r="F2420" s="1" t="s">
        <v>445</v>
      </c>
      <c r="G2420" s="1" t="s">
        <v>110</v>
      </c>
      <c r="H2420" s="1" t="s">
        <v>50</v>
      </c>
      <c r="I2420" s="1" t="s">
        <v>109</v>
      </c>
      <c r="J2420" s="1" t="s">
        <v>81</v>
      </c>
      <c r="K2420" s="1" t="s">
        <v>111</v>
      </c>
      <c r="L2420" s="1" t="s">
        <v>3472</v>
      </c>
      <c r="M2420" s="1" t="s">
        <v>3469</v>
      </c>
      <c r="N2420" s="1" t="s">
        <v>3470</v>
      </c>
      <c r="O2420" s="1" t="s">
        <v>122</v>
      </c>
      <c r="P2420" s="1" t="s">
        <v>266</v>
      </c>
      <c r="Q2420" s="1" t="s">
        <v>267</v>
      </c>
      <c r="R2420" s="1" t="s">
        <v>3471</v>
      </c>
      <c r="S2420" s="1" t="s">
        <v>3257</v>
      </c>
      <c r="T2420" s="1" t="s">
        <v>9207</v>
      </c>
      <c r="U2420" s="1" t="s">
        <v>9208</v>
      </c>
      <c r="V2420" s="18">
        <v>0</v>
      </c>
      <c r="W2420" s="18">
        <v>8.564814814814815E-4</v>
      </c>
      <c r="X2420" s="18">
        <v>8.564814814814815E-4</v>
      </c>
      <c r="Y2420" s="1" t="e">
        <f>VLOOKUP(A2420,tickets!A:A,1,0)</f>
        <v>#N/A</v>
      </c>
    </row>
    <row r="2421" spans="1:25" x14ac:dyDescent="0.2">
      <c r="A2421" s="1" t="s">
        <v>3482</v>
      </c>
      <c r="B2421" s="1" t="s">
        <v>112</v>
      </c>
      <c r="C2421" s="1" t="s">
        <v>18</v>
      </c>
      <c r="D2421" s="1" t="s">
        <v>18</v>
      </c>
      <c r="E2421" s="1" t="s">
        <v>60</v>
      </c>
      <c r="F2421" s="1" t="s">
        <v>445</v>
      </c>
      <c r="G2421" s="1" t="s">
        <v>110</v>
      </c>
      <c r="H2421" s="1" t="s">
        <v>50</v>
      </c>
      <c r="I2421" s="1" t="s">
        <v>109</v>
      </c>
      <c r="J2421" s="1" t="s">
        <v>81</v>
      </c>
      <c r="K2421" s="1" t="s">
        <v>111</v>
      </c>
      <c r="L2421" s="1" t="s">
        <v>3486</v>
      </c>
      <c r="M2421" s="1" t="s">
        <v>3483</v>
      </c>
      <c r="N2421" s="1" t="s">
        <v>3484</v>
      </c>
      <c r="O2421" s="1" t="s">
        <v>122</v>
      </c>
      <c r="P2421" s="1" t="s">
        <v>266</v>
      </c>
      <c r="Q2421" s="1" t="s">
        <v>267</v>
      </c>
      <c r="R2421" s="1" t="s">
        <v>3485</v>
      </c>
      <c r="S2421" s="1" t="s">
        <v>3257</v>
      </c>
      <c r="T2421" s="1" t="s">
        <v>9099</v>
      </c>
      <c r="U2421" s="1" t="s">
        <v>9099</v>
      </c>
      <c r="V2421" s="18">
        <v>0</v>
      </c>
      <c r="W2421" s="18">
        <v>9.1435185185185185E-4</v>
      </c>
      <c r="X2421" s="18">
        <v>9.1435185185185185E-4</v>
      </c>
      <c r="Y2421" s="1" t="e">
        <f>VLOOKUP(A2421,tickets!A:A,1,0)</f>
        <v>#N/A</v>
      </c>
    </row>
    <row r="2422" spans="1:25" hidden="1" x14ac:dyDescent="0.2">
      <c r="A2422" s="1" t="s">
        <v>9241</v>
      </c>
      <c r="B2422" s="1" t="s">
        <v>132</v>
      </c>
      <c r="C2422" s="1" t="s">
        <v>251</v>
      </c>
      <c r="D2422" s="1" t="s">
        <v>257</v>
      </c>
      <c r="E2422" s="1" t="s">
        <v>320</v>
      </c>
      <c r="F2422" s="1" t="s">
        <v>219</v>
      </c>
      <c r="G2422" s="1" t="s">
        <v>116</v>
      </c>
      <c r="H2422" s="1" t="s">
        <v>40</v>
      </c>
      <c r="I2422" s="1" t="s">
        <v>117</v>
      </c>
      <c r="J2422" s="1" t="s">
        <v>81</v>
      </c>
      <c r="K2422" s="1" t="s">
        <v>337</v>
      </c>
      <c r="L2422" s="1" t="s">
        <v>338</v>
      </c>
      <c r="M2422" s="1" t="s">
        <v>12354</v>
      </c>
      <c r="N2422" s="1" t="s">
        <v>12355</v>
      </c>
      <c r="O2422" s="1" t="s">
        <v>122</v>
      </c>
      <c r="P2422" s="1" t="s">
        <v>199</v>
      </c>
      <c r="Q2422" s="1" t="s">
        <v>115</v>
      </c>
      <c r="R2422" s="1" t="s">
        <v>12356</v>
      </c>
      <c r="S2422" s="1" t="s">
        <v>3257</v>
      </c>
      <c r="T2422" s="1" t="s">
        <v>9242</v>
      </c>
      <c r="U2422" s="1" t="s">
        <v>262</v>
      </c>
      <c r="V2422" s="18">
        <v>1.9097222222222222E-3</v>
      </c>
      <c r="W2422" s="18">
        <v>1.4259259259259261E-2</v>
      </c>
      <c r="X2422" s="18">
        <v>1.2349537037037039E-2</v>
      </c>
      <c r="Y2422" s="1" t="e">
        <f>VLOOKUP(A2422,tickets!A:A,1,0)</f>
        <v>#N/A</v>
      </c>
    </row>
    <row r="2423" spans="1:25" hidden="1" x14ac:dyDescent="0.2">
      <c r="A2423" s="1" t="s">
        <v>3507</v>
      </c>
      <c r="B2423" s="1" t="s">
        <v>152</v>
      </c>
      <c r="C2423" s="1" t="s">
        <v>18</v>
      </c>
      <c r="D2423" s="1" t="s">
        <v>242</v>
      </c>
      <c r="E2423" s="1" t="s">
        <v>61</v>
      </c>
      <c r="F2423" s="1" t="s">
        <v>198</v>
      </c>
      <c r="G2423" s="1" t="s">
        <v>110</v>
      </c>
      <c r="H2423" s="1" t="s">
        <v>50</v>
      </c>
      <c r="I2423" s="1" t="s">
        <v>109</v>
      </c>
      <c r="J2423" s="1" t="s">
        <v>80</v>
      </c>
      <c r="K2423" s="1" t="s">
        <v>111</v>
      </c>
      <c r="L2423" s="1" t="s">
        <v>3511</v>
      </c>
      <c r="M2423" s="1" t="s">
        <v>3508</v>
      </c>
      <c r="N2423" s="1" t="s">
        <v>3509</v>
      </c>
      <c r="O2423" s="1" t="s">
        <v>122</v>
      </c>
      <c r="P2423" s="1" t="s">
        <v>266</v>
      </c>
      <c r="Q2423" s="1" t="s">
        <v>267</v>
      </c>
      <c r="R2423" s="1" t="s">
        <v>3510</v>
      </c>
      <c r="S2423" s="1" t="s">
        <v>3257</v>
      </c>
      <c r="T2423" s="1" t="s">
        <v>3511</v>
      </c>
      <c r="U2423" s="1" t="s">
        <v>9129</v>
      </c>
      <c r="V2423" s="18">
        <v>0</v>
      </c>
      <c r="W2423" s="18">
        <v>2.809027777777778E-2</v>
      </c>
      <c r="X2423" s="18">
        <v>2.809027777777778E-2</v>
      </c>
      <c r="Y2423" s="1" t="e">
        <f>VLOOKUP(A2423,tickets!A:A,1,0)</f>
        <v>#N/A</v>
      </c>
    </row>
    <row r="2424" spans="1:25" x14ac:dyDescent="0.2">
      <c r="A2424" s="1" t="s">
        <v>3512</v>
      </c>
      <c r="B2424" s="1" t="s">
        <v>167</v>
      </c>
      <c r="C2424" s="1" t="s">
        <v>22</v>
      </c>
      <c r="D2424" s="1" t="s">
        <v>22</v>
      </c>
      <c r="E2424" s="1" t="s">
        <v>47</v>
      </c>
      <c r="F2424" s="1" t="s">
        <v>205</v>
      </c>
      <c r="G2424" s="1" t="s">
        <v>110</v>
      </c>
      <c r="H2424" s="1" t="s">
        <v>50</v>
      </c>
      <c r="I2424" s="1" t="s">
        <v>109</v>
      </c>
      <c r="J2424" s="1" t="s">
        <v>81</v>
      </c>
      <c r="K2424" s="1" t="s">
        <v>129</v>
      </c>
      <c r="L2424" s="1" t="s">
        <v>3517</v>
      </c>
      <c r="M2424" s="1" t="s">
        <v>3513</v>
      </c>
      <c r="N2424" s="1" t="s">
        <v>3514</v>
      </c>
      <c r="O2424" s="1" t="s">
        <v>122</v>
      </c>
      <c r="P2424" s="1" t="s">
        <v>279</v>
      </c>
      <c r="Q2424" s="1" t="s">
        <v>280</v>
      </c>
      <c r="R2424" s="1" t="s">
        <v>3515</v>
      </c>
      <c r="S2424" s="1" t="s">
        <v>3516</v>
      </c>
      <c r="T2424" s="1" t="s">
        <v>470</v>
      </c>
      <c r="U2424" s="1" t="s">
        <v>470</v>
      </c>
      <c r="V2424" s="18">
        <v>0</v>
      </c>
      <c r="W2424" s="18">
        <v>1.0185185185185186E-3</v>
      </c>
      <c r="X2424" s="18">
        <v>1.0185185185185186E-3</v>
      </c>
      <c r="Y2424" s="1" t="e">
        <f>VLOOKUP(A2424,tickets!A:A,1,0)</f>
        <v>#N/A</v>
      </c>
    </row>
    <row r="2425" spans="1:25" hidden="1" x14ac:dyDescent="0.2">
      <c r="A2425" s="1" t="s">
        <v>8947</v>
      </c>
      <c r="B2425" s="1" t="s">
        <v>132</v>
      </c>
      <c r="C2425" s="1" t="s">
        <v>250</v>
      </c>
      <c r="D2425" s="1" t="s">
        <v>251</v>
      </c>
      <c r="E2425" s="1" t="s">
        <v>289</v>
      </c>
      <c r="F2425" s="1" t="s">
        <v>290</v>
      </c>
      <c r="G2425" s="1" t="s">
        <v>110</v>
      </c>
      <c r="H2425" s="1" t="s">
        <v>50</v>
      </c>
      <c r="I2425" s="1" t="s">
        <v>109</v>
      </c>
      <c r="J2425" s="1" t="s">
        <v>81</v>
      </c>
      <c r="K2425" s="1" t="s">
        <v>129</v>
      </c>
      <c r="L2425" s="1" t="s">
        <v>8948</v>
      </c>
      <c r="M2425" s="1" t="s">
        <v>12357</v>
      </c>
      <c r="N2425" s="1" t="s">
        <v>12358</v>
      </c>
      <c r="O2425" s="1" t="s">
        <v>122</v>
      </c>
      <c r="P2425" s="1" t="s">
        <v>246</v>
      </c>
      <c r="Q2425" s="1" t="s">
        <v>247</v>
      </c>
      <c r="R2425" s="1" t="s">
        <v>12359</v>
      </c>
      <c r="S2425" s="1" t="s">
        <v>3516</v>
      </c>
      <c r="T2425" s="1" t="s">
        <v>8948</v>
      </c>
      <c r="U2425" s="1" t="s">
        <v>369</v>
      </c>
      <c r="V2425" s="18">
        <v>1.9212962962962962E-3</v>
      </c>
      <c r="W2425" s="18">
        <v>3.2291666666666666E-3</v>
      </c>
      <c r="X2425" s="18">
        <v>1.3078703703703705E-3</v>
      </c>
      <c r="Y2425" s="1" t="e">
        <f>VLOOKUP(A2425,tickets!A:A,1,0)</f>
        <v>#N/A</v>
      </c>
    </row>
    <row r="2426" spans="1:25" hidden="1" x14ac:dyDescent="0.2">
      <c r="A2426" s="1" t="s">
        <v>9236</v>
      </c>
      <c r="B2426" s="1" t="s">
        <v>132</v>
      </c>
      <c r="C2426" s="1" t="s">
        <v>251</v>
      </c>
      <c r="D2426" s="1" t="s">
        <v>257</v>
      </c>
      <c r="E2426" s="1" t="s">
        <v>320</v>
      </c>
      <c r="F2426" s="1" t="s">
        <v>461</v>
      </c>
      <c r="G2426" s="1" t="s">
        <v>116</v>
      </c>
      <c r="H2426" s="1" t="s">
        <v>40</v>
      </c>
      <c r="I2426" s="1" t="s">
        <v>117</v>
      </c>
      <c r="J2426" s="1" t="s">
        <v>81</v>
      </c>
      <c r="K2426" s="1" t="s">
        <v>150</v>
      </c>
      <c r="L2426" s="1" t="s">
        <v>9156</v>
      </c>
      <c r="M2426" s="1" t="s">
        <v>12360</v>
      </c>
      <c r="N2426" s="1" t="s">
        <v>12361</v>
      </c>
      <c r="O2426" s="1" t="s">
        <v>122</v>
      </c>
      <c r="P2426" s="1" t="s">
        <v>199</v>
      </c>
      <c r="Q2426" s="1" t="s">
        <v>115</v>
      </c>
      <c r="R2426" s="1" t="s">
        <v>12362</v>
      </c>
      <c r="S2426" s="1" t="s">
        <v>3516</v>
      </c>
      <c r="T2426" s="1" t="s">
        <v>9157</v>
      </c>
      <c r="U2426" s="1" t="s">
        <v>262</v>
      </c>
      <c r="V2426" s="18">
        <v>8.8310185185185176E-3</v>
      </c>
      <c r="W2426" s="18">
        <v>1.4525462962962964E-2</v>
      </c>
      <c r="X2426" s="18">
        <v>5.6944444444444438E-3</v>
      </c>
      <c r="Y2426" s="1" t="e">
        <f>VLOOKUP(A2426,tickets!A:A,1,0)</f>
        <v>#N/A</v>
      </c>
    </row>
    <row r="2427" spans="1:25" hidden="1" x14ac:dyDescent="0.2">
      <c r="A2427" s="1" t="s">
        <v>3533</v>
      </c>
      <c r="B2427" s="1" t="s">
        <v>124</v>
      </c>
      <c r="C2427" s="1" t="s">
        <v>18</v>
      </c>
      <c r="D2427" s="1" t="s">
        <v>277</v>
      </c>
      <c r="E2427" s="1" t="s">
        <v>61</v>
      </c>
      <c r="F2427" s="1" t="s">
        <v>125</v>
      </c>
      <c r="G2427" s="1" t="s">
        <v>123</v>
      </c>
      <c r="H2427" s="1" t="s">
        <v>50</v>
      </c>
      <c r="I2427" s="1" t="s">
        <v>109</v>
      </c>
      <c r="J2427" s="1" t="s">
        <v>80</v>
      </c>
      <c r="K2427" s="1" t="s">
        <v>138</v>
      </c>
      <c r="L2427" s="1" t="s">
        <v>139</v>
      </c>
      <c r="M2427" s="1" t="s">
        <v>3534</v>
      </c>
      <c r="N2427" s="1" t="s">
        <v>3534</v>
      </c>
      <c r="O2427" s="1" t="s">
        <v>122</v>
      </c>
      <c r="P2427" s="1" t="s">
        <v>278</v>
      </c>
      <c r="Q2427" s="1" t="s">
        <v>278</v>
      </c>
      <c r="R2427" s="1" t="s">
        <v>3535</v>
      </c>
      <c r="S2427" s="1" t="s">
        <v>3516</v>
      </c>
      <c r="T2427" s="1" t="s">
        <v>511</v>
      </c>
      <c r="U2427" s="1" t="s">
        <v>469</v>
      </c>
      <c r="V2427" s="18">
        <v>0.48298611111111112</v>
      </c>
      <c r="W2427" s="18">
        <v>0.48644675925925923</v>
      </c>
      <c r="X2427" s="18">
        <v>3.4606481481481485E-3</v>
      </c>
      <c r="Y2427" s="1" t="e">
        <f>VLOOKUP(A2427,tickets!A:A,1,0)</f>
        <v>#N/A</v>
      </c>
    </row>
    <row r="2428" spans="1:25" hidden="1" x14ac:dyDescent="0.2">
      <c r="A2428" s="1" t="s">
        <v>9222</v>
      </c>
      <c r="B2428" s="1" t="s">
        <v>132</v>
      </c>
      <c r="C2428" s="1" t="s">
        <v>250</v>
      </c>
      <c r="D2428" s="1" t="s">
        <v>251</v>
      </c>
      <c r="E2428" s="1" t="s">
        <v>263</v>
      </c>
      <c r="F2428" s="1" t="s">
        <v>293</v>
      </c>
      <c r="G2428" s="1" t="s">
        <v>116</v>
      </c>
      <c r="H2428" s="1" t="s">
        <v>40</v>
      </c>
      <c r="I2428" s="1" t="s">
        <v>117</v>
      </c>
      <c r="J2428" s="1" t="s">
        <v>81</v>
      </c>
      <c r="K2428" s="1" t="s">
        <v>129</v>
      </c>
      <c r="L2428" s="1" t="s">
        <v>333</v>
      </c>
      <c r="M2428" s="1" t="s">
        <v>12363</v>
      </c>
      <c r="N2428" s="1" t="s">
        <v>12364</v>
      </c>
      <c r="O2428" s="1" t="s">
        <v>122</v>
      </c>
      <c r="P2428" s="1" t="s">
        <v>246</v>
      </c>
      <c r="Q2428" s="1" t="s">
        <v>247</v>
      </c>
      <c r="R2428" s="1" t="s">
        <v>12364</v>
      </c>
      <c r="S2428" s="1" t="s">
        <v>3516</v>
      </c>
      <c r="T2428" s="1" t="s">
        <v>333</v>
      </c>
      <c r="U2428" s="1" t="s">
        <v>9223</v>
      </c>
      <c r="V2428" s="18">
        <v>0</v>
      </c>
      <c r="W2428" s="18">
        <v>4.1435185185185186E-3</v>
      </c>
      <c r="X2428" s="18">
        <v>4.1435185185185186E-3</v>
      </c>
      <c r="Y2428" s="1" t="e">
        <f>VLOOKUP(A2428,tickets!A:A,1,0)</f>
        <v>#N/A</v>
      </c>
    </row>
    <row r="2429" spans="1:25" hidden="1" x14ac:dyDescent="0.2">
      <c r="A2429" s="1" t="s">
        <v>9167</v>
      </c>
      <c r="B2429" s="1" t="s">
        <v>132</v>
      </c>
      <c r="C2429" s="1" t="s">
        <v>250</v>
      </c>
      <c r="D2429" s="1" t="s">
        <v>251</v>
      </c>
      <c r="E2429" s="1" t="s">
        <v>263</v>
      </c>
      <c r="F2429" s="1" t="s">
        <v>293</v>
      </c>
      <c r="G2429" s="1" t="s">
        <v>116</v>
      </c>
      <c r="H2429" s="1" t="s">
        <v>40</v>
      </c>
      <c r="I2429" s="1" t="s">
        <v>117</v>
      </c>
      <c r="J2429" s="1" t="s">
        <v>81</v>
      </c>
      <c r="K2429" s="1" t="s">
        <v>129</v>
      </c>
      <c r="L2429" s="1" t="s">
        <v>386</v>
      </c>
      <c r="M2429" s="1" t="s">
        <v>12365</v>
      </c>
      <c r="N2429" s="1" t="s">
        <v>12366</v>
      </c>
      <c r="O2429" s="1" t="s">
        <v>122</v>
      </c>
      <c r="P2429" s="1" t="s">
        <v>246</v>
      </c>
      <c r="Q2429" s="1" t="s">
        <v>247</v>
      </c>
      <c r="R2429" s="1" t="s">
        <v>12366</v>
      </c>
      <c r="S2429" s="1" t="s">
        <v>3516</v>
      </c>
      <c r="T2429" s="1" t="s">
        <v>386</v>
      </c>
      <c r="U2429" s="1" t="s">
        <v>387</v>
      </c>
      <c r="V2429" s="18">
        <v>0</v>
      </c>
      <c r="W2429" s="18">
        <v>9.7222222222222209E-4</v>
      </c>
      <c r="X2429" s="18">
        <v>9.7222222222222209E-4</v>
      </c>
      <c r="Y2429" s="1" t="e">
        <f>VLOOKUP(A2429,tickets!A:A,1,0)</f>
        <v>#N/A</v>
      </c>
    </row>
    <row r="2430" spans="1:25" hidden="1" x14ac:dyDescent="0.2">
      <c r="A2430" s="1" t="s">
        <v>3576</v>
      </c>
      <c r="B2430" s="1" t="s">
        <v>115</v>
      </c>
      <c r="C2430" s="1" t="s">
        <v>14</v>
      </c>
      <c r="D2430" s="1" t="s">
        <v>339</v>
      </c>
      <c r="E2430" s="1" t="s">
        <v>48</v>
      </c>
      <c r="F2430" s="1" t="s">
        <v>134</v>
      </c>
      <c r="G2430" s="1" t="s">
        <v>116</v>
      </c>
      <c r="H2430" s="1" t="s">
        <v>40</v>
      </c>
      <c r="I2430" s="1" t="s">
        <v>117</v>
      </c>
      <c r="J2430" s="1" t="s">
        <v>80</v>
      </c>
      <c r="K2430" s="1" t="s">
        <v>208</v>
      </c>
      <c r="L2430" s="1" t="s">
        <v>3580</v>
      </c>
      <c r="M2430" s="1" t="s">
        <v>3577</v>
      </c>
      <c r="N2430" s="1" t="s">
        <v>3578</v>
      </c>
      <c r="O2430" s="1" t="s">
        <v>122</v>
      </c>
      <c r="P2430" s="1" t="s">
        <v>246</v>
      </c>
      <c r="Q2430" s="1" t="s">
        <v>247</v>
      </c>
      <c r="R2430" s="1" t="s">
        <v>3579</v>
      </c>
      <c r="S2430" s="1" t="s">
        <v>3516</v>
      </c>
      <c r="T2430" s="1" t="s">
        <v>8954</v>
      </c>
      <c r="U2430" s="1" t="s">
        <v>8955</v>
      </c>
      <c r="V2430" s="18">
        <v>6.3715277777777787E-2</v>
      </c>
      <c r="W2430" s="18">
        <v>0.10315972222222221</v>
      </c>
      <c r="X2430" s="18">
        <v>3.9444444444444442E-2</v>
      </c>
      <c r="Y2430" s="1" t="e">
        <f>VLOOKUP(A2430,tickets!A:A,1,0)</f>
        <v>#N/A</v>
      </c>
    </row>
    <row r="2431" spans="1:25" x14ac:dyDescent="0.2">
      <c r="A2431" s="1" t="s">
        <v>3623</v>
      </c>
      <c r="B2431" s="1" t="s">
        <v>175</v>
      </c>
      <c r="C2431" s="1" t="s">
        <v>16</v>
      </c>
      <c r="D2431" s="1" t="s">
        <v>16</v>
      </c>
      <c r="E2431" s="1" t="s">
        <v>54</v>
      </c>
      <c r="F2431" s="1" t="s">
        <v>183</v>
      </c>
      <c r="G2431" s="1" t="s">
        <v>110</v>
      </c>
      <c r="H2431" s="1" t="s">
        <v>50</v>
      </c>
      <c r="I2431" s="1" t="s">
        <v>109</v>
      </c>
      <c r="J2431" s="1" t="s">
        <v>81</v>
      </c>
      <c r="K2431" s="1" t="s">
        <v>111</v>
      </c>
      <c r="L2431" s="1" t="s">
        <v>3627</v>
      </c>
      <c r="M2431" s="1" t="s">
        <v>3624</v>
      </c>
      <c r="N2431" s="1" t="s">
        <v>3625</v>
      </c>
      <c r="O2431" s="1" t="s">
        <v>122</v>
      </c>
      <c r="P2431" s="1" t="s">
        <v>246</v>
      </c>
      <c r="Q2431" s="1" t="s">
        <v>247</v>
      </c>
      <c r="R2431" s="1" t="s">
        <v>3626</v>
      </c>
      <c r="S2431" s="1" t="s">
        <v>3516</v>
      </c>
      <c r="V2431" s="18">
        <v>0.1592824074074074</v>
      </c>
      <c r="W2431" s="18">
        <v>0.16032407407407409</v>
      </c>
      <c r="X2431" s="18">
        <v>1.0416666666666667E-3</v>
      </c>
      <c r="Y2431" s="1" t="e">
        <f>VLOOKUP(A2431,tickets!A:A,1,0)</f>
        <v>#N/A</v>
      </c>
    </row>
    <row r="2432" spans="1:25" hidden="1" x14ac:dyDescent="0.2">
      <c r="A2432" s="1" t="s">
        <v>9066</v>
      </c>
      <c r="B2432" s="1" t="s">
        <v>132</v>
      </c>
      <c r="C2432" s="1" t="s">
        <v>309</v>
      </c>
      <c r="D2432" s="1" t="s">
        <v>257</v>
      </c>
      <c r="E2432" s="1" t="s">
        <v>281</v>
      </c>
      <c r="F2432" s="1" t="s">
        <v>174</v>
      </c>
      <c r="G2432" s="1" t="s">
        <v>116</v>
      </c>
      <c r="H2432" s="1" t="s">
        <v>40</v>
      </c>
      <c r="I2432" s="1" t="s">
        <v>117</v>
      </c>
      <c r="J2432" s="1" t="s">
        <v>81</v>
      </c>
      <c r="K2432" s="1" t="s">
        <v>129</v>
      </c>
      <c r="L2432" s="1" t="s">
        <v>264</v>
      </c>
      <c r="M2432" s="1" t="s">
        <v>12367</v>
      </c>
      <c r="N2432" s="1" t="s">
        <v>12368</v>
      </c>
      <c r="O2432" s="1" t="s">
        <v>122</v>
      </c>
      <c r="P2432" s="1" t="s">
        <v>246</v>
      </c>
      <c r="Q2432" s="1" t="s">
        <v>247</v>
      </c>
      <c r="R2432" s="1" t="s">
        <v>12369</v>
      </c>
      <c r="S2432" s="1" t="s">
        <v>3516</v>
      </c>
      <c r="T2432" s="1" t="s">
        <v>9067</v>
      </c>
      <c r="U2432" s="1" t="s">
        <v>9068</v>
      </c>
      <c r="V2432" s="18">
        <v>3.1053240740740742E-2</v>
      </c>
      <c r="W2432" s="18">
        <v>4.0254629629629633E-2</v>
      </c>
      <c r="X2432" s="18">
        <v>9.2013888888888892E-3</v>
      </c>
      <c r="Y2432" s="1" t="e">
        <f>VLOOKUP(A2432,tickets!A:A,1,0)</f>
        <v>#N/A</v>
      </c>
    </row>
    <row r="2433" spans="1:25" x14ac:dyDescent="0.2">
      <c r="A2433" s="1" t="s">
        <v>3648</v>
      </c>
      <c r="B2433" s="1" t="s">
        <v>216</v>
      </c>
      <c r="C2433" s="1" t="s">
        <v>18</v>
      </c>
      <c r="D2433" s="1" t="s">
        <v>339</v>
      </c>
      <c r="E2433" s="1" t="s">
        <v>60</v>
      </c>
      <c r="F2433" s="1" t="s">
        <v>3653</v>
      </c>
      <c r="G2433" s="1" t="s">
        <v>110</v>
      </c>
      <c r="H2433" s="1" t="s">
        <v>36</v>
      </c>
      <c r="I2433" s="1" t="s">
        <v>117</v>
      </c>
      <c r="J2433" s="1" t="s">
        <v>81</v>
      </c>
      <c r="K2433" s="1" t="s">
        <v>129</v>
      </c>
      <c r="L2433" s="1" t="s">
        <v>3652</v>
      </c>
      <c r="M2433" s="1" t="s">
        <v>3649</v>
      </c>
      <c r="N2433" s="1" t="s">
        <v>3650</v>
      </c>
      <c r="O2433" s="1" t="s">
        <v>122</v>
      </c>
      <c r="P2433" s="1" t="s">
        <v>246</v>
      </c>
      <c r="Q2433" s="1" t="s">
        <v>247</v>
      </c>
      <c r="R2433" s="1" t="s">
        <v>3651</v>
      </c>
      <c r="S2433" s="1" t="s">
        <v>3516</v>
      </c>
      <c r="T2433" s="1" t="s">
        <v>9069</v>
      </c>
      <c r="U2433" s="1" t="s">
        <v>9070</v>
      </c>
      <c r="V2433" s="18">
        <v>0.32824074074074078</v>
      </c>
      <c r="W2433" s="18">
        <v>0.35668981481481482</v>
      </c>
      <c r="X2433" s="18">
        <v>2.8449074074074075E-2</v>
      </c>
      <c r="Y2433" s="1" t="e">
        <f>VLOOKUP(A2433,tickets!A:A,1,0)</f>
        <v>#N/A</v>
      </c>
    </row>
    <row r="2434" spans="1:25" x14ac:dyDescent="0.2">
      <c r="A2434" s="1" t="s">
        <v>10440</v>
      </c>
      <c r="B2434" s="1" t="s">
        <v>152</v>
      </c>
      <c r="C2434" s="1" t="s">
        <v>13</v>
      </c>
      <c r="D2434" s="1" t="s">
        <v>242</v>
      </c>
      <c r="E2434" s="1" t="s">
        <v>39</v>
      </c>
      <c r="F2434" s="1" t="s">
        <v>147</v>
      </c>
      <c r="G2434" s="1" t="s">
        <v>110</v>
      </c>
      <c r="H2434" s="1" t="s">
        <v>50</v>
      </c>
      <c r="I2434" s="1" t="s">
        <v>109</v>
      </c>
      <c r="J2434" s="1" t="s">
        <v>81</v>
      </c>
      <c r="K2434" s="1" t="s">
        <v>111</v>
      </c>
      <c r="L2434" s="1" t="s">
        <v>10444</v>
      </c>
      <c r="M2434" s="1" t="s">
        <v>10441</v>
      </c>
      <c r="N2434" s="1" t="s">
        <v>10442</v>
      </c>
      <c r="O2434" s="1" t="s">
        <v>122</v>
      </c>
      <c r="P2434" s="1" t="s">
        <v>266</v>
      </c>
      <c r="Q2434" s="1" t="s">
        <v>341</v>
      </c>
      <c r="R2434" s="1" t="s">
        <v>10443</v>
      </c>
      <c r="S2434" s="1" t="s">
        <v>10459</v>
      </c>
      <c r="T2434" s="1" t="s">
        <v>12370</v>
      </c>
      <c r="U2434" s="1" t="s">
        <v>12371</v>
      </c>
      <c r="V2434" s="18">
        <v>0</v>
      </c>
      <c r="W2434" s="18">
        <v>0</v>
      </c>
      <c r="X2434" s="18">
        <v>0</v>
      </c>
      <c r="Y2434" s="1" t="e">
        <f>VLOOKUP(A2434,tickets!A:A,1,0)</f>
        <v>#N/A</v>
      </c>
    </row>
    <row r="2435" spans="1:25" x14ac:dyDescent="0.2">
      <c r="A2435" s="1" t="s">
        <v>3770</v>
      </c>
      <c r="B2435" s="1" t="s">
        <v>115</v>
      </c>
      <c r="C2435" s="1" t="s">
        <v>13</v>
      </c>
      <c r="D2435" s="1" t="s">
        <v>374</v>
      </c>
      <c r="E2435" s="1" t="s">
        <v>39</v>
      </c>
      <c r="F2435" s="1" t="s">
        <v>149</v>
      </c>
      <c r="G2435" s="1" t="s">
        <v>116</v>
      </c>
      <c r="H2435" s="1" t="s">
        <v>40</v>
      </c>
      <c r="I2435" s="1" t="s">
        <v>117</v>
      </c>
      <c r="J2435" s="1" t="s">
        <v>81</v>
      </c>
      <c r="K2435" s="1" t="s">
        <v>488</v>
      </c>
      <c r="L2435" s="1" t="s">
        <v>3774</v>
      </c>
      <c r="M2435" s="1" t="s">
        <v>3771</v>
      </c>
      <c r="N2435" s="1" t="s">
        <v>3772</v>
      </c>
      <c r="O2435" s="1" t="s">
        <v>122</v>
      </c>
      <c r="P2435" s="1" t="s">
        <v>246</v>
      </c>
      <c r="Q2435" s="1" t="s">
        <v>247</v>
      </c>
      <c r="R2435" s="1" t="s">
        <v>3773</v>
      </c>
      <c r="S2435" s="1" t="s">
        <v>3693</v>
      </c>
      <c r="T2435" s="1" t="s">
        <v>8940</v>
      </c>
      <c r="U2435" s="1" t="s">
        <v>8941</v>
      </c>
      <c r="V2435" s="18">
        <v>1.1630208333333334</v>
      </c>
      <c r="W2435" s="18">
        <v>1.2722916666666666</v>
      </c>
      <c r="X2435" s="18">
        <v>0.10927083333333333</v>
      </c>
      <c r="Y2435" s="1" t="e">
        <f>VLOOKUP(A2435,tickets!A:A,1,0)</f>
        <v>#N/A</v>
      </c>
    </row>
    <row r="2436" spans="1:25" x14ac:dyDescent="0.2">
      <c r="A2436" s="1" t="s">
        <v>3541</v>
      </c>
      <c r="B2436" s="1" t="s">
        <v>115</v>
      </c>
      <c r="C2436" s="1" t="s">
        <v>19</v>
      </c>
      <c r="D2436" s="1" t="s">
        <v>243</v>
      </c>
      <c r="E2436" s="1" t="s">
        <v>64</v>
      </c>
      <c r="F2436" s="1" t="s">
        <v>120</v>
      </c>
      <c r="G2436" s="1" t="s">
        <v>116</v>
      </c>
      <c r="H2436" s="1" t="s">
        <v>40</v>
      </c>
      <c r="I2436" s="1" t="s">
        <v>117</v>
      </c>
      <c r="J2436" s="1" t="s">
        <v>81</v>
      </c>
      <c r="K2436" s="1" t="s">
        <v>200</v>
      </c>
      <c r="L2436" s="1" t="s">
        <v>3545</v>
      </c>
      <c r="M2436" s="1" t="s">
        <v>3542</v>
      </c>
      <c r="N2436" s="1" t="s">
        <v>3543</v>
      </c>
      <c r="O2436" s="1" t="s">
        <v>122</v>
      </c>
      <c r="P2436" s="1" t="s">
        <v>266</v>
      </c>
      <c r="Q2436" s="1" t="s">
        <v>267</v>
      </c>
      <c r="R2436" s="1" t="s">
        <v>3544</v>
      </c>
      <c r="S2436" s="1" t="s">
        <v>3516</v>
      </c>
      <c r="T2436" s="1" t="s">
        <v>9051</v>
      </c>
      <c r="U2436" s="1" t="s">
        <v>8083</v>
      </c>
      <c r="V2436" s="18">
        <v>0</v>
      </c>
      <c r="W2436" s="18">
        <v>8.621527777777778E-2</v>
      </c>
      <c r="X2436" s="18">
        <v>8.621527777777778E-2</v>
      </c>
      <c r="Y2436" s="1" t="e">
        <f>VLOOKUP(A2436,tickets!A:A,1,0)</f>
        <v>#N/A</v>
      </c>
    </row>
    <row r="2437" spans="1:25" x14ac:dyDescent="0.2">
      <c r="A2437" s="1" t="s">
        <v>3908</v>
      </c>
      <c r="B2437" s="1" t="s">
        <v>115</v>
      </c>
      <c r="C2437" s="1" t="s">
        <v>13</v>
      </c>
      <c r="D2437" s="1" t="s">
        <v>243</v>
      </c>
      <c r="E2437" s="1" t="s">
        <v>39</v>
      </c>
      <c r="F2437" s="1" t="s">
        <v>120</v>
      </c>
      <c r="G2437" s="1" t="s">
        <v>116</v>
      </c>
      <c r="H2437" s="1" t="s">
        <v>40</v>
      </c>
      <c r="I2437" s="1" t="s">
        <v>117</v>
      </c>
      <c r="J2437" s="1" t="s">
        <v>81</v>
      </c>
      <c r="K2437" s="1" t="s">
        <v>182</v>
      </c>
      <c r="L2437" s="1" t="s">
        <v>3912</v>
      </c>
      <c r="M2437" s="1" t="s">
        <v>3909</v>
      </c>
      <c r="N2437" s="1" t="s">
        <v>3910</v>
      </c>
      <c r="O2437" s="1" t="s">
        <v>122</v>
      </c>
      <c r="P2437" s="1" t="s">
        <v>246</v>
      </c>
      <c r="Q2437" s="1" t="s">
        <v>247</v>
      </c>
      <c r="R2437" s="1" t="s">
        <v>3911</v>
      </c>
      <c r="S2437" s="1" t="s">
        <v>3862</v>
      </c>
      <c r="T2437" s="1" t="s">
        <v>9082</v>
      </c>
      <c r="U2437" s="1" t="s">
        <v>9083</v>
      </c>
      <c r="V2437" s="18">
        <v>2.0413310185185183</v>
      </c>
      <c r="W2437" s="18">
        <v>2.0576273148148148</v>
      </c>
      <c r="X2437" s="18">
        <v>1.6296296296296295E-2</v>
      </c>
      <c r="Y2437" s="1" t="e">
        <f>VLOOKUP(A2437,tickets!A:A,1,0)</f>
        <v>#N/A</v>
      </c>
    </row>
    <row r="2438" spans="1:25" hidden="1" x14ac:dyDescent="0.2">
      <c r="A2438" s="1" t="s">
        <v>3591</v>
      </c>
      <c r="B2438" s="1" t="s">
        <v>124</v>
      </c>
      <c r="C2438" s="1" t="s">
        <v>19</v>
      </c>
      <c r="D2438" s="1" t="s">
        <v>277</v>
      </c>
      <c r="E2438" s="1" t="s">
        <v>62</v>
      </c>
      <c r="F2438" s="1" t="s">
        <v>125</v>
      </c>
      <c r="G2438" s="1" t="s">
        <v>123</v>
      </c>
      <c r="H2438" s="1" t="s">
        <v>50</v>
      </c>
      <c r="I2438" s="1" t="s">
        <v>109</v>
      </c>
      <c r="J2438" s="1" t="s">
        <v>80</v>
      </c>
      <c r="K2438" s="1" t="s">
        <v>121</v>
      </c>
      <c r="L2438" s="1" t="s">
        <v>3499</v>
      </c>
      <c r="M2438" s="1" t="s">
        <v>3592</v>
      </c>
      <c r="N2438" s="1" t="s">
        <v>3592</v>
      </c>
      <c r="O2438" s="1" t="s">
        <v>122</v>
      </c>
      <c r="P2438" s="1" t="s">
        <v>266</v>
      </c>
      <c r="Q2438" s="1" t="s">
        <v>267</v>
      </c>
      <c r="R2438" s="1" t="s">
        <v>3593</v>
      </c>
      <c r="S2438" s="1" t="s">
        <v>3516</v>
      </c>
      <c r="T2438" s="1" t="s">
        <v>8914</v>
      </c>
      <c r="U2438" s="1" t="s">
        <v>9000</v>
      </c>
      <c r="V2438" s="18">
        <v>2.1909722222222223E-2</v>
      </c>
      <c r="W2438" s="18">
        <v>0.2268287037037037</v>
      </c>
      <c r="X2438" s="18">
        <v>0.20491898148148149</v>
      </c>
      <c r="Y2438" s="1" t="e">
        <f>VLOOKUP(A2438,tickets!A:A,1,0)</f>
        <v>#N/A</v>
      </c>
    </row>
    <row r="2439" spans="1:25" x14ac:dyDescent="0.2">
      <c r="A2439" s="1" t="s">
        <v>3760</v>
      </c>
      <c r="B2439" s="1" t="s">
        <v>115</v>
      </c>
      <c r="C2439" s="1" t="s">
        <v>14</v>
      </c>
      <c r="D2439" s="1" t="s">
        <v>243</v>
      </c>
      <c r="E2439" s="1" t="s">
        <v>51</v>
      </c>
      <c r="F2439" s="1" t="s">
        <v>120</v>
      </c>
      <c r="G2439" s="1" t="s">
        <v>116</v>
      </c>
      <c r="H2439" s="1" t="s">
        <v>40</v>
      </c>
      <c r="I2439" s="1" t="s">
        <v>117</v>
      </c>
      <c r="J2439" s="1" t="s">
        <v>81</v>
      </c>
      <c r="K2439" s="1" t="s">
        <v>111</v>
      </c>
      <c r="L2439" s="1" t="s">
        <v>3764</v>
      </c>
      <c r="M2439" s="1" t="s">
        <v>3761</v>
      </c>
      <c r="N2439" s="1" t="s">
        <v>3762</v>
      </c>
      <c r="O2439" s="1" t="s">
        <v>122</v>
      </c>
      <c r="P2439" s="1" t="s">
        <v>246</v>
      </c>
      <c r="Q2439" s="1" t="s">
        <v>247</v>
      </c>
      <c r="R2439" s="1" t="s">
        <v>3763</v>
      </c>
      <c r="S2439" s="1" t="s">
        <v>3693</v>
      </c>
      <c r="T2439" s="1" t="s">
        <v>9145</v>
      </c>
      <c r="U2439" s="1" t="s">
        <v>9146</v>
      </c>
      <c r="V2439" s="18">
        <v>0.98873842592592587</v>
      </c>
      <c r="W2439" s="18">
        <v>1.2233680555555555</v>
      </c>
      <c r="X2439" s="18">
        <v>0.23462962962962963</v>
      </c>
      <c r="Y2439" s="1" t="e">
        <f>VLOOKUP(A2439,tickets!A:A,1,0)</f>
        <v>#N/A</v>
      </c>
    </row>
    <row r="2440" spans="1:25" x14ac:dyDescent="0.2">
      <c r="A2440" s="1" t="s">
        <v>3536</v>
      </c>
      <c r="B2440" s="1" t="s">
        <v>115</v>
      </c>
      <c r="C2440" s="1" t="s">
        <v>19</v>
      </c>
      <c r="D2440" s="1" t="s">
        <v>243</v>
      </c>
      <c r="E2440" s="1" t="s">
        <v>63</v>
      </c>
      <c r="F2440" s="1" t="s">
        <v>120</v>
      </c>
      <c r="G2440" s="1" t="s">
        <v>116</v>
      </c>
      <c r="H2440" s="1" t="s">
        <v>40</v>
      </c>
      <c r="I2440" s="1" t="s">
        <v>117</v>
      </c>
      <c r="J2440" s="1" t="s">
        <v>81</v>
      </c>
      <c r="K2440" s="1" t="s">
        <v>111</v>
      </c>
      <c r="L2440" s="1" t="s">
        <v>3540</v>
      </c>
      <c r="M2440" s="1" t="s">
        <v>3537</v>
      </c>
      <c r="N2440" s="1" t="s">
        <v>3538</v>
      </c>
      <c r="O2440" s="1" t="s">
        <v>122</v>
      </c>
      <c r="P2440" s="1" t="s">
        <v>246</v>
      </c>
      <c r="Q2440" s="1" t="s">
        <v>247</v>
      </c>
      <c r="R2440" s="1" t="s">
        <v>3539</v>
      </c>
      <c r="S2440" s="1" t="s">
        <v>3516</v>
      </c>
      <c r="T2440" s="1" t="s">
        <v>9328</v>
      </c>
      <c r="U2440" s="1" t="s">
        <v>9329</v>
      </c>
      <c r="V2440" s="18">
        <v>0</v>
      </c>
      <c r="W2440" s="18">
        <v>9.2476851851851852E-3</v>
      </c>
      <c r="X2440" s="18">
        <v>9.2476851851851852E-3</v>
      </c>
      <c r="Y2440" s="1" t="e">
        <f>VLOOKUP(A2440,tickets!A:A,1,0)</f>
        <v>#N/A</v>
      </c>
    </row>
    <row r="2441" spans="1:25" x14ac:dyDescent="0.2">
      <c r="A2441" s="1" t="s">
        <v>3594</v>
      </c>
      <c r="B2441" s="1" t="s">
        <v>115</v>
      </c>
      <c r="C2441" s="1" t="s">
        <v>22</v>
      </c>
      <c r="D2441" s="1" t="s">
        <v>243</v>
      </c>
      <c r="E2441" s="1" t="s">
        <v>47</v>
      </c>
      <c r="F2441" s="1" t="s">
        <v>191</v>
      </c>
      <c r="G2441" s="1" t="s">
        <v>116</v>
      </c>
      <c r="H2441" s="1" t="s">
        <v>40</v>
      </c>
      <c r="I2441" s="1" t="s">
        <v>117</v>
      </c>
      <c r="J2441" s="1" t="s">
        <v>81</v>
      </c>
      <c r="K2441" s="1" t="s">
        <v>138</v>
      </c>
      <c r="L2441" s="1" t="s">
        <v>3598</v>
      </c>
      <c r="M2441" s="1" t="s">
        <v>3595</v>
      </c>
      <c r="N2441" s="1" t="s">
        <v>3596</v>
      </c>
      <c r="O2441" s="1" t="s">
        <v>122</v>
      </c>
      <c r="P2441" s="1" t="s">
        <v>246</v>
      </c>
      <c r="Q2441" s="1" t="s">
        <v>247</v>
      </c>
      <c r="R2441" s="1" t="s">
        <v>3597</v>
      </c>
      <c r="S2441" s="1" t="s">
        <v>3516</v>
      </c>
      <c r="T2441" s="1" t="s">
        <v>9073</v>
      </c>
      <c r="U2441" s="1" t="s">
        <v>9337</v>
      </c>
      <c r="V2441" s="18">
        <v>0</v>
      </c>
      <c r="W2441" s="18">
        <v>0.17116898148148149</v>
      </c>
      <c r="X2441" s="18">
        <v>0.17116898148148149</v>
      </c>
      <c r="Y2441" s="1" t="e">
        <f>VLOOKUP(A2441,tickets!A:A,1,0)</f>
        <v>#N/A</v>
      </c>
    </row>
    <row r="2442" spans="1:25" hidden="1" x14ac:dyDescent="0.2">
      <c r="A2442" s="1" t="s">
        <v>9331</v>
      </c>
      <c r="B2442" s="1" t="s">
        <v>132</v>
      </c>
      <c r="C2442" s="1" t="s">
        <v>309</v>
      </c>
      <c r="D2442" s="1" t="s">
        <v>257</v>
      </c>
      <c r="E2442" s="1" t="s">
        <v>281</v>
      </c>
      <c r="F2442" s="1" t="s">
        <v>471</v>
      </c>
      <c r="G2442" s="1" t="s">
        <v>116</v>
      </c>
      <c r="H2442" s="1" t="s">
        <v>40</v>
      </c>
      <c r="I2442" s="1" t="s">
        <v>117</v>
      </c>
      <c r="J2442" s="1" t="s">
        <v>81</v>
      </c>
      <c r="K2442" s="1" t="s">
        <v>323</v>
      </c>
      <c r="L2442" s="1" t="s">
        <v>9156</v>
      </c>
      <c r="M2442" s="1" t="s">
        <v>12372</v>
      </c>
      <c r="N2442" s="1" t="s">
        <v>12373</v>
      </c>
      <c r="O2442" s="1" t="s">
        <v>122</v>
      </c>
      <c r="P2442" s="1" t="s">
        <v>266</v>
      </c>
      <c r="Q2442" s="1" t="s">
        <v>274</v>
      </c>
      <c r="R2442" s="1" t="s">
        <v>12374</v>
      </c>
      <c r="S2442" s="1" t="s">
        <v>3516</v>
      </c>
      <c r="T2442" s="1" t="s">
        <v>9332</v>
      </c>
      <c r="U2442" s="1" t="s">
        <v>519</v>
      </c>
      <c r="V2442" s="18">
        <v>8.7152777777777784E-3</v>
      </c>
      <c r="W2442" s="18">
        <v>1.3773148148148147E-2</v>
      </c>
      <c r="X2442" s="18">
        <v>5.0578703703703706E-3</v>
      </c>
      <c r="Y2442" s="1" t="e">
        <f>VLOOKUP(A2442,tickets!A:A,1,0)</f>
        <v>#N/A</v>
      </c>
    </row>
    <row r="2443" spans="1:25" hidden="1" x14ac:dyDescent="0.2">
      <c r="A2443" s="1" t="s">
        <v>9249</v>
      </c>
      <c r="B2443" s="1" t="s">
        <v>173</v>
      </c>
      <c r="C2443" s="1" t="s">
        <v>242</v>
      </c>
      <c r="D2443" s="1" t="s">
        <v>251</v>
      </c>
      <c r="E2443" s="1" t="s">
        <v>352</v>
      </c>
      <c r="F2443" s="1" t="s">
        <v>389</v>
      </c>
      <c r="G2443" s="1" t="s">
        <v>110</v>
      </c>
      <c r="H2443" s="1" t="s">
        <v>50</v>
      </c>
      <c r="I2443" s="1" t="s">
        <v>109</v>
      </c>
      <c r="J2443" s="1" t="s">
        <v>4186</v>
      </c>
      <c r="K2443" s="1" t="s">
        <v>114</v>
      </c>
      <c r="L2443" s="1" t="s">
        <v>9250</v>
      </c>
      <c r="M2443" s="1" t="s">
        <v>12375</v>
      </c>
      <c r="N2443" s="1" t="s">
        <v>12376</v>
      </c>
      <c r="O2443" s="1" t="s">
        <v>122</v>
      </c>
      <c r="P2443" s="1" t="s">
        <v>246</v>
      </c>
      <c r="Q2443" s="1" t="s">
        <v>247</v>
      </c>
      <c r="R2443" s="1" t="s">
        <v>12377</v>
      </c>
      <c r="S2443" s="1" t="s">
        <v>3693</v>
      </c>
      <c r="T2443" s="1" t="s">
        <v>6808</v>
      </c>
      <c r="U2443" s="1" t="s">
        <v>9251</v>
      </c>
      <c r="V2443" s="18">
        <v>0</v>
      </c>
      <c r="W2443" s="18">
        <v>0</v>
      </c>
      <c r="X2443" s="18">
        <v>0</v>
      </c>
      <c r="Y2443" s="1" t="e">
        <f>VLOOKUP(A2443,tickets!A:A,1,0)</f>
        <v>#N/A</v>
      </c>
    </row>
    <row r="2444" spans="1:25" hidden="1" x14ac:dyDescent="0.2">
      <c r="A2444" s="1" t="s">
        <v>9040</v>
      </c>
      <c r="B2444" s="1" t="s">
        <v>132</v>
      </c>
      <c r="C2444" s="1" t="s">
        <v>250</v>
      </c>
      <c r="D2444" s="1" t="s">
        <v>251</v>
      </c>
      <c r="E2444" s="1" t="s">
        <v>289</v>
      </c>
      <c r="F2444" s="1" t="s">
        <v>290</v>
      </c>
      <c r="G2444" s="1" t="s">
        <v>110</v>
      </c>
      <c r="H2444" s="1" t="s">
        <v>50</v>
      </c>
      <c r="I2444" s="1" t="s">
        <v>109</v>
      </c>
      <c r="J2444" s="1" t="s">
        <v>81</v>
      </c>
      <c r="K2444" s="1" t="s">
        <v>129</v>
      </c>
      <c r="L2444" s="1" t="s">
        <v>254</v>
      </c>
      <c r="M2444" s="1" t="s">
        <v>12378</v>
      </c>
      <c r="N2444" s="1" t="s">
        <v>12379</v>
      </c>
      <c r="O2444" s="1" t="s">
        <v>122</v>
      </c>
      <c r="P2444" s="1" t="s">
        <v>246</v>
      </c>
      <c r="Q2444" s="1" t="s">
        <v>247</v>
      </c>
      <c r="R2444" s="1" t="s">
        <v>12380</v>
      </c>
      <c r="S2444" s="1" t="s">
        <v>3516</v>
      </c>
      <c r="T2444" s="1" t="s">
        <v>254</v>
      </c>
      <c r="U2444" s="1" t="s">
        <v>346</v>
      </c>
      <c r="V2444" s="18">
        <v>6.4814814814814813E-4</v>
      </c>
      <c r="W2444" s="18">
        <v>1.3888888888888889E-3</v>
      </c>
      <c r="X2444" s="18">
        <v>7.407407407407407E-4</v>
      </c>
      <c r="Y2444" s="1" t="e">
        <f>VLOOKUP(A2444,tickets!A:A,1,0)</f>
        <v>#N/A</v>
      </c>
    </row>
    <row r="2445" spans="1:25" hidden="1" x14ac:dyDescent="0.2">
      <c r="A2445" s="1" t="s">
        <v>9372</v>
      </c>
      <c r="B2445" s="1" t="s">
        <v>173</v>
      </c>
      <c r="C2445" s="1" t="s">
        <v>242</v>
      </c>
      <c r="D2445" s="1" t="s">
        <v>251</v>
      </c>
      <c r="E2445" s="1" t="s">
        <v>352</v>
      </c>
      <c r="F2445" s="1" t="s">
        <v>389</v>
      </c>
      <c r="G2445" s="1" t="s">
        <v>110</v>
      </c>
      <c r="H2445" s="1" t="s">
        <v>50</v>
      </c>
      <c r="I2445" s="1" t="s">
        <v>109</v>
      </c>
      <c r="J2445" s="1" t="s">
        <v>4186</v>
      </c>
      <c r="K2445" s="1" t="s">
        <v>114</v>
      </c>
      <c r="L2445" s="1" t="s">
        <v>9373</v>
      </c>
      <c r="M2445" s="1" t="s">
        <v>12381</v>
      </c>
      <c r="N2445" s="1" t="s">
        <v>12382</v>
      </c>
      <c r="O2445" s="1" t="s">
        <v>122</v>
      </c>
      <c r="P2445" s="1" t="s">
        <v>246</v>
      </c>
      <c r="Q2445" s="1" t="s">
        <v>247</v>
      </c>
      <c r="R2445" s="1" t="s">
        <v>12383</v>
      </c>
      <c r="S2445" s="1" t="s">
        <v>3516</v>
      </c>
      <c r="T2445" s="1" t="s">
        <v>9374</v>
      </c>
      <c r="U2445" s="1" t="s">
        <v>9375</v>
      </c>
      <c r="V2445" s="18">
        <v>0</v>
      </c>
      <c r="W2445" s="18">
        <v>0</v>
      </c>
      <c r="X2445" s="18">
        <v>0</v>
      </c>
      <c r="Y2445" s="1" t="e">
        <f>VLOOKUP(A2445,tickets!A:A,1,0)</f>
        <v>#N/A</v>
      </c>
    </row>
    <row r="2446" spans="1:25" hidden="1" x14ac:dyDescent="0.2">
      <c r="A2446" s="1" t="s">
        <v>9269</v>
      </c>
      <c r="B2446" s="1" t="s">
        <v>132</v>
      </c>
      <c r="C2446" s="1" t="s">
        <v>256</v>
      </c>
      <c r="D2446" s="1" t="s">
        <v>257</v>
      </c>
      <c r="E2446" s="1" t="s">
        <v>258</v>
      </c>
      <c r="F2446" s="1" t="s">
        <v>461</v>
      </c>
      <c r="G2446" s="1" t="s">
        <v>116</v>
      </c>
      <c r="H2446" s="1" t="s">
        <v>40</v>
      </c>
      <c r="I2446" s="1" t="s">
        <v>117</v>
      </c>
      <c r="J2446" s="1" t="s">
        <v>81</v>
      </c>
      <c r="K2446" s="1" t="s">
        <v>308</v>
      </c>
      <c r="L2446" s="1" t="s">
        <v>429</v>
      </c>
      <c r="M2446" s="1" t="s">
        <v>12384</v>
      </c>
      <c r="N2446" s="1" t="s">
        <v>12385</v>
      </c>
      <c r="O2446" s="1" t="s">
        <v>122</v>
      </c>
      <c r="P2446" s="1" t="s">
        <v>199</v>
      </c>
      <c r="Q2446" s="1" t="s">
        <v>115</v>
      </c>
      <c r="R2446" s="1" t="s">
        <v>12386</v>
      </c>
      <c r="S2446" s="1" t="s">
        <v>3516</v>
      </c>
      <c r="T2446" s="1" t="s">
        <v>9270</v>
      </c>
      <c r="V2446" s="18">
        <v>0.20243055555555556</v>
      </c>
      <c r="W2446" s="18">
        <v>0.21740740740740741</v>
      </c>
      <c r="X2446" s="18">
        <v>1.4976851851851852E-2</v>
      </c>
      <c r="Y2446" s="1" t="e">
        <f>VLOOKUP(A2446,tickets!A:A,1,0)</f>
        <v>#N/A</v>
      </c>
    </row>
    <row r="2447" spans="1:25" x14ac:dyDescent="0.2">
      <c r="A2447" s="1" t="s">
        <v>3814</v>
      </c>
      <c r="B2447" s="1" t="s">
        <v>185</v>
      </c>
      <c r="C2447" s="1" t="s">
        <v>16</v>
      </c>
      <c r="D2447" s="1" t="s">
        <v>339</v>
      </c>
      <c r="E2447" s="1" t="s">
        <v>54</v>
      </c>
      <c r="F2447" s="1" t="s">
        <v>206</v>
      </c>
      <c r="G2447" s="1" t="s">
        <v>110</v>
      </c>
      <c r="H2447" s="1" t="s">
        <v>50</v>
      </c>
      <c r="I2447" s="1" t="s">
        <v>109</v>
      </c>
      <c r="J2447" s="1" t="s">
        <v>81</v>
      </c>
      <c r="K2447" s="1" t="s">
        <v>3815</v>
      </c>
      <c r="L2447" s="1" t="s">
        <v>3819</v>
      </c>
      <c r="M2447" s="1" t="s">
        <v>3816</v>
      </c>
      <c r="N2447" s="1" t="s">
        <v>3817</v>
      </c>
      <c r="O2447" s="1" t="s">
        <v>122</v>
      </c>
      <c r="P2447" s="1" t="s">
        <v>199</v>
      </c>
      <c r="Q2447" s="1" t="s">
        <v>401</v>
      </c>
      <c r="R2447" s="1" t="s">
        <v>3818</v>
      </c>
      <c r="S2447" s="1" t="s">
        <v>3693</v>
      </c>
      <c r="T2447" s="1" t="s">
        <v>9232</v>
      </c>
      <c r="U2447" s="1" t="s">
        <v>9233</v>
      </c>
      <c r="V2447" s="18">
        <v>1.1097685185185184</v>
      </c>
      <c r="W2447" s="18">
        <v>1.1828356481481481</v>
      </c>
      <c r="X2447" s="18">
        <v>7.3067129629629635E-2</v>
      </c>
      <c r="Y2447" s="1" t="e">
        <f>VLOOKUP(A2447,tickets!A:A,1,0)</f>
        <v>#N/A</v>
      </c>
    </row>
    <row r="2448" spans="1:25" hidden="1" x14ac:dyDescent="0.2">
      <c r="A2448" s="1" t="s">
        <v>9361</v>
      </c>
      <c r="B2448" s="1" t="s">
        <v>132</v>
      </c>
      <c r="C2448" s="1" t="s">
        <v>309</v>
      </c>
      <c r="D2448" s="1" t="s">
        <v>257</v>
      </c>
      <c r="E2448" s="1" t="s">
        <v>281</v>
      </c>
      <c r="F2448" s="1" t="s">
        <v>471</v>
      </c>
      <c r="G2448" s="1" t="s">
        <v>116</v>
      </c>
      <c r="H2448" s="1" t="s">
        <v>40</v>
      </c>
      <c r="I2448" s="1" t="s">
        <v>117</v>
      </c>
      <c r="J2448" s="1" t="s">
        <v>81</v>
      </c>
      <c r="K2448" s="1" t="s">
        <v>419</v>
      </c>
      <c r="L2448" s="1" t="s">
        <v>463</v>
      </c>
      <c r="M2448" s="1" t="s">
        <v>12387</v>
      </c>
      <c r="N2448" s="1" t="s">
        <v>12388</v>
      </c>
      <c r="O2448" s="1" t="s">
        <v>122</v>
      </c>
      <c r="P2448" s="1" t="s">
        <v>363</v>
      </c>
      <c r="Q2448" s="1" t="s">
        <v>423</v>
      </c>
      <c r="R2448" s="1" t="s">
        <v>12389</v>
      </c>
      <c r="S2448" s="1" t="s">
        <v>3516</v>
      </c>
      <c r="T2448" s="1" t="s">
        <v>9362</v>
      </c>
      <c r="U2448" s="1" t="s">
        <v>519</v>
      </c>
      <c r="V2448" s="18">
        <v>3.0902777777777782E-3</v>
      </c>
      <c r="W2448" s="18">
        <v>7.9976851851851858E-3</v>
      </c>
      <c r="X2448" s="18">
        <v>4.9074074074074072E-3</v>
      </c>
      <c r="Y2448" s="1" t="e">
        <f>VLOOKUP(A2448,tickets!A:A,1,0)</f>
        <v>#N/A</v>
      </c>
    </row>
    <row r="2449" spans="1:25" hidden="1" x14ac:dyDescent="0.2">
      <c r="A2449" s="1" t="s">
        <v>3587</v>
      </c>
      <c r="B2449" s="1" t="s">
        <v>124</v>
      </c>
      <c r="C2449" s="1" t="s">
        <v>18</v>
      </c>
      <c r="D2449" s="1" t="s">
        <v>277</v>
      </c>
      <c r="E2449" s="1" t="s">
        <v>57</v>
      </c>
      <c r="F2449" s="1" t="s">
        <v>125</v>
      </c>
      <c r="G2449" s="1" t="s">
        <v>123</v>
      </c>
      <c r="H2449" s="1" t="s">
        <v>50</v>
      </c>
      <c r="I2449" s="1" t="s">
        <v>109</v>
      </c>
      <c r="J2449" s="1" t="s">
        <v>80</v>
      </c>
      <c r="K2449" s="1" t="s">
        <v>126</v>
      </c>
      <c r="L2449" s="1" t="s">
        <v>3590</v>
      </c>
      <c r="M2449" s="1" t="s">
        <v>3588</v>
      </c>
      <c r="N2449" s="1" t="s">
        <v>3588</v>
      </c>
      <c r="O2449" s="1" t="s">
        <v>122</v>
      </c>
      <c r="P2449" s="1" t="s">
        <v>278</v>
      </c>
      <c r="Q2449" s="1" t="s">
        <v>278</v>
      </c>
      <c r="R2449" s="1" t="s">
        <v>3589</v>
      </c>
      <c r="S2449" s="1" t="s">
        <v>3516</v>
      </c>
      <c r="T2449" s="1" t="s">
        <v>8958</v>
      </c>
      <c r="U2449" s="1" t="s">
        <v>8959</v>
      </c>
      <c r="V2449" s="18">
        <v>2.8125000000000001E-2</v>
      </c>
      <c r="W2449" s="18">
        <v>0.13896990740740742</v>
      </c>
      <c r="X2449" s="18">
        <v>0.11084490740740742</v>
      </c>
      <c r="Y2449" s="1" t="e">
        <f>VLOOKUP(A2449,tickets!A:A,1,0)</f>
        <v>#N/A</v>
      </c>
    </row>
    <row r="2450" spans="1:25" hidden="1" x14ac:dyDescent="0.2">
      <c r="A2450" s="1" t="s">
        <v>8931</v>
      </c>
      <c r="B2450" s="1" t="s">
        <v>132</v>
      </c>
      <c r="C2450" s="1" t="s">
        <v>309</v>
      </c>
      <c r="D2450" s="1" t="s">
        <v>257</v>
      </c>
      <c r="E2450" s="1" t="s">
        <v>281</v>
      </c>
      <c r="F2450" s="1" t="s">
        <v>471</v>
      </c>
      <c r="G2450" s="1" t="s">
        <v>116</v>
      </c>
      <c r="H2450" s="1" t="s">
        <v>40</v>
      </c>
      <c r="I2450" s="1" t="s">
        <v>117</v>
      </c>
      <c r="J2450" s="1" t="s">
        <v>81</v>
      </c>
      <c r="K2450" s="1" t="s">
        <v>524</v>
      </c>
      <c r="L2450" s="1" t="s">
        <v>525</v>
      </c>
      <c r="M2450" s="1" t="s">
        <v>12390</v>
      </c>
      <c r="N2450" s="1" t="s">
        <v>12391</v>
      </c>
      <c r="O2450" s="1" t="s">
        <v>122</v>
      </c>
      <c r="P2450" s="1" t="s">
        <v>199</v>
      </c>
      <c r="Q2450" s="1" t="s">
        <v>480</v>
      </c>
      <c r="R2450" s="1" t="s">
        <v>12392</v>
      </c>
      <c r="S2450" s="1" t="s">
        <v>3516</v>
      </c>
      <c r="T2450" s="1" t="s">
        <v>8932</v>
      </c>
      <c r="U2450" s="1" t="s">
        <v>519</v>
      </c>
      <c r="V2450" s="18">
        <v>2.0625000000000001E-2</v>
      </c>
      <c r="W2450" s="18">
        <v>2.9259259259259259E-2</v>
      </c>
      <c r="X2450" s="18">
        <v>8.6342592592592599E-3</v>
      </c>
      <c r="Y2450" s="1" t="e">
        <f>VLOOKUP(A2450,tickets!A:A,1,0)</f>
        <v>#N/A</v>
      </c>
    </row>
    <row r="2451" spans="1:25" x14ac:dyDescent="0.2">
      <c r="A2451" s="1" t="s">
        <v>3878</v>
      </c>
      <c r="B2451" s="1" t="s">
        <v>115</v>
      </c>
      <c r="C2451" s="1" t="s">
        <v>20</v>
      </c>
      <c r="D2451" s="1" t="s">
        <v>243</v>
      </c>
      <c r="E2451" s="1" t="s">
        <v>68</v>
      </c>
      <c r="F2451" s="1" t="s">
        <v>191</v>
      </c>
      <c r="G2451" s="1" t="s">
        <v>116</v>
      </c>
      <c r="H2451" s="1" t="s">
        <v>40</v>
      </c>
      <c r="I2451" s="1" t="s">
        <v>117</v>
      </c>
      <c r="J2451" s="1" t="s">
        <v>81</v>
      </c>
      <c r="K2451" s="1" t="s">
        <v>397</v>
      </c>
      <c r="L2451" s="1" t="s">
        <v>3882</v>
      </c>
      <c r="M2451" s="1" t="s">
        <v>3879</v>
      </c>
      <c r="N2451" s="1" t="s">
        <v>3880</v>
      </c>
      <c r="O2451" s="1" t="s">
        <v>122</v>
      </c>
      <c r="P2451" s="1" t="s">
        <v>246</v>
      </c>
      <c r="Q2451" s="1" t="s">
        <v>247</v>
      </c>
      <c r="R2451" s="1" t="s">
        <v>3881</v>
      </c>
      <c r="S2451" s="1" t="s">
        <v>3862</v>
      </c>
      <c r="T2451" s="1" t="s">
        <v>8938</v>
      </c>
      <c r="U2451" s="1" t="s">
        <v>8939</v>
      </c>
      <c r="V2451" s="18">
        <v>1.6830439814814815</v>
      </c>
      <c r="W2451" s="18">
        <v>1.9205324074074073</v>
      </c>
      <c r="X2451" s="18">
        <v>0.23748842592592592</v>
      </c>
      <c r="Y2451" s="1" t="e">
        <f>VLOOKUP(A2451,tickets!A:A,1,0)</f>
        <v>#N/A</v>
      </c>
    </row>
    <row r="2452" spans="1:25" x14ac:dyDescent="0.2">
      <c r="A2452" s="1" t="s">
        <v>3678</v>
      </c>
      <c r="B2452" s="1" t="s">
        <v>115</v>
      </c>
      <c r="C2452" s="1" t="s">
        <v>19</v>
      </c>
      <c r="D2452" s="1" t="s">
        <v>243</v>
      </c>
      <c r="E2452" s="1" t="s">
        <v>63</v>
      </c>
      <c r="F2452" s="1" t="s">
        <v>120</v>
      </c>
      <c r="G2452" s="1" t="s">
        <v>116</v>
      </c>
      <c r="H2452" s="1" t="s">
        <v>40</v>
      </c>
      <c r="I2452" s="1" t="s">
        <v>117</v>
      </c>
      <c r="J2452" s="1" t="s">
        <v>81</v>
      </c>
      <c r="K2452" s="1" t="s">
        <v>3679</v>
      </c>
      <c r="L2452" s="1" t="s">
        <v>3683</v>
      </c>
      <c r="M2452" s="1" t="s">
        <v>3680</v>
      </c>
      <c r="N2452" s="1" t="s">
        <v>3681</v>
      </c>
      <c r="O2452" s="1" t="s">
        <v>122</v>
      </c>
      <c r="P2452" s="1" t="s">
        <v>246</v>
      </c>
      <c r="Q2452" s="1" t="s">
        <v>247</v>
      </c>
      <c r="R2452" s="1" t="s">
        <v>3682</v>
      </c>
      <c r="S2452" s="1" t="s">
        <v>3516</v>
      </c>
      <c r="T2452" s="1" t="s">
        <v>9171</v>
      </c>
      <c r="U2452" s="1" t="s">
        <v>9172</v>
      </c>
      <c r="V2452" s="18">
        <v>0.24134259259259258</v>
      </c>
      <c r="W2452" s="18">
        <v>0.34292824074074074</v>
      </c>
      <c r="X2452" s="18">
        <v>0.10158564814814815</v>
      </c>
      <c r="Y2452" s="1" t="e">
        <f>VLOOKUP(A2452,tickets!A:A,1,0)</f>
        <v>#N/A</v>
      </c>
    </row>
    <row r="2453" spans="1:25" x14ac:dyDescent="0.2">
      <c r="A2453" s="1" t="s">
        <v>3566</v>
      </c>
      <c r="B2453" s="1" t="s">
        <v>112</v>
      </c>
      <c r="C2453" s="1" t="s">
        <v>18</v>
      </c>
      <c r="D2453" s="1" t="s">
        <v>18</v>
      </c>
      <c r="E2453" s="1" t="s">
        <v>499</v>
      </c>
      <c r="F2453" s="1" t="s">
        <v>1770</v>
      </c>
      <c r="G2453" s="1" t="s">
        <v>110</v>
      </c>
      <c r="H2453" s="1" t="s">
        <v>50</v>
      </c>
      <c r="I2453" s="1" t="s">
        <v>109</v>
      </c>
      <c r="J2453" s="1" t="s">
        <v>81</v>
      </c>
      <c r="K2453" s="1" t="s">
        <v>111</v>
      </c>
      <c r="L2453" s="1" t="s">
        <v>3570</v>
      </c>
      <c r="M2453" s="1" t="s">
        <v>3567</v>
      </c>
      <c r="N2453" s="1" t="s">
        <v>3568</v>
      </c>
      <c r="O2453" s="1" t="s">
        <v>122</v>
      </c>
      <c r="P2453" s="1" t="s">
        <v>266</v>
      </c>
      <c r="Q2453" s="1" t="s">
        <v>267</v>
      </c>
      <c r="R2453" s="1" t="s">
        <v>3569</v>
      </c>
      <c r="S2453" s="1" t="s">
        <v>3516</v>
      </c>
      <c r="T2453" s="1" t="s">
        <v>9124</v>
      </c>
      <c r="U2453" s="1" t="s">
        <v>6339</v>
      </c>
      <c r="V2453" s="18">
        <v>0</v>
      </c>
      <c r="W2453" s="18">
        <v>3.3449074074074071E-3</v>
      </c>
      <c r="X2453" s="18">
        <v>3.3449074074074071E-3</v>
      </c>
      <c r="Y2453" s="1" t="e">
        <f>VLOOKUP(A2453,tickets!A:A,1,0)</f>
        <v>#N/A</v>
      </c>
    </row>
    <row r="2454" spans="1:25" x14ac:dyDescent="0.2">
      <c r="A2454" s="1" t="s">
        <v>3618</v>
      </c>
      <c r="B2454" s="1" t="s">
        <v>115</v>
      </c>
      <c r="C2454" s="1" t="s">
        <v>20</v>
      </c>
      <c r="D2454" s="1" t="s">
        <v>243</v>
      </c>
      <c r="E2454" s="1" t="s">
        <v>65</v>
      </c>
      <c r="F2454" s="1" t="s">
        <v>120</v>
      </c>
      <c r="G2454" s="1" t="s">
        <v>116</v>
      </c>
      <c r="H2454" s="1" t="s">
        <v>40</v>
      </c>
      <c r="I2454" s="1" t="s">
        <v>117</v>
      </c>
      <c r="J2454" s="1" t="s">
        <v>81</v>
      </c>
      <c r="K2454" s="1" t="s">
        <v>488</v>
      </c>
      <c r="L2454" s="1" t="s">
        <v>3622</v>
      </c>
      <c r="M2454" s="1" t="s">
        <v>3619</v>
      </c>
      <c r="N2454" s="1" t="s">
        <v>3620</v>
      </c>
      <c r="O2454" s="1" t="s">
        <v>122</v>
      </c>
      <c r="P2454" s="1" t="s">
        <v>246</v>
      </c>
      <c r="Q2454" s="1" t="s">
        <v>247</v>
      </c>
      <c r="R2454" s="1" t="s">
        <v>3621</v>
      </c>
      <c r="S2454" s="1" t="s">
        <v>3516</v>
      </c>
      <c r="T2454" s="1" t="s">
        <v>9029</v>
      </c>
      <c r="U2454" s="1" t="s">
        <v>9030</v>
      </c>
      <c r="V2454" s="18">
        <v>0</v>
      </c>
      <c r="W2454" s="18">
        <v>0.14271990740740739</v>
      </c>
      <c r="X2454" s="18">
        <v>0.14271990740740739</v>
      </c>
      <c r="Y2454" s="1" t="e">
        <f>VLOOKUP(A2454,tickets!A:A,1,0)</f>
        <v>#N/A</v>
      </c>
    </row>
    <row r="2455" spans="1:25" x14ac:dyDescent="0.2">
      <c r="A2455" s="1" t="s">
        <v>3561</v>
      </c>
      <c r="B2455" s="1" t="s">
        <v>112</v>
      </c>
      <c r="C2455" s="1" t="s">
        <v>18</v>
      </c>
      <c r="D2455" s="1" t="s">
        <v>18</v>
      </c>
      <c r="E2455" s="1" t="s">
        <v>499</v>
      </c>
      <c r="F2455" s="1" t="s">
        <v>1770</v>
      </c>
      <c r="G2455" s="1" t="s">
        <v>110</v>
      </c>
      <c r="H2455" s="1" t="s">
        <v>50</v>
      </c>
      <c r="I2455" s="1" t="s">
        <v>109</v>
      </c>
      <c r="J2455" s="1" t="s">
        <v>81</v>
      </c>
      <c r="K2455" s="1" t="s">
        <v>111</v>
      </c>
      <c r="L2455" s="1" t="s">
        <v>3565</v>
      </c>
      <c r="M2455" s="1" t="s">
        <v>3562</v>
      </c>
      <c r="N2455" s="1" t="s">
        <v>3563</v>
      </c>
      <c r="O2455" s="1" t="s">
        <v>122</v>
      </c>
      <c r="P2455" s="1" t="s">
        <v>266</v>
      </c>
      <c r="Q2455" s="1" t="s">
        <v>267</v>
      </c>
      <c r="R2455" s="1" t="s">
        <v>3564</v>
      </c>
      <c r="S2455" s="1" t="s">
        <v>3516</v>
      </c>
      <c r="T2455" s="1" t="s">
        <v>9180</v>
      </c>
      <c r="U2455" s="1" t="s">
        <v>6339</v>
      </c>
      <c r="V2455" s="18">
        <v>0</v>
      </c>
      <c r="W2455" s="18">
        <v>2.488425925925926E-3</v>
      </c>
      <c r="X2455" s="18">
        <v>2.488425925925926E-3</v>
      </c>
      <c r="Y2455" s="1" t="e">
        <f>VLOOKUP(A2455,tickets!A:A,1,0)</f>
        <v>#N/A</v>
      </c>
    </row>
    <row r="2456" spans="1:25" x14ac:dyDescent="0.2">
      <c r="A2456" s="1" t="s">
        <v>3556</v>
      </c>
      <c r="B2456" s="1" t="s">
        <v>112</v>
      </c>
      <c r="C2456" s="1" t="s">
        <v>16</v>
      </c>
      <c r="D2456" s="1" t="s">
        <v>18</v>
      </c>
      <c r="E2456" s="1" t="s">
        <v>499</v>
      </c>
      <c r="F2456" s="1" t="s">
        <v>1770</v>
      </c>
      <c r="G2456" s="1" t="s">
        <v>110</v>
      </c>
      <c r="H2456" s="1" t="s">
        <v>50</v>
      </c>
      <c r="I2456" s="1" t="s">
        <v>109</v>
      </c>
      <c r="J2456" s="1" t="s">
        <v>81</v>
      </c>
      <c r="K2456" s="1" t="s">
        <v>111</v>
      </c>
      <c r="L2456" s="1" t="s">
        <v>3560</v>
      </c>
      <c r="M2456" s="1" t="s">
        <v>3557</v>
      </c>
      <c r="N2456" s="1" t="s">
        <v>3558</v>
      </c>
      <c r="O2456" s="1" t="s">
        <v>122</v>
      </c>
      <c r="P2456" s="1" t="s">
        <v>266</v>
      </c>
      <c r="Q2456" s="1" t="s">
        <v>267</v>
      </c>
      <c r="R2456" s="1" t="s">
        <v>3559</v>
      </c>
      <c r="S2456" s="1" t="s">
        <v>3516</v>
      </c>
      <c r="T2456" s="1" t="s">
        <v>9243</v>
      </c>
      <c r="U2456" s="1" t="s">
        <v>6339</v>
      </c>
      <c r="V2456" s="18">
        <v>0</v>
      </c>
      <c r="W2456" s="18">
        <v>1.6319444444444445E-3</v>
      </c>
      <c r="X2456" s="18">
        <v>1.6319444444444445E-3</v>
      </c>
      <c r="Y2456" s="1" t="e">
        <f>VLOOKUP(A2456,tickets!A:A,1,0)</f>
        <v>#N/A</v>
      </c>
    </row>
    <row r="2457" spans="1:25" x14ac:dyDescent="0.2">
      <c r="A2457" s="1" t="s">
        <v>3551</v>
      </c>
      <c r="B2457" s="1" t="s">
        <v>112</v>
      </c>
      <c r="C2457" s="1" t="s">
        <v>18</v>
      </c>
      <c r="D2457" s="1" t="s">
        <v>18</v>
      </c>
      <c r="E2457" s="1" t="s">
        <v>499</v>
      </c>
      <c r="F2457" s="1" t="s">
        <v>1770</v>
      </c>
      <c r="G2457" s="1" t="s">
        <v>110</v>
      </c>
      <c r="H2457" s="1" t="s">
        <v>50</v>
      </c>
      <c r="I2457" s="1" t="s">
        <v>109</v>
      </c>
      <c r="J2457" s="1" t="s">
        <v>81</v>
      </c>
      <c r="K2457" s="1" t="s">
        <v>111</v>
      </c>
      <c r="L2457" s="1" t="s">
        <v>3555</v>
      </c>
      <c r="M2457" s="1" t="s">
        <v>3552</v>
      </c>
      <c r="N2457" s="1" t="s">
        <v>3553</v>
      </c>
      <c r="O2457" s="1" t="s">
        <v>122</v>
      </c>
      <c r="P2457" s="1" t="s">
        <v>266</v>
      </c>
      <c r="Q2457" s="1" t="s">
        <v>267</v>
      </c>
      <c r="R2457" s="1" t="s">
        <v>3554</v>
      </c>
      <c r="S2457" s="1" t="s">
        <v>3516</v>
      </c>
      <c r="T2457" s="1" t="s">
        <v>9124</v>
      </c>
      <c r="U2457" s="1" t="s">
        <v>6339</v>
      </c>
      <c r="V2457" s="18">
        <v>0</v>
      </c>
      <c r="W2457" s="18">
        <v>7.9861111111111105E-4</v>
      </c>
      <c r="X2457" s="18">
        <v>7.9861111111111105E-4</v>
      </c>
      <c r="Y2457" s="1" t="e">
        <f>VLOOKUP(A2457,tickets!A:A,1,0)</f>
        <v>#N/A</v>
      </c>
    </row>
    <row r="2458" spans="1:25" x14ac:dyDescent="0.2">
      <c r="A2458" s="1" t="s">
        <v>3599</v>
      </c>
      <c r="B2458" s="1" t="s">
        <v>132</v>
      </c>
      <c r="C2458" s="1" t="s">
        <v>21</v>
      </c>
      <c r="D2458" s="1" t="s">
        <v>311</v>
      </c>
      <c r="E2458" s="1" t="s">
        <v>43</v>
      </c>
      <c r="F2458" s="1" t="s">
        <v>145</v>
      </c>
      <c r="G2458" s="1" t="s">
        <v>116</v>
      </c>
      <c r="H2458" s="1" t="s">
        <v>50</v>
      </c>
      <c r="I2458" s="1" t="s">
        <v>109</v>
      </c>
      <c r="J2458" s="1" t="s">
        <v>81</v>
      </c>
      <c r="K2458" s="1" t="s">
        <v>121</v>
      </c>
      <c r="L2458" s="1" t="s">
        <v>3603</v>
      </c>
      <c r="M2458" s="1" t="s">
        <v>3600</v>
      </c>
      <c r="N2458" s="1" t="s">
        <v>3601</v>
      </c>
      <c r="O2458" s="1" t="s">
        <v>122</v>
      </c>
      <c r="P2458" s="1" t="s">
        <v>246</v>
      </c>
      <c r="Q2458" s="1" t="s">
        <v>247</v>
      </c>
      <c r="R2458" s="1" t="s">
        <v>3602</v>
      </c>
      <c r="S2458" s="1" t="s">
        <v>3516</v>
      </c>
      <c r="T2458" s="1" t="s">
        <v>312</v>
      </c>
      <c r="U2458" s="1" t="s">
        <v>9239</v>
      </c>
      <c r="V2458" s="18">
        <v>8.0474537037037039E-2</v>
      </c>
      <c r="W2458" s="18">
        <v>0.12151620370370371</v>
      </c>
      <c r="X2458" s="18">
        <v>4.1041666666666664E-2</v>
      </c>
      <c r="Y2458" s="1" t="e">
        <f>VLOOKUP(A2458,tickets!A:A,1,0)</f>
        <v>#N/A</v>
      </c>
    </row>
    <row r="2459" spans="1:25" x14ac:dyDescent="0.2">
      <c r="A2459" s="1" t="s">
        <v>3667</v>
      </c>
      <c r="B2459" s="1" t="s">
        <v>112</v>
      </c>
      <c r="C2459" s="1" t="s">
        <v>21</v>
      </c>
      <c r="D2459" s="1" t="s">
        <v>311</v>
      </c>
      <c r="E2459" s="1" t="s">
        <v>44</v>
      </c>
      <c r="F2459" s="1" t="s">
        <v>145</v>
      </c>
      <c r="G2459" s="1" t="s">
        <v>116</v>
      </c>
      <c r="H2459" s="1" t="s">
        <v>50</v>
      </c>
      <c r="I2459" s="1" t="s">
        <v>109</v>
      </c>
      <c r="J2459" s="1" t="s">
        <v>81</v>
      </c>
      <c r="K2459" s="1" t="s">
        <v>121</v>
      </c>
      <c r="L2459" s="1" t="s">
        <v>3671</v>
      </c>
      <c r="M2459" s="1" t="s">
        <v>3668</v>
      </c>
      <c r="N2459" s="1" t="s">
        <v>3669</v>
      </c>
      <c r="O2459" s="1" t="s">
        <v>122</v>
      </c>
      <c r="P2459" s="1" t="s">
        <v>342</v>
      </c>
      <c r="Q2459" s="1" t="s">
        <v>343</v>
      </c>
      <c r="R2459" s="1" t="s">
        <v>3670</v>
      </c>
      <c r="S2459" s="1" t="s">
        <v>3516</v>
      </c>
      <c r="T2459" s="1" t="s">
        <v>312</v>
      </c>
      <c r="U2459" s="1" t="s">
        <v>9175</v>
      </c>
      <c r="V2459" s="18">
        <v>0.12542824074074074</v>
      </c>
      <c r="W2459" s="18">
        <v>0.25690972222222225</v>
      </c>
      <c r="X2459" s="18">
        <v>0.13148148148148148</v>
      </c>
      <c r="Y2459" s="1" t="e">
        <f>VLOOKUP(A2459,tickets!A:A,1,0)</f>
        <v>#N/A</v>
      </c>
    </row>
    <row r="2460" spans="1:25" hidden="1" x14ac:dyDescent="0.2">
      <c r="A2460" s="1" t="s">
        <v>8995</v>
      </c>
      <c r="B2460" s="1" t="s">
        <v>132</v>
      </c>
      <c r="C2460" s="1" t="s">
        <v>251</v>
      </c>
      <c r="D2460" s="1" t="s">
        <v>374</v>
      </c>
      <c r="E2460" s="1" t="s">
        <v>320</v>
      </c>
      <c r="F2460" s="1" t="s">
        <v>442</v>
      </c>
      <c r="G2460" s="1" t="s">
        <v>116</v>
      </c>
      <c r="H2460" s="1" t="s">
        <v>40</v>
      </c>
      <c r="I2460" s="1" t="s">
        <v>117</v>
      </c>
      <c r="J2460" s="1" t="s">
        <v>81</v>
      </c>
      <c r="K2460" s="1" t="s">
        <v>150</v>
      </c>
      <c r="L2460" s="1" t="s">
        <v>8996</v>
      </c>
      <c r="M2460" s="1" t="s">
        <v>12393</v>
      </c>
      <c r="N2460" s="1" t="s">
        <v>12394</v>
      </c>
      <c r="O2460" s="1" t="s">
        <v>122</v>
      </c>
      <c r="P2460" s="1" t="s">
        <v>199</v>
      </c>
      <c r="Q2460" s="1" t="s">
        <v>115</v>
      </c>
      <c r="R2460" s="1" t="s">
        <v>12395</v>
      </c>
      <c r="S2460" s="1" t="s">
        <v>3516</v>
      </c>
      <c r="T2460" s="1" t="s">
        <v>8997</v>
      </c>
      <c r="U2460" s="1" t="s">
        <v>262</v>
      </c>
      <c r="V2460" s="18">
        <v>7.9398148148148145E-3</v>
      </c>
      <c r="W2460" s="18">
        <v>1.4837962962962963E-2</v>
      </c>
      <c r="X2460" s="18">
        <v>6.8981481481481489E-3</v>
      </c>
      <c r="Y2460" s="1" t="e">
        <f>VLOOKUP(A2460,tickets!A:A,1,0)</f>
        <v>#N/A</v>
      </c>
    </row>
    <row r="2461" spans="1:25" hidden="1" x14ac:dyDescent="0.2">
      <c r="A2461" s="1" t="s">
        <v>9299</v>
      </c>
      <c r="B2461" s="1" t="s">
        <v>132</v>
      </c>
      <c r="C2461" s="1" t="s">
        <v>250</v>
      </c>
      <c r="D2461" s="1" t="s">
        <v>251</v>
      </c>
      <c r="E2461" s="1" t="s">
        <v>289</v>
      </c>
      <c r="F2461" s="1" t="s">
        <v>290</v>
      </c>
      <c r="G2461" s="1" t="s">
        <v>110</v>
      </c>
      <c r="H2461" s="1" t="s">
        <v>50</v>
      </c>
      <c r="I2461" s="1" t="s">
        <v>109</v>
      </c>
      <c r="J2461" s="1" t="s">
        <v>81</v>
      </c>
      <c r="K2461" s="1" t="s">
        <v>129</v>
      </c>
      <c r="L2461" s="1" t="s">
        <v>9170</v>
      </c>
      <c r="M2461" s="1" t="s">
        <v>12396</v>
      </c>
      <c r="N2461" s="1" t="s">
        <v>12397</v>
      </c>
      <c r="O2461" s="1" t="s">
        <v>122</v>
      </c>
      <c r="P2461" s="1" t="s">
        <v>246</v>
      </c>
      <c r="Q2461" s="1" t="s">
        <v>247</v>
      </c>
      <c r="R2461" s="1" t="s">
        <v>12398</v>
      </c>
      <c r="S2461" s="1" t="s">
        <v>3516</v>
      </c>
      <c r="T2461" s="1" t="s">
        <v>269</v>
      </c>
      <c r="U2461" s="1" t="s">
        <v>369</v>
      </c>
      <c r="V2461" s="18">
        <v>6.3657407407407402E-4</v>
      </c>
      <c r="W2461" s="18">
        <v>1.423611111111111E-3</v>
      </c>
      <c r="X2461" s="18">
        <v>7.8703703703703705E-4</v>
      </c>
      <c r="Y2461" s="1" t="e">
        <f>VLOOKUP(A2461,tickets!A:A,1,0)</f>
        <v>#N/A</v>
      </c>
    </row>
    <row r="2462" spans="1:25" x14ac:dyDescent="0.2">
      <c r="A2462" s="1" t="s">
        <v>3684</v>
      </c>
      <c r="B2462" s="1" t="s">
        <v>115</v>
      </c>
      <c r="C2462" s="1" t="s">
        <v>21</v>
      </c>
      <c r="D2462" s="1" t="s">
        <v>243</v>
      </c>
      <c r="E2462" s="1" t="s">
        <v>498</v>
      </c>
      <c r="F2462" s="1" t="s">
        <v>120</v>
      </c>
      <c r="G2462" s="1" t="s">
        <v>116</v>
      </c>
      <c r="H2462" s="1" t="s">
        <v>40</v>
      </c>
      <c r="I2462" s="1" t="s">
        <v>117</v>
      </c>
      <c r="J2462" s="1" t="s">
        <v>81</v>
      </c>
      <c r="K2462" s="1" t="s">
        <v>111</v>
      </c>
      <c r="L2462" s="1" t="s">
        <v>3688</v>
      </c>
      <c r="M2462" s="1" t="s">
        <v>3685</v>
      </c>
      <c r="N2462" s="1" t="s">
        <v>3686</v>
      </c>
      <c r="O2462" s="1" t="s">
        <v>122</v>
      </c>
      <c r="P2462" s="1" t="s">
        <v>266</v>
      </c>
      <c r="Q2462" s="1" t="s">
        <v>343</v>
      </c>
      <c r="R2462" s="1" t="s">
        <v>3687</v>
      </c>
      <c r="S2462" s="1" t="s">
        <v>3516</v>
      </c>
      <c r="T2462" s="1" t="s">
        <v>9271</v>
      </c>
      <c r="U2462" s="1" t="s">
        <v>9272</v>
      </c>
      <c r="V2462" s="18">
        <v>0.2646296296296296</v>
      </c>
      <c r="W2462" s="18">
        <v>0.30592592592592593</v>
      </c>
      <c r="X2462" s="18">
        <v>4.1296296296296296E-2</v>
      </c>
      <c r="Y2462" s="1" t="e">
        <f>VLOOKUP(A2462,tickets!A:A,1,0)</f>
        <v>#N/A</v>
      </c>
    </row>
    <row r="2463" spans="1:25" x14ac:dyDescent="0.2">
      <c r="A2463" s="1" t="s">
        <v>3628</v>
      </c>
      <c r="B2463" s="1" t="s">
        <v>112</v>
      </c>
      <c r="C2463" s="1" t="s">
        <v>18</v>
      </c>
      <c r="D2463" s="1" t="s">
        <v>18</v>
      </c>
      <c r="E2463" s="1" t="s">
        <v>499</v>
      </c>
      <c r="F2463" s="1" t="s">
        <v>1770</v>
      </c>
      <c r="G2463" s="1" t="s">
        <v>110</v>
      </c>
      <c r="H2463" s="1" t="s">
        <v>50</v>
      </c>
      <c r="I2463" s="1" t="s">
        <v>109</v>
      </c>
      <c r="J2463" s="1" t="s">
        <v>81</v>
      </c>
      <c r="K2463" s="1" t="s">
        <v>111</v>
      </c>
      <c r="L2463" s="1" t="s">
        <v>3632</v>
      </c>
      <c r="M2463" s="1" t="s">
        <v>3629</v>
      </c>
      <c r="N2463" s="1" t="s">
        <v>3630</v>
      </c>
      <c r="O2463" s="1" t="s">
        <v>122</v>
      </c>
      <c r="P2463" s="1" t="s">
        <v>266</v>
      </c>
      <c r="Q2463" s="1" t="s">
        <v>267</v>
      </c>
      <c r="R2463" s="1" t="s">
        <v>3631</v>
      </c>
      <c r="S2463" s="1" t="s">
        <v>3516</v>
      </c>
      <c r="T2463" s="1" t="s">
        <v>9191</v>
      </c>
      <c r="U2463" s="1" t="s">
        <v>6339</v>
      </c>
      <c r="V2463" s="18">
        <v>0</v>
      </c>
      <c r="W2463" s="18">
        <v>1.0613425925925927E-2</v>
      </c>
      <c r="X2463" s="18">
        <v>1.0613425925925927E-2</v>
      </c>
      <c r="Y2463" s="1" t="e">
        <f>VLOOKUP(A2463,tickets!A:A,1,0)</f>
        <v>#N/A</v>
      </c>
    </row>
    <row r="2464" spans="1:25" x14ac:dyDescent="0.2">
      <c r="A2464" s="1" t="s">
        <v>3716</v>
      </c>
      <c r="B2464" s="1" t="s">
        <v>115</v>
      </c>
      <c r="C2464" s="1" t="s">
        <v>18</v>
      </c>
      <c r="D2464" s="1" t="s">
        <v>344</v>
      </c>
      <c r="E2464" s="1" t="s">
        <v>61</v>
      </c>
      <c r="F2464" s="1" t="s">
        <v>2922</v>
      </c>
      <c r="G2464" s="1" t="s">
        <v>110</v>
      </c>
      <c r="H2464" s="1" t="s">
        <v>50</v>
      </c>
      <c r="I2464" s="1" t="s">
        <v>109</v>
      </c>
      <c r="J2464" s="1" t="s">
        <v>81</v>
      </c>
      <c r="K2464" s="1" t="s">
        <v>129</v>
      </c>
      <c r="L2464" s="1" t="s">
        <v>3720</v>
      </c>
      <c r="M2464" s="1" t="s">
        <v>3717</v>
      </c>
      <c r="N2464" s="1" t="s">
        <v>3718</v>
      </c>
      <c r="O2464" s="1" t="s">
        <v>122</v>
      </c>
      <c r="P2464" s="1" t="s">
        <v>249</v>
      </c>
      <c r="Q2464" s="1" t="s">
        <v>9305</v>
      </c>
      <c r="R2464" s="1" t="s">
        <v>3719</v>
      </c>
      <c r="S2464" s="1" t="s">
        <v>3693</v>
      </c>
      <c r="T2464" s="1" t="s">
        <v>9306</v>
      </c>
      <c r="U2464" s="1" t="s">
        <v>9307</v>
      </c>
      <c r="V2464" s="18">
        <v>0.52464120370370371</v>
      </c>
      <c r="W2464" s="18">
        <v>0.71464120370370365</v>
      </c>
      <c r="X2464" s="18">
        <v>0.19000000000000003</v>
      </c>
      <c r="Y2464" s="1" t="e">
        <f>VLOOKUP(A2464,tickets!A:A,1,0)</f>
        <v>#N/A</v>
      </c>
    </row>
    <row r="2465" spans="1:25" x14ac:dyDescent="0.2">
      <c r="A2465" s="1" t="s">
        <v>3700</v>
      </c>
      <c r="B2465" s="1" t="s">
        <v>115</v>
      </c>
      <c r="C2465" s="1" t="s">
        <v>22</v>
      </c>
      <c r="D2465" s="1" t="s">
        <v>243</v>
      </c>
      <c r="E2465" s="1" t="s">
        <v>47</v>
      </c>
      <c r="F2465" s="1" t="s">
        <v>405</v>
      </c>
      <c r="G2465" s="1" t="s">
        <v>116</v>
      </c>
      <c r="H2465" s="1" t="s">
        <v>40</v>
      </c>
      <c r="I2465" s="1" t="s">
        <v>117</v>
      </c>
      <c r="J2465" s="1" t="s">
        <v>81</v>
      </c>
      <c r="K2465" s="1" t="s">
        <v>170</v>
      </c>
      <c r="L2465" s="1" t="s">
        <v>3704</v>
      </c>
      <c r="M2465" s="1" t="s">
        <v>3701</v>
      </c>
      <c r="N2465" s="1" t="s">
        <v>3702</v>
      </c>
      <c r="O2465" s="1" t="s">
        <v>122</v>
      </c>
      <c r="P2465" s="1" t="s">
        <v>246</v>
      </c>
      <c r="Q2465" s="1" t="s">
        <v>247</v>
      </c>
      <c r="R2465" s="1" t="s">
        <v>3703</v>
      </c>
      <c r="S2465" s="1" t="s">
        <v>3693</v>
      </c>
      <c r="T2465" s="1" t="s">
        <v>9125</v>
      </c>
      <c r="U2465" s="1" t="s">
        <v>9126</v>
      </c>
      <c r="V2465" s="18">
        <v>0.45122685185185185</v>
      </c>
      <c r="W2465" s="18">
        <v>0.60495370370370372</v>
      </c>
      <c r="X2465" s="18">
        <v>0.15372685185185184</v>
      </c>
      <c r="Y2465" s="1" t="e">
        <f>VLOOKUP(A2465,tickets!A:A,1,0)</f>
        <v>#N/A</v>
      </c>
    </row>
    <row r="2466" spans="1:25" hidden="1" x14ac:dyDescent="0.2">
      <c r="A2466" s="1" t="s">
        <v>9134</v>
      </c>
      <c r="B2466" s="1" t="s">
        <v>132</v>
      </c>
      <c r="C2466" s="1" t="s">
        <v>250</v>
      </c>
      <c r="D2466" s="1" t="s">
        <v>251</v>
      </c>
      <c r="E2466" s="1" t="s">
        <v>263</v>
      </c>
      <c r="F2466" s="1" t="s">
        <v>293</v>
      </c>
      <c r="G2466" s="1" t="s">
        <v>116</v>
      </c>
      <c r="H2466" s="1" t="s">
        <v>40</v>
      </c>
      <c r="I2466" s="1" t="s">
        <v>117</v>
      </c>
      <c r="J2466" s="1" t="s">
        <v>81</v>
      </c>
      <c r="K2466" s="1" t="s">
        <v>129</v>
      </c>
      <c r="L2466" s="1" t="s">
        <v>9135</v>
      </c>
      <c r="M2466" s="1" t="s">
        <v>12399</v>
      </c>
      <c r="N2466" s="1" t="s">
        <v>12400</v>
      </c>
      <c r="O2466" s="1" t="s">
        <v>122</v>
      </c>
      <c r="P2466" s="1" t="s">
        <v>246</v>
      </c>
      <c r="Q2466" s="1" t="s">
        <v>247</v>
      </c>
      <c r="R2466" s="1" t="s">
        <v>12401</v>
      </c>
      <c r="S2466" s="1" t="s">
        <v>3693</v>
      </c>
      <c r="T2466" s="1" t="s">
        <v>9135</v>
      </c>
      <c r="U2466" s="1" t="s">
        <v>294</v>
      </c>
      <c r="V2466" s="18">
        <v>0.22611111111111112</v>
      </c>
      <c r="W2466" s="18">
        <v>0.22870370370370371</v>
      </c>
      <c r="X2466" s="18">
        <v>2.5925925925925925E-3</v>
      </c>
      <c r="Y2466" s="1" t="e">
        <f>VLOOKUP(A2466,tickets!A:A,1,0)</f>
        <v>#N/A</v>
      </c>
    </row>
    <row r="2467" spans="1:25" hidden="1" x14ac:dyDescent="0.2">
      <c r="A2467" s="1" t="s">
        <v>9119</v>
      </c>
      <c r="B2467" s="1" t="s">
        <v>132</v>
      </c>
      <c r="C2467" s="1" t="s">
        <v>250</v>
      </c>
      <c r="D2467" s="1" t="s">
        <v>251</v>
      </c>
      <c r="E2467" s="1" t="s">
        <v>263</v>
      </c>
      <c r="F2467" s="1" t="s">
        <v>293</v>
      </c>
      <c r="G2467" s="1" t="s">
        <v>116</v>
      </c>
      <c r="H2467" s="1" t="s">
        <v>40</v>
      </c>
      <c r="I2467" s="1" t="s">
        <v>117</v>
      </c>
      <c r="J2467" s="1" t="s">
        <v>81</v>
      </c>
      <c r="K2467" s="1" t="s">
        <v>129</v>
      </c>
      <c r="L2467" s="1" t="s">
        <v>9120</v>
      </c>
      <c r="M2467" s="1" t="s">
        <v>12402</v>
      </c>
      <c r="N2467" s="1" t="s">
        <v>12403</v>
      </c>
      <c r="O2467" s="1" t="s">
        <v>122</v>
      </c>
      <c r="P2467" s="1" t="s">
        <v>246</v>
      </c>
      <c r="Q2467" s="1" t="s">
        <v>247</v>
      </c>
      <c r="R2467" s="1" t="s">
        <v>12404</v>
      </c>
      <c r="S2467" s="1" t="s">
        <v>3516</v>
      </c>
      <c r="T2467" s="1" t="s">
        <v>9120</v>
      </c>
      <c r="U2467" s="1" t="s">
        <v>334</v>
      </c>
      <c r="V2467" s="18">
        <v>5.7870370370370378E-4</v>
      </c>
      <c r="W2467" s="18">
        <v>2.4421296296296296E-3</v>
      </c>
      <c r="X2467" s="18">
        <v>1.8634259259259261E-3</v>
      </c>
      <c r="Y2467" s="1" t="e">
        <f>VLOOKUP(A2467,tickets!A:A,1,0)</f>
        <v>#N/A</v>
      </c>
    </row>
    <row r="2468" spans="1:25" x14ac:dyDescent="0.2">
      <c r="A2468" s="1" t="s">
        <v>3689</v>
      </c>
      <c r="B2468" s="1" t="s">
        <v>115</v>
      </c>
      <c r="C2468" s="1" t="s">
        <v>22</v>
      </c>
      <c r="D2468" s="1" t="s">
        <v>243</v>
      </c>
      <c r="E2468" s="1" t="s">
        <v>45</v>
      </c>
      <c r="F2468" s="1" t="s">
        <v>135</v>
      </c>
      <c r="G2468" s="1" t="s">
        <v>110</v>
      </c>
      <c r="H2468" s="1" t="s">
        <v>50</v>
      </c>
      <c r="I2468" s="1" t="s">
        <v>109</v>
      </c>
      <c r="J2468" s="1" t="s">
        <v>81</v>
      </c>
      <c r="K2468" s="1" t="s">
        <v>170</v>
      </c>
      <c r="L2468" s="1" t="s">
        <v>3694</v>
      </c>
      <c r="M2468" s="1" t="s">
        <v>3690</v>
      </c>
      <c r="N2468" s="1" t="s">
        <v>3691</v>
      </c>
      <c r="O2468" s="1" t="s">
        <v>122</v>
      </c>
      <c r="P2468" s="1" t="s">
        <v>279</v>
      </c>
      <c r="Q2468" s="1" t="s">
        <v>280</v>
      </c>
      <c r="R2468" s="1" t="s">
        <v>3692</v>
      </c>
      <c r="S2468" s="1" t="s">
        <v>3693</v>
      </c>
      <c r="T2468" s="1" t="s">
        <v>9168</v>
      </c>
      <c r="U2468" s="1" t="s">
        <v>319</v>
      </c>
      <c r="V2468" s="18">
        <v>5.9108796296296291E-2</v>
      </c>
      <c r="W2468" s="18">
        <v>6.659722222222221E-2</v>
      </c>
      <c r="X2468" s="18">
        <v>7.4884259259259262E-3</v>
      </c>
      <c r="Y2468" s="1" t="e">
        <f>VLOOKUP(A2468,tickets!A:A,1,0)</f>
        <v>#N/A</v>
      </c>
    </row>
    <row r="2469" spans="1:25" x14ac:dyDescent="0.2">
      <c r="A2469" s="1" t="s">
        <v>3604</v>
      </c>
      <c r="B2469" s="1" t="s">
        <v>112</v>
      </c>
      <c r="C2469" s="1" t="s">
        <v>21</v>
      </c>
      <c r="D2469" s="1" t="s">
        <v>17</v>
      </c>
      <c r="E2469" s="1" t="s">
        <v>43</v>
      </c>
      <c r="F2469" s="1" t="s">
        <v>161</v>
      </c>
      <c r="G2469" s="1" t="s">
        <v>159</v>
      </c>
      <c r="H2469" s="1" t="s">
        <v>40</v>
      </c>
      <c r="I2469" s="1" t="s">
        <v>117</v>
      </c>
      <c r="J2469" s="1" t="s">
        <v>81</v>
      </c>
      <c r="K2469" s="1" t="s">
        <v>121</v>
      </c>
      <c r="L2469" s="1" t="s">
        <v>160</v>
      </c>
      <c r="M2469" s="1" t="s">
        <v>3605</v>
      </c>
      <c r="N2469" s="1" t="s">
        <v>3606</v>
      </c>
      <c r="O2469" s="1" t="s">
        <v>122</v>
      </c>
      <c r="P2469" s="1" t="s">
        <v>342</v>
      </c>
      <c r="Q2469" s="1" t="s">
        <v>343</v>
      </c>
      <c r="R2469" s="1" t="s">
        <v>3607</v>
      </c>
      <c r="S2469" s="1" t="s">
        <v>3516</v>
      </c>
      <c r="T2469" s="1" t="s">
        <v>9122</v>
      </c>
      <c r="U2469" s="1" t="s">
        <v>9123</v>
      </c>
      <c r="V2469" s="18">
        <v>0</v>
      </c>
      <c r="W2469" s="18">
        <v>2.0254629629629629E-3</v>
      </c>
      <c r="X2469" s="18">
        <v>2.0254629629629629E-3</v>
      </c>
      <c r="Y2469" s="1" t="e">
        <f>VLOOKUP(A2469,tickets!A:A,1,0)</f>
        <v>#N/A</v>
      </c>
    </row>
    <row r="2470" spans="1:25" x14ac:dyDescent="0.2">
      <c r="A2470" s="1" t="s">
        <v>3903</v>
      </c>
      <c r="B2470" s="1" t="s">
        <v>115</v>
      </c>
      <c r="C2470" s="1" t="s">
        <v>13</v>
      </c>
      <c r="D2470" s="1" t="s">
        <v>374</v>
      </c>
      <c r="E2470" s="1" t="s">
        <v>39</v>
      </c>
      <c r="F2470" s="1" t="s">
        <v>136</v>
      </c>
      <c r="G2470" s="1" t="s">
        <v>116</v>
      </c>
      <c r="H2470" s="1" t="s">
        <v>40</v>
      </c>
      <c r="I2470" s="1" t="s">
        <v>117</v>
      </c>
      <c r="J2470" s="1" t="s">
        <v>81</v>
      </c>
      <c r="K2470" s="1" t="s">
        <v>488</v>
      </c>
      <c r="L2470" s="1" t="s">
        <v>3907</v>
      </c>
      <c r="M2470" s="1" t="s">
        <v>3904</v>
      </c>
      <c r="N2470" s="1" t="s">
        <v>3905</v>
      </c>
      <c r="O2470" s="1" t="s">
        <v>122</v>
      </c>
      <c r="P2470" s="1" t="s">
        <v>246</v>
      </c>
      <c r="Q2470" s="1" t="s">
        <v>247</v>
      </c>
      <c r="R2470" s="1" t="s">
        <v>3906</v>
      </c>
      <c r="S2470" s="1" t="s">
        <v>3862</v>
      </c>
      <c r="T2470" s="1" t="s">
        <v>9265</v>
      </c>
      <c r="U2470" s="1" t="s">
        <v>9266</v>
      </c>
      <c r="V2470" s="18">
        <v>1.758912037037037</v>
      </c>
      <c r="W2470" s="18">
        <v>1.7835416666666666</v>
      </c>
      <c r="X2470" s="18">
        <v>2.462962962962963E-2</v>
      </c>
      <c r="Y2470" s="1" t="e">
        <f>VLOOKUP(A2470,tickets!A:A,1,0)</f>
        <v>#N/A</v>
      </c>
    </row>
    <row r="2471" spans="1:25" x14ac:dyDescent="0.2">
      <c r="A2471" s="1" t="s">
        <v>3898</v>
      </c>
      <c r="B2471" s="1" t="s">
        <v>115</v>
      </c>
      <c r="C2471" s="1" t="s">
        <v>13</v>
      </c>
      <c r="D2471" s="1" t="s">
        <v>374</v>
      </c>
      <c r="E2471" s="1" t="s">
        <v>39</v>
      </c>
      <c r="F2471" s="1" t="s">
        <v>149</v>
      </c>
      <c r="G2471" s="1" t="s">
        <v>110</v>
      </c>
      <c r="H2471" s="1" t="s">
        <v>50</v>
      </c>
      <c r="I2471" s="1" t="s">
        <v>109</v>
      </c>
      <c r="J2471" s="1" t="s">
        <v>81</v>
      </c>
      <c r="K2471" s="1" t="s">
        <v>488</v>
      </c>
      <c r="L2471" s="1" t="s">
        <v>3902</v>
      </c>
      <c r="M2471" s="1" t="s">
        <v>3899</v>
      </c>
      <c r="N2471" s="1" t="s">
        <v>3900</v>
      </c>
      <c r="O2471" s="1" t="s">
        <v>122</v>
      </c>
      <c r="P2471" s="1" t="s">
        <v>246</v>
      </c>
      <c r="Q2471" s="1" t="s">
        <v>247</v>
      </c>
      <c r="R2471" s="1" t="s">
        <v>3901</v>
      </c>
      <c r="S2471" s="1" t="s">
        <v>3862</v>
      </c>
      <c r="T2471" s="1" t="s">
        <v>9333</v>
      </c>
      <c r="U2471" s="1" t="s">
        <v>9334</v>
      </c>
      <c r="V2471" s="18">
        <v>1.7579513888888887</v>
      </c>
      <c r="W2471" s="18">
        <v>1.7751273148148148</v>
      </c>
      <c r="X2471" s="18">
        <v>1.7175925925925924E-2</v>
      </c>
      <c r="Y2471" s="1" t="e">
        <f>VLOOKUP(A2471,tickets!A:A,1,0)</f>
        <v>#N/A</v>
      </c>
    </row>
    <row r="2472" spans="1:25" hidden="1" x14ac:dyDescent="0.2">
      <c r="A2472" s="1" t="s">
        <v>9190</v>
      </c>
      <c r="B2472" s="1" t="s">
        <v>132</v>
      </c>
      <c r="C2472" s="1" t="s">
        <v>250</v>
      </c>
      <c r="D2472" s="1" t="s">
        <v>251</v>
      </c>
      <c r="E2472" s="1" t="s">
        <v>289</v>
      </c>
      <c r="F2472" s="1" t="s">
        <v>290</v>
      </c>
      <c r="G2472" s="1" t="s">
        <v>110</v>
      </c>
      <c r="H2472" s="1" t="s">
        <v>50</v>
      </c>
      <c r="I2472" s="1" t="s">
        <v>109</v>
      </c>
      <c r="J2472" s="1" t="s">
        <v>81</v>
      </c>
      <c r="K2472" s="1" t="s">
        <v>129</v>
      </c>
      <c r="L2472" s="1" t="s">
        <v>9174</v>
      </c>
      <c r="M2472" s="1" t="s">
        <v>12405</v>
      </c>
      <c r="N2472" s="1" t="s">
        <v>12406</v>
      </c>
      <c r="O2472" s="1" t="s">
        <v>122</v>
      </c>
      <c r="P2472" s="1" t="s">
        <v>246</v>
      </c>
      <c r="Q2472" s="1" t="s">
        <v>247</v>
      </c>
      <c r="R2472" s="1" t="s">
        <v>12407</v>
      </c>
      <c r="S2472" s="1" t="s">
        <v>3516</v>
      </c>
      <c r="T2472" s="1" t="s">
        <v>269</v>
      </c>
      <c r="U2472" s="1" t="s">
        <v>369</v>
      </c>
      <c r="V2472" s="18">
        <v>7.0601851851851847E-4</v>
      </c>
      <c r="W2472" s="18">
        <v>1.3310185185185185E-3</v>
      </c>
      <c r="X2472" s="18">
        <v>6.2500000000000001E-4</v>
      </c>
      <c r="Y2472" s="1" t="e">
        <f>VLOOKUP(A2472,tickets!A:A,1,0)</f>
        <v>#N/A</v>
      </c>
    </row>
    <row r="2473" spans="1:25" hidden="1" x14ac:dyDescent="0.2">
      <c r="A2473" s="1" t="s">
        <v>9084</v>
      </c>
      <c r="B2473" s="1" t="s">
        <v>132</v>
      </c>
      <c r="C2473" s="1" t="s">
        <v>256</v>
      </c>
      <c r="D2473" s="1" t="s">
        <v>257</v>
      </c>
      <c r="E2473" s="1" t="s">
        <v>289</v>
      </c>
      <c r="F2473" s="1" t="s">
        <v>471</v>
      </c>
      <c r="G2473" s="1" t="s">
        <v>116</v>
      </c>
      <c r="H2473" s="1" t="s">
        <v>40</v>
      </c>
      <c r="I2473" s="1" t="s">
        <v>117</v>
      </c>
      <c r="J2473" s="1" t="s">
        <v>81</v>
      </c>
      <c r="K2473" s="1" t="s">
        <v>111</v>
      </c>
      <c r="L2473" s="1" t="s">
        <v>379</v>
      </c>
      <c r="M2473" s="1" t="s">
        <v>12408</v>
      </c>
      <c r="N2473" s="1" t="s">
        <v>12409</v>
      </c>
      <c r="O2473" s="1" t="s">
        <v>122</v>
      </c>
      <c r="P2473" s="1" t="s">
        <v>199</v>
      </c>
      <c r="Q2473" s="1" t="s">
        <v>115</v>
      </c>
      <c r="R2473" s="1" t="s">
        <v>12410</v>
      </c>
      <c r="S2473" s="1" t="s">
        <v>3516</v>
      </c>
      <c r="T2473" s="1" t="s">
        <v>9085</v>
      </c>
      <c r="U2473" s="1" t="s">
        <v>262</v>
      </c>
      <c r="V2473" s="18">
        <v>6.5787037037037033E-2</v>
      </c>
      <c r="W2473" s="18">
        <v>7.5474537037037034E-2</v>
      </c>
      <c r="X2473" s="18">
        <v>9.6874999999999999E-3</v>
      </c>
      <c r="Y2473" s="1" t="e">
        <f>VLOOKUP(A2473,tickets!A:A,1,0)</f>
        <v>#N/A</v>
      </c>
    </row>
    <row r="2474" spans="1:25" hidden="1" x14ac:dyDescent="0.2">
      <c r="A2474" s="1" t="s">
        <v>8923</v>
      </c>
      <c r="B2474" s="1" t="s">
        <v>132</v>
      </c>
      <c r="C2474" s="1" t="s">
        <v>309</v>
      </c>
      <c r="D2474" s="1" t="s">
        <v>257</v>
      </c>
      <c r="E2474" s="1" t="s">
        <v>281</v>
      </c>
      <c r="F2474" s="1" t="s">
        <v>471</v>
      </c>
      <c r="G2474" s="1" t="s">
        <v>116</v>
      </c>
      <c r="H2474" s="1" t="s">
        <v>40</v>
      </c>
      <c r="I2474" s="1" t="s">
        <v>117</v>
      </c>
      <c r="J2474" s="1" t="s">
        <v>81</v>
      </c>
      <c r="K2474" s="1" t="s">
        <v>8924</v>
      </c>
      <c r="L2474" s="1" t="s">
        <v>8925</v>
      </c>
      <c r="M2474" s="1" t="s">
        <v>12411</v>
      </c>
      <c r="N2474" s="1" t="s">
        <v>12412</v>
      </c>
      <c r="O2474" s="1" t="s">
        <v>122</v>
      </c>
      <c r="P2474" s="1" t="s">
        <v>266</v>
      </c>
      <c r="Q2474" s="1" t="s">
        <v>274</v>
      </c>
      <c r="R2474" s="1" t="s">
        <v>12413</v>
      </c>
      <c r="S2474" s="1" t="s">
        <v>3516</v>
      </c>
      <c r="T2474" s="1" t="s">
        <v>8926</v>
      </c>
      <c r="U2474" s="1" t="s">
        <v>519</v>
      </c>
      <c r="V2474" s="18">
        <v>4.4560185185185189E-3</v>
      </c>
      <c r="W2474" s="18">
        <v>9.2361111111111116E-3</v>
      </c>
      <c r="X2474" s="18">
        <v>4.7800925925925919E-3</v>
      </c>
      <c r="Y2474" s="1" t="e">
        <f>VLOOKUP(A2474,tickets!A:A,1,0)</f>
        <v>#N/A</v>
      </c>
    </row>
    <row r="2475" spans="1:25" x14ac:dyDescent="0.2">
      <c r="A2475" s="1" t="s">
        <v>3654</v>
      </c>
      <c r="B2475" s="1" t="s">
        <v>3659</v>
      </c>
      <c r="C2475" s="1" t="s">
        <v>18</v>
      </c>
      <c r="D2475" s="1" t="s">
        <v>9086</v>
      </c>
      <c r="E2475" s="1" t="s">
        <v>60</v>
      </c>
      <c r="F2475" s="1" t="s">
        <v>3660</v>
      </c>
      <c r="G2475" s="1" t="s">
        <v>116</v>
      </c>
      <c r="H2475" s="1" t="s">
        <v>36</v>
      </c>
      <c r="I2475" s="1" t="s">
        <v>84</v>
      </c>
      <c r="J2475" s="1" t="s">
        <v>81</v>
      </c>
      <c r="K2475" s="1" t="s">
        <v>1287</v>
      </c>
      <c r="L2475" s="1" t="s">
        <v>3658</v>
      </c>
      <c r="M2475" s="1" t="s">
        <v>3655</v>
      </c>
      <c r="N2475" s="1" t="s">
        <v>3656</v>
      </c>
      <c r="O2475" s="1" t="s">
        <v>122</v>
      </c>
      <c r="P2475" s="1" t="s">
        <v>249</v>
      </c>
      <c r="Q2475" s="1" t="s">
        <v>9087</v>
      </c>
      <c r="R2475" s="1" t="s">
        <v>3657</v>
      </c>
      <c r="S2475" s="1" t="s">
        <v>3516</v>
      </c>
      <c r="T2475" s="1" t="s">
        <v>9088</v>
      </c>
      <c r="U2475" s="1" t="s">
        <v>9725</v>
      </c>
      <c r="V2475" s="18">
        <v>4.0740740740740746E-3</v>
      </c>
      <c r="W2475" s="18">
        <v>3.5995370370370372E-2</v>
      </c>
      <c r="X2475" s="18">
        <v>3.1921296296296302E-2</v>
      </c>
      <c r="Y2475" s="1" t="e">
        <f>VLOOKUP(A2475,tickets!A:A,1,0)</f>
        <v>#N/A</v>
      </c>
    </row>
    <row r="2476" spans="1:25" hidden="1" x14ac:dyDescent="0.2">
      <c r="A2476" s="1" t="s">
        <v>8945</v>
      </c>
      <c r="B2476" s="1" t="s">
        <v>132</v>
      </c>
      <c r="C2476" s="1" t="s">
        <v>256</v>
      </c>
      <c r="D2476" s="1" t="s">
        <v>257</v>
      </c>
      <c r="E2476" s="1" t="s">
        <v>289</v>
      </c>
      <c r="F2476" s="1" t="s">
        <v>219</v>
      </c>
      <c r="G2476" s="1" t="s">
        <v>116</v>
      </c>
      <c r="H2476" s="1" t="s">
        <v>40</v>
      </c>
      <c r="I2476" s="1" t="s">
        <v>117</v>
      </c>
      <c r="J2476" s="1" t="s">
        <v>81</v>
      </c>
      <c r="K2476" s="1" t="s">
        <v>129</v>
      </c>
      <c r="L2476" s="1" t="s">
        <v>314</v>
      </c>
      <c r="M2476" s="1" t="s">
        <v>12414</v>
      </c>
      <c r="N2476" s="1" t="s">
        <v>12415</v>
      </c>
      <c r="O2476" s="1" t="s">
        <v>122</v>
      </c>
      <c r="P2476" s="1" t="s">
        <v>199</v>
      </c>
      <c r="Q2476" s="1" t="s">
        <v>115</v>
      </c>
      <c r="R2476" s="1" t="s">
        <v>12416</v>
      </c>
      <c r="S2476" s="1" t="s">
        <v>3516</v>
      </c>
      <c r="T2476" s="1" t="s">
        <v>8946</v>
      </c>
      <c r="U2476" s="1" t="s">
        <v>262</v>
      </c>
      <c r="V2476" s="18">
        <v>6.6770833333333335E-2</v>
      </c>
      <c r="W2476" s="18">
        <v>7.104166666666667E-2</v>
      </c>
      <c r="X2476" s="18">
        <v>4.2708333333333339E-3</v>
      </c>
      <c r="Y2476" s="1" t="e">
        <f>VLOOKUP(A2476,tickets!A:A,1,0)</f>
        <v>#N/A</v>
      </c>
    </row>
    <row r="2477" spans="1:25" hidden="1" x14ac:dyDescent="0.2">
      <c r="A2477" s="1" t="s">
        <v>9288</v>
      </c>
      <c r="B2477" s="1" t="s">
        <v>132</v>
      </c>
      <c r="C2477" s="1" t="s">
        <v>309</v>
      </c>
      <c r="D2477" s="1" t="s">
        <v>257</v>
      </c>
      <c r="E2477" s="1" t="s">
        <v>281</v>
      </c>
      <c r="F2477" s="1" t="s">
        <v>471</v>
      </c>
      <c r="G2477" s="1" t="s">
        <v>116</v>
      </c>
      <c r="H2477" s="1" t="s">
        <v>40</v>
      </c>
      <c r="I2477" s="1" t="s">
        <v>117</v>
      </c>
      <c r="J2477" s="1" t="s">
        <v>81</v>
      </c>
      <c r="K2477" s="1" t="s">
        <v>415</v>
      </c>
      <c r="L2477" s="1" t="s">
        <v>508</v>
      </c>
      <c r="M2477" s="1" t="s">
        <v>12417</v>
      </c>
      <c r="N2477" s="1" t="s">
        <v>12418</v>
      </c>
      <c r="O2477" s="1" t="s">
        <v>122</v>
      </c>
      <c r="P2477" s="1" t="s">
        <v>363</v>
      </c>
      <c r="Q2477" s="1" t="s">
        <v>423</v>
      </c>
      <c r="R2477" s="1" t="s">
        <v>12419</v>
      </c>
      <c r="S2477" s="1" t="s">
        <v>3516</v>
      </c>
      <c r="T2477" s="1" t="s">
        <v>9289</v>
      </c>
      <c r="U2477" s="1" t="s">
        <v>519</v>
      </c>
      <c r="V2477" s="18">
        <v>1.5289351851851851E-2</v>
      </c>
      <c r="W2477" s="18">
        <v>1.9988425925925927E-2</v>
      </c>
      <c r="X2477" s="18">
        <v>4.6990740740740743E-3</v>
      </c>
      <c r="Y2477" s="1" t="e">
        <f>VLOOKUP(A2477,tickets!A:A,1,0)</f>
        <v>#N/A</v>
      </c>
    </row>
    <row r="2478" spans="1:25" x14ac:dyDescent="0.2">
      <c r="A2478" s="1" t="s">
        <v>3755</v>
      </c>
      <c r="B2478" s="1" t="s">
        <v>115</v>
      </c>
      <c r="C2478" s="1" t="s">
        <v>20</v>
      </c>
      <c r="D2478" s="1" t="s">
        <v>374</v>
      </c>
      <c r="E2478" s="1" t="s">
        <v>59</v>
      </c>
      <c r="F2478" s="1" t="s">
        <v>149</v>
      </c>
      <c r="G2478" s="1" t="s">
        <v>116</v>
      </c>
      <c r="H2478" s="1" t="s">
        <v>40</v>
      </c>
      <c r="I2478" s="1" t="s">
        <v>117</v>
      </c>
      <c r="J2478" s="1" t="s">
        <v>81</v>
      </c>
      <c r="K2478" s="1" t="s">
        <v>155</v>
      </c>
      <c r="L2478" s="1" t="s">
        <v>3759</v>
      </c>
      <c r="M2478" s="1" t="s">
        <v>3756</v>
      </c>
      <c r="N2478" s="1" t="s">
        <v>3757</v>
      </c>
      <c r="O2478" s="1" t="s">
        <v>122</v>
      </c>
      <c r="P2478" s="1" t="s">
        <v>266</v>
      </c>
      <c r="Q2478" s="1" t="s">
        <v>267</v>
      </c>
      <c r="R2478" s="1" t="s">
        <v>3758</v>
      </c>
      <c r="S2478" s="1" t="s">
        <v>3693</v>
      </c>
      <c r="T2478" s="1" t="s">
        <v>9648</v>
      </c>
      <c r="U2478" s="1" t="s">
        <v>9043</v>
      </c>
      <c r="V2478" s="18">
        <v>0.80533564814814806</v>
      </c>
      <c r="W2478" s="18">
        <v>0.8424652777777778</v>
      </c>
      <c r="X2478" s="18">
        <v>3.712962962962963E-2</v>
      </c>
      <c r="Y2478" s="1" t="e">
        <f>VLOOKUP(A2478,tickets!A:A,1,0)</f>
        <v>#N/A</v>
      </c>
    </row>
    <row r="2479" spans="1:25" x14ac:dyDescent="0.2">
      <c r="A2479" s="1" t="s">
        <v>3643</v>
      </c>
      <c r="B2479" s="1" t="s">
        <v>115</v>
      </c>
      <c r="C2479" s="1" t="s">
        <v>22</v>
      </c>
      <c r="D2479" s="1" t="s">
        <v>243</v>
      </c>
      <c r="E2479" s="1" t="s">
        <v>47</v>
      </c>
      <c r="F2479" s="1" t="s">
        <v>120</v>
      </c>
      <c r="G2479" s="1" t="s">
        <v>116</v>
      </c>
      <c r="H2479" s="1" t="s">
        <v>40</v>
      </c>
      <c r="I2479" s="1" t="s">
        <v>117</v>
      </c>
      <c r="J2479" s="1" t="s">
        <v>81</v>
      </c>
      <c r="K2479" s="1" t="s">
        <v>138</v>
      </c>
      <c r="L2479" s="1" t="s">
        <v>3647</v>
      </c>
      <c r="M2479" s="1" t="s">
        <v>3644</v>
      </c>
      <c r="N2479" s="1" t="s">
        <v>3645</v>
      </c>
      <c r="O2479" s="1" t="s">
        <v>122</v>
      </c>
      <c r="P2479" s="1" t="s">
        <v>246</v>
      </c>
      <c r="Q2479" s="1" t="s">
        <v>247</v>
      </c>
      <c r="R2479" s="1" t="s">
        <v>3646</v>
      </c>
      <c r="S2479" s="1" t="s">
        <v>3516</v>
      </c>
      <c r="T2479" s="1" t="s">
        <v>9008</v>
      </c>
      <c r="U2479" s="1" t="s">
        <v>9009</v>
      </c>
      <c r="V2479" s="18">
        <v>0</v>
      </c>
      <c r="W2479" s="18">
        <v>5.9201388888888894E-2</v>
      </c>
      <c r="X2479" s="18">
        <v>5.9201388888888894E-2</v>
      </c>
      <c r="Y2479" s="1" t="e">
        <f>VLOOKUP(A2479,tickets!A:A,1,0)</f>
        <v>#N/A</v>
      </c>
    </row>
    <row r="2480" spans="1:25" x14ac:dyDescent="0.2">
      <c r="A2480" s="1" t="s">
        <v>3638</v>
      </c>
      <c r="B2480" s="1" t="s">
        <v>115</v>
      </c>
      <c r="C2480" s="1" t="s">
        <v>20</v>
      </c>
      <c r="D2480" s="1" t="s">
        <v>243</v>
      </c>
      <c r="E2480" s="1" t="s">
        <v>67</v>
      </c>
      <c r="F2480" s="1" t="s">
        <v>120</v>
      </c>
      <c r="G2480" s="1" t="s">
        <v>116</v>
      </c>
      <c r="H2480" s="1" t="s">
        <v>40</v>
      </c>
      <c r="I2480" s="1" t="s">
        <v>117</v>
      </c>
      <c r="J2480" s="1" t="s">
        <v>81</v>
      </c>
      <c r="K2480" s="1" t="s">
        <v>111</v>
      </c>
      <c r="L2480" s="1" t="s">
        <v>3642</v>
      </c>
      <c r="M2480" s="1" t="s">
        <v>3639</v>
      </c>
      <c r="N2480" s="1" t="s">
        <v>3640</v>
      </c>
      <c r="O2480" s="1" t="s">
        <v>122</v>
      </c>
      <c r="P2480" s="1" t="s">
        <v>246</v>
      </c>
      <c r="Q2480" s="1" t="s">
        <v>247</v>
      </c>
      <c r="R2480" s="1" t="s">
        <v>3641</v>
      </c>
      <c r="S2480" s="1" t="s">
        <v>3516</v>
      </c>
      <c r="T2480" s="1" t="s">
        <v>8933</v>
      </c>
      <c r="U2480" s="1" t="s">
        <v>8934</v>
      </c>
      <c r="V2480" s="18">
        <v>0</v>
      </c>
      <c r="W2480" s="18">
        <v>4.4583333333333336E-2</v>
      </c>
      <c r="X2480" s="18">
        <v>4.4583333333333336E-2</v>
      </c>
      <c r="Y2480" s="1" t="e">
        <f>VLOOKUP(A2480,tickets!A:A,1,0)</f>
        <v>#N/A</v>
      </c>
    </row>
    <row r="2481" spans="1:25" hidden="1" x14ac:dyDescent="0.2">
      <c r="A2481" s="1" t="s">
        <v>9184</v>
      </c>
      <c r="B2481" s="1" t="s">
        <v>132</v>
      </c>
      <c r="C2481" s="1" t="s">
        <v>250</v>
      </c>
      <c r="D2481" s="1" t="s">
        <v>251</v>
      </c>
      <c r="E2481" s="1" t="s">
        <v>268</v>
      </c>
      <c r="F2481" s="1" t="s">
        <v>367</v>
      </c>
      <c r="G2481" s="1" t="s">
        <v>110</v>
      </c>
      <c r="H2481" s="1" t="s">
        <v>36</v>
      </c>
      <c r="I2481" s="1" t="s">
        <v>117</v>
      </c>
      <c r="J2481" s="1" t="s">
        <v>81</v>
      </c>
      <c r="K2481" s="1" t="s">
        <v>129</v>
      </c>
      <c r="L2481" s="1" t="s">
        <v>475</v>
      </c>
      <c r="M2481" s="1" t="s">
        <v>12420</v>
      </c>
      <c r="N2481" s="1" t="s">
        <v>12421</v>
      </c>
      <c r="O2481" s="1" t="s">
        <v>122</v>
      </c>
      <c r="P2481" s="1" t="s">
        <v>246</v>
      </c>
      <c r="Q2481" s="1" t="s">
        <v>247</v>
      </c>
      <c r="R2481" s="1" t="s">
        <v>12422</v>
      </c>
      <c r="S2481" s="1" t="s">
        <v>3516</v>
      </c>
      <c r="T2481" s="1" t="s">
        <v>475</v>
      </c>
      <c r="U2481" s="1" t="s">
        <v>439</v>
      </c>
      <c r="V2481" s="18">
        <v>1.2847222222222223E-3</v>
      </c>
      <c r="W2481" s="18">
        <v>2.9976851851851848E-3</v>
      </c>
      <c r="X2481" s="18">
        <v>1.712962962962963E-3</v>
      </c>
      <c r="Y2481" s="1" t="e">
        <f>VLOOKUP(A2481,tickets!A:A,1,0)</f>
        <v>#N/A</v>
      </c>
    </row>
    <row r="2482" spans="1:25" hidden="1" x14ac:dyDescent="0.2">
      <c r="A2482" s="1" t="s">
        <v>3672</v>
      </c>
      <c r="B2482" s="1" t="s">
        <v>216</v>
      </c>
      <c r="C2482" s="1" t="s">
        <v>14</v>
      </c>
      <c r="D2482" s="1" t="s">
        <v>996</v>
      </c>
      <c r="E2482" s="1" t="s">
        <v>49</v>
      </c>
      <c r="F2482" s="1" t="s">
        <v>3677</v>
      </c>
      <c r="G2482" s="1" t="s">
        <v>159</v>
      </c>
      <c r="H2482" s="1" t="s">
        <v>36</v>
      </c>
      <c r="I2482" s="1" t="s">
        <v>84</v>
      </c>
      <c r="J2482" s="1" t="s">
        <v>80</v>
      </c>
      <c r="K2482" s="1" t="s">
        <v>114</v>
      </c>
      <c r="L2482" s="1" t="s">
        <v>3676</v>
      </c>
      <c r="M2482" s="1" t="s">
        <v>3673</v>
      </c>
      <c r="N2482" s="1" t="s">
        <v>3674</v>
      </c>
      <c r="O2482" s="1" t="s">
        <v>122</v>
      </c>
      <c r="P2482" s="1" t="s">
        <v>384</v>
      </c>
      <c r="Q2482" s="1" t="s">
        <v>385</v>
      </c>
      <c r="R2482" s="1" t="s">
        <v>3675</v>
      </c>
      <c r="S2482" s="1" t="s">
        <v>3516</v>
      </c>
      <c r="T2482" s="1" t="s">
        <v>8919</v>
      </c>
      <c r="U2482" s="1" t="s">
        <v>8920</v>
      </c>
      <c r="V2482" s="18">
        <v>0</v>
      </c>
      <c r="W2482" s="18">
        <v>2.165509259259259E-2</v>
      </c>
      <c r="X2482" s="18">
        <v>2.165509259259259E-2</v>
      </c>
      <c r="Y2482" s="1" t="e">
        <f>VLOOKUP(A2482,tickets!A:A,1,0)</f>
        <v>#N/A</v>
      </c>
    </row>
    <row r="2483" spans="1:25" x14ac:dyDescent="0.2">
      <c r="A2483" s="1" t="s">
        <v>3888</v>
      </c>
      <c r="B2483" s="1" t="s">
        <v>115</v>
      </c>
      <c r="C2483" s="1" t="s">
        <v>20</v>
      </c>
      <c r="D2483" s="1" t="s">
        <v>243</v>
      </c>
      <c r="E2483" s="1" t="s">
        <v>68</v>
      </c>
      <c r="F2483" s="1" t="s">
        <v>191</v>
      </c>
      <c r="G2483" s="1" t="s">
        <v>116</v>
      </c>
      <c r="H2483" s="1" t="s">
        <v>40</v>
      </c>
      <c r="I2483" s="1" t="s">
        <v>117</v>
      </c>
      <c r="J2483" s="1" t="s">
        <v>81</v>
      </c>
      <c r="K2483" s="1" t="s">
        <v>111</v>
      </c>
      <c r="L2483" s="1" t="s">
        <v>3892</v>
      </c>
      <c r="M2483" s="1" t="s">
        <v>3889</v>
      </c>
      <c r="N2483" s="1" t="s">
        <v>3890</v>
      </c>
      <c r="O2483" s="1" t="s">
        <v>122</v>
      </c>
      <c r="P2483" s="1" t="s">
        <v>246</v>
      </c>
      <c r="Q2483" s="1" t="s">
        <v>247</v>
      </c>
      <c r="R2483" s="1" t="s">
        <v>3891</v>
      </c>
      <c r="S2483" s="1" t="s">
        <v>3862</v>
      </c>
      <c r="T2483" s="1" t="s">
        <v>9035</v>
      </c>
      <c r="U2483" s="1" t="s">
        <v>9036</v>
      </c>
      <c r="V2483" s="18">
        <v>1.6958796296296297</v>
      </c>
      <c r="W2483" s="18">
        <v>1.7024884259259261</v>
      </c>
      <c r="X2483" s="18">
        <v>6.6087962962962966E-3</v>
      </c>
      <c r="Y2483" s="1" t="e">
        <f>VLOOKUP(A2483,tickets!A:A,1,0)</f>
        <v>#N/A</v>
      </c>
    </row>
    <row r="2484" spans="1:25" hidden="1" x14ac:dyDescent="0.2">
      <c r="A2484" s="1" t="s">
        <v>9014</v>
      </c>
      <c r="B2484" s="1" t="s">
        <v>132</v>
      </c>
      <c r="C2484" s="1" t="s">
        <v>250</v>
      </c>
      <c r="D2484" s="1" t="s">
        <v>251</v>
      </c>
      <c r="E2484" s="1" t="s">
        <v>289</v>
      </c>
      <c r="F2484" s="1" t="s">
        <v>290</v>
      </c>
      <c r="G2484" s="1" t="s">
        <v>110</v>
      </c>
      <c r="H2484" s="1" t="s">
        <v>50</v>
      </c>
      <c r="I2484" s="1" t="s">
        <v>109</v>
      </c>
      <c r="J2484" s="1" t="s">
        <v>81</v>
      </c>
      <c r="K2484" s="1" t="s">
        <v>129</v>
      </c>
      <c r="L2484" s="1" t="s">
        <v>269</v>
      </c>
      <c r="M2484" s="1" t="s">
        <v>12423</v>
      </c>
      <c r="N2484" s="1" t="s">
        <v>12424</v>
      </c>
      <c r="O2484" s="1" t="s">
        <v>122</v>
      </c>
      <c r="P2484" s="1" t="s">
        <v>246</v>
      </c>
      <c r="Q2484" s="1" t="s">
        <v>247</v>
      </c>
      <c r="R2484" s="1" t="s">
        <v>12425</v>
      </c>
      <c r="S2484" s="1" t="s">
        <v>3516</v>
      </c>
      <c r="T2484" s="1" t="s">
        <v>269</v>
      </c>
      <c r="U2484" s="1" t="s">
        <v>369</v>
      </c>
      <c r="V2484" s="18">
        <v>6.3657407407407402E-4</v>
      </c>
      <c r="W2484" s="18">
        <v>1.2384259259259258E-3</v>
      </c>
      <c r="X2484" s="18">
        <v>6.018518518518519E-4</v>
      </c>
      <c r="Y2484" s="1" t="e">
        <f>VLOOKUP(A2484,tickets!A:A,1,0)</f>
        <v>#N/A</v>
      </c>
    </row>
    <row r="2485" spans="1:25" hidden="1" x14ac:dyDescent="0.2">
      <c r="A2485" s="1" t="s">
        <v>9044</v>
      </c>
      <c r="B2485" s="1" t="s">
        <v>132</v>
      </c>
      <c r="C2485" s="1" t="s">
        <v>309</v>
      </c>
      <c r="D2485" s="1" t="s">
        <v>257</v>
      </c>
      <c r="E2485" s="1" t="s">
        <v>281</v>
      </c>
      <c r="F2485" s="1" t="s">
        <v>219</v>
      </c>
      <c r="G2485" s="1" t="s">
        <v>116</v>
      </c>
      <c r="H2485" s="1" t="s">
        <v>40</v>
      </c>
      <c r="I2485" s="1" t="s">
        <v>117</v>
      </c>
      <c r="J2485" s="1" t="s">
        <v>81</v>
      </c>
      <c r="K2485" s="1" t="s">
        <v>415</v>
      </c>
      <c r="L2485" s="1" t="s">
        <v>508</v>
      </c>
      <c r="M2485" s="1" t="s">
        <v>12426</v>
      </c>
      <c r="N2485" s="1" t="s">
        <v>12427</v>
      </c>
      <c r="O2485" s="1" t="s">
        <v>122</v>
      </c>
      <c r="P2485" s="1" t="s">
        <v>363</v>
      </c>
      <c r="Q2485" s="1" t="s">
        <v>423</v>
      </c>
      <c r="R2485" s="1" t="s">
        <v>12428</v>
      </c>
      <c r="S2485" s="1" t="s">
        <v>3516</v>
      </c>
      <c r="T2485" s="1" t="s">
        <v>9045</v>
      </c>
      <c r="U2485" s="1" t="s">
        <v>9046</v>
      </c>
      <c r="V2485" s="18">
        <v>2.8587962962962963E-3</v>
      </c>
      <c r="W2485" s="18">
        <v>5.4282407407407404E-3</v>
      </c>
      <c r="X2485" s="18">
        <v>2.5694444444444445E-3</v>
      </c>
      <c r="Y2485" s="1" t="e">
        <f>VLOOKUP(A2485,tickets!A:A,1,0)</f>
        <v>#N/A</v>
      </c>
    </row>
    <row r="2486" spans="1:25" hidden="1" x14ac:dyDescent="0.2">
      <c r="A2486" s="1" t="s">
        <v>9244</v>
      </c>
      <c r="B2486" s="1" t="s">
        <v>132</v>
      </c>
      <c r="C2486" s="1" t="s">
        <v>250</v>
      </c>
      <c r="D2486" s="1" t="s">
        <v>251</v>
      </c>
      <c r="E2486" s="1" t="s">
        <v>263</v>
      </c>
      <c r="F2486" s="1" t="s">
        <v>293</v>
      </c>
      <c r="G2486" s="1" t="s">
        <v>116</v>
      </c>
      <c r="H2486" s="1" t="s">
        <v>40</v>
      </c>
      <c r="I2486" s="1" t="s">
        <v>117</v>
      </c>
      <c r="J2486" s="1" t="s">
        <v>81</v>
      </c>
      <c r="K2486" s="1" t="s">
        <v>129</v>
      </c>
      <c r="L2486" s="1" t="s">
        <v>9056</v>
      </c>
      <c r="M2486" s="1" t="s">
        <v>12429</v>
      </c>
      <c r="N2486" s="1" t="s">
        <v>12430</v>
      </c>
      <c r="O2486" s="1" t="s">
        <v>122</v>
      </c>
      <c r="P2486" s="1" t="s">
        <v>246</v>
      </c>
      <c r="Q2486" s="1" t="s">
        <v>247</v>
      </c>
      <c r="R2486" s="1" t="s">
        <v>12430</v>
      </c>
      <c r="S2486" s="1" t="s">
        <v>3693</v>
      </c>
      <c r="T2486" s="1" t="s">
        <v>9056</v>
      </c>
      <c r="U2486" s="1" t="s">
        <v>334</v>
      </c>
      <c r="V2486" s="18">
        <v>0</v>
      </c>
      <c r="W2486" s="18">
        <v>1.2037037037037038E-3</v>
      </c>
      <c r="X2486" s="18">
        <v>1.2037037037037038E-3</v>
      </c>
      <c r="Y2486" s="1" t="e">
        <f>VLOOKUP(A2486,tickets!A:A,1,0)</f>
        <v>#N/A</v>
      </c>
    </row>
    <row r="2487" spans="1:25" hidden="1" x14ac:dyDescent="0.2">
      <c r="A2487" s="1" t="s">
        <v>9313</v>
      </c>
      <c r="B2487" s="1" t="s">
        <v>132</v>
      </c>
      <c r="C2487" s="1" t="s">
        <v>309</v>
      </c>
      <c r="D2487" s="1" t="s">
        <v>257</v>
      </c>
      <c r="E2487" s="1" t="s">
        <v>281</v>
      </c>
      <c r="F2487" s="1" t="s">
        <v>325</v>
      </c>
      <c r="G2487" s="1" t="s">
        <v>116</v>
      </c>
      <c r="H2487" s="1" t="s">
        <v>40</v>
      </c>
      <c r="I2487" s="1" t="s">
        <v>117</v>
      </c>
      <c r="J2487" s="1" t="s">
        <v>81</v>
      </c>
      <c r="K2487" s="1" t="s">
        <v>347</v>
      </c>
      <c r="L2487" s="1" t="s">
        <v>9314</v>
      </c>
      <c r="M2487" s="1" t="s">
        <v>12431</v>
      </c>
      <c r="N2487" s="1" t="s">
        <v>12432</v>
      </c>
      <c r="O2487" s="1" t="s">
        <v>122</v>
      </c>
      <c r="P2487" s="1" t="s">
        <v>246</v>
      </c>
      <c r="Q2487" s="1" t="s">
        <v>247</v>
      </c>
      <c r="R2487" s="1" t="s">
        <v>12433</v>
      </c>
      <c r="S2487" s="1" t="s">
        <v>3693</v>
      </c>
      <c r="T2487" s="1" t="s">
        <v>10168</v>
      </c>
      <c r="U2487" s="1" t="s">
        <v>519</v>
      </c>
      <c r="V2487" s="18">
        <v>4.2245370370370371E-3</v>
      </c>
      <c r="W2487" s="18">
        <v>1.0162037037037037E-2</v>
      </c>
      <c r="X2487" s="18">
        <v>5.9375000000000009E-3</v>
      </c>
      <c r="Y2487" s="1" t="e">
        <f>VLOOKUP(A2487,tickets!A:A,1,0)</f>
        <v>#N/A</v>
      </c>
    </row>
    <row r="2488" spans="1:25" x14ac:dyDescent="0.2">
      <c r="A2488" s="1" t="s">
        <v>3721</v>
      </c>
      <c r="B2488" s="1" t="s">
        <v>115</v>
      </c>
      <c r="C2488" s="1" t="s">
        <v>19</v>
      </c>
      <c r="D2488" s="1" t="s">
        <v>243</v>
      </c>
      <c r="E2488" s="1" t="s">
        <v>63</v>
      </c>
      <c r="F2488" s="1" t="s">
        <v>144</v>
      </c>
      <c r="G2488" s="1" t="s">
        <v>116</v>
      </c>
      <c r="H2488" s="1" t="s">
        <v>40</v>
      </c>
      <c r="I2488" s="1" t="s">
        <v>117</v>
      </c>
      <c r="J2488" s="1" t="s">
        <v>81</v>
      </c>
      <c r="K2488" s="1" t="s">
        <v>179</v>
      </c>
      <c r="L2488" s="1" t="s">
        <v>3725</v>
      </c>
      <c r="M2488" s="1" t="s">
        <v>3722</v>
      </c>
      <c r="N2488" s="1" t="s">
        <v>3723</v>
      </c>
      <c r="O2488" s="1" t="s">
        <v>122</v>
      </c>
      <c r="P2488" s="1" t="s">
        <v>246</v>
      </c>
      <c r="Q2488" s="1" t="s">
        <v>247</v>
      </c>
      <c r="R2488" s="1" t="s">
        <v>3724</v>
      </c>
      <c r="S2488" s="1" t="s">
        <v>3693</v>
      </c>
      <c r="T2488" s="1" t="s">
        <v>9039</v>
      </c>
      <c r="U2488" s="1" t="s">
        <v>422</v>
      </c>
      <c r="V2488" s="18">
        <v>0</v>
      </c>
      <c r="W2488" s="18">
        <v>6.9409722222222234E-2</v>
      </c>
      <c r="X2488" s="18">
        <v>6.9409722222222234E-2</v>
      </c>
      <c r="Y2488" s="1" t="e">
        <f>VLOOKUP(A2488,tickets!A:A,1,0)</f>
        <v>#N/A</v>
      </c>
    </row>
    <row r="2489" spans="1:25" hidden="1" x14ac:dyDescent="0.2">
      <c r="A2489" s="1" t="s">
        <v>3712</v>
      </c>
      <c r="B2489" s="1" t="s">
        <v>124</v>
      </c>
      <c r="C2489" s="1" t="s">
        <v>19</v>
      </c>
      <c r="D2489" s="1" t="s">
        <v>277</v>
      </c>
      <c r="E2489" s="1" t="s">
        <v>64</v>
      </c>
      <c r="F2489" s="1" t="s">
        <v>125</v>
      </c>
      <c r="G2489" s="1" t="s">
        <v>123</v>
      </c>
      <c r="H2489" s="1" t="s">
        <v>50</v>
      </c>
      <c r="I2489" s="1" t="s">
        <v>109</v>
      </c>
      <c r="J2489" s="1" t="s">
        <v>80</v>
      </c>
      <c r="K2489" s="1" t="s">
        <v>459</v>
      </c>
      <c r="L2489" s="1" t="s">
        <v>3715</v>
      </c>
      <c r="M2489" s="1" t="s">
        <v>3713</v>
      </c>
      <c r="N2489" s="1" t="s">
        <v>3713</v>
      </c>
      <c r="O2489" s="1" t="s">
        <v>122</v>
      </c>
      <c r="P2489" s="1" t="s">
        <v>266</v>
      </c>
      <c r="Q2489" s="1" t="s">
        <v>267</v>
      </c>
      <c r="R2489" s="1" t="s">
        <v>3714</v>
      </c>
      <c r="S2489" s="1" t="s">
        <v>3693</v>
      </c>
      <c r="T2489" s="1" t="s">
        <v>8978</v>
      </c>
      <c r="U2489" s="1" t="s">
        <v>9037</v>
      </c>
      <c r="V2489" s="18">
        <v>0.57185185185185183</v>
      </c>
      <c r="W2489" s="18">
        <v>0.57313657407407403</v>
      </c>
      <c r="X2489" s="18">
        <v>1.2847222222222223E-3</v>
      </c>
      <c r="Y2489" s="1" t="e">
        <f>VLOOKUP(A2489,tickets!A:A,1,0)</f>
        <v>#N/A</v>
      </c>
    </row>
    <row r="2490" spans="1:25" hidden="1" x14ac:dyDescent="0.2">
      <c r="A2490" s="1" t="s">
        <v>3705</v>
      </c>
      <c r="B2490" s="1" t="s">
        <v>124</v>
      </c>
      <c r="C2490" s="1" t="s">
        <v>18</v>
      </c>
      <c r="D2490" s="1" t="s">
        <v>277</v>
      </c>
      <c r="E2490" s="1" t="s">
        <v>61</v>
      </c>
      <c r="F2490" s="1" t="s">
        <v>125</v>
      </c>
      <c r="G2490" s="1" t="s">
        <v>123</v>
      </c>
      <c r="H2490" s="1" t="s">
        <v>50</v>
      </c>
      <c r="I2490" s="1" t="s">
        <v>109</v>
      </c>
      <c r="J2490" s="1" t="s">
        <v>80</v>
      </c>
      <c r="K2490" s="1" t="s">
        <v>138</v>
      </c>
      <c r="L2490" s="1" t="s">
        <v>139</v>
      </c>
      <c r="M2490" s="1" t="s">
        <v>3706</v>
      </c>
      <c r="N2490" s="1" t="s">
        <v>3706</v>
      </c>
      <c r="O2490" s="1" t="s">
        <v>122</v>
      </c>
      <c r="P2490" s="1" t="s">
        <v>278</v>
      </c>
      <c r="Q2490" s="1" t="s">
        <v>278</v>
      </c>
      <c r="R2490" s="1" t="s">
        <v>3707</v>
      </c>
      <c r="S2490" s="1" t="s">
        <v>3693</v>
      </c>
      <c r="T2490" s="1" t="s">
        <v>511</v>
      </c>
      <c r="U2490" s="1" t="s">
        <v>469</v>
      </c>
      <c r="V2490" s="18">
        <v>0.48563657407407407</v>
      </c>
      <c r="W2490" s="18">
        <v>0.48648148148148151</v>
      </c>
      <c r="X2490" s="18">
        <v>8.449074074074075E-4</v>
      </c>
      <c r="Y2490" s="1" t="e">
        <f>VLOOKUP(A2490,tickets!A:A,1,0)</f>
        <v>#N/A</v>
      </c>
    </row>
    <row r="2491" spans="1:25" x14ac:dyDescent="0.2">
      <c r="A2491" s="1" t="s">
        <v>3745</v>
      </c>
      <c r="B2491" s="1" t="s">
        <v>152</v>
      </c>
      <c r="C2491" s="1" t="s">
        <v>13</v>
      </c>
      <c r="D2491" s="1" t="s">
        <v>242</v>
      </c>
      <c r="E2491" s="1" t="s">
        <v>39</v>
      </c>
      <c r="F2491" s="1" t="s">
        <v>198</v>
      </c>
      <c r="G2491" s="1" t="s">
        <v>110</v>
      </c>
      <c r="H2491" s="1" t="s">
        <v>50</v>
      </c>
      <c r="I2491" s="1" t="s">
        <v>109</v>
      </c>
      <c r="J2491" s="1" t="s">
        <v>81</v>
      </c>
      <c r="K2491" s="1" t="s">
        <v>111</v>
      </c>
      <c r="L2491" s="1" t="s">
        <v>3749</v>
      </c>
      <c r="M2491" s="1" t="s">
        <v>3746</v>
      </c>
      <c r="N2491" s="1" t="s">
        <v>3747</v>
      </c>
      <c r="O2491" s="1" t="s">
        <v>122</v>
      </c>
      <c r="P2491" s="1" t="s">
        <v>266</v>
      </c>
      <c r="Q2491" s="1" t="s">
        <v>341</v>
      </c>
      <c r="R2491" s="1" t="s">
        <v>3748</v>
      </c>
      <c r="S2491" s="1" t="s">
        <v>3693</v>
      </c>
      <c r="T2491" s="1" t="s">
        <v>3749</v>
      </c>
      <c r="U2491" s="1" t="s">
        <v>9038</v>
      </c>
      <c r="V2491" s="18">
        <v>0.56099537037037039</v>
      </c>
      <c r="W2491" s="18">
        <v>0.56660879629629635</v>
      </c>
      <c r="X2491" s="18">
        <v>5.6134259259259271E-3</v>
      </c>
      <c r="Y2491" s="1" t="e">
        <f>VLOOKUP(A2491,tickets!A:A,1,0)</f>
        <v>#N/A</v>
      </c>
    </row>
    <row r="2492" spans="1:25" hidden="1" x14ac:dyDescent="0.2">
      <c r="A2492" s="1" t="s">
        <v>9141</v>
      </c>
      <c r="B2492" s="1" t="s">
        <v>132</v>
      </c>
      <c r="C2492" s="1" t="s">
        <v>250</v>
      </c>
      <c r="D2492" s="1" t="s">
        <v>251</v>
      </c>
      <c r="E2492" s="1" t="s">
        <v>263</v>
      </c>
      <c r="F2492" s="1" t="s">
        <v>293</v>
      </c>
      <c r="G2492" s="1" t="s">
        <v>116</v>
      </c>
      <c r="H2492" s="1" t="s">
        <v>40</v>
      </c>
      <c r="I2492" s="1" t="s">
        <v>117</v>
      </c>
      <c r="J2492" s="1" t="s">
        <v>81</v>
      </c>
      <c r="K2492" s="1" t="s">
        <v>129</v>
      </c>
      <c r="L2492" s="1" t="s">
        <v>9142</v>
      </c>
      <c r="M2492" s="1" t="s">
        <v>12434</v>
      </c>
      <c r="N2492" s="1" t="s">
        <v>12435</v>
      </c>
      <c r="O2492" s="1" t="s">
        <v>122</v>
      </c>
      <c r="P2492" s="1" t="s">
        <v>246</v>
      </c>
      <c r="Q2492" s="1" t="s">
        <v>247</v>
      </c>
      <c r="R2492" s="1" t="s">
        <v>12435</v>
      </c>
      <c r="S2492" s="1" t="s">
        <v>3693</v>
      </c>
      <c r="T2492" s="1" t="s">
        <v>9142</v>
      </c>
      <c r="U2492" s="1" t="s">
        <v>334</v>
      </c>
      <c r="V2492" s="18">
        <v>0</v>
      </c>
      <c r="W2492" s="18">
        <v>1.0937500000000001E-2</v>
      </c>
      <c r="X2492" s="18">
        <v>1.0937500000000001E-2</v>
      </c>
      <c r="Y2492" s="1" t="e">
        <f>VLOOKUP(A2492,tickets!A:A,1,0)</f>
        <v>#N/A</v>
      </c>
    </row>
    <row r="2493" spans="1:25" hidden="1" x14ac:dyDescent="0.2">
      <c r="A2493" s="1" t="s">
        <v>9324</v>
      </c>
      <c r="B2493" s="1" t="s">
        <v>132</v>
      </c>
      <c r="C2493" s="1" t="s">
        <v>250</v>
      </c>
      <c r="D2493" s="1" t="s">
        <v>251</v>
      </c>
      <c r="E2493" s="1" t="s">
        <v>263</v>
      </c>
      <c r="F2493" s="1" t="s">
        <v>293</v>
      </c>
      <c r="G2493" s="1" t="s">
        <v>116</v>
      </c>
      <c r="H2493" s="1" t="s">
        <v>40</v>
      </c>
      <c r="I2493" s="1" t="s">
        <v>117</v>
      </c>
      <c r="J2493" s="1" t="s">
        <v>81</v>
      </c>
      <c r="K2493" s="1" t="s">
        <v>129</v>
      </c>
      <c r="L2493" s="1" t="s">
        <v>386</v>
      </c>
      <c r="M2493" s="1" t="s">
        <v>12436</v>
      </c>
      <c r="N2493" s="1" t="s">
        <v>12437</v>
      </c>
      <c r="O2493" s="1" t="s">
        <v>122</v>
      </c>
      <c r="P2493" s="1" t="s">
        <v>246</v>
      </c>
      <c r="Q2493" s="1" t="s">
        <v>247</v>
      </c>
      <c r="R2493" s="1" t="s">
        <v>12437</v>
      </c>
      <c r="S2493" s="1" t="s">
        <v>3693</v>
      </c>
      <c r="T2493" s="1" t="s">
        <v>386</v>
      </c>
      <c r="U2493" s="1" t="s">
        <v>387</v>
      </c>
      <c r="V2493" s="18">
        <v>0</v>
      </c>
      <c r="W2493" s="18">
        <v>9.4907407407407408E-4</v>
      </c>
      <c r="X2493" s="18">
        <v>9.4907407407407408E-4</v>
      </c>
      <c r="Y2493" s="1" t="e">
        <f>VLOOKUP(A2493,tickets!A:A,1,0)</f>
        <v>#N/A</v>
      </c>
    </row>
    <row r="2494" spans="1:25" hidden="1" x14ac:dyDescent="0.2">
      <c r="A2494" s="1" t="s">
        <v>9003</v>
      </c>
      <c r="B2494" s="1" t="s">
        <v>132</v>
      </c>
      <c r="C2494" s="1" t="s">
        <v>250</v>
      </c>
      <c r="D2494" s="1" t="s">
        <v>251</v>
      </c>
      <c r="E2494" s="1" t="s">
        <v>263</v>
      </c>
      <c r="F2494" s="1" t="s">
        <v>293</v>
      </c>
      <c r="G2494" s="1" t="s">
        <v>116</v>
      </c>
      <c r="H2494" s="1" t="s">
        <v>40</v>
      </c>
      <c r="I2494" s="1" t="s">
        <v>117</v>
      </c>
      <c r="J2494" s="1" t="s">
        <v>81</v>
      </c>
      <c r="K2494" s="1" t="s">
        <v>129</v>
      </c>
      <c r="L2494" s="1" t="s">
        <v>9004</v>
      </c>
      <c r="M2494" s="1" t="s">
        <v>12438</v>
      </c>
      <c r="N2494" s="1" t="s">
        <v>12439</v>
      </c>
      <c r="O2494" s="1" t="s">
        <v>122</v>
      </c>
      <c r="P2494" s="1" t="s">
        <v>246</v>
      </c>
      <c r="Q2494" s="1" t="s">
        <v>247</v>
      </c>
      <c r="R2494" s="1" t="s">
        <v>12439</v>
      </c>
      <c r="S2494" s="1" t="s">
        <v>3693</v>
      </c>
      <c r="T2494" s="1" t="s">
        <v>9004</v>
      </c>
      <c r="U2494" s="1" t="s">
        <v>294</v>
      </c>
      <c r="V2494" s="18">
        <v>0</v>
      </c>
      <c r="W2494" s="18">
        <v>2.6620370370370374E-3</v>
      </c>
      <c r="X2494" s="18">
        <v>2.6620370370370374E-3</v>
      </c>
      <c r="Y2494" s="1" t="e">
        <f>VLOOKUP(A2494,tickets!A:A,1,0)</f>
        <v>#N/A</v>
      </c>
    </row>
    <row r="2495" spans="1:25" x14ac:dyDescent="0.2">
      <c r="A2495" s="1" t="s">
        <v>3695</v>
      </c>
      <c r="B2495" s="1" t="s">
        <v>167</v>
      </c>
      <c r="C2495" s="1" t="s">
        <v>22</v>
      </c>
      <c r="D2495" s="1" t="s">
        <v>22</v>
      </c>
      <c r="E2495" s="1" t="s">
        <v>47</v>
      </c>
      <c r="F2495" s="1" t="s">
        <v>205</v>
      </c>
      <c r="G2495" s="1" t="s">
        <v>110</v>
      </c>
      <c r="H2495" s="1" t="s">
        <v>50</v>
      </c>
      <c r="I2495" s="1" t="s">
        <v>109</v>
      </c>
      <c r="J2495" s="1" t="s">
        <v>81</v>
      </c>
      <c r="K2495" s="1" t="s">
        <v>129</v>
      </c>
      <c r="L2495" s="1" t="s">
        <v>3699</v>
      </c>
      <c r="M2495" s="1" t="s">
        <v>3696</v>
      </c>
      <c r="N2495" s="1" t="s">
        <v>3697</v>
      </c>
      <c r="O2495" s="1" t="s">
        <v>122</v>
      </c>
      <c r="P2495" s="1" t="s">
        <v>279</v>
      </c>
      <c r="Q2495" s="1" t="s">
        <v>280</v>
      </c>
      <c r="R2495" s="1" t="s">
        <v>3698</v>
      </c>
      <c r="S2495" s="1" t="s">
        <v>3693</v>
      </c>
      <c r="T2495" s="1" t="s">
        <v>470</v>
      </c>
      <c r="U2495" s="1" t="s">
        <v>470</v>
      </c>
      <c r="V2495" s="18">
        <v>0</v>
      </c>
      <c r="W2495" s="18">
        <v>1.1805555555555556E-3</v>
      </c>
      <c r="X2495" s="18">
        <v>1.1805555555555556E-3</v>
      </c>
      <c r="Y2495" s="1" t="e">
        <f>VLOOKUP(A2495,tickets!A:A,1,0)</f>
        <v>#N/A</v>
      </c>
    </row>
    <row r="2496" spans="1:25" x14ac:dyDescent="0.2">
      <c r="A2496" s="1" t="s">
        <v>3731</v>
      </c>
      <c r="B2496" s="1" t="s">
        <v>112</v>
      </c>
      <c r="C2496" s="1" t="s">
        <v>18</v>
      </c>
      <c r="D2496" s="1" t="s">
        <v>18</v>
      </c>
      <c r="E2496" s="1" t="s">
        <v>499</v>
      </c>
      <c r="F2496" s="1" t="s">
        <v>1770</v>
      </c>
      <c r="G2496" s="1" t="s">
        <v>110</v>
      </c>
      <c r="H2496" s="1" t="s">
        <v>50</v>
      </c>
      <c r="I2496" s="1" t="s">
        <v>109</v>
      </c>
      <c r="J2496" s="1" t="s">
        <v>81</v>
      </c>
      <c r="K2496" s="1" t="s">
        <v>111</v>
      </c>
      <c r="L2496" s="1" t="s">
        <v>3735</v>
      </c>
      <c r="M2496" s="1" t="s">
        <v>3732</v>
      </c>
      <c r="N2496" s="1" t="s">
        <v>3733</v>
      </c>
      <c r="O2496" s="1" t="s">
        <v>122</v>
      </c>
      <c r="P2496" s="1" t="s">
        <v>266</v>
      </c>
      <c r="Q2496" s="1" t="s">
        <v>267</v>
      </c>
      <c r="R2496" s="1" t="s">
        <v>3734</v>
      </c>
      <c r="S2496" s="1" t="s">
        <v>3693</v>
      </c>
      <c r="T2496" s="1" t="s">
        <v>9106</v>
      </c>
      <c r="U2496" s="1" t="s">
        <v>6339</v>
      </c>
      <c r="V2496" s="18">
        <v>0</v>
      </c>
      <c r="W2496" s="18">
        <v>2.1990740740740742E-3</v>
      </c>
      <c r="X2496" s="18">
        <v>2.1990740740740742E-3</v>
      </c>
      <c r="Y2496" s="1" t="e">
        <f>VLOOKUP(A2496,tickets!A:A,1,0)</f>
        <v>#N/A</v>
      </c>
    </row>
    <row r="2497" spans="1:25" x14ac:dyDescent="0.2">
      <c r="A2497" s="1" t="s">
        <v>3726</v>
      </c>
      <c r="B2497" s="1" t="s">
        <v>112</v>
      </c>
      <c r="C2497" s="1" t="s">
        <v>18</v>
      </c>
      <c r="D2497" s="1" t="s">
        <v>18</v>
      </c>
      <c r="E2497" s="1" t="s">
        <v>499</v>
      </c>
      <c r="F2497" s="1" t="s">
        <v>1770</v>
      </c>
      <c r="G2497" s="1" t="s">
        <v>110</v>
      </c>
      <c r="H2497" s="1" t="s">
        <v>50</v>
      </c>
      <c r="I2497" s="1" t="s">
        <v>109</v>
      </c>
      <c r="J2497" s="1" t="s">
        <v>81</v>
      </c>
      <c r="K2497" s="1" t="s">
        <v>111</v>
      </c>
      <c r="L2497" s="1" t="s">
        <v>3730</v>
      </c>
      <c r="M2497" s="1" t="s">
        <v>3727</v>
      </c>
      <c r="N2497" s="1" t="s">
        <v>3728</v>
      </c>
      <c r="O2497" s="1" t="s">
        <v>122</v>
      </c>
      <c r="P2497" s="1" t="s">
        <v>266</v>
      </c>
      <c r="Q2497" s="1" t="s">
        <v>267</v>
      </c>
      <c r="R2497" s="1" t="s">
        <v>3729</v>
      </c>
      <c r="S2497" s="1" t="s">
        <v>3693</v>
      </c>
      <c r="T2497" s="1" t="s">
        <v>3730</v>
      </c>
      <c r="U2497" s="1" t="s">
        <v>6339</v>
      </c>
      <c r="V2497" s="18">
        <v>0</v>
      </c>
      <c r="W2497" s="18">
        <v>9.2592592592592585E-4</v>
      </c>
      <c r="X2497" s="18">
        <v>9.2592592592592585E-4</v>
      </c>
      <c r="Y2497" s="1" t="e">
        <f>VLOOKUP(A2497,tickets!A:A,1,0)</f>
        <v>#N/A</v>
      </c>
    </row>
    <row r="2498" spans="1:25" x14ac:dyDescent="0.2">
      <c r="A2498" s="1" t="s">
        <v>3893</v>
      </c>
      <c r="B2498" s="1" t="s">
        <v>152</v>
      </c>
      <c r="C2498" s="1" t="s">
        <v>13</v>
      </c>
      <c r="D2498" s="1" t="s">
        <v>344</v>
      </c>
      <c r="E2498" s="1" t="s">
        <v>39</v>
      </c>
      <c r="F2498" s="1" t="s">
        <v>143</v>
      </c>
      <c r="G2498" s="1" t="s">
        <v>110</v>
      </c>
      <c r="H2498" s="1" t="s">
        <v>50</v>
      </c>
      <c r="I2498" s="1" t="s">
        <v>109</v>
      </c>
      <c r="J2498" s="1" t="s">
        <v>81</v>
      </c>
      <c r="K2498" s="1" t="s">
        <v>129</v>
      </c>
      <c r="L2498" s="1" t="s">
        <v>3897</v>
      </c>
      <c r="M2498" s="1" t="s">
        <v>3894</v>
      </c>
      <c r="N2498" s="1" t="s">
        <v>3895</v>
      </c>
      <c r="O2498" s="1" t="s">
        <v>122</v>
      </c>
      <c r="P2498" s="1" t="s">
        <v>246</v>
      </c>
      <c r="Q2498" s="1" t="s">
        <v>247</v>
      </c>
      <c r="R2498" s="1" t="s">
        <v>3896</v>
      </c>
      <c r="S2498" s="1" t="s">
        <v>3862</v>
      </c>
      <c r="T2498" s="1" t="s">
        <v>9130</v>
      </c>
      <c r="U2498" s="1" t="s">
        <v>9131</v>
      </c>
      <c r="V2498" s="18">
        <v>0.92099537037037038</v>
      </c>
      <c r="W2498" s="18">
        <v>0.93366898148148147</v>
      </c>
      <c r="X2498" s="18">
        <v>1.2673611111111109E-2</v>
      </c>
      <c r="Y2498" s="1" t="e">
        <f>VLOOKUP(A2498,tickets!A:A,1,0)</f>
        <v>#N/A</v>
      </c>
    </row>
    <row r="2499" spans="1:25" x14ac:dyDescent="0.2">
      <c r="A2499" s="1" t="s">
        <v>3850</v>
      </c>
      <c r="B2499" s="1" t="s">
        <v>115</v>
      </c>
      <c r="C2499" s="1" t="s">
        <v>18</v>
      </c>
      <c r="D2499" s="1" t="s">
        <v>243</v>
      </c>
      <c r="E2499" s="1" t="s">
        <v>60</v>
      </c>
      <c r="F2499" s="1" t="s">
        <v>120</v>
      </c>
      <c r="G2499" s="1" t="s">
        <v>116</v>
      </c>
      <c r="H2499" s="1" t="s">
        <v>40</v>
      </c>
      <c r="I2499" s="1" t="s">
        <v>117</v>
      </c>
      <c r="J2499" s="1" t="s">
        <v>81</v>
      </c>
      <c r="K2499" s="1" t="s">
        <v>121</v>
      </c>
      <c r="L2499" s="1" t="s">
        <v>3854</v>
      </c>
      <c r="M2499" s="1" t="s">
        <v>3851</v>
      </c>
      <c r="N2499" s="1" t="s">
        <v>3852</v>
      </c>
      <c r="O2499" s="1" t="s">
        <v>122</v>
      </c>
      <c r="P2499" s="1" t="s">
        <v>246</v>
      </c>
      <c r="Q2499" s="1" t="s">
        <v>247</v>
      </c>
      <c r="R2499" s="1" t="s">
        <v>3853</v>
      </c>
      <c r="S2499" s="1" t="s">
        <v>3693</v>
      </c>
      <c r="T2499" s="1" t="s">
        <v>8998</v>
      </c>
      <c r="U2499" s="1" t="s">
        <v>8999</v>
      </c>
      <c r="V2499" s="18">
        <v>2.2337962962962967E-3</v>
      </c>
      <c r="W2499" s="18">
        <v>0.26140046296296299</v>
      </c>
      <c r="X2499" s="18">
        <v>0.25916666666666666</v>
      </c>
      <c r="Y2499" s="1" t="e">
        <f>VLOOKUP(A2499,tickets!A:A,1,0)</f>
        <v>#N/A</v>
      </c>
    </row>
    <row r="2500" spans="1:25" x14ac:dyDescent="0.2">
      <c r="A2500" s="1" t="s">
        <v>10517</v>
      </c>
      <c r="B2500" s="1" t="s">
        <v>112</v>
      </c>
      <c r="C2500" s="1" t="s">
        <v>18</v>
      </c>
      <c r="D2500" s="1" t="s">
        <v>344</v>
      </c>
      <c r="E2500" s="1" t="s">
        <v>60</v>
      </c>
      <c r="F2500" s="1" t="s">
        <v>143</v>
      </c>
      <c r="G2500" s="1" t="s">
        <v>116</v>
      </c>
      <c r="H2500" s="1" t="s">
        <v>40</v>
      </c>
      <c r="I2500" s="1" t="s">
        <v>117</v>
      </c>
      <c r="J2500" s="1" t="s">
        <v>81</v>
      </c>
      <c r="K2500" s="1" t="s">
        <v>129</v>
      </c>
      <c r="L2500" s="1" t="s">
        <v>10521</v>
      </c>
      <c r="M2500" s="1" t="s">
        <v>10518</v>
      </c>
      <c r="N2500" s="1" t="s">
        <v>10519</v>
      </c>
      <c r="O2500" s="1" t="s">
        <v>122</v>
      </c>
      <c r="P2500" s="1" t="s">
        <v>249</v>
      </c>
      <c r="Q2500" s="1" t="s">
        <v>278</v>
      </c>
      <c r="R2500" s="1" t="s">
        <v>10520</v>
      </c>
      <c r="S2500" s="1" t="s">
        <v>10635</v>
      </c>
      <c r="T2500" s="1" t="s">
        <v>12440</v>
      </c>
      <c r="U2500" s="1" t="s">
        <v>12441</v>
      </c>
      <c r="V2500" s="18">
        <v>0.70211805555555562</v>
      </c>
      <c r="W2500" s="18">
        <v>0.71629629629629632</v>
      </c>
      <c r="X2500" s="18">
        <v>1.4178240740740741E-2</v>
      </c>
      <c r="Y2500" s="1" t="e">
        <f>VLOOKUP(A2500,tickets!A:A,1,0)</f>
        <v>#N/A</v>
      </c>
    </row>
    <row r="2501" spans="1:25" x14ac:dyDescent="0.2">
      <c r="A2501" s="1" t="s">
        <v>10898</v>
      </c>
      <c r="B2501" s="1" t="s">
        <v>112</v>
      </c>
      <c r="C2501" s="1" t="s">
        <v>18</v>
      </c>
      <c r="D2501" s="1" t="s">
        <v>344</v>
      </c>
      <c r="E2501" s="1" t="s">
        <v>60</v>
      </c>
      <c r="F2501" s="1" t="s">
        <v>143</v>
      </c>
      <c r="G2501" s="1" t="s">
        <v>116</v>
      </c>
      <c r="H2501" s="1" t="s">
        <v>40</v>
      </c>
      <c r="I2501" s="1" t="s">
        <v>117</v>
      </c>
      <c r="J2501" s="1" t="s">
        <v>81</v>
      </c>
      <c r="K2501" s="1" t="s">
        <v>129</v>
      </c>
      <c r="L2501" s="1" t="s">
        <v>10899</v>
      </c>
      <c r="M2501" s="1" t="s">
        <v>12442</v>
      </c>
      <c r="N2501" s="1" t="s">
        <v>12443</v>
      </c>
      <c r="O2501" s="1" t="s">
        <v>122</v>
      </c>
      <c r="P2501" s="1" t="s">
        <v>12444</v>
      </c>
      <c r="Q2501" s="1" t="s">
        <v>423</v>
      </c>
      <c r="R2501" s="1" t="s">
        <v>12445</v>
      </c>
      <c r="S2501" s="1" t="s">
        <v>12446</v>
      </c>
      <c r="T2501" s="1" t="s">
        <v>12447</v>
      </c>
      <c r="U2501" s="1" t="s">
        <v>12448</v>
      </c>
      <c r="V2501" s="18">
        <v>1.4944560185185185</v>
      </c>
      <c r="W2501" s="18">
        <v>1.5009953703703705</v>
      </c>
      <c r="X2501" s="18">
        <v>6.5393518518518517E-3</v>
      </c>
      <c r="Y2501" s="1" t="e">
        <f>VLOOKUP(A2501,tickets!A:A,1,0)</f>
        <v>#N/A</v>
      </c>
    </row>
    <row r="2502" spans="1:25" x14ac:dyDescent="0.2">
      <c r="A2502" s="1" t="s">
        <v>3830</v>
      </c>
      <c r="B2502" s="1" t="s">
        <v>112</v>
      </c>
      <c r="C2502" s="1" t="s">
        <v>18</v>
      </c>
      <c r="D2502" s="1" t="s">
        <v>18</v>
      </c>
      <c r="E2502" s="1" t="s">
        <v>60</v>
      </c>
      <c r="F2502" s="1" t="s">
        <v>445</v>
      </c>
      <c r="G2502" s="1" t="s">
        <v>110</v>
      </c>
      <c r="H2502" s="1" t="s">
        <v>50</v>
      </c>
      <c r="I2502" s="1" t="s">
        <v>109</v>
      </c>
      <c r="J2502" s="1" t="s">
        <v>81</v>
      </c>
      <c r="K2502" s="1" t="s">
        <v>111</v>
      </c>
      <c r="L2502" s="1" t="s">
        <v>3834</v>
      </c>
      <c r="M2502" s="1" t="s">
        <v>3831</v>
      </c>
      <c r="N2502" s="1" t="s">
        <v>3832</v>
      </c>
      <c r="O2502" s="1" t="s">
        <v>122</v>
      </c>
      <c r="P2502" s="1" t="s">
        <v>266</v>
      </c>
      <c r="Q2502" s="1" t="s">
        <v>267</v>
      </c>
      <c r="R2502" s="1" t="s">
        <v>3833</v>
      </c>
      <c r="S2502" s="1" t="s">
        <v>3693</v>
      </c>
      <c r="T2502" s="1" t="s">
        <v>9023</v>
      </c>
      <c r="U2502" s="1" t="s">
        <v>9024</v>
      </c>
      <c r="V2502" s="18">
        <v>0.34950231481481481</v>
      </c>
      <c r="W2502" s="18">
        <v>0.3523148148148148</v>
      </c>
      <c r="X2502" s="18">
        <v>2.8124999999999995E-3</v>
      </c>
      <c r="Y2502" s="1" t="e">
        <f>VLOOKUP(A2502,tickets!A:A,1,0)</f>
        <v>#N/A</v>
      </c>
    </row>
    <row r="2503" spans="1:25" x14ac:dyDescent="0.2">
      <c r="A2503" s="1" t="s">
        <v>3835</v>
      </c>
      <c r="B2503" s="1" t="s">
        <v>112</v>
      </c>
      <c r="C2503" s="1" t="s">
        <v>18</v>
      </c>
      <c r="D2503" s="1" t="s">
        <v>18</v>
      </c>
      <c r="E2503" s="1" t="s">
        <v>60</v>
      </c>
      <c r="F2503" s="1" t="s">
        <v>445</v>
      </c>
      <c r="G2503" s="1" t="s">
        <v>110</v>
      </c>
      <c r="H2503" s="1" t="s">
        <v>50</v>
      </c>
      <c r="I2503" s="1" t="s">
        <v>109</v>
      </c>
      <c r="J2503" s="1" t="s">
        <v>81</v>
      </c>
      <c r="K2503" s="1" t="s">
        <v>111</v>
      </c>
      <c r="L2503" s="1" t="s">
        <v>3839</v>
      </c>
      <c r="M2503" s="1" t="s">
        <v>3836</v>
      </c>
      <c r="N2503" s="1" t="s">
        <v>3837</v>
      </c>
      <c r="O2503" s="1" t="s">
        <v>122</v>
      </c>
      <c r="P2503" s="1" t="s">
        <v>266</v>
      </c>
      <c r="Q2503" s="1" t="s">
        <v>267</v>
      </c>
      <c r="R2503" s="1" t="s">
        <v>3838</v>
      </c>
      <c r="S2503" s="1" t="s">
        <v>3693</v>
      </c>
      <c r="T2503" s="1" t="s">
        <v>9091</v>
      </c>
      <c r="U2503" s="1" t="s">
        <v>9092</v>
      </c>
      <c r="V2503" s="18">
        <v>0.34975694444444444</v>
      </c>
      <c r="W2503" s="18">
        <v>0.35170138888888891</v>
      </c>
      <c r="X2503" s="18">
        <v>1.9444444444444442E-3</v>
      </c>
      <c r="Y2503" s="1" t="e">
        <f>VLOOKUP(A2503,tickets!A:A,1,0)</f>
        <v>#N/A</v>
      </c>
    </row>
    <row r="2504" spans="1:25" x14ac:dyDescent="0.2">
      <c r="A2504" s="1" t="s">
        <v>3840</v>
      </c>
      <c r="B2504" s="1" t="s">
        <v>112</v>
      </c>
      <c r="C2504" s="1" t="s">
        <v>18</v>
      </c>
      <c r="D2504" s="1" t="s">
        <v>18</v>
      </c>
      <c r="E2504" s="1" t="s">
        <v>60</v>
      </c>
      <c r="F2504" s="1" t="s">
        <v>445</v>
      </c>
      <c r="G2504" s="1" t="s">
        <v>110</v>
      </c>
      <c r="H2504" s="1" t="s">
        <v>50</v>
      </c>
      <c r="I2504" s="1" t="s">
        <v>109</v>
      </c>
      <c r="J2504" s="1" t="s">
        <v>81</v>
      </c>
      <c r="K2504" s="1" t="s">
        <v>111</v>
      </c>
      <c r="L2504" s="1" t="s">
        <v>3844</v>
      </c>
      <c r="M2504" s="1" t="s">
        <v>3841</v>
      </c>
      <c r="N2504" s="1" t="s">
        <v>3842</v>
      </c>
      <c r="O2504" s="1" t="s">
        <v>122</v>
      </c>
      <c r="P2504" s="1" t="s">
        <v>266</v>
      </c>
      <c r="Q2504" s="1" t="s">
        <v>267</v>
      </c>
      <c r="R2504" s="1" t="s">
        <v>3843</v>
      </c>
      <c r="S2504" s="1" t="s">
        <v>3693</v>
      </c>
      <c r="T2504" s="1" t="s">
        <v>9217</v>
      </c>
      <c r="U2504" s="1" t="s">
        <v>9092</v>
      </c>
      <c r="V2504" s="18">
        <v>0.34994212962962962</v>
      </c>
      <c r="W2504" s="18">
        <v>0.3511111111111111</v>
      </c>
      <c r="X2504" s="18">
        <v>1.1689814814814816E-3</v>
      </c>
      <c r="Y2504" s="1" t="e">
        <f>VLOOKUP(A2504,tickets!A:A,1,0)</f>
        <v>#N/A</v>
      </c>
    </row>
    <row r="2505" spans="1:25" hidden="1" x14ac:dyDescent="0.2">
      <c r="A2505" s="1" t="s">
        <v>9075</v>
      </c>
      <c r="B2505" s="1" t="s">
        <v>132</v>
      </c>
      <c r="C2505" s="1" t="s">
        <v>309</v>
      </c>
      <c r="D2505" s="1" t="s">
        <v>257</v>
      </c>
      <c r="E2505" s="1" t="s">
        <v>281</v>
      </c>
      <c r="F2505" s="1" t="s">
        <v>471</v>
      </c>
      <c r="G2505" s="1" t="s">
        <v>116</v>
      </c>
      <c r="H2505" s="1" t="s">
        <v>40</v>
      </c>
      <c r="I2505" s="1" t="s">
        <v>117</v>
      </c>
      <c r="J2505" s="1" t="s">
        <v>81</v>
      </c>
      <c r="K2505" s="1" t="s">
        <v>118</v>
      </c>
      <c r="L2505" s="1" t="s">
        <v>7269</v>
      </c>
      <c r="M2505" s="1" t="s">
        <v>12449</v>
      </c>
      <c r="N2505" s="1" t="s">
        <v>12450</v>
      </c>
      <c r="O2505" s="1" t="s">
        <v>122</v>
      </c>
      <c r="P2505" s="1" t="s">
        <v>266</v>
      </c>
      <c r="Q2505" s="1" t="s">
        <v>341</v>
      </c>
      <c r="R2505" s="1" t="s">
        <v>12451</v>
      </c>
      <c r="S2505" s="1" t="s">
        <v>3693</v>
      </c>
      <c r="T2505" s="1" t="s">
        <v>9076</v>
      </c>
      <c r="U2505" s="1" t="s">
        <v>519</v>
      </c>
      <c r="V2505" s="18">
        <v>4.340277777777778E-3</v>
      </c>
      <c r="W2505" s="18">
        <v>1.0081018518518519E-2</v>
      </c>
      <c r="X2505" s="18">
        <v>5.7407407407407416E-3</v>
      </c>
      <c r="Y2505" s="1" t="e">
        <f>VLOOKUP(A2505,tickets!A:A,1,0)</f>
        <v>#N/A</v>
      </c>
    </row>
    <row r="2506" spans="1:25" hidden="1" x14ac:dyDescent="0.2">
      <c r="A2506" s="1" t="s">
        <v>9041</v>
      </c>
      <c r="B2506" s="1" t="s">
        <v>132</v>
      </c>
      <c r="C2506" s="1" t="s">
        <v>250</v>
      </c>
      <c r="D2506" s="1" t="s">
        <v>251</v>
      </c>
      <c r="E2506" s="1" t="s">
        <v>289</v>
      </c>
      <c r="F2506" s="1" t="s">
        <v>290</v>
      </c>
      <c r="G2506" s="1" t="s">
        <v>110</v>
      </c>
      <c r="H2506" s="1" t="s">
        <v>50</v>
      </c>
      <c r="I2506" s="1" t="s">
        <v>109</v>
      </c>
      <c r="J2506" s="1" t="s">
        <v>81</v>
      </c>
      <c r="K2506" s="1" t="s">
        <v>129</v>
      </c>
      <c r="L2506" s="1" t="s">
        <v>9042</v>
      </c>
      <c r="M2506" s="1" t="s">
        <v>12452</v>
      </c>
      <c r="N2506" s="1" t="s">
        <v>12453</v>
      </c>
      <c r="O2506" s="1" t="s">
        <v>122</v>
      </c>
      <c r="P2506" s="1" t="s">
        <v>246</v>
      </c>
      <c r="Q2506" s="1" t="s">
        <v>247</v>
      </c>
      <c r="R2506" s="1" t="s">
        <v>12454</v>
      </c>
      <c r="S2506" s="1" t="s">
        <v>3693</v>
      </c>
      <c r="T2506" s="1" t="s">
        <v>9042</v>
      </c>
      <c r="U2506" s="1" t="s">
        <v>369</v>
      </c>
      <c r="V2506" s="18">
        <v>5.5555555555555556E-4</v>
      </c>
      <c r="W2506" s="18">
        <v>1.1921296296296296E-3</v>
      </c>
      <c r="X2506" s="18">
        <v>6.3657407407407402E-4</v>
      </c>
      <c r="Y2506" s="1" t="e">
        <f>VLOOKUP(A2506,tickets!A:A,1,0)</f>
        <v>#N/A</v>
      </c>
    </row>
    <row r="2507" spans="1:25" hidden="1" x14ac:dyDescent="0.2">
      <c r="A2507" s="1" t="s">
        <v>9279</v>
      </c>
      <c r="B2507" s="1" t="s">
        <v>132</v>
      </c>
      <c r="C2507" s="1" t="s">
        <v>309</v>
      </c>
      <c r="D2507" s="1" t="s">
        <v>257</v>
      </c>
      <c r="E2507" s="1" t="s">
        <v>281</v>
      </c>
      <c r="F2507" s="1" t="s">
        <v>471</v>
      </c>
      <c r="G2507" s="1" t="s">
        <v>116</v>
      </c>
      <c r="H2507" s="1" t="s">
        <v>40</v>
      </c>
      <c r="I2507" s="1" t="s">
        <v>117</v>
      </c>
      <c r="J2507" s="1" t="s">
        <v>81</v>
      </c>
      <c r="K2507" s="1" t="s">
        <v>415</v>
      </c>
      <c r="L2507" s="1" t="s">
        <v>508</v>
      </c>
      <c r="M2507" s="1" t="s">
        <v>12455</v>
      </c>
      <c r="N2507" s="1" t="s">
        <v>12456</v>
      </c>
      <c r="O2507" s="1" t="s">
        <v>122</v>
      </c>
      <c r="P2507" s="1" t="s">
        <v>246</v>
      </c>
      <c r="Q2507" s="1" t="s">
        <v>247</v>
      </c>
      <c r="R2507" s="1" t="s">
        <v>12457</v>
      </c>
      <c r="S2507" s="1" t="s">
        <v>3693</v>
      </c>
      <c r="T2507" s="1" t="s">
        <v>9280</v>
      </c>
      <c r="U2507" s="1" t="s">
        <v>9281</v>
      </c>
      <c r="V2507" s="18">
        <v>1.0115740740740741E-2</v>
      </c>
      <c r="W2507" s="18">
        <v>1.6261574074074074E-2</v>
      </c>
      <c r="X2507" s="18">
        <v>6.145833333333333E-3</v>
      </c>
      <c r="Y2507" s="1" t="e">
        <f>VLOOKUP(A2507,tickets!A:A,1,0)</f>
        <v>#N/A</v>
      </c>
    </row>
    <row r="2508" spans="1:25" hidden="1" x14ac:dyDescent="0.2">
      <c r="A2508" s="1" t="s">
        <v>8985</v>
      </c>
      <c r="B2508" s="1" t="s">
        <v>132</v>
      </c>
      <c r="C2508" s="1" t="s">
        <v>256</v>
      </c>
      <c r="D2508" s="1" t="s">
        <v>257</v>
      </c>
      <c r="E2508" s="1" t="s">
        <v>258</v>
      </c>
      <c r="F2508" s="1" t="s">
        <v>174</v>
      </c>
      <c r="G2508" s="1" t="s">
        <v>116</v>
      </c>
      <c r="H2508" s="1" t="s">
        <v>40</v>
      </c>
      <c r="I2508" s="1" t="s">
        <v>117</v>
      </c>
      <c r="J2508" s="1" t="s">
        <v>81</v>
      </c>
      <c r="K2508" s="1" t="s">
        <v>391</v>
      </c>
      <c r="L2508" s="1" t="s">
        <v>485</v>
      </c>
      <c r="M2508" s="1" t="s">
        <v>12458</v>
      </c>
      <c r="N2508" s="1" t="s">
        <v>12459</v>
      </c>
      <c r="O2508" s="1" t="s">
        <v>122</v>
      </c>
      <c r="P2508" s="1" t="s">
        <v>199</v>
      </c>
      <c r="Q2508" s="1" t="s">
        <v>115</v>
      </c>
      <c r="R2508" s="1" t="s">
        <v>12460</v>
      </c>
      <c r="S2508" s="1" t="s">
        <v>3693</v>
      </c>
      <c r="T2508" s="1" t="s">
        <v>8986</v>
      </c>
      <c r="V2508" s="18">
        <v>0.28391203703703705</v>
      </c>
      <c r="W2508" s="18">
        <v>0.2956597222222222</v>
      </c>
      <c r="X2508" s="18">
        <v>1.1747685185185186E-2</v>
      </c>
      <c r="Y2508" s="1" t="e">
        <f>VLOOKUP(A2508,tickets!A:A,1,0)</f>
        <v>#N/A</v>
      </c>
    </row>
    <row r="2509" spans="1:25" x14ac:dyDescent="0.2">
      <c r="A2509" s="1" t="s">
        <v>3845</v>
      </c>
      <c r="B2509" s="1" t="s">
        <v>112</v>
      </c>
      <c r="C2509" s="1" t="s">
        <v>18</v>
      </c>
      <c r="D2509" s="1" t="s">
        <v>18</v>
      </c>
      <c r="E2509" s="1" t="s">
        <v>60</v>
      </c>
      <c r="F2509" s="1" t="s">
        <v>445</v>
      </c>
      <c r="G2509" s="1" t="s">
        <v>110</v>
      </c>
      <c r="H2509" s="1" t="s">
        <v>50</v>
      </c>
      <c r="I2509" s="1" t="s">
        <v>109</v>
      </c>
      <c r="J2509" s="1" t="s">
        <v>81</v>
      </c>
      <c r="K2509" s="1" t="s">
        <v>111</v>
      </c>
      <c r="L2509" s="1" t="s">
        <v>3849</v>
      </c>
      <c r="M2509" s="1" t="s">
        <v>3846</v>
      </c>
      <c r="N2509" s="1" t="s">
        <v>3847</v>
      </c>
      <c r="O2509" s="1" t="s">
        <v>122</v>
      </c>
      <c r="P2509" s="1" t="s">
        <v>266</v>
      </c>
      <c r="Q2509" s="1" t="s">
        <v>267</v>
      </c>
      <c r="R2509" s="1" t="s">
        <v>3848</v>
      </c>
      <c r="S2509" s="1" t="s">
        <v>3693</v>
      </c>
      <c r="T2509" s="1" t="s">
        <v>10240</v>
      </c>
      <c r="U2509" s="1" t="s">
        <v>9345</v>
      </c>
      <c r="V2509" s="18">
        <v>0.33194444444444443</v>
      </c>
      <c r="W2509" s="18">
        <v>0.33361111111111108</v>
      </c>
      <c r="X2509" s="18">
        <v>1.6666666666666668E-3</v>
      </c>
      <c r="Y2509" s="1" t="e">
        <f>VLOOKUP(A2509,tickets!A:A,1,0)</f>
        <v>#N/A</v>
      </c>
    </row>
    <row r="2510" spans="1:25" x14ac:dyDescent="0.2">
      <c r="A2510" s="1" t="s">
        <v>3736</v>
      </c>
      <c r="B2510" s="1" t="s">
        <v>112</v>
      </c>
      <c r="C2510" s="1" t="s">
        <v>18</v>
      </c>
      <c r="D2510" s="1" t="s">
        <v>21</v>
      </c>
      <c r="E2510" s="1" t="s">
        <v>57</v>
      </c>
      <c r="F2510" s="1" t="s">
        <v>476</v>
      </c>
      <c r="G2510" s="1" t="s">
        <v>110</v>
      </c>
      <c r="H2510" s="1" t="s">
        <v>50</v>
      </c>
      <c r="I2510" s="1" t="s">
        <v>109</v>
      </c>
      <c r="J2510" s="1" t="s">
        <v>81</v>
      </c>
      <c r="K2510" s="1" t="s">
        <v>111</v>
      </c>
      <c r="L2510" s="1" t="s">
        <v>444</v>
      </c>
      <c r="M2510" s="1" t="s">
        <v>3737</v>
      </c>
      <c r="N2510" s="1" t="s">
        <v>3738</v>
      </c>
      <c r="O2510" s="1" t="s">
        <v>122</v>
      </c>
      <c r="P2510" s="1" t="s">
        <v>266</v>
      </c>
      <c r="Q2510" s="1" t="s">
        <v>267</v>
      </c>
      <c r="R2510" s="1" t="s">
        <v>3739</v>
      </c>
      <c r="S2510" s="1" t="s">
        <v>3693</v>
      </c>
      <c r="T2510" s="1" t="s">
        <v>9352</v>
      </c>
      <c r="U2510" s="1" t="s">
        <v>9353</v>
      </c>
      <c r="V2510" s="18">
        <v>0</v>
      </c>
      <c r="W2510" s="18">
        <v>2.8530092592592593E-2</v>
      </c>
      <c r="X2510" s="18">
        <v>2.8530092592592593E-2</v>
      </c>
      <c r="Y2510" s="1" t="e">
        <f>VLOOKUP(A2510,tickets!A:A,1,0)</f>
        <v>#N/A</v>
      </c>
    </row>
    <row r="2511" spans="1:25" x14ac:dyDescent="0.2">
      <c r="A2511" s="1" t="s">
        <v>3740</v>
      </c>
      <c r="B2511" s="1" t="s">
        <v>115</v>
      </c>
      <c r="C2511" s="1" t="s">
        <v>19</v>
      </c>
      <c r="D2511" s="1" t="s">
        <v>243</v>
      </c>
      <c r="E2511" s="1" t="s">
        <v>64</v>
      </c>
      <c r="F2511" s="1" t="s">
        <v>144</v>
      </c>
      <c r="G2511" s="1" t="s">
        <v>116</v>
      </c>
      <c r="H2511" s="1" t="s">
        <v>40</v>
      </c>
      <c r="I2511" s="1" t="s">
        <v>117</v>
      </c>
      <c r="J2511" s="1" t="s">
        <v>81</v>
      </c>
      <c r="K2511" s="1" t="s">
        <v>178</v>
      </c>
      <c r="L2511" s="1" t="s">
        <v>3744</v>
      </c>
      <c r="M2511" s="1" t="s">
        <v>3741</v>
      </c>
      <c r="N2511" s="1" t="s">
        <v>3742</v>
      </c>
      <c r="O2511" s="1" t="s">
        <v>122</v>
      </c>
      <c r="P2511" s="1" t="s">
        <v>266</v>
      </c>
      <c r="Q2511" s="1" t="s">
        <v>267</v>
      </c>
      <c r="R2511" s="1" t="s">
        <v>3743</v>
      </c>
      <c r="S2511" s="1" t="s">
        <v>3693</v>
      </c>
      <c r="T2511" s="1" t="s">
        <v>9325</v>
      </c>
      <c r="U2511" s="1" t="s">
        <v>9326</v>
      </c>
      <c r="V2511" s="18">
        <v>0</v>
      </c>
      <c r="W2511" s="18">
        <v>3.0555555555555555E-2</v>
      </c>
      <c r="X2511" s="18">
        <v>3.0555555555555555E-2</v>
      </c>
      <c r="Y2511" s="1" t="e">
        <f>VLOOKUP(A2511,tickets!A:A,1,0)</f>
        <v>#N/A</v>
      </c>
    </row>
    <row r="2512" spans="1:25" x14ac:dyDescent="0.2">
      <c r="A2512" s="1" t="s">
        <v>3790</v>
      </c>
      <c r="B2512" s="1" t="s">
        <v>167</v>
      </c>
      <c r="C2512" s="1" t="s">
        <v>22</v>
      </c>
      <c r="D2512" s="1" t="s">
        <v>243</v>
      </c>
      <c r="E2512" s="1" t="s">
        <v>46</v>
      </c>
      <c r="F2512" s="1" t="s">
        <v>144</v>
      </c>
      <c r="G2512" s="1" t="s">
        <v>116</v>
      </c>
      <c r="H2512" s="1" t="s">
        <v>40</v>
      </c>
      <c r="I2512" s="1" t="s">
        <v>117</v>
      </c>
      <c r="J2512" s="1" t="s">
        <v>81</v>
      </c>
      <c r="K2512" s="1" t="s">
        <v>169</v>
      </c>
      <c r="L2512" s="1" t="s">
        <v>3794</v>
      </c>
      <c r="M2512" s="1" t="s">
        <v>3791</v>
      </c>
      <c r="N2512" s="1" t="s">
        <v>3792</v>
      </c>
      <c r="O2512" s="1" t="s">
        <v>122</v>
      </c>
      <c r="P2512" s="1" t="s">
        <v>266</v>
      </c>
      <c r="Q2512" s="1" t="s">
        <v>330</v>
      </c>
      <c r="R2512" s="1" t="s">
        <v>3793</v>
      </c>
      <c r="S2512" s="1" t="s">
        <v>3693</v>
      </c>
      <c r="T2512" s="1" t="s">
        <v>8976</v>
      </c>
      <c r="U2512" s="1" t="s">
        <v>8977</v>
      </c>
      <c r="V2512" s="18">
        <v>0</v>
      </c>
      <c r="W2512" s="18">
        <v>0.15942129629629628</v>
      </c>
      <c r="X2512" s="18">
        <v>0.15942129629629628</v>
      </c>
      <c r="Y2512" s="1" t="e">
        <f>VLOOKUP(A2512,tickets!A:A,1,0)</f>
        <v>#N/A</v>
      </c>
    </row>
    <row r="2513" spans="1:25" x14ac:dyDescent="0.2">
      <c r="A2513" s="1" t="s">
        <v>3804</v>
      </c>
      <c r="B2513" s="1" t="s">
        <v>115</v>
      </c>
      <c r="C2513" s="1" t="s">
        <v>22</v>
      </c>
      <c r="D2513" s="1" t="s">
        <v>243</v>
      </c>
      <c r="E2513" s="1" t="s">
        <v>47</v>
      </c>
      <c r="F2513" s="1" t="s">
        <v>144</v>
      </c>
      <c r="G2513" s="1" t="s">
        <v>116</v>
      </c>
      <c r="H2513" s="1" t="s">
        <v>40</v>
      </c>
      <c r="I2513" s="1" t="s">
        <v>117</v>
      </c>
      <c r="J2513" s="1" t="s">
        <v>81</v>
      </c>
      <c r="K2513" s="1" t="s">
        <v>170</v>
      </c>
      <c r="L2513" s="1" t="s">
        <v>3808</v>
      </c>
      <c r="M2513" s="1" t="s">
        <v>3805</v>
      </c>
      <c r="N2513" s="1" t="s">
        <v>3806</v>
      </c>
      <c r="O2513" s="1" t="s">
        <v>122</v>
      </c>
      <c r="P2513" s="1" t="s">
        <v>246</v>
      </c>
      <c r="Q2513" s="1" t="s">
        <v>247</v>
      </c>
      <c r="R2513" s="1" t="s">
        <v>3807</v>
      </c>
      <c r="S2513" s="1" t="s">
        <v>3693</v>
      </c>
      <c r="T2513" s="1" t="s">
        <v>9032</v>
      </c>
      <c r="U2513" s="1" t="s">
        <v>9033</v>
      </c>
      <c r="V2513" s="18">
        <v>0</v>
      </c>
      <c r="W2513" s="18">
        <v>0.10428240740740741</v>
      </c>
      <c r="X2513" s="18">
        <v>0.10428240740740741</v>
      </c>
      <c r="Y2513" s="1" t="e">
        <f>VLOOKUP(A2513,tickets!A:A,1,0)</f>
        <v>#N/A</v>
      </c>
    </row>
    <row r="2514" spans="1:25" x14ac:dyDescent="0.2">
      <c r="A2514" s="1" t="s">
        <v>3775</v>
      </c>
      <c r="B2514" s="1" t="s">
        <v>115</v>
      </c>
      <c r="C2514" s="1" t="s">
        <v>19</v>
      </c>
      <c r="D2514" s="1" t="s">
        <v>243</v>
      </c>
      <c r="E2514" s="1" t="s">
        <v>63</v>
      </c>
      <c r="F2514" s="1" t="s">
        <v>144</v>
      </c>
      <c r="G2514" s="1" t="s">
        <v>116</v>
      </c>
      <c r="H2514" s="1" t="s">
        <v>40</v>
      </c>
      <c r="I2514" s="1" t="s">
        <v>117</v>
      </c>
      <c r="J2514" s="1" t="s">
        <v>81</v>
      </c>
      <c r="K2514" s="1" t="s">
        <v>111</v>
      </c>
      <c r="L2514" s="1" t="s">
        <v>3779</v>
      </c>
      <c r="M2514" s="1" t="s">
        <v>3776</v>
      </c>
      <c r="N2514" s="1" t="s">
        <v>3777</v>
      </c>
      <c r="O2514" s="1" t="s">
        <v>122</v>
      </c>
      <c r="P2514" s="1" t="s">
        <v>246</v>
      </c>
      <c r="Q2514" s="1" t="s">
        <v>247</v>
      </c>
      <c r="R2514" s="1" t="s">
        <v>3778</v>
      </c>
      <c r="S2514" s="1" t="s">
        <v>3693</v>
      </c>
      <c r="T2514" s="1" t="s">
        <v>9019</v>
      </c>
      <c r="U2514" s="1" t="s">
        <v>9020</v>
      </c>
      <c r="V2514" s="18">
        <v>0</v>
      </c>
      <c r="W2514" s="18">
        <v>3.9768518518518516E-2</v>
      </c>
      <c r="X2514" s="18">
        <v>3.9768518518518516E-2</v>
      </c>
      <c r="Y2514" s="1" t="e">
        <f>VLOOKUP(A2514,tickets!A:A,1,0)</f>
        <v>#N/A</v>
      </c>
    </row>
    <row r="2515" spans="1:25" x14ac:dyDescent="0.2">
      <c r="A2515" s="1" t="s">
        <v>3750</v>
      </c>
      <c r="B2515" s="1" t="s">
        <v>115</v>
      </c>
      <c r="C2515" s="1" t="s">
        <v>15</v>
      </c>
      <c r="D2515" s="1" t="s">
        <v>374</v>
      </c>
      <c r="E2515" s="1" t="s">
        <v>53</v>
      </c>
      <c r="F2515" s="1" t="s">
        <v>191</v>
      </c>
      <c r="G2515" s="1" t="s">
        <v>116</v>
      </c>
      <c r="H2515" s="1" t="s">
        <v>40</v>
      </c>
      <c r="I2515" s="1" t="s">
        <v>117</v>
      </c>
      <c r="J2515" s="1" t="s">
        <v>81</v>
      </c>
      <c r="K2515" s="1" t="s">
        <v>488</v>
      </c>
      <c r="L2515" s="1" t="s">
        <v>3754</v>
      </c>
      <c r="M2515" s="1" t="s">
        <v>3751</v>
      </c>
      <c r="N2515" s="1" t="s">
        <v>3752</v>
      </c>
      <c r="O2515" s="1" t="s">
        <v>165</v>
      </c>
      <c r="P2515" s="1" t="s">
        <v>246</v>
      </c>
      <c r="Q2515" s="1" t="s">
        <v>247</v>
      </c>
      <c r="R2515" s="1" t="s">
        <v>3753</v>
      </c>
      <c r="S2515" s="1" t="s">
        <v>3753</v>
      </c>
      <c r="T2515" s="1" t="s">
        <v>9350</v>
      </c>
      <c r="U2515" s="1" t="s">
        <v>9351</v>
      </c>
      <c r="V2515" s="18">
        <v>0</v>
      </c>
      <c r="W2515" s="18">
        <v>2.1956018518518517E-2</v>
      </c>
      <c r="X2515" s="18">
        <v>2.1956018518518517E-2</v>
      </c>
      <c r="Y2515" s="1" t="e">
        <f>VLOOKUP(A2515,tickets!A:A,1,0)</f>
        <v>#N/A</v>
      </c>
    </row>
    <row r="2516" spans="1:25" hidden="1" x14ac:dyDescent="0.2">
      <c r="A2516" s="1" t="s">
        <v>8962</v>
      </c>
      <c r="B2516" s="1" t="s">
        <v>132</v>
      </c>
      <c r="C2516" s="1" t="s">
        <v>309</v>
      </c>
      <c r="D2516" s="1" t="s">
        <v>257</v>
      </c>
      <c r="E2516" s="1" t="s">
        <v>281</v>
      </c>
      <c r="F2516" s="1" t="s">
        <v>174</v>
      </c>
      <c r="G2516" s="1" t="s">
        <v>116</v>
      </c>
      <c r="H2516" s="1" t="s">
        <v>40</v>
      </c>
      <c r="I2516" s="1" t="s">
        <v>117</v>
      </c>
      <c r="J2516" s="1" t="s">
        <v>81</v>
      </c>
      <c r="K2516" s="1" t="s">
        <v>111</v>
      </c>
      <c r="L2516" s="1" t="s">
        <v>8963</v>
      </c>
      <c r="M2516" s="1" t="s">
        <v>12461</v>
      </c>
      <c r="N2516" s="1" t="s">
        <v>12462</v>
      </c>
      <c r="O2516" s="1" t="s">
        <v>122</v>
      </c>
      <c r="P2516" s="1" t="s">
        <v>246</v>
      </c>
      <c r="Q2516" s="1" t="s">
        <v>247</v>
      </c>
      <c r="R2516" s="1" t="s">
        <v>12463</v>
      </c>
      <c r="S2516" s="1" t="s">
        <v>3693</v>
      </c>
      <c r="T2516" s="1" t="s">
        <v>8964</v>
      </c>
      <c r="U2516" s="1" t="s">
        <v>8965</v>
      </c>
      <c r="V2516" s="18">
        <v>1.3368055555555557E-2</v>
      </c>
      <c r="W2516" s="18">
        <v>1.90625E-2</v>
      </c>
      <c r="X2516" s="18">
        <v>5.6944444444444438E-3</v>
      </c>
      <c r="Y2516" s="1" t="e">
        <f>VLOOKUP(A2516,tickets!A:A,1,0)</f>
        <v>#N/A</v>
      </c>
    </row>
    <row r="2517" spans="1:25" hidden="1" x14ac:dyDescent="0.2">
      <c r="A2517" s="1" t="s">
        <v>8935</v>
      </c>
      <c r="B2517" s="1" t="s">
        <v>132</v>
      </c>
      <c r="C2517" s="1" t="s">
        <v>309</v>
      </c>
      <c r="D2517" s="1" t="s">
        <v>257</v>
      </c>
      <c r="E2517" s="1" t="s">
        <v>281</v>
      </c>
      <c r="F2517" s="1" t="s">
        <v>471</v>
      </c>
      <c r="G2517" s="1" t="s">
        <v>116</v>
      </c>
      <c r="H2517" s="1" t="s">
        <v>40</v>
      </c>
      <c r="I2517" s="1" t="s">
        <v>117</v>
      </c>
      <c r="J2517" s="1" t="s">
        <v>81</v>
      </c>
      <c r="K2517" s="1" t="s">
        <v>158</v>
      </c>
      <c r="L2517" s="1" t="s">
        <v>8936</v>
      </c>
      <c r="M2517" s="1" t="s">
        <v>12464</v>
      </c>
      <c r="N2517" s="1" t="s">
        <v>12465</v>
      </c>
      <c r="O2517" s="1" t="s">
        <v>122</v>
      </c>
      <c r="P2517" s="1" t="s">
        <v>363</v>
      </c>
      <c r="Q2517" s="1" t="s">
        <v>423</v>
      </c>
      <c r="R2517" s="1" t="s">
        <v>12466</v>
      </c>
      <c r="S2517" s="1" t="s">
        <v>3693</v>
      </c>
      <c r="T2517" s="1" t="s">
        <v>8937</v>
      </c>
      <c r="U2517" s="1" t="s">
        <v>519</v>
      </c>
      <c r="V2517" s="18">
        <v>3.8078703703703707E-3</v>
      </c>
      <c r="W2517" s="18">
        <v>9.7453703703703713E-3</v>
      </c>
      <c r="X2517" s="18">
        <v>5.9375000000000009E-3</v>
      </c>
      <c r="Y2517" s="1" t="e">
        <f>VLOOKUP(A2517,tickets!A:A,1,0)</f>
        <v>#N/A</v>
      </c>
    </row>
    <row r="2518" spans="1:25" x14ac:dyDescent="0.2">
      <c r="A2518" s="1" t="s">
        <v>3785</v>
      </c>
      <c r="B2518" s="1" t="s">
        <v>167</v>
      </c>
      <c r="C2518" s="1" t="s">
        <v>22</v>
      </c>
      <c r="D2518" s="1" t="s">
        <v>243</v>
      </c>
      <c r="E2518" s="1" t="s">
        <v>46</v>
      </c>
      <c r="F2518" s="1" t="s">
        <v>120</v>
      </c>
      <c r="G2518" s="1" t="s">
        <v>116</v>
      </c>
      <c r="H2518" s="1" t="s">
        <v>40</v>
      </c>
      <c r="I2518" s="1" t="s">
        <v>117</v>
      </c>
      <c r="J2518" s="1" t="s">
        <v>81</v>
      </c>
      <c r="K2518" s="1" t="s">
        <v>169</v>
      </c>
      <c r="L2518" s="1" t="s">
        <v>3789</v>
      </c>
      <c r="M2518" s="1" t="s">
        <v>3786</v>
      </c>
      <c r="N2518" s="1" t="s">
        <v>3787</v>
      </c>
      <c r="O2518" s="1" t="s">
        <v>122</v>
      </c>
      <c r="P2518" s="1" t="s">
        <v>266</v>
      </c>
      <c r="Q2518" s="1" t="s">
        <v>330</v>
      </c>
      <c r="R2518" s="1" t="s">
        <v>3788</v>
      </c>
      <c r="S2518" s="1" t="s">
        <v>3693</v>
      </c>
      <c r="T2518" s="1" t="s">
        <v>9108</v>
      </c>
      <c r="U2518" s="1" t="s">
        <v>331</v>
      </c>
      <c r="V2518" s="18">
        <v>0</v>
      </c>
      <c r="W2518" s="18">
        <v>0.16112268518518519</v>
      </c>
      <c r="X2518" s="18">
        <v>0.16112268518518519</v>
      </c>
      <c r="Y2518" s="1" t="e">
        <f>VLOOKUP(A2518,tickets!A:A,1,0)</f>
        <v>#N/A</v>
      </c>
    </row>
    <row r="2519" spans="1:25" x14ac:dyDescent="0.2">
      <c r="A2519" s="1" t="s">
        <v>3809</v>
      </c>
      <c r="B2519" s="1" t="s">
        <v>115</v>
      </c>
      <c r="C2519" s="1" t="s">
        <v>22</v>
      </c>
      <c r="D2519" s="1" t="s">
        <v>243</v>
      </c>
      <c r="E2519" s="1" t="s">
        <v>47</v>
      </c>
      <c r="F2519" s="1" t="s">
        <v>120</v>
      </c>
      <c r="G2519" s="1" t="s">
        <v>116</v>
      </c>
      <c r="H2519" s="1" t="s">
        <v>40</v>
      </c>
      <c r="I2519" s="1" t="s">
        <v>117</v>
      </c>
      <c r="J2519" s="1" t="s">
        <v>81</v>
      </c>
      <c r="K2519" s="1" t="s">
        <v>170</v>
      </c>
      <c r="L2519" s="1" t="s">
        <v>3813</v>
      </c>
      <c r="M2519" s="1" t="s">
        <v>3810</v>
      </c>
      <c r="N2519" s="1" t="s">
        <v>3811</v>
      </c>
      <c r="O2519" s="1" t="s">
        <v>122</v>
      </c>
      <c r="P2519" s="1" t="s">
        <v>246</v>
      </c>
      <c r="Q2519" s="1" t="s">
        <v>247</v>
      </c>
      <c r="R2519" s="1" t="s">
        <v>3812</v>
      </c>
      <c r="S2519" s="1" t="s">
        <v>3693</v>
      </c>
      <c r="T2519" s="1" t="s">
        <v>9136</v>
      </c>
      <c r="U2519" s="1" t="s">
        <v>9137</v>
      </c>
      <c r="V2519" s="18">
        <v>0</v>
      </c>
      <c r="W2519" s="18">
        <v>0.11211805555555555</v>
      </c>
      <c r="X2519" s="18">
        <v>0.11211805555555555</v>
      </c>
      <c r="Y2519" s="1" t="e">
        <f>VLOOKUP(A2519,tickets!A:A,1,0)</f>
        <v>#N/A</v>
      </c>
    </row>
    <row r="2520" spans="1:25" x14ac:dyDescent="0.2">
      <c r="A2520" s="1" t="s">
        <v>3795</v>
      </c>
      <c r="B2520" s="1" t="s">
        <v>167</v>
      </c>
      <c r="C2520" s="1" t="s">
        <v>22</v>
      </c>
      <c r="D2520" s="1" t="s">
        <v>243</v>
      </c>
      <c r="E2520" s="1" t="s">
        <v>46</v>
      </c>
      <c r="F2520" s="1" t="s">
        <v>120</v>
      </c>
      <c r="G2520" s="1" t="s">
        <v>116</v>
      </c>
      <c r="H2520" s="1" t="s">
        <v>40</v>
      </c>
      <c r="I2520" s="1" t="s">
        <v>117</v>
      </c>
      <c r="J2520" s="1" t="s">
        <v>81</v>
      </c>
      <c r="K2520" s="1" t="s">
        <v>169</v>
      </c>
      <c r="L2520" s="1" t="s">
        <v>3799</v>
      </c>
      <c r="M2520" s="1" t="s">
        <v>3796</v>
      </c>
      <c r="N2520" s="1" t="s">
        <v>3797</v>
      </c>
      <c r="O2520" s="1" t="s">
        <v>122</v>
      </c>
      <c r="P2520" s="1" t="s">
        <v>266</v>
      </c>
      <c r="Q2520" s="1" t="s">
        <v>330</v>
      </c>
      <c r="R2520" s="1" t="s">
        <v>3798</v>
      </c>
      <c r="S2520" s="1" t="s">
        <v>3693</v>
      </c>
      <c r="T2520" s="1" t="s">
        <v>9339</v>
      </c>
      <c r="U2520" s="1" t="s">
        <v>331</v>
      </c>
      <c r="V2520" s="18">
        <v>0</v>
      </c>
      <c r="W2520" s="18">
        <v>4.7754629629629626E-2</v>
      </c>
      <c r="X2520" s="18">
        <v>4.7754629629629626E-2</v>
      </c>
      <c r="Y2520" s="1" t="e">
        <f>VLOOKUP(A2520,tickets!A:A,1,0)</f>
        <v>#N/A</v>
      </c>
    </row>
    <row r="2521" spans="1:25" hidden="1" x14ac:dyDescent="0.2">
      <c r="A2521" s="1" t="s">
        <v>9110</v>
      </c>
      <c r="B2521" s="1" t="s">
        <v>132</v>
      </c>
      <c r="C2521" s="1" t="s">
        <v>250</v>
      </c>
      <c r="D2521" s="1" t="s">
        <v>251</v>
      </c>
      <c r="E2521" s="1" t="s">
        <v>268</v>
      </c>
      <c r="F2521" s="1" t="s">
        <v>367</v>
      </c>
      <c r="G2521" s="1" t="s">
        <v>110</v>
      </c>
      <c r="H2521" s="1" t="s">
        <v>50</v>
      </c>
      <c r="I2521" s="1" t="s">
        <v>109</v>
      </c>
      <c r="J2521" s="1" t="s">
        <v>81</v>
      </c>
      <c r="K2521" s="1" t="s">
        <v>129</v>
      </c>
      <c r="L2521" s="1" t="s">
        <v>475</v>
      </c>
      <c r="M2521" s="1" t="s">
        <v>12467</v>
      </c>
      <c r="N2521" s="1" t="s">
        <v>12468</v>
      </c>
      <c r="O2521" s="1" t="s">
        <v>122</v>
      </c>
      <c r="P2521" s="1" t="s">
        <v>246</v>
      </c>
      <c r="Q2521" s="1" t="s">
        <v>247</v>
      </c>
      <c r="R2521" s="1" t="s">
        <v>12469</v>
      </c>
      <c r="S2521" s="1" t="s">
        <v>3693</v>
      </c>
      <c r="T2521" s="1" t="s">
        <v>475</v>
      </c>
      <c r="U2521" s="1" t="s">
        <v>439</v>
      </c>
      <c r="V2521" s="18">
        <v>7.9803240740740744E-2</v>
      </c>
      <c r="W2521" s="18">
        <v>8.1539351851851849E-2</v>
      </c>
      <c r="X2521" s="18">
        <v>1.736111111111111E-3</v>
      </c>
      <c r="Y2521" s="1" t="e">
        <f>VLOOKUP(A2521,tickets!A:A,1,0)</f>
        <v>#N/A</v>
      </c>
    </row>
    <row r="2522" spans="1:25" x14ac:dyDescent="0.2">
      <c r="A2522" s="1" t="s">
        <v>3800</v>
      </c>
      <c r="B2522" s="1" t="s">
        <v>112</v>
      </c>
      <c r="C2522" s="1" t="s">
        <v>18</v>
      </c>
      <c r="D2522" s="1" t="s">
        <v>18</v>
      </c>
      <c r="E2522" s="1" t="s">
        <v>499</v>
      </c>
      <c r="F2522" s="1" t="s">
        <v>1770</v>
      </c>
      <c r="G2522" s="1" t="s">
        <v>110</v>
      </c>
      <c r="H2522" s="1" t="s">
        <v>50</v>
      </c>
      <c r="I2522" s="1" t="s">
        <v>109</v>
      </c>
      <c r="J2522" s="1" t="s">
        <v>81</v>
      </c>
      <c r="K2522" s="1" t="s">
        <v>111</v>
      </c>
      <c r="L2522" s="1" t="s">
        <v>3803</v>
      </c>
      <c r="M2522" s="1" t="s">
        <v>3801</v>
      </c>
      <c r="N2522" s="1" t="s">
        <v>3802</v>
      </c>
      <c r="O2522" s="1" t="s">
        <v>122</v>
      </c>
      <c r="P2522" s="1" t="s">
        <v>266</v>
      </c>
      <c r="Q2522" s="1" t="s">
        <v>267</v>
      </c>
      <c r="R2522" s="1" t="s">
        <v>3802</v>
      </c>
      <c r="S2522" s="1" t="s">
        <v>3693</v>
      </c>
      <c r="T2522" s="1" t="s">
        <v>9138</v>
      </c>
      <c r="U2522" s="1" t="s">
        <v>6339</v>
      </c>
      <c r="V2522" s="18">
        <v>0</v>
      </c>
      <c r="W2522" s="18">
        <v>1.2847222222222223E-3</v>
      </c>
      <c r="X2522" s="18">
        <v>1.2847222222222223E-3</v>
      </c>
      <c r="Y2522" s="1" t="e">
        <f>VLOOKUP(A2522,tickets!A:A,1,0)</f>
        <v>#N/A</v>
      </c>
    </row>
    <row r="2523" spans="1:25" hidden="1" x14ac:dyDescent="0.2">
      <c r="A2523" s="1" t="s">
        <v>8944</v>
      </c>
      <c r="B2523" s="1" t="s">
        <v>132</v>
      </c>
      <c r="C2523" s="1" t="s">
        <v>250</v>
      </c>
      <c r="D2523" s="1" t="s">
        <v>251</v>
      </c>
      <c r="E2523" s="1" t="s">
        <v>289</v>
      </c>
      <c r="F2523" s="1" t="s">
        <v>290</v>
      </c>
      <c r="G2523" s="1" t="s">
        <v>110</v>
      </c>
      <c r="H2523" s="1" t="s">
        <v>50</v>
      </c>
      <c r="I2523" s="1" t="s">
        <v>109</v>
      </c>
      <c r="J2523" s="1" t="s">
        <v>81</v>
      </c>
      <c r="K2523" s="1" t="s">
        <v>129</v>
      </c>
      <c r="L2523" s="1" t="s">
        <v>254</v>
      </c>
      <c r="M2523" s="1" t="s">
        <v>12470</v>
      </c>
      <c r="N2523" s="1" t="s">
        <v>12471</v>
      </c>
      <c r="O2523" s="1" t="s">
        <v>122</v>
      </c>
      <c r="P2523" s="1" t="s">
        <v>246</v>
      </c>
      <c r="Q2523" s="1" t="s">
        <v>247</v>
      </c>
      <c r="R2523" s="1" t="s">
        <v>12472</v>
      </c>
      <c r="S2523" s="1" t="s">
        <v>3693</v>
      </c>
      <c r="T2523" s="1" t="s">
        <v>254</v>
      </c>
      <c r="U2523" s="1" t="s">
        <v>346</v>
      </c>
      <c r="V2523" s="18">
        <v>8.7962962962962962E-4</v>
      </c>
      <c r="W2523" s="18">
        <v>2.0023148148148148E-3</v>
      </c>
      <c r="X2523" s="18">
        <v>1.1226851851851851E-3</v>
      </c>
      <c r="Y2523" s="1" t="e">
        <f>VLOOKUP(A2523,tickets!A:A,1,0)</f>
        <v>#N/A</v>
      </c>
    </row>
    <row r="2524" spans="1:25" hidden="1" x14ac:dyDescent="0.2">
      <c r="A2524" s="1" t="s">
        <v>9169</v>
      </c>
      <c r="B2524" s="1" t="s">
        <v>132</v>
      </c>
      <c r="C2524" s="1" t="s">
        <v>250</v>
      </c>
      <c r="D2524" s="1" t="s">
        <v>251</v>
      </c>
      <c r="E2524" s="1" t="s">
        <v>289</v>
      </c>
      <c r="F2524" s="1" t="s">
        <v>290</v>
      </c>
      <c r="G2524" s="1" t="s">
        <v>110</v>
      </c>
      <c r="H2524" s="1" t="s">
        <v>50</v>
      </c>
      <c r="I2524" s="1" t="s">
        <v>109</v>
      </c>
      <c r="J2524" s="1" t="s">
        <v>81</v>
      </c>
      <c r="K2524" s="1" t="s">
        <v>129</v>
      </c>
      <c r="L2524" s="1" t="s">
        <v>9170</v>
      </c>
      <c r="M2524" s="1" t="s">
        <v>12473</v>
      </c>
      <c r="N2524" s="1" t="s">
        <v>12474</v>
      </c>
      <c r="O2524" s="1" t="s">
        <v>122</v>
      </c>
      <c r="P2524" s="1" t="s">
        <v>246</v>
      </c>
      <c r="Q2524" s="1" t="s">
        <v>247</v>
      </c>
      <c r="R2524" s="1" t="s">
        <v>12475</v>
      </c>
      <c r="S2524" s="1" t="s">
        <v>3693</v>
      </c>
      <c r="T2524" s="1" t="s">
        <v>9170</v>
      </c>
      <c r="U2524" s="1" t="s">
        <v>369</v>
      </c>
      <c r="V2524" s="18">
        <v>6.2500000000000001E-4</v>
      </c>
      <c r="W2524" s="18">
        <v>2.0254629629629629E-3</v>
      </c>
      <c r="X2524" s="18">
        <v>1.4004629629629629E-3</v>
      </c>
      <c r="Y2524" s="1" t="e">
        <f>VLOOKUP(A2524,tickets!A:A,1,0)</f>
        <v>#N/A</v>
      </c>
    </row>
    <row r="2525" spans="1:25" x14ac:dyDescent="0.2">
      <c r="A2525" s="1" t="s">
        <v>3825</v>
      </c>
      <c r="B2525" s="1" t="s">
        <v>175</v>
      </c>
      <c r="C2525" s="1" t="s">
        <v>24</v>
      </c>
      <c r="D2525" s="1" t="s">
        <v>24</v>
      </c>
      <c r="E2525" s="1" t="s">
        <v>54</v>
      </c>
      <c r="F2525" s="1" t="s">
        <v>183</v>
      </c>
      <c r="G2525" s="1" t="s">
        <v>110</v>
      </c>
      <c r="H2525" s="1" t="s">
        <v>50</v>
      </c>
      <c r="I2525" s="1" t="s">
        <v>109</v>
      </c>
      <c r="J2525" s="1" t="s">
        <v>81</v>
      </c>
      <c r="K2525" s="1" t="s">
        <v>111</v>
      </c>
      <c r="L2525" s="1" t="s">
        <v>3829</v>
      </c>
      <c r="M2525" s="1" t="s">
        <v>3826</v>
      </c>
      <c r="N2525" s="1" t="s">
        <v>3827</v>
      </c>
      <c r="O2525" s="1" t="s">
        <v>122</v>
      </c>
      <c r="P2525" s="1" t="s">
        <v>266</v>
      </c>
      <c r="Q2525" s="1" t="s">
        <v>330</v>
      </c>
      <c r="R2525" s="1" t="s">
        <v>3828</v>
      </c>
      <c r="S2525" s="1" t="s">
        <v>3693</v>
      </c>
      <c r="T2525" s="1" t="s">
        <v>9980</v>
      </c>
      <c r="V2525" s="18">
        <v>0</v>
      </c>
      <c r="W2525" s="18">
        <v>1.2268518518518518E-3</v>
      </c>
      <c r="X2525" s="18">
        <v>1.2268518518518518E-3</v>
      </c>
      <c r="Y2525" s="1" t="e">
        <f>VLOOKUP(A2525,tickets!A:A,1,0)</f>
        <v>#N/A</v>
      </c>
    </row>
    <row r="2526" spans="1:25" x14ac:dyDescent="0.2">
      <c r="A2526" s="1" t="s">
        <v>4104</v>
      </c>
      <c r="B2526" s="1" t="s">
        <v>115</v>
      </c>
      <c r="C2526" s="1" t="s">
        <v>13</v>
      </c>
      <c r="D2526" s="1" t="s">
        <v>243</v>
      </c>
      <c r="E2526" s="1" t="s">
        <v>39</v>
      </c>
      <c r="F2526" s="1" t="s">
        <v>144</v>
      </c>
      <c r="G2526" s="1" t="s">
        <v>116</v>
      </c>
      <c r="H2526" s="1" t="s">
        <v>40</v>
      </c>
      <c r="I2526" s="1" t="s">
        <v>117</v>
      </c>
      <c r="J2526" s="1" t="s">
        <v>81</v>
      </c>
      <c r="K2526" s="1" t="s">
        <v>119</v>
      </c>
      <c r="L2526" s="1" t="s">
        <v>4108</v>
      </c>
      <c r="M2526" s="1" t="s">
        <v>4105</v>
      </c>
      <c r="N2526" s="1" t="s">
        <v>4106</v>
      </c>
      <c r="O2526" s="1" t="s">
        <v>122</v>
      </c>
      <c r="P2526" s="1" t="s">
        <v>246</v>
      </c>
      <c r="Q2526" s="1" t="s">
        <v>247</v>
      </c>
      <c r="R2526" s="1" t="s">
        <v>4107</v>
      </c>
      <c r="S2526" s="1" t="s">
        <v>4102</v>
      </c>
      <c r="T2526" s="1" t="s">
        <v>9203</v>
      </c>
      <c r="U2526" s="1" t="s">
        <v>9204</v>
      </c>
      <c r="V2526" s="18">
        <v>2.0606249999999999</v>
      </c>
      <c r="W2526" s="18">
        <v>2.5185300925925929</v>
      </c>
      <c r="X2526" s="18">
        <v>0.45790509259259254</v>
      </c>
      <c r="Y2526" s="1" t="e">
        <f>VLOOKUP(A2526,tickets!A:A,1,0)</f>
        <v>#N/A</v>
      </c>
    </row>
    <row r="2527" spans="1:25" hidden="1" x14ac:dyDescent="0.2">
      <c r="A2527" s="1" t="s">
        <v>3855</v>
      </c>
      <c r="B2527" s="1" t="s">
        <v>124</v>
      </c>
      <c r="C2527" s="1" t="s">
        <v>17</v>
      </c>
      <c r="D2527" s="1" t="s">
        <v>277</v>
      </c>
      <c r="E2527" s="1" t="s">
        <v>448</v>
      </c>
      <c r="F2527" s="1" t="s">
        <v>125</v>
      </c>
      <c r="G2527" s="1" t="s">
        <v>123</v>
      </c>
      <c r="H2527" s="1" t="s">
        <v>50</v>
      </c>
      <c r="I2527" s="1" t="s">
        <v>109</v>
      </c>
      <c r="J2527" s="1" t="s">
        <v>80</v>
      </c>
      <c r="K2527" s="1" t="s">
        <v>459</v>
      </c>
      <c r="L2527" s="1" t="s">
        <v>3715</v>
      </c>
      <c r="M2527" s="1" t="s">
        <v>3856</v>
      </c>
      <c r="N2527" s="1" t="s">
        <v>3856</v>
      </c>
      <c r="O2527" s="1" t="s">
        <v>122</v>
      </c>
      <c r="P2527" s="1" t="s">
        <v>278</v>
      </c>
      <c r="Q2527" s="1" t="s">
        <v>278</v>
      </c>
      <c r="R2527" s="1" t="s">
        <v>3857</v>
      </c>
      <c r="S2527" s="1" t="s">
        <v>3693</v>
      </c>
      <c r="T2527" s="1" t="s">
        <v>8978</v>
      </c>
      <c r="U2527" s="1" t="s">
        <v>8979</v>
      </c>
      <c r="V2527" s="18">
        <v>1.5520833333333333E-2</v>
      </c>
      <c r="W2527" s="18">
        <v>5.8796296296296298E-2</v>
      </c>
      <c r="X2527" s="18">
        <v>4.3275462962962967E-2</v>
      </c>
      <c r="Y2527" s="1" t="e">
        <f>VLOOKUP(A2527,tickets!A:A,1,0)</f>
        <v>#N/A</v>
      </c>
    </row>
    <row r="2528" spans="1:25" x14ac:dyDescent="0.2">
      <c r="A2528" s="1" t="s">
        <v>3922</v>
      </c>
      <c r="B2528" s="1" t="s">
        <v>115</v>
      </c>
      <c r="C2528" s="1" t="s">
        <v>14</v>
      </c>
      <c r="D2528" s="1" t="s">
        <v>243</v>
      </c>
      <c r="E2528" s="1" t="s">
        <v>49</v>
      </c>
      <c r="F2528" s="1" t="s">
        <v>144</v>
      </c>
      <c r="G2528" s="1" t="s">
        <v>116</v>
      </c>
      <c r="H2528" s="1" t="s">
        <v>40</v>
      </c>
      <c r="I2528" s="1" t="s">
        <v>117</v>
      </c>
      <c r="J2528" s="1" t="s">
        <v>81</v>
      </c>
      <c r="K2528" s="1" t="s">
        <v>111</v>
      </c>
      <c r="L2528" s="1" t="s">
        <v>3926</v>
      </c>
      <c r="M2528" s="1" t="s">
        <v>3923</v>
      </c>
      <c r="N2528" s="1" t="s">
        <v>3924</v>
      </c>
      <c r="O2528" s="1" t="s">
        <v>122</v>
      </c>
      <c r="P2528" s="1" t="s">
        <v>246</v>
      </c>
      <c r="Q2528" s="1" t="s">
        <v>247</v>
      </c>
      <c r="R2528" s="1" t="s">
        <v>3925</v>
      </c>
      <c r="S2528" s="1" t="s">
        <v>3862</v>
      </c>
      <c r="T2528" s="1" t="s">
        <v>9034</v>
      </c>
      <c r="V2528" s="18">
        <v>0.78585648148148157</v>
      </c>
      <c r="W2528" s="18">
        <v>0.81646990740740744</v>
      </c>
      <c r="X2528" s="18">
        <v>3.0613425925925929E-2</v>
      </c>
      <c r="Y2528" s="1" t="e">
        <f>VLOOKUP(A2528,tickets!A:A,1,0)</f>
        <v>#N/A</v>
      </c>
    </row>
    <row r="2529" spans="1:25" x14ac:dyDescent="0.2">
      <c r="A2529" s="1" t="s">
        <v>3858</v>
      </c>
      <c r="B2529" s="1" t="s">
        <v>115</v>
      </c>
      <c r="C2529" s="1" t="s">
        <v>20</v>
      </c>
      <c r="D2529" s="1" t="s">
        <v>243</v>
      </c>
      <c r="E2529" s="1" t="s">
        <v>69</v>
      </c>
      <c r="F2529" s="1" t="s">
        <v>144</v>
      </c>
      <c r="G2529" s="1" t="s">
        <v>116</v>
      </c>
      <c r="H2529" s="1" t="s">
        <v>40</v>
      </c>
      <c r="I2529" s="1" t="s">
        <v>117</v>
      </c>
      <c r="J2529" s="1" t="s">
        <v>81</v>
      </c>
      <c r="K2529" s="1" t="s">
        <v>118</v>
      </c>
      <c r="L2529" s="1" t="s">
        <v>3863</v>
      </c>
      <c r="M2529" s="1" t="s">
        <v>3859</v>
      </c>
      <c r="N2529" s="1" t="s">
        <v>3860</v>
      </c>
      <c r="O2529" s="1" t="s">
        <v>122</v>
      </c>
      <c r="P2529" s="1" t="s">
        <v>246</v>
      </c>
      <c r="Q2529" s="1" t="s">
        <v>247</v>
      </c>
      <c r="R2529" s="1" t="s">
        <v>3861</v>
      </c>
      <c r="S2529" s="1" t="s">
        <v>3862</v>
      </c>
      <c r="T2529" s="1" t="s">
        <v>9335</v>
      </c>
      <c r="U2529" s="1" t="s">
        <v>9336</v>
      </c>
      <c r="V2529" s="18">
        <v>0</v>
      </c>
      <c r="W2529" s="18">
        <v>0.27224537037037039</v>
      </c>
      <c r="X2529" s="18">
        <v>0.27224537037037039</v>
      </c>
      <c r="Y2529" s="1" t="e">
        <f>VLOOKUP(A2529,tickets!A:A,1,0)</f>
        <v>#N/A</v>
      </c>
    </row>
    <row r="2530" spans="1:25" hidden="1" x14ac:dyDescent="0.2">
      <c r="A2530" s="1" t="s">
        <v>9147</v>
      </c>
      <c r="B2530" s="1" t="s">
        <v>132</v>
      </c>
      <c r="C2530" s="1" t="s">
        <v>309</v>
      </c>
      <c r="D2530" s="1" t="s">
        <v>257</v>
      </c>
      <c r="E2530" s="1" t="s">
        <v>281</v>
      </c>
      <c r="F2530" s="1" t="s">
        <v>174</v>
      </c>
      <c r="G2530" s="1" t="s">
        <v>116</v>
      </c>
      <c r="H2530" s="1" t="s">
        <v>40</v>
      </c>
      <c r="I2530" s="1" t="s">
        <v>117</v>
      </c>
      <c r="J2530" s="1" t="s">
        <v>81</v>
      </c>
      <c r="K2530" s="1" t="s">
        <v>415</v>
      </c>
      <c r="L2530" s="1" t="s">
        <v>523</v>
      </c>
      <c r="M2530" s="1" t="s">
        <v>12476</v>
      </c>
      <c r="N2530" s="1" t="s">
        <v>12477</v>
      </c>
      <c r="O2530" s="1" t="s">
        <v>122</v>
      </c>
      <c r="P2530" s="1" t="s">
        <v>363</v>
      </c>
      <c r="Q2530" s="1" t="s">
        <v>423</v>
      </c>
      <c r="R2530" s="1" t="s">
        <v>12478</v>
      </c>
      <c r="S2530" s="1" t="s">
        <v>3693</v>
      </c>
      <c r="T2530" s="1" t="s">
        <v>9148</v>
      </c>
      <c r="U2530" s="1" t="s">
        <v>519</v>
      </c>
      <c r="V2530" s="18">
        <v>4.7800925925925919E-3</v>
      </c>
      <c r="W2530" s="18">
        <v>1.4027777777777778E-2</v>
      </c>
      <c r="X2530" s="18">
        <v>9.2476851851851852E-3</v>
      </c>
      <c r="Y2530" s="1" t="e">
        <f>VLOOKUP(A2530,tickets!A:A,1,0)</f>
        <v>#N/A</v>
      </c>
    </row>
    <row r="2531" spans="1:25" x14ac:dyDescent="0.2">
      <c r="A2531" s="1" t="s">
        <v>3917</v>
      </c>
      <c r="B2531" s="1" t="s">
        <v>3659</v>
      </c>
      <c r="C2531" s="1" t="s">
        <v>14</v>
      </c>
      <c r="D2531" s="1" t="s">
        <v>9086</v>
      </c>
      <c r="E2531" s="1" t="s">
        <v>51</v>
      </c>
      <c r="F2531" s="1" t="s">
        <v>3660</v>
      </c>
      <c r="G2531" s="1" t="s">
        <v>159</v>
      </c>
      <c r="H2531" s="1" t="s">
        <v>36</v>
      </c>
      <c r="I2531" s="1" t="s">
        <v>84</v>
      </c>
      <c r="J2531" s="1" t="s">
        <v>81</v>
      </c>
      <c r="K2531" s="1" t="s">
        <v>1287</v>
      </c>
      <c r="L2531" s="1" t="s">
        <v>3921</v>
      </c>
      <c r="M2531" s="1" t="s">
        <v>3918</v>
      </c>
      <c r="N2531" s="1" t="s">
        <v>3919</v>
      </c>
      <c r="O2531" s="1" t="s">
        <v>122</v>
      </c>
      <c r="P2531" s="1" t="s">
        <v>249</v>
      </c>
      <c r="Q2531" s="1" t="s">
        <v>9087</v>
      </c>
      <c r="R2531" s="1" t="s">
        <v>3920</v>
      </c>
      <c r="S2531" s="1" t="s">
        <v>3862</v>
      </c>
      <c r="T2531" s="1" t="s">
        <v>9139</v>
      </c>
      <c r="U2531" s="1" t="s">
        <v>9140</v>
      </c>
      <c r="V2531" s="18">
        <v>0.67762731481481486</v>
      </c>
      <c r="W2531" s="18">
        <v>0.76012731481481488</v>
      </c>
      <c r="X2531" s="18">
        <v>8.2500000000000004E-2</v>
      </c>
      <c r="Y2531" s="1" t="e">
        <f>VLOOKUP(A2531,tickets!A:A,1,0)</f>
        <v>#N/A</v>
      </c>
    </row>
    <row r="2532" spans="1:25" hidden="1" x14ac:dyDescent="0.2">
      <c r="A2532" s="1" t="s">
        <v>9173</v>
      </c>
      <c r="B2532" s="1" t="s">
        <v>132</v>
      </c>
      <c r="C2532" s="1" t="s">
        <v>250</v>
      </c>
      <c r="D2532" s="1" t="s">
        <v>251</v>
      </c>
      <c r="E2532" s="1" t="s">
        <v>289</v>
      </c>
      <c r="F2532" s="1" t="s">
        <v>290</v>
      </c>
      <c r="G2532" s="1" t="s">
        <v>110</v>
      </c>
      <c r="H2532" s="1" t="s">
        <v>50</v>
      </c>
      <c r="I2532" s="1" t="s">
        <v>109</v>
      </c>
      <c r="J2532" s="1" t="s">
        <v>81</v>
      </c>
      <c r="K2532" s="1" t="s">
        <v>129</v>
      </c>
      <c r="L2532" s="1" t="s">
        <v>9174</v>
      </c>
      <c r="M2532" s="1" t="s">
        <v>12479</v>
      </c>
      <c r="N2532" s="1" t="s">
        <v>12480</v>
      </c>
      <c r="O2532" s="1" t="s">
        <v>122</v>
      </c>
      <c r="P2532" s="1" t="s">
        <v>246</v>
      </c>
      <c r="Q2532" s="1" t="s">
        <v>247</v>
      </c>
      <c r="R2532" s="1" t="s">
        <v>12481</v>
      </c>
      <c r="S2532" s="1" t="s">
        <v>3693</v>
      </c>
      <c r="T2532" s="1" t="s">
        <v>269</v>
      </c>
      <c r="U2532" s="1" t="s">
        <v>369</v>
      </c>
      <c r="V2532" s="18">
        <v>6.7129629629629625E-4</v>
      </c>
      <c r="W2532" s="18">
        <v>1.4120370370370369E-3</v>
      </c>
      <c r="X2532" s="18">
        <v>7.407407407407407E-4</v>
      </c>
      <c r="Y2532" s="1" t="e">
        <f>VLOOKUP(A2532,tickets!A:A,1,0)</f>
        <v>#N/A</v>
      </c>
    </row>
    <row r="2533" spans="1:25" hidden="1" x14ac:dyDescent="0.2">
      <c r="A2533" s="1" t="s">
        <v>9176</v>
      </c>
      <c r="B2533" s="1" t="s">
        <v>132</v>
      </c>
      <c r="C2533" s="1" t="s">
        <v>250</v>
      </c>
      <c r="D2533" s="1" t="s">
        <v>251</v>
      </c>
      <c r="E2533" s="1" t="s">
        <v>289</v>
      </c>
      <c r="F2533" s="1" t="s">
        <v>290</v>
      </c>
      <c r="G2533" s="1" t="s">
        <v>110</v>
      </c>
      <c r="H2533" s="1" t="s">
        <v>50</v>
      </c>
      <c r="I2533" s="1" t="s">
        <v>109</v>
      </c>
      <c r="J2533" s="1" t="s">
        <v>81</v>
      </c>
      <c r="K2533" s="1" t="s">
        <v>129</v>
      </c>
      <c r="L2533" s="1" t="s">
        <v>8975</v>
      </c>
      <c r="M2533" s="1" t="s">
        <v>12482</v>
      </c>
      <c r="N2533" s="1" t="s">
        <v>12483</v>
      </c>
      <c r="O2533" s="1" t="s">
        <v>122</v>
      </c>
      <c r="P2533" s="1" t="s">
        <v>246</v>
      </c>
      <c r="Q2533" s="1" t="s">
        <v>247</v>
      </c>
      <c r="R2533" s="1" t="s">
        <v>12484</v>
      </c>
      <c r="S2533" s="1" t="s">
        <v>3693</v>
      </c>
      <c r="T2533" s="1" t="s">
        <v>8975</v>
      </c>
      <c r="U2533" s="1" t="s">
        <v>369</v>
      </c>
      <c r="V2533" s="18">
        <v>6.3657407407407402E-4</v>
      </c>
      <c r="W2533" s="18">
        <v>1.2962962962962963E-3</v>
      </c>
      <c r="X2533" s="18">
        <v>6.5972222222222213E-4</v>
      </c>
      <c r="Y2533" s="1" t="e">
        <f>VLOOKUP(A2533,tickets!A:A,1,0)</f>
        <v>#N/A</v>
      </c>
    </row>
    <row r="2534" spans="1:25" x14ac:dyDescent="0.2">
      <c r="A2534" s="1" t="s">
        <v>10747</v>
      </c>
      <c r="B2534" s="1" t="s">
        <v>115</v>
      </c>
      <c r="C2534" s="1" t="s">
        <v>14</v>
      </c>
      <c r="D2534" s="1" t="s">
        <v>243</v>
      </c>
      <c r="E2534" s="1" t="s">
        <v>495</v>
      </c>
      <c r="F2534" s="1" t="s">
        <v>144</v>
      </c>
      <c r="G2534" s="1" t="s">
        <v>116</v>
      </c>
      <c r="H2534" s="1" t="s">
        <v>40</v>
      </c>
      <c r="I2534" s="1" t="s">
        <v>117</v>
      </c>
      <c r="J2534" s="1" t="s">
        <v>81</v>
      </c>
      <c r="K2534" s="1" t="s">
        <v>1616</v>
      </c>
      <c r="L2534" s="1" t="s">
        <v>10751</v>
      </c>
      <c r="M2534" s="1" t="s">
        <v>10748</v>
      </c>
      <c r="N2534" s="1" t="s">
        <v>10749</v>
      </c>
      <c r="O2534" s="1" t="s">
        <v>122</v>
      </c>
      <c r="P2534" s="1" t="s">
        <v>199</v>
      </c>
      <c r="Q2534" s="1" t="s">
        <v>408</v>
      </c>
      <c r="R2534" s="1" t="s">
        <v>10750</v>
      </c>
      <c r="S2534" s="1" t="s">
        <v>12485</v>
      </c>
      <c r="T2534" s="1" t="s">
        <v>12486</v>
      </c>
      <c r="U2534" s="1" t="s">
        <v>12487</v>
      </c>
      <c r="V2534" s="18">
        <v>6.314699074074074</v>
      </c>
      <c r="W2534" s="18">
        <v>6.6648148148148145</v>
      </c>
      <c r="X2534" s="18">
        <v>0.35011574074074076</v>
      </c>
      <c r="Y2534" s="1" t="e">
        <f>VLOOKUP(A2534,tickets!A:A,1,0)</f>
        <v>#N/A</v>
      </c>
    </row>
    <row r="2535" spans="1:25" hidden="1" x14ac:dyDescent="0.2">
      <c r="A2535" s="1" t="s">
        <v>3870</v>
      </c>
      <c r="B2535" s="1" t="s">
        <v>124</v>
      </c>
      <c r="C2535" s="1" t="s">
        <v>18</v>
      </c>
      <c r="D2535" s="1" t="s">
        <v>277</v>
      </c>
      <c r="E2535" s="1" t="s">
        <v>61</v>
      </c>
      <c r="F2535" s="1" t="s">
        <v>125</v>
      </c>
      <c r="G2535" s="1" t="s">
        <v>123</v>
      </c>
      <c r="H2535" s="1" t="s">
        <v>50</v>
      </c>
      <c r="I2535" s="1" t="s">
        <v>109</v>
      </c>
      <c r="J2535" s="1" t="s">
        <v>80</v>
      </c>
      <c r="K2535" s="1" t="s">
        <v>129</v>
      </c>
      <c r="L2535" s="1" t="s">
        <v>497</v>
      </c>
      <c r="M2535" s="1" t="s">
        <v>3871</v>
      </c>
      <c r="N2535" s="1" t="s">
        <v>3871</v>
      </c>
      <c r="O2535" s="1" t="s">
        <v>122</v>
      </c>
      <c r="P2535" s="1" t="s">
        <v>278</v>
      </c>
      <c r="Q2535" s="1" t="s">
        <v>278</v>
      </c>
      <c r="R2535" s="1" t="s">
        <v>3872</v>
      </c>
      <c r="S2535" s="1" t="s">
        <v>3862</v>
      </c>
      <c r="T2535" s="1" t="s">
        <v>6766</v>
      </c>
      <c r="U2535" s="1" t="s">
        <v>469</v>
      </c>
      <c r="V2535" s="18">
        <v>0.23907407407407408</v>
      </c>
      <c r="W2535" s="18">
        <v>0.23966435185185186</v>
      </c>
      <c r="X2535" s="18">
        <v>5.9027777777777778E-4</v>
      </c>
      <c r="Y2535" s="1" t="e">
        <f>VLOOKUP(A2535,tickets!A:A,1,0)</f>
        <v>#N/A</v>
      </c>
    </row>
    <row r="2536" spans="1:25" hidden="1" x14ac:dyDescent="0.2">
      <c r="A2536" s="1" t="s">
        <v>3867</v>
      </c>
      <c r="B2536" s="1" t="s">
        <v>124</v>
      </c>
      <c r="C2536" s="1" t="s">
        <v>18</v>
      </c>
      <c r="D2536" s="1" t="s">
        <v>277</v>
      </c>
      <c r="E2536" s="1" t="s">
        <v>61</v>
      </c>
      <c r="F2536" s="1" t="s">
        <v>125</v>
      </c>
      <c r="G2536" s="1" t="s">
        <v>123</v>
      </c>
      <c r="H2536" s="1" t="s">
        <v>50</v>
      </c>
      <c r="I2536" s="1" t="s">
        <v>109</v>
      </c>
      <c r="J2536" s="1" t="s">
        <v>80</v>
      </c>
      <c r="K2536" s="1" t="s">
        <v>126</v>
      </c>
      <c r="L2536" s="1" t="s">
        <v>215</v>
      </c>
      <c r="M2536" s="1" t="s">
        <v>3868</v>
      </c>
      <c r="N2536" s="1" t="s">
        <v>3868</v>
      </c>
      <c r="O2536" s="1" t="s">
        <v>122</v>
      </c>
      <c r="P2536" s="1" t="s">
        <v>278</v>
      </c>
      <c r="Q2536" s="1" t="s">
        <v>278</v>
      </c>
      <c r="R2536" s="1" t="s">
        <v>3869</v>
      </c>
      <c r="S2536" s="1" t="s">
        <v>3862</v>
      </c>
      <c r="T2536" s="1" t="s">
        <v>9338</v>
      </c>
      <c r="U2536" s="1" t="s">
        <v>469</v>
      </c>
      <c r="V2536" s="18">
        <v>0.18711805555555558</v>
      </c>
      <c r="W2536" s="18">
        <v>0.18810185185185188</v>
      </c>
      <c r="X2536" s="18">
        <v>9.8379629629629642E-4</v>
      </c>
      <c r="Y2536" s="1" t="e">
        <f>VLOOKUP(A2536,tickets!A:A,1,0)</f>
        <v>#N/A</v>
      </c>
    </row>
    <row r="2537" spans="1:25" hidden="1" x14ac:dyDescent="0.2">
      <c r="A2537" s="1" t="s">
        <v>9245</v>
      </c>
      <c r="B2537" s="1" t="s">
        <v>132</v>
      </c>
      <c r="C2537" s="1" t="s">
        <v>250</v>
      </c>
      <c r="D2537" s="1" t="s">
        <v>251</v>
      </c>
      <c r="E2537" s="1" t="s">
        <v>263</v>
      </c>
      <c r="F2537" s="1" t="s">
        <v>293</v>
      </c>
      <c r="G2537" s="1" t="s">
        <v>116</v>
      </c>
      <c r="H2537" s="1" t="s">
        <v>40</v>
      </c>
      <c r="I2537" s="1" t="s">
        <v>117</v>
      </c>
      <c r="J2537" s="1" t="s">
        <v>81</v>
      </c>
      <c r="K2537" s="1" t="s">
        <v>129</v>
      </c>
      <c r="L2537" s="1" t="s">
        <v>9246</v>
      </c>
      <c r="M2537" s="1" t="s">
        <v>12488</v>
      </c>
      <c r="N2537" s="1" t="s">
        <v>12489</v>
      </c>
      <c r="O2537" s="1" t="s">
        <v>122</v>
      </c>
      <c r="P2537" s="1" t="s">
        <v>246</v>
      </c>
      <c r="Q2537" s="1" t="s">
        <v>247</v>
      </c>
      <c r="R2537" s="1" t="s">
        <v>12489</v>
      </c>
      <c r="S2537" s="1" t="s">
        <v>3862</v>
      </c>
      <c r="T2537" s="1" t="s">
        <v>9246</v>
      </c>
      <c r="U2537" s="1" t="s">
        <v>294</v>
      </c>
      <c r="V2537" s="18">
        <v>0</v>
      </c>
      <c r="W2537" s="18">
        <v>7.1527777777777787E-3</v>
      </c>
      <c r="X2537" s="18">
        <v>7.1527777777777787E-3</v>
      </c>
      <c r="Y2537" s="1" t="e">
        <f>VLOOKUP(A2537,tickets!A:A,1,0)</f>
        <v>#N/A</v>
      </c>
    </row>
    <row r="2538" spans="1:25" hidden="1" x14ac:dyDescent="0.2">
      <c r="A2538" s="1" t="s">
        <v>9252</v>
      </c>
      <c r="B2538" s="1" t="s">
        <v>132</v>
      </c>
      <c r="C2538" s="1" t="s">
        <v>250</v>
      </c>
      <c r="D2538" s="1" t="s">
        <v>251</v>
      </c>
      <c r="E2538" s="1" t="s">
        <v>263</v>
      </c>
      <c r="F2538" s="1" t="s">
        <v>293</v>
      </c>
      <c r="G2538" s="1" t="s">
        <v>116</v>
      </c>
      <c r="H2538" s="1" t="s">
        <v>40</v>
      </c>
      <c r="I2538" s="1" t="s">
        <v>117</v>
      </c>
      <c r="J2538" s="1" t="s">
        <v>81</v>
      </c>
      <c r="K2538" s="1" t="s">
        <v>129</v>
      </c>
      <c r="L2538" s="1" t="s">
        <v>9253</v>
      </c>
      <c r="M2538" s="1" t="s">
        <v>12490</v>
      </c>
      <c r="N2538" s="1" t="s">
        <v>12491</v>
      </c>
      <c r="O2538" s="1" t="s">
        <v>122</v>
      </c>
      <c r="P2538" s="1" t="s">
        <v>246</v>
      </c>
      <c r="Q2538" s="1" t="s">
        <v>247</v>
      </c>
      <c r="R2538" s="1" t="s">
        <v>12491</v>
      </c>
      <c r="S2538" s="1" t="s">
        <v>3862</v>
      </c>
      <c r="T2538" s="1" t="s">
        <v>9253</v>
      </c>
      <c r="U2538" s="1" t="s">
        <v>294</v>
      </c>
      <c r="V2538" s="18">
        <v>0</v>
      </c>
      <c r="W2538" s="18">
        <v>2.3611111111111111E-3</v>
      </c>
      <c r="X2538" s="18">
        <v>2.3611111111111111E-3</v>
      </c>
      <c r="Y2538" s="1" t="e">
        <f>VLOOKUP(A2538,tickets!A:A,1,0)</f>
        <v>#N/A</v>
      </c>
    </row>
    <row r="2539" spans="1:25" hidden="1" x14ac:dyDescent="0.2">
      <c r="A2539" s="1" t="s">
        <v>9343</v>
      </c>
      <c r="B2539" s="1" t="s">
        <v>132</v>
      </c>
      <c r="C2539" s="1" t="s">
        <v>250</v>
      </c>
      <c r="D2539" s="1" t="s">
        <v>251</v>
      </c>
      <c r="E2539" s="1" t="s">
        <v>263</v>
      </c>
      <c r="F2539" s="1" t="s">
        <v>293</v>
      </c>
      <c r="G2539" s="1" t="s">
        <v>116</v>
      </c>
      <c r="H2539" s="1" t="s">
        <v>40</v>
      </c>
      <c r="I2539" s="1" t="s">
        <v>117</v>
      </c>
      <c r="J2539" s="1" t="s">
        <v>81</v>
      </c>
      <c r="K2539" s="1" t="s">
        <v>129</v>
      </c>
      <c r="L2539" s="1" t="s">
        <v>9120</v>
      </c>
      <c r="M2539" s="1" t="s">
        <v>12492</v>
      </c>
      <c r="N2539" s="1" t="s">
        <v>12493</v>
      </c>
      <c r="O2539" s="1" t="s">
        <v>122</v>
      </c>
      <c r="P2539" s="1" t="s">
        <v>246</v>
      </c>
      <c r="Q2539" s="1" t="s">
        <v>247</v>
      </c>
      <c r="R2539" s="1" t="s">
        <v>12493</v>
      </c>
      <c r="S2539" s="1" t="s">
        <v>3862</v>
      </c>
      <c r="T2539" s="1" t="s">
        <v>9120</v>
      </c>
      <c r="U2539" s="1" t="s">
        <v>276</v>
      </c>
      <c r="V2539" s="18">
        <v>0</v>
      </c>
      <c r="W2539" s="18">
        <v>3.472222222222222E-3</v>
      </c>
      <c r="X2539" s="18">
        <v>3.472222222222222E-3</v>
      </c>
      <c r="Y2539" s="1" t="e">
        <f>VLOOKUP(A2539,tickets!A:A,1,0)</f>
        <v>#N/A</v>
      </c>
    </row>
    <row r="2540" spans="1:25" hidden="1" x14ac:dyDescent="0.2">
      <c r="A2540" s="1" t="s">
        <v>8966</v>
      </c>
      <c r="B2540" s="1" t="s">
        <v>132</v>
      </c>
      <c r="C2540" s="1" t="s">
        <v>250</v>
      </c>
      <c r="D2540" s="1" t="s">
        <v>251</v>
      </c>
      <c r="E2540" s="1" t="s">
        <v>263</v>
      </c>
      <c r="F2540" s="1" t="s">
        <v>293</v>
      </c>
      <c r="G2540" s="1" t="s">
        <v>116</v>
      </c>
      <c r="H2540" s="1" t="s">
        <v>40</v>
      </c>
      <c r="I2540" s="1" t="s">
        <v>117</v>
      </c>
      <c r="J2540" s="1" t="s">
        <v>81</v>
      </c>
      <c r="K2540" s="1" t="s">
        <v>129</v>
      </c>
      <c r="L2540" s="1" t="s">
        <v>386</v>
      </c>
      <c r="M2540" s="1" t="s">
        <v>12494</v>
      </c>
      <c r="N2540" s="1" t="s">
        <v>12495</v>
      </c>
      <c r="O2540" s="1" t="s">
        <v>122</v>
      </c>
      <c r="P2540" s="1" t="s">
        <v>246</v>
      </c>
      <c r="Q2540" s="1" t="s">
        <v>247</v>
      </c>
      <c r="R2540" s="1" t="s">
        <v>12495</v>
      </c>
      <c r="S2540" s="1" t="s">
        <v>3862</v>
      </c>
      <c r="T2540" s="1" t="s">
        <v>386</v>
      </c>
      <c r="U2540" s="1" t="s">
        <v>387</v>
      </c>
      <c r="V2540" s="18">
        <v>0</v>
      </c>
      <c r="W2540" s="18">
        <v>2.1527777777777778E-3</v>
      </c>
      <c r="X2540" s="18">
        <v>2.1527777777777778E-3</v>
      </c>
      <c r="Y2540" s="1" t="e">
        <f>VLOOKUP(A2540,tickets!A:A,1,0)</f>
        <v>#N/A</v>
      </c>
    </row>
    <row r="2541" spans="1:25" hidden="1" x14ac:dyDescent="0.2">
      <c r="A2541" s="1" t="s">
        <v>9055</v>
      </c>
      <c r="B2541" s="1" t="s">
        <v>132</v>
      </c>
      <c r="C2541" s="1" t="s">
        <v>250</v>
      </c>
      <c r="D2541" s="1" t="s">
        <v>251</v>
      </c>
      <c r="E2541" s="1" t="s">
        <v>263</v>
      </c>
      <c r="F2541" s="1" t="s">
        <v>293</v>
      </c>
      <c r="G2541" s="1" t="s">
        <v>116</v>
      </c>
      <c r="H2541" s="1" t="s">
        <v>40</v>
      </c>
      <c r="I2541" s="1" t="s">
        <v>117</v>
      </c>
      <c r="J2541" s="1" t="s">
        <v>81</v>
      </c>
      <c r="K2541" s="1" t="s">
        <v>129</v>
      </c>
      <c r="L2541" s="1" t="s">
        <v>9056</v>
      </c>
      <c r="M2541" s="1" t="s">
        <v>12496</v>
      </c>
      <c r="N2541" s="1" t="s">
        <v>12497</v>
      </c>
      <c r="O2541" s="1" t="s">
        <v>122</v>
      </c>
      <c r="P2541" s="1" t="s">
        <v>246</v>
      </c>
      <c r="Q2541" s="1" t="s">
        <v>247</v>
      </c>
      <c r="R2541" s="1" t="s">
        <v>12497</v>
      </c>
      <c r="S2541" s="1" t="s">
        <v>3862</v>
      </c>
      <c r="T2541" s="1" t="s">
        <v>9056</v>
      </c>
      <c r="U2541" s="1" t="s">
        <v>334</v>
      </c>
      <c r="V2541" s="18">
        <v>0</v>
      </c>
      <c r="W2541" s="18">
        <v>1.3194444444444443E-3</v>
      </c>
      <c r="X2541" s="18">
        <v>1.3194444444444443E-3</v>
      </c>
      <c r="Y2541" s="1" t="e">
        <f>VLOOKUP(A2541,tickets!A:A,1,0)</f>
        <v>#N/A</v>
      </c>
    </row>
    <row r="2542" spans="1:25" hidden="1" x14ac:dyDescent="0.2">
      <c r="A2542" s="1" t="s">
        <v>9111</v>
      </c>
      <c r="B2542" s="1" t="s">
        <v>132</v>
      </c>
      <c r="C2542" s="1" t="s">
        <v>250</v>
      </c>
      <c r="D2542" s="1" t="s">
        <v>251</v>
      </c>
      <c r="E2542" s="1" t="s">
        <v>289</v>
      </c>
      <c r="F2542" s="1" t="s">
        <v>290</v>
      </c>
      <c r="G2542" s="1" t="s">
        <v>110</v>
      </c>
      <c r="H2542" s="1" t="s">
        <v>50</v>
      </c>
      <c r="I2542" s="1" t="s">
        <v>109</v>
      </c>
      <c r="J2542" s="1" t="s">
        <v>81</v>
      </c>
      <c r="K2542" s="1" t="s">
        <v>129</v>
      </c>
      <c r="L2542" s="1" t="s">
        <v>9042</v>
      </c>
      <c r="M2542" s="1" t="s">
        <v>12498</v>
      </c>
      <c r="N2542" s="1" t="s">
        <v>12499</v>
      </c>
      <c r="O2542" s="1" t="s">
        <v>122</v>
      </c>
      <c r="P2542" s="1" t="s">
        <v>246</v>
      </c>
      <c r="Q2542" s="1" t="s">
        <v>247</v>
      </c>
      <c r="R2542" s="1" t="s">
        <v>12500</v>
      </c>
      <c r="S2542" s="1" t="s">
        <v>3862</v>
      </c>
      <c r="T2542" s="1" t="s">
        <v>269</v>
      </c>
      <c r="U2542" s="1" t="s">
        <v>369</v>
      </c>
      <c r="V2542" s="18">
        <v>6.3657407407407402E-4</v>
      </c>
      <c r="W2542" s="18">
        <v>1.3773148148148147E-3</v>
      </c>
      <c r="X2542" s="18">
        <v>7.407407407407407E-4</v>
      </c>
      <c r="Y2542" s="1" t="e">
        <f>VLOOKUP(A2542,tickets!A:A,1,0)</f>
        <v>#N/A</v>
      </c>
    </row>
    <row r="2543" spans="1:25" hidden="1" x14ac:dyDescent="0.2">
      <c r="A2543" s="1" t="s">
        <v>3864</v>
      </c>
      <c r="B2543" s="1" t="s">
        <v>124</v>
      </c>
      <c r="C2543" s="1" t="s">
        <v>18</v>
      </c>
      <c r="D2543" s="1" t="s">
        <v>277</v>
      </c>
      <c r="E2543" s="1" t="s">
        <v>61</v>
      </c>
      <c r="F2543" s="1" t="s">
        <v>125</v>
      </c>
      <c r="G2543" s="1" t="s">
        <v>123</v>
      </c>
      <c r="H2543" s="1" t="s">
        <v>50</v>
      </c>
      <c r="I2543" s="1" t="s">
        <v>109</v>
      </c>
      <c r="J2543" s="1" t="s">
        <v>80</v>
      </c>
      <c r="K2543" s="1" t="s">
        <v>138</v>
      </c>
      <c r="L2543" s="1" t="s">
        <v>139</v>
      </c>
      <c r="M2543" s="1" t="s">
        <v>3865</v>
      </c>
      <c r="N2543" s="1" t="s">
        <v>3865</v>
      </c>
      <c r="O2543" s="1" t="s">
        <v>122</v>
      </c>
      <c r="P2543" s="1" t="s">
        <v>278</v>
      </c>
      <c r="Q2543" s="1" t="s">
        <v>278</v>
      </c>
      <c r="R2543" s="1" t="s">
        <v>3866</v>
      </c>
      <c r="S2543" s="1" t="s">
        <v>3862</v>
      </c>
      <c r="T2543" s="1" t="s">
        <v>511</v>
      </c>
      <c r="U2543" s="1" t="s">
        <v>469</v>
      </c>
      <c r="V2543" s="18">
        <v>8.0347222222222223E-2</v>
      </c>
      <c r="W2543" s="18">
        <v>8.6620370370370361E-2</v>
      </c>
      <c r="X2543" s="18">
        <v>6.2731481481481484E-3</v>
      </c>
      <c r="Y2543" s="1" t="e">
        <f>VLOOKUP(A2543,tickets!A:A,1,0)</f>
        <v>#N/A</v>
      </c>
    </row>
    <row r="2544" spans="1:25" hidden="1" x14ac:dyDescent="0.2">
      <c r="A2544" s="1" t="s">
        <v>3913</v>
      </c>
      <c r="B2544" s="1" t="s">
        <v>124</v>
      </c>
      <c r="C2544" s="1" t="s">
        <v>18</v>
      </c>
      <c r="D2544" s="1" t="s">
        <v>277</v>
      </c>
      <c r="E2544" s="1" t="s">
        <v>61</v>
      </c>
      <c r="F2544" s="1" t="s">
        <v>125</v>
      </c>
      <c r="G2544" s="1" t="s">
        <v>123</v>
      </c>
      <c r="H2544" s="1" t="s">
        <v>50</v>
      </c>
      <c r="I2544" s="1" t="s">
        <v>109</v>
      </c>
      <c r="J2544" s="1" t="s">
        <v>80</v>
      </c>
      <c r="K2544" s="1" t="s">
        <v>121</v>
      </c>
      <c r="L2544" s="1" t="s">
        <v>3916</v>
      </c>
      <c r="M2544" s="1" t="s">
        <v>3914</v>
      </c>
      <c r="N2544" s="1" t="s">
        <v>3914</v>
      </c>
      <c r="O2544" s="1" t="s">
        <v>122</v>
      </c>
      <c r="P2544" s="1" t="s">
        <v>278</v>
      </c>
      <c r="Q2544" s="1" t="s">
        <v>278</v>
      </c>
      <c r="R2544" s="1" t="s">
        <v>3915</v>
      </c>
      <c r="S2544" s="1" t="s">
        <v>3862</v>
      </c>
      <c r="T2544" s="1" t="s">
        <v>9275</v>
      </c>
      <c r="U2544" s="1" t="s">
        <v>469</v>
      </c>
      <c r="V2544" s="18">
        <v>0.51006944444444446</v>
      </c>
      <c r="W2544" s="18">
        <v>0.51099537037037035</v>
      </c>
      <c r="X2544" s="18">
        <v>9.2592592592592585E-4</v>
      </c>
      <c r="Y2544" s="1" t="e">
        <f>VLOOKUP(A2544,tickets!A:A,1,0)</f>
        <v>#N/A</v>
      </c>
    </row>
    <row r="2545" spans="1:25" x14ac:dyDescent="0.2">
      <c r="A2545" s="1" t="s">
        <v>3873</v>
      </c>
      <c r="B2545" s="1" t="s">
        <v>167</v>
      </c>
      <c r="C2545" s="1" t="s">
        <v>22</v>
      </c>
      <c r="D2545" s="1" t="s">
        <v>22</v>
      </c>
      <c r="E2545" s="1" t="s">
        <v>47</v>
      </c>
      <c r="F2545" s="1" t="s">
        <v>205</v>
      </c>
      <c r="G2545" s="1" t="s">
        <v>110</v>
      </c>
      <c r="H2545" s="1" t="s">
        <v>50</v>
      </c>
      <c r="I2545" s="1" t="s">
        <v>109</v>
      </c>
      <c r="J2545" s="1" t="s">
        <v>81</v>
      </c>
      <c r="K2545" s="1" t="s">
        <v>129</v>
      </c>
      <c r="L2545" s="1" t="s">
        <v>3877</v>
      </c>
      <c r="M2545" s="1" t="s">
        <v>3874</v>
      </c>
      <c r="N2545" s="1" t="s">
        <v>3875</v>
      </c>
      <c r="O2545" s="1" t="s">
        <v>122</v>
      </c>
      <c r="P2545" s="1" t="s">
        <v>279</v>
      </c>
      <c r="Q2545" s="1" t="s">
        <v>280</v>
      </c>
      <c r="R2545" s="1" t="s">
        <v>3876</v>
      </c>
      <c r="S2545" s="1" t="s">
        <v>3862</v>
      </c>
      <c r="T2545" s="1" t="s">
        <v>470</v>
      </c>
      <c r="U2545" s="1" t="s">
        <v>470</v>
      </c>
      <c r="V2545" s="18">
        <v>0</v>
      </c>
      <c r="W2545" s="18">
        <v>1.0763888888888889E-3</v>
      </c>
      <c r="X2545" s="18">
        <v>1.0763888888888889E-3</v>
      </c>
      <c r="Y2545" s="1" t="e">
        <f>VLOOKUP(A2545,tickets!A:A,1,0)</f>
        <v>#N/A</v>
      </c>
    </row>
    <row r="2546" spans="1:25" hidden="1" x14ac:dyDescent="0.2">
      <c r="A2546" s="1" t="s">
        <v>9109</v>
      </c>
      <c r="B2546" s="1" t="s">
        <v>132</v>
      </c>
      <c r="C2546" s="1" t="s">
        <v>256</v>
      </c>
      <c r="D2546" s="1" t="s">
        <v>257</v>
      </c>
      <c r="E2546" s="1" t="s">
        <v>289</v>
      </c>
      <c r="F2546" s="1" t="s">
        <v>218</v>
      </c>
      <c r="G2546" s="1" t="s">
        <v>116</v>
      </c>
      <c r="H2546" s="1" t="s">
        <v>40</v>
      </c>
      <c r="I2546" s="1" t="s">
        <v>117</v>
      </c>
      <c r="J2546" s="1" t="s">
        <v>81</v>
      </c>
      <c r="K2546" s="1" t="s">
        <v>129</v>
      </c>
      <c r="L2546" s="1" t="s">
        <v>873</v>
      </c>
      <c r="M2546" s="1" t="s">
        <v>12501</v>
      </c>
      <c r="N2546" s="1" t="s">
        <v>12502</v>
      </c>
      <c r="O2546" s="1" t="s">
        <v>122</v>
      </c>
      <c r="P2546" s="1" t="s">
        <v>199</v>
      </c>
      <c r="Q2546" s="1" t="s">
        <v>115</v>
      </c>
      <c r="R2546" s="1" t="s">
        <v>12503</v>
      </c>
      <c r="S2546" s="1" t="s">
        <v>3862</v>
      </c>
      <c r="T2546" s="1" t="s">
        <v>9774</v>
      </c>
      <c r="U2546" s="1" t="s">
        <v>262</v>
      </c>
      <c r="V2546" s="18">
        <v>6.7129629629629625E-4</v>
      </c>
      <c r="W2546" s="18">
        <v>3.0624999999999999E-2</v>
      </c>
      <c r="X2546" s="18">
        <v>2.9953703703703705E-2</v>
      </c>
      <c r="Y2546" s="1" t="e">
        <f>VLOOKUP(A2546,tickets!A:A,1,0)</f>
        <v>#N/A</v>
      </c>
    </row>
    <row r="2547" spans="1:25" hidden="1" x14ac:dyDescent="0.2">
      <c r="A2547" s="1" t="s">
        <v>9153</v>
      </c>
      <c r="B2547" s="1" t="s">
        <v>132</v>
      </c>
      <c r="C2547" s="1" t="s">
        <v>251</v>
      </c>
      <c r="D2547" s="1" t="s">
        <v>257</v>
      </c>
      <c r="E2547" s="1" t="s">
        <v>407</v>
      </c>
      <c r="F2547" s="1" t="s">
        <v>461</v>
      </c>
      <c r="G2547" s="1" t="s">
        <v>116</v>
      </c>
      <c r="H2547" s="1" t="s">
        <v>40</v>
      </c>
      <c r="I2547" s="1" t="s">
        <v>117</v>
      </c>
      <c r="J2547" s="1" t="s">
        <v>81</v>
      </c>
      <c r="K2547" s="1" t="s">
        <v>148</v>
      </c>
      <c r="L2547" s="1" t="s">
        <v>381</v>
      </c>
      <c r="M2547" s="1" t="s">
        <v>12504</v>
      </c>
      <c r="N2547" s="1" t="s">
        <v>12505</v>
      </c>
      <c r="O2547" s="1" t="s">
        <v>122</v>
      </c>
      <c r="P2547" s="1" t="s">
        <v>199</v>
      </c>
      <c r="Q2547" s="1" t="s">
        <v>115</v>
      </c>
      <c r="R2547" s="1" t="s">
        <v>12506</v>
      </c>
      <c r="S2547" s="1" t="s">
        <v>3862</v>
      </c>
      <c r="T2547" s="1" t="s">
        <v>9154</v>
      </c>
      <c r="U2547" s="1" t="s">
        <v>7868</v>
      </c>
      <c r="V2547" s="18">
        <v>8.3101851851851861E-3</v>
      </c>
      <c r="W2547" s="18">
        <v>1.207175925925926E-2</v>
      </c>
      <c r="X2547" s="18">
        <v>3.7615740740740739E-3</v>
      </c>
      <c r="Y2547" s="1" t="e">
        <f>VLOOKUP(A2547,tickets!A:A,1,0)</f>
        <v>#N/A</v>
      </c>
    </row>
    <row r="2548" spans="1:25" x14ac:dyDescent="0.2">
      <c r="A2548" s="1" t="s">
        <v>10616</v>
      </c>
      <c r="B2548" s="1" t="s">
        <v>112</v>
      </c>
      <c r="C2548" s="1" t="s">
        <v>18</v>
      </c>
      <c r="D2548" s="1" t="s">
        <v>311</v>
      </c>
      <c r="E2548" s="1" t="s">
        <v>61</v>
      </c>
      <c r="F2548" s="1" t="s">
        <v>134</v>
      </c>
      <c r="G2548" s="1" t="s">
        <v>110</v>
      </c>
      <c r="H2548" s="1" t="s">
        <v>50</v>
      </c>
      <c r="I2548" s="1" t="s">
        <v>109</v>
      </c>
      <c r="J2548" s="1" t="s">
        <v>81</v>
      </c>
      <c r="K2548" s="1" t="s">
        <v>121</v>
      </c>
      <c r="L2548" s="1" t="s">
        <v>10620</v>
      </c>
      <c r="M2548" s="1" t="s">
        <v>10617</v>
      </c>
      <c r="N2548" s="1" t="s">
        <v>10618</v>
      </c>
      <c r="O2548" s="1" t="s">
        <v>122</v>
      </c>
      <c r="P2548" s="1" t="s">
        <v>246</v>
      </c>
      <c r="Q2548" s="1" t="s">
        <v>247</v>
      </c>
      <c r="R2548" s="1" t="s">
        <v>10619</v>
      </c>
      <c r="S2548" s="1" t="s">
        <v>10635</v>
      </c>
      <c r="T2548" s="1" t="s">
        <v>12507</v>
      </c>
      <c r="U2548" s="1" t="s">
        <v>12508</v>
      </c>
      <c r="V2548" s="18">
        <v>5.0733333333333333</v>
      </c>
      <c r="W2548" s="18">
        <v>5.3105208333333334</v>
      </c>
      <c r="X2548" s="18">
        <v>0.2371875</v>
      </c>
      <c r="Y2548" s="1" t="e">
        <f>VLOOKUP(A2548,tickets!A:A,1,0)</f>
        <v>#N/A</v>
      </c>
    </row>
    <row r="2549" spans="1:25" x14ac:dyDescent="0.2">
      <c r="A2549" s="1" t="s">
        <v>4042</v>
      </c>
      <c r="B2549" s="1" t="s">
        <v>112</v>
      </c>
      <c r="C2549" s="1" t="s">
        <v>18</v>
      </c>
      <c r="D2549" s="1" t="s">
        <v>373</v>
      </c>
      <c r="E2549" s="1" t="s">
        <v>499</v>
      </c>
      <c r="F2549" s="1" t="s">
        <v>134</v>
      </c>
      <c r="G2549" s="1" t="s">
        <v>110</v>
      </c>
      <c r="H2549" s="1" t="s">
        <v>50</v>
      </c>
      <c r="I2549" s="1" t="s">
        <v>109</v>
      </c>
      <c r="J2549" s="1" t="s">
        <v>81</v>
      </c>
      <c r="K2549" s="1" t="s">
        <v>121</v>
      </c>
      <c r="L2549" s="1" t="s">
        <v>4046</v>
      </c>
      <c r="M2549" s="1" t="s">
        <v>4043</v>
      </c>
      <c r="N2549" s="1" t="s">
        <v>4044</v>
      </c>
      <c r="O2549" s="1" t="s">
        <v>122</v>
      </c>
      <c r="P2549" s="1" t="s">
        <v>246</v>
      </c>
      <c r="Q2549" s="1" t="s">
        <v>247</v>
      </c>
      <c r="R2549" s="1" t="s">
        <v>4045</v>
      </c>
      <c r="S2549" s="1" t="s">
        <v>3982</v>
      </c>
      <c r="T2549" s="1" t="s">
        <v>9195</v>
      </c>
      <c r="V2549" s="18">
        <v>1.0489930555555556</v>
      </c>
      <c r="W2549" s="18">
        <v>1.0608564814814814</v>
      </c>
      <c r="X2549" s="18">
        <v>1.1863425925925925E-2</v>
      </c>
      <c r="Y2549" s="1" t="e">
        <f>VLOOKUP(A2549,tickets!A:A,1,0)</f>
        <v>#N/A</v>
      </c>
    </row>
    <row r="2550" spans="1:25" hidden="1" x14ac:dyDescent="0.2">
      <c r="A2550" s="1" t="s">
        <v>9155</v>
      </c>
      <c r="B2550" s="1" t="s">
        <v>132</v>
      </c>
      <c r="C2550" s="1" t="s">
        <v>251</v>
      </c>
      <c r="D2550" s="1" t="s">
        <v>257</v>
      </c>
      <c r="E2550" s="1" t="s">
        <v>407</v>
      </c>
      <c r="F2550" s="1" t="s">
        <v>471</v>
      </c>
      <c r="G2550" s="1" t="s">
        <v>116</v>
      </c>
      <c r="H2550" s="1" t="s">
        <v>40</v>
      </c>
      <c r="I2550" s="1" t="s">
        <v>117</v>
      </c>
      <c r="J2550" s="1" t="s">
        <v>81</v>
      </c>
      <c r="K2550" s="1" t="s">
        <v>150</v>
      </c>
      <c r="L2550" s="1" t="s">
        <v>9156</v>
      </c>
      <c r="M2550" s="1" t="s">
        <v>12509</v>
      </c>
      <c r="N2550" s="1" t="s">
        <v>12510</v>
      </c>
      <c r="O2550" s="1" t="s">
        <v>122</v>
      </c>
      <c r="P2550" s="1" t="s">
        <v>199</v>
      </c>
      <c r="Q2550" s="1" t="s">
        <v>115</v>
      </c>
      <c r="R2550" s="1" t="s">
        <v>12511</v>
      </c>
      <c r="S2550" s="1" t="s">
        <v>3862</v>
      </c>
      <c r="T2550" s="1" t="s">
        <v>9157</v>
      </c>
      <c r="U2550" s="1" t="s">
        <v>9158</v>
      </c>
      <c r="V2550" s="18">
        <v>9.0624999999999994E-3</v>
      </c>
      <c r="W2550" s="18">
        <v>1.5243055555555557E-2</v>
      </c>
      <c r="X2550" s="18">
        <v>6.1805555555555563E-3</v>
      </c>
      <c r="Y2550" s="1" t="e">
        <f>VLOOKUP(A2550,tickets!A:A,1,0)</f>
        <v>#N/A</v>
      </c>
    </row>
    <row r="2551" spans="1:25" x14ac:dyDescent="0.2">
      <c r="A2551" s="1" t="s">
        <v>3942</v>
      </c>
      <c r="B2551" s="1" t="s">
        <v>115</v>
      </c>
      <c r="C2551" s="1" t="s">
        <v>19</v>
      </c>
      <c r="D2551" s="1" t="s">
        <v>243</v>
      </c>
      <c r="E2551" s="1" t="s">
        <v>64</v>
      </c>
      <c r="F2551" s="1" t="s">
        <v>144</v>
      </c>
      <c r="G2551" s="1" t="s">
        <v>116</v>
      </c>
      <c r="H2551" s="1" t="s">
        <v>40</v>
      </c>
      <c r="I2551" s="1" t="s">
        <v>117</v>
      </c>
      <c r="J2551" s="1" t="s">
        <v>81</v>
      </c>
      <c r="K2551" s="1" t="s">
        <v>111</v>
      </c>
      <c r="L2551" s="1" t="s">
        <v>3946</v>
      </c>
      <c r="M2551" s="1" t="s">
        <v>3943</v>
      </c>
      <c r="N2551" s="1" t="s">
        <v>3944</v>
      </c>
      <c r="O2551" s="1" t="s">
        <v>122</v>
      </c>
      <c r="P2551" s="1" t="s">
        <v>266</v>
      </c>
      <c r="Q2551" s="1" t="s">
        <v>267</v>
      </c>
      <c r="R2551" s="1" t="s">
        <v>3945</v>
      </c>
      <c r="S2551" s="1" t="s">
        <v>3862</v>
      </c>
      <c r="T2551" s="1" t="s">
        <v>8949</v>
      </c>
      <c r="U2551" s="1" t="s">
        <v>8950</v>
      </c>
      <c r="V2551" s="18">
        <v>0</v>
      </c>
      <c r="W2551" s="18">
        <v>0.29152777777777777</v>
      </c>
      <c r="X2551" s="18">
        <v>0.29152777777777777</v>
      </c>
      <c r="Y2551" s="1" t="e">
        <f>VLOOKUP(A2551,tickets!A:A,1,0)</f>
        <v>#N/A</v>
      </c>
    </row>
    <row r="2552" spans="1:25" x14ac:dyDescent="0.2">
      <c r="A2552" s="1" t="s">
        <v>3937</v>
      </c>
      <c r="B2552" s="1" t="s">
        <v>115</v>
      </c>
      <c r="C2552" s="1" t="s">
        <v>14</v>
      </c>
      <c r="D2552" s="1" t="s">
        <v>243</v>
      </c>
      <c r="E2552" s="1" t="s">
        <v>48</v>
      </c>
      <c r="F2552" s="1" t="s">
        <v>144</v>
      </c>
      <c r="G2552" s="1" t="s">
        <v>116</v>
      </c>
      <c r="H2552" s="1" t="s">
        <v>40</v>
      </c>
      <c r="I2552" s="1" t="s">
        <v>117</v>
      </c>
      <c r="J2552" s="1" t="s">
        <v>81</v>
      </c>
      <c r="K2552" s="1" t="s">
        <v>204</v>
      </c>
      <c r="L2552" s="1" t="s">
        <v>3941</v>
      </c>
      <c r="M2552" s="1" t="s">
        <v>3938</v>
      </c>
      <c r="N2552" s="1" t="s">
        <v>3939</v>
      </c>
      <c r="O2552" s="1" t="s">
        <v>122</v>
      </c>
      <c r="P2552" s="1" t="s">
        <v>246</v>
      </c>
      <c r="Q2552" s="1" t="s">
        <v>247</v>
      </c>
      <c r="R2552" s="1" t="s">
        <v>3940</v>
      </c>
      <c r="S2552" s="1" t="s">
        <v>3862</v>
      </c>
      <c r="T2552" s="1" t="s">
        <v>9127</v>
      </c>
      <c r="U2552" s="1" t="s">
        <v>9128</v>
      </c>
      <c r="V2552" s="18">
        <v>0.15981481481481483</v>
      </c>
      <c r="W2552" s="18">
        <v>0.20002314814814814</v>
      </c>
      <c r="X2552" s="18">
        <v>4.0208333333333332E-2</v>
      </c>
      <c r="Y2552" s="1" t="e">
        <f>VLOOKUP(A2552,tickets!A:A,1,0)</f>
        <v>#N/A</v>
      </c>
    </row>
    <row r="2553" spans="1:25" x14ac:dyDescent="0.2">
      <c r="A2553" s="1" t="s">
        <v>4003</v>
      </c>
      <c r="B2553" s="1" t="s">
        <v>115</v>
      </c>
      <c r="C2553" s="1" t="s">
        <v>19</v>
      </c>
      <c r="D2553" s="1" t="s">
        <v>243</v>
      </c>
      <c r="E2553" s="1" t="s">
        <v>64</v>
      </c>
      <c r="F2553" s="1" t="s">
        <v>144</v>
      </c>
      <c r="G2553" s="1" t="s">
        <v>116</v>
      </c>
      <c r="H2553" s="1" t="s">
        <v>40</v>
      </c>
      <c r="I2553" s="1" t="s">
        <v>117</v>
      </c>
      <c r="J2553" s="1" t="s">
        <v>81</v>
      </c>
      <c r="K2553" s="1" t="s">
        <v>111</v>
      </c>
      <c r="L2553" s="1" t="s">
        <v>4007</v>
      </c>
      <c r="M2553" s="1" t="s">
        <v>4004</v>
      </c>
      <c r="N2553" s="1" t="s">
        <v>4005</v>
      </c>
      <c r="O2553" s="1" t="s">
        <v>122</v>
      </c>
      <c r="P2553" s="1" t="s">
        <v>266</v>
      </c>
      <c r="Q2553" s="1" t="s">
        <v>267</v>
      </c>
      <c r="R2553" s="1" t="s">
        <v>4006</v>
      </c>
      <c r="S2553" s="1" t="s">
        <v>3982</v>
      </c>
      <c r="T2553" s="1" t="s">
        <v>9205</v>
      </c>
      <c r="U2553" s="1" t="s">
        <v>9206</v>
      </c>
      <c r="V2553" s="18">
        <v>0.79025462962962967</v>
      </c>
      <c r="W2553" s="18">
        <v>0.99059027777777775</v>
      </c>
      <c r="X2553" s="18">
        <v>0.20033564814814817</v>
      </c>
      <c r="Y2553" s="1" t="e">
        <f>VLOOKUP(A2553,tickets!A:A,1,0)</f>
        <v>#N/A</v>
      </c>
    </row>
    <row r="2554" spans="1:25" x14ac:dyDescent="0.2">
      <c r="A2554" s="1" t="s">
        <v>10400</v>
      </c>
      <c r="B2554" s="1" t="s">
        <v>115</v>
      </c>
      <c r="C2554" s="1" t="s">
        <v>20</v>
      </c>
      <c r="D2554" s="1" t="s">
        <v>243</v>
      </c>
      <c r="E2554" s="1" t="s">
        <v>68</v>
      </c>
      <c r="F2554" s="1" t="s">
        <v>144</v>
      </c>
      <c r="G2554" s="1" t="s">
        <v>116</v>
      </c>
      <c r="H2554" s="1" t="s">
        <v>40</v>
      </c>
      <c r="I2554" s="1" t="s">
        <v>117</v>
      </c>
      <c r="J2554" s="1" t="s">
        <v>81</v>
      </c>
      <c r="K2554" s="1" t="s">
        <v>323</v>
      </c>
      <c r="L2554" s="1" t="s">
        <v>10404</v>
      </c>
      <c r="M2554" s="1" t="s">
        <v>10401</v>
      </c>
      <c r="N2554" s="1" t="s">
        <v>10402</v>
      </c>
      <c r="O2554" s="1" t="s">
        <v>122</v>
      </c>
      <c r="P2554" s="1" t="s">
        <v>246</v>
      </c>
      <c r="Q2554" s="1" t="s">
        <v>247</v>
      </c>
      <c r="R2554" s="1" t="s">
        <v>10403</v>
      </c>
      <c r="S2554" s="1" t="s">
        <v>10459</v>
      </c>
      <c r="T2554" s="1" t="s">
        <v>12512</v>
      </c>
      <c r="U2554" s="1" t="s">
        <v>12513</v>
      </c>
      <c r="V2554" s="18">
        <v>3.9723842592592593</v>
      </c>
      <c r="W2554" s="18">
        <v>4.1804282407407412</v>
      </c>
      <c r="X2554" s="18">
        <v>0.20804398148148148</v>
      </c>
      <c r="Y2554" s="1" t="e">
        <f>VLOOKUP(A2554,tickets!A:A,1,0)</f>
        <v>#N/A</v>
      </c>
    </row>
    <row r="2555" spans="1:25" x14ac:dyDescent="0.2">
      <c r="A2555" s="1" t="s">
        <v>3998</v>
      </c>
      <c r="B2555" s="1" t="s">
        <v>115</v>
      </c>
      <c r="C2555" s="1" t="s">
        <v>20</v>
      </c>
      <c r="D2555" s="1" t="s">
        <v>243</v>
      </c>
      <c r="E2555" s="1" t="s">
        <v>65</v>
      </c>
      <c r="F2555" s="1" t="s">
        <v>144</v>
      </c>
      <c r="G2555" s="1" t="s">
        <v>116</v>
      </c>
      <c r="H2555" s="1" t="s">
        <v>40</v>
      </c>
      <c r="I2555" s="1" t="s">
        <v>117</v>
      </c>
      <c r="J2555" s="1" t="s">
        <v>81</v>
      </c>
      <c r="K2555" s="1" t="s">
        <v>169</v>
      </c>
      <c r="L2555" s="1" t="s">
        <v>4002</v>
      </c>
      <c r="M2555" s="1" t="s">
        <v>3999</v>
      </c>
      <c r="N2555" s="1" t="s">
        <v>4000</v>
      </c>
      <c r="O2555" s="1" t="s">
        <v>122</v>
      </c>
      <c r="P2555" s="1" t="s">
        <v>246</v>
      </c>
      <c r="Q2555" s="1" t="s">
        <v>247</v>
      </c>
      <c r="R2555" s="1" t="s">
        <v>4001</v>
      </c>
      <c r="S2555" s="1" t="s">
        <v>3982</v>
      </c>
      <c r="T2555" s="1" t="s">
        <v>9021</v>
      </c>
      <c r="U2555" s="1" t="s">
        <v>9022</v>
      </c>
      <c r="V2555" s="18">
        <v>0.79831018518518515</v>
      </c>
      <c r="W2555" s="18">
        <v>0.9173958333333333</v>
      </c>
      <c r="X2555" s="18">
        <v>0.11908564814814815</v>
      </c>
      <c r="Y2555" s="1" t="e">
        <f>VLOOKUP(A2555,tickets!A:A,1,0)</f>
        <v>#N/A</v>
      </c>
    </row>
    <row r="2556" spans="1:25" hidden="1" x14ac:dyDescent="0.2">
      <c r="A2556" s="1" t="s">
        <v>9209</v>
      </c>
      <c r="B2556" s="1" t="s">
        <v>132</v>
      </c>
      <c r="C2556" s="1" t="s">
        <v>309</v>
      </c>
      <c r="D2556" s="1" t="s">
        <v>257</v>
      </c>
      <c r="E2556" s="1" t="s">
        <v>281</v>
      </c>
      <c r="F2556" s="1" t="s">
        <v>471</v>
      </c>
      <c r="G2556" s="1" t="s">
        <v>116</v>
      </c>
      <c r="H2556" s="1" t="s">
        <v>40</v>
      </c>
      <c r="I2556" s="1" t="s">
        <v>117</v>
      </c>
      <c r="J2556" s="1" t="s">
        <v>81</v>
      </c>
      <c r="K2556" s="1" t="s">
        <v>430</v>
      </c>
      <c r="L2556" s="1" t="s">
        <v>4621</v>
      </c>
      <c r="M2556" s="1" t="s">
        <v>12514</v>
      </c>
      <c r="N2556" s="1" t="s">
        <v>12515</v>
      </c>
      <c r="O2556" s="1" t="s">
        <v>122</v>
      </c>
      <c r="P2556" s="1" t="s">
        <v>246</v>
      </c>
      <c r="Q2556" s="1" t="s">
        <v>247</v>
      </c>
      <c r="R2556" s="1" t="s">
        <v>12516</v>
      </c>
      <c r="S2556" s="1" t="s">
        <v>3862</v>
      </c>
      <c r="T2556" s="1" t="s">
        <v>9210</v>
      </c>
      <c r="U2556" s="1" t="s">
        <v>9211</v>
      </c>
      <c r="V2556" s="18">
        <v>9.3136574074074066E-2</v>
      </c>
      <c r="W2556" s="18">
        <v>9.6898148148148164E-2</v>
      </c>
      <c r="X2556" s="18">
        <v>3.7615740740740739E-3</v>
      </c>
      <c r="Y2556" s="1" t="e">
        <f>VLOOKUP(A2556,tickets!A:A,1,0)</f>
        <v>#N/A</v>
      </c>
    </row>
    <row r="2557" spans="1:25" x14ac:dyDescent="0.2">
      <c r="A2557" s="1" t="s">
        <v>3927</v>
      </c>
      <c r="B2557" s="1" t="s">
        <v>115</v>
      </c>
      <c r="C2557" s="1" t="s">
        <v>14</v>
      </c>
      <c r="D2557" s="1" t="s">
        <v>243</v>
      </c>
      <c r="E2557" s="1" t="s">
        <v>48</v>
      </c>
      <c r="F2557" s="1" t="s">
        <v>144</v>
      </c>
      <c r="G2557" s="1" t="s">
        <v>116</v>
      </c>
      <c r="H2557" s="1" t="s">
        <v>40</v>
      </c>
      <c r="I2557" s="1" t="s">
        <v>117</v>
      </c>
      <c r="J2557" s="1" t="s">
        <v>81</v>
      </c>
      <c r="K2557" s="1" t="s">
        <v>155</v>
      </c>
      <c r="L2557" s="1" t="s">
        <v>3931</v>
      </c>
      <c r="M2557" s="1" t="s">
        <v>3928</v>
      </c>
      <c r="N2557" s="1" t="s">
        <v>3929</v>
      </c>
      <c r="O2557" s="1" t="s">
        <v>122</v>
      </c>
      <c r="P2557" s="1" t="s">
        <v>246</v>
      </c>
      <c r="Q2557" s="1" t="s">
        <v>247</v>
      </c>
      <c r="R2557" s="1" t="s">
        <v>3930</v>
      </c>
      <c r="S2557" s="1" t="s">
        <v>3862</v>
      </c>
      <c r="T2557" s="1" t="s">
        <v>8989</v>
      </c>
      <c r="U2557" s="1" t="s">
        <v>8990</v>
      </c>
      <c r="V2557" s="18">
        <v>0</v>
      </c>
      <c r="W2557" s="18">
        <v>4.1840277777777775E-2</v>
      </c>
      <c r="X2557" s="18">
        <v>4.1840277777777775E-2</v>
      </c>
      <c r="Y2557" s="1" t="e">
        <f>VLOOKUP(A2557,tickets!A:A,1,0)</f>
        <v>#N/A</v>
      </c>
    </row>
    <row r="2558" spans="1:25" hidden="1" x14ac:dyDescent="0.2">
      <c r="A2558" s="1" t="s">
        <v>8929</v>
      </c>
      <c r="B2558" s="1" t="s">
        <v>132</v>
      </c>
      <c r="C2558" s="1" t="s">
        <v>309</v>
      </c>
      <c r="D2558" s="1" t="s">
        <v>257</v>
      </c>
      <c r="E2558" s="1" t="s">
        <v>281</v>
      </c>
      <c r="F2558" s="1" t="s">
        <v>219</v>
      </c>
      <c r="G2558" s="1" t="s">
        <v>116</v>
      </c>
      <c r="H2558" s="1" t="s">
        <v>40</v>
      </c>
      <c r="I2558" s="1" t="s">
        <v>117</v>
      </c>
      <c r="J2558" s="1" t="s">
        <v>81</v>
      </c>
      <c r="K2558" s="1" t="s">
        <v>285</v>
      </c>
      <c r="L2558" s="1" t="s">
        <v>8050</v>
      </c>
      <c r="M2558" s="1" t="s">
        <v>12517</v>
      </c>
      <c r="N2558" s="1" t="s">
        <v>12518</v>
      </c>
      <c r="O2558" s="1" t="s">
        <v>122</v>
      </c>
      <c r="P2558" s="1" t="s">
        <v>266</v>
      </c>
      <c r="Q2558" s="1" t="s">
        <v>274</v>
      </c>
      <c r="R2558" s="1" t="s">
        <v>12519</v>
      </c>
      <c r="S2558" s="1" t="s">
        <v>3862</v>
      </c>
      <c r="T2558" s="1" t="s">
        <v>8930</v>
      </c>
      <c r="U2558" s="1" t="s">
        <v>519</v>
      </c>
      <c r="V2558" s="18">
        <v>2.1701388888888892E-2</v>
      </c>
      <c r="W2558" s="18">
        <v>2.4409722222222222E-2</v>
      </c>
      <c r="X2558" s="18">
        <v>2.7083333333333334E-3</v>
      </c>
      <c r="Y2558" s="1" t="e">
        <f>VLOOKUP(A2558,tickets!A:A,1,0)</f>
        <v>#N/A</v>
      </c>
    </row>
    <row r="2559" spans="1:25" hidden="1" x14ac:dyDescent="0.2">
      <c r="A2559" s="1" t="s">
        <v>9320</v>
      </c>
      <c r="B2559" s="1" t="s">
        <v>132</v>
      </c>
      <c r="C2559" s="1" t="s">
        <v>251</v>
      </c>
      <c r="D2559" s="1" t="s">
        <v>257</v>
      </c>
      <c r="E2559" s="1" t="s">
        <v>407</v>
      </c>
      <c r="F2559" s="1" t="s">
        <v>471</v>
      </c>
      <c r="G2559" s="1" t="s">
        <v>116</v>
      </c>
      <c r="H2559" s="1" t="s">
        <v>40</v>
      </c>
      <c r="I2559" s="1" t="s">
        <v>117</v>
      </c>
      <c r="J2559" s="1" t="s">
        <v>81</v>
      </c>
      <c r="K2559" s="1" t="s">
        <v>129</v>
      </c>
      <c r="L2559" s="1" t="s">
        <v>264</v>
      </c>
      <c r="M2559" s="1" t="s">
        <v>12520</v>
      </c>
      <c r="N2559" s="1" t="s">
        <v>12521</v>
      </c>
      <c r="O2559" s="1" t="s">
        <v>122</v>
      </c>
      <c r="P2559" s="1" t="s">
        <v>199</v>
      </c>
      <c r="Q2559" s="1" t="s">
        <v>115</v>
      </c>
      <c r="R2559" s="1" t="s">
        <v>12522</v>
      </c>
      <c r="S2559" s="1" t="s">
        <v>3862</v>
      </c>
      <c r="T2559" s="1" t="s">
        <v>9321</v>
      </c>
      <c r="U2559" s="1" t="s">
        <v>9158</v>
      </c>
      <c r="V2559" s="18">
        <v>3.2175925925925927E-2</v>
      </c>
      <c r="W2559" s="18">
        <v>4.0868055555555553E-2</v>
      </c>
      <c r="X2559" s="18">
        <v>8.6921296296296312E-3</v>
      </c>
      <c r="Y2559" s="1" t="e">
        <f>VLOOKUP(A2559,tickets!A:A,1,0)</f>
        <v>#N/A</v>
      </c>
    </row>
    <row r="2560" spans="1:25" hidden="1" x14ac:dyDescent="0.2">
      <c r="A2560" s="1" t="s">
        <v>9365</v>
      </c>
      <c r="B2560" s="1" t="s">
        <v>132</v>
      </c>
      <c r="C2560" s="1" t="s">
        <v>256</v>
      </c>
      <c r="D2560" s="1" t="s">
        <v>257</v>
      </c>
      <c r="E2560" s="1" t="s">
        <v>289</v>
      </c>
      <c r="F2560" s="1" t="s">
        <v>471</v>
      </c>
      <c r="G2560" s="1" t="s">
        <v>116</v>
      </c>
      <c r="H2560" s="1" t="s">
        <v>40</v>
      </c>
      <c r="I2560" s="1" t="s">
        <v>117</v>
      </c>
      <c r="J2560" s="1" t="s">
        <v>81</v>
      </c>
      <c r="K2560" s="1" t="s">
        <v>111</v>
      </c>
      <c r="L2560" s="1" t="s">
        <v>8963</v>
      </c>
      <c r="M2560" s="1" t="s">
        <v>12523</v>
      </c>
      <c r="N2560" s="1" t="s">
        <v>12524</v>
      </c>
      <c r="O2560" s="1" t="s">
        <v>122</v>
      </c>
      <c r="P2560" s="1" t="s">
        <v>199</v>
      </c>
      <c r="Q2560" s="1" t="s">
        <v>115</v>
      </c>
      <c r="R2560" s="1" t="s">
        <v>12525</v>
      </c>
      <c r="S2560" s="1" t="s">
        <v>3862</v>
      </c>
      <c r="T2560" s="1" t="s">
        <v>9366</v>
      </c>
      <c r="U2560" s="1" t="s">
        <v>262</v>
      </c>
      <c r="V2560" s="18">
        <v>0.17686342592592594</v>
      </c>
      <c r="W2560" s="18">
        <v>0.18840277777777778</v>
      </c>
      <c r="X2560" s="18">
        <v>1.1539351851851851E-2</v>
      </c>
      <c r="Y2560" s="1" t="e">
        <f>VLOOKUP(A2560,tickets!A:A,1,0)</f>
        <v>#N/A</v>
      </c>
    </row>
    <row r="2561" spans="1:25" hidden="1" x14ac:dyDescent="0.2">
      <c r="A2561" s="1" t="s">
        <v>9354</v>
      </c>
      <c r="B2561" s="1" t="s">
        <v>132</v>
      </c>
      <c r="C2561" s="1" t="s">
        <v>309</v>
      </c>
      <c r="D2561" s="1" t="s">
        <v>257</v>
      </c>
      <c r="E2561" s="1" t="s">
        <v>281</v>
      </c>
      <c r="F2561" s="1" t="s">
        <v>471</v>
      </c>
      <c r="G2561" s="1" t="s">
        <v>116</v>
      </c>
      <c r="H2561" s="1" t="s">
        <v>40</v>
      </c>
      <c r="I2561" s="1" t="s">
        <v>117</v>
      </c>
      <c r="J2561" s="1" t="s">
        <v>81</v>
      </c>
      <c r="K2561" s="1" t="s">
        <v>418</v>
      </c>
      <c r="L2561" s="1" t="s">
        <v>9355</v>
      </c>
      <c r="M2561" s="1" t="s">
        <v>12526</v>
      </c>
      <c r="N2561" s="1" t="s">
        <v>12527</v>
      </c>
      <c r="O2561" s="1" t="s">
        <v>122</v>
      </c>
      <c r="P2561" s="1" t="s">
        <v>363</v>
      </c>
      <c r="Q2561" s="1" t="s">
        <v>423</v>
      </c>
      <c r="R2561" s="1" t="s">
        <v>12528</v>
      </c>
      <c r="S2561" s="1" t="s">
        <v>3862</v>
      </c>
      <c r="T2561" s="1" t="s">
        <v>9356</v>
      </c>
      <c r="U2561" s="1" t="s">
        <v>519</v>
      </c>
      <c r="V2561" s="18">
        <v>4.0046296296296297E-3</v>
      </c>
      <c r="W2561" s="18">
        <v>7.0486111111111105E-3</v>
      </c>
      <c r="X2561" s="18">
        <v>3.0439814814814821E-3</v>
      </c>
      <c r="Y2561" s="1" t="e">
        <f>VLOOKUP(A2561,tickets!A:A,1,0)</f>
        <v>#N/A</v>
      </c>
    </row>
    <row r="2562" spans="1:25" x14ac:dyDescent="0.2">
      <c r="A2562" s="1" t="s">
        <v>4017</v>
      </c>
      <c r="B2562" s="1" t="s">
        <v>115</v>
      </c>
      <c r="C2562" s="1" t="s">
        <v>18</v>
      </c>
      <c r="D2562" s="1" t="s">
        <v>243</v>
      </c>
      <c r="E2562" s="1" t="s">
        <v>61</v>
      </c>
      <c r="F2562" s="1" t="s">
        <v>144</v>
      </c>
      <c r="G2562" s="1" t="s">
        <v>116</v>
      </c>
      <c r="H2562" s="1" t="s">
        <v>40</v>
      </c>
      <c r="I2562" s="1" t="s">
        <v>117</v>
      </c>
      <c r="J2562" s="1" t="s">
        <v>81</v>
      </c>
      <c r="K2562" s="1" t="s">
        <v>118</v>
      </c>
      <c r="L2562" s="1" t="s">
        <v>4021</v>
      </c>
      <c r="M2562" s="1" t="s">
        <v>4018</v>
      </c>
      <c r="N2562" s="1" t="s">
        <v>4019</v>
      </c>
      <c r="O2562" s="1" t="s">
        <v>122</v>
      </c>
      <c r="P2562" s="1" t="s">
        <v>246</v>
      </c>
      <c r="Q2562" s="1" t="s">
        <v>247</v>
      </c>
      <c r="R2562" s="1" t="s">
        <v>4020</v>
      </c>
      <c r="S2562" s="1" t="s">
        <v>3982</v>
      </c>
      <c r="T2562" s="1" t="s">
        <v>9025</v>
      </c>
      <c r="U2562" s="1" t="s">
        <v>9026</v>
      </c>
      <c r="V2562" s="18">
        <v>0.81314814814814806</v>
      </c>
      <c r="W2562" s="18">
        <v>0.91364583333333327</v>
      </c>
      <c r="X2562" s="18">
        <v>0.10049768518518519</v>
      </c>
      <c r="Y2562" s="1" t="e">
        <f>VLOOKUP(A2562,tickets!A:A,1,0)</f>
        <v>#N/A</v>
      </c>
    </row>
    <row r="2563" spans="1:25" x14ac:dyDescent="0.2">
      <c r="A2563" s="1" t="s">
        <v>3952</v>
      </c>
      <c r="B2563" s="1" t="s">
        <v>115</v>
      </c>
      <c r="C2563" s="1" t="s">
        <v>14</v>
      </c>
      <c r="D2563" s="1" t="s">
        <v>243</v>
      </c>
      <c r="E2563" s="1" t="s">
        <v>51</v>
      </c>
      <c r="F2563" s="1" t="s">
        <v>144</v>
      </c>
      <c r="G2563" s="1" t="s">
        <v>116</v>
      </c>
      <c r="H2563" s="1" t="s">
        <v>40</v>
      </c>
      <c r="I2563" s="1" t="s">
        <v>117</v>
      </c>
      <c r="J2563" s="1" t="s">
        <v>81</v>
      </c>
      <c r="K2563" s="1" t="s">
        <v>111</v>
      </c>
      <c r="L2563" s="1" t="s">
        <v>3956</v>
      </c>
      <c r="M2563" s="1" t="s">
        <v>3953</v>
      </c>
      <c r="N2563" s="1" t="s">
        <v>3954</v>
      </c>
      <c r="O2563" s="1" t="s">
        <v>122</v>
      </c>
      <c r="P2563" s="1" t="s">
        <v>246</v>
      </c>
      <c r="Q2563" s="1" t="s">
        <v>247</v>
      </c>
      <c r="R2563" s="1" t="s">
        <v>3955</v>
      </c>
      <c r="S2563" s="1" t="s">
        <v>3862</v>
      </c>
      <c r="T2563" s="1" t="s">
        <v>9058</v>
      </c>
      <c r="U2563" s="1" t="s">
        <v>9059</v>
      </c>
      <c r="V2563" s="18">
        <v>0</v>
      </c>
      <c r="W2563" s="18">
        <v>8.7268518518518523E-2</v>
      </c>
      <c r="X2563" s="18">
        <v>8.7268518518518523E-2</v>
      </c>
      <c r="Y2563" s="1" t="e">
        <f>VLOOKUP(A2563,tickets!A:A,1,0)</f>
        <v>#N/A</v>
      </c>
    </row>
    <row r="2564" spans="1:25" x14ac:dyDescent="0.2">
      <c r="A2564" s="1" t="s">
        <v>3947</v>
      </c>
      <c r="B2564" s="1" t="s">
        <v>167</v>
      </c>
      <c r="C2564" s="1" t="s">
        <v>22</v>
      </c>
      <c r="D2564" s="1" t="s">
        <v>243</v>
      </c>
      <c r="E2564" s="1" t="s">
        <v>46</v>
      </c>
      <c r="F2564" s="1" t="s">
        <v>144</v>
      </c>
      <c r="G2564" s="1" t="s">
        <v>116</v>
      </c>
      <c r="H2564" s="1" t="s">
        <v>40</v>
      </c>
      <c r="I2564" s="1" t="s">
        <v>117</v>
      </c>
      <c r="J2564" s="1" t="s">
        <v>81</v>
      </c>
      <c r="K2564" s="1" t="s">
        <v>169</v>
      </c>
      <c r="L2564" s="1" t="s">
        <v>3951</v>
      </c>
      <c r="M2564" s="1" t="s">
        <v>3948</v>
      </c>
      <c r="N2564" s="1" t="s">
        <v>3949</v>
      </c>
      <c r="O2564" s="1" t="s">
        <v>122</v>
      </c>
      <c r="P2564" s="1" t="s">
        <v>266</v>
      </c>
      <c r="Q2564" s="1" t="s">
        <v>330</v>
      </c>
      <c r="R2564" s="1" t="s">
        <v>3950</v>
      </c>
      <c r="S2564" s="1" t="s">
        <v>3862</v>
      </c>
      <c r="T2564" s="1" t="s">
        <v>8991</v>
      </c>
      <c r="U2564" s="1" t="s">
        <v>8992</v>
      </c>
      <c r="V2564" s="18">
        <v>0</v>
      </c>
      <c r="W2564" s="18">
        <v>4.702546296296297E-2</v>
      </c>
      <c r="X2564" s="18">
        <v>4.702546296296297E-2</v>
      </c>
      <c r="Y2564" s="1" t="e">
        <f>VLOOKUP(A2564,tickets!A:A,1,0)</f>
        <v>#N/A</v>
      </c>
    </row>
    <row r="2565" spans="1:25" hidden="1" x14ac:dyDescent="0.2">
      <c r="A2565" s="1" t="s">
        <v>9315</v>
      </c>
      <c r="B2565" s="1" t="s">
        <v>132</v>
      </c>
      <c r="C2565" s="1" t="s">
        <v>309</v>
      </c>
      <c r="D2565" s="1" t="s">
        <v>257</v>
      </c>
      <c r="E2565" s="1" t="s">
        <v>281</v>
      </c>
      <c r="F2565" s="1" t="s">
        <v>461</v>
      </c>
      <c r="G2565" s="1" t="s">
        <v>116</v>
      </c>
      <c r="H2565" s="1" t="s">
        <v>40</v>
      </c>
      <c r="I2565" s="1" t="s">
        <v>117</v>
      </c>
      <c r="J2565" s="1" t="s">
        <v>81</v>
      </c>
      <c r="K2565" s="1" t="s">
        <v>111</v>
      </c>
      <c r="L2565" s="1" t="s">
        <v>9316</v>
      </c>
      <c r="M2565" s="1" t="s">
        <v>12529</v>
      </c>
      <c r="N2565" s="1" t="s">
        <v>12530</v>
      </c>
      <c r="O2565" s="1" t="s">
        <v>122</v>
      </c>
      <c r="P2565" s="1" t="s">
        <v>363</v>
      </c>
      <c r="Q2565" s="1" t="s">
        <v>423</v>
      </c>
      <c r="R2565" s="1" t="s">
        <v>12531</v>
      </c>
      <c r="S2565" s="1" t="s">
        <v>3862</v>
      </c>
      <c r="T2565" s="1" t="s">
        <v>6516</v>
      </c>
      <c r="U2565" s="1" t="s">
        <v>519</v>
      </c>
      <c r="V2565" s="18">
        <v>9.8842592592592576E-3</v>
      </c>
      <c r="W2565" s="18">
        <v>1.2951388888888887E-2</v>
      </c>
      <c r="X2565" s="18">
        <v>3.0671296296296297E-3</v>
      </c>
      <c r="Y2565" s="1" t="e">
        <f>VLOOKUP(A2565,tickets!A:A,1,0)</f>
        <v>#N/A</v>
      </c>
    </row>
    <row r="2566" spans="1:25" x14ac:dyDescent="0.2">
      <c r="A2566" s="1" t="s">
        <v>3988</v>
      </c>
      <c r="B2566" s="1" t="s">
        <v>115</v>
      </c>
      <c r="C2566" s="1" t="s">
        <v>18</v>
      </c>
      <c r="D2566" s="1" t="s">
        <v>243</v>
      </c>
      <c r="E2566" s="1" t="s">
        <v>61</v>
      </c>
      <c r="F2566" s="1" t="s">
        <v>136</v>
      </c>
      <c r="G2566" s="1" t="s">
        <v>116</v>
      </c>
      <c r="H2566" s="1" t="s">
        <v>40</v>
      </c>
      <c r="I2566" s="1" t="s">
        <v>117</v>
      </c>
      <c r="J2566" s="1" t="s">
        <v>81</v>
      </c>
      <c r="K2566" s="1" t="s">
        <v>121</v>
      </c>
      <c r="L2566" s="1" t="s">
        <v>3992</v>
      </c>
      <c r="M2566" s="1" t="s">
        <v>3989</v>
      </c>
      <c r="N2566" s="1" t="s">
        <v>3990</v>
      </c>
      <c r="O2566" s="1" t="s">
        <v>122</v>
      </c>
      <c r="P2566" s="1" t="s">
        <v>246</v>
      </c>
      <c r="Q2566" s="1" t="s">
        <v>247</v>
      </c>
      <c r="R2566" s="1" t="s">
        <v>3991</v>
      </c>
      <c r="S2566" s="1" t="s">
        <v>3982</v>
      </c>
      <c r="T2566" s="1" t="s">
        <v>9199</v>
      </c>
      <c r="U2566" s="1" t="s">
        <v>9200</v>
      </c>
      <c r="V2566" s="18">
        <v>0.66344907407407405</v>
      </c>
      <c r="W2566" s="18">
        <v>0.69260416666666658</v>
      </c>
      <c r="X2566" s="18">
        <v>2.9155092592592594E-2</v>
      </c>
      <c r="Y2566" s="1" t="e">
        <f>VLOOKUP(A2566,tickets!A:A,1,0)</f>
        <v>#N/A</v>
      </c>
    </row>
    <row r="2567" spans="1:25" x14ac:dyDescent="0.2">
      <c r="A2567" s="1" t="s">
        <v>10542</v>
      </c>
      <c r="B2567" s="1" t="s">
        <v>115</v>
      </c>
      <c r="C2567" s="1" t="s">
        <v>13</v>
      </c>
      <c r="D2567" s="1" t="s">
        <v>243</v>
      </c>
      <c r="E2567" s="1" t="s">
        <v>39</v>
      </c>
      <c r="F2567" s="1" t="s">
        <v>136</v>
      </c>
      <c r="G2567" s="1" t="s">
        <v>116</v>
      </c>
      <c r="H2567" s="1" t="s">
        <v>40</v>
      </c>
      <c r="I2567" s="1" t="s">
        <v>117</v>
      </c>
      <c r="J2567" s="1" t="s">
        <v>81</v>
      </c>
      <c r="K2567" s="1" t="s">
        <v>430</v>
      </c>
      <c r="L2567" s="1" t="s">
        <v>10546</v>
      </c>
      <c r="M2567" s="1" t="s">
        <v>10543</v>
      </c>
      <c r="N2567" s="1" t="s">
        <v>10544</v>
      </c>
      <c r="O2567" s="1" t="s">
        <v>122</v>
      </c>
      <c r="P2567" s="1" t="s">
        <v>246</v>
      </c>
      <c r="Q2567" s="1" t="s">
        <v>247</v>
      </c>
      <c r="R2567" s="1" t="s">
        <v>10545</v>
      </c>
      <c r="S2567" s="1" t="s">
        <v>10635</v>
      </c>
      <c r="T2567" s="1" t="s">
        <v>12532</v>
      </c>
      <c r="U2567" s="1" t="s">
        <v>12533</v>
      </c>
      <c r="V2567" s="18">
        <v>4.8078356481481483</v>
      </c>
      <c r="W2567" s="18">
        <v>4.8317245370370374</v>
      </c>
      <c r="X2567" s="18">
        <v>2.388888888888889E-2</v>
      </c>
      <c r="Y2567" s="1" t="e">
        <f>VLOOKUP(A2567,tickets!A:A,1,0)</f>
        <v>#N/A</v>
      </c>
    </row>
    <row r="2568" spans="1:25" x14ac:dyDescent="0.2">
      <c r="A2568" s="1" t="s">
        <v>4109</v>
      </c>
      <c r="B2568" s="1" t="s">
        <v>115</v>
      </c>
      <c r="C2568" s="1" t="s">
        <v>13</v>
      </c>
      <c r="D2568" s="1" t="s">
        <v>243</v>
      </c>
      <c r="E2568" s="1" t="s">
        <v>39</v>
      </c>
      <c r="F2568" s="1" t="s">
        <v>136</v>
      </c>
      <c r="G2568" s="1" t="s">
        <v>116</v>
      </c>
      <c r="H2568" s="1" t="s">
        <v>40</v>
      </c>
      <c r="I2568" s="1" t="s">
        <v>117</v>
      </c>
      <c r="J2568" s="1" t="s">
        <v>81</v>
      </c>
      <c r="K2568" s="1" t="s">
        <v>119</v>
      </c>
      <c r="L2568" s="1" t="s">
        <v>4113</v>
      </c>
      <c r="M2568" s="1" t="s">
        <v>4110</v>
      </c>
      <c r="N2568" s="1" t="s">
        <v>4111</v>
      </c>
      <c r="O2568" s="1" t="s">
        <v>122</v>
      </c>
      <c r="P2568" s="1" t="s">
        <v>246</v>
      </c>
      <c r="Q2568" s="1" t="s">
        <v>247</v>
      </c>
      <c r="R2568" s="1" t="s">
        <v>4112</v>
      </c>
      <c r="S2568" s="1" t="s">
        <v>4102</v>
      </c>
      <c r="T2568" s="1" t="s">
        <v>9151</v>
      </c>
      <c r="U2568" s="1" t="s">
        <v>9152</v>
      </c>
      <c r="V2568" s="18">
        <v>1.6485416666666666</v>
      </c>
      <c r="W2568" s="18">
        <v>1.6684374999999998</v>
      </c>
      <c r="X2568" s="18">
        <v>1.9895833333333331E-2</v>
      </c>
      <c r="Y2568" s="1" t="e">
        <f>VLOOKUP(A2568,tickets!A:A,1,0)</f>
        <v>#N/A</v>
      </c>
    </row>
    <row r="2569" spans="1:25" hidden="1" x14ac:dyDescent="0.2">
      <c r="A2569" s="1" t="s">
        <v>8915</v>
      </c>
      <c r="B2569" s="1" t="s">
        <v>132</v>
      </c>
      <c r="C2569" s="1" t="s">
        <v>256</v>
      </c>
      <c r="D2569" s="1" t="s">
        <v>257</v>
      </c>
      <c r="E2569" s="1" t="s">
        <v>258</v>
      </c>
      <c r="F2569" s="1" t="s">
        <v>219</v>
      </c>
      <c r="G2569" s="1" t="s">
        <v>116</v>
      </c>
      <c r="H2569" s="1" t="s">
        <v>40</v>
      </c>
      <c r="I2569" s="1" t="s">
        <v>117</v>
      </c>
      <c r="J2569" s="1" t="s">
        <v>81</v>
      </c>
      <c r="K2569" s="1" t="s">
        <v>391</v>
      </c>
      <c r="L2569" s="1" t="s">
        <v>392</v>
      </c>
      <c r="M2569" s="1" t="s">
        <v>12534</v>
      </c>
      <c r="N2569" s="1" t="s">
        <v>12535</v>
      </c>
      <c r="O2569" s="1" t="s">
        <v>122</v>
      </c>
      <c r="P2569" s="1" t="s">
        <v>199</v>
      </c>
      <c r="Q2569" s="1" t="s">
        <v>115</v>
      </c>
      <c r="R2569" s="1" t="s">
        <v>12536</v>
      </c>
      <c r="S2569" s="1" t="s">
        <v>3862</v>
      </c>
      <c r="T2569" s="1" t="s">
        <v>8916</v>
      </c>
      <c r="V2569" s="18">
        <v>3.0173611111111113E-2</v>
      </c>
      <c r="W2569" s="18">
        <v>4.8518518518518516E-2</v>
      </c>
      <c r="X2569" s="18">
        <v>1.834490740740741E-2</v>
      </c>
      <c r="Y2569" s="1" t="e">
        <f>VLOOKUP(A2569,tickets!A:A,1,0)</f>
        <v>#N/A</v>
      </c>
    </row>
    <row r="2570" spans="1:25" x14ac:dyDescent="0.2">
      <c r="A2570" s="1" t="s">
        <v>4027</v>
      </c>
      <c r="B2570" s="1" t="s">
        <v>115</v>
      </c>
      <c r="C2570" s="1" t="s">
        <v>18</v>
      </c>
      <c r="D2570" s="1" t="s">
        <v>257</v>
      </c>
      <c r="E2570" s="1" t="s">
        <v>499</v>
      </c>
      <c r="F2570" s="1" t="s">
        <v>461</v>
      </c>
      <c r="G2570" s="1" t="s">
        <v>110</v>
      </c>
      <c r="H2570" s="1" t="s">
        <v>50</v>
      </c>
      <c r="I2570" s="1" t="s">
        <v>109</v>
      </c>
      <c r="J2570" s="1" t="s">
        <v>81</v>
      </c>
      <c r="K2570" s="1" t="s">
        <v>114</v>
      </c>
      <c r="L2570" s="1" t="s">
        <v>4031</v>
      </c>
      <c r="M2570" s="1" t="s">
        <v>4028</v>
      </c>
      <c r="N2570" s="1" t="s">
        <v>4029</v>
      </c>
      <c r="O2570" s="1" t="s">
        <v>122</v>
      </c>
      <c r="P2570" s="1" t="s">
        <v>246</v>
      </c>
      <c r="Q2570" s="1" t="s">
        <v>247</v>
      </c>
      <c r="R2570" s="1" t="s">
        <v>4030</v>
      </c>
      <c r="S2570" s="1" t="s">
        <v>3982</v>
      </c>
      <c r="T2570" s="1" t="s">
        <v>9080</v>
      </c>
      <c r="U2570" s="1" t="s">
        <v>9081</v>
      </c>
      <c r="V2570" s="18">
        <v>0.72243055555555558</v>
      </c>
      <c r="W2570" s="18">
        <v>0.72886574074074073</v>
      </c>
      <c r="X2570" s="18">
        <v>6.4351851851851861E-3</v>
      </c>
      <c r="Y2570" s="1" t="e">
        <f>VLOOKUP(A2570,tickets!A:A,1,0)</f>
        <v>#N/A</v>
      </c>
    </row>
    <row r="2571" spans="1:25" hidden="1" x14ac:dyDescent="0.2">
      <c r="A2571" s="1" t="s">
        <v>9391</v>
      </c>
      <c r="B2571" s="1" t="s">
        <v>132</v>
      </c>
      <c r="C2571" s="1" t="s">
        <v>251</v>
      </c>
      <c r="D2571" s="1" t="s">
        <v>257</v>
      </c>
      <c r="E2571" s="1" t="s">
        <v>407</v>
      </c>
      <c r="F2571" s="1" t="s">
        <v>461</v>
      </c>
      <c r="G2571" s="1" t="s">
        <v>116</v>
      </c>
      <c r="H2571" s="1" t="s">
        <v>40</v>
      </c>
      <c r="I2571" s="1" t="s">
        <v>117</v>
      </c>
      <c r="J2571" s="1" t="s">
        <v>81</v>
      </c>
      <c r="K2571" s="1" t="s">
        <v>148</v>
      </c>
      <c r="L2571" s="1" t="s">
        <v>381</v>
      </c>
      <c r="M2571" s="1" t="s">
        <v>12537</v>
      </c>
      <c r="N2571" s="1" t="s">
        <v>12538</v>
      </c>
      <c r="O2571" s="1" t="s">
        <v>122</v>
      </c>
      <c r="P2571" s="1" t="s">
        <v>199</v>
      </c>
      <c r="Q2571" s="1" t="s">
        <v>115</v>
      </c>
      <c r="R2571" s="1" t="s">
        <v>12539</v>
      </c>
      <c r="S2571" s="1" t="s">
        <v>3862</v>
      </c>
      <c r="T2571" s="1" t="s">
        <v>9392</v>
      </c>
      <c r="U2571" s="1" t="s">
        <v>9158</v>
      </c>
      <c r="V2571" s="18">
        <v>5.9722222222222225E-3</v>
      </c>
      <c r="W2571" s="18">
        <v>1.2962962962962963E-2</v>
      </c>
      <c r="X2571" s="18">
        <v>6.9907407407407409E-3</v>
      </c>
      <c r="Y2571" s="1" t="e">
        <f>VLOOKUP(A2571,tickets!A:A,1,0)</f>
        <v>#N/A</v>
      </c>
    </row>
    <row r="2572" spans="1:25" x14ac:dyDescent="0.2">
      <c r="A2572" s="1" t="s">
        <v>3993</v>
      </c>
      <c r="B2572" s="1" t="s">
        <v>115</v>
      </c>
      <c r="C2572" s="1" t="s">
        <v>22</v>
      </c>
      <c r="D2572" s="1" t="s">
        <v>243</v>
      </c>
      <c r="E2572" s="1" t="s">
        <v>47</v>
      </c>
      <c r="F2572" s="1" t="s">
        <v>191</v>
      </c>
      <c r="G2572" s="1" t="s">
        <v>116</v>
      </c>
      <c r="H2572" s="1" t="s">
        <v>40</v>
      </c>
      <c r="I2572" s="1" t="s">
        <v>117</v>
      </c>
      <c r="J2572" s="1" t="s">
        <v>81</v>
      </c>
      <c r="K2572" s="1" t="s">
        <v>170</v>
      </c>
      <c r="L2572" s="1" t="s">
        <v>3997</v>
      </c>
      <c r="M2572" s="1" t="s">
        <v>3994</v>
      </c>
      <c r="N2572" s="1" t="s">
        <v>3995</v>
      </c>
      <c r="O2572" s="1" t="s">
        <v>122</v>
      </c>
      <c r="P2572" s="1" t="s">
        <v>246</v>
      </c>
      <c r="Q2572" s="1" t="s">
        <v>247</v>
      </c>
      <c r="R2572" s="1" t="s">
        <v>3996</v>
      </c>
      <c r="S2572" s="1" t="s">
        <v>3982</v>
      </c>
      <c r="T2572" s="1" t="s">
        <v>9001</v>
      </c>
      <c r="U2572" s="1" t="s">
        <v>512</v>
      </c>
      <c r="V2572" s="18">
        <v>0</v>
      </c>
      <c r="W2572" s="18">
        <v>6.5972222222222222E-3</v>
      </c>
      <c r="X2572" s="18">
        <v>6.5972222222222222E-3</v>
      </c>
      <c r="Y2572" s="1" t="e">
        <f>VLOOKUP(A2572,tickets!A:A,1,0)</f>
        <v>#N/A</v>
      </c>
    </row>
    <row r="2573" spans="1:25" hidden="1" x14ac:dyDescent="0.2">
      <c r="A2573" s="1" t="s">
        <v>9218</v>
      </c>
      <c r="B2573" s="1" t="s">
        <v>132</v>
      </c>
      <c r="C2573" s="1" t="s">
        <v>251</v>
      </c>
      <c r="D2573" s="1" t="s">
        <v>339</v>
      </c>
      <c r="E2573" s="1" t="s">
        <v>407</v>
      </c>
      <c r="F2573" s="1" t="s">
        <v>442</v>
      </c>
      <c r="G2573" s="1" t="s">
        <v>116</v>
      </c>
      <c r="H2573" s="1" t="s">
        <v>40</v>
      </c>
      <c r="I2573" s="1" t="s">
        <v>117</v>
      </c>
      <c r="J2573" s="1" t="s">
        <v>81</v>
      </c>
      <c r="K2573" s="1" t="s">
        <v>505</v>
      </c>
      <c r="L2573" s="1" t="s">
        <v>506</v>
      </c>
      <c r="M2573" s="1" t="s">
        <v>12540</v>
      </c>
      <c r="N2573" s="1" t="s">
        <v>12541</v>
      </c>
      <c r="O2573" s="1" t="s">
        <v>122</v>
      </c>
      <c r="P2573" s="1" t="s">
        <v>199</v>
      </c>
      <c r="Q2573" s="1" t="s">
        <v>115</v>
      </c>
      <c r="R2573" s="1" t="s">
        <v>12542</v>
      </c>
      <c r="S2573" s="1" t="s">
        <v>3982</v>
      </c>
      <c r="T2573" s="1" t="s">
        <v>9219</v>
      </c>
      <c r="U2573" s="1" t="s">
        <v>9158</v>
      </c>
      <c r="V2573" s="18">
        <v>4.6180555555555558E-3</v>
      </c>
      <c r="W2573" s="18">
        <v>1.4756944444444446E-2</v>
      </c>
      <c r="X2573" s="18">
        <v>1.0138888888888888E-2</v>
      </c>
      <c r="Y2573" s="1" t="e">
        <f>VLOOKUP(A2573,tickets!A:A,1,0)</f>
        <v>#N/A</v>
      </c>
    </row>
    <row r="2574" spans="1:25" x14ac:dyDescent="0.2">
      <c r="A2574" s="1" t="s">
        <v>4083</v>
      </c>
      <c r="B2574" s="1" t="s">
        <v>115</v>
      </c>
      <c r="C2574" s="1" t="s">
        <v>20</v>
      </c>
      <c r="D2574" s="1" t="s">
        <v>243</v>
      </c>
      <c r="E2574" s="1" t="s">
        <v>67</v>
      </c>
      <c r="F2574" s="1" t="s">
        <v>191</v>
      </c>
      <c r="G2574" s="1" t="s">
        <v>116</v>
      </c>
      <c r="H2574" s="1" t="s">
        <v>40</v>
      </c>
      <c r="I2574" s="1" t="s">
        <v>117</v>
      </c>
      <c r="J2574" s="1" t="s">
        <v>81</v>
      </c>
      <c r="K2574" s="1" t="s">
        <v>4084</v>
      </c>
      <c r="L2574" s="1" t="s">
        <v>4088</v>
      </c>
      <c r="M2574" s="1" t="s">
        <v>4085</v>
      </c>
      <c r="N2574" s="1" t="s">
        <v>4086</v>
      </c>
      <c r="O2574" s="1" t="s">
        <v>122</v>
      </c>
      <c r="P2574" s="1" t="s">
        <v>246</v>
      </c>
      <c r="Q2574" s="1" t="s">
        <v>247</v>
      </c>
      <c r="R2574" s="1" t="s">
        <v>4087</v>
      </c>
      <c r="S2574" s="1" t="s">
        <v>3982</v>
      </c>
      <c r="T2574" s="1" t="s">
        <v>9382</v>
      </c>
      <c r="U2574" s="1" t="s">
        <v>9383</v>
      </c>
      <c r="V2574" s="18">
        <v>0.22313657407407406</v>
      </c>
      <c r="W2574" s="18">
        <v>0.29807870370370371</v>
      </c>
      <c r="X2574" s="18">
        <v>7.4942129629629636E-2</v>
      </c>
      <c r="Y2574" s="1" t="e">
        <f>VLOOKUP(A2574,tickets!A:A,1,0)</f>
        <v>#N/A</v>
      </c>
    </row>
    <row r="2575" spans="1:25" hidden="1" x14ac:dyDescent="0.2">
      <c r="A2575" s="1" t="s">
        <v>8969</v>
      </c>
      <c r="B2575" s="1" t="s">
        <v>115</v>
      </c>
      <c r="C2575" s="1" t="s">
        <v>242</v>
      </c>
      <c r="D2575" s="1" t="s">
        <v>243</v>
      </c>
      <c r="E2575" s="1" t="s">
        <v>244</v>
      </c>
      <c r="F2575" s="1" t="s">
        <v>191</v>
      </c>
      <c r="G2575" s="1" t="s">
        <v>116</v>
      </c>
      <c r="H2575" s="1" t="s">
        <v>40</v>
      </c>
      <c r="I2575" s="1" t="s">
        <v>117</v>
      </c>
      <c r="J2575" s="1" t="s">
        <v>81</v>
      </c>
      <c r="K2575" s="1" t="s">
        <v>8970</v>
      </c>
      <c r="L2575" s="1" t="s">
        <v>8971</v>
      </c>
      <c r="M2575" s="1" t="s">
        <v>12543</v>
      </c>
      <c r="N2575" s="1" t="s">
        <v>12544</v>
      </c>
      <c r="O2575" s="1" t="s">
        <v>122</v>
      </c>
      <c r="P2575" s="1" t="s">
        <v>246</v>
      </c>
      <c r="Q2575" s="1" t="s">
        <v>247</v>
      </c>
      <c r="R2575" s="1" t="s">
        <v>12545</v>
      </c>
      <c r="S2575" s="1" t="s">
        <v>3982</v>
      </c>
      <c r="T2575" s="1" t="s">
        <v>8972</v>
      </c>
      <c r="U2575" s="1" t="s">
        <v>8973</v>
      </c>
      <c r="V2575" s="18">
        <v>1.2141203703703704E-2</v>
      </c>
      <c r="W2575" s="18">
        <v>3.7685185185185183E-2</v>
      </c>
      <c r="X2575" s="18">
        <v>2.5543981481481483E-2</v>
      </c>
      <c r="Y2575" s="1" t="e">
        <f>VLOOKUP(A2575,tickets!A:A,1,0)</f>
        <v>#N/A</v>
      </c>
    </row>
    <row r="2576" spans="1:25" x14ac:dyDescent="0.2">
      <c r="A2576" s="1" t="s">
        <v>4022</v>
      </c>
      <c r="B2576" s="1" t="s">
        <v>115</v>
      </c>
      <c r="C2576" s="1" t="s">
        <v>18</v>
      </c>
      <c r="D2576" s="1" t="s">
        <v>257</v>
      </c>
      <c r="E2576" s="1" t="s">
        <v>499</v>
      </c>
      <c r="F2576" s="1" t="s">
        <v>471</v>
      </c>
      <c r="G2576" s="1" t="s">
        <v>110</v>
      </c>
      <c r="H2576" s="1" t="s">
        <v>50</v>
      </c>
      <c r="I2576" s="1" t="s">
        <v>109</v>
      </c>
      <c r="J2576" s="1" t="s">
        <v>81</v>
      </c>
      <c r="K2576" s="1" t="s">
        <v>114</v>
      </c>
      <c r="L2576" s="1" t="s">
        <v>4026</v>
      </c>
      <c r="M2576" s="1" t="s">
        <v>4023</v>
      </c>
      <c r="N2576" s="1" t="s">
        <v>4024</v>
      </c>
      <c r="O2576" s="1" t="s">
        <v>122</v>
      </c>
      <c r="P2576" s="1" t="s">
        <v>246</v>
      </c>
      <c r="Q2576" s="1" t="s">
        <v>247</v>
      </c>
      <c r="R2576" s="1" t="s">
        <v>4025</v>
      </c>
      <c r="S2576" s="1" t="s">
        <v>3982</v>
      </c>
      <c r="T2576" s="1" t="s">
        <v>9357</v>
      </c>
      <c r="U2576" s="1" t="s">
        <v>9081</v>
      </c>
      <c r="V2576" s="18">
        <v>0.61076388888888888</v>
      </c>
      <c r="W2576" s="18">
        <v>0.75009259259259264</v>
      </c>
      <c r="X2576" s="18">
        <v>0.1393287037037037</v>
      </c>
      <c r="Y2576" s="1" t="e">
        <f>VLOOKUP(A2576,tickets!A:A,1,0)</f>
        <v>#N/A</v>
      </c>
    </row>
    <row r="2577" spans="1:25" hidden="1" x14ac:dyDescent="0.2">
      <c r="A2577" s="1" t="s">
        <v>9162</v>
      </c>
      <c r="B2577" s="1" t="s">
        <v>132</v>
      </c>
      <c r="C2577" s="1" t="s">
        <v>250</v>
      </c>
      <c r="D2577" s="1" t="s">
        <v>251</v>
      </c>
      <c r="E2577" s="1" t="s">
        <v>289</v>
      </c>
      <c r="F2577" s="1" t="s">
        <v>290</v>
      </c>
      <c r="G2577" s="1" t="s">
        <v>110</v>
      </c>
      <c r="H2577" s="1" t="s">
        <v>50</v>
      </c>
      <c r="I2577" s="1" t="s">
        <v>109</v>
      </c>
      <c r="J2577" s="1" t="s">
        <v>81</v>
      </c>
      <c r="K2577" s="1" t="s">
        <v>129</v>
      </c>
      <c r="L2577" s="1" t="s">
        <v>269</v>
      </c>
      <c r="M2577" s="1" t="s">
        <v>12546</v>
      </c>
      <c r="N2577" s="1" t="s">
        <v>12547</v>
      </c>
      <c r="O2577" s="1" t="s">
        <v>122</v>
      </c>
      <c r="P2577" s="1" t="s">
        <v>246</v>
      </c>
      <c r="Q2577" s="1" t="s">
        <v>247</v>
      </c>
      <c r="R2577" s="1" t="s">
        <v>12548</v>
      </c>
      <c r="S2577" s="1" t="s">
        <v>3982</v>
      </c>
      <c r="T2577" s="1" t="s">
        <v>269</v>
      </c>
      <c r="U2577" s="1" t="s">
        <v>369</v>
      </c>
      <c r="V2577" s="18">
        <v>2.3842592592592591E-3</v>
      </c>
      <c r="W2577" s="18">
        <v>3.2175925925925926E-3</v>
      </c>
      <c r="X2577" s="18">
        <v>8.3333333333333339E-4</v>
      </c>
      <c r="Y2577" s="1" t="e">
        <f>VLOOKUP(A2577,tickets!A:A,1,0)</f>
        <v>#N/A</v>
      </c>
    </row>
    <row r="2578" spans="1:25" hidden="1" x14ac:dyDescent="0.2">
      <c r="A2578" s="1" t="s">
        <v>9177</v>
      </c>
      <c r="B2578" s="1" t="s">
        <v>132</v>
      </c>
      <c r="C2578" s="1" t="s">
        <v>250</v>
      </c>
      <c r="D2578" s="1" t="s">
        <v>251</v>
      </c>
      <c r="E2578" s="1" t="s">
        <v>268</v>
      </c>
      <c r="F2578" s="1" t="s">
        <v>367</v>
      </c>
      <c r="G2578" s="1" t="s">
        <v>110</v>
      </c>
      <c r="H2578" s="1" t="s">
        <v>50</v>
      </c>
      <c r="I2578" s="1" t="s">
        <v>109</v>
      </c>
      <c r="J2578" s="1" t="s">
        <v>81</v>
      </c>
      <c r="K2578" s="1" t="s">
        <v>129</v>
      </c>
      <c r="L2578" s="1" t="s">
        <v>475</v>
      </c>
      <c r="M2578" s="1" t="s">
        <v>12549</v>
      </c>
      <c r="N2578" s="1" t="s">
        <v>12550</v>
      </c>
      <c r="O2578" s="1" t="s">
        <v>122</v>
      </c>
      <c r="P2578" s="1" t="s">
        <v>246</v>
      </c>
      <c r="Q2578" s="1" t="s">
        <v>247</v>
      </c>
      <c r="R2578" s="1" t="s">
        <v>12551</v>
      </c>
      <c r="S2578" s="1" t="s">
        <v>3862</v>
      </c>
      <c r="T2578" s="1" t="s">
        <v>475</v>
      </c>
      <c r="U2578" s="1" t="s">
        <v>439</v>
      </c>
      <c r="V2578" s="18">
        <v>2.5462962962962962E-2</v>
      </c>
      <c r="W2578" s="18">
        <v>2.7025462962962959E-2</v>
      </c>
      <c r="X2578" s="18">
        <v>1.5624999999999999E-3</v>
      </c>
      <c r="Y2578" s="1" t="e">
        <f>VLOOKUP(A2578,tickets!A:A,1,0)</f>
        <v>#N/A</v>
      </c>
    </row>
    <row r="2579" spans="1:25" x14ac:dyDescent="0.2">
      <c r="A2579" s="1" t="s">
        <v>3961</v>
      </c>
      <c r="B2579" s="1" t="s">
        <v>112</v>
      </c>
      <c r="C2579" s="1" t="s">
        <v>18</v>
      </c>
      <c r="D2579" s="1" t="s">
        <v>18</v>
      </c>
      <c r="E2579" s="1" t="s">
        <v>499</v>
      </c>
      <c r="F2579" s="1" t="s">
        <v>1770</v>
      </c>
      <c r="G2579" s="1" t="s">
        <v>110</v>
      </c>
      <c r="H2579" s="1" t="s">
        <v>50</v>
      </c>
      <c r="I2579" s="1" t="s">
        <v>109</v>
      </c>
      <c r="J2579" s="1" t="s">
        <v>81</v>
      </c>
      <c r="K2579" s="1" t="s">
        <v>111</v>
      </c>
      <c r="L2579" s="1" t="s">
        <v>3965</v>
      </c>
      <c r="M2579" s="1" t="s">
        <v>3962</v>
      </c>
      <c r="N2579" s="1" t="s">
        <v>3963</v>
      </c>
      <c r="O2579" s="1" t="s">
        <v>122</v>
      </c>
      <c r="P2579" s="1" t="s">
        <v>266</v>
      </c>
      <c r="Q2579" s="1" t="s">
        <v>267</v>
      </c>
      <c r="R2579" s="1" t="s">
        <v>3964</v>
      </c>
      <c r="S2579" s="1" t="s">
        <v>3862</v>
      </c>
      <c r="T2579" s="1" t="s">
        <v>9060</v>
      </c>
      <c r="U2579" s="1" t="s">
        <v>6339</v>
      </c>
      <c r="V2579" s="18">
        <v>0</v>
      </c>
      <c r="W2579" s="18">
        <v>1.9212962962962962E-3</v>
      </c>
      <c r="X2579" s="18">
        <v>1.9212962962962962E-3</v>
      </c>
      <c r="Y2579" s="1" t="e">
        <f>VLOOKUP(A2579,tickets!A:A,1,0)</f>
        <v>#N/A</v>
      </c>
    </row>
    <row r="2580" spans="1:25" x14ac:dyDescent="0.2">
      <c r="A2580" s="1" t="s">
        <v>3957</v>
      </c>
      <c r="B2580" s="1" t="s">
        <v>112</v>
      </c>
      <c r="C2580" s="1" t="s">
        <v>18</v>
      </c>
      <c r="D2580" s="1" t="s">
        <v>18</v>
      </c>
      <c r="E2580" s="1" t="s">
        <v>499</v>
      </c>
      <c r="F2580" s="1" t="s">
        <v>1770</v>
      </c>
      <c r="G2580" s="1" t="s">
        <v>110</v>
      </c>
      <c r="H2580" s="1" t="s">
        <v>50</v>
      </c>
      <c r="I2580" s="1" t="s">
        <v>109</v>
      </c>
      <c r="J2580" s="1" t="s">
        <v>81</v>
      </c>
      <c r="K2580" s="1" t="s">
        <v>111</v>
      </c>
      <c r="L2580" s="1" t="s">
        <v>3960</v>
      </c>
      <c r="M2580" s="1" t="s">
        <v>3958</v>
      </c>
      <c r="N2580" s="1" t="s">
        <v>3959</v>
      </c>
      <c r="O2580" s="1" t="s">
        <v>122</v>
      </c>
      <c r="P2580" s="1" t="s">
        <v>266</v>
      </c>
      <c r="Q2580" s="1" t="s">
        <v>267</v>
      </c>
      <c r="R2580" s="1" t="s">
        <v>3959</v>
      </c>
      <c r="S2580" s="1" t="s">
        <v>3862</v>
      </c>
      <c r="T2580" s="1" t="s">
        <v>9027</v>
      </c>
      <c r="U2580" s="1" t="s">
        <v>6339</v>
      </c>
      <c r="V2580" s="18">
        <v>0</v>
      </c>
      <c r="W2580" s="18">
        <v>6.134259259259259E-4</v>
      </c>
      <c r="X2580" s="18">
        <v>6.134259259259259E-4</v>
      </c>
      <c r="Y2580" s="1" t="e">
        <f>VLOOKUP(A2580,tickets!A:A,1,0)</f>
        <v>#N/A</v>
      </c>
    </row>
    <row r="2581" spans="1:25" x14ac:dyDescent="0.2">
      <c r="A2581" s="1" t="s">
        <v>3966</v>
      </c>
      <c r="B2581" s="1" t="s">
        <v>112</v>
      </c>
      <c r="C2581" s="1" t="s">
        <v>18</v>
      </c>
      <c r="D2581" s="1" t="s">
        <v>18</v>
      </c>
      <c r="E2581" s="1" t="s">
        <v>499</v>
      </c>
      <c r="F2581" s="1" t="s">
        <v>1770</v>
      </c>
      <c r="G2581" s="1" t="s">
        <v>110</v>
      </c>
      <c r="H2581" s="1" t="s">
        <v>50</v>
      </c>
      <c r="I2581" s="1" t="s">
        <v>109</v>
      </c>
      <c r="J2581" s="1" t="s">
        <v>81</v>
      </c>
      <c r="K2581" s="1" t="s">
        <v>111</v>
      </c>
      <c r="L2581" s="1" t="s">
        <v>3969</v>
      </c>
      <c r="M2581" s="1" t="s">
        <v>3967</v>
      </c>
      <c r="N2581" s="1" t="s">
        <v>3968</v>
      </c>
      <c r="O2581" s="1" t="s">
        <v>122</v>
      </c>
      <c r="P2581" s="1" t="s">
        <v>266</v>
      </c>
      <c r="Q2581" s="1" t="s">
        <v>267</v>
      </c>
      <c r="R2581" s="1" t="s">
        <v>3968</v>
      </c>
      <c r="S2581" s="1" t="s">
        <v>3862</v>
      </c>
      <c r="T2581" s="1" t="s">
        <v>9028</v>
      </c>
      <c r="V2581" s="18">
        <v>0</v>
      </c>
      <c r="W2581" s="18">
        <v>5.5555555555555556E-4</v>
      </c>
      <c r="X2581" s="18">
        <v>5.5555555555555556E-4</v>
      </c>
      <c r="Y2581" s="1" t="e">
        <f>VLOOKUP(A2581,tickets!A:A,1,0)</f>
        <v>#N/A</v>
      </c>
    </row>
    <row r="2582" spans="1:25" hidden="1" x14ac:dyDescent="0.2">
      <c r="A2582" s="1" t="s">
        <v>9181</v>
      </c>
      <c r="B2582" s="1" t="s">
        <v>132</v>
      </c>
      <c r="C2582" s="1" t="s">
        <v>250</v>
      </c>
      <c r="D2582" s="1" t="s">
        <v>251</v>
      </c>
      <c r="E2582" s="1" t="s">
        <v>289</v>
      </c>
      <c r="F2582" s="1" t="s">
        <v>290</v>
      </c>
      <c r="G2582" s="1" t="s">
        <v>110</v>
      </c>
      <c r="H2582" s="1" t="s">
        <v>50</v>
      </c>
      <c r="I2582" s="1" t="s">
        <v>109</v>
      </c>
      <c r="J2582" s="1" t="s">
        <v>81</v>
      </c>
      <c r="K2582" s="1" t="s">
        <v>129</v>
      </c>
      <c r="L2582" s="1" t="s">
        <v>254</v>
      </c>
      <c r="M2582" s="1" t="s">
        <v>12552</v>
      </c>
      <c r="N2582" s="1" t="s">
        <v>12553</v>
      </c>
      <c r="O2582" s="1" t="s">
        <v>122</v>
      </c>
      <c r="P2582" s="1" t="s">
        <v>246</v>
      </c>
      <c r="Q2582" s="1" t="s">
        <v>247</v>
      </c>
      <c r="R2582" s="1" t="s">
        <v>12554</v>
      </c>
      <c r="S2582" s="1" t="s">
        <v>3862</v>
      </c>
      <c r="T2582" s="1" t="s">
        <v>254</v>
      </c>
      <c r="U2582" s="1" t="s">
        <v>346</v>
      </c>
      <c r="V2582" s="18">
        <v>5.2083333333333333E-4</v>
      </c>
      <c r="W2582" s="18">
        <v>1.1689814814814816E-3</v>
      </c>
      <c r="X2582" s="18">
        <v>6.4814814814814813E-4</v>
      </c>
      <c r="Y2582" s="1" t="e">
        <f>VLOOKUP(A2582,tickets!A:A,1,0)</f>
        <v>#N/A</v>
      </c>
    </row>
    <row r="2583" spans="1:25" hidden="1" x14ac:dyDescent="0.2">
      <c r="A2583" s="1" t="s">
        <v>8967</v>
      </c>
      <c r="B2583" s="1" t="s">
        <v>132</v>
      </c>
      <c r="C2583" s="1" t="s">
        <v>250</v>
      </c>
      <c r="D2583" s="1" t="s">
        <v>251</v>
      </c>
      <c r="E2583" s="1" t="s">
        <v>289</v>
      </c>
      <c r="F2583" s="1" t="s">
        <v>290</v>
      </c>
      <c r="G2583" s="1" t="s">
        <v>110</v>
      </c>
      <c r="H2583" s="1" t="s">
        <v>50</v>
      </c>
      <c r="I2583" s="1" t="s">
        <v>109</v>
      </c>
      <c r="J2583" s="1" t="s">
        <v>81</v>
      </c>
      <c r="K2583" s="1" t="s">
        <v>129</v>
      </c>
      <c r="L2583" s="1" t="s">
        <v>8968</v>
      </c>
      <c r="M2583" s="1" t="s">
        <v>12555</v>
      </c>
      <c r="N2583" s="1" t="s">
        <v>12556</v>
      </c>
      <c r="O2583" s="1" t="s">
        <v>122</v>
      </c>
      <c r="P2583" s="1" t="s">
        <v>246</v>
      </c>
      <c r="Q2583" s="1" t="s">
        <v>247</v>
      </c>
      <c r="R2583" s="1" t="s">
        <v>12557</v>
      </c>
      <c r="S2583" s="1" t="s">
        <v>3862</v>
      </c>
      <c r="T2583" s="1" t="s">
        <v>8968</v>
      </c>
      <c r="U2583" s="1" t="s">
        <v>369</v>
      </c>
      <c r="V2583" s="18">
        <v>6.7129629629629625E-4</v>
      </c>
      <c r="W2583" s="18">
        <v>1.3310185185185185E-3</v>
      </c>
      <c r="X2583" s="18">
        <v>6.5972222222222213E-4</v>
      </c>
      <c r="Y2583" s="1" t="e">
        <f>VLOOKUP(A2583,tickets!A:A,1,0)</f>
        <v>#N/A</v>
      </c>
    </row>
    <row r="2584" spans="1:25" hidden="1" x14ac:dyDescent="0.2">
      <c r="A2584" s="1" t="s">
        <v>9317</v>
      </c>
      <c r="B2584" s="1" t="s">
        <v>132</v>
      </c>
      <c r="C2584" s="1" t="s">
        <v>250</v>
      </c>
      <c r="D2584" s="1" t="s">
        <v>251</v>
      </c>
      <c r="E2584" s="1" t="s">
        <v>289</v>
      </c>
      <c r="F2584" s="1" t="s">
        <v>290</v>
      </c>
      <c r="G2584" s="1" t="s">
        <v>110</v>
      </c>
      <c r="H2584" s="1" t="s">
        <v>50</v>
      </c>
      <c r="I2584" s="1" t="s">
        <v>109</v>
      </c>
      <c r="J2584" s="1" t="s">
        <v>81</v>
      </c>
      <c r="K2584" s="1" t="s">
        <v>129</v>
      </c>
      <c r="L2584" s="1" t="s">
        <v>9174</v>
      </c>
      <c r="M2584" s="1" t="s">
        <v>12558</v>
      </c>
      <c r="N2584" s="1" t="s">
        <v>12559</v>
      </c>
      <c r="O2584" s="1" t="s">
        <v>122</v>
      </c>
      <c r="P2584" s="1" t="s">
        <v>246</v>
      </c>
      <c r="Q2584" s="1" t="s">
        <v>247</v>
      </c>
      <c r="R2584" s="1" t="s">
        <v>12560</v>
      </c>
      <c r="S2584" s="1" t="s">
        <v>3862</v>
      </c>
      <c r="T2584" s="1" t="s">
        <v>9174</v>
      </c>
      <c r="U2584" s="1" t="s">
        <v>369</v>
      </c>
      <c r="V2584" s="18">
        <v>6.018518518518519E-4</v>
      </c>
      <c r="W2584" s="18">
        <v>1.2962962962962963E-3</v>
      </c>
      <c r="X2584" s="18">
        <v>6.9444444444444447E-4</v>
      </c>
      <c r="Y2584" s="1" t="e">
        <f>VLOOKUP(A2584,tickets!A:A,1,0)</f>
        <v>#N/A</v>
      </c>
    </row>
    <row r="2585" spans="1:25" hidden="1" x14ac:dyDescent="0.2">
      <c r="A2585" s="1" t="s">
        <v>8974</v>
      </c>
      <c r="B2585" s="1" t="s">
        <v>132</v>
      </c>
      <c r="C2585" s="1" t="s">
        <v>250</v>
      </c>
      <c r="D2585" s="1" t="s">
        <v>251</v>
      </c>
      <c r="E2585" s="1" t="s">
        <v>289</v>
      </c>
      <c r="F2585" s="1" t="s">
        <v>290</v>
      </c>
      <c r="G2585" s="1" t="s">
        <v>110</v>
      </c>
      <c r="H2585" s="1" t="s">
        <v>50</v>
      </c>
      <c r="I2585" s="1" t="s">
        <v>109</v>
      </c>
      <c r="J2585" s="1" t="s">
        <v>81</v>
      </c>
      <c r="K2585" s="1" t="s">
        <v>129</v>
      </c>
      <c r="L2585" s="1" t="s">
        <v>8975</v>
      </c>
      <c r="M2585" s="1" t="s">
        <v>12561</v>
      </c>
      <c r="N2585" s="1" t="s">
        <v>12562</v>
      </c>
      <c r="O2585" s="1" t="s">
        <v>122</v>
      </c>
      <c r="P2585" s="1" t="s">
        <v>246</v>
      </c>
      <c r="Q2585" s="1" t="s">
        <v>247</v>
      </c>
      <c r="R2585" s="1" t="s">
        <v>12563</v>
      </c>
      <c r="S2585" s="1" t="s">
        <v>3862</v>
      </c>
      <c r="T2585" s="1" t="s">
        <v>269</v>
      </c>
      <c r="U2585" s="1" t="s">
        <v>369</v>
      </c>
      <c r="V2585" s="18">
        <v>5.7870370370370378E-4</v>
      </c>
      <c r="W2585" s="18">
        <v>1.3888888888888889E-3</v>
      </c>
      <c r="X2585" s="18">
        <v>8.1018518518518516E-4</v>
      </c>
      <c r="Y2585" s="1" t="e">
        <f>VLOOKUP(A2585,tickets!A:A,1,0)</f>
        <v>#N/A</v>
      </c>
    </row>
    <row r="2586" spans="1:25" hidden="1" x14ac:dyDescent="0.2">
      <c r="A2586" s="1" t="s">
        <v>9061</v>
      </c>
      <c r="B2586" s="1" t="s">
        <v>132</v>
      </c>
      <c r="C2586" s="1" t="s">
        <v>250</v>
      </c>
      <c r="D2586" s="1" t="s">
        <v>251</v>
      </c>
      <c r="E2586" s="1" t="s">
        <v>252</v>
      </c>
      <c r="F2586" s="1" t="s">
        <v>253</v>
      </c>
      <c r="G2586" s="1" t="s">
        <v>159</v>
      </c>
      <c r="H2586" s="1" t="s">
        <v>36</v>
      </c>
      <c r="I2586" s="1" t="s">
        <v>84</v>
      </c>
      <c r="J2586" s="1" t="s">
        <v>81</v>
      </c>
      <c r="K2586" s="1" t="s">
        <v>129</v>
      </c>
      <c r="L2586" s="1" t="s">
        <v>9062</v>
      </c>
      <c r="M2586" s="1" t="s">
        <v>12564</v>
      </c>
      <c r="N2586" s="1" t="s">
        <v>12565</v>
      </c>
      <c r="O2586" s="1" t="s">
        <v>122</v>
      </c>
      <c r="P2586" s="1" t="s">
        <v>246</v>
      </c>
      <c r="Q2586" s="1" t="s">
        <v>247</v>
      </c>
      <c r="R2586" s="1" t="s">
        <v>12566</v>
      </c>
      <c r="S2586" s="1" t="s">
        <v>3982</v>
      </c>
      <c r="T2586" s="1" t="s">
        <v>9062</v>
      </c>
      <c r="U2586" s="1" t="s">
        <v>351</v>
      </c>
      <c r="V2586" s="18">
        <v>7.9861111111111105E-4</v>
      </c>
      <c r="W2586" s="18">
        <v>1.1458333333333333E-3</v>
      </c>
      <c r="X2586" s="18">
        <v>3.4722222222222224E-4</v>
      </c>
      <c r="Y2586" s="1" t="e">
        <f>VLOOKUP(A2586,tickets!A:A,1,0)</f>
        <v>#N/A</v>
      </c>
    </row>
    <row r="2587" spans="1:25" hidden="1" x14ac:dyDescent="0.2">
      <c r="A2587" s="1" t="s">
        <v>9182</v>
      </c>
      <c r="B2587" s="1" t="s">
        <v>132</v>
      </c>
      <c r="C2587" s="1" t="s">
        <v>250</v>
      </c>
      <c r="D2587" s="1" t="s">
        <v>251</v>
      </c>
      <c r="E2587" s="1" t="s">
        <v>252</v>
      </c>
      <c r="F2587" s="1" t="s">
        <v>253</v>
      </c>
      <c r="G2587" s="1" t="s">
        <v>159</v>
      </c>
      <c r="H2587" s="1" t="s">
        <v>36</v>
      </c>
      <c r="I2587" s="1" t="s">
        <v>84</v>
      </c>
      <c r="J2587" s="1" t="s">
        <v>81</v>
      </c>
      <c r="K2587" s="1" t="s">
        <v>129</v>
      </c>
      <c r="L2587" s="1" t="s">
        <v>9183</v>
      </c>
      <c r="M2587" s="1" t="s">
        <v>12567</v>
      </c>
      <c r="N2587" s="1" t="s">
        <v>12568</v>
      </c>
      <c r="O2587" s="1" t="s">
        <v>122</v>
      </c>
      <c r="P2587" s="1" t="s">
        <v>246</v>
      </c>
      <c r="Q2587" s="1" t="s">
        <v>247</v>
      </c>
      <c r="R2587" s="1" t="s">
        <v>12569</v>
      </c>
      <c r="S2587" s="1" t="s">
        <v>3982</v>
      </c>
      <c r="T2587" s="1" t="s">
        <v>9183</v>
      </c>
      <c r="U2587" s="1" t="s">
        <v>351</v>
      </c>
      <c r="V2587" s="18">
        <v>1.0300925925925926E-3</v>
      </c>
      <c r="W2587" s="18">
        <v>2.3958333333333336E-3</v>
      </c>
      <c r="X2587" s="18">
        <v>1.3657407407407409E-3</v>
      </c>
      <c r="Y2587" s="1" t="e">
        <f>VLOOKUP(A2587,tickets!A:A,1,0)</f>
        <v>#N/A</v>
      </c>
    </row>
    <row r="2588" spans="1:25" hidden="1" x14ac:dyDescent="0.2">
      <c r="A2588" s="1" t="s">
        <v>8993</v>
      </c>
      <c r="B2588" s="1" t="s">
        <v>132</v>
      </c>
      <c r="C2588" s="1" t="s">
        <v>250</v>
      </c>
      <c r="D2588" s="1" t="s">
        <v>251</v>
      </c>
      <c r="E2588" s="1" t="s">
        <v>252</v>
      </c>
      <c r="F2588" s="1" t="s">
        <v>253</v>
      </c>
      <c r="G2588" s="1" t="s">
        <v>159</v>
      </c>
      <c r="H2588" s="1" t="s">
        <v>36</v>
      </c>
      <c r="I2588" s="1" t="s">
        <v>84</v>
      </c>
      <c r="J2588" s="1" t="s">
        <v>81</v>
      </c>
      <c r="K2588" s="1" t="s">
        <v>129</v>
      </c>
      <c r="L2588" s="1" t="s">
        <v>333</v>
      </c>
      <c r="M2588" s="1" t="s">
        <v>12570</v>
      </c>
      <c r="N2588" s="1" t="s">
        <v>12571</v>
      </c>
      <c r="O2588" s="1" t="s">
        <v>122</v>
      </c>
      <c r="P2588" s="1" t="s">
        <v>246</v>
      </c>
      <c r="Q2588" s="1" t="s">
        <v>247</v>
      </c>
      <c r="R2588" s="1" t="s">
        <v>12572</v>
      </c>
      <c r="S2588" s="1" t="s">
        <v>3982</v>
      </c>
      <c r="T2588" s="1" t="s">
        <v>333</v>
      </c>
      <c r="U2588" s="1" t="s">
        <v>270</v>
      </c>
      <c r="V2588" s="18">
        <v>1.0879629629629629E-3</v>
      </c>
      <c r="W2588" s="18">
        <v>3.2986111111111111E-3</v>
      </c>
      <c r="X2588" s="18">
        <v>2.2106481481481478E-3</v>
      </c>
      <c r="Y2588" s="1" t="e">
        <f>VLOOKUP(A2588,tickets!A:A,1,0)</f>
        <v>#N/A</v>
      </c>
    </row>
    <row r="2589" spans="1:25" hidden="1" x14ac:dyDescent="0.2">
      <c r="A2589" s="1" t="s">
        <v>8994</v>
      </c>
      <c r="B2589" s="1" t="s">
        <v>132</v>
      </c>
      <c r="C2589" s="1" t="s">
        <v>250</v>
      </c>
      <c r="D2589" s="1" t="s">
        <v>251</v>
      </c>
      <c r="E2589" s="1" t="s">
        <v>252</v>
      </c>
      <c r="F2589" s="1" t="s">
        <v>253</v>
      </c>
      <c r="G2589" s="1" t="s">
        <v>159</v>
      </c>
      <c r="H2589" s="1" t="s">
        <v>36</v>
      </c>
      <c r="I2589" s="1" t="s">
        <v>84</v>
      </c>
      <c r="J2589" s="1" t="s">
        <v>81</v>
      </c>
      <c r="K2589" s="1" t="s">
        <v>129</v>
      </c>
      <c r="L2589" s="1" t="s">
        <v>386</v>
      </c>
      <c r="M2589" s="1" t="s">
        <v>12573</v>
      </c>
      <c r="N2589" s="1" t="s">
        <v>12574</v>
      </c>
      <c r="O2589" s="1" t="s">
        <v>122</v>
      </c>
      <c r="P2589" s="1" t="s">
        <v>246</v>
      </c>
      <c r="Q2589" s="1" t="s">
        <v>247</v>
      </c>
      <c r="R2589" s="1" t="s">
        <v>12575</v>
      </c>
      <c r="S2589" s="1" t="s">
        <v>3982</v>
      </c>
      <c r="T2589" s="1" t="s">
        <v>386</v>
      </c>
      <c r="U2589" s="1" t="s">
        <v>255</v>
      </c>
      <c r="V2589" s="18">
        <v>6.4814814814814813E-4</v>
      </c>
      <c r="W2589" s="18">
        <v>1.689814814814815E-3</v>
      </c>
      <c r="X2589" s="18">
        <v>1.0416666666666667E-3</v>
      </c>
      <c r="Y2589" s="1" t="e">
        <f>VLOOKUP(A2589,tickets!A:A,1,0)</f>
        <v>#N/A</v>
      </c>
    </row>
    <row r="2590" spans="1:25" x14ac:dyDescent="0.2">
      <c r="A2590" s="1" t="s">
        <v>3983</v>
      </c>
      <c r="B2590" s="1" t="s">
        <v>167</v>
      </c>
      <c r="C2590" s="1" t="s">
        <v>22</v>
      </c>
      <c r="D2590" s="1" t="s">
        <v>22</v>
      </c>
      <c r="E2590" s="1" t="s">
        <v>47</v>
      </c>
      <c r="F2590" s="1" t="s">
        <v>205</v>
      </c>
      <c r="G2590" s="1" t="s">
        <v>110</v>
      </c>
      <c r="H2590" s="1" t="s">
        <v>50</v>
      </c>
      <c r="I2590" s="1" t="s">
        <v>109</v>
      </c>
      <c r="J2590" s="1" t="s">
        <v>81</v>
      </c>
      <c r="K2590" s="1" t="s">
        <v>129</v>
      </c>
      <c r="L2590" s="1" t="s">
        <v>3987</v>
      </c>
      <c r="M2590" s="1" t="s">
        <v>3984</v>
      </c>
      <c r="N2590" s="1" t="s">
        <v>3985</v>
      </c>
      <c r="O2590" s="1" t="s">
        <v>122</v>
      </c>
      <c r="P2590" s="1" t="s">
        <v>279</v>
      </c>
      <c r="Q2590" s="1" t="s">
        <v>280</v>
      </c>
      <c r="R2590" s="1" t="s">
        <v>3986</v>
      </c>
      <c r="S2590" s="1" t="s">
        <v>3982</v>
      </c>
      <c r="T2590" s="1" t="s">
        <v>470</v>
      </c>
      <c r="U2590" s="1" t="s">
        <v>470</v>
      </c>
      <c r="V2590" s="18">
        <v>0</v>
      </c>
      <c r="W2590" s="18">
        <v>1.6319444444444445E-3</v>
      </c>
      <c r="X2590" s="18">
        <v>1.6319444444444445E-3</v>
      </c>
      <c r="Y2590" s="1" t="e">
        <f>VLOOKUP(A2590,tickets!A:A,1,0)</f>
        <v>#N/A</v>
      </c>
    </row>
    <row r="2591" spans="1:25" x14ac:dyDescent="0.2">
      <c r="A2591" s="1" t="s">
        <v>3970</v>
      </c>
      <c r="B2591" s="1" t="s">
        <v>216</v>
      </c>
      <c r="C2591" s="1" t="s">
        <v>18</v>
      </c>
      <c r="D2591" s="1" t="s">
        <v>242</v>
      </c>
      <c r="E2591" s="1" t="s">
        <v>57</v>
      </c>
      <c r="F2591" s="1" t="s">
        <v>147</v>
      </c>
      <c r="G2591" s="1" t="s">
        <v>110</v>
      </c>
      <c r="H2591" s="1" t="s">
        <v>40</v>
      </c>
      <c r="I2591" s="1" t="s">
        <v>117</v>
      </c>
      <c r="J2591" s="1" t="s">
        <v>81</v>
      </c>
      <c r="K2591" s="1" t="s">
        <v>121</v>
      </c>
      <c r="L2591" s="1" t="s">
        <v>3974</v>
      </c>
      <c r="M2591" s="1" t="s">
        <v>3971</v>
      </c>
      <c r="N2591" s="1" t="s">
        <v>3972</v>
      </c>
      <c r="O2591" s="1" t="s">
        <v>122</v>
      </c>
      <c r="P2591" s="1" t="s">
        <v>266</v>
      </c>
      <c r="Q2591" s="1" t="s">
        <v>267</v>
      </c>
      <c r="R2591" s="1" t="s">
        <v>3973</v>
      </c>
      <c r="S2591" s="1" t="s">
        <v>3862</v>
      </c>
      <c r="T2591" s="1" t="s">
        <v>9740</v>
      </c>
      <c r="U2591" s="1" t="s">
        <v>9095</v>
      </c>
      <c r="V2591" s="18">
        <v>0.14230324074074074</v>
      </c>
      <c r="W2591" s="18">
        <v>0.19315972222222222</v>
      </c>
      <c r="X2591" s="18">
        <v>5.0856481481481482E-2</v>
      </c>
      <c r="Y2591" s="1" t="e">
        <f>VLOOKUP(A2591,tickets!A:A,1,0)</f>
        <v>#N/A</v>
      </c>
    </row>
    <row r="2592" spans="1:25" x14ac:dyDescent="0.2">
      <c r="A2592" s="1" t="s">
        <v>4075</v>
      </c>
      <c r="B2592" s="1" t="s">
        <v>115</v>
      </c>
      <c r="C2592" s="1" t="s">
        <v>20</v>
      </c>
      <c r="D2592" s="1" t="s">
        <v>243</v>
      </c>
      <c r="E2592" s="1" t="s">
        <v>66</v>
      </c>
      <c r="F2592" s="1" t="s">
        <v>136</v>
      </c>
      <c r="G2592" s="1" t="s">
        <v>116</v>
      </c>
      <c r="H2592" s="1" t="s">
        <v>40</v>
      </c>
      <c r="I2592" s="1" t="s">
        <v>117</v>
      </c>
      <c r="J2592" s="1" t="s">
        <v>81</v>
      </c>
      <c r="K2592" s="1" t="s">
        <v>158</v>
      </c>
      <c r="L2592" s="1" t="s">
        <v>4079</v>
      </c>
      <c r="M2592" s="1" t="s">
        <v>4076</v>
      </c>
      <c r="N2592" s="1" t="s">
        <v>4077</v>
      </c>
      <c r="O2592" s="1" t="s">
        <v>122</v>
      </c>
      <c r="P2592" s="1" t="s">
        <v>246</v>
      </c>
      <c r="Q2592" s="1" t="s">
        <v>247</v>
      </c>
      <c r="R2592" s="1" t="s">
        <v>4078</v>
      </c>
      <c r="S2592" s="1" t="s">
        <v>3982</v>
      </c>
      <c r="T2592" s="1" t="s">
        <v>9159</v>
      </c>
      <c r="U2592" s="1" t="s">
        <v>9160</v>
      </c>
      <c r="V2592" s="18">
        <v>0.91641203703703711</v>
      </c>
      <c r="W2592" s="18">
        <v>0.96085648148148151</v>
      </c>
      <c r="X2592" s="18">
        <v>4.4444444444444446E-2</v>
      </c>
      <c r="Y2592" s="1" t="e">
        <f>VLOOKUP(A2592,tickets!A:A,1,0)</f>
        <v>#N/A</v>
      </c>
    </row>
    <row r="2593" spans="1:25" x14ac:dyDescent="0.2">
      <c r="A2593" s="1" t="s">
        <v>10501</v>
      </c>
      <c r="B2593" s="1" t="s">
        <v>115</v>
      </c>
      <c r="C2593" s="1" t="s">
        <v>20</v>
      </c>
      <c r="D2593" s="1" t="s">
        <v>243</v>
      </c>
      <c r="E2593" s="1" t="s">
        <v>65</v>
      </c>
      <c r="F2593" s="1" t="s">
        <v>144</v>
      </c>
      <c r="G2593" s="1" t="s">
        <v>116</v>
      </c>
      <c r="H2593" s="1" t="s">
        <v>40</v>
      </c>
      <c r="I2593" s="1" t="s">
        <v>117</v>
      </c>
      <c r="J2593" s="1" t="s">
        <v>81</v>
      </c>
      <c r="K2593" s="1" t="s">
        <v>111</v>
      </c>
      <c r="L2593" s="1" t="s">
        <v>10505</v>
      </c>
      <c r="M2593" s="1" t="s">
        <v>10502</v>
      </c>
      <c r="N2593" s="1" t="s">
        <v>10503</v>
      </c>
      <c r="O2593" s="1" t="s">
        <v>122</v>
      </c>
      <c r="P2593" s="1" t="s">
        <v>246</v>
      </c>
      <c r="Q2593" s="1" t="s">
        <v>247</v>
      </c>
      <c r="R2593" s="1" t="s">
        <v>10504</v>
      </c>
      <c r="S2593" s="1" t="s">
        <v>10459</v>
      </c>
      <c r="T2593" s="1" t="s">
        <v>12576</v>
      </c>
      <c r="U2593" s="1" t="s">
        <v>12577</v>
      </c>
      <c r="V2593" s="18">
        <v>3.8994907407407404</v>
      </c>
      <c r="W2593" s="18">
        <v>4.0239120370370367</v>
      </c>
      <c r="X2593" s="18">
        <v>0.12442129629629629</v>
      </c>
      <c r="Y2593" s="1" t="e">
        <f>VLOOKUP(A2593,tickets!A:A,1,0)</f>
        <v>#N/A</v>
      </c>
    </row>
    <row r="2594" spans="1:25" hidden="1" x14ac:dyDescent="0.2">
      <c r="A2594" s="1" t="s">
        <v>4063</v>
      </c>
      <c r="B2594" s="1" t="s">
        <v>124</v>
      </c>
      <c r="C2594" s="1" t="s">
        <v>18</v>
      </c>
      <c r="D2594" s="1" t="s">
        <v>277</v>
      </c>
      <c r="E2594" s="1" t="s">
        <v>61</v>
      </c>
      <c r="F2594" s="1" t="s">
        <v>125</v>
      </c>
      <c r="G2594" s="1" t="s">
        <v>123</v>
      </c>
      <c r="H2594" s="1" t="s">
        <v>50</v>
      </c>
      <c r="I2594" s="1" t="s">
        <v>109</v>
      </c>
      <c r="J2594" s="1" t="s">
        <v>80</v>
      </c>
      <c r="K2594" s="1" t="s">
        <v>131</v>
      </c>
      <c r="L2594" s="1" t="s">
        <v>2175</v>
      </c>
      <c r="M2594" s="1" t="s">
        <v>4064</v>
      </c>
      <c r="N2594" s="1" t="s">
        <v>4064</v>
      </c>
      <c r="O2594" s="1" t="s">
        <v>122</v>
      </c>
      <c r="P2594" s="1" t="s">
        <v>278</v>
      </c>
      <c r="Q2594" s="1" t="s">
        <v>278</v>
      </c>
      <c r="R2594" s="1" t="s">
        <v>4065</v>
      </c>
      <c r="S2594" s="1" t="s">
        <v>3982</v>
      </c>
      <c r="T2594" s="1" t="s">
        <v>9089</v>
      </c>
      <c r="U2594" s="1" t="s">
        <v>9090</v>
      </c>
      <c r="V2594" s="18">
        <v>0.85626157407407411</v>
      </c>
      <c r="W2594" s="18">
        <v>0.85930555555555566</v>
      </c>
      <c r="X2594" s="18">
        <v>3.0439814814814821E-3</v>
      </c>
      <c r="Y2594" s="1" t="e">
        <f>VLOOKUP(A2594,tickets!A:A,1,0)</f>
        <v>#N/A</v>
      </c>
    </row>
    <row r="2595" spans="1:25" hidden="1" x14ac:dyDescent="0.2">
      <c r="A2595" s="1" t="s">
        <v>3979</v>
      </c>
      <c r="B2595" s="1" t="s">
        <v>124</v>
      </c>
      <c r="C2595" s="1" t="s">
        <v>18</v>
      </c>
      <c r="D2595" s="1" t="s">
        <v>277</v>
      </c>
      <c r="E2595" s="1" t="s">
        <v>61</v>
      </c>
      <c r="F2595" s="1" t="s">
        <v>125</v>
      </c>
      <c r="G2595" s="1" t="s">
        <v>123</v>
      </c>
      <c r="H2595" s="1" t="s">
        <v>50</v>
      </c>
      <c r="I2595" s="1" t="s">
        <v>109</v>
      </c>
      <c r="J2595" s="1" t="s">
        <v>80</v>
      </c>
      <c r="K2595" s="1" t="s">
        <v>138</v>
      </c>
      <c r="L2595" s="1" t="s">
        <v>139</v>
      </c>
      <c r="M2595" s="1" t="s">
        <v>3980</v>
      </c>
      <c r="N2595" s="1" t="s">
        <v>3980</v>
      </c>
      <c r="O2595" s="1" t="s">
        <v>122</v>
      </c>
      <c r="P2595" s="1" t="s">
        <v>278</v>
      </c>
      <c r="Q2595" s="1" t="s">
        <v>278</v>
      </c>
      <c r="R2595" s="1" t="s">
        <v>3981</v>
      </c>
      <c r="S2595" s="1" t="s">
        <v>3982</v>
      </c>
      <c r="T2595" s="1" t="s">
        <v>511</v>
      </c>
      <c r="U2595" s="1" t="s">
        <v>469</v>
      </c>
      <c r="V2595" s="18">
        <v>0.17185185185185184</v>
      </c>
      <c r="W2595" s="18">
        <v>0.17541666666666667</v>
      </c>
      <c r="X2595" s="18">
        <v>3.5648148148148154E-3</v>
      </c>
      <c r="Y2595" s="1" t="e">
        <f>VLOOKUP(A2595,tickets!A:A,1,0)</f>
        <v>#N/A</v>
      </c>
    </row>
    <row r="2596" spans="1:25" hidden="1" x14ac:dyDescent="0.2">
      <c r="A2596" s="1" t="s">
        <v>3975</v>
      </c>
      <c r="B2596" s="1" t="s">
        <v>124</v>
      </c>
      <c r="C2596" s="1" t="s">
        <v>18</v>
      </c>
      <c r="D2596" s="1" t="s">
        <v>277</v>
      </c>
      <c r="E2596" s="1" t="s">
        <v>64</v>
      </c>
      <c r="F2596" s="1" t="s">
        <v>125</v>
      </c>
      <c r="G2596" s="1" t="s">
        <v>123</v>
      </c>
      <c r="H2596" s="1" t="s">
        <v>50</v>
      </c>
      <c r="I2596" s="1" t="s">
        <v>109</v>
      </c>
      <c r="J2596" s="1" t="s">
        <v>80</v>
      </c>
      <c r="K2596" s="1" t="s">
        <v>129</v>
      </c>
      <c r="L2596" s="1" t="s">
        <v>3978</v>
      </c>
      <c r="M2596" s="1" t="s">
        <v>3976</v>
      </c>
      <c r="N2596" s="1" t="s">
        <v>3976</v>
      </c>
      <c r="O2596" s="1" t="s">
        <v>122</v>
      </c>
      <c r="P2596" s="1" t="s">
        <v>266</v>
      </c>
      <c r="Q2596" s="1" t="s">
        <v>267</v>
      </c>
      <c r="R2596" s="1" t="s">
        <v>3977</v>
      </c>
      <c r="S2596" s="1" t="s">
        <v>3862</v>
      </c>
      <c r="T2596" s="1" t="s">
        <v>9273</v>
      </c>
      <c r="U2596" s="1" t="s">
        <v>9274</v>
      </c>
      <c r="V2596" s="18">
        <v>5.2719907407407403E-2</v>
      </c>
      <c r="W2596" s="18">
        <v>5.710648148148148E-2</v>
      </c>
      <c r="X2596" s="18">
        <v>4.386574074074074E-3</v>
      </c>
      <c r="Y2596" s="1" t="e">
        <f>VLOOKUP(A2596,tickets!A:A,1,0)</f>
        <v>#N/A</v>
      </c>
    </row>
    <row r="2597" spans="1:25" hidden="1" x14ac:dyDescent="0.2">
      <c r="A2597" s="1" t="s">
        <v>4013</v>
      </c>
      <c r="B2597" s="1" t="s">
        <v>124</v>
      </c>
      <c r="C2597" s="1" t="s">
        <v>18</v>
      </c>
      <c r="D2597" s="1" t="s">
        <v>277</v>
      </c>
      <c r="E2597" s="1" t="s">
        <v>61</v>
      </c>
      <c r="F2597" s="1" t="s">
        <v>125</v>
      </c>
      <c r="G2597" s="1" t="s">
        <v>123</v>
      </c>
      <c r="H2597" s="1" t="s">
        <v>50</v>
      </c>
      <c r="I2597" s="1" t="s">
        <v>109</v>
      </c>
      <c r="J2597" s="1" t="s">
        <v>80</v>
      </c>
      <c r="K2597" s="1" t="s">
        <v>121</v>
      </c>
      <c r="L2597" s="1" t="s">
        <v>4016</v>
      </c>
      <c r="M2597" s="1" t="s">
        <v>4014</v>
      </c>
      <c r="N2597" s="1" t="s">
        <v>4014</v>
      </c>
      <c r="O2597" s="1" t="s">
        <v>122</v>
      </c>
      <c r="P2597" s="1" t="s">
        <v>278</v>
      </c>
      <c r="Q2597" s="1" t="s">
        <v>278</v>
      </c>
      <c r="R2597" s="1" t="s">
        <v>4015</v>
      </c>
      <c r="S2597" s="1" t="s">
        <v>3982</v>
      </c>
      <c r="T2597" s="1" t="s">
        <v>9178</v>
      </c>
      <c r="U2597" s="1" t="s">
        <v>9179</v>
      </c>
      <c r="V2597" s="18">
        <v>0.30736111111111114</v>
      </c>
      <c r="W2597" s="18">
        <v>0.30896990740740743</v>
      </c>
      <c r="X2597" s="18">
        <v>1.6087962962962963E-3</v>
      </c>
      <c r="Y2597" s="1" t="e">
        <f>VLOOKUP(A2597,tickets!A:A,1,0)</f>
        <v>#N/A</v>
      </c>
    </row>
    <row r="2598" spans="1:25" x14ac:dyDescent="0.2">
      <c r="A2598" s="1" t="s">
        <v>10385</v>
      </c>
      <c r="B2598" s="1" t="s">
        <v>115</v>
      </c>
      <c r="C2598" s="1" t="s">
        <v>16</v>
      </c>
      <c r="D2598" s="1" t="s">
        <v>339</v>
      </c>
      <c r="E2598" s="1" t="s">
        <v>54</v>
      </c>
      <c r="F2598" s="1" t="s">
        <v>181</v>
      </c>
      <c r="G2598" s="1" t="s">
        <v>110</v>
      </c>
      <c r="H2598" s="1" t="s">
        <v>50</v>
      </c>
      <c r="I2598" s="1" t="s">
        <v>109</v>
      </c>
      <c r="J2598" s="1" t="s">
        <v>81</v>
      </c>
      <c r="K2598" s="1" t="s">
        <v>10386</v>
      </c>
      <c r="L2598" s="1" t="s">
        <v>3359</v>
      </c>
      <c r="M2598" s="1" t="s">
        <v>10387</v>
      </c>
      <c r="N2598" s="1" t="s">
        <v>10388</v>
      </c>
      <c r="O2598" s="1" t="s">
        <v>122</v>
      </c>
      <c r="P2598" s="1" t="s">
        <v>199</v>
      </c>
      <c r="Q2598" s="1" t="s">
        <v>408</v>
      </c>
      <c r="R2598" s="1" t="s">
        <v>10389</v>
      </c>
      <c r="S2598" s="1" t="s">
        <v>10459</v>
      </c>
      <c r="T2598" s="1" t="s">
        <v>12578</v>
      </c>
      <c r="U2598" s="1" t="s">
        <v>12579</v>
      </c>
      <c r="V2598" s="18">
        <v>3.2426736111111114</v>
      </c>
      <c r="W2598" s="18">
        <v>3.2820949074074073</v>
      </c>
      <c r="X2598" s="18">
        <v>3.9421296296296295E-2</v>
      </c>
      <c r="Y2598" s="1" t="e">
        <f>VLOOKUP(A2598,tickets!A:A,1,0)</f>
        <v>#N/A</v>
      </c>
    </row>
    <row r="2599" spans="1:25" hidden="1" x14ac:dyDescent="0.2">
      <c r="A2599" s="1" t="s">
        <v>9370</v>
      </c>
      <c r="B2599" s="1" t="s">
        <v>132</v>
      </c>
      <c r="C2599" s="1" t="s">
        <v>309</v>
      </c>
      <c r="D2599" s="1" t="s">
        <v>257</v>
      </c>
      <c r="E2599" s="1" t="s">
        <v>407</v>
      </c>
      <c r="F2599" s="1" t="s">
        <v>174</v>
      </c>
      <c r="G2599" s="1" t="s">
        <v>116</v>
      </c>
      <c r="H2599" s="1" t="s">
        <v>40</v>
      </c>
      <c r="I2599" s="1" t="s">
        <v>117</v>
      </c>
      <c r="J2599" s="1" t="s">
        <v>81</v>
      </c>
      <c r="K2599" s="1" t="s">
        <v>310</v>
      </c>
      <c r="L2599" s="1" t="s">
        <v>380</v>
      </c>
      <c r="M2599" s="1" t="s">
        <v>12580</v>
      </c>
      <c r="N2599" s="1" t="s">
        <v>12581</v>
      </c>
      <c r="O2599" s="1" t="s">
        <v>122</v>
      </c>
      <c r="P2599" s="1" t="s">
        <v>246</v>
      </c>
      <c r="Q2599" s="1" t="s">
        <v>247</v>
      </c>
      <c r="R2599" s="1" t="s">
        <v>12582</v>
      </c>
      <c r="S2599" s="1" t="s">
        <v>3982</v>
      </c>
      <c r="T2599" s="1" t="s">
        <v>9371</v>
      </c>
      <c r="U2599" s="1" t="s">
        <v>262</v>
      </c>
      <c r="V2599" s="18">
        <v>3.30787037037037E-2</v>
      </c>
      <c r="W2599" s="18">
        <v>4.1145833333333333E-2</v>
      </c>
      <c r="X2599" s="18">
        <v>8.0671296296296307E-3</v>
      </c>
      <c r="Y2599" s="1" t="e">
        <f>VLOOKUP(A2599,tickets!A:A,1,0)</f>
        <v>#N/A</v>
      </c>
    </row>
    <row r="2600" spans="1:25" hidden="1" x14ac:dyDescent="0.2">
      <c r="A2600" s="1" t="s">
        <v>9187</v>
      </c>
      <c r="B2600" s="1" t="s">
        <v>132</v>
      </c>
      <c r="C2600" s="1" t="s">
        <v>256</v>
      </c>
      <c r="D2600" s="1" t="s">
        <v>257</v>
      </c>
      <c r="E2600" s="1" t="s">
        <v>258</v>
      </c>
      <c r="F2600" s="1" t="s">
        <v>461</v>
      </c>
      <c r="G2600" s="1" t="s">
        <v>116</v>
      </c>
      <c r="H2600" s="1" t="s">
        <v>40</v>
      </c>
      <c r="I2600" s="1" t="s">
        <v>117</v>
      </c>
      <c r="J2600" s="1" t="s">
        <v>81</v>
      </c>
      <c r="K2600" s="1" t="s">
        <v>129</v>
      </c>
      <c r="L2600" s="1" t="s">
        <v>6133</v>
      </c>
      <c r="M2600" s="1" t="s">
        <v>12583</v>
      </c>
      <c r="N2600" s="1" t="s">
        <v>12584</v>
      </c>
      <c r="O2600" s="1" t="s">
        <v>122</v>
      </c>
      <c r="P2600" s="1" t="s">
        <v>199</v>
      </c>
      <c r="Q2600" s="1" t="s">
        <v>115</v>
      </c>
      <c r="R2600" s="1" t="s">
        <v>12585</v>
      </c>
      <c r="S2600" s="1" t="s">
        <v>3982</v>
      </c>
      <c r="T2600" s="1" t="s">
        <v>9188</v>
      </c>
      <c r="V2600" s="18">
        <v>0</v>
      </c>
      <c r="W2600" s="18">
        <v>1.4699074074074074E-2</v>
      </c>
      <c r="X2600" s="18">
        <v>1.4699074074074074E-2</v>
      </c>
      <c r="Y2600" s="1" t="e">
        <f>VLOOKUP(A2600,tickets!A:A,1,0)</f>
        <v>#N/A</v>
      </c>
    </row>
    <row r="2601" spans="1:25" hidden="1" x14ac:dyDescent="0.2">
      <c r="A2601" s="1" t="s">
        <v>9300</v>
      </c>
      <c r="B2601" s="1" t="s">
        <v>132</v>
      </c>
      <c r="C2601" s="1" t="s">
        <v>251</v>
      </c>
      <c r="D2601" s="1" t="s">
        <v>257</v>
      </c>
      <c r="E2601" s="1" t="s">
        <v>407</v>
      </c>
      <c r="F2601" s="1" t="s">
        <v>461</v>
      </c>
      <c r="G2601" s="1" t="s">
        <v>116</v>
      </c>
      <c r="H2601" s="1" t="s">
        <v>40</v>
      </c>
      <c r="I2601" s="1" t="s">
        <v>117</v>
      </c>
      <c r="J2601" s="1" t="s">
        <v>81</v>
      </c>
      <c r="K2601" s="1" t="s">
        <v>150</v>
      </c>
      <c r="L2601" s="1" t="s">
        <v>9156</v>
      </c>
      <c r="M2601" s="1" t="s">
        <v>12586</v>
      </c>
      <c r="N2601" s="1" t="s">
        <v>12587</v>
      </c>
      <c r="O2601" s="1" t="s">
        <v>122</v>
      </c>
      <c r="P2601" s="1" t="s">
        <v>199</v>
      </c>
      <c r="Q2601" s="1" t="s">
        <v>115</v>
      </c>
      <c r="R2601" s="1" t="s">
        <v>12588</v>
      </c>
      <c r="S2601" s="1" t="s">
        <v>3982</v>
      </c>
      <c r="T2601" s="1" t="s">
        <v>9301</v>
      </c>
      <c r="U2601" s="1" t="s">
        <v>9302</v>
      </c>
      <c r="V2601" s="18">
        <v>1.1956018518518517E-2</v>
      </c>
      <c r="W2601" s="18">
        <v>1.7141203703703704E-2</v>
      </c>
      <c r="X2601" s="18">
        <v>5.185185185185185E-3</v>
      </c>
      <c r="Y2601" s="1" t="e">
        <f>VLOOKUP(A2601,tickets!A:A,1,0)</f>
        <v>#N/A</v>
      </c>
    </row>
    <row r="2602" spans="1:25" hidden="1" x14ac:dyDescent="0.2">
      <c r="A2602" s="1" t="s">
        <v>4071</v>
      </c>
      <c r="B2602" s="1" t="s">
        <v>124</v>
      </c>
      <c r="C2602" s="1" t="s">
        <v>18</v>
      </c>
      <c r="D2602" s="1" t="s">
        <v>277</v>
      </c>
      <c r="E2602" s="1" t="s">
        <v>60</v>
      </c>
      <c r="F2602" s="1" t="s">
        <v>125</v>
      </c>
      <c r="G2602" s="1" t="s">
        <v>123</v>
      </c>
      <c r="H2602" s="1" t="s">
        <v>50</v>
      </c>
      <c r="I2602" s="1" t="s">
        <v>109</v>
      </c>
      <c r="J2602" s="1" t="s">
        <v>80</v>
      </c>
      <c r="K2602" s="1" t="s">
        <v>129</v>
      </c>
      <c r="L2602" s="1" t="s">
        <v>4074</v>
      </c>
      <c r="M2602" s="1" t="s">
        <v>4072</v>
      </c>
      <c r="N2602" s="1" t="s">
        <v>4072</v>
      </c>
      <c r="O2602" s="1" t="s">
        <v>122</v>
      </c>
      <c r="P2602" s="1" t="s">
        <v>278</v>
      </c>
      <c r="Q2602" s="1" t="s">
        <v>278</v>
      </c>
      <c r="R2602" s="1" t="s">
        <v>4073</v>
      </c>
      <c r="S2602" s="1" t="s">
        <v>3982</v>
      </c>
      <c r="T2602" s="1" t="s">
        <v>9196</v>
      </c>
      <c r="U2602" s="1" t="s">
        <v>9197</v>
      </c>
      <c r="V2602" s="18">
        <v>0.12717592592592594</v>
      </c>
      <c r="W2602" s="18">
        <v>0.13663194444444446</v>
      </c>
      <c r="X2602" s="18">
        <v>9.4560185185185181E-3</v>
      </c>
      <c r="Y2602" s="1" t="e">
        <f>VLOOKUP(A2602,tickets!A:A,1,0)</f>
        <v>#N/A</v>
      </c>
    </row>
    <row r="2603" spans="1:25" x14ac:dyDescent="0.2">
      <c r="A2603" s="1" t="s">
        <v>4008</v>
      </c>
      <c r="B2603" s="1" t="s">
        <v>115</v>
      </c>
      <c r="C2603" s="1" t="s">
        <v>22</v>
      </c>
      <c r="D2603" s="1" t="s">
        <v>243</v>
      </c>
      <c r="E2603" s="1" t="s">
        <v>47</v>
      </c>
      <c r="F2603" s="1" t="s">
        <v>120</v>
      </c>
      <c r="G2603" s="1" t="s">
        <v>116</v>
      </c>
      <c r="H2603" s="1" t="s">
        <v>40</v>
      </c>
      <c r="I2603" s="1" t="s">
        <v>117</v>
      </c>
      <c r="J2603" s="1" t="s">
        <v>81</v>
      </c>
      <c r="K2603" s="1" t="s">
        <v>138</v>
      </c>
      <c r="L2603" s="1" t="s">
        <v>4012</v>
      </c>
      <c r="M2603" s="1" t="s">
        <v>4009</v>
      </c>
      <c r="N2603" s="1" t="s">
        <v>4010</v>
      </c>
      <c r="O2603" s="1" t="s">
        <v>122</v>
      </c>
      <c r="P2603" s="1" t="s">
        <v>246</v>
      </c>
      <c r="Q2603" s="1" t="s">
        <v>247</v>
      </c>
      <c r="R2603" s="1" t="s">
        <v>4011</v>
      </c>
      <c r="S2603" s="1" t="s">
        <v>3982</v>
      </c>
      <c r="T2603" s="1" t="s">
        <v>9385</v>
      </c>
      <c r="U2603" s="1" t="s">
        <v>9386</v>
      </c>
      <c r="V2603" s="18">
        <v>0</v>
      </c>
      <c r="W2603" s="18">
        <v>2.5902777777777775E-2</v>
      </c>
      <c r="X2603" s="18">
        <v>2.5902777777777775E-2</v>
      </c>
      <c r="Y2603" s="1" t="e">
        <f>VLOOKUP(A2603,tickets!A:A,1,0)</f>
        <v>#N/A</v>
      </c>
    </row>
    <row r="2604" spans="1:25" x14ac:dyDescent="0.2">
      <c r="A2604" s="1" t="s">
        <v>4037</v>
      </c>
      <c r="B2604" s="1" t="s">
        <v>167</v>
      </c>
      <c r="C2604" s="1" t="s">
        <v>22</v>
      </c>
      <c r="D2604" s="1" t="s">
        <v>243</v>
      </c>
      <c r="E2604" s="1" t="s">
        <v>47</v>
      </c>
      <c r="F2604" s="1" t="s">
        <v>191</v>
      </c>
      <c r="G2604" s="1" t="s">
        <v>116</v>
      </c>
      <c r="H2604" s="1" t="s">
        <v>40</v>
      </c>
      <c r="I2604" s="1" t="s">
        <v>117</v>
      </c>
      <c r="J2604" s="1" t="s">
        <v>81</v>
      </c>
      <c r="K2604" s="1" t="s">
        <v>111</v>
      </c>
      <c r="L2604" s="1" t="s">
        <v>4041</v>
      </c>
      <c r="M2604" s="1" t="s">
        <v>4038</v>
      </c>
      <c r="N2604" s="1" t="s">
        <v>4039</v>
      </c>
      <c r="O2604" s="1" t="s">
        <v>122</v>
      </c>
      <c r="P2604" s="1" t="s">
        <v>279</v>
      </c>
      <c r="Q2604" s="1" t="s">
        <v>280</v>
      </c>
      <c r="R2604" s="1" t="s">
        <v>4040</v>
      </c>
      <c r="S2604" s="1" t="s">
        <v>3982</v>
      </c>
      <c r="T2604" s="1" t="s">
        <v>9387</v>
      </c>
      <c r="U2604" s="1" t="s">
        <v>9388</v>
      </c>
      <c r="V2604" s="18">
        <v>0</v>
      </c>
      <c r="W2604" s="18">
        <v>2.8206018518518519E-2</v>
      </c>
      <c r="X2604" s="18">
        <v>2.8206018518518519E-2</v>
      </c>
      <c r="Y2604" s="1" t="e">
        <f>VLOOKUP(A2604,tickets!A:A,1,0)</f>
        <v>#N/A</v>
      </c>
    </row>
    <row r="2605" spans="1:25" x14ac:dyDescent="0.2">
      <c r="A2605" s="1" t="s">
        <v>4032</v>
      </c>
      <c r="B2605" s="1" t="s">
        <v>167</v>
      </c>
      <c r="C2605" s="1" t="s">
        <v>22</v>
      </c>
      <c r="D2605" s="1" t="s">
        <v>243</v>
      </c>
      <c r="E2605" s="1" t="s">
        <v>47</v>
      </c>
      <c r="F2605" s="1" t="s">
        <v>120</v>
      </c>
      <c r="G2605" s="1" t="s">
        <v>116</v>
      </c>
      <c r="H2605" s="1" t="s">
        <v>40</v>
      </c>
      <c r="I2605" s="1" t="s">
        <v>117</v>
      </c>
      <c r="J2605" s="1" t="s">
        <v>81</v>
      </c>
      <c r="K2605" s="1" t="s">
        <v>138</v>
      </c>
      <c r="L2605" s="1" t="s">
        <v>4036</v>
      </c>
      <c r="M2605" s="1" t="s">
        <v>4033</v>
      </c>
      <c r="N2605" s="1" t="s">
        <v>4034</v>
      </c>
      <c r="O2605" s="1" t="s">
        <v>122</v>
      </c>
      <c r="P2605" s="1" t="s">
        <v>279</v>
      </c>
      <c r="Q2605" s="1" t="s">
        <v>280</v>
      </c>
      <c r="R2605" s="1" t="s">
        <v>4035</v>
      </c>
      <c r="S2605" s="1" t="s">
        <v>3982</v>
      </c>
      <c r="T2605" s="1" t="s">
        <v>9363</v>
      </c>
      <c r="U2605" s="1" t="s">
        <v>9364</v>
      </c>
      <c r="V2605" s="18">
        <v>0</v>
      </c>
      <c r="W2605" s="18">
        <v>2.5289351851851851E-2</v>
      </c>
      <c r="X2605" s="18">
        <v>2.5289351851851851E-2</v>
      </c>
      <c r="Y2605" s="1" t="e">
        <f>VLOOKUP(A2605,tickets!A:A,1,0)</f>
        <v>#N/A</v>
      </c>
    </row>
    <row r="2606" spans="1:25" hidden="1" x14ac:dyDescent="0.2">
      <c r="A2606" s="1" t="s">
        <v>9284</v>
      </c>
      <c r="B2606" s="1" t="s">
        <v>115</v>
      </c>
      <c r="C2606" s="1" t="s">
        <v>242</v>
      </c>
      <c r="D2606" s="1" t="s">
        <v>243</v>
      </c>
      <c r="E2606" s="1" t="s">
        <v>244</v>
      </c>
      <c r="F2606" s="1" t="s">
        <v>9285</v>
      </c>
      <c r="G2606" s="1" t="s">
        <v>110</v>
      </c>
      <c r="H2606" s="1" t="s">
        <v>50</v>
      </c>
      <c r="I2606" s="1" t="s">
        <v>109</v>
      </c>
      <c r="J2606" s="1" t="s">
        <v>81</v>
      </c>
      <c r="K2606" s="1" t="s">
        <v>402</v>
      </c>
      <c r="L2606" s="1" t="s">
        <v>9286</v>
      </c>
      <c r="M2606" s="1" t="s">
        <v>12589</v>
      </c>
      <c r="N2606" s="1" t="s">
        <v>12590</v>
      </c>
      <c r="O2606" s="1" t="s">
        <v>122</v>
      </c>
      <c r="P2606" s="1" t="s">
        <v>246</v>
      </c>
      <c r="Q2606" s="1" t="s">
        <v>247</v>
      </c>
      <c r="R2606" s="1" t="s">
        <v>12591</v>
      </c>
      <c r="S2606" s="1" t="s">
        <v>3982</v>
      </c>
      <c r="T2606" s="1" t="s">
        <v>9287</v>
      </c>
      <c r="V2606" s="18">
        <v>2.5462962962962961E-4</v>
      </c>
      <c r="W2606" s="18">
        <v>3.0393518518518518E-2</v>
      </c>
      <c r="X2606" s="18">
        <v>3.0138888888888885E-2</v>
      </c>
      <c r="Y2606" s="1" t="e">
        <f>VLOOKUP(A2606,tickets!A:A,1,0)</f>
        <v>#N/A</v>
      </c>
    </row>
    <row r="2607" spans="1:25" x14ac:dyDescent="0.2">
      <c r="A2607" s="1" t="s">
        <v>4066</v>
      </c>
      <c r="B2607" s="1" t="s">
        <v>115</v>
      </c>
      <c r="C2607" s="1" t="s">
        <v>19</v>
      </c>
      <c r="D2607" s="1" t="s">
        <v>243</v>
      </c>
      <c r="E2607" s="1" t="s">
        <v>63</v>
      </c>
      <c r="F2607" s="1" t="s">
        <v>191</v>
      </c>
      <c r="G2607" s="1" t="s">
        <v>116</v>
      </c>
      <c r="H2607" s="1" t="s">
        <v>40</v>
      </c>
      <c r="I2607" s="1" t="s">
        <v>117</v>
      </c>
      <c r="J2607" s="1" t="s">
        <v>81</v>
      </c>
      <c r="K2607" s="1" t="s">
        <v>2842</v>
      </c>
      <c r="L2607" s="1" t="s">
        <v>4070</v>
      </c>
      <c r="M2607" s="1" t="s">
        <v>4067</v>
      </c>
      <c r="N2607" s="1" t="s">
        <v>4068</v>
      </c>
      <c r="O2607" s="1" t="s">
        <v>122</v>
      </c>
      <c r="P2607" s="1" t="s">
        <v>246</v>
      </c>
      <c r="Q2607" s="1" t="s">
        <v>247</v>
      </c>
      <c r="R2607" s="1" t="s">
        <v>4069</v>
      </c>
      <c r="S2607" s="1" t="s">
        <v>3982</v>
      </c>
      <c r="T2607" s="1" t="s">
        <v>9290</v>
      </c>
      <c r="U2607" s="1" t="s">
        <v>409</v>
      </c>
      <c r="V2607" s="18">
        <v>6.5879629629629635E-2</v>
      </c>
      <c r="W2607" s="18">
        <v>0.13280092592592593</v>
      </c>
      <c r="X2607" s="18">
        <v>6.6921296296296298E-2</v>
      </c>
      <c r="Y2607" s="1" t="e">
        <f>VLOOKUP(A2607,tickets!A:A,1,0)</f>
        <v>#N/A</v>
      </c>
    </row>
    <row r="2608" spans="1:25" x14ac:dyDescent="0.2">
      <c r="A2608" s="1" t="s">
        <v>4080</v>
      </c>
      <c r="B2608" s="1" t="s">
        <v>115</v>
      </c>
      <c r="C2608" s="1" t="s">
        <v>19</v>
      </c>
      <c r="D2608" s="1" t="s">
        <v>243</v>
      </c>
      <c r="E2608" s="1" t="s">
        <v>64</v>
      </c>
      <c r="F2608" s="1" t="s">
        <v>120</v>
      </c>
      <c r="G2608" s="1" t="s">
        <v>116</v>
      </c>
      <c r="H2608" s="1" t="s">
        <v>40</v>
      </c>
      <c r="I2608" s="1" t="s">
        <v>117</v>
      </c>
      <c r="J2608" s="1" t="s">
        <v>81</v>
      </c>
      <c r="K2608" s="1" t="s">
        <v>459</v>
      </c>
      <c r="L2608" s="1" t="s">
        <v>4007</v>
      </c>
      <c r="M2608" s="1" t="s">
        <v>4081</v>
      </c>
      <c r="N2608" s="1" t="s">
        <v>4015</v>
      </c>
      <c r="O2608" s="1" t="s">
        <v>122</v>
      </c>
      <c r="P2608" s="1" t="s">
        <v>266</v>
      </c>
      <c r="Q2608" s="1" t="s">
        <v>267</v>
      </c>
      <c r="R2608" s="1" t="s">
        <v>4082</v>
      </c>
      <c r="S2608" s="1" t="s">
        <v>3982</v>
      </c>
      <c r="T2608" s="1" t="s">
        <v>9291</v>
      </c>
      <c r="U2608" s="1" t="s">
        <v>9292</v>
      </c>
      <c r="V2608" s="18">
        <v>0</v>
      </c>
      <c r="W2608" s="18">
        <v>0.22116898148148148</v>
      </c>
      <c r="X2608" s="18">
        <v>0.22116898148148148</v>
      </c>
      <c r="Y2608" s="1" t="e">
        <f>VLOOKUP(A2608,tickets!A:A,1,0)</f>
        <v>#N/A</v>
      </c>
    </row>
    <row r="2609" spans="1:25" x14ac:dyDescent="0.2">
      <c r="A2609" s="1" t="s">
        <v>4114</v>
      </c>
      <c r="B2609" s="1" t="s">
        <v>115</v>
      </c>
      <c r="C2609" s="1" t="s">
        <v>13</v>
      </c>
      <c r="D2609" s="1" t="s">
        <v>243</v>
      </c>
      <c r="E2609" s="1" t="s">
        <v>39</v>
      </c>
      <c r="F2609" s="1" t="s">
        <v>191</v>
      </c>
      <c r="G2609" s="1" t="s">
        <v>116</v>
      </c>
      <c r="H2609" s="1" t="s">
        <v>40</v>
      </c>
      <c r="I2609" s="1" t="s">
        <v>117</v>
      </c>
      <c r="J2609" s="1" t="s">
        <v>81</v>
      </c>
      <c r="K2609" s="1" t="s">
        <v>119</v>
      </c>
      <c r="L2609" s="1" t="s">
        <v>4118</v>
      </c>
      <c r="M2609" s="1" t="s">
        <v>4115</v>
      </c>
      <c r="N2609" s="1" t="s">
        <v>4116</v>
      </c>
      <c r="O2609" s="1" t="s">
        <v>122</v>
      </c>
      <c r="P2609" s="1" t="s">
        <v>246</v>
      </c>
      <c r="Q2609" s="1" t="s">
        <v>247</v>
      </c>
      <c r="R2609" s="1" t="s">
        <v>4117</v>
      </c>
      <c r="S2609" s="1" t="s">
        <v>4102</v>
      </c>
      <c r="T2609" s="1" t="s">
        <v>9293</v>
      </c>
      <c r="U2609" s="1" t="s">
        <v>9152</v>
      </c>
      <c r="V2609" s="18">
        <v>0.69481481481481477</v>
      </c>
      <c r="W2609" s="18">
        <v>0.87127314814814805</v>
      </c>
      <c r="X2609" s="18">
        <v>0.17645833333333336</v>
      </c>
      <c r="Y2609" s="1" t="e">
        <f>VLOOKUP(A2609,tickets!A:A,1,0)</f>
        <v>#N/A</v>
      </c>
    </row>
    <row r="2610" spans="1:25" x14ac:dyDescent="0.2">
      <c r="A2610" s="1" t="s">
        <v>10370</v>
      </c>
      <c r="B2610" s="1" t="s">
        <v>112</v>
      </c>
      <c r="C2610" s="1" t="s">
        <v>18</v>
      </c>
      <c r="D2610" s="1" t="s">
        <v>9031</v>
      </c>
      <c r="E2610" s="1" t="s">
        <v>57</v>
      </c>
      <c r="F2610" s="1" t="s">
        <v>4052</v>
      </c>
      <c r="G2610" s="1" t="s">
        <v>110</v>
      </c>
      <c r="H2610" s="1" t="s">
        <v>50</v>
      </c>
      <c r="I2610" s="1" t="s">
        <v>109</v>
      </c>
      <c r="J2610" s="1" t="s">
        <v>81</v>
      </c>
      <c r="K2610" s="1" t="s">
        <v>114</v>
      </c>
      <c r="L2610" s="1" t="s">
        <v>10374</v>
      </c>
      <c r="M2610" s="1" t="s">
        <v>10371</v>
      </c>
      <c r="N2610" s="1" t="s">
        <v>10372</v>
      </c>
      <c r="O2610" s="1" t="s">
        <v>122</v>
      </c>
      <c r="P2610" s="1" t="s">
        <v>6163</v>
      </c>
      <c r="Q2610" s="1" t="s">
        <v>6164</v>
      </c>
      <c r="R2610" s="1" t="s">
        <v>10373</v>
      </c>
      <c r="S2610" s="1" t="s">
        <v>10459</v>
      </c>
      <c r="T2610" s="1" t="s">
        <v>12592</v>
      </c>
      <c r="U2610" s="1" t="s">
        <v>12593</v>
      </c>
      <c r="V2610" s="18">
        <v>2.8133912037037039</v>
      </c>
      <c r="W2610" s="18">
        <v>2.9980092592592591</v>
      </c>
      <c r="X2610" s="18">
        <v>0.18461805555555555</v>
      </c>
      <c r="Y2610" s="1" t="e">
        <f>VLOOKUP(A2610,tickets!A:A,1,0)</f>
        <v>#N/A</v>
      </c>
    </row>
    <row r="2611" spans="1:25" x14ac:dyDescent="0.2">
      <c r="A2611" s="1" t="s">
        <v>4058</v>
      </c>
      <c r="B2611" s="1" t="s">
        <v>115</v>
      </c>
      <c r="C2611" s="1" t="s">
        <v>18</v>
      </c>
      <c r="D2611" s="1" t="s">
        <v>243</v>
      </c>
      <c r="E2611" s="1" t="s">
        <v>61</v>
      </c>
      <c r="F2611" s="1" t="s">
        <v>120</v>
      </c>
      <c r="G2611" s="1" t="s">
        <v>116</v>
      </c>
      <c r="H2611" s="1" t="s">
        <v>40</v>
      </c>
      <c r="I2611" s="1" t="s">
        <v>117</v>
      </c>
      <c r="J2611" s="1" t="s">
        <v>81</v>
      </c>
      <c r="K2611" s="1" t="s">
        <v>111</v>
      </c>
      <c r="L2611" s="1" t="s">
        <v>4062</v>
      </c>
      <c r="M2611" s="1" t="s">
        <v>4059</v>
      </c>
      <c r="N2611" s="1" t="s">
        <v>4060</v>
      </c>
      <c r="O2611" s="1" t="s">
        <v>122</v>
      </c>
      <c r="P2611" s="1" t="s">
        <v>246</v>
      </c>
      <c r="Q2611" s="1" t="s">
        <v>247</v>
      </c>
      <c r="R2611" s="1" t="s">
        <v>4061</v>
      </c>
      <c r="S2611" s="1" t="s">
        <v>3982</v>
      </c>
      <c r="T2611" s="1" t="s">
        <v>9149</v>
      </c>
      <c r="U2611" s="1" t="s">
        <v>9150</v>
      </c>
      <c r="V2611" s="18">
        <v>8.8425925925925911E-3</v>
      </c>
      <c r="W2611" s="18">
        <v>8.1921296296296298E-2</v>
      </c>
      <c r="X2611" s="18">
        <v>7.3078703703703715E-2</v>
      </c>
      <c r="Y2611" s="1" t="e">
        <f>VLOOKUP(A2611,tickets!A:A,1,0)</f>
        <v>#N/A</v>
      </c>
    </row>
    <row r="2612" spans="1:25" x14ac:dyDescent="0.2">
      <c r="A2612" s="1" t="s">
        <v>4047</v>
      </c>
      <c r="B2612" s="1" t="s">
        <v>176</v>
      </c>
      <c r="C2612" s="1" t="s">
        <v>19</v>
      </c>
      <c r="D2612" s="1" t="s">
        <v>9031</v>
      </c>
      <c r="E2612" s="1" t="s">
        <v>63</v>
      </c>
      <c r="F2612" s="1" t="s">
        <v>4052</v>
      </c>
      <c r="G2612" s="1" t="s">
        <v>159</v>
      </c>
      <c r="H2612" s="1" t="s">
        <v>36</v>
      </c>
      <c r="I2612" s="1" t="s">
        <v>84</v>
      </c>
      <c r="J2612" s="1" t="s">
        <v>81</v>
      </c>
      <c r="K2612" s="1" t="s">
        <v>114</v>
      </c>
      <c r="L2612" s="1" t="s">
        <v>4051</v>
      </c>
      <c r="M2612" s="1" t="s">
        <v>4048</v>
      </c>
      <c r="N2612" s="1" t="s">
        <v>4049</v>
      </c>
      <c r="O2612" s="1" t="s">
        <v>122</v>
      </c>
      <c r="P2612" s="1" t="s">
        <v>384</v>
      </c>
      <c r="Q2612" s="1" t="s">
        <v>385</v>
      </c>
      <c r="R2612" s="1" t="s">
        <v>4050</v>
      </c>
      <c r="S2612" s="1" t="s">
        <v>3982</v>
      </c>
      <c r="T2612" s="1" t="s">
        <v>414</v>
      </c>
      <c r="U2612" s="1" t="s">
        <v>382</v>
      </c>
      <c r="V2612" s="18">
        <v>0</v>
      </c>
      <c r="W2612" s="18">
        <v>1.6898148148148148E-2</v>
      </c>
      <c r="X2612" s="18">
        <v>1.6898148148148148E-2</v>
      </c>
      <c r="Y2612" s="1" t="e">
        <f>VLOOKUP(A2612,tickets!A:A,1,0)</f>
        <v>#N/A</v>
      </c>
    </row>
    <row r="2613" spans="1:25" hidden="1" x14ac:dyDescent="0.2">
      <c r="A2613" s="1" t="s">
        <v>8980</v>
      </c>
      <c r="B2613" s="1" t="s">
        <v>132</v>
      </c>
      <c r="C2613" s="1" t="s">
        <v>250</v>
      </c>
      <c r="D2613" s="1" t="s">
        <v>251</v>
      </c>
      <c r="E2613" s="1" t="s">
        <v>289</v>
      </c>
      <c r="F2613" s="1" t="s">
        <v>290</v>
      </c>
      <c r="G2613" s="1" t="s">
        <v>110</v>
      </c>
      <c r="H2613" s="1" t="s">
        <v>50</v>
      </c>
      <c r="I2613" s="1" t="s">
        <v>109</v>
      </c>
      <c r="J2613" s="1" t="s">
        <v>81</v>
      </c>
      <c r="K2613" s="1" t="s">
        <v>129</v>
      </c>
      <c r="L2613" s="1" t="s">
        <v>254</v>
      </c>
      <c r="M2613" s="1" t="s">
        <v>12594</v>
      </c>
      <c r="N2613" s="1" t="s">
        <v>12595</v>
      </c>
      <c r="O2613" s="1" t="s">
        <v>122</v>
      </c>
      <c r="P2613" s="1" t="s">
        <v>246</v>
      </c>
      <c r="Q2613" s="1" t="s">
        <v>247</v>
      </c>
      <c r="R2613" s="1" t="s">
        <v>12596</v>
      </c>
      <c r="S2613" s="1" t="s">
        <v>3982</v>
      </c>
      <c r="T2613" s="1" t="s">
        <v>254</v>
      </c>
      <c r="U2613" s="1" t="s">
        <v>346</v>
      </c>
      <c r="V2613" s="18">
        <v>9.8379629629629642E-4</v>
      </c>
      <c r="W2613" s="18">
        <v>1.8981481481481482E-3</v>
      </c>
      <c r="X2613" s="18">
        <v>9.1435185185185185E-4</v>
      </c>
      <c r="Y2613" s="1" t="e">
        <f>VLOOKUP(A2613,tickets!A:A,1,0)</f>
        <v>#N/A</v>
      </c>
    </row>
    <row r="2614" spans="1:25" x14ac:dyDescent="0.2">
      <c r="A2614" s="1" t="s">
        <v>4053</v>
      </c>
      <c r="B2614" s="1" t="s">
        <v>175</v>
      </c>
      <c r="C2614" s="1" t="s">
        <v>24</v>
      </c>
      <c r="D2614" s="1" t="s">
        <v>24</v>
      </c>
      <c r="E2614" s="1" t="s">
        <v>54</v>
      </c>
      <c r="F2614" s="1" t="s">
        <v>183</v>
      </c>
      <c r="G2614" s="1" t="s">
        <v>110</v>
      </c>
      <c r="H2614" s="1" t="s">
        <v>50</v>
      </c>
      <c r="I2614" s="1" t="s">
        <v>109</v>
      </c>
      <c r="J2614" s="1" t="s">
        <v>81</v>
      </c>
      <c r="K2614" s="1" t="s">
        <v>111</v>
      </c>
      <c r="L2614" s="1" t="s">
        <v>4057</v>
      </c>
      <c r="M2614" s="1" t="s">
        <v>4054</v>
      </c>
      <c r="N2614" s="1" t="s">
        <v>4055</v>
      </c>
      <c r="O2614" s="1" t="s">
        <v>122</v>
      </c>
      <c r="P2614" s="1" t="s">
        <v>266</v>
      </c>
      <c r="Q2614" s="1" t="s">
        <v>330</v>
      </c>
      <c r="R2614" s="1" t="s">
        <v>4056</v>
      </c>
      <c r="S2614" s="1" t="s">
        <v>3982</v>
      </c>
      <c r="T2614" s="1" t="s">
        <v>9360</v>
      </c>
      <c r="V2614" s="18">
        <v>0.11009259259259259</v>
      </c>
      <c r="W2614" s="18">
        <v>0.11020833333333334</v>
      </c>
      <c r="X2614" s="18">
        <v>1.1574074074074073E-4</v>
      </c>
      <c r="Y2614" s="1" t="e">
        <f>VLOOKUP(A2614,tickets!A:A,1,0)</f>
        <v>#N/A</v>
      </c>
    </row>
    <row r="2615" spans="1:25" hidden="1" x14ac:dyDescent="0.2">
      <c r="A2615" s="1" t="s">
        <v>9276</v>
      </c>
      <c r="B2615" s="1" t="s">
        <v>132</v>
      </c>
      <c r="C2615" s="1" t="s">
        <v>256</v>
      </c>
      <c r="D2615" s="1" t="s">
        <v>257</v>
      </c>
      <c r="E2615" s="1" t="s">
        <v>258</v>
      </c>
      <c r="F2615" s="1" t="s">
        <v>174</v>
      </c>
      <c r="G2615" s="1" t="s">
        <v>116</v>
      </c>
      <c r="H2615" s="1" t="s">
        <v>40</v>
      </c>
      <c r="I2615" s="1" t="s">
        <v>117</v>
      </c>
      <c r="J2615" s="1" t="s">
        <v>81</v>
      </c>
      <c r="K2615" s="1" t="s">
        <v>129</v>
      </c>
      <c r="L2615" s="1" t="s">
        <v>264</v>
      </c>
      <c r="M2615" s="1" t="s">
        <v>12597</v>
      </c>
      <c r="N2615" s="1" t="s">
        <v>12598</v>
      </c>
      <c r="O2615" s="1" t="s">
        <v>122</v>
      </c>
      <c r="P2615" s="1" t="s">
        <v>199</v>
      </c>
      <c r="Q2615" s="1" t="s">
        <v>115</v>
      </c>
      <c r="R2615" s="1" t="s">
        <v>12599</v>
      </c>
      <c r="S2615" s="1" t="s">
        <v>3982</v>
      </c>
      <c r="T2615" s="1" t="s">
        <v>9277</v>
      </c>
      <c r="V2615" s="18">
        <v>0.10810185185185185</v>
      </c>
      <c r="W2615" s="18">
        <v>0.14760416666666668</v>
      </c>
      <c r="X2615" s="18">
        <v>3.9502314814814816E-2</v>
      </c>
      <c r="Y2615" s="1" t="e">
        <f>VLOOKUP(A2615,tickets!A:A,1,0)</f>
        <v>#N/A</v>
      </c>
    </row>
    <row r="2616" spans="1:25" hidden="1" x14ac:dyDescent="0.2">
      <c r="A2616" s="1" t="s">
        <v>9115</v>
      </c>
      <c r="B2616" s="1" t="s">
        <v>132</v>
      </c>
      <c r="C2616" s="1" t="s">
        <v>309</v>
      </c>
      <c r="D2616" s="1" t="s">
        <v>257</v>
      </c>
      <c r="E2616" s="1" t="s">
        <v>244</v>
      </c>
      <c r="F2616" s="1" t="s">
        <v>174</v>
      </c>
      <c r="G2616" s="1" t="s">
        <v>116</v>
      </c>
      <c r="H2616" s="1" t="s">
        <v>40</v>
      </c>
      <c r="I2616" s="1" t="s">
        <v>117</v>
      </c>
      <c r="J2616" s="1" t="s">
        <v>81</v>
      </c>
      <c r="K2616" s="1" t="s">
        <v>9116</v>
      </c>
      <c r="L2616" s="1" t="s">
        <v>9117</v>
      </c>
      <c r="M2616" s="1" t="s">
        <v>12600</v>
      </c>
      <c r="N2616" s="1" t="s">
        <v>12601</v>
      </c>
      <c r="O2616" s="1" t="s">
        <v>122</v>
      </c>
      <c r="P2616" s="1" t="s">
        <v>246</v>
      </c>
      <c r="Q2616" s="1" t="s">
        <v>247</v>
      </c>
      <c r="R2616" s="1" t="s">
        <v>12602</v>
      </c>
      <c r="S2616" s="1" t="s">
        <v>3982</v>
      </c>
      <c r="T2616" s="1" t="s">
        <v>9118</v>
      </c>
      <c r="U2616" s="1" t="s">
        <v>375</v>
      </c>
      <c r="V2616" s="18">
        <v>1.6782407407407406E-3</v>
      </c>
      <c r="W2616" s="18">
        <v>9.9884259259259266E-3</v>
      </c>
      <c r="X2616" s="18">
        <v>8.3101851851851861E-3</v>
      </c>
      <c r="Y2616" s="1" t="e">
        <f>VLOOKUP(A2616,tickets!A:A,1,0)</f>
        <v>#N/A</v>
      </c>
    </row>
    <row r="2617" spans="1:25" x14ac:dyDescent="0.2">
      <c r="A2617" s="1" t="s">
        <v>10390</v>
      </c>
      <c r="B2617" s="1" t="s">
        <v>175</v>
      </c>
      <c r="C2617" s="1" t="s">
        <v>24</v>
      </c>
      <c r="D2617" s="1" t="s">
        <v>24</v>
      </c>
      <c r="E2617" s="1" t="s">
        <v>54</v>
      </c>
      <c r="F2617" s="1" t="s">
        <v>183</v>
      </c>
      <c r="G2617" s="1" t="s">
        <v>110</v>
      </c>
      <c r="H2617" s="1" t="s">
        <v>50</v>
      </c>
      <c r="I2617" s="1" t="s">
        <v>109</v>
      </c>
      <c r="J2617" s="1" t="s">
        <v>81</v>
      </c>
      <c r="K2617" s="1" t="s">
        <v>111</v>
      </c>
      <c r="L2617" s="1" t="s">
        <v>10394</v>
      </c>
      <c r="M2617" s="1" t="s">
        <v>10391</v>
      </c>
      <c r="N2617" s="1" t="s">
        <v>10392</v>
      </c>
      <c r="O2617" s="1" t="s">
        <v>122</v>
      </c>
      <c r="P2617" s="1" t="s">
        <v>266</v>
      </c>
      <c r="Q2617" s="1" t="s">
        <v>330</v>
      </c>
      <c r="R2617" s="1" t="s">
        <v>10393</v>
      </c>
      <c r="S2617" s="1" t="s">
        <v>10459</v>
      </c>
      <c r="T2617" s="1" t="s">
        <v>12603</v>
      </c>
      <c r="V2617" s="18">
        <v>3.0745717592592592</v>
      </c>
      <c r="W2617" s="18">
        <v>3.0751620370370372</v>
      </c>
      <c r="X2617" s="18">
        <v>5.9027777777777778E-4</v>
      </c>
      <c r="Y2617" s="1" t="e">
        <f>VLOOKUP(A2617,tickets!A:A,1,0)</f>
        <v>#N/A</v>
      </c>
    </row>
    <row r="2618" spans="1:25" hidden="1" x14ac:dyDescent="0.2">
      <c r="A2618" s="1" t="s">
        <v>8987</v>
      </c>
      <c r="B2618" s="1" t="s">
        <v>132</v>
      </c>
      <c r="C2618" s="1" t="s">
        <v>309</v>
      </c>
      <c r="D2618" s="1" t="s">
        <v>257</v>
      </c>
      <c r="E2618" s="1" t="s">
        <v>244</v>
      </c>
      <c r="F2618" s="1" t="s">
        <v>219</v>
      </c>
      <c r="G2618" s="1" t="s">
        <v>116</v>
      </c>
      <c r="H2618" s="1" t="s">
        <v>40</v>
      </c>
      <c r="I2618" s="1" t="s">
        <v>117</v>
      </c>
      <c r="J2618" s="1" t="s">
        <v>81</v>
      </c>
      <c r="K2618" s="1" t="s">
        <v>129</v>
      </c>
      <c r="L2618" s="1" t="s">
        <v>314</v>
      </c>
      <c r="M2618" s="1" t="s">
        <v>12604</v>
      </c>
      <c r="N2618" s="1" t="s">
        <v>12605</v>
      </c>
      <c r="O2618" s="1" t="s">
        <v>122</v>
      </c>
      <c r="P2618" s="1" t="s">
        <v>246</v>
      </c>
      <c r="Q2618" s="1" t="s">
        <v>247</v>
      </c>
      <c r="R2618" s="1" t="s">
        <v>12606</v>
      </c>
      <c r="S2618" s="1" t="s">
        <v>3982</v>
      </c>
      <c r="T2618" s="1" t="s">
        <v>8988</v>
      </c>
      <c r="U2618" s="1" t="s">
        <v>375</v>
      </c>
      <c r="V2618" s="18">
        <v>1.8750000000000001E-3</v>
      </c>
      <c r="W2618" s="18">
        <v>7.2453703703703708E-3</v>
      </c>
      <c r="X2618" s="18">
        <v>5.37037037037037E-3</v>
      </c>
      <c r="Y2618" s="1" t="e">
        <f>VLOOKUP(A2618,tickets!A:A,1,0)</f>
        <v>#N/A</v>
      </c>
    </row>
    <row r="2619" spans="1:25" x14ac:dyDescent="0.2">
      <c r="A2619" s="1" t="s">
        <v>4094</v>
      </c>
      <c r="B2619" s="1" t="s">
        <v>112</v>
      </c>
      <c r="C2619" s="1" t="s">
        <v>18</v>
      </c>
      <c r="D2619" s="1" t="s">
        <v>18</v>
      </c>
      <c r="E2619" s="1" t="s">
        <v>60</v>
      </c>
      <c r="F2619" s="1" t="s">
        <v>445</v>
      </c>
      <c r="G2619" s="1" t="s">
        <v>110</v>
      </c>
      <c r="H2619" s="1" t="s">
        <v>50</v>
      </c>
      <c r="I2619" s="1" t="s">
        <v>109</v>
      </c>
      <c r="J2619" s="1" t="s">
        <v>81</v>
      </c>
      <c r="K2619" s="1" t="s">
        <v>111</v>
      </c>
      <c r="L2619" s="1" t="s">
        <v>4098</v>
      </c>
      <c r="M2619" s="1" t="s">
        <v>4095</v>
      </c>
      <c r="N2619" s="1" t="s">
        <v>4096</v>
      </c>
      <c r="O2619" s="1" t="s">
        <v>122</v>
      </c>
      <c r="P2619" s="1" t="s">
        <v>266</v>
      </c>
      <c r="Q2619" s="1" t="s">
        <v>267</v>
      </c>
      <c r="R2619" s="1" t="s">
        <v>4097</v>
      </c>
      <c r="S2619" s="1" t="s">
        <v>3982</v>
      </c>
      <c r="T2619" s="1" t="s">
        <v>9201</v>
      </c>
      <c r="U2619" s="1" t="s">
        <v>9202</v>
      </c>
      <c r="V2619" s="18">
        <v>0</v>
      </c>
      <c r="W2619" s="18">
        <v>7.6851851851851847E-3</v>
      </c>
      <c r="X2619" s="18">
        <v>7.6851851851851847E-3</v>
      </c>
      <c r="Y2619" s="1" t="e">
        <f>VLOOKUP(A2619,tickets!A:A,1,0)</f>
        <v>#N/A</v>
      </c>
    </row>
    <row r="2620" spans="1:25" hidden="1" x14ac:dyDescent="0.2">
      <c r="A2620" s="1" t="s">
        <v>9369</v>
      </c>
      <c r="B2620" s="1" t="s">
        <v>132</v>
      </c>
      <c r="C2620" s="1" t="s">
        <v>250</v>
      </c>
      <c r="D2620" s="1" t="s">
        <v>251</v>
      </c>
      <c r="E2620" s="1" t="s">
        <v>289</v>
      </c>
      <c r="F2620" s="1" t="s">
        <v>290</v>
      </c>
      <c r="G2620" s="1" t="s">
        <v>110</v>
      </c>
      <c r="H2620" s="1" t="s">
        <v>50</v>
      </c>
      <c r="I2620" s="1" t="s">
        <v>109</v>
      </c>
      <c r="J2620" s="1" t="s">
        <v>81</v>
      </c>
      <c r="K2620" s="1" t="s">
        <v>129</v>
      </c>
      <c r="L2620" s="1" t="s">
        <v>9170</v>
      </c>
      <c r="M2620" s="1" t="s">
        <v>12607</v>
      </c>
      <c r="N2620" s="1" t="s">
        <v>12608</v>
      </c>
      <c r="O2620" s="1" t="s">
        <v>122</v>
      </c>
      <c r="P2620" s="1" t="s">
        <v>246</v>
      </c>
      <c r="Q2620" s="1" t="s">
        <v>247</v>
      </c>
      <c r="R2620" s="1" t="s">
        <v>12609</v>
      </c>
      <c r="S2620" s="1" t="s">
        <v>3982</v>
      </c>
      <c r="T2620" s="1" t="s">
        <v>9170</v>
      </c>
      <c r="U2620" s="1" t="s">
        <v>369</v>
      </c>
      <c r="V2620" s="18">
        <v>7.8703703703703705E-4</v>
      </c>
      <c r="W2620" s="18">
        <v>1.4930555555555556E-3</v>
      </c>
      <c r="X2620" s="18">
        <v>7.0601851851851847E-4</v>
      </c>
      <c r="Y2620" s="1" t="e">
        <f>VLOOKUP(A2620,tickets!A:A,1,0)</f>
        <v>#N/A</v>
      </c>
    </row>
    <row r="2621" spans="1:25" x14ac:dyDescent="0.2">
      <c r="A2621" s="1" t="s">
        <v>4162</v>
      </c>
      <c r="B2621" s="1" t="s">
        <v>115</v>
      </c>
      <c r="C2621" s="1" t="s">
        <v>20</v>
      </c>
      <c r="D2621" s="1" t="s">
        <v>243</v>
      </c>
      <c r="E2621" s="1" t="s">
        <v>59</v>
      </c>
      <c r="F2621" s="1" t="s">
        <v>191</v>
      </c>
      <c r="G2621" s="1" t="s">
        <v>116</v>
      </c>
      <c r="H2621" s="1" t="s">
        <v>40</v>
      </c>
      <c r="I2621" s="1" t="s">
        <v>117</v>
      </c>
      <c r="J2621" s="1" t="s">
        <v>81</v>
      </c>
      <c r="K2621" s="1" t="s">
        <v>111</v>
      </c>
      <c r="L2621" s="1" t="s">
        <v>4166</v>
      </c>
      <c r="M2621" s="1" t="s">
        <v>4163</v>
      </c>
      <c r="N2621" s="1" t="s">
        <v>4164</v>
      </c>
      <c r="O2621" s="1" t="s">
        <v>122</v>
      </c>
      <c r="P2621" s="1" t="s">
        <v>266</v>
      </c>
      <c r="Q2621" s="1" t="s">
        <v>267</v>
      </c>
      <c r="R2621" s="1" t="s">
        <v>4165</v>
      </c>
      <c r="S2621" s="1" t="s">
        <v>10459</v>
      </c>
      <c r="T2621" s="1" t="s">
        <v>12610</v>
      </c>
      <c r="U2621" s="1" t="s">
        <v>12611</v>
      </c>
      <c r="V2621" s="18">
        <v>2.741597222222222</v>
      </c>
      <c r="W2621" s="18">
        <v>2.8086689814814814</v>
      </c>
      <c r="X2621" s="18">
        <v>6.7071759259259262E-2</v>
      </c>
      <c r="Y2621" s="1" t="e">
        <f>VLOOKUP(A2621,tickets!A:A,1,0)</f>
        <v>#N/A</v>
      </c>
    </row>
    <row r="2622" spans="1:25" x14ac:dyDescent="0.2">
      <c r="A2622" s="1" t="s">
        <v>10466</v>
      </c>
      <c r="B2622" s="1" t="s">
        <v>115</v>
      </c>
      <c r="C2622" s="1" t="s">
        <v>20</v>
      </c>
      <c r="D2622" s="1" t="s">
        <v>243</v>
      </c>
      <c r="E2622" s="1" t="s">
        <v>67</v>
      </c>
      <c r="F2622" s="1" t="s">
        <v>191</v>
      </c>
      <c r="G2622" s="1" t="s">
        <v>116</v>
      </c>
      <c r="H2622" s="1" t="s">
        <v>40</v>
      </c>
      <c r="I2622" s="1" t="s">
        <v>117</v>
      </c>
      <c r="J2622" s="1" t="s">
        <v>81</v>
      </c>
      <c r="K2622" s="1" t="s">
        <v>111</v>
      </c>
      <c r="L2622" s="1" t="s">
        <v>10470</v>
      </c>
      <c r="M2622" s="1" t="s">
        <v>10467</v>
      </c>
      <c r="N2622" s="1" t="s">
        <v>10468</v>
      </c>
      <c r="O2622" s="1" t="s">
        <v>122</v>
      </c>
      <c r="P2622" s="1" t="s">
        <v>246</v>
      </c>
      <c r="Q2622" s="1" t="s">
        <v>247</v>
      </c>
      <c r="R2622" s="1" t="s">
        <v>10469</v>
      </c>
      <c r="S2622" s="1" t="s">
        <v>10459</v>
      </c>
      <c r="T2622" s="1" t="s">
        <v>12612</v>
      </c>
      <c r="U2622" s="1" t="s">
        <v>12613</v>
      </c>
      <c r="V2622" s="18">
        <v>3.0469097222222223</v>
      </c>
      <c r="W2622" s="18">
        <v>3.0631828703703703</v>
      </c>
      <c r="X2622" s="18">
        <v>1.6273148148148148E-2</v>
      </c>
      <c r="Y2622" s="1" t="e">
        <f>VLOOKUP(A2622,tickets!A:A,1,0)</f>
        <v>#N/A</v>
      </c>
    </row>
    <row r="2623" spans="1:25" hidden="1" x14ac:dyDescent="0.2">
      <c r="A2623" s="1" t="s">
        <v>8951</v>
      </c>
      <c r="B2623" s="1" t="s">
        <v>132</v>
      </c>
      <c r="C2623" s="1" t="s">
        <v>250</v>
      </c>
      <c r="D2623" s="1" t="s">
        <v>251</v>
      </c>
      <c r="E2623" s="1" t="s">
        <v>289</v>
      </c>
      <c r="F2623" s="1" t="s">
        <v>290</v>
      </c>
      <c r="G2623" s="1" t="s">
        <v>110</v>
      </c>
      <c r="H2623" s="1" t="s">
        <v>50</v>
      </c>
      <c r="I2623" s="1" t="s">
        <v>109</v>
      </c>
      <c r="J2623" s="1" t="s">
        <v>81</v>
      </c>
      <c r="K2623" s="1" t="s">
        <v>129</v>
      </c>
      <c r="L2623" s="1" t="s">
        <v>8952</v>
      </c>
      <c r="M2623" s="1" t="s">
        <v>12614</v>
      </c>
      <c r="N2623" s="1" t="s">
        <v>12615</v>
      </c>
      <c r="O2623" s="1" t="s">
        <v>122</v>
      </c>
      <c r="P2623" s="1" t="s">
        <v>246</v>
      </c>
      <c r="Q2623" s="1" t="s">
        <v>247</v>
      </c>
      <c r="R2623" s="1" t="s">
        <v>12616</v>
      </c>
      <c r="S2623" s="1" t="s">
        <v>3982</v>
      </c>
      <c r="T2623" s="1" t="s">
        <v>8953</v>
      </c>
      <c r="U2623" s="1" t="s">
        <v>292</v>
      </c>
      <c r="V2623" s="18">
        <v>2.2453703703703702E-3</v>
      </c>
      <c r="W2623" s="18">
        <v>3.4375E-3</v>
      </c>
      <c r="X2623" s="18">
        <v>1.1921296296296296E-3</v>
      </c>
      <c r="Y2623" s="1" t="e">
        <f>VLOOKUP(A2623,tickets!A:A,1,0)</f>
        <v>#N/A</v>
      </c>
    </row>
    <row r="2624" spans="1:25" x14ac:dyDescent="0.2">
      <c r="A2624" s="1" t="s">
        <v>4122</v>
      </c>
      <c r="B2624" s="1" t="s">
        <v>115</v>
      </c>
      <c r="C2624" s="1" t="s">
        <v>22</v>
      </c>
      <c r="D2624" s="1" t="s">
        <v>243</v>
      </c>
      <c r="E2624" s="1" t="s">
        <v>47</v>
      </c>
      <c r="F2624" s="1" t="s">
        <v>191</v>
      </c>
      <c r="G2624" s="1" t="s">
        <v>116</v>
      </c>
      <c r="H2624" s="1" t="s">
        <v>40</v>
      </c>
      <c r="I2624" s="1" t="s">
        <v>117</v>
      </c>
      <c r="J2624" s="1" t="s">
        <v>81</v>
      </c>
      <c r="K2624" s="1" t="s">
        <v>170</v>
      </c>
      <c r="L2624" s="1" t="s">
        <v>4126</v>
      </c>
      <c r="M2624" s="1" t="s">
        <v>4123</v>
      </c>
      <c r="N2624" s="1" t="s">
        <v>4124</v>
      </c>
      <c r="O2624" s="1" t="s">
        <v>122</v>
      </c>
      <c r="P2624" s="1" t="s">
        <v>246</v>
      </c>
      <c r="Q2624" s="1" t="s">
        <v>247</v>
      </c>
      <c r="R2624" s="1" t="s">
        <v>4125</v>
      </c>
      <c r="S2624" s="1" t="s">
        <v>4102</v>
      </c>
      <c r="T2624" s="1" t="s">
        <v>9071</v>
      </c>
      <c r="U2624" s="1" t="s">
        <v>9072</v>
      </c>
      <c r="V2624" s="18">
        <v>0.38506944444444446</v>
      </c>
      <c r="W2624" s="18">
        <v>0.94855324074074077</v>
      </c>
      <c r="X2624" s="18">
        <v>0.5634837962962963</v>
      </c>
      <c r="Y2624" s="1" t="e">
        <f>VLOOKUP(A2624,tickets!A:A,1,0)</f>
        <v>#N/A</v>
      </c>
    </row>
    <row r="2625" spans="1:25" hidden="1" x14ac:dyDescent="0.2">
      <c r="A2625" s="1" t="s">
        <v>9384</v>
      </c>
      <c r="B2625" s="1" t="s">
        <v>132</v>
      </c>
      <c r="C2625" s="1" t="s">
        <v>250</v>
      </c>
      <c r="D2625" s="1" t="s">
        <v>251</v>
      </c>
      <c r="E2625" s="1" t="s">
        <v>289</v>
      </c>
      <c r="F2625" s="1" t="s">
        <v>290</v>
      </c>
      <c r="G2625" s="1" t="s">
        <v>110</v>
      </c>
      <c r="H2625" s="1" t="s">
        <v>50</v>
      </c>
      <c r="I2625" s="1" t="s">
        <v>109</v>
      </c>
      <c r="J2625" s="1" t="s">
        <v>81</v>
      </c>
      <c r="K2625" s="1" t="s">
        <v>129</v>
      </c>
      <c r="L2625" s="1" t="s">
        <v>9174</v>
      </c>
      <c r="M2625" s="1" t="s">
        <v>12617</v>
      </c>
      <c r="N2625" s="1" t="s">
        <v>12618</v>
      </c>
      <c r="O2625" s="1" t="s">
        <v>122</v>
      </c>
      <c r="P2625" s="1" t="s">
        <v>246</v>
      </c>
      <c r="Q2625" s="1" t="s">
        <v>247</v>
      </c>
      <c r="R2625" s="1" t="s">
        <v>12619</v>
      </c>
      <c r="S2625" s="1" t="s">
        <v>3982</v>
      </c>
      <c r="T2625" s="1" t="s">
        <v>9174</v>
      </c>
      <c r="U2625" s="1" t="s">
        <v>369</v>
      </c>
      <c r="V2625" s="18">
        <v>6.2500000000000001E-4</v>
      </c>
      <c r="W2625" s="18">
        <v>1.3888888888888889E-3</v>
      </c>
      <c r="X2625" s="18">
        <v>7.6388888888888893E-4</v>
      </c>
      <c r="Y2625" s="1" t="e">
        <f>VLOOKUP(A2625,tickets!A:A,1,0)</f>
        <v>#N/A</v>
      </c>
    </row>
    <row r="2626" spans="1:25" x14ac:dyDescent="0.2">
      <c r="A2626" s="1" t="s">
        <v>12620</v>
      </c>
      <c r="B2626" s="1" t="s">
        <v>115</v>
      </c>
      <c r="C2626" s="1" t="s">
        <v>13</v>
      </c>
      <c r="D2626" s="1" t="s">
        <v>243</v>
      </c>
      <c r="E2626" s="1" t="s">
        <v>41</v>
      </c>
      <c r="F2626" s="1" t="s">
        <v>191</v>
      </c>
      <c r="G2626" s="1" t="s">
        <v>116</v>
      </c>
      <c r="H2626" s="1" t="s">
        <v>40</v>
      </c>
      <c r="I2626" s="1" t="s">
        <v>117</v>
      </c>
      <c r="J2626" s="1" t="s">
        <v>81</v>
      </c>
      <c r="K2626" s="1" t="s">
        <v>111</v>
      </c>
      <c r="L2626" s="1" t="s">
        <v>12621</v>
      </c>
      <c r="M2626" s="1" t="s">
        <v>12622</v>
      </c>
      <c r="N2626" s="1" t="s">
        <v>12623</v>
      </c>
      <c r="O2626" s="1" t="s">
        <v>122</v>
      </c>
      <c r="P2626" s="1" t="s">
        <v>246</v>
      </c>
      <c r="Q2626" s="1" t="s">
        <v>247</v>
      </c>
      <c r="R2626" s="1" t="s">
        <v>12624</v>
      </c>
      <c r="S2626" s="1" t="s">
        <v>12446</v>
      </c>
      <c r="T2626" s="1" t="s">
        <v>12625</v>
      </c>
      <c r="U2626" s="1" t="s">
        <v>12626</v>
      </c>
      <c r="V2626" s="18">
        <v>5.2463657407407407</v>
      </c>
      <c r="W2626" s="18">
        <v>6.0439120370370363</v>
      </c>
      <c r="X2626" s="18">
        <v>0.79754629629629636</v>
      </c>
      <c r="Y2626" s="1" t="e">
        <f>VLOOKUP(A2626,tickets!A:A,1,0)</f>
        <v>#N/A</v>
      </c>
    </row>
    <row r="2627" spans="1:25" hidden="1" x14ac:dyDescent="0.2">
      <c r="A2627" s="1" t="s">
        <v>9308</v>
      </c>
      <c r="B2627" s="1" t="s">
        <v>132</v>
      </c>
      <c r="C2627" s="1" t="s">
        <v>256</v>
      </c>
      <c r="D2627" s="1" t="s">
        <v>257</v>
      </c>
      <c r="E2627" s="1" t="s">
        <v>258</v>
      </c>
      <c r="F2627" s="1" t="s">
        <v>461</v>
      </c>
      <c r="G2627" s="1" t="s">
        <v>116</v>
      </c>
      <c r="H2627" s="1" t="s">
        <v>40</v>
      </c>
      <c r="I2627" s="1" t="s">
        <v>117</v>
      </c>
      <c r="J2627" s="1" t="s">
        <v>81</v>
      </c>
      <c r="K2627" s="1" t="s">
        <v>129</v>
      </c>
      <c r="L2627" s="1" t="s">
        <v>6133</v>
      </c>
      <c r="M2627" s="1" t="s">
        <v>12627</v>
      </c>
      <c r="N2627" s="1" t="s">
        <v>12628</v>
      </c>
      <c r="O2627" s="1" t="s">
        <v>122</v>
      </c>
      <c r="P2627" s="1" t="s">
        <v>199</v>
      </c>
      <c r="Q2627" s="1" t="s">
        <v>115</v>
      </c>
      <c r="R2627" s="1" t="s">
        <v>12629</v>
      </c>
      <c r="S2627" s="1" t="s">
        <v>3982</v>
      </c>
      <c r="T2627" s="1" t="s">
        <v>9309</v>
      </c>
      <c r="V2627" s="18">
        <v>0</v>
      </c>
      <c r="W2627" s="18">
        <v>6.4236111111111117E-3</v>
      </c>
      <c r="X2627" s="18">
        <v>6.4236111111111117E-3</v>
      </c>
      <c r="Y2627" s="1" t="e">
        <f>VLOOKUP(A2627,tickets!A:A,1,0)</f>
        <v>#N/A</v>
      </c>
    </row>
    <row r="2628" spans="1:25" hidden="1" x14ac:dyDescent="0.2">
      <c r="A2628" s="1" t="s">
        <v>9344</v>
      </c>
      <c r="B2628" s="1" t="s">
        <v>132</v>
      </c>
      <c r="C2628" s="1" t="s">
        <v>250</v>
      </c>
      <c r="D2628" s="1" t="s">
        <v>251</v>
      </c>
      <c r="E2628" s="1" t="s">
        <v>289</v>
      </c>
      <c r="F2628" s="1" t="s">
        <v>290</v>
      </c>
      <c r="G2628" s="1" t="s">
        <v>110</v>
      </c>
      <c r="H2628" s="1" t="s">
        <v>50</v>
      </c>
      <c r="I2628" s="1" t="s">
        <v>109</v>
      </c>
      <c r="J2628" s="1" t="s">
        <v>81</v>
      </c>
      <c r="K2628" s="1" t="s">
        <v>129</v>
      </c>
      <c r="L2628" s="1" t="s">
        <v>8975</v>
      </c>
      <c r="M2628" s="1" t="s">
        <v>12630</v>
      </c>
      <c r="N2628" s="1" t="s">
        <v>12631</v>
      </c>
      <c r="O2628" s="1" t="s">
        <v>122</v>
      </c>
      <c r="P2628" s="1" t="s">
        <v>246</v>
      </c>
      <c r="Q2628" s="1" t="s">
        <v>247</v>
      </c>
      <c r="R2628" s="1" t="s">
        <v>12632</v>
      </c>
      <c r="S2628" s="1" t="s">
        <v>3982</v>
      </c>
      <c r="T2628" s="1" t="s">
        <v>8975</v>
      </c>
      <c r="U2628" s="1" t="s">
        <v>369</v>
      </c>
      <c r="V2628" s="18">
        <v>6.8287037037037025E-4</v>
      </c>
      <c r="W2628" s="18">
        <v>1.5624999999999999E-3</v>
      </c>
      <c r="X2628" s="18">
        <v>8.7962962962962962E-4</v>
      </c>
      <c r="Y2628" s="1" t="e">
        <f>VLOOKUP(A2628,tickets!A:A,1,0)</f>
        <v>#N/A</v>
      </c>
    </row>
    <row r="2629" spans="1:25" hidden="1" x14ac:dyDescent="0.2">
      <c r="A2629" s="1" t="s">
        <v>9121</v>
      </c>
      <c r="B2629" s="1" t="s">
        <v>132</v>
      </c>
      <c r="C2629" s="1" t="s">
        <v>256</v>
      </c>
      <c r="D2629" s="1" t="s">
        <v>257</v>
      </c>
      <c r="E2629" s="1" t="s">
        <v>289</v>
      </c>
      <c r="F2629" s="1" t="s">
        <v>219</v>
      </c>
      <c r="G2629" s="1" t="s">
        <v>116</v>
      </c>
      <c r="H2629" s="1" t="s">
        <v>40</v>
      </c>
      <c r="I2629" s="1" t="s">
        <v>117</v>
      </c>
      <c r="J2629" s="1" t="s">
        <v>81</v>
      </c>
      <c r="K2629" s="1" t="s">
        <v>259</v>
      </c>
      <c r="L2629" s="1" t="s">
        <v>260</v>
      </c>
      <c r="M2629" s="1" t="s">
        <v>12633</v>
      </c>
      <c r="N2629" s="1" t="s">
        <v>12634</v>
      </c>
      <c r="O2629" s="1" t="s">
        <v>122</v>
      </c>
      <c r="P2629" s="1" t="s">
        <v>199</v>
      </c>
      <c r="Q2629" s="1" t="s">
        <v>115</v>
      </c>
      <c r="R2629" s="1" t="s">
        <v>12635</v>
      </c>
      <c r="S2629" s="1" t="s">
        <v>3982</v>
      </c>
      <c r="T2629" s="1" t="s">
        <v>426</v>
      </c>
      <c r="U2629" s="1" t="s">
        <v>262</v>
      </c>
      <c r="V2629" s="18">
        <v>7.5231481481481483E-2</v>
      </c>
      <c r="W2629" s="18">
        <v>9.4710648148148155E-2</v>
      </c>
      <c r="X2629" s="18">
        <v>1.9479166666666669E-2</v>
      </c>
      <c r="Y2629" s="1" t="e">
        <f>VLOOKUP(A2629,tickets!A:A,1,0)</f>
        <v>#N/A</v>
      </c>
    </row>
    <row r="2630" spans="1:25" hidden="1" x14ac:dyDescent="0.2">
      <c r="A2630" s="1" t="s">
        <v>9010</v>
      </c>
      <c r="B2630" s="1" t="s">
        <v>132</v>
      </c>
      <c r="C2630" s="1" t="s">
        <v>256</v>
      </c>
      <c r="D2630" s="1" t="s">
        <v>257</v>
      </c>
      <c r="E2630" s="1" t="s">
        <v>289</v>
      </c>
      <c r="F2630" s="1" t="s">
        <v>219</v>
      </c>
      <c r="G2630" s="1" t="s">
        <v>116</v>
      </c>
      <c r="H2630" s="1" t="s">
        <v>40</v>
      </c>
      <c r="I2630" s="1" t="s">
        <v>117</v>
      </c>
      <c r="J2630" s="1" t="s">
        <v>81</v>
      </c>
      <c r="K2630" s="1" t="s">
        <v>259</v>
      </c>
      <c r="L2630" s="1" t="s">
        <v>260</v>
      </c>
      <c r="M2630" s="1" t="s">
        <v>12636</v>
      </c>
      <c r="N2630" s="1" t="s">
        <v>12637</v>
      </c>
      <c r="O2630" s="1" t="s">
        <v>122</v>
      </c>
      <c r="P2630" s="1" t="s">
        <v>199</v>
      </c>
      <c r="Q2630" s="1" t="s">
        <v>115</v>
      </c>
      <c r="R2630" s="1" t="s">
        <v>12638</v>
      </c>
      <c r="S2630" s="1" t="s">
        <v>3982</v>
      </c>
      <c r="T2630" s="1" t="s">
        <v>426</v>
      </c>
      <c r="U2630" s="1" t="s">
        <v>262</v>
      </c>
      <c r="V2630" s="18">
        <v>7.5763888888888895E-2</v>
      </c>
      <c r="W2630" s="18">
        <v>9.4722222222222222E-2</v>
      </c>
      <c r="X2630" s="18">
        <v>1.8958333333333334E-2</v>
      </c>
      <c r="Y2630" s="1" t="e">
        <f>VLOOKUP(A2630,tickets!A:A,1,0)</f>
        <v>#N/A</v>
      </c>
    </row>
    <row r="2631" spans="1:25" hidden="1" x14ac:dyDescent="0.2">
      <c r="A2631" s="1" t="s">
        <v>9393</v>
      </c>
      <c r="B2631" s="1" t="s">
        <v>132</v>
      </c>
      <c r="C2631" s="1" t="s">
        <v>256</v>
      </c>
      <c r="D2631" s="1" t="s">
        <v>257</v>
      </c>
      <c r="E2631" s="1" t="s">
        <v>289</v>
      </c>
      <c r="F2631" s="1" t="s">
        <v>219</v>
      </c>
      <c r="G2631" s="1" t="s">
        <v>116</v>
      </c>
      <c r="H2631" s="1" t="s">
        <v>40</v>
      </c>
      <c r="I2631" s="1" t="s">
        <v>117</v>
      </c>
      <c r="J2631" s="1" t="s">
        <v>81</v>
      </c>
      <c r="K2631" s="1" t="s">
        <v>259</v>
      </c>
      <c r="L2631" s="1" t="s">
        <v>260</v>
      </c>
      <c r="M2631" s="1" t="s">
        <v>12639</v>
      </c>
      <c r="N2631" s="1" t="s">
        <v>12640</v>
      </c>
      <c r="O2631" s="1" t="s">
        <v>122</v>
      </c>
      <c r="P2631" s="1" t="s">
        <v>199</v>
      </c>
      <c r="Q2631" s="1" t="s">
        <v>115</v>
      </c>
      <c r="R2631" s="1" t="s">
        <v>12641</v>
      </c>
      <c r="S2631" s="1" t="s">
        <v>3982</v>
      </c>
      <c r="T2631" s="1" t="s">
        <v>426</v>
      </c>
      <c r="U2631" s="1" t="s">
        <v>262</v>
      </c>
      <c r="V2631" s="18">
        <v>7.6111111111111115E-2</v>
      </c>
      <c r="W2631" s="18">
        <v>9.3784722222222228E-2</v>
      </c>
      <c r="X2631" s="18">
        <v>1.7673611111111109E-2</v>
      </c>
      <c r="Y2631" s="1" t="e">
        <f>VLOOKUP(A2631,tickets!A:A,1,0)</f>
        <v>#N/A</v>
      </c>
    </row>
    <row r="2632" spans="1:25" hidden="1" x14ac:dyDescent="0.2">
      <c r="A2632" s="1" t="s">
        <v>9346</v>
      </c>
      <c r="B2632" s="1" t="s">
        <v>132</v>
      </c>
      <c r="C2632" s="1" t="s">
        <v>256</v>
      </c>
      <c r="D2632" s="1" t="s">
        <v>257</v>
      </c>
      <c r="E2632" s="1" t="s">
        <v>289</v>
      </c>
      <c r="F2632" s="1" t="s">
        <v>219</v>
      </c>
      <c r="G2632" s="1" t="s">
        <v>116</v>
      </c>
      <c r="H2632" s="1" t="s">
        <v>40</v>
      </c>
      <c r="I2632" s="1" t="s">
        <v>117</v>
      </c>
      <c r="J2632" s="1" t="s">
        <v>81</v>
      </c>
      <c r="K2632" s="1" t="s">
        <v>259</v>
      </c>
      <c r="L2632" s="1" t="s">
        <v>260</v>
      </c>
      <c r="M2632" s="1" t="s">
        <v>12642</v>
      </c>
      <c r="N2632" s="1" t="s">
        <v>12643</v>
      </c>
      <c r="O2632" s="1" t="s">
        <v>122</v>
      </c>
      <c r="P2632" s="1" t="s">
        <v>199</v>
      </c>
      <c r="Q2632" s="1" t="s">
        <v>115</v>
      </c>
      <c r="R2632" s="1" t="s">
        <v>12644</v>
      </c>
      <c r="S2632" s="1" t="s">
        <v>3982</v>
      </c>
      <c r="T2632" s="1" t="s">
        <v>426</v>
      </c>
      <c r="U2632" s="1" t="s">
        <v>262</v>
      </c>
      <c r="V2632" s="18">
        <v>7.6689814814814808E-2</v>
      </c>
      <c r="W2632" s="18">
        <v>9.3530092592592595E-2</v>
      </c>
      <c r="X2632" s="18">
        <v>1.6840277777777777E-2</v>
      </c>
      <c r="Y2632" s="1" t="e">
        <f>VLOOKUP(A2632,tickets!A:A,1,0)</f>
        <v>#N/A</v>
      </c>
    </row>
    <row r="2633" spans="1:25" hidden="1" x14ac:dyDescent="0.2">
      <c r="A2633" s="1" t="s">
        <v>9347</v>
      </c>
      <c r="B2633" s="1" t="s">
        <v>132</v>
      </c>
      <c r="C2633" s="1" t="s">
        <v>256</v>
      </c>
      <c r="D2633" s="1" t="s">
        <v>257</v>
      </c>
      <c r="E2633" s="1" t="s">
        <v>289</v>
      </c>
      <c r="F2633" s="1" t="s">
        <v>219</v>
      </c>
      <c r="G2633" s="1" t="s">
        <v>116</v>
      </c>
      <c r="H2633" s="1" t="s">
        <v>40</v>
      </c>
      <c r="I2633" s="1" t="s">
        <v>117</v>
      </c>
      <c r="J2633" s="1" t="s">
        <v>81</v>
      </c>
      <c r="K2633" s="1" t="s">
        <v>259</v>
      </c>
      <c r="L2633" s="1" t="s">
        <v>260</v>
      </c>
      <c r="M2633" s="1" t="s">
        <v>12645</v>
      </c>
      <c r="N2633" s="1" t="s">
        <v>12646</v>
      </c>
      <c r="O2633" s="1" t="s">
        <v>122</v>
      </c>
      <c r="P2633" s="1" t="s">
        <v>199</v>
      </c>
      <c r="Q2633" s="1" t="s">
        <v>115</v>
      </c>
      <c r="R2633" s="1" t="s">
        <v>12647</v>
      </c>
      <c r="S2633" s="1" t="s">
        <v>3982</v>
      </c>
      <c r="T2633" s="1" t="s">
        <v>426</v>
      </c>
      <c r="U2633" s="1" t="s">
        <v>262</v>
      </c>
      <c r="V2633" s="18">
        <v>7.7129629629629631E-2</v>
      </c>
      <c r="W2633" s="18">
        <v>9.3506944444444448E-2</v>
      </c>
      <c r="X2633" s="18">
        <v>1.6377314814814813E-2</v>
      </c>
      <c r="Y2633" s="1" t="e">
        <f>VLOOKUP(A2633,tickets!A:A,1,0)</f>
        <v>#N/A</v>
      </c>
    </row>
    <row r="2634" spans="1:25" hidden="1" x14ac:dyDescent="0.2">
      <c r="A2634" s="1" t="s">
        <v>9011</v>
      </c>
      <c r="B2634" s="1" t="s">
        <v>132</v>
      </c>
      <c r="C2634" s="1" t="s">
        <v>256</v>
      </c>
      <c r="D2634" s="1" t="s">
        <v>257</v>
      </c>
      <c r="E2634" s="1" t="s">
        <v>289</v>
      </c>
      <c r="F2634" s="1" t="s">
        <v>219</v>
      </c>
      <c r="G2634" s="1" t="s">
        <v>116</v>
      </c>
      <c r="H2634" s="1" t="s">
        <v>40</v>
      </c>
      <c r="I2634" s="1" t="s">
        <v>117</v>
      </c>
      <c r="J2634" s="1" t="s">
        <v>81</v>
      </c>
      <c r="K2634" s="1" t="s">
        <v>259</v>
      </c>
      <c r="L2634" s="1" t="s">
        <v>260</v>
      </c>
      <c r="M2634" s="1" t="s">
        <v>12648</v>
      </c>
      <c r="N2634" s="1" t="s">
        <v>12649</v>
      </c>
      <c r="O2634" s="1" t="s">
        <v>122</v>
      </c>
      <c r="P2634" s="1" t="s">
        <v>199</v>
      </c>
      <c r="Q2634" s="1" t="s">
        <v>115</v>
      </c>
      <c r="R2634" s="1" t="s">
        <v>12650</v>
      </c>
      <c r="S2634" s="1" t="s">
        <v>3982</v>
      </c>
      <c r="T2634" s="1" t="s">
        <v>426</v>
      </c>
      <c r="U2634" s="1" t="s">
        <v>262</v>
      </c>
      <c r="V2634" s="18">
        <v>7.7581018518518521E-2</v>
      </c>
      <c r="W2634" s="18">
        <v>9.3553240740740742E-2</v>
      </c>
      <c r="X2634" s="18">
        <v>1.5972222222222224E-2</v>
      </c>
      <c r="Y2634" s="1" t="e">
        <f>VLOOKUP(A2634,tickets!A:A,1,0)</f>
        <v>#N/A</v>
      </c>
    </row>
    <row r="2635" spans="1:25" hidden="1" x14ac:dyDescent="0.2">
      <c r="A2635" s="1" t="s">
        <v>9107</v>
      </c>
      <c r="B2635" s="1" t="s">
        <v>132</v>
      </c>
      <c r="C2635" s="1" t="s">
        <v>256</v>
      </c>
      <c r="D2635" s="1" t="s">
        <v>257</v>
      </c>
      <c r="E2635" s="1" t="s">
        <v>289</v>
      </c>
      <c r="F2635" s="1" t="s">
        <v>219</v>
      </c>
      <c r="G2635" s="1" t="s">
        <v>116</v>
      </c>
      <c r="H2635" s="1" t="s">
        <v>40</v>
      </c>
      <c r="I2635" s="1" t="s">
        <v>117</v>
      </c>
      <c r="J2635" s="1" t="s">
        <v>81</v>
      </c>
      <c r="K2635" s="1" t="s">
        <v>259</v>
      </c>
      <c r="L2635" s="1" t="s">
        <v>260</v>
      </c>
      <c r="M2635" s="1" t="s">
        <v>12651</v>
      </c>
      <c r="N2635" s="1" t="s">
        <v>12652</v>
      </c>
      <c r="O2635" s="1" t="s">
        <v>122</v>
      </c>
      <c r="P2635" s="1" t="s">
        <v>199</v>
      </c>
      <c r="Q2635" s="1" t="s">
        <v>115</v>
      </c>
      <c r="R2635" s="1" t="s">
        <v>12653</v>
      </c>
      <c r="S2635" s="1" t="s">
        <v>3982</v>
      </c>
      <c r="T2635" s="1" t="s">
        <v>426</v>
      </c>
      <c r="U2635" s="1" t="s">
        <v>262</v>
      </c>
      <c r="V2635" s="18">
        <v>7.8020833333333331E-2</v>
      </c>
      <c r="W2635" s="18">
        <v>9.3518518518518515E-2</v>
      </c>
      <c r="X2635" s="18">
        <v>1.5497685185185186E-2</v>
      </c>
      <c r="Y2635" s="1" t="e">
        <f>VLOOKUP(A2635,tickets!A:A,1,0)</f>
        <v>#N/A</v>
      </c>
    </row>
    <row r="2636" spans="1:25" x14ac:dyDescent="0.2">
      <c r="A2636" s="1" t="s">
        <v>4089</v>
      </c>
      <c r="B2636" s="1" t="s">
        <v>112</v>
      </c>
      <c r="C2636" s="1" t="s">
        <v>18</v>
      </c>
      <c r="D2636" s="1" t="s">
        <v>18</v>
      </c>
      <c r="E2636" s="1" t="s">
        <v>60</v>
      </c>
      <c r="F2636" s="1" t="s">
        <v>445</v>
      </c>
      <c r="G2636" s="1" t="s">
        <v>110</v>
      </c>
      <c r="H2636" s="1" t="s">
        <v>50</v>
      </c>
      <c r="I2636" s="1" t="s">
        <v>109</v>
      </c>
      <c r="J2636" s="1" t="s">
        <v>81</v>
      </c>
      <c r="K2636" s="1" t="s">
        <v>111</v>
      </c>
      <c r="L2636" s="1" t="s">
        <v>4093</v>
      </c>
      <c r="M2636" s="1" t="s">
        <v>4090</v>
      </c>
      <c r="N2636" s="1" t="s">
        <v>4091</v>
      </c>
      <c r="O2636" s="1" t="s">
        <v>122</v>
      </c>
      <c r="P2636" s="1" t="s">
        <v>266</v>
      </c>
      <c r="Q2636" s="1" t="s">
        <v>267</v>
      </c>
      <c r="R2636" s="1" t="s">
        <v>4092</v>
      </c>
      <c r="S2636" s="1" t="s">
        <v>3982</v>
      </c>
      <c r="T2636" s="1" t="s">
        <v>4093</v>
      </c>
      <c r="U2636" s="1" t="s">
        <v>9214</v>
      </c>
      <c r="V2636" s="18">
        <v>0</v>
      </c>
      <c r="W2636" s="18">
        <v>1.7245370370370372E-3</v>
      </c>
      <c r="X2636" s="18">
        <v>1.7245370370370372E-3</v>
      </c>
      <c r="Y2636" s="1" t="e">
        <f>VLOOKUP(A2636,tickets!A:A,1,0)</f>
        <v>#N/A</v>
      </c>
    </row>
    <row r="2637" spans="1:25" hidden="1" x14ac:dyDescent="0.2">
      <c r="A2637" s="1" t="s">
        <v>8960</v>
      </c>
      <c r="B2637" s="1" t="s">
        <v>132</v>
      </c>
      <c r="C2637" s="1" t="s">
        <v>256</v>
      </c>
      <c r="D2637" s="1" t="s">
        <v>257</v>
      </c>
      <c r="E2637" s="1" t="s">
        <v>289</v>
      </c>
      <c r="F2637" s="1" t="s">
        <v>219</v>
      </c>
      <c r="G2637" s="1" t="s">
        <v>116</v>
      </c>
      <c r="H2637" s="1" t="s">
        <v>40</v>
      </c>
      <c r="I2637" s="1" t="s">
        <v>117</v>
      </c>
      <c r="J2637" s="1" t="s">
        <v>81</v>
      </c>
      <c r="K2637" s="1" t="s">
        <v>129</v>
      </c>
      <c r="L2637" s="1" t="s">
        <v>314</v>
      </c>
      <c r="M2637" s="1" t="s">
        <v>12654</v>
      </c>
      <c r="N2637" s="1" t="s">
        <v>12655</v>
      </c>
      <c r="O2637" s="1" t="s">
        <v>122</v>
      </c>
      <c r="P2637" s="1" t="s">
        <v>199</v>
      </c>
      <c r="Q2637" s="1" t="s">
        <v>115</v>
      </c>
      <c r="R2637" s="1" t="s">
        <v>12656</v>
      </c>
      <c r="S2637" s="1" t="s">
        <v>3982</v>
      </c>
      <c r="T2637" s="1" t="s">
        <v>8961</v>
      </c>
      <c r="U2637" s="1" t="s">
        <v>262</v>
      </c>
      <c r="V2637" s="18">
        <v>7.7905092592592595E-2</v>
      </c>
      <c r="W2637" s="18">
        <v>8.1990740740740739E-2</v>
      </c>
      <c r="X2637" s="18">
        <v>4.0856481481481481E-3</v>
      </c>
      <c r="Y2637" s="1" t="e">
        <f>VLOOKUP(A2637,tickets!A:A,1,0)</f>
        <v>#N/A</v>
      </c>
    </row>
    <row r="2638" spans="1:25" hidden="1" x14ac:dyDescent="0.2">
      <c r="A2638" s="1" t="s">
        <v>9310</v>
      </c>
      <c r="B2638" s="1" t="s">
        <v>132</v>
      </c>
      <c r="C2638" s="1" t="s">
        <v>256</v>
      </c>
      <c r="D2638" s="1" t="s">
        <v>257</v>
      </c>
      <c r="E2638" s="1" t="s">
        <v>252</v>
      </c>
      <c r="F2638" s="1" t="s">
        <v>219</v>
      </c>
      <c r="G2638" s="1" t="s">
        <v>116</v>
      </c>
      <c r="H2638" s="1" t="s">
        <v>40</v>
      </c>
      <c r="I2638" s="1" t="s">
        <v>117</v>
      </c>
      <c r="J2638" s="1" t="s">
        <v>81</v>
      </c>
      <c r="K2638" s="1" t="s">
        <v>129</v>
      </c>
      <c r="L2638" s="1" t="s">
        <v>314</v>
      </c>
      <c r="M2638" s="1" t="s">
        <v>12657</v>
      </c>
      <c r="N2638" s="1" t="s">
        <v>12658</v>
      </c>
      <c r="O2638" s="1" t="s">
        <v>122</v>
      </c>
      <c r="P2638" s="1" t="s">
        <v>199</v>
      </c>
      <c r="Q2638" s="1" t="s">
        <v>115</v>
      </c>
      <c r="R2638" s="1" t="s">
        <v>12659</v>
      </c>
      <c r="S2638" s="1" t="s">
        <v>3982</v>
      </c>
      <c r="T2638" s="1" t="s">
        <v>9311</v>
      </c>
      <c r="U2638" s="1" t="s">
        <v>262</v>
      </c>
      <c r="V2638" s="18">
        <v>0.11934027777777778</v>
      </c>
      <c r="W2638" s="18">
        <v>0.12615740740740741</v>
      </c>
      <c r="X2638" s="18">
        <v>6.8171296296296287E-3</v>
      </c>
      <c r="Y2638" s="1" t="e">
        <f>VLOOKUP(A2638,tickets!A:A,1,0)</f>
        <v>#N/A</v>
      </c>
    </row>
    <row r="2639" spans="1:25" hidden="1" x14ac:dyDescent="0.2">
      <c r="A2639" s="1" t="s">
        <v>4127</v>
      </c>
      <c r="B2639" s="1" t="s">
        <v>124</v>
      </c>
      <c r="C2639" s="1" t="s">
        <v>18</v>
      </c>
      <c r="D2639" s="1" t="s">
        <v>277</v>
      </c>
      <c r="E2639" s="1" t="s">
        <v>60</v>
      </c>
      <c r="F2639" s="1" t="s">
        <v>125</v>
      </c>
      <c r="G2639" s="1" t="s">
        <v>123</v>
      </c>
      <c r="H2639" s="1" t="s">
        <v>50</v>
      </c>
      <c r="I2639" s="1" t="s">
        <v>109</v>
      </c>
      <c r="J2639" s="1" t="s">
        <v>80</v>
      </c>
      <c r="K2639" s="1" t="s">
        <v>127</v>
      </c>
      <c r="L2639" s="1" t="s">
        <v>4130</v>
      </c>
      <c r="M2639" s="1" t="s">
        <v>4128</v>
      </c>
      <c r="N2639" s="1" t="s">
        <v>4128</v>
      </c>
      <c r="O2639" s="1" t="s">
        <v>122</v>
      </c>
      <c r="P2639" s="1" t="s">
        <v>278</v>
      </c>
      <c r="Q2639" s="1" t="s">
        <v>278</v>
      </c>
      <c r="R2639" s="1" t="s">
        <v>4129</v>
      </c>
      <c r="S2639" s="1" t="s">
        <v>4102</v>
      </c>
      <c r="T2639" s="1" t="s">
        <v>8956</v>
      </c>
      <c r="U2639" s="1" t="s">
        <v>8957</v>
      </c>
      <c r="V2639" s="18">
        <v>1.022002314814815</v>
      </c>
      <c r="W2639" s="18">
        <v>1.0226273148148148</v>
      </c>
      <c r="X2639" s="18">
        <v>6.2500000000000001E-4</v>
      </c>
      <c r="Y2639" s="1" t="e">
        <f>VLOOKUP(A2639,tickets!A:A,1,0)</f>
        <v>#N/A</v>
      </c>
    </row>
    <row r="2640" spans="1:25" hidden="1" x14ac:dyDescent="0.2">
      <c r="A2640" s="1" t="s">
        <v>9380</v>
      </c>
      <c r="B2640" s="1" t="s">
        <v>132</v>
      </c>
      <c r="C2640" s="1" t="s">
        <v>250</v>
      </c>
      <c r="D2640" s="1" t="s">
        <v>251</v>
      </c>
      <c r="E2640" s="1" t="s">
        <v>252</v>
      </c>
      <c r="F2640" s="1" t="s">
        <v>253</v>
      </c>
      <c r="G2640" s="1" t="s">
        <v>159</v>
      </c>
      <c r="H2640" s="1" t="s">
        <v>36</v>
      </c>
      <c r="I2640" s="1" t="s">
        <v>84</v>
      </c>
      <c r="J2640" s="1" t="s">
        <v>81</v>
      </c>
      <c r="K2640" s="1" t="s">
        <v>129</v>
      </c>
      <c r="L2640" s="1" t="s">
        <v>9381</v>
      </c>
      <c r="M2640" s="1" t="s">
        <v>12660</v>
      </c>
      <c r="N2640" s="1" t="s">
        <v>12661</v>
      </c>
      <c r="O2640" s="1" t="s">
        <v>122</v>
      </c>
      <c r="P2640" s="1" t="s">
        <v>246</v>
      </c>
      <c r="Q2640" s="1" t="s">
        <v>247</v>
      </c>
      <c r="R2640" s="1" t="s">
        <v>12662</v>
      </c>
      <c r="S2640" s="1" t="s">
        <v>4102</v>
      </c>
      <c r="T2640" s="1" t="s">
        <v>9381</v>
      </c>
      <c r="U2640" s="1" t="s">
        <v>351</v>
      </c>
      <c r="V2640" s="18">
        <v>4.6296296296296293E-4</v>
      </c>
      <c r="W2640" s="18">
        <v>2.1759259259259258E-3</v>
      </c>
      <c r="X2640" s="18">
        <v>1.712962962962963E-3</v>
      </c>
      <c r="Y2640" s="1" t="e">
        <f>VLOOKUP(A2640,tickets!A:A,1,0)</f>
        <v>#N/A</v>
      </c>
    </row>
    <row r="2641" spans="1:25" hidden="1" x14ac:dyDescent="0.2">
      <c r="A2641" s="1" t="s">
        <v>9063</v>
      </c>
      <c r="B2641" s="1" t="s">
        <v>132</v>
      </c>
      <c r="C2641" s="1" t="s">
        <v>250</v>
      </c>
      <c r="D2641" s="1" t="s">
        <v>251</v>
      </c>
      <c r="E2641" s="1" t="s">
        <v>252</v>
      </c>
      <c r="F2641" s="1" t="s">
        <v>253</v>
      </c>
      <c r="G2641" s="1" t="s">
        <v>159</v>
      </c>
      <c r="H2641" s="1" t="s">
        <v>36</v>
      </c>
      <c r="I2641" s="1" t="s">
        <v>84</v>
      </c>
      <c r="J2641" s="1" t="s">
        <v>81</v>
      </c>
      <c r="K2641" s="1" t="s">
        <v>129</v>
      </c>
      <c r="L2641" s="1" t="s">
        <v>9064</v>
      </c>
      <c r="M2641" s="1" t="s">
        <v>12663</v>
      </c>
      <c r="N2641" s="1" t="s">
        <v>12664</v>
      </c>
      <c r="O2641" s="1" t="s">
        <v>122</v>
      </c>
      <c r="P2641" s="1" t="s">
        <v>246</v>
      </c>
      <c r="Q2641" s="1" t="s">
        <v>247</v>
      </c>
      <c r="R2641" s="1" t="s">
        <v>12665</v>
      </c>
      <c r="S2641" s="1" t="s">
        <v>4102</v>
      </c>
      <c r="T2641" s="1" t="s">
        <v>9065</v>
      </c>
      <c r="U2641" s="1" t="s">
        <v>351</v>
      </c>
      <c r="V2641" s="18">
        <v>1.1689814814814816E-3</v>
      </c>
      <c r="W2641" s="18">
        <v>2.9050925925925928E-3</v>
      </c>
      <c r="X2641" s="18">
        <v>1.736111111111111E-3</v>
      </c>
      <c r="Y2641" s="1" t="e">
        <f>VLOOKUP(A2641,tickets!A:A,1,0)</f>
        <v>#N/A</v>
      </c>
    </row>
    <row r="2642" spans="1:25" hidden="1" x14ac:dyDescent="0.2">
      <c r="A2642" s="1" t="s">
        <v>9294</v>
      </c>
      <c r="B2642" s="1" t="s">
        <v>132</v>
      </c>
      <c r="C2642" s="1" t="s">
        <v>250</v>
      </c>
      <c r="D2642" s="1" t="s">
        <v>251</v>
      </c>
      <c r="E2642" s="1" t="s">
        <v>252</v>
      </c>
      <c r="F2642" s="1" t="s">
        <v>253</v>
      </c>
      <c r="G2642" s="1" t="s">
        <v>159</v>
      </c>
      <c r="H2642" s="1" t="s">
        <v>36</v>
      </c>
      <c r="I2642" s="1" t="s">
        <v>84</v>
      </c>
      <c r="J2642" s="1" t="s">
        <v>81</v>
      </c>
      <c r="K2642" s="1" t="s">
        <v>129</v>
      </c>
      <c r="L2642" s="1" t="s">
        <v>9295</v>
      </c>
      <c r="M2642" s="1" t="s">
        <v>12666</v>
      </c>
      <c r="N2642" s="1" t="s">
        <v>12667</v>
      </c>
      <c r="O2642" s="1" t="s">
        <v>122</v>
      </c>
      <c r="P2642" s="1" t="s">
        <v>246</v>
      </c>
      <c r="Q2642" s="1" t="s">
        <v>247</v>
      </c>
      <c r="R2642" s="1" t="s">
        <v>12668</v>
      </c>
      <c r="S2642" s="1" t="s">
        <v>4102</v>
      </c>
      <c r="T2642" s="1" t="s">
        <v>9295</v>
      </c>
      <c r="U2642" s="1" t="s">
        <v>351</v>
      </c>
      <c r="V2642" s="18">
        <v>6.3657407407407402E-4</v>
      </c>
      <c r="W2642" s="18">
        <v>2.1874999999999998E-3</v>
      </c>
      <c r="X2642" s="18">
        <v>1.5509259259259261E-3</v>
      </c>
      <c r="Y2642" s="1" t="e">
        <f>VLOOKUP(A2642,tickets!A:A,1,0)</f>
        <v>#N/A</v>
      </c>
    </row>
    <row r="2643" spans="1:25" hidden="1" x14ac:dyDescent="0.2">
      <c r="A2643" s="1" t="s">
        <v>9212</v>
      </c>
      <c r="B2643" s="1" t="s">
        <v>132</v>
      </c>
      <c r="C2643" s="1" t="s">
        <v>250</v>
      </c>
      <c r="D2643" s="1" t="s">
        <v>251</v>
      </c>
      <c r="E2643" s="1" t="s">
        <v>252</v>
      </c>
      <c r="F2643" s="1" t="s">
        <v>253</v>
      </c>
      <c r="G2643" s="1" t="s">
        <v>159</v>
      </c>
      <c r="H2643" s="1" t="s">
        <v>36</v>
      </c>
      <c r="I2643" s="1" t="s">
        <v>84</v>
      </c>
      <c r="J2643" s="1" t="s">
        <v>81</v>
      </c>
      <c r="K2643" s="1" t="s">
        <v>129</v>
      </c>
      <c r="L2643" s="1" t="s">
        <v>9213</v>
      </c>
      <c r="M2643" s="1" t="s">
        <v>12669</v>
      </c>
      <c r="N2643" s="1" t="s">
        <v>12670</v>
      </c>
      <c r="O2643" s="1" t="s">
        <v>122</v>
      </c>
      <c r="P2643" s="1" t="s">
        <v>246</v>
      </c>
      <c r="Q2643" s="1" t="s">
        <v>247</v>
      </c>
      <c r="R2643" s="1" t="s">
        <v>12671</v>
      </c>
      <c r="S2643" s="1" t="s">
        <v>4102</v>
      </c>
      <c r="T2643" s="1" t="s">
        <v>9213</v>
      </c>
      <c r="U2643" s="1" t="s">
        <v>351</v>
      </c>
      <c r="V2643" s="18">
        <v>6.8287037037037025E-4</v>
      </c>
      <c r="W2643" s="18">
        <v>2.8472222222222219E-3</v>
      </c>
      <c r="X2643" s="18">
        <v>2.1643518518518518E-3</v>
      </c>
      <c r="Y2643" s="1" t="e">
        <f>VLOOKUP(A2643,tickets!A:A,1,0)</f>
        <v>#N/A</v>
      </c>
    </row>
    <row r="2644" spans="1:25" hidden="1" x14ac:dyDescent="0.2">
      <c r="A2644" s="1" t="s">
        <v>9378</v>
      </c>
      <c r="B2644" s="1" t="s">
        <v>132</v>
      </c>
      <c r="C2644" s="1" t="s">
        <v>250</v>
      </c>
      <c r="D2644" s="1" t="s">
        <v>251</v>
      </c>
      <c r="E2644" s="1" t="s">
        <v>252</v>
      </c>
      <c r="F2644" s="1" t="s">
        <v>253</v>
      </c>
      <c r="G2644" s="1" t="s">
        <v>159</v>
      </c>
      <c r="H2644" s="1" t="s">
        <v>36</v>
      </c>
      <c r="I2644" s="1" t="s">
        <v>84</v>
      </c>
      <c r="J2644" s="1" t="s">
        <v>81</v>
      </c>
      <c r="K2644" s="1" t="s">
        <v>129</v>
      </c>
      <c r="L2644" s="1" t="s">
        <v>9379</v>
      </c>
      <c r="M2644" s="1" t="s">
        <v>12672</v>
      </c>
      <c r="N2644" s="1" t="s">
        <v>12673</v>
      </c>
      <c r="O2644" s="1" t="s">
        <v>122</v>
      </c>
      <c r="P2644" s="1" t="s">
        <v>246</v>
      </c>
      <c r="Q2644" s="1" t="s">
        <v>247</v>
      </c>
      <c r="R2644" s="1" t="s">
        <v>12674</v>
      </c>
      <c r="S2644" s="1" t="s">
        <v>4102</v>
      </c>
      <c r="T2644" s="1" t="s">
        <v>9379</v>
      </c>
      <c r="U2644" s="1" t="s">
        <v>351</v>
      </c>
      <c r="V2644" s="18">
        <v>3.0092592592592595E-4</v>
      </c>
      <c r="W2644" s="18">
        <v>1.5624999999999999E-3</v>
      </c>
      <c r="X2644" s="18">
        <v>1.261574074074074E-3</v>
      </c>
      <c r="Y2644" s="1" t="e">
        <f>VLOOKUP(A2644,tickets!A:A,1,0)</f>
        <v>#N/A</v>
      </c>
    </row>
    <row r="2645" spans="1:25" hidden="1" x14ac:dyDescent="0.2">
      <c r="A2645" s="1" t="s">
        <v>9358</v>
      </c>
      <c r="B2645" s="1" t="s">
        <v>132</v>
      </c>
      <c r="C2645" s="1" t="s">
        <v>250</v>
      </c>
      <c r="D2645" s="1" t="s">
        <v>251</v>
      </c>
      <c r="E2645" s="1" t="s">
        <v>252</v>
      </c>
      <c r="F2645" s="1" t="s">
        <v>253</v>
      </c>
      <c r="G2645" s="1" t="s">
        <v>159</v>
      </c>
      <c r="H2645" s="1" t="s">
        <v>36</v>
      </c>
      <c r="I2645" s="1" t="s">
        <v>84</v>
      </c>
      <c r="J2645" s="1" t="s">
        <v>81</v>
      </c>
      <c r="K2645" s="1" t="s">
        <v>129</v>
      </c>
      <c r="L2645" s="1" t="s">
        <v>333</v>
      </c>
      <c r="M2645" s="1" t="s">
        <v>12675</v>
      </c>
      <c r="N2645" s="1" t="s">
        <v>12676</v>
      </c>
      <c r="O2645" s="1" t="s">
        <v>122</v>
      </c>
      <c r="P2645" s="1" t="s">
        <v>246</v>
      </c>
      <c r="Q2645" s="1" t="s">
        <v>247</v>
      </c>
      <c r="R2645" s="1" t="s">
        <v>12677</v>
      </c>
      <c r="S2645" s="1" t="s">
        <v>4102</v>
      </c>
      <c r="T2645" s="1" t="s">
        <v>333</v>
      </c>
      <c r="U2645" s="1" t="s">
        <v>270</v>
      </c>
      <c r="V2645" s="18">
        <v>8.9120370370370362E-4</v>
      </c>
      <c r="W2645" s="18">
        <v>1.2152777777777778E-3</v>
      </c>
      <c r="X2645" s="18">
        <v>3.2407407407407406E-4</v>
      </c>
      <c r="Y2645" s="1" t="e">
        <f>VLOOKUP(A2645,tickets!A:A,1,0)</f>
        <v>#N/A</v>
      </c>
    </row>
    <row r="2646" spans="1:25" hidden="1" x14ac:dyDescent="0.2">
      <c r="A2646" s="1" t="s">
        <v>9389</v>
      </c>
      <c r="B2646" s="1" t="s">
        <v>132</v>
      </c>
      <c r="C2646" s="1" t="s">
        <v>250</v>
      </c>
      <c r="D2646" s="1" t="s">
        <v>251</v>
      </c>
      <c r="E2646" s="1" t="s">
        <v>252</v>
      </c>
      <c r="F2646" s="1" t="s">
        <v>253</v>
      </c>
      <c r="G2646" s="1" t="s">
        <v>159</v>
      </c>
      <c r="H2646" s="1" t="s">
        <v>36</v>
      </c>
      <c r="I2646" s="1" t="s">
        <v>84</v>
      </c>
      <c r="J2646" s="1" t="s">
        <v>81</v>
      </c>
      <c r="K2646" s="1" t="s">
        <v>129</v>
      </c>
      <c r="L2646" s="1" t="s">
        <v>9390</v>
      </c>
      <c r="M2646" s="1" t="s">
        <v>12678</v>
      </c>
      <c r="N2646" s="1" t="s">
        <v>12679</v>
      </c>
      <c r="O2646" s="1" t="s">
        <v>122</v>
      </c>
      <c r="P2646" s="1" t="s">
        <v>246</v>
      </c>
      <c r="Q2646" s="1" t="s">
        <v>247</v>
      </c>
      <c r="R2646" s="1" t="s">
        <v>12680</v>
      </c>
      <c r="S2646" s="1" t="s">
        <v>4102</v>
      </c>
      <c r="T2646" s="1" t="s">
        <v>386</v>
      </c>
      <c r="U2646" s="1" t="s">
        <v>255</v>
      </c>
      <c r="V2646" s="18">
        <v>3.8194444444444446E-4</v>
      </c>
      <c r="W2646" s="18">
        <v>1.7476851851851852E-3</v>
      </c>
      <c r="X2646" s="18">
        <v>1.3657407407407409E-3</v>
      </c>
      <c r="Y2646" s="1" t="e">
        <f>VLOOKUP(A2646,tickets!A:A,1,0)</f>
        <v>#N/A</v>
      </c>
    </row>
    <row r="2647" spans="1:25" x14ac:dyDescent="0.2">
      <c r="A2647" s="1" t="s">
        <v>10752</v>
      </c>
      <c r="B2647" s="1" t="s">
        <v>152</v>
      </c>
      <c r="C2647" s="1" t="s">
        <v>13</v>
      </c>
      <c r="D2647" s="1" t="s">
        <v>13</v>
      </c>
      <c r="E2647" s="1" t="s">
        <v>39</v>
      </c>
      <c r="F2647" s="1" t="s">
        <v>210</v>
      </c>
      <c r="G2647" s="1" t="s">
        <v>110</v>
      </c>
      <c r="H2647" s="1" t="s">
        <v>50</v>
      </c>
      <c r="I2647" s="1" t="s">
        <v>109</v>
      </c>
      <c r="J2647" s="1" t="s">
        <v>81</v>
      </c>
      <c r="K2647" s="1" t="s">
        <v>111</v>
      </c>
      <c r="L2647" s="1" t="s">
        <v>2406</v>
      </c>
      <c r="M2647" s="1" t="s">
        <v>10753</v>
      </c>
      <c r="N2647" s="1" t="s">
        <v>10754</v>
      </c>
      <c r="O2647" s="1" t="s">
        <v>122</v>
      </c>
      <c r="P2647" s="1" t="s">
        <v>246</v>
      </c>
      <c r="Q2647" s="1" t="s">
        <v>247</v>
      </c>
      <c r="R2647" s="1" t="s">
        <v>10755</v>
      </c>
      <c r="S2647" s="1" t="s">
        <v>12485</v>
      </c>
      <c r="T2647" s="1" t="s">
        <v>12681</v>
      </c>
      <c r="U2647" s="1" t="s">
        <v>12682</v>
      </c>
      <c r="V2647" s="18">
        <v>4.0906828703703706</v>
      </c>
      <c r="W2647" s="18">
        <v>4.0919675925925931</v>
      </c>
      <c r="X2647" s="18">
        <v>1.2847222222222223E-3</v>
      </c>
      <c r="Y2647" s="1" t="e">
        <f>VLOOKUP(A2647,tickets!A:A,1,0)</f>
        <v>#N/A</v>
      </c>
    </row>
    <row r="2648" spans="1:25" hidden="1" x14ac:dyDescent="0.2">
      <c r="A2648" s="1" t="s">
        <v>9161</v>
      </c>
      <c r="B2648" s="1" t="s">
        <v>132</v>
      </c>
      <c r="C2648" s="1" t="s">
        <v>250</v>
      </c>
      <c r="D2648" s="1" t="s">
        <v>251</v>
      </c>
      <c r="E2648" s="1" t="s">
        <v>289</v>
      </c>
      <c r="F2648" s="1" t="s">
        <v>290</v>
      </c>
      <c r="G2648" s="1" t="s">
        <v>110</v>
      </c>
      <c r="H2648" s="1" t="s">
        <v>50</v>
      </c>
      <c r="I2648" s="1" t="s">
        <v>109</v>
      </c>
      <c r="J2648" s="1" t="s">
        <v>81</v>
      </c>
      <c r="K2648" s="1" t="s">
        <v>129</v>
      </c>
      <c r="L2648" s="1" t="s">
        <v>269</v>
      </c>
      <c r="M2648" s="1" t="s">
        <v>12683</v>
      </c>
      <c r="N2648" s="1" t="s">
        <v>12684</v>
      </c>
      <c r="O2648" s="1" t="s">
        <v>122</v>
      </c>
      <c r="P2648" s="1" t="s">
        <v>246</v>
      </c>
      <c r="Q2648" s="1" t="s">
        <v>247</v>
      </c>
      <c r="R2648" s="1" t="s">
        <v>12685</v>
      </c>
      <c r="S2648" s="1" t="s">
        <v>4102</v>
      </c>
      <c r="T2648" s="1" t="s">
        <v>269</v>
      </c>
      <c r="U2648" s="1" t="s">
        <v>369</v>
      </c>
      <c r="V2648" s="18">
        <v>8.6805555555555551E-4</v>
      </c>
      <c r="W2648" s="18">
        <v>1.6203703703703703E-3</v>
      </c>
      <c r="X2648" s="18">
        <v>7.5231481481481471E-4</v>
      </c>
      <c r="Y2648" s="1" t="e">
        <f>VLOOKUP(A2648,tickets!A:A,1,0)</f>
        <v>#N/A</v>
      </c>
    </row>
    <row r="2649" spans="1:25" hidden="1" x14ac:dyDescent="0.2">
      <c r="A2649" s="1" t="s">
        <v>9093</v>
      </c>
      <c r="B2649" s="1" t="s">
        <v>132</v>
      </c>
      <c r="C2649" s="1" t="s">
        <v>250</v>
      </c>
      <c r="D2649" s="1" t="s">
        <v>251</v>
      </c>
      <c r="E2649" s="1" t="s">
        <v>289</v>
      </c>
      <c r="F2649" s="1" t="s">
        <v>290</v>
      </c>
      <c r="G2649" s="1" t="s">
        <v>110</v>
      </c>
      <c r="H2649" s="1" t="s">
        <v>50</v>
      </c>
      <c r="I2649" s="1" t="s">
        <v>109</v>
      </c>
      <c r="J2649" s="1" t="s">
        <v>81</v>
      </c>
      <c r="K2649" s="1" t="s">
        <v>129</v>
      </c>
      <c r="L2649" s="1" t="s">
        <v>254</v>
      </c>
      <c r="M2649" s="1" t="s">
        <v>12686</v>
      </c>
      <c r="N2649" s="1" t="s">
        <v>12687</v>
      </c>
      <c r="O2649" s="1" t="s">
        <v>122</v>
      </c>
      <c r="P2649" s="1" t="s">
        <v>246</v>
      </c>
      <c r="Q2649" s="1" t="s">
        <v>247</v>
      </c>
      <c r="R2649" s="1" t="s">
        <v>12688</v>
      </c>
      <c r="S2649" s="1" t="s">
        <v>4102</v>
      </c>
      <c r="T2649" s="1" t="s">
        <v>254</v>
      </c>
      <c r="U2649" s="1" t="s">
        <v>346</v>
      </c>
      <c r="V2649" s="18">
        <v>5.9027777777777778E-4</v>
      </c>
      <c r="W2649" s="18">
        <v>1.3194444444444443E-3</v>
      </c>
      <c r="X2649" s="18">
        <v>7.291666666666667E-4</v>
      </c>
      <c r="Y2649" s="1" t="e">
        <f>VLOOKUP(A2649,tickets!A:A,1,0)</f>
        <v>#N/A</v>
      </c>
    </row>
    <row r="2650" spans="1:25" hidden="1" x14ac:dyDescent="0.2">
      <c r="A2650" s="1" t="s">
        <v>9296</v>
      </c>
      <c r="B2650" s="1" t="s">
        <v>132</v>
      </c>
      <c r="C2650" s="1" t="s">
        <v>250</v>
      </c>
      <c r="D2650" s="1" t="s">
        <v>251</v>
      </c>
      <c r="E2650" s="1" t="s">
        <v>289</v>
      </c>
      <c r="F2650" s="1" t="s">
        <v>290</v>
      </c>
      <c r="G2650" s="1" t="s">
        <v>110</v>
      </c>
      <c r="H2650" s="1" t="s">
        <v>50</v>
      </c>
      <c r="I2650" s="1" t="s">
        <v>109</v>
      </c>
      <c r="J2650" s="1" t="s">
        <v>81</v>
      </c>
      <c r="K2650" s="1" t="s">
        <v>129</v>
      </c>
      <c r="L2650" s="1" t="s">
        <v>9170</v>
      </c>
      <c r="M2650" s="1" t="s">
        <v>12689</v>
      </c>
      <c r="N2650" s="1" t="s">
        <v>12690</v>
      </c>
      <c r="O2650" s="1" t="s">
        <v>122</v>
      </c>
      <c r="P2650" s="1" t="s">
        <v>246</v>
      </c>
      <c r="Q2650" s="1" t="s">
        <v>247</v>
      </c>
      <c r="R2650" s="1" t="s">
        <v>12691</v>
      </c>
      <c r="S2650" s="1" t="s">
        <v>4102</v>
      </c>
      <c r="T2650" s="1" t="s">
        <v>9170</v>
      </c>
      <c r="U2650" s="1" t="s">
        <v>369</v>
      </c>
      <c r="V2650" s="18">
        <v>7.7546296296296304E-4</v>
      </c>
      <c r="W2650" s="18">
        <v>1.5393518518518519E-3</v>
      </c>
      <c r="X2650" s="18">
        <v>7.6388888888888893E-4</v>
      </c>
      <c r="Y2650" s="1" t="e">
        <f>VLOOKUP(A2650,tickets!A:A,1,0)</f>
        <v>#N/A</v>
      </c>
    </row>
    <row r="2651" spans="1:25" hidden="1" x14ac:dyDescent="0.2">
      <c r="A2651" s="1" t="s">
        <v>9297</v>
      </c>
      <c r="B2651" s="1" t="s">
        <v>132</v>
      </c>
      <c r="C2651" s="1" t="s">
        <v>250</v>
      </c>
      <c r="D2651" s="1" t="s">
        <v>251</v>
      </c>
      <c r="E2651" s="1" t="s">
        <v>289</v>
      </c>
      <c r="F2651" s="1" t="s">
        <v>290</v>
      </c>
      <c r="G2651" s="1" t="s">
        <v>110</v>
      </c>
      <c r="H2651" s="1" t="s">
        <v>50</v>
      </c>
      <c r="I2651" s="1" t="s">
        <v>109</v>
      </c>
      <c r="J2651" s="1" t="s">
        <v>81</v>
      </c>
      <c r="K2651" s="1" t="s">
        <v>129</v>
      </c>
      <c r="L2651" s="1" t="s">
        <v>9174</v>
      </c>
      <c r="M2651" s="1" t="s">
        <v>12692</v>
      </c>
      <c r="N2651" s="1" t="s">
        <v>12693</v>
      </c>
      <c r="O2651" s="1" t="s">
        <v>122</v>
      </c>
      <c r="P2651" s="1" t="s">
        <v>246</v>
      </c>
      <c r="Q2651" s="1" t="s">
        <v>247</v>
      </c>
      <c r="R2651" s="1" t="s">
        <v>12694</v>
      </c>
      <c r="S2651" s="1" t="s">
        <v>4102</v>
      </c>
      <c r="T2651" s="1" t="s">
        <v>9174</v>
      </c>
      <c r="U2651" s="1" t="s">
        <v>369</v>
      </c>
      <c r="V2651" s="18">
        <v>4.6296296296296293E-4</v>
      </c>
      <c r="W2651" s="18">
        <v>1.2731481481481483E-3</v>
      </c>
      <c r="X2651" s="18">
        <v>8.1018518518518516E-4</v>
      </c>
      <c r="Y2651" s="1" t="e">
        <f>VLOOKUP(A2651,tickets!A:A,1,0)</f>
        <v>#N/A</v>
      </c>
    </row>
    <row r="2652" spans="1:25" hidden="1" x14ac:dyDescent="0.2">
      <c r="A2652" s="1" t="s">
        <v>4099</v>
      </c>
      <c r="B2652" s="1" t="s">
        <v>124</v>
      </c>
      <c r="C2652" s="1" t="s">
        <v>19</v>
      </c>
      <c r="D2652" s="1" t="s">
        <v>277</v>
      </c>
      <c r="E2652" s="1" t="s">
        <v>63</v>
      </c>
      <c r="F2652" s="1" t="s">
        <v>125</v>
      </c>
      <c r="G2652" s="1" t="s">
        <v>123</v>
      </c>
      <c r="H2652" s="1" t="s">
        <v>50</v>
      </c>
      <c r="I2652" s="1" t="s">
        <v>109</v>
      </c>
      <c r="J2652" s="1" t="s">
        <v>80</v>
      </c>
      <c r="K2652" s="1" t="s">
        <v>121</v>
      </c>
      <c r="L2652" s="1" t="s">
        <v>4103</v>
      </c>
      <c r="M2652" s="1" t="s">
        <v>4100</v>
      </c>
      <c r="N2652" s="1" t="s">
        <v>4100</v>
      </c>
      <c r="O2652" s="1" t="s">
        <v>122</v>
      </c>
      <c r="P2652" s="1" t="s">
        <v>278</v>
      </c>
      <c r="Q2652" s="1" t="s">
        <v>278</v>
      </c>
      <c r="R2652" s="1" t="s">
        <v>4101</v>
      </c>
      <c r="S2652" s="1" t="s">
        <v>4102</v>
      </c>
      <c r="T2652" s="1" t="s">
        <v>9376</v>
      </c>
      <c r="U2652" s="1" t="s">
        <v>9377</v>
      </c>
      <c r="V2652" s="18">
        <v>7.9363425925925921E-2</v>
      </c>
      <c r="W2652" s="18">
        <v>7.9861111111111105E-2</v>
      </c>
      <c r="X2652" s="18">
        <v>4.9768518518518521E-4</v>
      </c>
      <c r="Y2652" s="1" t="e">
        <f>VLOOKUP(A2652,tickets!A:A,1,0)</f>
        <v>#N/A</v>
      </c>
    </row>
    <row r="2653" spans="1:25" hidden="1" x14ac:dyDescent="0.2">
      <c r="A2653" s="1" t="s">
        <v>4119</v>
      </c>
      <c r="B2653" s="1" t="s">
        <v>124</v>
      </c>
      <c r="C2653" s="1" t="s">
        <v>18</v>
      </c>
      <c r="D2653" s="1" t="s">
        <v>277</v>
      </c>
      <c r="E2653" s="1" t="s">
        <v>60</v>
      </c>
      <c r="F2653" s="1" t="s">
        <v>125</v>
      </c>
      <c r="G2653" s="1" t="s">
        <v>123</v>
      </c>
      <c r="H2653" s="1" t="s">
        <v>50</v>
      </c>
      <c r="I2653" s="1" t="s">
        <v>109</v>
      </c>
      <c r="J2653" s="1" t="s">
        <v>80</v>
      </c>
      <c r="K2653" s="1" t="s">
        <v>121</v>
      </c>
      <c r="L2653" s="1" t="s">
        <v>4016</v>
      </c>
      <c r="M2653" s="1" t="s">
        <v>4120</v>
      </c>
      <c r="N2653" s="1" t="s">
        <v>4120</v>
      </c>
      <c r="O2653" s="1" t="s">
        <v>122</v>
      </c>
      <c r="P2653" s="1" t="s">
        <v>278</v>
      </c>
      <c r="Q2653" s="1" t="s">
        <v>278</v>
      </c>
      <c r="R2653" s="1" t="s">
        <v>4121</v>
      </c>
      <c r="S2653" s="1" t="s">
        <v>4102</v>
      </c>
      <c r="T2653" s="1" t="s">
        <v>9178</v>
      </c>
      <c r="U2653" s="1" t="s">
        <v>9298</v>
      </c>
      <c r="V2653" s="18">
        <v>0.31677083333333333</v>
      </c>
      <c r="W2653" s="18">
        <v>0.31774305555555554</v>
      </c>
      <c r="X2653" s="18">
        <v>9.7222222222222209E-4</v>
      </c>
      <c r="Y2653" s="1" t="e">
        <f>VLOOKUP(A2653,tickets!A:A,1,0)</f>
        <v>#N/A</v>
      </c>
    </row>
    <row r="2654" spans="1:25" hidden="1" x14ac:dyDescent="0.2">
      <c r="A2654" s="1" t="s">
        <v>9194</v>
      </c>
      <c r="B2654" s="1" t="s">
        <v>132</v>
      </c>
      <c r="C2654" s="1" t="s">
        <v>250</v>
      </c>
      <c r="D2654" s="1" t="s">
        <v>251</v>
      </c>
      <c r="E2654" s="1" t="s">
        <v>289</v>
      </c>
      <c r="F2654" s="1" t="s">
        <v>290</v>
      </c>
      <c r="G2654" s="1" t="s">
        <v>110</v>
      </c>
      <c r="H2654" s="1" t="s">
        <v>50</v>
      </c>
      <c r="I2654" s="1" t="s">
        <v>109</v>
      </c>
      <c r="J2654" s="1" t="s">
        <v>81</v>
      </c>
      <c r="K2654" s="1" t="s">
        <v>129</v>
      </c>
      <c r="L2654" s="1" t="s">
        <v>8975</v>
      </c>
      <c r="M2654" s="1" t="s">
        <v>12695</v>
      </c>
      <c r="N2654" s="1" t="s">
        <v>12696</v>
      </c>
      <c r="O2654" s="1" t="s">
        <v>122</v>
      </c>
      <c r="P2654" s="1" t="s">
        <v>246</v>
      </c>
      <c r="Q2654" s="1" t="s">
        <v>247</v>
      </c>
      <c r="R2654" s="1" t="s">
        <v>12697</v>
      </c>
      <c r="S2654" s="1" t="s">
        <v>4102</v>
      </c>
      <c r="T2654" s="1" t="s">
        <v>8975</v>
      </c>
      <c r="U2654" s="1" t="s">
        <v>369</v>
      </c>
      <c r="V2654" s="18">
        <v>5.2083333333333333E-4</v>
      </c>
      <c r="W2654" s="18">
        <v>1.261574074074074E-3</v>
      </c>
      <c r="X2654" s="18">
        <v>7.407407407407407E-4</v>
      </c>
      <c r="Y2654" s="1" t="e">
        <f>VLOOKUP(A2654,tickets!A:A,1,0)</f>
        <v>#N/A</v>
      </c>
    </row>
    <row r="2655" spans="1:25" x14ac:dyDescent="0.2">
      <c r="A2655" s="1" t="s">
        <v>4157</v>
      </c>
      <c r="B2655" s="1" t="s">
        <v>112</v>
      </c>
      <c r="C2655" s="1" t="s">
        <v>18</v>
      </c>
      <c r="D2655" s="1" t="s">
        <v>18</v>
      </c>
      <c r="E2655" s="1" t="s">
        <v>60</v>
      </c>
      <c r="F2655" s="1" t="s">
        <v>445</v>
      </c>
      <c r="G2655" s="1" t="s">
        <v>110</v>
      </c>
      <c r="H2655" s="1" t="s">
        <v>50</v>
      </c>
      <c r="I2655" s="1" t="s">
        <v>109</v>
      </c>
      <c r="J2655" s="1" t="s">
        <v>81</v>
      </c>
      <c r="K2655" s="1" t="s">
        <v>111</v>
      </c>
      <c r="L2655" s="1" t="s">
        <v>4161</v>
      </c>
      <c r="M2655" s="1" t="s">
        <v>4158</v>
      </c>
      <c r="N2655" s="1" t="s">
        <v>4159</v>
      </c>
      <c r="O2655" s="1" t="s">
        <v>122</v>
      </c>
      <c r="P2655" s="1" t="s">
        <v>266</v>
      </c>
      <c r="Q2655" s="1" t="s">
        <v>267</v>
      </c>
      <c r="R2655" s="1" t="s">
        <v>4160</v>
      </c>
      <c r="S2655" s="1" t="s">
        <v>10459</v>
      </c>
      <c r="T2655" s="1" t="s">
        <v>4161</v>
      </c>
      <c r="U2655" s="1" t="s">
        <v>12698</v>
      </c>
      <c r="V2655" s="18">
        <v>0</v>
      </c>
      <c r="W2655" s="18">
        <v>8.7962962962962962E-4</v>
      </c>
      <c r="X2655" s="18">
        <v>8.7962962962962962E-4</v>
      </c>
      <c r="Y2655" s="1" t="e">
        <f>VLOOKUP(A2655,tickets!A:A,1,0)</f>
        <v>#N/A</v>
      </c>
    </row>
    <row r="2656" spans="1:25" x14ac:dyDescent="0.2">
      <c r="A2656" s="1" t="s">
        <v>4167</v>
      </c>
      <c r="B2656" s="1" t="s">
        <v>115</v>
      </c>
      <c r="C2656" s="1" t="s">
        <v>20</v>
      </c>
      <c r="D2656" s="1" t="s">
        <v>243</v>
      </c>
      <c r="E2656" s="1" t="s">
        <v>66</v>
      </c>
      <c r="F2656" s="1" t="s">
        <v>191</v>
      </c>
      <c r="G2656" s="1" t="s">
        <v>116</v>
      </c>
      <c r="H2656" s="1" t="s">
        <v>40</v>
      </c>
      <c r="I2656" s="1" t="s">
        <v>117</v>
      </c>
      <c r="J2656" s="1" t="s">
        <v>81</v>
      </c>
      <c r="K2656" s="1" t="s">
        <v>111</v>
      </c>
      <c r="L2656" s="1" t="s">
        <v>4171</v>
      </c>
      <c r="M2656" s="1" t="s">
        <v>4168</v>
      </c>
      <c r="N2656" s="1" t="s">
        <v>4169</v>
      </c>
      <c r="O2656" s="1" t="s">
        <v>122</v>
      </c>
      <c r="P2656" s="1" t="s">
        <v>246</v>
      </c>
      <c r="Q2656" s="1" t="s">
        <v>247</v>
      </c>
      <c r="R2656" s="1" t="s">
        <v>4170</v>
      </c>
      <c r="S2656" s="1" t="s">
        <v>10459</v>
      </c>
      <c r="T2656" s="1" t="s">
        <v>12699</v>
      </c>
      <c r="U2656" s="1" t="s">
        <v>12700</v>
      </c>
      <c r="V2656" s="18">
        <v>0</v>
      </c>
      <c r="W2656" s="18">
        <v>3.3680555555555554E-2</v>
      </c>
      <c r="X2656" s="18">
        <v>3.3680555555555554E-2</v>
      </c>
      <c r="Y2656" s="1" t="e">
        <f>VLOOKUP(A2656,tickets!A:A,1,0)</f>
        <v>#N/A</v>
      </c>
    </row>
    <row r="2657" spans="1:25" hidden="1" x14ac:dyDescent="0.2">
      <c r="A2657" s="1" t="s">
        <v>4140</v>
      </c>
      <c r="B2657" s="1" t="s">
        <v>124</v>
      </c>
      <c r="C2657" s="1" t="s">
        <v>18</v>
      </c>
      <c r="D2657" s="1" t="s">
        <v>277</v>
      </c>
      <c r="E2657" s="1" t="s">
        <v>60</v>
      </c>
      <c r="F2657" s="1" t="s">
        <v>125</v>
      </c>
      <c r="G2657" s="1" t="s">
        <v>123</v>
      </c>
      <c r="H2657" s="1" t="s">
        <v>50</v>
      </c>
      <c r="I2657" s="1" t="s">
        <v>109</v>
      </c>
      <c r="J2657" s="1" t="s">
        <v>80</v>
      </c>
      <c r="K2657" s="1" t="s">
        <v>138</v>
      </c>
      <c r="L2657" s="1" t="s">
        <v>139</v>
      </c>
      <c r="M2657" s="1" t="s">
        <v>4141</v>
      </c>
      <c r="N2657" s="1" t="s">
        <v>4141</v>
      </c>
      <c r="O2657" s="1" t="s">
        <v>122</v>
      </c>
      <c r="P2657" s="1" t="s">
        <v>278</v>
      </c>
      <c r="Q2657" s="1" t="s">
        <v>278</v>
      </c>
      <c r="R2657" s="1" t="s">
        <v>4142</v>
      </c>
      <c r="S2657" s="1" t="s">
        <v>10459</v>
      </c>
      <c r="T2657" s="1" t="s">
        <v>511</v>
      </c>
      <c r="U2657" s="1" t="s">
        <v>12701</v>
      </c>
      <c r="V2657" s="18">
        <v>1.4496527777777777</v>
      </c>
      <c r="W2657" s="18">
        <v>1.4505439814814816</v>
      </c>
      <c r="X2657" s="18">
        <v>8.9120370370370362E-4</v>
      </c>
      <c r="Y2657" s="1" t="e">
        <f>VLOOKUP(A2657,tickets!A:A,1,0)</f>
        <v>#N/A</v>
      </c>
    </row>
    <row r="2658" spans="1:25" hidden="1" x14ac:dyDescent="0.2">
      <c r="A2658" s="1" t="s">
        <v>4143</v>
      </c>
      <c r="B2658" s="1" t="s">
        <v>124</v>
      </c>
      <c r="C2658" s="1" t="s">
        <v>18</v>
      </c>
      <c r="D2658" s="1" t="s">
        <v>277</v>
      </c>
      <c r="E2658" s="1" t="s">
        <v>60</v>
      </c>
      <c r="F2658" s="1" t="s">
        <v>125</v>
      </c>
      <c r="G2658" s="1" t="s">
        <v>123</v>
      </c>
      <c r="H2658" s="1" t="s">
        <v>50</v>
      </c>
      <c r="I2658" s="1" t="s">
        <v>109</v>
      </c>
      <c r="J2658" s="1" t="s">
        <v>80</v>
      </c>
      <c r="K2658" s="1" t="s">
        <v>126</v>
      </c>
      <c r="L2658" s="1" t="s">
        <v>4146</v>
      </c>
      <c r="M2658" s="1" t="s">
        <v>4144</v>
      </c>
      <c r="N2658" s="1" t="s">
        <v>4144</v>
      </c>
      <c r="O2658" s="1" t="s">
        <v>122</v>
      </c>
      <c r="P2658" s="1" t="s">
        <v>278</v>
      </c>
      <c r="Q2658" s="1" t="s">
        <v>278</v>
      </c>
      <c r="R2658" s="1" t="s">
        <v>4145</v>
      </c>
      <c r="S2658" s="1" t="s">
        <v>10459</v>
      </c>
      <c r="T2658" s="1" t="s">
        <v>12702</v>
      </c>
      <c r="U2658" s="1" t="s">
        <v>12703</v>
      </c>
      <c r="V2658" s="18">
        <v>1.4400694444444444</v>
      </c>
      <c r="W2658" s="18">
        <v>1.4433796296296295</v>
      </c>
      <c r="X2658" s="18">
        <v>3.3101851851851851E-3</v>
      </c>
      <c r="Y2658" s="1" t="e">
        <f>VLOOKUP(A2658,tickets!A:A,1,0)</f>
        <v>#N/A</v>
      </c>
    </row>
    <row r="2659" spans="1:25" hidden="1" x14ac:dyDescent="0.2">
      <c r="A2659" s="1" t="s">
        <v>4147</v>
      </c>
      <c r="B2659" s="1" t="s">
        <v>124</v>
      </c>
      <c r="C2659" s="1" t="s">
        <v>18</v>
      </c>
      <c r="D2659" s="1" t="s">
        <v>277</v>
      </c>
      <c r="E2659" s="1" t="s">
        <v>60</v>
      </c>
      <c r="F2659" s="1" t="s">
        <v>125</v>
      </c>
      <c r="G2659" s="1" t="s">
        <v>123</v>
      </c>
      <c r="H2659" s="1" t="s">
        <v>50</v>
      </c>
      <c r="I2659" s="1" t="s">
        <v>109</v>
      </c>
      <c r="J2659" s="1" t="s">
        <v>80</v>
      </c>
      <c r="K2659" s="1" t="s">
        <v>126</v>
      </c>
      <c r="L2659" s="1" t="s">
        <v>4150</v>
      </c>
      <c r="M2659" s="1" t="s">
        <v>4148</v>
      </c>
      <c r="N2659" s="1" t="s">
        <v>4148</v>
      </c>
      <c r="O2659" s="1" t="s">
        <v>122</v>
      </c>
      <c r="P2659" s="1" t="s">
        <v>278</v>
      </c>
      <c r="Q2659" s="1" t="s">
        <v>278</v>
      </c>
      <c r="R2659" s="1" t="s">
        <v>4149</v>
      </c>
      <c r="S2659" s="1" t="s">
        <v>10459</v>
      </c>
      <c r="T2659" s="1" t="s">
        <v>12704</v>
      </c>
      <c r="U2659" s="1" t="s">
        <v>12705</v>
      </c>
      <c r="V2659" s="18">
        <v>1.4393634259259258</v>
      </c>
      <c r="W2659" s="18">
        <v>1.4428356481481481</v>
      </c>
      <c r="X2659" s="18">
        <v>3.472222222222222E-3</v>
      </c>
      <c r="Y2659" s="1" t="e">
        <f>VLOOKUP(A2659,tickets!A:A,1,0)</f>
        <v>#N/A</v>
      </c>
    </row>
    <row r="2660" spans="1:25" hidden="1" x14ac:dyDescent="0.2">
      <c r="A2660" s="1" t="s">
        <v>4151</v>
      </c>
      <c r="B2660" s="1" t="s">
        <v>124</v>
      </c>
      <c r="C2660" s="1" t="s">
        <v>18</v>
      </c>
      <c r="D2660" s="1" t="s">
        <v>277</v>
      </c>
      <c r="E2660" s="1" t="s">
        <v>60</v>
      </c>
      <c r="F2660" s="1" t="s">
        <v>125</v>
      </c>
      <c r="G2660" s="1" t="s">
        <v>123</v>
      </c>
      <c r="H2660" s="1" t="s">
        <v>50</v>
      </c>
      <c r="I2660" s="1" t="s">
        <v>109</v>
      </c>
      <c r="J2660" s="1" t="s">
        <v>80</v>
      </c>
      <c r="K2660" s="1" t="s">
        <v>126</v>
      </c>
      <c r="L2660" s="1" t="s">
        <v>4153</v>
      </c>
      <c r="M2660" s="1" t="s">
        <v>4132</v>
      </c>
      <c r="N2660" s="1" t="s">
        <v>4132</v>
      </c>
      <c r="O2660" s="1" t="s">
        <v>122</v>
      </c>
      <c r="P2660" s="1" t="s">
        <v>278</v>
      </c>
      <c r="Q2660" s="1" t="s">
        <v>278</v>
      </c>
      <c r="R2660" s="1" t="s">
        <v>4152</v>
      </c>
      <c r="S2660" s="1" t="s">
        <v>10459</v>
      </c>
      <c r="T2660" s="1" t="s">
        <v>12706</v>
      </c>
      <c r="U2660" s="1" t="s">
        <v>12707</v>
      </c>
      <c r="V2660" s="18">
        <v>1.4414236111111112</v>
      </c>
      <c r="W2660" s="18">
        <v>1.4429976851851851</v>
      </c>
      <c r="X2660" s="18">
        <v>1.5740740740740741E-3</v>
      </c>
      <c r="Y2660" s="1" t="e">
        <f>VLOOKUP(A2660,tickets!A:A,1,0)</f>
        <v>#N/A</v>
      </c>
    </row>
    <row r="2661" spans="1:25" hidden="1" x14ac:dyDescent="0.2">
      <c r="A2661" s="1" t="s">
        <v>4131</v>
      </c>
      <c r="B2661" s="1" t="s">
        <v>124</v>
      </c>
      <c r="C2661" s="1" t="s">
        <v>18</v>
      </c>
      <c r="D2661" s="1" t="s">
        <v>277</v>
      </c>
      <c r="E2661" s="1" t="s">
        <v>60</v>
      </c>
      <c r="F2661" s="1" t="s">
        <v>125</v>
      </c>
      <c r="G2661" s="1" t="s">
        <v>123</v>
      </c>
      <c r="H2661" s="1" t="s">
        <v>50</v>
      </c>
      <c r="I2661" s="1" t="s">
        <v>109</v>
      </c>
      <c r="J2661" s="1" t="s">
        <v>80</v>
      </c>
      <c r="K2661" s="1" t="s">
        <v>126</v>
      </c>
      <c r="L2661" s="1" t="s">
        <v>1860</v>
      </c>
      <c r="M2661" s="1" t="s">
        <v>4132</v>
      </c>
      <c r="N2661" s="1" t="s">
        <v>4132</v>
      </c>
      <c r="O2661" s="1" t="s">
        <v>122</v>
      </c>
      <c r="P2661" s="1" t="s">
        <v>278</v>
      </c>
      <c r="Q2661" s="1" t="s">
        <v>278</v>
      </c>
      <c r="R2661" s="1" t="s">
        <v>4133</v>
      </c>
      <c r="S2661" s="1" t="s">
        <v>4102</v>
      </c>
      <c r="T2661" s="1" t="s">
        <v>9394</v>
      </c>
      <c r="U2661" s="1" t="s">
        <v>9395</v>
      </c>
      <c r="V2661" s="18">
        <v>3.0671296296296294E-2</v>
      </c>
      <c r="W2661" s="18">
        <v>3.2152777777777773E-2</v>
      </c>
      <c r="X2661" s="18">
        <v>1.4814814814814814E-3</v>
      </c>
      <c r="Y2661" s="1" t="e">
        <f>VLOOKUP(A2661,tickets!A:A,1,0)</f>
        <v>#N/A</v>
      </c>
    </row>
    <row r="2662" spans="1:25" hidden="1" x14ac:dyDescent="0.2">
      <c r="A2662" s="1" t="s">
        <v>4154</v>
      </c>
      <c r="B2662" s="1" t="s">
        <v>124</v>
      </c>
      <c r="C2662" s="1" t="s">
        <v>18</v>
      </c>
      <c r="D2662" s="1" t="s">
        <v>277</v>
      </c>
      <c r="E2662" s="1" t="s">
        <v>60</v>
      </c>
      <c r="F2662" s="1" t="s">
        <v>125</v>
      </c>
      <c r="G2662" s="1" t="s">
        <v>123</v>
      </c>
      <c r="H2662" s="1" t="s">
        <v>50</v>
      </c>
      <c r="I2662" s="1" t="s">
        <v>109</v>
      </c>
      <c r="J2662" s="1" t="s">
        <v>80</v>
      </c>
      <c r="K2662" s="1" t="s">
        <v>126</v>
      </c>
      <c r="L2662" s="1" t="s">
        <v>128</v>
      </c>
      <c r="M2662" s="1" t="s">
        <v>4155</v>
      </c>
      <c r="N2662" s="1" t="s">
        <v>4155</v>
      </c>
      <c r="O2662" s="1" t="s">
        <v>122</v>
      </c>
      <c r="P2662" s="1" t="s">
        <v>278</v>
      </c>
      <c r="Q2662" s="1" t="s">
        <v>278</v>
      </c>
      <c r="R2662" s="1" t="s">
        <v>4156</v>
      </c>
      <c r="S2662" s="1" t="s">
        <v>10459</v>
      </c>
      <c r="T2662" s="1" t="s">
        <v>12708</v>
      </c>
      <c r="U2662" s="1" t="s">
        <v>12709</v>
      </c>
      <c r="V2662" s="18">
        <v>1.4150810185185183</v>
      </c>
      <c r="W2662" s="18">
        <v>1.4156481481481482</v>
      </c>
      <c r="X2662" s="18">
        <v>5.6712962962962956E-4</v>
      </c>
      <c r="Y2662" s="1" t="e">
        <f>VLOOKUP(A2662,tickets!A:A,1,0)</f>
        <v>#N/A</v>
      </c>
    </row>
    <row r="2663" spans="1:25" hidden="1" x14ac:dyDescent="0.2">
      <c r="A2663" s="1" t="s">
        <v>9254</v>
      </c>
      <c r="B2663" s="1" t="s">
        <v>132</v>
      </c>
      <c r="C2663" s="1" t="s">
        <v>250</v>
      </c>
      <c r="D2663" s="1" t="s">
        <v>251</v>
      </c>
      <c r="E2663" s="1" t="s">
        <v>252</v>
      </c>
      <c r="F2663" s="1" t="s">
        <v>253</v>
      </c>
      <c r="G2663" s="1" t="s">
        <v>159</v>
      </c>
      <c r="H2663" s="1" t="s">
        <v>36</v>
      </c>
      <c r="I2663" s="1" t="s">
        <v>84</v>
      </c>
      <c r="J2663" s="1" t="s">
        <v>81</v>
      </c>
      <c r="K2663" s="1" t="s">
        <v>129</v>
      </c>
      <c r="L2663" s="1" t="s">
        <v>9255</v>
      </c>
      <c r="M2663" s="1" t="s">
        <v>12710</v>
      </c>
      <c r="N2663" s="1" t="s">
        <v>12711</v>
      </c>
      <c r="O2663" s="1" t="s">
        <v>122</v>
      </c>
      <c r="P2663" s="1" t="s">
        <v>246</v>
      </c>
      <c r="Q2663" s="1" t="s">
        <v>247</v>
      </c>
      <c r="R2663" s="1" t="s">
        <v>12712</v>
      </c>
      <c r="S2663" s="1" t="s">
        <v>12713</v>
      </c>
      <c r="T2663" s="1" t="s">
        <v>9255</v>
      </c>
      <c r="U2663" s="1" t="s">
        <v>351</v>
      </c>
      <c r="V2663" s="18">
        <v>1.2152777777777778E-3</v>
      </c>
      <c r="W2663" s="18">
        <v>1.4351851851851854E-3</v>
      </c>
      <c r="X2663" s="18">
        <v>2.199074074074074E-4</v>
      </c>
      <c r="Y2663" s="1" t="e">
        <f>VLOOKUP(A2663,tickets!A:A,1,0)</f>
        <v>#N/A</v>
      </c>
    </row>
    <row r="2664" spans="1:25" hidden="1" x14ac:dyDescent="0.2">
      <c r="A2664" s="1" t="s">
        <v>9192</v>
      </c>
      <c r="B2664" s="1" t="s">
        <v>132</v>
      </c>
      <c r="C2664" s="1" t="s">
        <v>250</v>
      </c>
      <c r="D2664" s="1" t="s">
        <v>251</v>
      </c>
      <c r="E2664" s="1" t="s">
        <v>252</v>
      </c>
      <c r="F2664" s="1" t="s">
        <v>253</v>
      </c>
      <c r="G2664" s="1" t="s">
        <v>159</v>
      </c>
      <c r="H2664" s="1" t="s">
        <v>36</v>
      </c>
      <c r="I2664" s="1" t="s">
        <v>84</v>
      </c>
      <c r="J2664" s="1" t="s">
        <v>81</v>
      </c>
      <c r="K2664" s="1" t="s">
        <v>129</v>
      </c>
      <c r="L2664" s="1" t="s">
        <v>9120</v>
      </c>
      <c r="M2664" s="1" t="s">
        <v>12714</v>
      </c>
      <c r="N2664" s="1" t="s">
        <v>12715</v>
      </c>
      <c r="O2664" s="1" t="s">
        <v>122</v>
      </c>
      <c r="P2664" s="1" t="s">
        <v>246</v>
      </c>
      <c r="Q2664" s="1" t="s">
        <v>247</v>
      </c>
      <c r="R2664" s="1" t="s">
        <v>12716</v>
      </c>
      <c r="S2664" s="1" t="s">
        <v>12713</v>
      </c>
      <c r="T2664" s="1" t="s">
        <v>9193</v>
      </c>
      <c r="U2664" s="1" t="s">
        <v>270</v>
      </c>
      <c r="V2664" s="18">
        <v>1.3888888888888889E-3</v>
      </c>
      <c r="W2664" s="18">
        <v>2.685185185185185E-3</v>
      </c>
      <c r="X2664" s="18">
        <v>1.2962962962962963E-3</v>
      </c>
      <c r="Y2664" s="1" t="e">
        <f>VLOOKUP(A2664,tickets!A:A,1,0)</f>
        <v>#N/A</v>
      </c>
    </row>
    <row r="2665" spans="1:25" hidden="1" x14ac:dyDescent="0.2">
      <c r="A2665" s="1" t="s">
        <v>9256</v>
      </c>
      <c r="B2665" s="1" t="s">
        <v>132</v>
      </c>
      <c r="C2665" s="1" t="s">
        <v>250</v>
      </c>
      <c r="D2665" s="1" t="s">
        <v>251</v>
      </c>
      <c r="E2665" s="1" t="s">
        <v>252</v>
      </c>
      <c r="F2665" s="1" t="s">
        <v>253</v>
      </c>
      <c r="G2665" s="1" t="s">
        <v>159</v>
      </c>
      <c r="H2665" s="1" t="s">
        <v>36</v>
      </c>
      <c r="I2665" s="1" t="s">
        <v>84</v>
      </c>
      <c r="J2665" s="1" t="s">
        <v>81</v>
      </c>
      <c r="K2665" s="1" t="s">
        <v>129</v>
      </c>
      <c r="L2665" s="1" t="s">
        <v>386</v>
      </c>
      <c r="M2665" s="1" t="s">
        <v>12717</v>
      </c>
      <c r="N2665" s="1" t="s">
        <v>12718</v>
      </c>
      <c r="O2665" s="1" t="s">
        <v>122</v>
      </c>
      <c r="P2665" s="1" t="s">
        <v>246</v>
      </c>
      <c r="Q2665" s="1" t="s">
        <v>247</v>
      </c>
      <c r="R2665" s="1" t="s">
        <v>12719</v>
      </c>
      <c r="S2665" s="1" t="s">
        <v>12713</v>
      </c>
      <c r="T2665" s="1" t="s">
        <v>386</v>
      </c>
      <c r="U2665" s="1" t="s">
        <v>255</v>
      </c>
      <c r="V2665" s="18">
        <v>8.1018518518518516E-4</v>
      </c>
      <c r="W2665" s="18">
        <v>1.7708333333333332E-3</v>
      </c>
      <c r="X2665" s="18">
        <v>9.6064814814814808E-4</v>
      </c>
      <c r="Y2665" s="1" t="e">
        <f>VLOOKUP(A2665,tickets!A:A,1,0)</f>
        <v>#N/A</v>
      </c>
    </row>
    <row r="2666" spans="1:25" hidden="1" x14ac:dyDescent="0.2">
      <c r="A2666" s="1" t="s">
        <v>9257</v>
      </c>
      <c r="B2666" s="1" t="s">
        <v>132</v>
      </c>
      <c r="C2666" s="1" t="s">
        <v>250</v>
      </c>
      <c r="D2666" s="1" t="s">
        <v>251</v>
      </c>
      <c r="E2666" s="1" t="s">
        <v>252</v>
      </c>
      <c r="F2666" s="1" t="s">
        <v>253</v>
      </c>
      <c r="G2666" s="1" t="s">
        <v>159</v>
      </c>
      <c r="H2666" s="1" t="s">
        <v>36</v>
      </c>
      <c r="I2666" s="1" t="s">
        <v>84</v>
      </c>
      <c r="J2666" s="1" t="s">
        <v>81</v>
      </c>
      <c r="K2666" s="1" t="s">
        <v>129</v>
      </c>
      <c r="L2666" s="1" t="s">
        <v>9258</v>
      </c>
      <c r="M2666" s="1" t="s">
        <v>12720</v>
      </c>
      <c r="N2666" s="1" t="s">
        <v>12721</v>
      </c>
      <c r="O2666" s="1" t="s">
        <v>122</v>
      </c>
      <c r="P2666" s="1" t="s">
        <v>246</v>
      </c>
      <c r="Q2666" s="1" t="s">
        <v>247</v>
      </c>
      <c r="R2666" s="1" t="s">
        <v>12722</v>
      </c>
      <c r="S2666" s="1" t="s">
        <v>12713</v>
      </c>
      <c r="T2666" s="1" t="s">
        <v>9258</v>
      </c>
      <c r="U2666" s="1" t="s">
        <v>270</v>
      </c>
      <c r="V2666" s="18">
        <v>1.0648148148148147E-3</v>
      </c>
      <c r="W2666" s="18">
        <v>2.7430555555555559E-3</v>
      </c>
      <c r="X2666" s="18">
        <v>1.6782407407407406E-3</v>
      </c>
      <c r="Y2666" s="1" t="e">
        <f>VLOOKUP(A2666,tickets!A:A,1,0)</f>
        <v>#N/A</v>
      </c>
    </row>
    <row r="2667" spans="1:25" hidden="1" x14ac:dyDescent="0.2">
      <c r="A2667" s="1" t="s">
        <v>9340</v>
      </c>
      <c r="B2667" s="1" t="s">
        <v>132</v>
      </c>
      <c r="C2667" s="1" t="s">
        <v>250</v>
      </c>
      <c r="D2667" s="1" t="s">
        <v>251</v>
      </c>
      <c r="E2667" s="1" t="s">
        <v>252</v>
      </c>
      <c r="F2667" s="1" t="s">
        <v>253</v>
      </c>
      <c r="G2667" s="1" t="s">
        <v>159</v>
      </c>
      <c r="H2667" s="1" t="s">
        <v>36</v>
      </c>
      <c r="I2667" s="1" t="s">
        <v>84</v>
      </c>
      <c r="J2667" s="1" t="s">
        <v>81</v>
      </c>
      <c r="K2667" s="1" t="s">
        <v>129</v>
      </c>
      <c r="L2667" s="1" t="s">
        <v>9142</v>
      </c>
      <c r="M2667" s="1" t="s">
        <v>12723</v>
      </c>
      <c r="N2667" s="1" t="s">
        <v>12724</v>
      </c>
      <c r="O2667" s="1" t="s">
        <v>122</v>
      </c>
      <c r="P2667" s="1" t="s">
        <v>246</v>
      </c>
      <c r="Q2667" s="1" t="s">
        <v>247</v>
      </c>
      <c r="R2667" s="1" t="s">
        <v>12725</v>
      </c>
      <c r="S2667" s="1" t="s">
        <v>12713</v>
      </c>
      <c r="T2667" s="1" t="s">
        <v>9142</v>
      </c>
      <c r="U2667" s="1" t="s">
        <v>270</v>
      </c>
      <c r="V2667" s="18">
        <v>0</v>
      </c>
      <c r="W2667" s="18">
        <v>2.4652777777777776E-3</v>
      </c>
      <c r="X2667" s="18">
        <v>2.4652777777777776E-3</v>
      </c>
      <c r="Y2667" s="1" t="e">
        <f>VLOOKUP(A2667,tickets!A:A,1,0)</f>
        <v>#N/A</v>
      </c>
    </row>
    <row r="2668" spans="1:25" hidden="1" x14ac:dyDescent="0.2">
      <c r="A2668" s="1" t="s">
        <v>9341</v>
      </c>
      <c r="B2668" s="1" t="s">
        <v>132</v>
      </c>
      <c r="C2668" s="1" t="s">
        <v>250</v>
      </c>
      <c r="D2668" s="1" t="s">
        <v>251</v>
      </c>
      <c r="E2668" s="1" t="s">
        <v>252</v>
      </c>
      <c r="F2668" s="1" t="s">
        <v>253</v>
      </c>
      <c r="G2668" s="1" t="s">
        <v>159</v>
      </c>
      <c r="H2668" s="1" t="s">
        <v>36</v>
      </c>
      <c r="I2668" s="1" t="s">
        <v>84</v>
      </c>
      <c r="J2668" s="1" t="s">
        <v>81</v>
      </c>
      <c r="K2668" s="1" t="s">
        <v>129</v>
      </c>
      <c r="L2668" s="1" t="s">
        <v>9342</v>
      </c>
      <c r="M2668" s="1" t="s">
        <v>12726</v>
      </c>
      <c r="N2668" s="1" t="s">
        <v>12727</v>
      </c>
      <c r="O2668" s="1" t="s">
        <v>122</v>
      </c>
      <c r="P2668" s="1" t="s">
        <v>246</v>
      </c>
      <c r="Q2668" s="1" t="s">
        <v>247</v>
      </c>
      <c r="R2668" s="1" t="s">
        <v>12728</v>
      </c>
      <c r="S2668" s="1" t="s">
        <v>12713</v>
      </c>
      <c r="T2668" s="1" t="s">
        <v>9342</v>
      </c>
      <c r="U2668" s="1" t="s">
        <v>270</v>
      </c>
      <c r="V2668" s="18">
        <v>1.0532407407407407E-3</v>
      </c>
      <c r="W2668" s="18">
        <v>2.5115740740740741E-3</v>
      </c>
      <c r="X2668" s="18">
        <v>1.4583333333333334E-3</v>
      </c>
      <c r="Y2668" s="1" t="e">
        <f>VLOOKUP(A2668,tickets!A:A,1,0)</f>
        <v>#N/A</v>
      </c>
    </row>
    <row r="2669" spans="1:25" hidden="1" x14ac:dyDescent="0.2">
      <c r="A2669" s="1" t="s">
        <v>9323</v>
      </c>
      <c r="B2669" s="1" t="s">
        <v>132</v>
      </c>
      <c r="C2669" s="1" t="s">
        <v>250</v>
      </c>
      <c r="D2669" s="1" t="s">
        <v>251</v>
      </c>
      <c r="E2669" s="1" t="s">
        <v>289</v>
      </c>
      <c r="F2669" s="1" t="s">
        <v>290</v>
      </c>
      <c r="G2669" s="1" t="s">
        <v>110</v>
      </c>
      <c r="H2669" s="1" t="s">
        <v>50</v>
      </c>
      <c r="I2669" s="1" t="s">
        <v>109</v>
      </c>
      <c r="J2669" s="1" t="s">
        <v>81</v>
      </c>
      <c r="K2669" s="1" t="s">
        <v>129</v>
      </c>
      <c r="L2669" s="1" t="s">
        <v>269</v>
      </c>
      <c r="M2669" s="1" t="s">
        <v>12729</v>
      </c>
      <c r="N2669" s="1" t="s">
        <v>12730</v>
      </c>
      <c r="O2669" s="1" t="s">
        <v>122</v>
      </c>
      <c r="P2669" s="1" t="s">
        <v>246</v>
      </c>
      <c r="Q2669" s="1" t="s">
        <v>247</v>
      </c>
      <c r="R2669" s="1" t="s">
        <v>12731</v>
      </c>
      <c r="S2669" s="1" t="s">
        <v>12713</v>
      </c>
      <c r="T2669" s="1" t="s">
        <v>269</v>
      </c>
      <c r="U2669" s="1" t="s">
        <v>369</v>
      </c>
      <c r="V2669" s="18">
        <v>4.7453703703703704E-4</v>
      </c>
      <c r="W2669" s="18">
        <v>1.1921296296296296E-3</v>
      </c>
      <c r="X2669" s="18">
        <v>7.175925925925927E-4</v>
      </c>
      <c r="Y2669" s="1" t="e">
        <f>VLOOKUP(A2669,tickets!A:A,1,0)</f>
        <v>#N/A</v>
      </c>
    </row>
    <row r="2670" spans="1:25" hidden="1" x14ac:dyDescent="0.2">
      <c r="A2670" s="1" t="s">
        <v>9322</v>
      </c>
      <c r="B2670" s="1" t="s">
        <v>132</v>
      </c>
      <c r="C2670" s="1" t="s">
        <v>250</v>
      </c>
      <c r="D2670" s="1" t="s">
        <v>251</v>
      </c>
      <c r="E2670" s="1" t="s">
        <v>289</v>
      </c>
      <c r="F2670" s="1" t="s">
        <v>290</v>
      </c>
      <c r="G2670" s="1" t="s">
        <v>110</v>
      </c>
      <c r="H2670" s="1" t="s">
        <v>50</v>
      </c>
      <c r="I2670" s="1" t="s">
        <v>109</v>
      </c>
      <c r="J2670" s="1" t="s">
        <v>81</v>
      </c>
      <c r="K2670" s="1" t="s">
        <v>129</v>
      </c>
      <c r="L2670" s="1" t="s">
        <v>254</v>
      </c>
      <c r="M2670" s="1" t="s">
        <v>12732</v>
      </c>
      <c r="N2670" s="1" t="s">
        <v>12733</v>
      </c>
      <c r="O2670" s="1" t="s">
        <v>122</v>
      </c>
      <c r="P2670" s="1" t="s">
        <v>246</v>
      </c>
      <c r="Q2670" s="1" t="s">
        <v>247</v>
      </c>
      <c r="R2670" s="1" t="s">
        <v>12734</v>
      </c>
      <c r="S2670" s="1" t="s">
        <v>12713</v>
      </c>
      <c r="T2670" s="1" t="s">
        <v>254</v>
      </c>
      <c r="U2670" s="1" t="s">
        <v>346</v>
      </c>
      <c r="V2670" s="18">
        <v>6.2500000000000001E-4</v>
      </c>
      <c r="W2670" s="18">
        <v>1.5162037037037036E-3</v>
      </c>
      <c r="X2670" s="18">
        <v>8.9120370370370362E-4</v>
      </c>
      <c r="Y2670" s="1" t="e">
        <f>VLOOKUP(A2670,tickets!A:A,1,0)</f>
        <v>#N/A</v>
      </c>
    </row>
    <row r="2671" spans="1:25" hidden="1" x14ac:dyDescent="0.2">
      <c r="A2671" s="1" t="s">
        <v>9278</v>
      </c>
      <c r="B2671" s="1" t="s">
        <v>132</v>
      </c>
      <c r="C2671" s="1" t="s">
        <v>250</v>
      </c>
      <c r="D2671" s="1" t="s">
        <v>251</v>
      </c>
      <c r="E2671" s="1" t="s">
        <v>289</v>
      </c>
      <c r="F2671" s="1" t="s">
        <v>290</v>
      </c>
      <c r="G2671" s="1" t="s">
        <v>110</v>
      </c>
      <c r="H2671" s="1" t="s">
        <v>50</v>
      </c>
      <c r="I2671" s="1" t="s">
        <v>109</v>
      </c>
      <c r="J2671" s="1" t="s">
        <v>81</v>
      </c>
      <c r="K2671" s="1" t="s">
        <v>129</v>
      </c>
      <c r="L2671" s="1" t="s">
        <v>269</v>
      </c>
      <c r="M2671" s="1" t="s">
        <v>12735</v>
      </c>
      <c r="N2671" s="1" t="s">
        <v>12736</v>
      </c>
      <c r="O2671" s="1" t="s">
        <v>122</v>
      </c>
      <c r="P2671" s="1" t="s">
        <v>246</v>
      </c>
      <c r="Q2671" s="1" t="s">
        <v>247</v>
      </c>
      <c r="R2671" s="1" t="s">
        <v>12737</v>
      </c>
      <c r="S2671" s="1" t="s">
        <v>12713</v>
      </c>
      <c r="T2671" s="1" t="s">
        <v>269</v>
      </c>
      <c r="U2671" s="1" t="s">
        <v>369</v>
      </c>
      <c r="V2671" s="18">
        <v>4.7453703703703704E-4</v>
      </c>
      <c r="W2671" s="18">
        <v>1.1921296296296296E-3</v>
      </c>
      <c r="X2671" s="18">
        <v>7.175925925925927E-4</v>
      </c>
      <c r="Y2671" s="1" t="e">
        <f>VLOOKUP(A2671,tickets!A:A,1,0)</f>
        <v>#N/A</v>
      </c>
    </row>
    <row r="2672" spans="1:25" hidden="1" x14ac:dyDescent="0.2">
      <c r="A2672" s="1" t="s">
        <v>9359</v>
      </c>
      <c r="B2672" s="1" t="s">
        <v>132</v>
      </c>
      <c r="C2672" s="1" t="s">
        <v>250</v>
      </c>
      <c r="D2672" s="1" t="s">
        <v>251</v>
      </c>
      <c r="E2672" s="1" t="s">
        <v>289</v>
      </c>
      <c r="F2672" s="1" t="s">
        <v>290</v>
      </c>
      <c r="G2672" s="1" t="s">
        <v>110</v>
      </c>
      <c r="H2672" s="1" t="s">
        <v>50</v>
      </c>
      <c r="I2672" s="1" t="s">
        <v>109</v>
      </c>
      <c r="J2672" s="1" t="s">
        <v>81</v>
      </c>
      <c r="K2672" s="1" t="s">
        <v>129</v>
      </c>
      <c r="L2672" s="1" t="s">
        <v>9174</v>
      </c>
      <c r="M2672" s="1" t="s">
        <v>12738</v>
      </c>
      <c r="N2672" s="1" t="s">
        <v>12739</v>
      </c>
      <c r="O2672" s="1" t="s">
        <v>122</v>
      </c>
      <c r="P2672" s="1" t="s">
        <v>246</v>
      </c>
      <c r="Q2672" s="1" t="s">
        <v>247</v>
      </c>
      <c r="R2672" s="1" t="s">
        <v>12740</v>
      </c>
      <c r="S2672" s="1" t="s">
        <v>12713</v>
      </c>
      <c r="T2672" s="1" t="s">
        <v>9174</v>
      </c>
      <c r="U2672" s="1" t="s">
        <v>369</v>
      </c>
      <c r="V2672" s="18">
        <v>5.0925925925925921E-4</v>
      </c>
      <c r="W2672" s="18">
        <v>1.25E-3</v>
      </c>
      <c r="X2672" s="18">
        <v>7.407407407407407E-4</v>
      </c>
      <c r="Y2672" s="1" t="e">
        <f>VLOOKUP(A2672,tickets!A:A,1,0)</f>
        <v>#N/A</v>
      </c>
    </row>
    <row r="2673" spans="1:25" hidden="1" x14ac:dyDescent="0.2">
      <c r="A2673" s="1" t="s">
        <v>9005</v>
      </c>
      <c r="B2673" s="1" t="s">
        <v>132</v>
      </c>
      <c r="C2673" s="1" t="s">
        <v>250</v>
      </c>
      <c r="D2673" s="1" t="s">
        <v>251</v>
      </c>
      <c r="E2673" s="1" t="s">
        <v>289</v>
      </c>
      <c r="F2673" s="1" t="s">
        <v>290</v>
      </c>
      <c r="G2673" s="1" t="s">
        <v>110</v>
      </c>
      <c r="H2673" s="1" t="s">
        <v>50</v>
      </c>
      <c r="I2673" s="1" t="s">
        <v>109</v>
      </c>
      <c r="J2673" s="1" t="s">
        <v>81</v>
      </c>
      <c r="K2673" s="1" t="s">
        <v>129</v>
      </c>
      <c r="L2673" s="1" t="s">
        <v>8975</v>
      </c>
      <c r="M2673" s="1" t="s">
        <v>12741</v>
      </c>
      <c r="N2673" s="1" t="s">
        <v>12742</v>
      </c>
      <c r="O2673" s="1" t="s">
        <v>122</v>
      </c>
      <c r="P2673" s="1" t="s">
        <v>246</v>
      </c>
      <c r="Q2673" s="1" t="s">
        <v>247</v>
      </c>
      <c r="R2673" s="1" t="s">
        <v>12743</v>
      </c>
      <c r="S2673" s="1" t="s">
        <v>12713</v>
      </c>
      <c r="T2673" s="1" t="s">
        <v>8975</v>
      </c>
      <c r="U2673" s="1" t="s">
        <v>369</v>
      </c>
      <c r="V2673" s="18">
        <v>6.9444444444444447E-4</v>
      </c>
      <c r="W2673" s="18">
        <v>1.6435185185185183E-3</v>
      </c>
      <c r="X2673" s="18">
        <v>9.4907407407407408E-4</v>
      </c>
      <c r="Y2673" s="1" t="e">
        <f>VLOOKUP(A2673,tickets!A:A,1,0)</f>
        <v>#N/A</v>
      </c>
    </row>
    <row r="2674" spans="1:25" hidden="1" x14ac:dyDescent="0.2">
      <c r="A2674" s="1" t="s">
        <v>12744</v>
      </c>
      <c r="B2674" s="1" t="s">
        <v>132</v>
      </c>
      <c r="C2674" s="1" t="s">
        <v>251</v>
      </c>
      <c r="D2674" s="1" t="s">
        <v>257</v>
      </c>
      <c r="E2674" s="1" t="s">
        <v>297</v>
      </c>
      <c r="F2674" s="1" t="s">
        <v>174</v>
      </c>
      <c r="G2674" s="1" t="s">
        <v>116</v>
      </c>
      <c r="H2674" s="1" t="s">
        <v>40</v>
      </c>
      <c r="I2674" s="1" t="s">
        <v>117</v>
      </c>
      <c r="J2674" s="1" t="s">
        <v>81</v>
      </c>
      <c r="K2674" s="1" t="s">
        <v>129</v>
      </c>
      <c r="L2674" s="1" t="s">
        <v>264</v>
      </c>
      <c r="M2674" s="1" t="s">
        <v>12745</v>
      </c>
      <c r="N2674" s="1" t="s">
        <v>12746</v>
      </c>
      <c r="O2674" s="1" t="s">
        <v>122</v>
      </c>
      <c r="P2674" s="1" t="s">
        <v>246</v>
      </c>
      <c r="Q2674" s="1" t="s">
        <v>247</v>
      </c>
      <c r="R2674" s="1" t="s">
        <v>12747</v>
      </c>
      <c r="S2674" s="1" t="s">
        <v>10459</v>
      </c>
      <c r="T2674" s="1" t="s">
        <v>12748</v>
      </c>
      <c r="U2674" s="1" t="s">
        <v>262</v>
      </c>
      <c r="V2674" s="18">
        <v>4.8379629629629632E-3</v>
      </c>
      <c r="W2674" s="18">
        <v>1.4039351851851851E-2</v>
      </c>
      <c r="X2674" s="18">
        <v>9.2013888888888892E-3</v>
      </c>
      <c r="Y2674" s="1" t="e">
        <f>VLOOKUP(A2674,tickets!A:A,1,0)</f>
        <v>#N/A</v>
      </c>
    </row>
    <row r="2675" spans="1:25" hidden="1" x14ac:dyDescent="0.2">
      <c r="A2675" s="1" t="s">
        <v>12749</v>
      </c>
      <c r="B2675" s="1" t="s">
        <v>132</v>
      </c>
      <c r="C2675" s="1" t="s">
        <v>242</v>
      </c>
      <c r="D2675" s="1" t="s">
        <v>243</v>
      </c>
      <c r="E2675" s="1" t="s">
        <v>244</v>
      </c>
      <c r="F2675" s="1" t="s">
        <v>144</v>
      </c>
      <c r="G2675" s="1" t="s">
        <v>116</v>
      </c>
      <c r="H2675" s="1" t="s">
        <v>40</v>
      </c>
      <c r="I2675" s="1" t="s">
        <v>117</v>
      </c>
      <c r="J2675" s="1" t="s">
        <v>81</v>
      </c>
      <c r="K2675" s="1" t="s">
        <v>12750</v>
      </c>
      <c r="L2675" s="1" t="s">
        <v>12751</v>
      </c>
      <c r="M2675" s="1" t="s">
        <v>12752</v>
      </c>
      <c r="N2675" s="1" t="s">
        <v>12753</v>
      </c>
      <c r="O2675" s="1" t="s">
        <v>122</v>
      </c>
      <c r="P2675" s="1" t="s">
        <v>246</v>
      </c>
      <c r="Q2675" s="1" t="s">
        <v>247</v>
      </c>
      <c r="R2675" s="1" t="s">
        <v>12754</v>
      </c>
      <c r="S2675" s="1" t="s">
        <v>10459</v>
      </c>
      <c r="T2675" s="1" t="s">
        <v>12755</v>
      </c>
      <c r="U2675" s="1" t="s">
        <v>248</v>
      </c>
      <c r="V2675" s="18">
        <v>0.30792824074074071</v>
      </c>
      <c r="W2675" s="18">
        <v>0.3130324074074074</v>
      </c>
      <c r="X2675" s="18">
        <v>5.1041666666666666E-3</v>
      </c>
      <c r="Y2675" s="1" t="e">
        <f>VLOOKUP(A2675,tickets!A:A,1,0)</f>
        <v>#N/A</v>
      </c>
    </row>
    <row r="2676" spans="1:25" hidden="1" x14ac:dyDescent="0.2">
      <c r="A2676" s="1" t="s">
        <v>12756</v>
      </c>
      <c r="B2676" s="1" t="s">
        <v>132</v>
      </c>
      <c r="C2676" s="1" t="s">
        <v>309</v>
      </c>
      <c r="D2676" s="1" t="s">
        <v>257</v>
      </c>
      <c r="E2676" s="1" t="s">
        <v>328</v>
      </c>
      <c r="F2676" s="1" t="s">
        <v>174</v>
      </c>
      <c r="G2676" s="1" t="s">
        <v>116</v>
      </c>
      <c r="H2676" s="1" t="s">
        <v>40</v>
      </c>
      <c r="I2676" s="1" t="s">
        <v>117</v>
      </c>
      <c r="J2676" s="1" t="s">
        <v>81</v>
      </c>
      <c r="K2676" s="1" t="s">
        <v>129</v>
      </c>
      <c r="L2676" s="1" t="s">
        <v>380</v>
      </c>
      <c r="M2676" s="1" t="s">
        <v>12757</v>
      </c>
      <c r="N2676" s="1" t="s">
        <v>12758</v>
      </c>
      <c r="O2676" s="1" t="s">
        <v>122</v>
      </c>
      <c r="P2676" s="1" t="s">
        <v>246</v>
      </c>
      <c r="Q2676" s="1" t="s">
        <v>247</v>
      </c>
      <c r="R2676" s="1" t="s">
        <v>12759</v>
      </c>
      <c r="S2676" s="1" t="s">
        <v>10459</v>
      </c>
      <c r="T2676" s="1" t="s">
        <v>12760</v>
      </c>
      <c r="U2676" s="1" t="s">
        <v>375</v>
      </c>
      <c r="V2676" s="18">
        <v>0</v>
      </c>
      <c r="W2676" s="18">
        <v>2.0486111111111111E-2</v>
      </c>
      <c r="X2676" s="18">
        <v>2.0486111111111111E-2</v>
      </c>
      <c r="Y2676" s="1" t="e">
        <f>VLOOKUP(A2676,tickets!A:A,1,0)</f>
        <v>#N/A</v>
      </c>
    </row>
    <row r="2677" spans="1:25" hidden="1" x14ac:dyDescent="0.2">
      <c r="A2677" s="1" t="s">
        <v>12761</v>
      </c>
      <c r="B2677" s="1" t="s">
        <v>132</v>
      </c>
      <c r="C2677" s="1" t="s">
        <v>250</v>
      </c>
      <c r="D2677" s="1" t="s">
        <v>251</v>
      </c>
      <c r="E2677" s="1" t="s">
        <v>252</v>
      </c>
      <c r="F2677" s="1" t="s">
        <v>253</v>
      </c>
      <c r="G2677" s="1" t="s">
        <v>159</v>
      </c>
      <c r="H2677" s="1" t="s">
        <v>36</v>
      </c>
      <c r="I2677" s="1" t="s">
        <v>84</v>
      </c>
      <c r="J2677" s="1" t="s">
        <v>81</v>
      </c>
      <c r="K2677" s="1" t="s">
        <v>129</v>
      </c>
      <c r="L2677" s="1" t="s">
        <v>12762</v>
      </c>
      <c r="M2677" s="1" t="s">
        <v>12763</v>
      </c>
      <c r="N2677" s="1" t="s">
        <v>12764</v>
      </c>
      <c r="O2677" s="1" t="s">
        <v>122</v>
      </c>
      <c r="P2677" s="1" t="s">
        <v>246</v>
      </c>
      <c r="Q2677" s="1" t="s">
        <v>247</v>
      </c>
      <c r="R2677" s="1" t="s">
        <v>12765</v>
      </c>
      <c r="S2677" s="1" t="s">
        <v>10459</v>
      </c>
      <c r="T2677" s="1" t="s">
        <v>12762</v>
      </c>
      <c r="U2677" s="1" t="s">
        <v>270</v>
      </c>
      <c r="V2677" s="18">
        <v>4.6296296296296293E-4</v>
      </c>
      <c r="W2677" s="18">
        <v>2.9050925925925928E-3</v>
      </c>
      <c r="X2677" s="18">
        <v>2.4421296296296296E-3</v>
      </c>
      <c r="Y2677" s="1" t="e">
        <f>VLOOKUP(A2677,tickets!A:A,1,0)</f>
        <v>#N/A</v>
      </c>
    </row>
    <row r="2678" spans="1:25" hidden="1" x14ac:dyDescent="0.2">
      <c r="A2678" s="1" t="s">
        <v>12766</v>
      </c>
      <c r="B2678" s="1" t="s">
        <v>132</v>
      </c>
      <c r="C2678" s="1" t="s">
        <v>250</v>
      </c>
      <c r="D2678" s="1" t="s">
        <v>251</v>
      </c>
      <c r="E2678" s="1" t="s">
        <v>252</v>
      </c>
      <c r="F2678" s="1" t="s">
        <v>253</v>
      </c>
      <c r="G2678" s="1" t="s">
        <v>159</v>
      </c>
      <c r="H2678" s="1" t="s">
        <v>36</v>
      </c>
      <c r="I2678" s="1" t="s">
        <v>84</v>
      </c>
      <c r="J2678" s="1" t="s">
        <v>81</v>
      </c>
      <c r="K2678" s="1" t="s">
        <v>129</v>
      </c>
      <c r="L2678" s="1" t="s">
        <v>386</v>
      </c>
      <c r="M2678" s="1" t="s">
        <v>12767</v>
      </c>
      <c r="N2678" s="1" t="s">
        <v>12768</v>
      </c>
      <c r="O2678" s="1" t="s">
        <v>122</v>
      </c>
      <c r="P2678" s="1" t="s">
        <v>246</v>
      </c>
      <c r="Q2678" s="1" t="s">
        <v>247</v>
      </c>
      <c r="R2678" s="1" t="s">
        <v>12769</v>
      </c>
      <c r="S2678" s="1" t="s">
        <v>10459</v>
      </c>
      <c r="T2678" s="1" t="s">
        <v>386</v>
      </c>
      <c r="U2678" s="1" t="s">
        <v>255</v>
      </c>
      <c r="V2678" s="18">
        <v>4.5138888888888892E-4</v>
      </c>
      <c r="W2678" s="18">
        <v>1.7939814814814815E-3</v>
      </c>
      <c r="X2678" s="18">
        <v>1.3425925925925925E-3</v>
      </c>
      <c r="Y2678" s="1" t="e">
        <f>VLOOKUP(A2678,tickets!A:A,1,0)</f>
        <v>#N/A</v>
      </c>
    </row>
    <row r="2679" spans="1:25" hidden="1" x14ac:dyDescent="0.2">
      <c r="A2679" s="1" t="s">
        <v>12770</v>
      </c>
      <c r="B2679" s="1" t="s">
        <v>132</v>
      </c>
      <c r="C2679" s="1" t="s">
        <v>250</v>
      </c>
      <c r="D2679" s="1" t="s">
        <v>251</v>
      </c>
      <c r="E2679" s="1" t="s">
        <v>252</v>
      </c>
      <c r="F2679" s="1" t="s">
        <v>253</v>
      </c>
      <c r="G2679" s="1" t="s">
        <v>159</v>
      </c>
      <c r="H2679" s="1" t="s">
        <v>36</v>
      </c>
      <c r="I2679" s="1" t="s">
        <v>84</v>
      </c>
      <c r="J2679" s="1" t="s">
        <v>81</v>
      </c>
      <c r="K2679" s="1" t="s">
        <v>129</v>
      </c>
      <c r="L2679" s="1" t="s">
        <v>9258</v>
      </c>
      <c r="M2679" s="1" t="s">
        <v>12771</v>
      </c>
      <c r="N2679" s="1" t="s">
        <v>12772</v>
      </c>
      <c r="O2679" s="1" t="s">
        <v>122</v>
      </c>
      <c r="P2679" s="1" t="s">
        <v>246</v>
      </c>
      <c r="Q2679" s="1" t="s">
        <v>247</v>
      </c>
      <c r="R2679" s="1" t="s">
        <v>12773</v>
      </c>
      <c r="S2679" s="1" t="s">
        <v>10459</v>
      </c>
      <c r="T2679" s="1" t="s">
        <v>9258</v>
      </c>
      <c r="U2679" s="1" t="s">
        <v>270</v>
      </c>
      <c r="V2679" s="18">
        <v>1.7245370370370372E-3</v>
      </c>
      <c r="W2679" s="18">
        <v>2.9050925925925928E-3</v>
      </c>
      <c r="X2679" s="18">
        <v>1.1805555555555556E-3</v>
      </c>
      <c r="Y2679" s="1" t="e">
        <f>VLOOKUP(A2679,tickets!A:A,1,0)</f>
        <v>#N/A</v>
      </c>
    </row>
    <row r="2680" spans="1:25" hidden="1" x14ac:dyDescent="0.2">
      <c r="A2680" s="1" t="s">
        <v>12774</v>
      </c>
      <c r="B2680" s="1" t="s">
        <v>132</v>
      </c>
      <c r="C2680" s="1" t="s">
        <v>250</v>
      </c>
      <c r="D2680" s="1" t="s">
        <v>251</v>
      </c>
      <c r="E2680" s="1" t="s">
        <v>252</v>
      </c>
      <c r="F2680" s="1" t="s">
        <v>253</v>
      </c>
      <c r="G2680" s="1" t="s">
        <v>159</v>
      </c>
      <c r="H2680" s="1" t="s">
        <v>36</v>
      </c>
      <c r="I2680" s="1" t="s">
        <v>84</v>
      </c>
      <c r="J2680" s="1" t="s">
        <v>81</v>
      </c>
      <c r="K2680" s="1" t="s">
        <v>129</v>
      </c>
      <c r="L2680" s="1" t="s">
        <v>12775</v>
      </c>
      <c r="M2680" s="1" t="s">
        <v>12776</v>
      </c>
      <c r="N2680" s="1" t="s">
        <v>12777</v>
      </c>
      <c r="O2680" s="1" t="s">
        <v>122</v>
      </c>
      <c r="P2680" s="1" t="s">
        <v>246</v>
      </c>
      <c r="Q2680" s="1" t="s">
        <v>247</v>
      </c>
      <c r="R2680" s="1" t="s">
        <v>12778</v>
      </c>
      <c r="S2680" s="1" t="s">
        <v>10459</v>
      </c>
      <c r="T2680" s="1" t="s">
        <v>12775</v>
      </c>
      <c r="U2680" s="1" t="s">
        <v>270</v>
      </c>
      <c r="V2680" s="18">
        <v>6.3657407407407402E-4</v>
      </c>
      <c r="W2680" s="18">
        <v>2.9398148148148148E-3</v>
      </c>
      <c r="X2680" s="18">
        <v>2.3032407407407407E-3</v>
      </c>
      <c r="Y2680" s="1" t="e">
        <f>VLOOKUP(A2680,tickets!A:A,1,0)</f>
        <v>#N/A</v>
      </c>
    </row>
    <row r="2681" spans="1:25" hidden="1" x14ac:dyDescent="0.2">
      <c r="A2681" s="1" t="s">
        <v>12779</v>
      </c>
      <c r="B2681" s="1" t="s">
        <v>132</v>
      </c>
      <c r="C2681" s="1" t="s">
        <v>250</v>
      </c>
      <c r="D2681" s="1" t="s">
        <v>251</v>
      </c>
      <c r="E2681" s="1" t="s">
        <v>252</v>
      </c>
      <c r="F2681" s="1" t="s">
        <v>253</v>
      </c>
      <c r="G2681" s="1" t="s">
        <v>159</v>
      </c>
      <c r="H2681" s="1" t="s">
        <v>36</v>
      </c>
      <c r="I2681" s="1" t="s">
        <v>84</v>
      </c>
      <c r="J2681" s="1" t="s">
        <v>81</v>
      </c>
      <c r="K2681" s="1" t="s">
        <v>129</v>
      </c>
      <c r="L2681" s="1" t="s">
        <v>9342</v>
      </c>
      <c r="M2681" s="1" t="s">
        <v>12780</v>
      </c>
      <c r="N2681" s="1" t="s">
        <v>12781</v>
      </c>
      <c r="O2681" s="1" t="s">
        <v>122</v>
      </c>
      <c r="P2681" s="1" t="s">
        <v>246</v>
      </c>
      <c r="Q2681" s="1" t="s">
        <v>247</v>
      </c>
      <c r="R2681" s="1" t="s">
        <v>12782</v>
      </c>
      <c r="S2681" s="1" t="s">
        <v>10459</v>
      </c>
      <c r="T2681" s="1" t="s">
        <v>9342</v>
      </c>
      <c r="U2681" s="1" t="s">
        <v>270</v>
      </c>
      <c r="V2681" s="18">
        <v>1.0069444444444444E-3</v>
      </c>
      <c r="W2681" s="18">
        <v>2.3148148148148151E-3</v>
      </c>
      <c r="X2681" s="18">
        <v>1.3078703703703705E-3</v>
      </c>
      <c r="Y2681" s="1" t="e">
        <f>VLOOKUP(A2681,tickets!A:A,1,0)</f>
        <v>#N/A</v>
      </c>
    </row>
    <row r="2682" spans="1:25" hidden="1" x14ac:dyDescent="0.2">
      <c r="A2682" s="1" t="s">
        <v>12783</v>
      </c>
      <c r="B2682" s="1" t="s">
        <v>132</v>
      </c>
      <c r="C2682" s="1" t="s">
        <v>250</v>
      </c>
      <c r="D2682" s="1" t="s">
        <v>251</v>
      </c>
      <c r="E2682" s="1" t="s">
        <v>302</v>
      </c>
      <c r="F2682" s="1" t="s">
        <v>303</v>
      </c>
      <c r="G2682" s="1" t="s">
        <v>110</v>
      </c>
      <c r="H2682" s="1" t="s">
        <v>50</v>
      </c>
      <c r="I2682" s="1" t="s">
        <v>109</v>
      </c>
      <c r="J2682" s="1" t="s">
        <v>4186</v>
      </c>
      <c r="K2682" s="1" t="s">
        <v>129</v>
      </c>
      <c r="L2682" s="1" t="s">
        <v>12784</v>
      </c>
      <c r="M2682" s="1" t="s">
        <v>12785</v>
      </c>
      <c r="N2682" s="1" t="s">
        <v>12786</v>
      </c>
      <c r="O2682" s="1" t="s">
        <v>122</v>
      </c>
      <c r="P2682" s="1" t="s">
        <v>246</v>
      </c>
      <c r="Q2682" s="1" t="s">
        <v>247</v>
      </c>
      <c r="R2682" s="1" t="s">
        <v>12787</v>
      </c>
      <c r="S2682" s="1" t="s">
        <v>10459</v>
      </c>
      <c r="T2682" s="1" t="s">
        <v>12784</v>
      </c>
      <c r="U2682" s="1" t="s">
        <v>276</v>
      </c>
      <c r="V2682" s="18">
        <v>0</v>
      </c>
      <c r="W2682" s="18">
        <v>0</v>
      </c>
      <c r="X2682" s="18">
        <v>0</v>
      </c>
      <c r="Y2682" s="1" t="e">
        <f>VLOOKUP(A2682,tickets!A:A,1,0)</f>
        <v>#N/A</v>
      </c>
    </row>
    <row r="2683" spans="1:25" x14ac:dyDescent="0.2">
      <c r="A2683" s="1" t="s">
        <v>4134</v>
      </c>
      <c r="B2683" s="1" t="s">
        <v>167</v>
      </c>
      <c r="C2683" s="1" t="s">
        <v>22</v>
      </c>
      <c r="D2683" s="1" t="s">
        <v>22</v>
      </c>
      <c r="E2683" s="1" t="s">
        <v>47</v>
      </c>
      <c r="F2683" s="1" t="s">
        <v>205</v>
      </c>
      <c r="G2683" s="1" t="s">
        <v>110</v>
      </c>
      <c r="H2683" s="1" t="s">
        <v>50</v>
      </c>
      <c r="I2683" s="1" t="s">
        <v>109</v>
      </c>
      <c r="J2683" s="1" t="s">
        <v>81</v>
      </c>
      <c r="K2683" s="1" t="s">
        <v>129</v>
      </c>
      <c r="L2683" s="1" t="s">
        <v>4139</v>
      </c>
      <c r="M2683" s="1" t="s">
        <v>4136</v>
      </c>
      <c r="N2683" s="1" t="s">
        <v>4137</v>
      </c>
      <c r="O2683" s="1" t="s">
        <v>122</v>
      </c>
      <c r="P2683" s="1" t="s">
        <v>279</v>
      </c>
      <c r="Q2683" s="1" t="s">
        <v>280</v>
      </c>
      <c r="R2683" s="1" t="s">
        <v>4138</v>
      </c>
      <c r="S2683" s="1" t="s">
        <v>10459</v>
      </c>
      <c r="T2683" s="1" t="s">
        <v>470</v>
      </c>
      <c r="U2683" s="1" t="s">
        <v>470</v>
      </c>
      <c r="V2683" s="18">
        <v>0</v>
      </c>
      <c r="W2683" s="18">
        <v>1.6782407407407406E-3</v>
      </c>
      <c r="X2683" s="18">
        <v>1.6782407407407406E-3</v>
      </c>
      <c r="Y2683" s="1" t="e">
        <f>VLOOKUP(A2683,tickets!A:A,1,0)</f>
        <v>#N/A</v>
      </c>
    </row>
    <row r="2684" spans="1:25" x14ac:dyDescent="0.2">
      <c r="A2684" s="1" t="s">
        <v>10532</v>
      </c>
      <c r="B2684" s="1" t="s">
        <v>115</v>
      </c>
      <c r="C2684" s="1" t="s">
        <v>13</v>
      </c>
      <c r="D2684" s="1" t="s">
        <v>243</v>
      </c>
      <c r="E2684" s="1" t="s">
        <v>41</v>
      </c>
      <c r="F2684" s="1" t="s">
        <v>144</v>
      </c>
      <c r="G2684" s="1" t="s">
        <v>116</v>
      </c>
      <c r="H2684" s="1" t="s">
        <v>40</v>
      </c>
      <c r="I2684" s="1" t="s">
        <v>117</v>
      </c>
      <c r="J2684" s="1" t="s">
        <v>81</v>
      </c>
      <c r="K2684" s="1" t="s">
        <v>211</v>
      </c>
      <c r="L2684" s="1" t="s">
        <v>10536</v>
      </c>
      <c r="M2684" s="1" t="s">
        <v>10533</v>
      </c>
      <c r="N2684" s="1" t="s">
        <v>10534</v>
      </c>
      <c r="O2684" s="1" t="s">
        <v>122</v>
      </c>
      <c r="P2684" s="1" t="s">
        <v>246</v>
      </c>
      <c r="Q2684" s="1" t="s">
        <v>247</v>
      </c>
      <c r="R2684" s="1" t="s">
        <v>10535</v>
      </c>
      <c r="S2684" s="1" t="s">
        <v>10635</v>
      </c>
      <c r="T2684" s="1" t="s">
        <v>12788</v>
      </c>
      <c r="U2684" s="1" t="s">
        <v>12789</v>
      </c>
      <c r="V2684" s="18">
        <v>0.79954861111111108</v>
      </c>
      <c r="W2684" s="18">
        <v>1.0695833333333333</v>
      </c>
      <c r="X2684" s="18">
        <v>0.27003472222222219</v>
      </c>
      <c r="Y2684" s="1" t="e">
        <f>VLOOKUP(A2684,tickets!A:A,1,0)</f>
        <v>#N/A</v>
      </c>
    </row>
    <row r="2685" spans="1:25" x14ac:dyDescent="0.2">
      <c r="A2685" s="1" t="s">
        <v>10471</v>
      </c>
      <c r="B2685" s="1" t="s">
        <v>112</v>
      </c>
      <c r="C2685" s="1" t="s">
        <v>18</v>
      </c>
      <c r="D2685" s="1" t="s">
        <v>18</v>
      </c>
      <c r="E2685" s="1" t="s">
        <v>60</v>
      </c>
      <c r="F2685" s="1" t="s">
        <v>445</v>
      </c>
      <c r="G2685" s="1" t="s">
        <v>110</v>
      </c>
      <c r="H2685" s="1" t="s">
        <v>50</v>
      </c>
      <c r="I2685" s="1" t="s">
        <v>109</v>
      </c>
      <c r="J2685" s="1" t="s">
        <v>81</v>
      </c>
      <c r="K2685" s="1" t="s">
        <v>111</v>
      </c>
      <c r="L2685" s="1" t="s">
        <v>10475</v>
      </c>
      <c r="M2685" s="1" t="s">
        <v>10472</v>
      </c>
      <c r="N2685" s="1" t="s">
        <v>10473</v>
      </c>
      <c r="O2685" s="1" t="s">
        <v>122</v>
      </c>
      <c r="P2685" s="1" t="s">
        <v>266</v>
      </c>
      <c r="Q2685" s="1" t="s">
        <v>267</v>
      </c>
      <c r="R2685" s="1" t="s">
        <v>10474</v>
      </c>
      <c r="S2685" s="1" t="s">
        <v>10459</v>
      </c>
      <c r="T2685" s="1" t="s">
        <v>12790</v>
      </c>
      <c r="U2685" s="1" t="s">
        <v>12791</v>
      </c>
      <c r="V2685" s="18">
        <v>0.3130324074074074</v>
      </c>
      <c r="W2685" s="18">
        <v>0.31366898148148148</v>
      </c>
      <c r="X2685" s="18">
        <v>6.3657407407407402E-4</v>
      </c>
      <c r="Y2685" s="1" t="e">
        <f>VLOOKUP(A2685,tickets!A:A,1,0)</f>
        <v>#N/A</v>
      </c>
    </row>
    <row r="2686" spans="1:25" x14ac:dyDescent="0.2">
      <c r="A2686" s="1" t="s">
        <v>10375</v>
      </c>
      <c r="B2686" s="1" t="s">
        <v>115</v>
      </c>
      <c r="C2686" s="1" t="s">
        <v>18</v>
      </c>
      <c r="D2686" s="1" t="s">
        <v>257</v>
      </c>
      <c r="E2686" s="1" t="s">
        <v>58</v>
      </c>
      <c r="F2686" s="1" t="s">
        <v>471</v>
      </c>
      <c r="G2686" s="1" t="s">
        <v>110</v>
      </c>
      <c r="H2686" s="1" t="s">
        <v>50</v>
      </c>
      <c r="I2686" s="1" t="s">
        <v>109</v>
      </c>
      <c r="J2686" s="1" t="s">
        <v>81</v>
      </c>
      <c r="K2686" s="1" t="s">
        <v>114</v>
      </c>
      <c r="L2686" s="1" t="s">
        <v>10379</v>
      </c>
      <c r="M2686" s="1" t="s">
        <v>10376</v>
      </c>
      <c r="N2686" s="1" t="s">
        <v>10377</v>
      </c>
      <c r="O2686" s="1" t="s">
        <v>122</v>
      </c>
      <c r="P2686" s="1" t="s">
        <v>246</v>
      </c>
      <c r="Q2686" s="1" t="s">
        <v>247</v>
      </c>
      <c r="R2686" s="1" t="s">
        <v>10378</v>
      </c>
      <c r="S2686" s="1" t="s">
        <v>10459</v>
      </c>
      <c r="T2686" s="1" t="s">
        <v>12792</v>
      </c>
      <c r="U2686" s="1" t="s">
        <v>12793</v>
      </c>
      <c r="V2686" s="18">
        <v>0</v>
      </c>
      <c r="W2686" s="18">
        <v>0.11996527777777777</v>
      </c>
      <c r="X2686" s="18">
        <v>0.11996527777777777</v>
      </c>
      <c r="Y2686" s="1" t="e">
        <f>VLOOKUP(A2686,tickets!A:A,1,0)</f>
        <v>#N/A</v>
      </c>
    </row>
    <row r="2687" spans="1:25" hidden="1" x14ac:dyDescent="0.2">
      <c r="A2687" s="1" t="s">
        <v>12794</v>
      </c>
      <c r="B2687" s="1" t="s">
        <v>132</v>
      </c>
      <c r="C2687" s="1" t="s">
        <v>250</v>
      </c>
      <c r="D2687" s="1" t="s">
        <v>251</v>
      </c>
      <c r="E2687" s="1" t="s">
        <v>302</v>
      </c>
      <c r="F2687" s="1" t="s">
        <v>303</v>
      </c>
      <c r="G2687" s="1" t="s">
        <v>110</v>
      </c>
      <c r="H2687" s="1" t="s">
        <v>50</v>
      </c>
      <c r="I2687" s="1" t="s">
        <v>109</v>
      </c>
      <c r="J2687" s="1" t="s">
        <v>4186</v>
      </c>
      <c r="K2687" s="1" t="s">
        <v>129</v>
      </c>
      <c r="L2687" s="1" t="s">
        <v>12795</v>
      </c>
      <c r="M2687" s="1" t="s">
        <v>12796</v>
      </c>
      <c r="N2687" s="1" t="s">
        <v>12797</v>
      </c>
      <c r="O2687" s="1" t="s">
        <v>122</v>
      </c>
      <c r="P2687" s="1" t="s">
        <v>246</v>
      </c>
      <c r="Q2687" s="1" t="s">
        <v>247</v>
      </c>
      <c r="R2687" s="1" t="s">
        <v>12798</v>
      </c>
      <c r="S2687" s="1" t="s">
        <v>10459</v>
      </c>
      <c r="T2687" s="1" t="s">
        <v>12795</v>
      </c>
      <c r="U2687" s="1" t="s">
        <v>305</v>
      </c>
      <c r="V2687" s="18">
        <v>0</v>
      </c>
      <c r="W2687" s="18">
        <v>0</v>
      </c>
      <c r="X2687" s="18">
        <v>0</v>
      </c>
      <c r="Y2687" s="1" t="e">
        <f>VLOOKUP(A2687,tickets!A:A,1,0)</f>
        <v>#N/A</v>
      </c>
    </row>
    <row r="2688" spans="1:25" hidden="1" x14ac:dyDescent="0.2">
      <c r="A2688" s="1" t="s">
        <v>12799</v>
      </c>
      <c r="B2688" s="1" t="s">
        <v>132</v>
      </c>
      <c r="C2688" s="1" t="s">
        <v>309</v>
      </c>
      <c r="D2688" s="1" t="s">
        <v>257</v>
      </c>
      <c r="E2688" s="1" t="s">
        <v>328</v>
      </c>
      <c r="F2688" s="1" t="s">
        <v>461</v>
      </c>
      <c r="G2688" s="1" t="s">
        <v>116</v>
      </c>
      <c r="H2688" s="1" t="s">
        <v>40</v>
      </c>
      <c r="I2688" s="1" t="s">
        <v>117</v>
      </c>
      <c r="J2688" s="1" t="s">
        <v>81</v>
      </c>
      <c r="K2688" s="1" t="s">
        <v>129</v>
      </c>
      <c r="L2688" s="1" t="s">
        <v>314</v>
      </c>
      <c r="M2688" s="1" t="s">
        <v>12800</v>
      </c>
      <c r="N2688" s="1" t="s">
        <v>12801</v>
      </c>
      <c r="O2688" s="1" t="s">
        <v>122</v>
      </c>
      <c r="P2688" s="1" t="s">
        <v>246</v>
      </c>
      <c r="Q2688" s="1" t="s">
        <v>247</v>
      </c>
      <c r="R2688" s="1" t="s">
        <v>12802</v>
      </c>
      <c r="S2688" s="1" t="s">
        <v>10459</v>
      </c>
      <c r="T2688" s="1" t="s">
        <v>12803</v>
      </c>
      <c r="U2688" s="1" t="s">
        <v>375</v>
      </c>
      <c r="V2688" s="18">
        <v>0</v>
      </c>
      <c r="W2688" s="18">
        <v>8.1793981481481481E-2</v>
      </c>
      <c r="X2688" s="18">
        <v>8.1793981481481481E-2</v>
      </c>
      <c r="Y2688" s="1" t="e">
        <f>VLOOKUP(A2688,tickets!A:A,1,0)</f>
        <v>#N/A</v>
      </c>
    </row>
    <row r="2689" spans="1:25" hidden="1" x14ac:dyDescent="0.2">
      <c r="A2689" s="1" t="s">
        <v>12804</v>
      </c>
      <c r="B2689" s="1" t="s">
        <v>132</v>
      </c>
      <c r="C2689" s="1" t="s">
        <v>309</v>
      </c>
      <c r="D2689" s="1" t="s">
        <v>257</v>
      </c>
      <c r="E2689" s="1" t="s">
        <v>328</v>
      </c>
      <c r="F2689" s="1" t="s">
        <v>461</v>
      </c>
      <c r="G2689" s="1" t="s">
        <v>116</v>
      </c>
      <c r="H2689" s="1" t="s">
        <v>40</v>
      </c>
      <c r="I2689" s="1" t="s">
        <v>117</v>
      </c>
      <c r="J2689" s="1" t="s">
        <v>81</v>
      </c>
      <c r="K2689" s="1" t="s">
        <v>410</v>
      </c>
      <c r="L2689" s="1" t="s">
        <v>828</v>
      </c>
      <c r="M2689" s="1" t="s">
        <v>12805</v>
      </c>
      <c r="N2689" s="1" t="s">
        <v>12806</v>
      </c>
      <c r="O2689" s="1" t="s">
        <v>122</v>
      </c>
      <c r="P2689" s="1" t="s">
        <v>246</v>
      </c>
      <c r="Q2689" s="1" t="s">
        <v>247</v>
      </c>
      <c r="R2689" s="1" t="s">
        <v>12807</v>
      </c>
      <c r="S2689" s="1" t="s">
        <v>10459</v>
      </c>
      <c r="T2689" s="1" t="s">
        <v>12808</v>
      </c>
      <c r="U2689" s="1" t="s">
        <v>375</v>
      </c>
      <c r="V2689" s="18">
        <v>0</v>
      </c>
      <c r="W2689" s="18">
        <v>0.28587962962962959</v>
      </c>
      <c r="X2689" s="18">
        <v>0.28587962962962959</v>
      </c>
      <c r="Y2689" s="1" t="e">
        <f>VLOOKUP(A2689,tickets!A:A,1,0)</f>
        <v>#N/A</v>
      </c>
    </row>
    <row r="2690" spans="1:25" x14ac:dyDescent="0.2">
      <c r="A2690" s="1" t="s">
        <v>10325</v>
      </c>
      <c r="B2690" s="1" t="s">
        <v>112</v>
      </c>
      <c r="C2690" s="1" t="s">
        <v>18</v>
      </c>
      <c r="D2690" s="1" t="s">
        <v>242</v>
      </c>
      <c r="E2690" s="1" t="s">
        <v>61</v>
      </c>
      <c r="F2690" s="1" t="s">
        <v>453</v>
      </c>
      <c r="G2690" s="1" t="s">
        <v>110</v>
      </c>
      <c r="H2690" s="1" t="s">
        <v>50</v>
      </c>
      <c r="I2690" s="1" t="s">
        <v>109</v>
      </c>
      <c r="J2690" s="1" t="s">
        <v>81</v>
      </c>
      <c r="K2690" s="1" t="s">
        <v>111</v>
      </c>
      <c r="L2690" s="1" t="s">
        <v>10329</v>
      </c>
      <c r="M2690" s="1" t="s">
        <v>10326</v>
      </c>
      <c r="N2690" s="1" t="s">
        <v>10327</v>
      </c>
      <c r="O2690" s="1" t="s">
        <v>122</v>
      </c>
      <c r="P2690" s="1" t="s">
        <v>266</v>
      </c>
      <c r="Q2690" s="1" t="s">
        <v>267</v>
      </c>
      <c r="R2690" s="1" t="s">
        <v>10328</v>
      </c>
      <c r="S2690" s="1" t="s">
        <v>10459</v>
      </c>
      <c r="T2690" s="1" t="s">
        <v>10329</v>
      </c>
      <c r="U2690" s="1" t="s">
        <v>10329</v>
      </c>
      <c r="V2690" s="18">
        <v>0</v>
      </c>
      <c r="W2690" s="18">
        <v>2.5347222222222221E-3</v>
      </c>
      <c r="X2690" s="18">
        <v>2.5347222222222221E-3</v>
      </c>
      <c r="Y2690" s="1" t="e">
        <f>VLOOKUP(A2690,tickets!A:A,1,0)</f>
        <v>#N/A</v>
      </c>
    </row>
    <row r="2691" spans="1:25" x14ac:dyDescent="0.2">
      <c r="A2691" s="1" t="s">
        <v>10330</v>
      </c>
      <c r="B2691" s="1" t="s">
        <v>112</v>
      </c>
      <c r="C2691" s="1" t="s">
        <v>18</v>
      </c>
      <c r="D2691" s="1" t="s">
        <v>242</v>
      </c>
      <c r="E2691" s="1" t="s">
        <v>61</v>
      </c>
      <c r="F2691" s="1" t="s">
        <v>453</v>
      </c>
      <c r="G2691" s="1" t="s">
        <v>110</v>
      </c>
      <c r="H2691" s="1" t="s">
        <v>50</v>
      </c>
      <c r="I2691" s="1" t="s">
        <v>109</v>
      </c>
      <c r="J2691" s="1" t="s">
        <v>81</v>
      </c>
      <c r="K2691" s="1" t="s">
        <v>111</v>
      </c>
      <c r="L2691" s="1" t="s">
        <v>10334</v>
      </c>
      <c r="M2691" s="1" t="s">
        <v>10331</v>
      </c>
      <c r="N2691" s="1" t="s">
        <v>10332</v>
      </c>
      <c r="O2691" s="1" t="s">
        <v>122</v>
      </c>
      <c r="P2691" s="1" t="s">
        <v>266</v>
      </c>
      <c r="Q2691" s="1" t="s">
        <v>267</v>
      </c>
      <c r="R2691" s="1" t="s">
        <v>10333</v>
      </c>
      <c r="S2691" s="1" t="s">
        <v>10459</v>
      </c>
      <c r="T2691" s="1" t="s">
        <v>10334</v>
      </c>
      <c r="U2691" s="1" t="s">
        <v>10334</v>
      </c>
      <c r="V2691" s="18">
        <v>0</v>
      </c>
      <c r="W2691" s="18">
        <v>2.8703703703703708E-3</v>
      </c>
      <c r="X2691" s="18">
        <v>2.8703703703703708E-3</v>
      </c>
      <c r="Y2691" s="1" t="e">
        <f>VLOOKUP(A2691,tickets!A:A,1,0)</f>
        <v>#N/A</v>
      </c>
    </row>
    <row r="2692" spans="1:25" x14ac:dyDescent="0.2">
      <c r="A2692" s="1" t="s">
        <v>10335</v>
      </c>
      <c r="B2692" s="1" t="s">
        <v>112</v>
      </c>
      <c r="C2692" s="1" t="s">
        <v>18</v>
      </c>
      <c r="D2692" s="1" t="s">
        <v>242</v>
      </c>
      <c r="E2692" s="1" t="s">
        <v>61</v>
      </c>
      <c r="F2692" s="1" t="s">
        <v>453</v>
      </c>
      <c r="G2692" s="1" t="s">
        <v>110</v>
      </c>
      <c r="H2692" s="1" t="s">
        <v>50</v>
      </c>
      <c r="I2692" s="1" t="s">
        <v>109</v>
      </c>
      <c r="J2692" s="1" t="s">
        <v>81</v>
      </c>
      <c r="K2692" s="1" t="s">
        <v>111</v>
      </c>
      <c r="L2692" s="1" t="s">
        <v>10339</v>
      </c>
      <c r="M2692" s="1" t="s">
        <v>10336</v>
      </c>
      <c r="N2692" s="1" t="s">
        <v>10337</v>
      </c>
      <c r="O2692" s="1" t="s">
        <v>122</v>
      </c>
      <c r="P2692" s="1" t="s">
        <v>266</v>
      </c>
      <c r="Q2692" s="1" t="s">
        <v>267</v>
      </c>
      <c r="R2692" s="1" t="s">
        <v>10338</v>
      </c>
      <c r="S2692" s="1" t="s">
        <v>10459</v>
      </c>
      <c r="T2692" s="1" t="s">
        <v>10339</v>
      </c>
      <c r="U2692" s="1" t="s">
        <v>10339</v>
      </c>
      <c r="V2692" s="18">
        <v>0</v>
      </c>
      <c r="W2692" s="18">
        <v>3.0902777777777782E-3</v>
      </c>
      <c r="X2692" s="18">
        <v>3.0902777777777782E-3</v>
      </c>
      <c r="Y2692" s="1" t="e">
        <f>VLOOKUP(A2692,tickets!A:A,1,0)</f>
        <v>#N/A</v>
      </c>
    </row>
    <row r="2693" spans="1:25" x14ac:dyDescent="0.2">
      <c r="A2693" s="1" t="s">
        <v>10340</v>
      </c>
      <c r="B2693" s="1" t="s">
        <v>112</v>
      </c>
      <c r="C2693" s="1" t="s">
        <v>18</v>
      </c>
      <c r="D2693" s="1" t="s">
        <v>242</v>
      </c>
      <c r="E2693" s="1" t="s">
        <v>61</v>
      </c>
      <c r="F2693" s="1" t="s">
        <v>453</v>
      </c>
      <c r="G2693" s="1" t="s">
        <v>110</v>
      </c>
      <c r="H2693" s="1" t="s">
        <v>50</v>
      </c>
      <c r="I2693" s="1" t="s">
        <v>109</v>
      </c>
      <c r="J2693" s="1" t="s">
        <v>81</v>
      </c>
      <c r="K2693" s="1" t="s">
        <v>111</v>
      </c>
      <c r="L2693" s="1" t="s">
        <v>10344</v>
      </c>
      <c r="M2693" s="1" t="s">
        <v>10341</v>
      </c>
      <c r="N2693" s="1" t="s">
        <v>10342</v>
      </c>
      <c r="O2693" s="1" t="s">
        <v>122</v>
      </c>
      <c r="P2693" s="1" t="s">
        <v>266</v>
      </c>
      <c r="Q2693" s="1" t="s">
        <v>267</v>
      </c>
      <c r="R2693" s="1" t="s">
        <v>10343</v>
      </c>
      <c r="S2693" s="1" t="s">
        <v>10459</v>
      </c>
      <c r="T2693" s="1" t="s">
        <v>10344</v>
      </c>
      <c r="U2693" s="1" t="s">
        <v>10344</v>
      </c>
      <c r="V2693" s="18">
        <v>0</v>
      </c>
      <c r="W2693" s="18">
        <v>3.4953703703703705E-3</v>
      </c>
      <c r="X2693" s="18">
        <v>3.4953703703703705E-3</v>
      </c>
      <c r="Y2693" s="1" t="e">
        <f>VLOOKUP(A2693,tickets!A:A,1,0)</f>
        <v>#N/A</v>
      </c>
    </row>
    <row r="2694" spans="1:25" x14ac:dyDescent="0.2">
      <c r="A2694" s="1" t="s">
        <v>10345</v>
      </c>
      <c r="B2694" s="1" t="s">
        <v>112</v>
      </c>
      <c r="C2694" s="1" t="s">
        <v>18</v>
      </c>
      <c r="D2694" s="1" t="s">
        <v>242</v>
      </c>
      <c r="E2694" s="1" t="s">
        <v>61</v>
      </c>
      <c r="F2694" s="1" t="s">
        <v>453</v>
      </c>
      <c r="G2694" s="1" t="s">
        <v>110</v>
      </c>
      <c r="H2694" s="1" t="s">
        <v>50</v>
      </c>
      <c r="I2694" s="1" t="s">
        <v>109</v>
      </c>
      <c r="J2694" s="1" t="s">
        <v>81</v>
      </c>
      <c r="K2694" s="1" t="s">
        <v>111</v>
      </c>
      <c r="L2694" s="1" t="s">
        <v>10349</v>
      </c>
      <c r="M2694" s="1" t="s">
        <v>10346</v>
      </c>
      <c r="N2694" s="1" t="s">
        <v>10347</v>
      </c>
      <c r="O2694" s="1" t="s">
        <v>122</v>
      </c>
      <c r="P2694" s="1" t="s">
        <v>266</v>
      </c>
      <c r="Q2694" s="1" t="s">
        <v>267</v>
      </c>
      <c r="R2694" s="1" t="s">
        <v>10348</v>
      </c>
      <c r="S2694" s="1" t="s">
        <v>10459</v>
      </c>
      <c r="T2694" s="1" t="s">
        <v>12809</v>
      </c>
      <c r="U2694" s="1" t="s">
        <v>12809</v>
      </c>
      <c r="V2694" s="18">
        <v>0</v>
      </c>
      <c r="W2694" s="18">
        <v>3.9236111111111112E-3</v>
      </c>
      <c r="X2694" s="18">
        <v>3.9236111111111112E-3</v>
      </c>
      <c r="Y2694" s="1" t="e">
        <f>VLOOKUP(A2694,tickets!A:A,1,0)</f>
        <v>#N/A</v>
      </c>
    </row>
    <row r="2695" spans="1:25" x14ac:dyDescent="0.2">
      <c r="A2695" s="1" t="s">
        <v>10350</v>
      </c>
      <c r="B2695" s="1" t="s">
        <v>112</v>
      </c>
      <c r="C2695" s="1" t="s">
        <v>18</v>
      </c>
      <c r="D2695" s="1" t="s">
        <v>242</v>
      </c>
      <c r="E2695" s="1" t="s">
        <v>61</v>
      </c>
      <c r="F2695" s="1" t="s">
        <v>453</v>
      </c>
      <c r="G2695" s="1" t="s">
        <v>110</v>
      </c>
      <c r="H2695" s="1" t="s">
        <v>50</v>
      </c>
      <c r="I2695" s="1" t="s">
        <v>109</v>
      </c>
      <c r="J2695" s="1" t="s">
        <v>81</v>
      </c>
      <c r="K2695" s="1" t="s">
        <v>111</v>
      </c>
      <c r="L2695" s="1" t="s">
        <v>10354</v>
      </c>
      <c r="M2695" s="1" t="s">
        <v>10351</v>
      </c>
      <c r="N2695" s="1" t="s">
        <v>10352</v>
      </c>
      <c r="O2695" s="1" t="s">
        <v>122</v>
      </c>
      <c r="P2695" s="1" t="s">
        <v>266</v>
      </c>
      <c r="Q2695" s="1" t="s">
        <v>267</v>
      </c>
      <c r="R2695" s="1" t="s">
        <v>10353</v>
      </c>
      <c r="S2695" s="1" t="s">
        <v>10459</v>
      </c>
      <c r="T2695" s="1" t="s">
        <v>10354</v>
      </c>
      <c r="U2695" s="1" t="s">
        <v>10354</v>
      </c>
      <c r="V2695" s="18">
        <v>0</v>
      </c>
      <c r="W2695" s="18">
        <v>4.5717592592592589E-3</v>
      </c>
      <c r="X2695" s="18">
        <v>4.5717592592592589E-3</v>
      </c>
      <c r="Y2695" s="1" t="e">
        <f>VLOOKUP(A2695,tickets!A:A,1,0)</f>
        <v>#N/A</v>
      </c>
    </row>
    <row r="2696" spans="1:25" x14ac:dyDescent="0.2">
      <c r="A2696" s="1" t="s">
        <v>10355</v>
      </c>
      <c r="B2696" s="1" t="s">
        <v>112</v>
      </c>
      <c r="C2696" s="1" t="s">
        <v>18</v>
      </c>
      <c r="D2696" s="1" t="s">
        <v>242</v>
      </c>
      <c r="E2696" s="1" t="s">
        <v>61</v>
      </c>
      <c r="F2696" s="1" t="s">
        <v>453</v>
      </c>
      <c r="G2696" s="1" t="s">
        <v>110</v>
      </c>
      <c r="H2696" s="1" t="s">
        <v>50</v>
      </c>
      <c r="I2696" s="1" t="s">
        <v>109</v>
      </c>
      <c r="J2696" s="1" t="s">
        <v>81</v>
      </c>
      <c r="K2696" s="1" t="s">
        <v>111</v>
      </c>
      <c r="L2696" s="1" t="s">
        <v>10359</v>
      </c>
      <c r="M2696" s="1" t="s">
        <v>10356</v>
      </c>
      <c r="N2696" s="1" t="s">
        <v>10357</v>
      </c>
      <c r="O2696" s="1" t="s">
        <v>122</v>
      </c>
      <c r="P2696" s="1" t="s">
        <v>266</v>
      </c>
      <c r="Q2696" s="1" t="s">
        <v>267</v>
      </c>
      <c r="R2696" s="1" t="s">
        <v>10358</v>
      </c>
      <c r="S2696" s="1" t="s">
        <v>10459</v>
      </c>
      <c r="T2696" s="1" t="s">
        <v>12810</v>
      </c>
      <c r="U2696" s="1" t="s">
        <v>12810</v>
      </c>
      <c r="V2696" s="18">
        <v>0</v>
      </c>
      <c r="W2696" s="18">
        <v>5.2893518518518515E-3</v>
      </c>
      <c r="X2696" s="18">
        <v>5.2893518518518515E-3</v>
      </c>
      <c r="Y2696" s="1" t="e">
        <f>VLOOKUP(A2696,tickets!A:A,1,0)</f>
        <v>#N/A</v>
      </c>
    </row>
    <row r="2697" spans="1:25" x14ac:dyDescent="0.2">
      <c r="A2697" s="1" t="s">
        <v>10360</v>
      </c>
      <c r="B2697" s="1" t="s">
        <v>112</v>
      </c>
      <c r="C2697" s="1" t="s">
        <v>18</v>
      </c>
      <c r="D2697" s="1" t="s">
        <v>242</v>
      </c>
      <c r="E2697" s="1" t="s">
        <v>61</v>
      </c>
      <c r="F2697" s="1" t="s">
        <v>453</v>
      </c>
      <c r="G2697" s="1" t="s">
        <v>110</v>
      </c>
      <c r="H2697" s="1" t="s">
        <v>50</v>
      </c>
      <c r="I2697" s="1" t="s">
        <v>109</v>
      </c>
      <c r="J2697" s="1" t="s">
        <v>81</v>
      </c>
      <c r="K2697" s="1" t="s">
        <v>111</v>
      </c>
      <c r="L2697" s="1" t="s">
        <v>10364</v>
      </c>
      <c r="M2697" s="1" t="s">
        <v>10361</v>
      </c>
      <c r="N2697" s="1" t="s">
        <v>10362</v>
      </c>
      <c r="O2697" s="1" t="s">
        <v>122</v>
      </c>
      <c r="P2697" s="1" t="s">
        <v>266</v>
      </c>
      <c r="Q2697" s="1" t="s">
        <v>267</v>
      </c>
      <c r="R2697" s="1" t="s">
        <v>10363</v>
      </c>
      <c r="S2697" s="1" t="s">
        <v>10459</v>
      </c>
      <c r="T2697" s="1" t="s">
        <v>10364</v>
      </c>
      <c r="U2697" s="1" t="s">
        <v>10364</v>
      </c>
      <c r="V2697" s="18">
        <v>0</v>
      </c>
      <c r="W2697" s="18">
        <v>5.5902777777777782E-3</v>
      </c>
      <c r="X2697" s="18">
        <v>5.5902777777777782E-3</v>
      </c>
      <c r="Y2697" s="1" t="e">
        <f>VLOOKUP(A2697,tickets!A:A,1,0)</f>
        <v>#N/A</v>
      </c>
    </row>
    <row r="2698" spans="1:25" x14ac:dyDescent="0.2">
      <c r="A2698" s="1" t="s">
        <v>10365</v>
      </c>
      <c r="B2698" s="1" t="s">
        <v>112</v>
      </c>
      <c r="C2698" s="1" t="s">
        <v>18</v>
      </c>
      <c r="D2698" s="1" t="s">
        <v>242</v>
      </c>
      <c r="E2698" s="1" t="s">
        <v>61</v>
      </c>
      <c r="F2698" s="1" t="s">
        <v>453</v>
      </c>
      <c r="G2698" s="1" t="s">
        <v>110</v>
      </c>
      <c r="H2698" s="1" t="s">
        <v>50</v>
      </c>
      <c r="I2698" s="1" t="s">
        <v>109</v>
      </c>
      <c r="J2698" s="1" t="s">
        <v>81</v>
      </c>
      <c r="K2698" s="1" t="s">
        <v>111</v>
      </c>
      <c r="L2698" s="1" t="s">
        <v>10369</v>
      </c>
      <c r="M2698" s="1" t="s">
        <v>10366</v>
      </c>
      <c r="N2698" s="1" t="s">
        <v>10367</v>
      </c>
      <c r="O2698" s="1" t="s">
        <v>122</v>
      </c>
      <c r="P2698" s="1" t="s">
        <v>266</v>
      </c>
      <c r="Q2698" s="1" t="s">
        <v>267</v>
      </c>
      <c r="R2698" s="1" t="s">
        <v>10368</v>
      </c>
      <c r="S2698" s="1" t="s">
        <v>10459</v>
      </c>
      <c r="T2698" s="1" t="s">
        <v>10369</v>
      </c>
      <c r="U2698" s="1" t="s">
        <v>10369</v>
      </c>
      <c r="V2698" s="18">
        <v>0</v>
      </c>
      <c r="W2698" s="18">
        <v>5.9953703703703697E-3</v>
      </c>
      <c r="X2698" s="18">
        <v>5.9953703703703697E-3</v>
      </c>
      <c r="Y2698" s="1" t="e">
        <f>VLOOKUP(A2698,tickets!A:A,1,0)</f>
        <v>#N/A</v>
      </c>
    </row>
    <row r="2699" spans="1:25" hidden="1" x14ac:dyDescent="0.2">
      <c r="A2699" s="1" t="s">
        <v>12811</v>
      </c>
      <c r="B2699" s="1" t="s">
        <v>132</v>
      </c>
      <c r="C2699" s="1" t="s">
        <v>250</v>
      </c>
      <c r="D2699" s="1" t="s">
        <v>251</v>
      </c>
      <c r="E2699" s="1" t="s">
        <v>302</v>
      </c>
      <c r="F2699" s="1" t="s">
        <v>303</v>
      </c>
      <c r="G2699" s="1" t="s">
        <v>110</v>
      </c>
      <c r="H2699" s="1" t="s">
        <v>50</v>
      </c>
      <c r="I2699" s="1" t="s">
        <v>109</v>
      </c>
      <c r="J2699" s="1" t="s">
        <v>81</v>
      </c>
      <c r="K2699" s="1" t="s">
        <v>129</v>
      </c>
      <c r="L2699" s="1" t="s">
        <v>12812</v>
      </c>
      <c r="M2699" s="1" t="s">
        <v>12813</v>
      </c>
      <c r="N2699" s="1" t="s">
        <v>12814</v>
      </c>
      <c r="O2699" s="1" t="s">
        <v>122</v>
      </c>
      <c r="P2699" s="1" t="s">
        <v>246</v>
      </c>
      <c r="Q2699" s="1" t="s">
        <v>247</v>
      </c>
      <c r="R2699" s="1" t="s">
        <v>12815</v>
      </c>
      <c r="S2699" s="1" t="s">
        <v>10459</v>
      </c>
      <c r="T2699" s="1" t="s">
        <v>12812</v>
      </c>
      <c r="U2699" s="1" t="s">
        <v>276</v>
      </c>
      <c r="V2699" s="18">
        <v>6.6296296296296298E-2</v>
      </c>
      <c r="W2699" s="18">
        <v>6.7581018518518512E-2</v>
      </c>
      <c r="X2699" s="18">
        <v>1.2847222222222223E-3</v>
      </c>
      <c r="Y2699" s="1" t="e">
        <f>VLOOKUP(A2699,tickets!A:A,1,0)</f>
        <v>#N/A</v>
      </c>
    </row>
    <row r="2700" spans="1:25" hidden="1" x14ac:dyDescent="0.2">
      <c r="A2700" s="1" t="s">
        <v>12816</v>
      </c>
      <c r="B2700" s="1" t="s">
        <v>115</v>
      </c>
      <c r="C2700" s="1" t="s">
        <v>256</v>
      </c>
      <c r="D2700" s="1" t="s">
        <v>243</v>
      </c>
      <c r="E2700" s="1" t="s">
        <v>258</v>
      </c>
      <c r="F2700" s="1" t="s">
        <v>191</v>
      </c>
      <c r="G2700" s="1" t="s">
        <v>116</v>
      </c>
      <c r="H2700" s="1" t="s">
        <v>40</v>
      </c>
      <c r="I2700" s="1" t="s">
        <v>117</v>
      </c>
      <c r="J2700" s="1" t="s">
        <v>81</v>
      </c>
      <c r="K2700" s="1" t="s">
        <v>111</v>
      </c>
      <c r="L2700" s="1" t="s">
        <v>12817</v>
      </c>
      <c r="M2700" s="1" t="s">
        <v>12818</v>
      </c>
      <c r="N2700" s="1" t="s">
        <v>12819</v>
      </c>
      <c r="O2700" s="1" t="s">
        <v>122</v>
      </c>
      <c r="P2700" s="1" t="s">
        <v>246</v>
      </c>
      <c r="Q2700" s="1" t="s">
        <v>247</v>
      </c>
      <c r="R2700" s="1" t="s">
        <v>12820</v>
      </c>
      <c r="S2700" s="1" t="s">
        <v>10459</v>
      </c>
      <c r="T2700" s="1" t="s">
        <v>12821</v>
      </c>
      <c r="V2700" s="18">
        <v>0</v>
      </c>
      <c r="W2700" s="18">
        <v>0.15171296296296297</v>
      </c>
      <c r="X2700" s="18">
        <v>0.15171296296296297</v>
      </c>
      <c r="Y2700" s="1" t="e">
        <f>VLOOKUP(A2700,tickets!A:A,1,0)</f>
        <v>#N/A</v>
      </c>
    </row>
    <row r="2701" spans="1:25" x14ac:dyDescent="0.2">
      <c r="A2701" s="1" t="s">
        <v>10415</v>
      </c>
      <c r="B2701" s="1" t="s">
        <v>115</v>
      </c>
      <c r="C2701" s="1" t="s">
        <v>19</v>
      </c>
      <c r="D2701" s="1" t="s">
        <v>243</v>
      </c>
      <c r="E2701" s="1" t="s">
        <v>64</v>
      </c>
      <c r="F2701" s="1" t="s">
        <v>120</v>
      </c>
      <c r="G2701" s="1" t="s">
        <v>116</v>
      </c>
      <c r="H2701" s="1" t="s">
        <v>40</v>
      </c>
      <c r="I2701" s="1" t="s">
        <v>117</v>
      </c>
      <c r="J2701" s="1" t="s">
        <v>81</v>
      </c>
      <c r="K2701" s="1" t="s">
        <v>111</v>
      </c>
      <c r="L2701" s="1" t="s">
        <v>10419</v>
      </c>
      <c r="M2701" s="1" t="s">
        <v>10416</v>
      </c>
      <c r="N2701" s="1" t="s">
        <v>10417</v>
      </c>
      <c r="O2701" s="1" t="s">
        <v>122</v>
      </c>
      <c r="P2701" s="1" t="s">
        <v>266</v>
      </c>
      <c r="Q2701" s="1" t="s">
        <v>267</v>
      </c>
      <c r="R2701" s="1" t="s">
        <v>10418</v>
      </c>
      <c r="S2701" s="1" t="s">
        <v>10459</v>
      </c>
      <c r="T2701" s="1" t="s">
        <v>12822</v>
      </c>
      <c r="U2701" s="1" t="s">
        <v>12823</v>
      </c>
      <c r="V2701" s="18">
        <v>0.14891203703703704</v>
      </c>
      <c r="W2701" s="18">
        <v>0.19934027777777777</v>
      </c>
      <c r="X2701" s="18">
        <v>5.0428240740740739E-2</v>
      </c>
      <c r="Y2701" s="1" t="e">
        <f>VLOOKUP(A2701,tickets!A:A,1,0)</f>
        <v>#N/A</v>
      </c>
    </row>
    <row r="2702" spans="1:25" x14ac:dyDescent="0.2">
      <c r="A2702" s="1" t="s">
        <v>10405</v>
      </c>
      <c r="B2702" s="1" t="s">
        <v>115</v>
      </c>
      <c r="C2702" s="1" t="s">
        <v>22</v>
      </c>
      <c r="D2702" s="1" t="s">
        <v>243</v>
      </c>
      <c r="E2702" s="1" t="s">
        <v>47</v>
      </c>
      <c r="F2702" s="1" t="s">
        <v>120</v>
      </c>
      <c r="G2702" s="1" t="s">
        <v>116</v>
      </c>
      <c r="H2702" s="1" t="s">
        <v>40</v>
      </c>
      <c r="I2702" s="1" t="s">
        <v>117</v>
      </c>
      <c r="J2702" s="1" t="s">
        <v>81</v>
      </c>
      <c r="K2702" s="1" t="s">
        <v>170</v>
      </c>
      <c r="L2702" s="1" t="s">
        <v>10409</v>
      </c>
      <c r="M2702" s="1" t="s">
        <v>10406</v>
      </c>
      <c r="N2702" s="1" t="s">
        <v>10407</v>
      </c>
      <c r="O2702" s="1" t="s">
        <v>122</v>
      </c>
      <c r="P2702" s="1" t="s">
        <v>246</v>
      </c>
      <c r="Q2702" s="1" t="s">
        <v>247</v>
      </c>
      <c r="R2702" s="1" t="s">
        <v>10408</v>
      </c>
      <c r="S2702" s="1" t="s">
        <v>10459</v>
      </c>
      <c r="T2702" s="1" t="s">
        <v>12824</v>
      </c>
      <c r="U2702" s="1" t="s">
        <v>12825</v>
      </c>
      <c r="V2702" s="18">
        <v>0</v>
      </c>
      <c r="W2702" s="18">
        <v>0.17577546296296298</v>
      </c>
      <c r="X2702" s="18">
        <v>0.17577546296296298</v>
      </c>
      <c r="Y2702" s="1" t="e">
        <f>VLOOKUP(A2702,tickets!A:A,1,0)</f>
        <v>#N/A</v>
      </c>
    </row>
    <row r="2703" spans="1:25" hidden="1" x14ac:dyDescent="0.2">
      <c r="A2703" s="1" t="s">
        <v>12826</v>
      </c>
      <c r="B2703" s="1" t="s">
        <v>132</v>
      </c>
      <c r="C2703" s="1" t="s">
        <v>251</v>
      </c>
      <c r="D2703" s="1" t="s">
        <v>257</v>
      </c>
      <c r="E2703" s="1" t="s">
        <v>297</v>
      </c>
      <c r="F2703" s="1" t="s">
        <v>461</v>
      </c>
      <c r="G2703" s="1" t="s">
        <v>116</v>
      </c>
      <c r="H2703" s="1" t="s">
        <v>40</v>
      </c>
      <c r="I2703" s="1" t="s">
        <v>117</v>
      </c>
      <c r="J2703" s="1" t="s">
        <v>81</v>
      </c>
      <c r="K2703" s="1" t="s">
        <v>129</v>
      </c>
      <c r="L2703" s="1" t="s">
        <v>314</v>
      </c>
      <c r="M2703" s="1" t="s">
        <v>12827</v>
      </c>
      <c r="N2703" s="1" t="s">
        <v>12828</v>
      </c>
      <c r="O2703" s="1" t="s">
        <v>122</v>
      </c>
      <c r="P2703" s="1" t="s">
        <v>246</v>
      </c>
      <c r="Q2703" s="1" t="s">
        <v>247</v>
      </c>
      <c r="R2703" s="1" t="s">
        <v>12829</v>
      </c>
      <c r="S2703" s="1" t="s">
        <v>10459</v>
      </c>
      <c r="T2703" s="1" t="s">
        <v>7927</v>
      </c>
      <c r="U2703" s="1" t="s">
        <v>262</v>
      </c>
      <c r="V2703" s="18">
        <v>1.0555555555555554E-2</v>
      </c>
      <c r="W2703" s="18">
        <v>2.3958333333333331E-2</v>
      </c>
      <c r="X2703" s="18">
        <v>1.3402777777777777E-2</v>
      </c>
      <c r="Y2703" s="1" t="e">
        <f>VLOOKUP(A2703,tickets!A:A,1,0)</f>
        <v>#N/A</v>
      </c>
    </row>
    <row r="2704" spans="1:25" hidden="1" x14ac:dyDescent="0.2">
      <c r="A2704" s="1" t="s">
        <v>12830</v>
      </c>
      <c r="B2704" s="1" t="s">
        <v>132</v>
      </c>
      <c r="C2704" s="1" t="s">
        <v>251</v>
      </c>
      <c r="D2704" s="1" t="s">
        <v>257</v>
      </c>
      <c r="E2704" s="1" t="s">
        <v>297</v>
      </c>
      <c r="F2704" s="1" t="s">
        <v>461</v>
      </c>
      <c r="G2704" s="1" t="s">
        <v>116</v>
      </c>
      <c r="H2704" s="1" t="s">
        <v>40</v>
      </c>
      <c r="I2704" s="1" t="s">
        <v>117</v>
      </c>
      <c r="J2704" s="1" t="s">
        <v>81</v>
      </c>
      <c r="K2704" s="1" t="s">
        <v>129</v>
      </c>
      <c r="L2704" s="1" t="s">
        <v>314</v>
      </c>
      <c r="M2704" s="1" t="s">
        <v>12831</v>
      </c>
      <c r="N2704" s="1" t="s">
        <v>12832</v>
      </c>
      <c r="O2704" s="1" t="s">
        <v>122</v>
      </c>
      <c r="P2704" s="1" t="s">
        <v>246</v>
      </c>
      <c r="Q2704" s="1" t="s">
        <v>247</v>
      </c>
      <c r="R2704" s="1" t="s">
        <v>12833</v>
      </c>
      <c r="S2704" s="1" t="s">
        <v>10459</v>
      </c>
      <c r="T2704" s="1" t="s">
        <v>7634</v>
      </c>
      <c r="U2704" s="1" t="s">
        <v>262</v>
      </c>
      <c r="V2704" s="18">
        <v>1.2662037037037039E-2</v>
      </c>
      <c r="W2704" s="18">
        <v>2.1273148148148149E-2</v>
      </c>
      <c r="X2704" s="18">
        <v>8.611111111111111E-3</v>
      </c>
      <c r="Y2704" s="1" t="e">
        <f>VLOOKUP(A2704,tickets!A:A,1,0)</f>
        <v>#N/A</v>
      </c>
    </row>
    <row r="2705" spans="1:25" hidden="1" x14ac:dyDescent="0.2">
      <c r="A2705" s="1" t="s">
        <v>12834</v>
      </c>
      <c r="B2705" s="1" t="s">
        <v>132</v>
      </c>
      <c r="C2705" s="1" t="s">
        <v>251</v>
      </c>
      <c r="D2705" s="1" t="s">
        <v>257</v>
      </c>
      <c r="E2705" s="1" t="s">
        <v>297</v>
      </c>
      <c r="F2705" s="1" t="s">
        <v>461</v>
      </c>
      <c r="G2705" s="1" t="s">
        <v>116</v>
      </c>
      <c r="H2705" s="1" t="s">
        <v>40</v>
      </c>
      <c r="I2705" s="1" t="s">
        <v>117</v>
      </c>
      <c r="J2705" s="1" t="s">
        <v>81</v>
      </c>
      <c r="K2705" s="1" t="s">
        <v>129</v>
      </c>
      <c r="L2705" s="1" t="s">
        <v>8450</v>
      </c>
      <c r="M2705" s="1" t="s">
        <v>12835</v>
      </c>
      <c r="N2705" s="1" t="s">
        <v>12836</v>
      </c>
      <c r="O2705" s="1" t="s">
        <v>122</v>
      </c>
      <c r="P2705" s="1" t="s">
        <v>246</v>
      </c>
      <c r="Q2705" s="1" t="s">
        <v>247</v>
      </c>
      <c r="R2705" s="1" t="s">
        <v>12837</v>
      </c>
      <c r="S2705" s="1" t="s">
        <v>10459</v>
      </c>
      <c r="T2705" s="1" t="s">
        <v>12838</v>
      </c>
      <c r="U2705" s="1" t="s">
        <v>262</v>
      </c>
      <c r="V2705" s="18">
        <v>1.306712962962963E-2</v>
      </c>
      <c r="W2705" s="18">
        <v>1.9618055555555555E-2</v>
      </c>
      <c r="X2705" s="18">
        <v>6.5509259259259262E-3</v>
      </c>
      <c r="Y2705" s="1" t="e">
        <f>VLOOKUP(A2705,tickets!A:A,1,0)</f>
        <v>#N/A</v>
      </c>
    </row>
    <row r="2706" spans="1:25" x14ac:dyDescent="0.2">
      <c r="A2706" s="1" t="s">
        <v>10476</v>
      </c>
      <c r="B2706" s="1" t="s">
        <v>112</v>
      </c>
      <c r="C2706" s="1" t="s">
        <v>18</v>
      </c>
      <c r="D2706" s="1" t="s">
        <v>18</v>
      </c>
      <c r="E2706" s="1" t="s">
        <v>60</v>
      </c>
      <c r="F2706" s="1" t="s">
        <v>445</v>
      </c>
      <c r="G2706" s="1" t="s">
        <v>110</v>
      </c>
      <c r="H2706" s="1" t="s">
        <v>50</v>
      </c>
      <c r="I2706" s="1" t="s">
        <v>109</v>
      </c>
      <c r="J2706" s="1" t="s">
        <v>81</v>
      </c>
      <c r="K2706" s="1" t="s">
        <v>111</v>
      </c>
      <c r="L2706" s="1" t="s">
        <v>10480</v>
      </c>
      <c r="M2706" s="1" t="s">
        <v>10477</v>
      </c>
      <c r="N2706" s="1" t="s">
        <v>10478</v>
      </c>
      <c r="O2706" s="1" t="s">
        <v>122</v>
      </c>
      <c r="P2706" s="1" t="s">
        <v>266</v>
      </c>
      <c r="Q2706" s="1" t="s">
        <v>267</v>
      </c>
      <c r="R2706" s="1" t="s">
        <v>10479</v>
      </c>
      <c r="S2706" s="1" t="s">
        <v>10459</v>
      </c>
      <c r="T2706" s="1" t="s">
        <v>10480</v>
      </c>
      <c r="U2706" s="1" t="s">
        <v>12839</v>
      </c>
      <c r="V2706" s="18">
        <v>0.26172453703703702</v>
      </c>
      <c r="W2706" s="18">
        <v>0.26289351851851855</v>
      </c>
      <c r="X2706" s="18">
        <v>1.1689814814814816E-3</v>
      </c>
      <c r="Y2706" s="1" t="e">
        <f>VLOOKUP(A2706,tickets!A:A,1,0)</f>
        <v>#N/A</v>
      </c>
    </row>
    <row r="2707" spans="1:25" x14ac:dyDescent="0.2">
      <c r="A2707" s="1" t="s">
        <v>10486</v>
      </c>
      <c r="B2707" s="1" t="s">
        <v>112</v>
      </c>
      <c r="C2707" s="1" t="s">
        <v>18</v>
      </c>
      <c r="D2707" s="1" t="s">
        <v>18</v>
      </c>
      <c r="E2707" s="1" t="s">
        <v>60</v>
      </c>
      <c r="F2707" s="1" t="s">
        <v>445</v>
      </c>
      <c r="G2707" s="1" t="s">
        <v>110</v>
      </c>
      <c r="H2707" s="1" t="s">
        <v>50</v>
      </c>
      <c r="I2707" s="1" t="s">
        <v>109</v>
      </c>
      <c r="J2707" s="1" t="s">
        <v>81</v>
      </c>
      <c r="K2707" s="1" t="s">
        <v>111</v>
      </c>
      <c r="L2707" s="1" t="s">
        <v>10490</v>
      </c>
      <c r="M2707" s="1" t="s">
        <v>10487</v>
      </c>
      <c r="N2707" s="1" t="s">
        <v>10488</v>
      </c>
      <c r="O2707" s="1" t="s">
        <v>122</v>
      </c>
      <c r="P2707" s="1" t="s">
        <v>266</v>
      </c>
      <c r="Q2707" s="1" t="s">
        <v>267</v>
      </c>
      <c r="R2707" s="1" t="s">
        <v>10489</v>
      </c>
      <c r="S2707" s="1" t="s">
        <v>10459</v>
      </c>
      <c r="T2707" s="1" t="s">
        <v>10490</v>
      </c>
      <c r="U2707" s="1" t="s">
        <v>12839</v>
      </c>
      <c r="V2707" s="18">
        <v>0.26181712962962961</v>
      </c>
      <c r="W2707" s="18">
        <v>0.26231481481481483</v>
      </c>
      <c r="X2707" s="18">
        <v>4.9768518518518521E-4</v>
      </c>
      <c r="Y2707" s="1" t="e">
        <f>VLOOKUP(A2707,tickets!A:A,1,0)</f>
        <v>#N/A</v>
      </c>
    </row>
    <row r="2708" spans="1:25" x14ac:dyDescent="0.2">
      <c r="A2708" s="1" t="s">
        <v>10395</v>
      </c>
      <c r="B2708" s="1" t="s">
        <v>115</v>
      </c>
      <c r="C2708" s="1" t="s">
        <v>19</v>
      </c>
      <c r="D2708" s="1" t="s">
        <v>243</v>
      </c>
      <c r="E2708" s="1" t="s">
        <v>63</v>
      </c>
      <c r="F2708" s="1" t="s">
        <v>144</v>
      </c>
      <c r="G2708" s="1" t="s">
        <v>116</v>
      </c>
      <c r="H2708" s="1" t="s">
        <v>40</v>
      </c>
      <c r="I2708" s="1" t="s">
        <v>117</v>
      </c>
      <c r="J2708" s="1" t="s">
        <v>81</v>
      </c>
      <c r="K2708" s="1" t="s">
        <v>200</v>
      </c>
      <c r="L2708" s="1" t="s">
        <v>10399</v>
      </c>
      <c r="M2708" s="1" t="s">
        <v>10396</v>
      </c>
      <c r="N2708" s="1" t="s">
        <v>10397</v>
      </c>
      <c r="O2708" s="1" t="s">
        <v>122</v>
      </c>
      <c r="P2708" s="1" t="s">
        <v>246</v>
      </c>
      <c r="Q2708" s="1" t="s">
        <v>247</v>
      </c>
      <c r="R2708" s="1" t="s">
        <v>10398</v>
      </c>
      <c r="S2708" s="1" t="s">
        <v>10459</v>
      </c>
      <c r="T2708" s="1" t="s">
        <v>12840</v>
      </c>
      <c r="U2708" s="1" t="s">
        <v>12841</v>
      </c>
      <c r="V2708" s="18">
        <v>0</v>
      </c>
      <c r="W2708" s="18">
        <v>9.9178240740740733E-2</v>
      </c>
      <c r="X2708" s="18">
        <v>9.9178240740740733E-2</v>
      </c>
      <c r="Y2708" s="1" t="e">
        <f>VLOOKUP(A2708,tickets!A:A,1,0)</f>
        <v>#N/A</v>
      </c>
    </row>
    <row r="2709" spans="1:25" hidden="1" x14ac:dyDescent="0.2">
      <c r="A2709" s="1" t="s">
        <v>12842</v>
      </c>
      <c r="B2709" s="1" t="s">
        <v>132</v>
      </c>
      <c r="C2709" s="1" t="s">
        <v>309</v>
      </c>
      <c r="D2709" s="1" t="s">
        <v>257</v>
      </c>
      <c r="E2709" s="1" t="s">
        <v>328</v>
      </c>
      <c r="F2709" s="1" t="s">
        <v>219</v>
      </c>
      <c r="G2709" s="1" t="s">
        <v>116</v>
      </c>
      <c r="H2709" s="1" t="s">
        <v>40</v>
      </c>
      <c r="I2709" s="1" t="s">
        <v>117</v>
      </c>
      <c r="J2709" s="1" t="s">
        <v>81</v>
      </c>
      <c r="K2709" s="1" t="s">
        <v>326</v>
      </c>
      <c r="L2709" s="1" t="s">
        <v>520</v>
      </c>
      <c r="M2709" s="1" t="s">
        <v>12843</v>
      </c>
      <c r="N2709" s="1" t="s">
        <v>12844</v>
      </c>
      <c r="O2709" s="1" t="s">
        <v>122</v>
      </c>
      <c r="P2709" s="1" t="s">
        <v>246</v>
      </c>
      <c r="Q2709" s="1" t="s">
        <v>247</v>
      </c>
      <c r="R2709" s="1" t="s">
        <v>12845</v>
      </c>
      <c r="S2709" s="1" t="s">
        <v>10459</v>
      </c>
      <c r="T2709" s="1" t="s">
        <v>12846</v>
      </c>
      <c r="U2709" s="1" t="s">
        <v>375</v>
      </c>
      <c r="V2709" s="18">
        <v>0</v>
      </c>
      <c r="W2709" s="18">
        <v>1.0289351851851852E-2</v>
      </c>
      <c r="X2709" s="18">
        <v>1.0289351851851852E-2</v>
      </c>
      <c r="Y2709" s="1" t="e">
        <f>VLOOKUP(A2709,tickets!A:A,1,0)</f>
        <v>#N/A</v>
      </c>
    </row>
    <row r="2710" spans="1:25" x14ac:dyDescent="0.2">
      <c r="A2710" s="1" t="s">
        <v>10380</v>
      </c>
      <c r="B2710" s="1" t="s">
        <v>112</v>
      </c>
      <c r="C2710" s="1" t="s">
        <v>18</v>
      </c>
      <c r="D2710" s="1" t="s">
        <v>18</v>
      </c>
      <c r="E2710" s="1" t="s">
        <v>499</v>
      </c>
      <c r="F2710" s="1" t="s">
        <v>1770</v>
      </c>
      <c r="G2710" s="1" t="s">
        <v>110</v>
      </c>
      <c r="H2710" s="1" t="s">
        <v>50</v>
      </c>
      <c r="I2710" s="1" t="s">
        <v>109</v>
      </c>
      <c r="J2710" s="1" t="s">
        <v>81</v>
      </c>
      <c r="K2710" s="1" t="s">
        <v>111</v>
      </c>
      <c r="L2710" s="1" t="s">
        <v>10384</v>
      </c>
      <c r="M2710" s="1" t="s">
        <v>10381</v>
      </c>
      <c r="N2710" s="1" t="s">
        <v>10382</v>
      </c>
      <c r="O2710" s="1" t="s">
        <v>122</v>
      </c>
      <c r="P2710" s="1" t="s">
        <v>266</v>
      </c>
      <c r="Q2710" s="1" t="s">
        <v>267</v>
      </c>
      <c r="R2710" s="1" t="s">
        <v>10383</v>
      </c>
      <c r="S2710" s="1" t="s">
        <v>10459</v>
      </c>
      <c r="T2710" s="1" t="s">
        <v>6115</v>
      </c>
      <c r="U2710" s="1" t="s">
        <v>6339</v>
      </c>
      <c r="V2710" s="18">
        <v>0</v>
      </c>
      <c r="W2710" s="18">
        <v>7.0601851851851847E-4</v>
      </c>
      <c r="X2710" s="18">
        <v>7.0601851851851847E-4</v>
      </c>
      <c r="Y2710" s="1" t="e">
        <f>VLOOKUP(A2710,tickets!A:A,1,0)</f>
        <v>#N/A</v>
      </c>
    </row>
    <row r="2711" spans="1:25" hidden="1" x14ac:dyDescent="0.2">
      <c r="A2711" s="1" t="s">
        <v>12847</v>
      </c>
      <c r="B2711" s="1" t="s">
        <v>132</v>
      </c>
      <c r="C2711" s="1" t="s">
        <v>251</v>
      </c>
      <c r="D2711" s="1" t="s">
        <v>257</v>
      </c>
      <c r="E2711" s="1" t="s">
        <v>297</v>
      </c>
      <c r="F2711" s="1" t="s">
        <v>174</v>
      </c>
      <c r="G2711" s="1" t="s">
        <v>116</v>
      </c>
      <c r="H2711" s="1" t="s">
        <v>40</v>
      </c>
      <c r="I2711" s="1" t="s">
        <v>117</v>
      </c>
      <c r="J2711" s="1" t="s">
        <v>81</v>
      </c>
      <c r="K2711" s="1" t="s">
        <v>8460</v>
      </c>
      <c r="L2711" s="1" t="s">
        <v>12848</v>
      </c>
      <c r="M2711" s="1" t="s">
        <v>12849</v>
      </c>
      <c r="N2711" s="1" t="s">
        <v>12850</v>
      </c>
      <c r="O2711" s="1" t="s">
        <v>122</v>
      </c>
      <c r="P2711" s="1" t="s">
        <v>246</v>
      </c>
      <c r="Q2711" s="1" t="s">
        <v>247</v>
      </c>
      <c r="R2711" s="1" t="s">
        <v>12851</v>
      </c>
      <c r="S2711" s="1" t="s">
        <v>10459</v>
      </c>
      <c r="T2711" s="1" t="s">
        <v>12852</v>
      </c>
      <c r="U2711" s="1" t="s">
        <v>262</v>
      </c>
      <c r="V2711" s="18">
        <v>4.5486111111111109E-3</v>
      </c>
      <c r="W2711" s="18">
        <v>1.1863425925925925E-2</v>
      </c>
      <c r="X2711" s="18">
        <v>7.3148148148148148E-3</v>
      </c>
      <c r="Y2711" s="1" t="e">
        <f>VLOOKUP(A2711,tickets!A:A,1,0)</f>
        <v>#N/A</v>
      </c>
    </row>
    <row r="2712" spans="1:25" x14ac:dyDescent="0.2">
      <c r="A2712" s="1" t="s">
        <v>10900</v>
      </c>
      <c r="B2712" s="1" t="s">
        <v>112</v>
      </c>
      <c r="C2712" s="1" t="s">
        <v>18</v>
      </c>
      <c r="D2712" s="1" t="s">
        <v>344</v>
      </c>
      <c r="E2712" s="1" t="s">
        <v>60</v>
      </c>
      <c r="F2712" s="1" t="s">
        <v>2922</v>
      </c>
      <c r="G2712" s="1" t="s">
        <v>110</v>
      </c>
      <c r="H2712" s="1" t="s">
        <v>36</v>
      </c>
      <c r="I2712" s="1" t="s">
        <v>117</v>
      </c>
      <c r="J2712" s="1" t="s">
        <v>81</v>
      </c>
      <c r="K2712" s="1" t="s">
        <v>129</v>
      </c>
      <c r="L2712" s="1" t="s">
        <v>10901</v>
      </c>
      <c r="M2712" s="1" t="s">
        <v>12853</v>
      </c>
      <c r="N2712" s="1" t="s">
        <v>12854</v>
      </c>
      <c r="O2712" s="1" t="s">
        <v>122</v>
      </c>
      <c r="P2712" s="1" t="s">
        <v>249</v>
      </c>
      <c r="Q2712" s="1" t="s">
        <v>9305</v>
      </c>
      <c r="R2712" s="1" t="s">
        <v>12855</v>
      </c>
      <c r="S2712" s="1" t="s">
        <v>12446</v>
      </c>
      <c r="T2712" s="1" t="s">
        <v>12856</v>
      </c>
      <c r="U2712" s="1" t="s">
        <v>12857</v>
      </c>
      <c r="V2712" s="18">
        <v>2.2429050925925926</v>
      </c>
      <c r="W2712" s="18">
        <v>2.2706134259259261</v>
      </c>
      <c r="X2712" s="18">
        <v>2.7708333333333331E-2</v>
      </c>
      <c r="Y2712" s="1" t="e">
        <f>VLOOKUP(A2712,tickets!A:A,1,0)</f>
        <v>#N/A</v>
      </c>
    </row>
    <row r="2713" spans="1:25" x14ac:dyDescent="0.2">
      <c r="A2713" s="1" t="s">
        <v>10846</v>
      </c>
      <c r="B2713" s="1" t="s">
        <v>115</v>
      </c>
      <c r="C2713" s="1" t="s">
        <v>15</v>
      </c>
      <c r="D2713" s="1" t="s">
        <v>339</v>
      </c>
      <c r="E2713" s="1" t="s">
        <v>53</v>
      </c>
      <c r="F2713" s="1" t="s">
        <v>206</v>
      </c>
      <c r="G2713" s="1" t="s">
        <v>110</v>
      </c>
      <c r="H2713" s="1" t="s">
        <v>50</v>
      </c>
      <c r="I2713" s="1" t="s">
        <v>109</v>
      </c>
      <c r="J2713" s="1" t="s">
        <v>81</v>
      </c>
      <c r="K2713" s="1" t="s">
        <v>10847</v>
      </c>
      <c r="L2713" s="1" t="s">
        <v>10851</v>
      </c>
      <c r="M2713" s="1" t="s">
        <v>10848</v>
      </c>
      <c r="N2713" s="1" t="s">
        <v>10849</v>
      </c>
      <c r="O2713" s="1" t="s">
        <v>122</v>
      </c>
      <c r="P2713" s="1" t="s">
        <v>199</v>
      </c>
      <c r="Q2713" s="1" t="s">
        <v>115</v>
      </c>
      <c r="R2713" s="1" t="s">
        <v>10850</v>
      </c>
      <c r="S2713" s="1" t="s">
        <v>12485</v>
      </c>
      <c r="T2713" s="1" t="s">
        <v>12858</v>
      </c>
      <c r="U2713" s="1" t="s">
        <v>12859</v>
      </c>
      <c r="V2713" s="18">
        <v>1.6796527777777779</v>
      </c>
      <c r="W2713" s="18">
        <v>1.9602314814814814</v>
      </c>
      <c r="X2713" s="18">
        <v>0.28057870370370369</v>
      </c>
      <c r="Y2713" s="1" t="e">
        <f>VLOOKUP(A2713,tickets!A:A,1,0)</f>
        <v>#N/A</v>
      </c>
    </row>
    <row r="2714" spans="1:25" x14ac:dyDescent="0.2">
      <c r="A2714" s="1" t="s">
        <v>10522</v>
      </c>
      <c r="B2714" s="1" t="s">
        <v>115</v>
      </c>
      <c r="C2714" s="1" t="s">
        <v>19</v>
      </c>
      <c r="D2714" s="1" t="s">
        <v>243</v>
      </c>
      <c r="E2714" s="1" t="s">
        <v>64</v>
      </c>
      <c r="F2714" s="1" t="s">
        <v>144</v>
      </c>
      <c r="G2714" s="1" t="s">
        <v>116</v>
      </c>
      <c r="H2714" s="1" t="s">
        <v>40</v>
      </c>
      <c r="I2714" s="1" t="s">
        <v>117</v>
      </c>
      <c r="J2714" s="1" t="s">
        <v>81</v>
      </c>
      <c r="K2714" s="1" t="s">
        <v>897</v>
      </c>
      <c r="L2714" s="1" t="s">
        <v>10526</v>
      </c>
      <c r="M2714" s="1" t="s">
        <v>10523</v>
      </c>
      <c r="N2714" s="1" t="s">
        <v>10524</v>
      </c>
      <c r="O2714" s="1" t="s">
        <v>122</v>
      </c>
      <c r="P2714" s="1" t="s">
        <v>266</v>
      </c>
      <c r="Q2714" s="1" t="s">
        <v>267</v>
      </c>
      <c r="R2714" s="1" t="s">
        <v>10525</v>
      </c>
      <c r="S2714" s="1" t="s">
        <v>10635</v>
      </c>
      <c r="T2714" s="1" t="s">
        <v>12860</v>
      </c>
      <c r="U2714" s="1" t="s">
        <v>12861</v>
      </c>
      <c r="V2714" s="18">
        <v>0.61170138888888892</v>
      </c>
      <c r="W2714" s="18">
        <v>0.71368055555555554</v>
      </c>
      <c r="X2714" s="18">
        <v>0.10197916666666666</v>
      </c>
      <c r="Y2714" s="1" t="e">
        <f>VLOOKUP(A2714,tickets!A:A,1,0)</f>
        <v>#N/A</v>
      </c>
    </row>
    <row r="2715" spans="1:25" x14ac:dyDescent="0.2">
      <c r="A2715" s="1" t="s">
        <v>10461</v>
      </c>
      <c r="B2715" s="1" t="s">
        <v>112</v>
      </c>
      <c r="C2715" s="1" t="s">
        <v>18</v>
      </c>
      <c r="D2715" s="1" t="s">
        <v>18</v>
      </c>
      <c r="E2715" s="1" t="s">
        <v>499</v>
      </c>
      <c r="F2715" s="1" t="s">
        <v>1770</v>
      </c>
      <c r="G2715" s="1" t="s">
        <v>110</v>
      </c>
      <c r="H2715" s="1" t="s">
        <v>50</v>
      </c>
      <c r="I2715" s="1" t="s">
        <v>109</v>
      </c>
      <c r="J2715" s="1" t="s">
        <v>81</v>
      </c>
      <c r="K2715" s="1" t="s">
        <v>111</v>
      </c>
      <c r="L2715" s="1" t="s">
        <v>10465</v>
      </c>
      <c r="M2715" s="1" t="s">
        <v>10462</v>
      </c>
      <c r="N2715" s="1" t="s">
        <v>10463</v>
      </c>
      <c r="O2715" s="1" t="s">
        <v>122</v>
      </c>
      <c r="P2715" s="1" t="s">
        <v>266</v>
      </c>
      <c r="Q2715" s="1" t="s">
        <v>267</v>
      </c>
      <c r="R2715" s="1" t="s">
        <v>10464</v>
      </c>
      <c r="S2715" s="1" t="s">
        <v>10459</v>
      </c>
      <c r="T2715" s="1" t="s">
        <v>6115</v>
      </c>
      <c r="U2715" s="1" t="s">
        <v>6339</v>
      </c>
      <c r="V2715" s="18">
        <v>0</v>
      </c>
      <c r="W2715" s="18">
        <v>8.3333333333333339E-4</v>
      </c>
      <c r="X2715" s="18">
        <v>8.3333333333333339E-4</v>
      </c>
      <c r="Y2715" s="1" t="e">
        <f>VLOOKUP(A2715,tickets!A:A,1,0)</f>
        <v>#N/A</v>
      </c>
    </row>
    <row r="2716" spans="1:25" x14ac:dyDescent="0.2">
      <c r="A2716" s="1" t="s">
        <v>10606</v>
      </c>
      <c r="B2716" s="1" t="s">
        <v>115</v>
      </c>
      <c r="C2716" s="1" t="s">
        <v>23</v>
      </c>
      <c r="D2716" s="1" t="s">
        <v>243</v>
      </c>
      <c r="E2716" s="1" t="s">
        <v>68</v>
      </c>
      <c r="F2716" s="1" t="s">
        <v>144</v>
      </c>
      <c r="G2716" s="1" t="s">
        <v>116</v>
      </c>
      <c r="H2716" s="1" t="s">
        <v>40</v>
      </c>
      <c r="I2716" s="1" t="s">
        <v>117</v>
      </c>
      <c r="J2716" s="1" t="s">
        <v>81</v>
      </c>
      <c r="K2716" s="1" t="s">
        <v>121</v>
      </c>
      <c r="L2716" s="1" t="s">
        <v>10610</v>
      </c>
      <c r="M2716" s="1" t="s">
        <v>10607</v>
      </c>
      <c r="N2716" s="1" t="s">
        <v>10608</v>
      </c>
      <c r="O2716" s="1" t="s">
        <v>122</v>
      </c>
      <c r="P2716" s="1" t="s">
        <v>246</v>
      </c>
      <c r="Q2716" s="1" t="s">
        <v>247</v>
      </c>
      <c r="R2716" s="1" t="s">
        <v>10609</v>
      </c>
      <c r="S2716" s="1" t="s">
        <v>10635</v>
      </c>
      <c r="T2716" s="1" t="s">
        <v>12862</v>
      </c>
      <c r="U2716" s="1" t="s">
        <v>12863</v>
      </c>
      <c r="V2716" s="18">
        <v>0.56988425925925923</v>
      </c>
      <c r="W2716" s="18">
        <v>0.96391203703703709</v>
      </c>
      <c r="X2716" s="18">
        <v>0.39402777777777781</v>
      </c>
      <c r="Y2716" s="1" t="e">
        <f>VLOOKUP(A2716,tickets!A:A,1,0)</f>
        <v>#N/A</v>
      </c>
    </row>
    <row r="2717" spans="1:25" x14ac:dyDescent="0.2">
      <c r="A2717" s="1" t="s">
        <v>12864</v>
      </c>
      <c r="B2717" s="1" t="s">
        <v>216</v>
      </c>
      <c r="C2717" s="1" t="s">
        <v>17</v>
      </c>
      <c r="D2717" s="1" t="s">
        <v>242</v>
      </c>
      <c r="E2717" s="1" t="s">
        <v>10585</v>
      </c>
      <c r="F2717" s="1" t="s">
        <v>147</v>
      </c>
      <c r="G2717" s="1" t="s">
        <v>110</v>
      </c>
      <c r="H2717" s="1" t="s">
        <v>50</v>
      </c>
      <c r="I2717" s="1" t="s">
        <v>109</v>
      </c>
      <c r="J2717" s="1" t="s">
        <v>81</v>
      </c>
      <c r="K2717" s="1" t="s">
        <v>111</v>
      </c>
      <c r="L2717" s="1" t="s">
        <v>1484</v>
      </c>
      <c r="M2717" s="1" t="s">
        <v>12865</v>
      </c>
      <c r="N2717" s="1" t="s">
        <v>12866</v>
      </c>
      <c r="O2717" s="1" t="s">
        <v>122</v>
      </c>
      <c r="P2717" s="1" t="s">
        <v>266</v>
      </c>
      <c r="Q2717" s="1" t="s">
        <v>341</v>
      </c>
      <c r="R2717" s="1" t="s">
        <v>12867</v>
      </c>
      <c r="S2717" s="1" t="s">
        <v>12446</v>
      </c>
      <c r="T2717" s="1" t="s">
        <v>12868</v>
      </c>
      <c r="U2717" s="1" t="s">
        <v>12869</v>
      </c>
      <c r="V2717" s="18">
        <v>2.8926620370370366</v>
      </c>
      <c r="W2717" s="18">
        <v>3.1693981481481486</v>
      </c>
      <c r="X2717" s="18">
        <v>0.27673611111111113</v>
      </c>
      <c r="Y2717" s="1" t="e">
        <f>VLOOKUP(A2717,tickets!A:A,1,0)</f>
        <v>#N/A</v>
      </c>
    </row>
    <row r="2718" spans="1:25" x14ac:dyDescent="0.2">
      <c r="A2718" s="1" t="s">
        <v>10430</v>
      </c>
      <c r="B2718" s="1" t="s">
        <v>167</v>
      </c>
      <c r="C2718" s="1" t="s">
        <v>22</v>
      </c>
      <c r="D2718" s="1" t="s">
        <v>22</v>
      </c>
      <c r="E2718" s="1" t="s">
        <v>46</v>
      </c>
      <c r="F2718" s="1" t="s">
        <v>171</v>
      </c>
      <c r="G2718" s="1" t="s">
        <v>110</v>
      </c>
      <c r="H2718" s="1" t="s">
        <v>50</v>
      </c>
      <c r="I2718" s="1" t="s">
        <v>109</v>
      </c>
      <c r="J2718" s="1" t="s">
        <v>81</v>
      </c>
      <c r="K2718" s="1" t="s">
        <v>129</v>
      </c>
      <c r="L2718" s="1" t="s">
        <v>10434</v>
      </c>
      <c r="M2718" s="1" t="s">
        <v>10431</v>
      </c>
      <c r="N2718" s="1" t="s">
        <v>10432</v>
      </c>
      <c r="O2718" s="1" t="s">
        <v>122</v>
      </c>
      <c r="P2718" s="1" t="s">
        <v>266</v>
      </c>
      <c r="Q2718" s="1" t="s">
        <v>330</v>
      </c>
      <c r="R2718" s="1" t="s">
        <v>10433</v>
      </c>
      <c r="S2718" s="1" t="s">
        <v>10459</v>
      </c>
      <c r="T2718" s="1" t="s">
        <v>12870</v>
      </c>
      <c r="U2718" s="1" t="s">
        <v>12871</v>
      </c>
      <c r="V2718" s="18">
        <v>0</v>
      </c>
      <c r="W2718" s="18">
        <v>0</v>
      </c>
      <c r="X2718" s="18">
        <v>0</v>
      </c>
      <c r="Y2718" s="1" t="e">
        <f>VLOOKUP(A2718,tickets!A:A,1,0)</f>
        <v>#N/A</v>
      </c>
    </row>
    <row r="2719" spans="1:25" x14ac:dyDescent="0.2">
      <c r="A2719" s="1" t="s">
        <v>10425</v>
      </c>
      <c r="B2719" s="1" t="s">
        <v>167</v>
      </c>
      <c r="C2719" s="1" t="s">
        <v>22</v>
      </c>
      <c r="D2719" s="1" t="s">
        <v>22</v>
      </c>
      <c r="E2719" s="1" t="s">
        <v>46</v>
      </c>
      <c r="F2719" s="1" t="s">
        <v>171</v>
      </c>
      <c r="G2719" s="1" t="s">
        <v>110</v>
      </c>
      <c r="H2719" s="1" t="s">
        <v>50</v>
      </c>
      <c r="I2719" s="1" t="s">
        <v>109</v>
      </c>
      <c r="J2719" s="1" t="s">
        <v>81</v>
      </c>
      <c r="K2719" s="1" t="s">
        <v>129</v>
      </c>
      <c r="L2719" s="1" t="s">
        <v>10429</v>
      </c>
      <c r="M2719" s="1" t="s">
        <v>10426</v>
      </c>
      <c r="N2719" s="1" t="s">
        <v>10427</v>
      </c>
      <c r="O2719" s="1" t="s">
        <v>122</v>
      </c>
      <c r="P2719" s="1" t="s">
        <v>266</v>
      </c>
      <c r="Q2719" s="1" t="s">
        <v>330</v>
      </c>
      <c r="R2719" s="1" t="s">
        <v>10428</v>
      </c>
      <c r="S2719" s="1" t="s">
        <v>10459</v>
      </c>
      <c r="T2719" s="1" t="s">
        <v>12872</v>
      </c>
      <c r="U2719" s="1" t="s">
        <v>12873</v>
      </c>
      <c r="V2719" s="18">
        <v>0</v>
      </c>
      <c r="W2719" s="18">
        <v>0</v>
      </c>
      <c r="X2719" s="18">
        <v>0</v>
      </c>
      <c r="Y2719" s="1" t="e">
        <f>VLOOKUP(A2719,tickets!A:A,1,0)</f>
        <v>#N/A</v>
      </c>
    </row>
    <row r="2720" spans="1:25" x14ac:dyDescent="0.2">
      <c r="A2720" s="1" t="s">
        <v>10420</v>
      </c>
      <c r="B2720" s="1" t="s">
        <v>167</v>
      </c>
      <c r="C2720" s="1" t="s">
        <v>22</v>
      </c>
      <c r="D2720" s="1" t="s">
        <v>22</v>
      </c>
      <c r="E2720" s="1" t="s">
        <v>46</v>
      </c>
      <c r="F2720" s="1" t="s">
        <v>171</v>
      </c>
      <c r="G2720" s="1" t="s">
        <v>110</v>
      </c>
      <c r="H2720" s="1" t="s">
        <v>50</v>
      </c>
      <c r="I2720" s="1" t="s">
        <v>109</v>
      </c>
      <c r="J2720" s="1" t="s">
        <v>81</v>
      </c>
      <c r="K2720" s="1" t="s">
        <v>129</v>
      </c>
      <c r="L2720" s="1" t="s">
        <v>10424</v>
      </c>
      <c r="M2720" s="1" t="s">
        <v>10421</v>
      </c>
      <c r="N2720" s="1" t="s">
        <v>10422</v>
      </c>
      <c r="O2720" s="1" t="s">
        <v>122</v>
      </c>
      <c r="P2720" s="1" t="s">
        <v>266</v>
      </c>
      <c r="Q2720" s="1" t="s">
        <v>330</v>
      </c>
      <c r="R2720" s="1" t="s">
        <v>10423</v>
      </c>
      <c r="S2720" s="1" t="s">
        <v>10459</v>
      </c>
      <c r="T2720" s="1" t="s">
        <v>12874</v>
      </c>
      <c r="U2720" s="1" t="s">
        <v>12875</v>
      </c>
      <c r="V2720" s="18">
        <v>0</v>
      </c>
      <c r="W2720" s="18">
        <v>0</v>
      </c>
      <c r="X2720" s="18">
        <v>0</v>
      </c>
      <c r="Y2720" s="1" t="e">
        <f>VLOOKUP(A2720,tickets!A:A,1,0)</f>
        <v>#N/A</v>
      </c>
    </row>
    <row r="2721" spans="1:25" x14ac:dyDescent="0.2">
      <c r="A2721" s="1" t="s">
        <v>10410</v>
      </c>
      <c r="B2721" s="1" t="s">
        <v>167</v>
      </c>
      <c r="C2721" s="1" t="s">
        <v>22</v>
      </c>
      <c r="D2721" s="1" t="s">
        <v>22</v>
      </c>
      <c r="E2721" s="1" t="s">
        <v>46</v>
      </c>
      <c r="F2721" s="1" t="s">
        <v>171</v>
      </c>
      <c r="G2721" s="1" t="s">
        <v>110</v>
      </c>
      <c r="H2721" s="1" t="s">
        <v>50</v>
      </c>
      <c r="I2721" s="1" t="s">
        <v>109</v>
      </c>
      <c r="J2721" s="1" t="s">
        <v>81</v>
      </c>
      <c r="K2721" s="1" t="s">
        <v>129</v>
      </c>
      <c r="L2721" s="1" t="s">
        <v>10414</v>
      </c>
      <c r="M2721" s="1" t="s">
        <v>10411</v>
      </c>
      <c r="N2721" s="1" t="s">
        <v>10412</v>
      </c>
      <c r="O2721" s="1" t="s">
        <v>122</v>
      </c>
      <c r="P2721" s="1" t="s">
        <v>266</v>
      </c>
      <c r="Q2721" s="1" t="s">
        <v>330</v>
      </c>
      <c r="R2721" s="1" t="s">
        <v>10413</v>
      </c>
      <c r="S2721" s="1" t="s">
        <v>10459</v>
      </c>
      <c r="T2721" s="1" t="s">
        <v>12876</v>
      </c>
      <c r="U2721" s="1" t="s">
        <v>12877</v>
      </c>
      <c r="V2721" s="18">
        <v>0</v>
      </c>
      <c r="W2721" s="18">
        <v>0</v>
      </c>
      <c r="X2721" s="18">
        <v>0</v>
      </c>
      <c r="Y2721" s="1" t="e">
        <f>VLOOKUP(A2721,tickets!A:A,1,0)</f>
        <v>#N/A</v>
      </c>
    </row>
    <row r="2722" spans="1:25" x14ac:dyDescent="0.2">
      <c r="A2722" s="1" t="s">
        <v>10435</v>
      </c>
      <c r="B2722" s="1" t="s">
        <v>167</v>
      </c>
      <c r="C2722" s="1" t="s">
        <v>22</v>
      </c>
      <c r="D2722" s="1" t="s">
        <v>22</v>
      </c>
      <c r="E2722" s="1" t="s">
        <v>46</v>
      </c>
      <c r="F2722" s="1" t="s">
        <v>171</v>
      </c>
      <c r="G2722" s="1" t="s">
        <v>110</v>
      </c>
      <c r="H2722" s="1" t="s">
        <v>50</v>
      </c>
      <c r="I2722" s="1" t="s">
        <v>109</v>
      </c>
      <c r="J2722" s="1" t="s">
        <v>81</v>
      </c>
      <c r="K2722" s="1" t="s">
        <v>129</v>
      </c>
      <c r="L2722" s="1" t="s">
        <v>10439</v>
      </c>
      <c r="M2722" s="1" t="s">
        <v>10436</v>
      </c>
      <c r="N2722" s="1" t="s">
        <v>10437</v>
      </c>
      <c r="O2722" s="1" t="s">
        <v>122</v>
      </c>
      <c r="P2722" s="1" t="s">
        <v>266</v>
      </c>
      <c r="Q2722" s="1" t="s">
        <v>330</v>
      </c>
      <c r="R2722" s="1" t="s">
        <v>10438</v>
      </c>
      <c r="S2722" s="1" t="s">
        <v>10459</v>
      </c>
      <c r="T2722" s="1" t="s">
        <v>12878</v>
      </c>
      <c r="U2722" s="1" t="s">
        <v>12879</v>
      </c>
      <c r="V2722" s="18">
        <v>0</v>
      </c>
      <c r="W2722" s="18">
        <v>0</v>
      </c>
      <c r="X2722" s="18">
        <v>0</v>
      </c>
      <c r="Y2722" s="1" t="e">
        <f>VLOOKUP(A2722,tickets!A:A,1,0)</f>
        <v>#N/A</v>
      </c>
    </row>
    <row r="2723" spans="1:25" hidden="1" x14ac:dyDescent="0.2">
      <c r="A2723" s="1" t="s">
        <v>12880</v>
      </c>
      <c r="B2723" s="1" t="s">
        <v>132</v>
      </c>
      <c r="C2723" s="1" t="s">
        <v>250</v>
      </c>
      <c r="D2723" s="1" t="s">
        <v>251</v>
      </c>
      <c r="E2723" s="1" t="s">
        <v>302</v>
      </c>
      <c r="F2723" s="1" t="s">
        <v>303</v>
      </c>
      <c r="G2723" s="1" t="s">
        <v>110</v>
      </c>
      <c r="H2723" s="1" t="s">
        <v>50</v>
      </c>
      <c r="I2723" s="1" t="s">
        <v>109</v>
      </c>
      <c r="J2723" s="1" t="s">
        <v>81</v>
      </c>
      <c r="K2723" s="1" t="s">
        <v>129</v>
      </c>
      <c r="L2723" s="1" t="s">
        <v>12881</v>
      </c>
      <c r="M2723" s="1" t="s">
        <v>12882</v>
      </c>
      <c r="N2723" s="1" t="s">
        <v>12883</v>
      </c>
      <c r="O2723" s="1" t="s">
        <v>122</v>
      </c>
      <c r="P2723" s="1" t="s">
        <v>246</v>
      </c>
      <c r="Q2723" s="1" t="s">
        <v>247</v>
      </c>
      <c r="R2723" s="1" t="s">
        <v>12884</v>
      </c>
      <c r="S2723" s="1" t="s">
        <v>10459</v>
      </c>
      <c r="T2723" s="1" t="s">
        <v>12881</v>
      </c>
      <c r="U2723" s="1" t="s">
        <v>276</v>
      </c>
      <c r="V2723" s="18">
        <v>7.0486111111111105E-3</v>
      </c>
      <c r="W2723" s="18">
        <v>8.0671296296296307E-3</v>
      </c>
      <c r="X2723" s="18">
        <v>1.0185185185185186E-3</v>
      </c>
      <c r="Y2723" s="1" t="e">
        <f>VLOOKUP(A2723,tickets!A:A,1,0)</f>
        <v>#N/A</v>
      </c>
    </row>
    <row r="2724" spans="1:25" x14ac:dyDescent="0.2">
      <c r="A2724" s="1" t="s">
        <v>10455</v>
      </c>
      <c r="B2724" s="1" t="s">
        <v>167</v>
      </c>
      <c r="C2724" s="1" t="s">
        <v>22</v>
      </c>
      <c r="D2724" s="1" t="s">
        <v>22</v>
      </c>
      <c r="E2724" s="1" t="s">
        <v>46</v>
      </c>
      <c r="F2724" s="1" t="s">
        <v>171</v>
      </c>
      <c r="G2724" s="1" t="s">
        <v>110</v>
      </c>
      <c r="H2724" s="1" t="s">
        <v>50</v>
      </c>
      <c r="I2724" s="1" t="s">
        <v>109</v>
      </c>
      <c r="J2724" s="1" t="s">
        <v>81</v>
      </c>
      <c r="K2724" s="1" t="s">
        <v>129</v>
      </c>
      <c r="L2724" s="1" t="s">
        <v>10460</v>
      </c>
      <c r="M2724" s="1" t="s">
        <v>10456</v>
      </c>
      <c r="N2724" s="1" t="s">
        <v>10457</v>
      </c>
      <c r="O2724" s="1" t="s">
        <v>122</v>
      </c>
      <c r="P2724" s="1" t="s">
        <v>266</v>
      </c>
      <c r="Q2724" s="1" t="s">
        <v>330</v>
      </c>
      <c r="R2724" s="1" t="s">
        <v>10458</v>
      </c>
      <c r="S2724" s="1" t="s">
        <v>10459</v>
      </c>
      <c r="T2724" s="1" t="s">
        <v>12885</v>
      </c>
      <c r="U2724" s="1" t="s">
        <v>12886</v>
      </c>
      <c r="V2724" s="18">
        <v>0</v>
      </c>
      <c r="W2724" s="18">
        <v>0</v>
      </c>
      <c r="X2724" s="18">
        <v>0</v>
      </c>
      <c r="Y2724" s="1" t="e">
        <f>VLOOKUP(A2724,tickets!A:A,1,0)</f>
        <v>#N/A</v>
      </c>
    </row>
    <row r="2725" spans="1:25" x14ac:dyDescent="0.2">
      <c r="A2725" s="1" t="s">
        <v>10450</v>
      </c>
      <c r="B2725" s="1" t="s">
        <v>167</v>
      </c>
      <c r="C2725" s="1" t="s">
        <v>22</v>
      </c>
      <c r="D2725" s="1" t="s">
        <v>22</v>
      </c>
      <c r="E2725" s="1" t="s">
        <v>46</v>
      </c>
      <c r="F2725" s="1" t="s">
        <v>171</v>
      </c>
      <c r="G2725" s="1" t="s">
        <v>110</v>
      </c>
      <c r="H2725" s="1" t="s">
        <v>50</v>
      </c>
      <c r="I2725" s="1" t="s">
        <v>109</v>
      </c>
      <c r="J2725" s="1" t="s">
        <v>81</v>
      </c>
      <c r="K2725" s="1" t="s">
        <v>129</v>
      </c>
      <c r="L2725" s="1" t="s">
        <v>10454</v>
      </c>
      <c r="M2725" s="1" t="s">
        <v>10451</v>
      </c>
      <c r="N2725" s="1" t="s">
        <v>10452</v>
      </c>
      <c r="O2725" s="1" t="s">
        <v>122</v>
      </c>
      <c r="P2725" s="1" t="s">
        <v>266</v>
      </c>
      <c r="Q2725" s="1" t="s">
        <v>330</v>
      </c>
      <c r="R2725" s="1" t="s">
        <v>10453</v>
      </c>
      <c r="S2725" s="1" t="s">
        <v>10459</v>
      </c>
      <c r="T2725" s="1" t="s">
        <v>12887</v>
      </c>
      <c r="U2725" s="1" t="s">
        <v>12888</v>
      </c>
      <c r="V2725" s="18">
        <v>0</v>
      </c>
      <c r="W2725" s="18">
        <v>0</v>
      </c>
      <c r="X2725" s="18">
        <v>0</v>
      </c>
      <c r="Y2725" s="1" t="e">
        <f>VLOOKUP(A2725,tickets!A:A,1,0)</f>
        <v>#N/A</v>
      </c>
    </row>
    <row r="2726" spans="1:25" x14ac:dyDescent="0.2">
      <c r="A2726" s="1" t="s">
        <v>10445</v>
      </c>
      <c r="B2726" s="1" t="s">
        <v>167</v>
      </c>
      <c r="C2726" s="1" t="s">
        <v>22</v>
      </c>
      <c r="D2726" s="1" t="s">
        <v>22</v>
      </c>
      <c r="E2726" s="1" t="s">
        <v>46</v>
      </c>
      <c r="F2726" s="1" t="s">
        <v>171</v>
      </c>
      <c r="G2726" s="1" t="s">
        <v>110</v>
      </c>
      <c r="H2726" s="1" t="s">
        <v>50</v>
      </c>
      <c r="I2726" s="1" t="s">
        <v>109</v>
      </c>
      <c r="J2726" s="1" t="s">
        <v>81</v>
      </c>
      <c r="K2726" s="1" t="s">
        <v>129</v>
      </c>
      <c r="L2726" s="1" t="s">
        <v>10449</v>
      </c>
      <c r="M2726" s="1" t="s">
        <v>10446</v>
      </c>
      <c r="N2726" s="1" t="s">
        <v>10447</v>
      </c>
      <c r="O2726" s="1" t="s">
        <v>122</v>
      </c>
      <c r="P2726" s="1" t="s">
        <v>266</v>
      </c>
      <c r="Q2726" s="1" t="s">
        <v>330</v>
      </c>
      <c r="R2726" s="1" t="s">
        <v>10448</v>
      </c>
      <c r="S2726" s="1" t="s">
        <v>10459</v>
      </c>
      <c r="T2726" s="1" t="s">
        <v>12889</v>
      </c>
      <c r="U2726" s="1" t="s">
        <v>12890</v>
      </c>
      <c r="V2726" s="18">
        <v>0</v>
      </c>
      <c r="W2726" s="18">
        <v>0</v>
      </c>
      <c r="X2726" s="18">
        <v>0</v>
      </c>
      <c r="Y2726" s="1" t="e">
        <f>VLOOKUP(A2726,tickets!A:A,1,0)</f>
        <v>#N/A</v>
      </c>
    </row>
    <row r="2727" spans="1:25" hidden="1" x14ac:dyDescent="0.2">
      <c r="A2727" s="1" t="s">
        <v>12891</v>
      </c>
      <c r="B2727" s="1" t="s">
        <v>132</v>
      </c>
      <c r="C2727" s="1" t="s">
        <v>256</v>
      </c>
      <c r="D2727" s="1" t="s">
        <v>374</v>
      </c>
      <c r="E2727" s="1" t="s">
        <v>258</v>
      </c>
      <c r="F2727" s="1" t="s">
        <v>442</v>
      </c>
      <c r="G2727" s="1" t="s">
        <v>116</v>
      </c>
      <c r="H2727" s="1" t="s">
        <v>40</v>
      </c>
      <c r="I2727" s="1" t="s">
        <v>117</v>
      </c>
      <c r="J2727" s="1" t="s">
        <v>81</v>
      </c>
      <c r="K2727" s="1" t="s">
        <v>391</v>
      </c>
      <c r="L2727" s="1" t="s">
        <v>485</v>
      </c>
      <c r="M2727" s="1" t="s">
        <v>12892</v>
      </c>
      <c r="N2727" s="1" t="s">
        <v>12893</v>
      </c>
      <c r="O2727" s="1" t="s">
        <v>122</v>
      </c>
      <c r="P2727" s="1" t="s">
        <v>199</v>
      </c>
      <c r="Q2727" s="1" t="s">
        <v>115</v>
      </c>
      <c r="R2727" s="1" t="s">
        <v>12894</v>
      </c>
      <c r="S2727" s="1" t="s">
        <v>10459</v>
      </c>
      <c r="T2727" s="1" t="s">
        <v>12895</v>
      </c>
      <c r="V2727" s="18">
        <v>3.246527777777778E-2</v>
      </c>
      <c r="W2727" s="18">
        <v>6.4097222222222222E-2</v>
      </c>
      <c r="X2727" s="18">
        <v>3.1631944444444442E-2</v>
      </c>
      <c r="Y2727" s="1" t="e">
        <f>VLOOKUP(A2727,tickets!A:A,1,0)</f>
        <v>#N/A</v>
      </c>
    </row>
    <row r="2728" spans="1:25" hidden="1" x14ac:dyDescent="0.2">
      <c r="A2728" s="1" t="s">
        <v>12896</v>
      </c>
      <c r="B2728" s="1" t="s">
        <v>132</v>
      </c>
      <c r="C2728" s="1" t="s">
        <v>250</v>
      </c>
      <c r="D2728" s="1" t="s">
        <v>251</v>
      </c>
      <c r="E2728" s="1" t="s">
        <v>268</v>
      </c>
      <c r="F2728" s="1" t="s">
        <v>367</v>
      </c>
      <c r="G2728" s="1" t="s">
        <v>110</v>
      </c>
      <c r="H2728" s="1" t="s">
        <v>50</v>
      </c>
      <c r="I2728" s="1" t="s">
        <v>109</v>
      </c>
      <c r="J2728" s="1" t="s">
        <v>81</v>
      </c>
      <c r="K2728" s="1" t="s">
        <v>129</v>
      </c>
      <c r="L2728" s="1" t="s">
        <v>12897</v>
      </c>
      <c r="M2728" s="1" t="s">
        <v>12898</v>
      </c>
      <c r="N2728" s="1" t="s">
        <v>12899</v>
      </c>
      <c r="O2728" s="1" t="s">
        <v>122</v>
      </c>
      <c r="P2728" s="1" t="s">
        <v>246</v>
      </c>
      <c r="Q2728" s="1" t="s">
        <v>247</v>
      </c>
      <c r="R2728" s="1" t="s">
        <v>12900</v>
      </c>
      <c r="S2728" s="1" t="s">
        <v>10459</v>
      </c>
      <c r="T2728" s="1" t="s">
        <v>12897</v>
      </c>
      <c r="U2728" s="1" t="s">
        <v>412</v>
      </c>
      <c r="V2728" s="18">
        <v>6.8865740740740736E-3</v>
      </c>
      <c r="W2728" s="18">
        <v>7.8125E-3</v>
      </c>
      <c r="X2728" s="18">
        <v>9.2592592592592585E-4</v>
      </c>
      <c r="Y2728" s="1" t="e">
        <f>VLOOKUP(A2728,tickets!A:A,1,0)</f>
        <v>#N/A</v>
      </c>
    </row>
    <row r="2729" spans="1:25" x14ac:dyDescent="0.2">
      <c r="A2729" s="1" t="s">
        <v>10481</v>
      </c>
      <c r="B2729" s="1" t="s">
        <v>167</v>
      </c>
      <c r="C2729" s="1" t="s">
        <v>22</v>
      </c>
      <c r="D2729" s="1" t="s">
        <v>22</v>
      </c>
      <c r="E2729" s="1" t="s">
        <v>665</v>
      </c>
      <c r="F2729" s="1" t="s">
        <v>667</v>
      </c>
      <c r="G2729" s="1" t="s">
        <v>116</v>
      </c>
      <c r="H2729" s="1" t="s">
        <v>50</v>
      </c>
      <c r="I2729" s="1" t="s">
        <v>109</v>
      </c>
      <c r="J2729" s="1" t="s">
        <v>81</v>
      </c>
      <c r="K2729" s="1" t="s">
        <v>111</v>
      </c>
      <c r="L2729" s="1" t="s">
        <v>10485</v>
      </c>
      <c r="M2729" s="1" t="s">
        <v>10482</v>
      </c>
      <c r="N2729" s="1" t="s">
        <v>10483</v>
      </c>
      <c r="O2729" s="1" t="s">
        <v>122</v>
      </c>
      <c r="P2729" s="1" t="s">
        <v>266</v>
      </c>
      <c r="Q2729" s="1" t="s">
        <v>1046</v>
      </c>
      <c r="R2729" s="1" t="s">
        <v>10484</v>
      </c>
      <c r="S2729" s="1" t="s">
        <v>10459</v>
      </c>
      <c r="T2729" s="1" t="s">
        <v>1047</v>
      </c>
      <c r="U2729" s="1" t="s">
        <v>1048</v>
      </c>
      <c r="V2729" s="18">
        <v>0</v>
      </c>
      <c r="W2729" s="18">
        <v>1.3854166666666666E-2</v>
      </c>
      <c r="X2729" s="18">
        <v>1.3854166666666666E-2</v>
      </c>
      <c r="Y2729" s="1" t="e">
        <f>VLOOKUP(A2729,tickets!A:A,1,0)</f>
        <v>#N/A</v>
      </c>
    </row>
    <row r="2730" spans="1:25" x14ac:dyDescent="0.2">
      <c r="A2730" s="1" t="s">
        <v>10491</v>
      </c>
      <c r="B2730" s="1" t="s">
        <v>167</v>
      </c>
      <c r="C2730" s="1" t="s">
        <v>22</v>
      </c>
      <c r="D2730" s="1" t="s">
        <v>22</v>
      </c>
      <c r="E2730" s="1" t="s">
        <v>665</v>
      </c>
      <c r="F2730" s="1" t="s">
        <v>667</v>
      </c>
      <c r="G2730" s="1" t="s">
        <v>116</v>
      </c>
      <c r="H2730" s="1" t="s">
        <v>50</v>
      </c>
      <c r="I2730" s="1" t="s">
        <v>109</v>
      </c>
      <c r="J2730" s="1" t="s">
        <v>81</v>
      </c>
      <c r="K2730" s="1" t="s">
        <v>111</v>
      </c>
      <c r="L2730" s="1" t="s">
        <v>10495</v>
      </c>
      <c r="M2730" s="1" t="s">
        <v>10492</v>
      </c>
      <c r="N2730" s="1" t="s">
        <v>10493</v>
      </c>
      <c r="O2730" s="1" t="s">
        <v>122</v>
      </c>
      <c r="P2730" s="1" t="s">
        <v>266</v>
      </c>
      <c r="Q2730" s="1" t="s">
        <v>1046</v>
      </c>
      <c r="R2730" s="1" t="s">
        <v>10494</v>
      </c>
      <c r="S2730" s="1" t="s">
        <v>10459</v>
      </c>
      <c r="T2730" s="1" t="s">
        <v>12901</v>
      </c>
      <c r="U2730" s="1" t="s">
        <v>1048</v>
      </c>
      <c r="V2730" s="18">
        <v>0</v>
      </c>
      <c r="W2730" s="18">
        <v>1.5196759259259259E-2</v>
      </c>
      <c r="X2730" s="18">
        <v>1.5196759259259259E-2</v>
      </c>
      <c r="Y2730" s="1" t="e">
        <f>VLOOKUP(A2730,tickets!A:A,1,0)</f>
        <v>#N/A</v>
      </c>
    </row>
    <row r="2731" spans="1:25" x14ac:dyDescent="0.2">
      <c r="A2731" s="1" t="s">
        <v>10496</v>
      </c>
      <c r="B2731" s="1" t="s">
        <v>167</v>
      </c>
      <c r="C2731" s="1" t="s">
        <v>22</v>
      </c>
      <c r="D2731" s="1" t="s">
        <v>22</v>
      </c>
      <c r="E2731" s="1" t="s">
        <v>665</v>
      </c>
      <c r="F2731" s="1" t="s">
        <v>667</v>
      </c>
      <c r="G2731" s="1" t="s">
        <v>116</v>
      </c>
      <c r="H2731" s="1" t="s">
        <v>50</v>
      </c>
      <c r="I2731" s="1" t="s">
        <v>109</v>
      </c>
      <c r="J2731" s="1" t="s">
        <v>81</v>
      </c>
      <c r="K2731" s="1" t="s">
        <v>111</v>
      </c>
      <c r="L2731" s="1" t="s">
        <v>10500</v>
      </c>
      <c r="M2731" s="1" t="s">
        <v>10497</v>
      </c>
      <c r="N2731" s="1" t="s">
        <v>10498</v>
      </c>
      <c r="O2731" s="1" t="s">
        <v>122</v>
      </c>
      <c r="P2731" s="1" t="s">
        <v>266</v>
      </c>
      <c r="Q2731" s="1" t="s">
        <v>1046</v>
      </c>
      <c r="R2731" s="1" t="s">
        <v>10499</v>
      </c>
      <c r="S2731" s="1" t="s">
        <v>10459</v>
      </c>
      <c r="T2731" s="1" t="s">
        <v>1047</v>
      </c>
      <c r="U2731" s="1" t="s">
        <v>1048</v>
      </c>
      <c r="V2731" s="18">
        <v>0</v>
      </c>
      <c r="W2731" s="18">
        <v>1.5462962962962963E-2</v>
      </c>
      <c r="X2731" s="18">
        <v>1.5462962962962963E-2</v>
      </c>
      <c r="Y2731" s="1" t="e">
        <f>VLOOKUP(A2731,tickets!A:A,1,0)</f>
        <v>#N/A</v>
      </c>
    </row>
    <row r="2732" spans="1:25" hidden="1" x14ac:dyDescent="0.2">
      <c r="A2732" s="1" t="s">
        <v>12902</v>
      </c>
      <c r="B2732" s="1" t="s">
        <v>132</v>
      </c>
      <c r="C2732" s="1" t="s">
        <v>309</v>
      </c>
      <c r="D2732" s="1" t="s">
        <v>257</v>
      </c>
      <c r="E2732" s="1" t="s">
        <v>407</v>
      </c>
      <c r="F2732" s="1" t="s">
        <v>174</v>
      </c>
      <c r="G2732" s="1" t="s">
        <v>116</v>
      </c>
      <c r="H2732" s="1" t="s">
        <v>40</v>
      </c>
      <c r="I2732" s="1" t="s">
        <v>117</v>
      </c>
      <c r="J2732" s="1" t="s">
        <v>81</v>
      </c>
      <c r="K2732" s="1" t="s">
        <v>413</v>
      </c>
      <c r="L2732" s="1" t="s">
        <v>12848</v>
      </c>
      <c r="M2732" s="1" t="s">
        <v>12903</v>
      </c>
      <c r="N2732" s="1" t="s">
        <v>12904</v>
      </c>
      <c r="O2732" s="1" t="s">
        <v>122</v>
      </c>
      <c r="P2732" s="1" t="s">
        <v>9240</v>
      </c>
      <c r="Q2732" s="1" t="s">
        <v>230</v>
      </c>
      <c r="R2732" s="1" t="s">
        <v>12905</v>
      </c>
      <c r="S2732" s="1" t="s">
        <v>10459</v>
      </c>
      <c r="T2732" s="1" t="s">
        <v>12906</v>
      </c>
      <c r="U2732" s="1" t="s">
        <v>12907</v>
      </c>
      <c r="V2732" s="18">
        <v>9.0046296296296298E-3</v>
      </c>
      <c r="W2732" s="18">
        <v>1.3171296296296294E-2</v>
      </c>
      <c r="X2732" s="18">
        <v>4.1666666666666666E-3</v>
      </c>
      <c r="Y2732" s="1" t="e">
        <f>VLOOKUP(A2732,tickets!A:A,1,0)</f>
        <v>#N/A</v>
      </c>
    </row>
    <row r="2733" spans="1:25" hidden="1" x14ac:dyDescent="0.2">
      <c r="A2733" s="1" t="s">
        <v>12908</v>
      </c>
      <c r="B2733" s="1" t="s">
        <v>132</v>
      </c>
      <c r="C2733" s="1" t="s">
        <v>250</v>
      </c>
      <c r="D2733" s="1" t="s">
        <v>251</v>
      </c>
      <c r="E2733" s="1" t="s">
        <v>289</v>
      </c>
      <c r="F2733" s="1" t="s">
        <v>290</v>
      </c>
      <c r="G2733" s="1" t="s">
        <v>110</v>
      </c>
      <c r="H2733" s="1" t="s">
        <v>50</v>
      </c>
      <c r="I2733" s="1" t="s">
        <v>109</v>
      </c>
      <c r="J2733" s="1" t="s">
        <v>81</v>
      </c>
      <c r="K2733" s="1" t="s">
        <v>129</v>
      </c>
      <c r="L2733" s="1" t="s">
        <v>12909</v>
      </c>
      <c r="M2733" s="1" t="s">
        <v>12910</v>
      </c>
      <c r="N2733" s="1" t="s">
        <v>12911</v>
      </c>
      <c r="O2733" s="1" t="s">
        <v>122</v>
      </c>
      <c r="P2733" s="1" t="s">
        <v>246</v>
      </c>
      <c r="Q2733" s="1" t="s">
        <v>247</v>
      </c>
      <c r="R2733" s="1" t="s">
        <v>12912</v>
      </c>
      <c r="S2733" s="1" t="s">
        <v>10635</v>
      </c>
      <c r="T2733" s="1" t="s">
        <v>12913</v>
      </c>
      <c r="U2733" s="1" t="s">
        <v>12914</v>
      </c>
      <c r="V2733" s="18">
        <v>8.7962962962962962E-4</v>
      </c>
      <c r="W2733" s="18">
        <v>1.9212962962962962E-3</v>
      </c>
      <c r="X2733" s="18">
        <v>1.0416666666666667E-3</v>
      </c>
      <c r="Y2733" s="1" t="e">
        <f>VLOOKUP(A2733,tickets!A:A,1,0)</f>
        <v>#N/A</v>
      </c>
    </row>
    <row r="2734" spans="1:25" hidden="1" x14ac:dyDescent="0.2">
      <c r="A2734" s="1" t="s">
        <v>12915</v>
      </c>
      <c r="B2734" s="1" t="s">
        <v>132</v>
      </c>
      <c r="C2734" s="1" t="s">
        <v>250</v>
      </c>
      <c r="D2734" s="1" t="s">
        <v>251</v>
      </c>
      <c r="E2734" s="1" t="s">
        <v>289</v>
      </c>
      <c r="F2734" s="1" t="s">
        <v>290</v>
      </c>
      <c r="G2734" s="1" t="s">
        <v>110</v>
      </c>
      <c r="H2734" s="1" t="s">
        <v>50</v>
      </c>
      <c r="I2734" s="1" t="s">
        <v>109</v>
      </c>
      <c r="J2734" s="1" t="s">
        <v>81</v>
      </c>
      <c r="K2734" s="1" t="s">
        <v>129</v>
      </c>
      <c r="L2734" s="1" t="s">
        <v>12916</v>
      </c>
      <c r="M2734" s="1" t="s">
        <v>12917</v>
      </c>
      <c r="N2734" s="1" t="s">
        <v>12918</v>
      </c>
      <c r="O2734" s="1" t="s">
        <v>122</v>
      </c>
      <c r="P2734" s="1" t="s">
        <v>246</v>
      </c>
      <c r="Q2734" s="1" t="s">
        <v>247</v>
      </c>
      <c r="R2734" s="1" t="s">
        <v>12919</v>
      </c>
      <c r="S2734" s="1" t="s">
        <v>10635</v>
      </c>
      <c r="T2734" s="1" t="s">
        <v>12920</v>
      </c>
      <c r="U2734" s="1" t="s">
        <v>340</v>
      </c>
      <c r="V2734" s="18">
        <v>6.5972222222222213E-4</v>
      </c>
      <c r="W2734" s="18">
        <v>1.2847222222222223E-3</v>
      </c>
      <c r="X2734" s="18">
        <v>6.2500000000000001E-4</v>
      </c>
      <c r="Y2734" s="1" t="e">
        <f>VLOOKUP(A2734,tickets!A:A,1,0)</f>
        <v>#N/A</v>
      </c>
    </row>
    <row r="2735" spans="1:25" hidden="1" x14ac:dyDescent="0.2">
      <c r="A2735" s="1" t="s">
        <v>12921</v>
      </c>
      <c r="B2735" s="1" t="s">
        <v>132</v>
      </c>
      <c r="C2735" s="1" t="s">
        <v>250</v>
      </c>
      <c r="D2735" s="1" t="s">
        <v>251</v>
      </c>
      <c r="E2735" s="1" t="s">
        <v>289</v>
      </c>
      <c r="F2735" s="1" t="s">
        <v>290</v>
      </c>
      <c r="G2735" s="1" t="s">
        <v>110</v>
      </c>
      <c r="H2735" s="1" t="s">
        <v>50</v>
      </c>
      <c r="I2735" s="1" t="s">
        <v>109</v>
      </c>
      <c r="J2735" s="1" t="s">
        <v>81</v>
      </c>
      <c r="K2735" s="1" t="s">
        <v>129</v>
      </c>
      <c r="L2735" s="1" t="s">
        <v>254</v>
      </c>
      <c r="M2735" s="1" t="s">
        <v>12922</v>
      </c>
      <c r="N2735" s="1" t="s">
        <v>12923</v>
      </c>
      <c r="O2735" s="1" t="s">
        <v>122</v>
      </c>
      <c r="P2735" s="1" t="s">
        <v>246</v>
      </c>
      <c r="Q2735" s="1" t="s">
        <v>247</v>
      </c>
      <c r="R2735" s="1" t="s">
        <v>12924</v>
      </c>
      <c r="S2735" s="1" t="s">
        <v>10635</v>
      </c>
      <c r="T2735" s="1" t="s">
        <v>254</v>
      </c>
      <c r="U2735" s="1" t="s">
        <v>346</v>
      </c>
      <c r="V2735" s="18">
        <v>7.291666666666667E-4</v>
      </c>
      <c r="W2735" s="18">
        <v>1.4120370370370369E-3</v>
      </c>
      <c r="X2735" s="18">
        <v>6.8287037037037025E-4</v>
      </c>
      <c r="Y2735" s="1" t="e">
        <f>VLOOKUP(A2735,tickets!A:A,1,0)</f>
        <v>#N/A</v>
      </c>
    </row>
    <row r="2736" spans="1:25" hidden="1" x14ac:dyDescent="0.2">
      <c r="A2736" s="1" t="s">
        <v>12925</v>
      </c>
      <c r="B2736" s="1" t="s">
        <v>132</v>
      </c>
      <c r="C2736" s="1" t="s">
        <v>250</v>
      </c>
      <c r="D2736" s="1" t="s">
        <v>251</v>
      </c>
      <c r="E2736" s="1" t="s">
        <v>289</v>
      </c>
      <c r="F2736" s="1" t="s">
        <v>290</v>
      </c>
      <c r="G2736" s="1" t="s">
        <v>110</v>
      </c>
      <c r="H2736" s="1" t="s">
        <v>50</v>
      </c>
      <c r="I2736" s="1" t="s">
        <v>109</v>
      </c>
      <c r="J2736" s="1" t="s">
        <v>81</v>
      </c>
      <c r="K2736" s="1" t="s">
        <v>129</v>
      </c>
      <c r="L2736" s="1" t="s">
        <v>269</v>
      </c>
      <c r="M2736" s="1" t="s">
        <v>12926</v>
      </c>
      <c r="N2736" s="1" t="s">
        <v>12927</v>
      </c>
      <c r="O2736" s="1" t="s">
        <v>122</v>
      </c>
      <c r="P2736" s="1" t="s">
        <v>246</v>
      </c>
      <c r="Q2736" s="1" t="s">
        <v>247</v>
      </c>
      <c r="R2736" s="1" t="s">
        <v>12928</v>
      </c>
      <c r="S2736" s="1" t="s">
        <v>10635</v>
      </c>
      <c r="T2736" s="1" t="s">
        <v>269</v>
      </c>
      <c r="U2736" s="1" t="s">
        <v>369</v>
      </c>
      <c r="V2736" s="18">
        <v>5.9027777777777778E-4</v>
      </c>
      <c r="W2736" s="18">
        <v>1.9097222222222222E-3</v>
      </c>
      <c r="X2736" s="18">
        <v>1.3194444444444443E-3</v>
      </c>
      <c r="Y2736" s="1" t="e">
        <f>VLOOKUP(A2736,tickets!A:A,1,0)</f>
        <v>#N/A</v>
      </c>
    </row>
    <row r="2737" spans="1:25" hidden="1" x14ac:dyDescent="0.2">
      <c r="A2737" s="1" t="s">
        <v>12929</v>
      </c>
      <c r="B2737" s="1" t="s">
        <v>132</v>
      </c>
      <c r="C2737" s="1" t="s">
        <v>250</v>
      </c>
      <c r="D2737" s="1" t="s">
        <v>251</v>
      </c>
      <c r="E2737" s="1" t="s">
        <v>289</v>
      </c>
      <c r="F2737" s="1" t="s">
        <v>290</v>
      </c>
      <c r="G2737" s="1" t="s">
        <v>110</v>
      </c>
      <c r="H2737" s="1" t="s">
        <v>50</v>
      </c>
      <c r="I2737" s="1" t="s">
        <v>109</v>
      </c>
      <c r="J2737" s="1" t="s">
        <v>81</v>
      </c>
      <c r="K2737" s="1" t="s">
        <v>129</v>
      </c>
      <c r="L2737" s="1" t="s">
        <v>269</v>
      </c>
      <c r="M2737" s="1" t="s">
        <v>12930</v>
      </c>
      <c r="N2737" s="1" t="s">
        <v>12931</v>
      </c>
      <c r="O2737" s="1" t="s">
        <v>122</v>
      </c>
      <c r="P2737" s="1" t="s">
        <v>246</v>
      </c>
      <c r="Q2737" s="1" t="s">
        <v>247</v>
      </c>
      <c r="R2737" s="1" t="s">
        <v>12932</v>
      </c>
      <c r="S2737" s="1" t="s">
        <v>10635</v>
      </c>
      <c r="T2737" s="1" t="s">
        <v>269</v>
      </c>
      <c r="U2737" s="1" t="s">
        <v>369</v>
      </c>
      <c r="V2737" s="18">
        <v>6.5972222222222213E-4</v>
      </c>
      <c r="W2737" s="18">
        <v>1.4699074074074074E-3</v>
      </c>
      <c r="X2737" s="18">
        <v>8.1018518518518516E-4</v>
      </c>
      <c r="Y2737" s="1" t="e">
        <f>VLOOKUP(A2737,tickets!A:A,1,0)</f>
        <v>#N/A</v>
      </c>
    </row>
    <row r="2738" spans="1:25" hidden="1" x14ac:dyDescent="0.2">
      <c r="A2738" s="1" t="s">
        <v>12933</v>
      </c>
      <c r="B2738" s="1" t="s">
        <v>132</v>
      </c>
      <c r="C2738" s="1" t="s">
        <v>250</v>
      </c>
      <c r="D2738" s="1" t="s">
        <v>251</v>
      </c>
      <c r="E2738" s="1" t="s">
        <v>289</v>
      </c>
      <c r="F2738" s="1" t="s">
        <v>290</v>
      </c>
      <c r="G2738" s="1" t="s">
        <v>110</v>
      </c>
      <c r="H2738" s="1" t="s">
        <v>50</v>
      </c>
      <c r="I2738" s="1" t="s">
        <v>109</v>
      </c>
      <c r="J2738" s="1" t="s">
        <v>80</v>
      </c>
      <c r="K2738" s="1" t="s">
        <v>129</v>
      </c>
      <c r="L2738" s="1" t="s">
        <v>269</v>
      </c>
      <c r="M2738" s="1" t="s">
        <v>12934</v>
      </c>
      <c r="N2738" s="1" t="s">
        <v>12935</v>
      </c>
      <c r="O2738" s="1" t="s">
        <v>122</v>
      </c>
      <c r="P2738" s="1" t="s">
        <v>246</v>
      </c>
      <c r="Q2738" s="1" t="s">
        <v>247</v>
      </c>
      <c r="R2738" s="1" t="s">
        <v>12936</v>
      </c>
      <c r="S2738" s="1" t="s">
        <v>10635</v>
      </c>
      <c r="T2738" s="1" t="s">
        <v>269</v>
      </c>
      <c r="U2738" s="1" t="s">
        <v>369</v>
      </c>
      <c r="V2738" s="18">
        <v>5.5555555555555556E-4</v>
      </c>
      <c r="W2738" s="18">
        <v>1.2962962962962963E-3</v>
      </c>
      <c r="X2738" s="18">
        <v>7.407407407407407E-4</v>
      </c>
      <c r="Y2738" s="1" t="e">
        <f>VLOOKUP(A2738,tickets!A:A,1,0)</f>
        <v>#N/A</v>
      </c>
    </row>
    <row r="2739" spans="1:25" hidden="1" x14ac:dyDescent="0.2">
      <c r="A2739" s="1" t="s">
        <v>12937</v>
      </c>
      <c r="B2739" s="1" t="s">
        <v>132</v>
      </c>
      <c r="C2739" s="1" t="s">
        <v>250</v>
      </c>
      <c r="D2739" s="1" t="s">
        <v>251</v>
      </c>
      <c r="E2739" s="1" t="s">
        <v>302</v>
      </c>
      <c r="F2739" s="1" t="s">
        <v>303</v>
      </c>
      <c r="G2739" s="1" t="s">
        <v>110</v>
      </c>
      <c r="H2739" s="1" t="s">
        <v>50</v>
      </c>
      <c r="I2739" s="1" t="s">
        <v>109</v>
      </c>
      <c r="J2739" s="1" t="s">
        <v>81</v>
      </c>
      <c r="K2739" s="1" t="s">
        <v>129</v>
      </c>
      <c r="L2739" s="1" t="s">
        <v>12784</v>
      </c>
      <c r="M2739" s="1" t="s">
        <v>12938</v>
      </c>
      <c r="N2739" s="1" t="s">
        <v>12939</v>
      </c>
      <c r="O2739" s="1" t="s">
        <v>122</v>
      </c>
      <c r="P2739" s="1" t="s">
        <v>246</v>
      </c>
      <c r="Q2739" s="1" t="s">
        <v>247</v>
      </c>
      <c r="R2739" s="1" t="s">
        <v>12940</v>
      </c>
      <c r="S2739" s="1" t="s">
        <v>10635</v>
      </c>
      <c r="T2739" s="1" t="s">
        <v>12784</v>
      </c>
      <c r="U2739" s="1" t="s">
        <v>276</v>
      </c>
      <c r="V2739" s="18">
        <v>4.0659722222222222E-2</v>
      </c>
      <c r="W2739" s="18">
        <v>4.1689814814814818E-2</v>
      </c>
      <c r="X2739" s="18">
        <v>1.0300925925925926E-3</v>
      </c>
      <c r="Y2739" s="1" t="e">
        <f>VLOOKUP(A2739,tickets!A:A,1,0)</f>
        <v>#N/A</v>
      </c>
    </row>
    <row r="2740" spans="1:25" x14ac:dyDescent="0.2">
      <c r="A2740" s="1" t="s">
        <v>10682</v>
      </c>
      <c r="B2740" s="1" t="s">
        <v>115</v>
      </c>
      <c r="C2740" s="1" t="s">
        <v>19</v>
      </c>
      <c r="D2740" s="1" t="s">
        <v>243</v>
      </c>
      <c r="E2740" s="1" t="s">
        <v>63</v>
      </c>
      <c r="F2740" s="1" t="s">
        <v>144</v>
      </c>
      <c r="G2740" s="1" t="s">
        <v>116</v>
      </c>
      <c r="H2740" s="1" t="s">
        <v>40</v>
      </c>
      <c r="I2740" s="1" t="s">
        <v>117</v>
      </c>
      <c r="J2740" s="1" t="s">
        <v>81</v>
      </c>
      <c r="K2740" s="1" t="s">
        <v>10683</v>
      </c>
      <c r="L2740" s="1" t="s">
        <v>10687</v>
      </c>
      <c r="M2740" s="1" t="s">
        <v>10684</v>
      </c>
      <c r="N2740" s="1" t="s">
        <v>10685</v>
      </c>
      <c r="O2740" s="1" t="s">
        <v>122</v>
      </c>
      <c r="P2740" s="1" t="s">
        <v>246</v>
      </c>
      <c r="Q2740" s="1" t="s">
        <v>247</v>
      </c>
      <c r="R2740" s="1" t="s">
        <v>10686</v>
      </c>
      <c r="S2740" s="1" t="s">
        <v>10635</v>
      </c>
      <c r="T2740" s="1" t="s">
        <v>12941</v>
      </c>
      <c r="U2740" s="1" t="s">
        <v>422</v>
      </c>
      <c r="V2740" s="18">
        <v>0.28047453703703701</v>
      </c>
      <c r="W2740" s="18">
        <v>0.34152777777777782</v>
      </c>
      <c r="X2740" s="18">
        <v>6.1053240740740734E-2</v>
      </c>
      <c r="Y2740" s="1" t="e">
        <f>VLOOKUP(A2740,tickets!A:A,1,0)</f>
        <v>#N/A</v>
      </c>
    </row>
    <row r="2741" spans="1:25" hidden="1" x14ac:dyDescent="0.2">
      <c r="A2741" s="1" t="s">
        <v>12942</v>
      </c>
      <c r="B2741" s="1" t="s">
        <v>132</v>
      </c>
      <c r="C2741" s="1" t="s">
        <v>251</v>
      </c>
      <c r="D2741" s="1" t="s">
        <v>257</v>
      </c>
      <c r="E2741" s="1" t="s">
        <v>297</v>
      </c>
      <c r="F2741" s="1" t="s">
        <v>174</v>
      </c>
      <c r="G2741" s="1" t="s">
        <v>116</v>
      </c>
      <c r="H2741" s="1" t="s">
        <v>40</v>
      </c>
      <c r="I2741" s="1" t="s">
        <v>117</v>
      </c>
      <c r="J2741" s="1" t="s">
        <v>81</v>
      </c>
      <c r="K2741" s="1" t="s">
        <v>12943</v>
      </c>
      <c r="L2741" s="1" t="s">
        <v>12944</v>
      </c>
      <c r="M2741" s="1" t="s">
        <v>12945</v>
      </c>
      <c r="N2741" s="1" t="s">
        <v>12946</v>
      </c>
      <c r="O2741" s="1" t="s">
        <v>122</v>
      </c>
      <c r="P2741" s="1" t="s">
        <v>246</v>
      </c>
      <c r="Q2741" s="1" t="s">
        <v>247</v>
      </c>
      <c r="R2741" s="1" t="s">
        <v>12947</v>
      </c>
      <c r="S2741" s="1" t="s">
        <v>10635</v>
      </c>
      <c r="T2741" s="1" t="s">
        <v>12948</v>
      </c>
      <c r="U2741" s="1" t="s">
        <v>262</v>
      </c>
      <c r="V2741" s="18">
        <v>3.0925925925925926E-2</v>
      </c>
      <c r="W2741" s="18">
        <v>3.6284722222222225E-2</v>
      </c>
      <c r="X2741" s="18">
        <v>5.3587962962962964E-3</v>
      </c>
      <c r="Y2741" s="1" t="e">
        <f>VLOOKUP(A2741,tickets!A:A,1,0)</f>
        <v>#N/A</v>
      </c>
    </row>
    <row r="2742" spans="1:25" hidden="1" x14ac:dyDescent="0.2">
      <c r="A2742" s="1" t="s">
        <v>12949</v>
      </c>
      <c r="B2742" s="1" t="s">
        <v>132</v>
      </c>
      <c r="C2742" s="1" t="s">
        <v>251</v>
      </c>
      <c r="D2742" s="1" t="s">
        <v>257</v>
      </c>
      <c r="E2742" s="1" t="s">
        <v>297</v>
      </c>
      <c r="F2742" s="1" t="s">
        <v>174</v>
      </c>
      <c r="G2742" s="1" t="s">
        <v>116</v>
      </c>
      <c r="H2742" s="1" t="s">
        <v>40</v>
      </c>
      <c r="I2742" s="1" t="s">
        <v>117</v>
      </c>
      <c r="J2742" s="1" t="s">
        <v>81</v>
      </c>
      <c r="K2742" s="1" t="s">
        <v>129</v>
      </c>
      <c r="L2742" s="1" t="s">
        <v>264</v>
      </c>
      <c r="M2742" s="1" t="s">
        <v>12950</v>
      </c>
      <c r="N2742" s="1" t="s">
        <v>12951</v>
      </c>
      <c r="O2742" s="1" t="s">
        <v>122</v>
      </c>
      <c r="P2742" s="1" t="s">
        <v>246</v>
      </c>
      <c r="Q2742" s="1" t="s">
        <v>247</v>
      </c>
      <c r="R2742" s="1" t="s">
        <v>12952</v>
      </c>
      <c r="S2742" s="1" t="s">
        <v>10635</v>
      </c>
      <c r="T2742" s="1" t="s">
        <v>12953</v>
      </c>
      <c r="U2742" s="1" t="s">
        <v>262</v>
      </c>
      <c r="V2742" s="18">
        <v>2.4571759259259262E-2</v>
      </c>
      <c r="W2742" s="18">
        <v>3.1111111111111107E-2</v>
      </c>
      <c r="X2742" s="18">
        <v>6.5393518518518517E-3</v>
      </c>
      <c r="Y2742" s="1" t="e">
        <f>VLOOKUP(A2742,tickets!A:A,1,0)</f>
        <v>#N/A</v>
      </c>
    </row>
    <row r="2743" spans="1:25" x14ac:dyDescent="0.2">
      <c r="A2743" s="1" t="s">
        <v>10547</v>
      </c>
      <c r="B2743" s="1" t="s">
        <v>115</v>
      </c>
      <c r="C2743" s="1" t="s">
        <v>18</v>
      </c>
      <c r="D2743" s="1" t="s">
        <v>374</v>
      </c>
      <c r="E2743" s="1" t="s">
        <v>57</v>
      </c>
      <c r="F2743" s="1" t="s">
        <v>442</v>
      </c>
      <c r="G2743" s="1" t="s">
        <v>110</v>
      </c>
      <c r="H2743" s="1" t="s">
        <v>50</v>
      </c>
      <c r="I2743" s="1" t="s">
        <v>109</v>
      </c>
      <c r="J2743" s="1" t="s">
        <v>81</v>
      </c>
      <c r="K2743" s="1" t="s">
        <v>114</v>
      </c>
      <c r="L2743" s="1" t="s">
        <v>10551</v>
      </c>
      <c r="M2743" s="1" t="s">
        <v>10548</v>
      </c>
      <c r="N2743" s="1" t="s">
        <v>10549</v>
      </c>
      <c r="O2743" s="1" t="s">
        <v>122</v>
      </c>
      <c r="P2743" s="1" t="s">
        <v>246</v>
      </c>
      <c r="Q2743" s="1" t="s">
        <v>247</v>
      </c>
      <c r="R2743" s="1" t="s">
        <v>10550</v>
      </c>
      <c r="S2743" s="1" t="s">
        <v>10635</v>
      </c>
      <c r="T2743" s="1" t="s">
        <v>12954</v>
      </c>
      <c r="U2743" s="1" t="s">
        <v>12955</v>
      </c>
      <c r="V2743" s="18">
        <v>1.7106481481481483E-2</v>
      </c>
      <c r="W2743" s="18">
        <v>0.11731481481481482</v>
      </c>
      <c r="X2743" s="18">
        <v>0.10020833333333334</v>
      </c>
      <c r="Y2743" s="1" t="e">
        <f>VLOOKUP(A2743,tickets!A:A,1,0)</f>
        <v>#N/A</v>
      </c>
    </row>
    <row r="2744" spans="1:25" x14ac:dyDescent="0.2">
      <c r="A2744" s="1" t="s">
        <v>10719</v>
      </c>
      <c r="B2744" s="1" t="s">
        <v>112</v>
      </c>
      <c r="C2744" s="1" t="s">
        <v>18</v>
      </c>
      <c r="D2744" s="1" t="s">
        <v>18</v>
      </c>
      <c r="E2744" s="1" t="s">
        <v>60</v>
      </c>
      <c r="F2744" s="1" t="s">
        <v>445</v>
      </c>
      <c r="G2744" s="1" t="s">
        <v>110</v>
      </c>
      <c r="H2744" s="1" t="s">
        <v>50</v>
      </c>
      <c r="I2744" s="1" t="s">
        <v>109</v>
      </c>
      <c r="J2744" s="1" t="s">
        <v>81</v>
      </c>
      <c r="K2744" s="1" t="s">
        <v>111</v>
      </c>
      <c r="L2744" s="1" t="s">
        <v>10723</v>
      </c>
      <c r="M2744" s="1" t="s">
        <v>10720</v>
      </c>
      <c r="N2744" s="1" t="s">
        <v>10721</v>
      </c>
      <c r="O2744" s="1" t="s">
        <v>122</v>
      </c>
      <c r="P2744" s="1" t="s">
        <v>266</v>
      </c>
      <c r="Q2744" s="1" t="s">
        <v>267</v>
      </c>
      <c r="R2744" s="1" t="s">
        <v>10722</v>
      </c>
      <c r="S2744" s="1" t="s">
        <v>12485</v>
      </c>
      <c r="T2744" s="1" t="s">
        <v>12956</v>
      </c>
      <c r="U2744" s="1" t="s">
        <v>12957</v>
      </c>
      <c r="V2744" s="18">
        <v>0.64072916666666668</v>
      </c>
      <c r="W2744" s="18">
        <v>0.64265046296296291</v>
      </c>
      <c r="X2744" s="18">
        <v>1.9212962962962962E-3</v>
      </c>
      <c r="Y2744" s="1" t="e">
        <f>VLOOKUP(A2744,tickets!A:A,1,0)</f>
        <v>#N/A</v>
      </c>
    </row>
    <row r="2745" spans="1:25" x14ac:dyDescent="0.2">
      <c r="A2745" s="1" t="s">
        <v>10724</v>
      </c>
      <c r="B2745" s="1" t="s">
        <v>112</v>
      </c>
      <c r="C2745" s="1" t="s">
        <v>18</v>
      </c>
      <c r="D2745" s="1" t="s">
        <v>18</v>
      </c>
      <c r="E2745" s="1" t="s">
        <v>60</v>
      </c>
      <c r="F2745" s="1" t="s">
        <v>445</v>
      </c>
      <c r="G2745" s="1" t="s">
        <v>110</v>
      </c>
      <c r="H2745" s="1" t="s">
        <v>50</v>
      </c>
      <c r="I2745" s="1" t="s">
        <v>109</v>
      </c>
      <c r="J2745" s="1" t="s">
        <v>81</v>
      </c>
      <c r="K2745" s="1" t="s">
        <v>111</v>
      </c>
      <c r="L2745" s="1" t="s">
        <v>10728</v>
      </c>
      <c r="M2745" s="1" t="s">
        <v>10725</v>
      </c>
      <c r="N2745" s="1" t="s">
        <v>10726</v>
      </c>
      <c r="O2745" s="1" t="s">
        <v>122</v>
      </c>
      <c r="P2745" s="1" t="s">
        <v>266</v>
      </c>
      <c r="Q2745" s="1" t="s">
        <v>267</v>
      </c>
      <c r="R2745" s="1" t="s">
        <v>10727</v>
      </c>
      <c r="S2745" s="1" t="s">
        <v>12485</v>
      </c>
      <c r="T2745" s="1" t="s">
        <v>12958</v>
      </c>
      <c r="U2745" s="1" t="s">
        <v>12957</v>
      </c>
      <c r="V2745" s="18">
        <v>0.64093750000000005</v>
      </c>
      <c r="W2745" s="18">
        <v>0.64189814814814816</v>
      </c>
      <c r="X2745" s="18">
        <v>9.6064814814814808E-4</v>
      </c>
      <c r="Y2745" s="1" t="e">
        <f>VLOOKUP(A2745,tickets!A:A,1,0)</f>
        <v>#N/A</v>
      </c>
    </row>
    <row r="2746" spans="1:25" hidden="1" x14ac:dyDescent="0.2">
      <c r="A2746" s="1" t="s">
        <v>12959</v>
      </c>
      <c r="B2746" s="1" t="s">
        <v>132</v>
      </c>
      <c r="C2746" s="1" t="s">
        <v>256</v>
      </c>
      <c r="D2746" s="1" t="s">
        <v>257</v>
      </c>
      <c r="E2746" s="1" t="s">
        <v>302</v>
      </c>
      <c r="F2746" s="1" t="s">
        <v>219</v>
      </c>
      <c r="G2746" s="1" t="s">
        <v>116</v>
      </c>
      <c r="H2746" s="1" t="s">
        <v>40</v>
      </c>
      <c r="I2746" s="1" t="s">
        <v>117</v>
      </c>
      <c r="J2746" s="1" t="s">
        <v>81</v>
      </c>
      <c r="K2746" s="1" t="s">
        <v>129</v>
      </c>
      <c r="L2746" s="1" t="s">
        <v>314</v>
      </c>
      <c r="M2746" s="1" t="s">
        <v>12960</v>
      </c>
      <c r="N2746" s="1" t="s">
        <v>12961</v>
      </c>
      <c r="O2746" s="1" t="s">
        <v>122</v>
      </c>
      <c r="P2746" s="1" t="s">
        <v>199</v>
      </c>
      <c r="Q2746" s="1" t="s">
        <v>115</v>
      </c>
      <c r="R2746" s="1" t="s">
        <v>12962</v>
      </c>
      <c r="S2746" s="1" t="s">
        <v>10459</v>
      </c>
      <c r="T2746" s="1" t="s">
        <v>12963</v>
      </c>
      <c r="U2746" s="1" t="s">
        <v>324</v>
      </c>
      <c r="V2746" s="18">
        <v>4.6458333333333331E-2</v>
      </c>
      <c r="W2746" s="18">
        <v>6.1990740740740735E-2</v>
      </c>
      <c r="X2746" s="18">
        <v>1.5532407407407406E-2</v>
      </c>
      <c r="Y2746" s="1" t="e">
        <f>VLOOKUP(A2746,tickets!A:A,1,0)</f>
        <v>#N/A</v>
      </c>
    </row>
    <row r="2747" spans="1:25" hidden="1" x14ac:dyDescent="0.2">
      <c r="A2747" s="1" t="s">
        <v>12964</v>
      </c>
      <c r="B2747" s="1" t="s">
        <v>132</v>
      </c>
      <c r="C2747" s="1" t="s">
        <v>250</v>
      </c>
      <c r="D2747" s="1" t="s">
        <v>251</v>
      </c>
      <c r="E2747" s="1" t="s">
        <v>302</v>
      </c>
      <c r="F2747" s="1" t="s">
        <v>303</v>
      </c>
      <c r="G2747" s="1" t="s">
        <v>110</v>
      </c>
      <c r="H2747" s="1" t="s">
        <v>50</v>
      </c>
      <c r="I2747" s="1" t="s">
        <v>109</v>
      </c>
      <c r="J2747" s="1" t="s">
        <v>81</v>
      </c>
      <c r="K2747" s="1" t="s">
        <v>129</v>
      </c>
      <c r="L2747" s="1" t="s">
        <v>12965</v>
      </c>
      <c r="M2747" s="1" t="s">
        <v>12966</v>
      </c>
      <c r="N2747" s="1" t="s">
        <v>12967</v>
      </c>
      <c r="O2747" s="1" t="s">
        <v>122</v>
      </c>
      <c r="P2747" s="1" t="s">
        <v>246</v>
      </c>
      <c r="Q2747" s="1" t="s">
        <v>247</v>
      </c>
      <c r="R2747" s="1" t="s">
        <v>12968</v>
      </c>
      <c r="S2747" s="1" t="s">
        <v>10459</v>
      </c>
      <c r="T2747" s="1" t="s">
        <v>12965</v>
      </c>
      <c r="U2747" s="1" t="s">
        <v>276</v>
      </c>
      <c r="V2747" s="18">
        <v>7.8703703703703713E-3</v>
      </c>
      <c r="W2747" s="18">
        <v>9.4675925925925917E-3</v>
      </c>
      <c r="X2747" s="18">
        <v>1.5972222222222221E-3</v>
      </c>
      <c r="Y2747" s="1" t="e">
        <f>VLOOKUP(A2747,tickets!A:A,1,0)</f>
        <v>#N/A</v>
      </c>
    </row>
    <row r="2748" spans="1:25" hidden="1" x14ac:dyDescent="0.2">
      <c r="A2748" s="1" t="s">
        <v>10511</v>
      </c>
      <c r="B2748" s="1" t="s">
        <v>124</v>
      </c>
      <c r="C2748" s="1" t="s">
        <v>18</v>
      </c>
      <c r="D2748" s="1" t="s">
        <v>277</v>
      </c>
      <c r="E2748" s="1" t="s">
        <v>60</v>
      </c>
      <c r="F2748" s="1" t="s">
        <v>125</v>
      </c>
      <c r="G2748" s="1" t="s">
        <v>123</v>
      </c>
      <c r="H2748" s="1" t="s">
        <v>50</v>
      </c>
      <c r="I2748" s="1" t="s">
        <v>109</v>
      </c>
      <c r="J2748" s="1" t="s">
        <v>80</v>
      </c>
      <c r="K2748" s="1" t="s">
        <v>455</v>
      </c>
      <c r="L2748" s="1" t="s">
        <v>1433</v>
      </c>
      <c r="M2748" s="1" t="s">
        <v>10512</v>
      </c>
      <c r="N2748" s="1" t="s">
        <v>10512</v>
      </c>
      <c r="O2748" s="1" t="s">
        <v>122</v>
      </c>
      <c r="P2748" s="1" t="s">
        <v>278</v>
      </c>
      <c r="Q2748" s="1" t="s">
        <v>278</v>
      </c>
      <c r="R2748" s="1" t="s">
        <v>10513</v>
      </c>
      <c r="S2748" s="1" t="s">
        <v>10635</v>
      </c>
      <c r="T2748" s="1" t="s">
        <v>12969</v>
      </c>
      <c r="U2748" s="1" t="s">
        <v>12970</v>
      </c>
      <c r="V2748" s="18">
        <v>0.56128472222222225</v>
      </c>
      <c r="W2748" s="18">
        <v>0.56312499999999999</v>
      </c>
      <c r="X2748" s="18">
        <v>1.8402777777777777E-3</v>
      </c>
      <c r="Y2748" s="1" t="e">
        <f>VLOOKUP(A2748,tickets!A:A,1,0)</f>
        <v>#N/A</v>
      </c>
    </row>
    <row r="2749" spans="1:25" x14ac:dyDescent="0.2">
      <c r="A2749" s="1" t="s">
        <v>10506</v>
      </c>
      <c r="B2749" s="1" t="s">
        <v>167</v>
      </c>
      <c r="C2749" s="1" t="s">
        <v>22</v>
      </c>
      <c r="D2749" s="1" t="s">
        <v>22</v>
      </c>
      <c r="E2749" s="1" t="s">
        <v>47</v>
      </c>
      <c r="F2749" s="1" t="s">
        <v>205</v>
      </c>
      <c r="G2749" s="1" t="s">
        <v>110</v>
      </c>
      <c r="H2749" s="1" t="s">
        <v>40</v>
      </c>
      <c r="I2749" s="1" t="s">
        <v>117</v>
      </c>
      <c r="J2749" s="1" t="s">
        <v>81</v>
      </c>
      <c r="K2749" s="1" t="s">
        <v>129</v>
      </c>
      <c r="L2749" s="1" t="s">
        <v>10510</v>
      </c>
      <c r="M2749" s="1" t="s">
        <v>10507</v>
      </c>
      <c r="N2749" s="1" t="s">
        <v>10508</v>
      </c>
      <c r="O2749" s="1" t="s">
        <v>122</v>
      </c>
      <c r="P2749" s="1" t="s">
        <v>279</v>
      </c>
      <c r="Q2749" s="1" t="s">
        <v>280</v>
      </c>
      <c r="R2749" s="1" t="s">
        <v>10509</v>
      </c>
      <c r="S2749" s="1" t="s">
        <v>10635</v>
      </c>
      <c r="T2749" s="1" t="s">
        <v>470</v>
      </c>
      <c r="U2749" s="1" t="s">
        <v>470</v>
      </c>
      <c r="V2749" s="18">
        <v>0</v>
      </c>
      <c r="W2749" s="18">
        <v>1.1689814814814816E-3</v>
      </c>
      <c r="X2749" s="18">
        <v>1.1689814814814816E-3</v>
      </c>
      <c r="Y2749" s="1" t="e">
        <f>VLOOKUP(A2749,tickets!A:A,1,0)</f>
        <v>#N/A</v>
      </c>
    </row>
    <row r="2750" spans="1:25" x14ac:dyDescent="0.2">
      <c r="A2750" s="1" t="s">
        <v>10537</v>
      </c>
      <c r="B2750" s="1" t="s">
        <v>115</v>
      </c>
      <c r="C2750" s="1" t="s">
        <v>22</v>
      </c>
      <c r="D2750" s="1" t="s">
        <v>243</v>
      </c>
      <c r="E2750" s="1" t="s">
        <v>47</v>
      </c>
      <c r="F2750" s="1" t="s">
        <v>120</v>
      </c>
      <c r="G2750" s="1" t="s">
        <v>116</v>
      </c>
      <c r="H2750" s="1" t="s">
        <v>40</v>
      </c>
      <c r="I2750" s="1" t="s">
        <v>117</v>
      </c>
      <c r="J2750" s="1" t="s">
        <v>81</v>
      </c>
      <c r="K2750" s="1" t="s">
        <v>170</v>
      </c>
      <c r="L2750" s="1" t="s">
        <v>10541</v>
      </c>
      <c r="M2750" s="1" t="s">
        <v>10538</v>
      </c>
      <c r="N2750" s="1" t="s">
        <v>10539</v>
      </c>
      <c r="O2750" s="1" t="s">
        <v>122</v>
      </c>
      <c r="P2750" s="1" t="s">
        <v>246</v>
      </c>
      <c r="Q2750" s="1" t="s">
        <v>247</v>
      </c>
      <c r="R2750" s="1" t="s">
        <v>10540</v>
      </c>
      <c r="S2750" s="1" t="s">
        <v>10635</v>
      </c>
      <c r="T2750" s="1" t="s">
        <v>12971</v>
      </c>
      <c r="U2750" s="1" t="s">
        <v>12825</v>
      </c>
      <c r="V2750" s="18">
        <v>0</v>
      </c>
      <c r="W2750" s="18">
        <v>1.4502314814814815E-2</v>
      </c>
      <c r="X2750" s="18">
        <v>1.4502314814814815E-2</v>
      </c>
      <c r="Y2750" s="1" t="e">
        <f>VLOOKUP(A2750,tickets!A:A,1,0)</f>
        <v>#N/A</v>
      </c>
    </row>
    <row r="2751" spans="1:25" hidden="1" x14ac:dyDescent="0.2">
      <c r="A2751" s="1" t="s">
        <v>10867</v>
      </c>
      <c r="B2751" s="1" t="s">
        <v>115</v>
      </c>
      <c r="C2751" s="1" t="s">
        <v>16</v>
      </c>
      <c r="D2751" s="1" t="s">
        <v>339</v>
      </c>
      <c r="E2751" s="1" t="s">
        <v>54</v>
      </c>
      <c r="F2751" s="1" t="s">
        <v>202</v>
      </c>
      <c r="G2751" s="1" t="s">
        <v>110</v>
      </c>
      <c r="H2751" s="1" t="s">
        <v>50</v>
      </c>
      <c r="I2751" s="1" t="s">
        <v>109</v>
      </c>
      <c r="J2751" s="1" t="s">
        <v>80</v>
      </c>
      <c r="K2751" s="1" t="s">
        <v>10868</v>
      </c>
      <c r="L2751" s="1" t="s">
        <v>10872</v>
      </c>
      <c r="M2751" s="1" t="s">
        <v>10869</v>
      </c>
      <c r="N2751" s="1" t="s">
        <v>10870</v>
      </c>
      <c r="O2751" s="1" t="s">
        <v>122</v>
      </c>
      <c r="P2751" s="1" t="s">
        <v>199</v>
      </c>
      <c r="Q2751" s="1" t="s">
        <v>115</v>
      </c>
      <c r="R2751" s="1" t="s">
        <v>10871</v>
      </c>
      <c r="S2751" s="1" t="s">
        <v>12485</v>
      </c>
      <c r="T2751" s="1" t="s">
        <v>12972</v>
      </c>
      <c r="U2751" s="1" t="s">
        <v>12973</v>
      </c>
      <c r="V2751" s="18">
        <v>0.99451388888888881</v>
      </c>
      <c r="W2751" s="18">
        <v>1.027638888888889</v>
      </c>
      <c r="X2751" s="18">
        <v>3.3125000000000002E-2</v>
      </c>
      <c r="Y2751" s="1" t="e">
        <f>VLOOKUP(A2751,tickets!A:A,1,0)</f>
        <v>#N/A</v>
      </c>
    </row>
    <row r="2752" spans="1:25" hidden="1" x14ac:dyDescent="0.2">
      <c r="A2752" s="1" t="s">
        <v>10514</v>
      </c>
      <c r="B2752" s="1" t="s">
        <v>124</v>
      </c>
      <c r="C2752" s="1" t="s">
        <v>18</v>
      </c>
      <c r="D2752" s="1" t="s">
        <v>277</v>
      </c>
      <c r="E2752" s="1" t="s">
        <v>60</v>
      </c>
      <c r="F2752" s="1" t="s">
        <v>125</v>
      </c>
      <c r="G2752" s="1" t="s">
        <v>123</v>
      </c>
      <c r="H2752" s="1" t="s">
        <v>50</v>
      </c>
      <c r="I2752" s="1" t="s">
        <v>109</v>
      </c>
      <c r="J2752" s="1" t="s">
        <v>80</v>
      </c>
      <c r="K2752" s="1" t="s">
        <v>126</v>
      </c>
      <c r="L2752" s="1" t="s">
        <v>1860</v>
      </c>
      <c r="M2752" s="1" t="s">
        <v>10515</v>
      </c>
      <c r="N2752" s="1" t="s">
        <v>10515</v>
      </c>
      <c r="O2752" s="1" t="s">
        <v>122</v>
      </c>
      <c r="P2752" s="1" t="s">
        <v>278</v>
      </c>
      <c r="Q2752" s="1" t="s">
        <v>278</v>
      </c>
      <c r="R2752" s="1" t="s">
        <v>10516</v>
      </c>
      <c r="S2752" s="1" t="s">
        <v>10635</v>
      </c>
      <c r="T2752" s="1" t="s">
        <v>12974</v>
      </c>
      <c r="U2752" s="1" t="s">
        <v>12975</v>
      </c>
      <c r="V2752" s="18">
        <v>0.54376157407407411</v>
      </c>
      <c r="W2752" s="18">
        <v>0.54655092592592591</v>
      </c>
      <c r="X2752" s="18">
        <v>2.7893518518518519E-3</v>
      </c>
      <c r="Y2752" s="1" t="e">
        <f>VLOOKUP(A2752,tickets!A:A,1,0)</f>
        <v>#N/A</v>
      </c>
    </row>
    <row r="2753" spans="1:25" hidden="1" x14ac:dyDescent="0.2">
      <c r="A2753" s="1" t="s">
        <v>12976</v>
      </c>
      <c r="B2753" s="1" t="s">
        <v>132</v>
      </c>
      <c r="C2753" s="1" t="s">
        <v>250</v>
      </c>
      <c r="D2753" s="1" t="s">
        <v>251</v>
      </c>
      <c r="E2753" s="1" t="s">
        <v>289</v>
      </c>
      <c r="F2753" s="1" t="s">
        <v>290</v>
      </c>
      <c r="G2753" s="1" t="s">
        <v>110</v>
      </c>
      <c r="H2753" s="1" t="s">
        <v>50</v>
      </c>
      <c r="I2753" s="1" t="s">
        <v>109</v>
      </c>
      <c r="J2753" s="1" t="s">
        <v>81</v>
      </c>
      <c r="K2753" s="1" t="s">
        <v>129</v>
      </c>
      <c r="L2753" s="1" t="s">
        <v>269</v>
      </c>
      <c r="M2753" s="1" t="s">
        <v>12977</v>
      </c>
      <c r="N2753" s="1" t="s">
        <v>12978</v>
      </c>
      <c r="O2753" s="1" t="s">
        <v>122</v>
      </c>
      <c r="P2753" s="1" t="s">
        <v>246</v>
      </c>
      <c r="Q2753" s="1" t="s">
        <v>247</v>
      </c>
      <c r="R2753" s="1" t="s">
        <v>12979</v>
      </c>
      <c r="S2753" s="1" t="s">
        <v>10459</v>
      </c>
      <c r="T2753" s="1" t="s">
        <v>269</v>
      </c>
      <c r="U2753" s="1" t="s">
        <v>369</v>
      </c>
      <c r="V2753" s="18">
        <v>9.0277777777777784E-4</v>
      </c>
      <c r="W2753" s="18">
        <v>1.5972222222222221E-3</v>
      </c>
      <c r="X2753" s="18">
        <v>6.9444444444444447E-4</v>
      </c>
      <c r="Y2753" s="1" t="e">
        <f>VLOOKUP(A2753,tickets!A:A,1,0)</f>
        <v>#N/A</v>
      </c>
    </row>
    <row r="2754" spans="1:25" x14ac:dyDescent="0.2">
      <c r="A2754" s="1" t="s">
        <v>10737</v>
      </c>
      <c r="B2754" s="1" t="s">
        <v>115</v>
      </c>
      <c r="C2754" s="1" t="s">
        <v>21</v>
      </c>
      <c r="D2754" s="1" t="s">
        <v>243</v>
      </c>
      <c r="E2754" s="1" t="s">
        <v>498</v>
      </c>
      <c r="F2754" s="1" t="s">
        <v>191</v>
      </c>
      <c r="G2754" s="1" t="s">
        <v>116</v>
      </c>
      <c r="H2754" s="1" t="s">
        <v>40</v>
      </c>
      <c r="I2754" s="1" t="s">
        <v>117</v>
      </c>
      <c r="J2754" s="1" t="s">
        <v>81</v>
      </c>
      <c r="K2754" s="1" t="s">
        <v>118</v>
      </c>
      <c r="L2754" s="1" t="s">
        <v>10741</v>
      </c>
      <c r="M2754" s="1" t="s">
        <v>10738</v>
      </c>
      <c r="N2754" s="1" t="s">
        <v>10739</v>
      </c>
      <c r="O2754" s="1" t="s">
        <v>122</v>
      </c>
      <c r="P2754" s="1" t="s">
        <v>266</v>
      </c>
      <c r="Q2754" s="1" t="s">
        <v>343</v>
      </c>
      <c r="R2754" s="1" t="s">
        <v>10740</v>
      </c>
      <c r="S2754" s="1" t="s">
        <v>12485</v>
      </c>
      <c r="T2754" s="1" t="s">
        <v>12980</v>
      </c>
      <c r="U2754" s="1" t="s">
        <v>12981</v>
      </c>
      <c r="V2754" s="18">
        <v>0.96298611111111121</v>
      </c>
      <c r="W2754" s="18">
        <v>1.0179282407407408</v>
      </c>
      <c r="X2754" s="18">
        <v>5.4942129629629632E-2</v>
      </c>
      <c r="Y2754" s="1" t="e">
        <f>VLOOKUP(A2754,tickets!A:A,1,0)</f>
        <v>#N/A</v>
      </c>
    </row>
    <row r="2755" spans="1:25" hidden="1" x14ac:dyDescent="0.2">
      <c r="A2755" s="1" t="s">
        <v>12982</v>
      </c>
      <c r="B2755" s="1" t="s">
        <v>132</v>
      </c>
      <c r="C2755" s="1" t="s">
        <v>309</v>
      </c>
      <c r="D2755" s="1" t="s">
        <v>374</v>
      </c>
      <c r="E2755" s="1" t="s">
        <v>284</v>
      </c>
      <c r="F2755" s="1" t="s">
        <v>442</v>
      </c>
      <c r="G2755" s="1" t="s">
        <v>116</v>
      </c>
      <c r="H2755" s="1" t="s">
        <v>40</v>
      </c>
      <c r="I2755" s="1" t="s">
        <v>117</v>
      </c>
      <c r="J2755" s="1" t="s">
        <v>81</v>
      </c>
      <c r="K2755" s="1" t="s">
        <v>415</v>
      </c>
      <c r="L2755" s="1" t="s">
        <v>523</v>
      </c>
      <c r="M2755" s="1" t="s">
        <v>12983</v>
      </c>
      <c r="N2755" s="1" t="s">
        <v>12984</v>
      </c>
      <c r="O2755" s="1" t="s">
        <v>122</v>
      </c>
      <c r="P2755" s="1" t="s">
        <v>199</v>
      </c>
      <c r="Q2755" s="1" t="s">
        <v>115</v>
      </c>
      <c r="R2755" s="1" t="s">
        <v>12985</v>
      </c>
      <c r="S2755" s="1" t="s">
        <v>10635</v>
      </c>
      <c r="T2755" s="1" t="s">
        <v>12986</v>
      </c>
      <c r="V2755" s="18">
        <v>1.4351851851851854E-3</v>
      </c>
      <c r="W2755" s="18">
        <v>1.0393518518518519E-2</v>
      </c>
      <c r="X2755" s="18">
        <v>8.9583333333333338E-3</v>
      </c>
      <c r="Y2755" s="1" t="e">
        <f>VLOOKUP(A2755,tickets!A:A,1,0)</f>
        <v>#N/A</v>
      </c>
    </row>
    <row r="2756" spans="1:25" hidden="1" x14ac:dyDescent="0.2">
      <c r="A2756" s="1" t="s">
        <v>12987</v>
      </c>
      <c r="B2756" s="1" t="s">
        <v>132</v>
      </c>
      <c r="C2756" s="1" t="s">
        <v>250</v>
      </c>
      <c r="D2756" s="1" t="s">
        <v>251</v>
      </c>
      <c r="E2756" s="1" t="s">
        <v>302</v>
      </c>
      <c r="F2756" s="1" t="s">
        <v>303</v>
      </c>
      <c r="G2756" s="1" t="s">
        <v>110</v>
      </c>
      <c r="H2756" s="1" t="s">
        <v>50</v>
      </c>
      <c r="I2756" s="1" t="s">
        <v>109</v>
      </c>
      <c r="J2756" s="1" t="s">
        <v>4186</v>
      </c>
      <c r="K2756" s="1" t="s">
        <v>129</v>
      </c>
      <c r="L2756" s="1" t="s">
        <v>12988</v>
      </c>
      <c r="M2756" s="1" t="s">
        <v>12989</v>
      </c>
      <c r="N2756" s="1" t="s">
        <v>12990</v>
      </c>
      <c r="O2756" s="1" t="s">
        <v>122</v>
      </c>
      <c r="P2756" s="1" t="s">
        <v>246</v>
      </c>
      <c r="Q2756" s="1" t="s">
        <v>247</v>
      </c>
      <c r="R2756" s="1" t="s">
        <v>12991</v>
      </c>
      <c r="S2756" s="1" t="s">
        <v>10635</v>
      </c>
      <c r="T2756" s="1" t="s">
        <v>12988</v>
      </c>
      <c r="U2756" s="1" t="s">
        <v>305</v>
      </c>
      <c r="V2756" s="18">
        <v>0</v>
      </c>
      <c r="W2756" s="18">
        <v>0</v>
      </c>
      <c r="X2756" s="18">
        <v>0</v>
      </c>
      <c r="Y2756" s="1" t="e">
        <f>VLOOKUP(A2756,tickets!A:A,1,0)</f>
        <v>#N/A</v>
      </c>
    </row>
    <row r="2757" spans="1:25" hidden="1" x14ac:dyDescent="0.2">
      <c r="A2757" s="1" t="s">
        <v>12992</v>
      </c>
      <c r="B2757" s="1" t="s">
        <v>132</v>
      </c>
      <c r="C2757" s="1" t="s">
        <v>250</v>
      </c>
      <c r="D2757" s="1" t="s">
        <v>251</v>
      </c>
      <c r="E2757" s="1" t="s">
        <v>302</v>
      </c>
      <c r="F2757" s="1" t="s">
        <v>303</v>
      </c>
      <c r="G2757" s="1" t="s">
        <v>110</v>
      </c>
      <c r="H2757" s="1" t="s">
        <v>50</v>
      </c>
      <c r="I2757" s="1" t="s">
        <v>109</v>
      </c>
      <c r="J2757" s="1" t="s">
        <v>81</v>
      </c>
      <c r="K2757" s="1" t="s">
        <v>129</v>
      </c>
      <c r="L2757" s="1" t="s">
        <v>12812</v>
      </c>
      <c r="M2757" s="1" t="s">
        <v>12993</v>
      </c>
      <c r="N2757" s="1" t="s">
        <v>12994</v>
      </c>
      <c r="O2757" s="1" t="s">
        <v>122</v>
      </c>
      <c r="P2757" s="1" t="s">
        <v>246</v>
      </c>
      <c r="Q2757" s="1" t="s">
        <v>247</v>
      </c>
      <c r="R2757" s="1" t="s">
        <v>12995</v>
      </c>
      <c r="S2757" s="1" t="s">
        <v>10635</v>
      </c>
      <c r="T2757" s="1" t="s">
        <v>12812</v>
      </c>
      <c r="U2757" s="1" t="s">
        <v>276</v>
      </c>
      <c r="V2757" s="18">
        <v>0.1832175925925926</v>
      </c>
      <c r="W2757" s="18">
        <v>0.18429398148148149</v>
      </c>
      <c r="X2757" s="18">
        <v>1.0763888888888889E-3</v>
      </c>
      <c r="Y2757" s="1" t="e">
        <f>VLOOKUP(A2757,tickets!A:A,1,0)</f>
        <v>#N/A</v>
      </c>
    </row>
    <row r="2758" spans="1:25" hidden="1" x14ac:dyDescent="0.2">
      <c r="A2758" s="1" t="s">
        <v>12996</v>
      </c>
      <c r="B2758" s="1" t="s">
        <v>132</v>
      </c>
      <c r="C2758" s="1" t="s">
        <v>309</v>
      </c>
      <c r="D2758" s="1" t="s">
        <v>257</v>
      </c>
      <c r="E2758" s="1" t="s">
        <v>284</v>
      </c>
      <c r="F2758" s="1" t="s">
        <v>219</v>
      </c>
      <c r="G2758" s="1" t="s">
        <v>116</v>
      </c>
      <c r="H2758" s="1" t="s">
        <v>40</v>
      </c>
      <c r="I2758" s="1" t="s">
        <v>117</v>
      </c>
      <c r="J2758" s="1" t="s">
        <v>81</v>
      </c>
      <c r="K2758" s="1" t="s">
        <v>129</v>
      </c>
      <c r="L2758" s="1" t="s">
        <v>12997</v>
      </c>
      <c r="M2758" s="1" t="s">
        <v>12998</v>
      </c>
      <c r="N2758" s="1" t="s">
        <v>12999</v>
      </c>
      <c r="O2758" s="1" t="s">
        <v>122</v>
      </c>
      <c r="P2758" s="1" t="s">
        <v>199</v>
      </c>
      <c r="Q2758" s="1" t="s">
        <v>115</v>
      </c>
      <c r="R2758" s="1" t="s">
        <v>13000</v>
      </c>
      <c r="S2758" s="1" t="s">
        <v>10635</v>
      </c>
      <c r="T2758" s="1" t="s">
        <v>13001</v>
      </c>
      <c r="V2758" s="18">
        <v>1.0868055555555556E-2</v>
      </c>
      <c r="W2758" s="18">
        <v>1.283564814814815E-2</v>
      </c>
      <c r="X2758" s="18">
        <v>1.9675925925925928E-3</v>
      </c>
      <c r="Y2758" s="1" t="e">
        <f>VLOOKUP(A2758,tickets!A:A,1,0)</f>
        <v>#N/A</v>
      </c>
    </row>
    <row r="2759" spans="1:25" hidden="1" x14ac:dyDescent="0.2">
      <c r="A2759" s="1" t="s">
        <v>13002</v>
      </c>
      <c r="B2759" s="1" t="s">
        <v>132</v>
      </c>
      <c r="C2759" s="1" t="s">
        <v>309</v>
      </c>
      <c r="D2759" s="1" t="s">
        <v>257</v>
      </c>
      <c r="E2759" s="1" t="s">
        <v>284</v>
      </c>
      <c r="F2759" s="1" t="s">
        <v>174</v>
      </c>
      <c r="G2759" s="1" t="s">
        <v>116</v>
      </c>
      <c r="H2759" s="1" t="s">
        <v>40</v>
      </c>
      <c r="I2759" s="1" t="s">
        <v>117</v>
      </c>
      <c r="J2759" s="1" t="s">
        <v>81</v>
      </c>
      <c r="K2759" s="1" t="s">
        <v>427</v>
      </c>
      <c r="L2759" s="1" t="s">
        <v>13003</v>
      </c>
      <c r="M2759" s="1" t="s">
        <v>13004</v>
      </c>
      <c r="N2759" s="1" t="s">
        <v>13005</v>
      </c>
      <c r="O2759" s="1" t="s">
        <v>122</v>
      </c>
      <c r="P2759" s="1" t="s">
        <v>199</v>
      </c>
      <c r="Q2759" s="1" t="s">
        <v>115</v>
      </c>
      <c r="R2759" s="1" t="s">
        <v>13006</v>
      </c>
      <c r="S2759" s="1" t="s">
        <v>10635</v>
      </c>
      <c r="T2759" s="1" t="s">
        <v>13007</v>
      </c>
      <c r="V2759" s="18">
        <v>0</v>
      </c>
      <c r="W2759" s="18">
        <v>5.6597222222222222E-3</v>
      </c>
      <c r="X2759" s="18">
        <v>5.6597222222222222E-3</v>
      </c>
      <c r="Y2759" s="1" t="e">
        <f>VLOOKUP(A2759,tickets!A:A,1,0)</f>
        <v>#N/A</v>
      </c>
    </row>
    <row r="2760" spans="1:25" hidden="1" x14ac:dyDescent="0.2">
      <c r="A2760" s="1" t="s">
        <v>10742</v>
      </c>
      <c r="B2760" s="1" t="s">
        <v>115</v>
      </c>
      <c r="C2760" s="1" t="s">
        <v>18</v>
      </c>
      <c r="D2760" s="1" t="s">
        <v>374</v>
      </c>
      <c r="E2760" s="1" t="s">
        <v>58</v>
      </c>
      <c r="F2760" s="1" t="s">
        <v>136</v>
      </c>
      <c r="G2760" s="1" t="s">
        <v>116</v>
      </c>
      <c r="H2760" s="1" t="s">
        <v>40</v>
      </c>
      <c r="I2760" s="1" t="s">
        <v>117</v>
      </c>
      <c r="J2760" s="1" t="s">
        <v>80</v>
      </c>
      <c r="K2760" s="1" t="s">
        <v>155</v>
      </c>
      <c r="L2760" s="1" t="s">
        <v>10746</v>
      </c>
      <c r="M2760" s="1" t="s">
        <v>10743</v>
      </c>
      <c r="N2760" s="1" t="s">
        <v>10744</v>
      </c>
      <c r="O2760" s="1" t="s">
        <v>122</v>
      </c>
      <c r="P2760" s="1" t="s">
        <v>246</v>
      </c>
      <c r="Q2760" s="1" t="s">
        <v>247</v>
      </c>
      <c r="R2760" s="1" t="s">
        <v>10745</v>
      </c>
      <c r="S2760" s="1" t="s">
        <v>12485</v>
      </c>
      <c r="T2760" s="1" t="s">
        <v>13008</v>
      </c>
      <c r="U2760" s="1" t="s">
        <v>13009</v>
      </c>
      <c r="V2760" s="18">
        <v>0.80284722222222227</v>
      </c>
      <c r="W2760" s="18">
        <v>0.95460648148148142</v>
      </c>
      <c r="X2760" s="18">
        <v>0.15175925925925926</v>
      </c>
      <c r="Y2760" s="1" t="e">
        <f>VLOOKUP(A2760,tickets!A:A,1,0)</f>
        <v>#N/A</v>
      </c>
    </row>
    <row r="2761" spans="1:25" x14ac:dyDescent="0.2">
      <c r="A2761" s="1" t="s">
        <v>10527</v>
      </c>
      <c r="B2761" s="1" t="s">
        <v>112</v>
      </c>
      <c r="C2761" s="1" t="s">
        <v>18</v>
      </c>
      <c r="D2761" s="1" t="s">
        <v>242</v>
      </c>
      <c r="E2761" s="1" t="s">
        <v>61</v>
      </c>
      <c r="F2761" s="1" t="s">
        <v>453</v>
      </c>
      <c r="G2761" s="1" t="s">
        <v>110</v>
      </c>
      <c r="H2761" s="1" t="s">
        <v>50</v>
      </c>
      <c r="I2761" s="1" t="s">
        <v>109</v>
      </c>
      <c r="J2761" s="1" t="s">
        <v>81</v>
      </c>
      <c r="K2761" s="1" t="s">
        <v>111</v>
      </c>
      <c r="L2761" s="1" t="s">
        <v>10531</v>
      </c>
      <c r="M2761" s="1" t="s">
        <v>10528</v>
      </c>
      <c r="N2761" s="1" t="s">
        <v>10529</v>
      </c>
      <c r="O2761" s="1" t="s">
        <v>122</v>
      </c>
      <c r="P2761" s="1" t="s">
        <v>266</v>
      </c>
      <c r="Q2761" s="1" t="s">
        <v>267</v>
      </c>
      <c r="R2761" s="1" t="s">
        <v>10530</v>
      </c>
      <c r="S2761" s="1" t="s">
        <v>10635</v>
      </c>
      <c r="T2761" s="1" t="s">
        <v>10531</v>
      </c>
      <c r="U2761" s="1" t="s">
        <v>10531</v>
      </c>
      <c r="V2761" s="18">
        <v>0</v>
      </c>
      <c r="W2761" s="18">
        <v>8.6805555555555551E-4</v>
      </c>
      <c r="X2761" s="18">
        <v>8.6805555555555551E-4</v>
      </c>
      <c r="Y2761" s="1" t="e">
        <f>VLOOKUP(A2761,tickets!A:A,1,0)</f>
        <v>#N/A</v>
      </c>
    </row>
    <row r="2762" spans="1:25" x14ac:dyDescent="0.2">
      <c r="A2762" s="1" t="s">
        <v>10601</v>
      </c>
      <c r="B2762" s="1" t="s">
        <v>112</v>
      </c>
      <c r="C2762" s="1" t="s">
        <v>18</v>
      </c>
      <c r="D2762" s="1" t="s">
        <v>242</v>
      </c>
      <c r="E2762" s="1" t="s">
        <v>61</v>
      </c>
      <c r="F2762" s="1" t="s">
        <v>453</v>
      </c>
      <c r="G2762" s="1" t="s">
        <v>110</v>
      </c>
      <c r="H2762" s="1" t="s">
        <v>50</v>
      </c>
      <c r="I2762" s="1" t="s">
        <v>109</v>
      </c>
      <c r="J2762" s="1" t="s">
        <v>81</v>
      </c>
      <c r="K2762" s="1" t="s">
        <v>111</v>
      </c>
      <c r="L2762" s="1" t="s">
        <v>10605</v>
      </c>
      <c r="M2762" s="1" t="s">
        <v>10602</v>
      </c>
      <c r="N2762" s="1" t="s">
        <v>10603</v>
      </c>
      <c r="O2762" s="1" t="s">
        <v>122</v>
      </c>
      <c r="P2762" s="1" t="s">
        <v>266</v>
      </c>
      <c r="Q2762" s="1" t="s">
        <v>267</v>
      </c>
      <c r="R2762" s="1" t="s">
        <v>10604</v>
      </c>
      <c r="S2762" s="1" t="s">
        <v>10635</v>
      </c>
      <c r="T2762" s="1" t="s">
        <v>10605</v>
      </c>
      <c r="U2762" s="1" t="s">
        <v>10605</v>
      </c>
      <c r="V2762" s="18">
        <v>0</v>
      </c>
      <c r="W2762" s="18">
        <v>0.26048611111111114</v>
      </c>
      <c r="X2762" s="18">
        <v>0.26048611111111114</v>
      </c>
      <c r="Y2762" s="1" t="e">
        <f>VLOOKUP(A2762,tickets!A:A,1,0)</f>
        <v>#N/A</v>
      </c>
    </row>
    <row r="2763" spans="1:25" x14ac:dyDescent="0.2">
      <c r="A2763" s="1" t="s">
        <v>10611</v>
      </c>
      <c r="B2763" s="1" t="s">
        <v>112</v>
      </c>
      <c r="C2763" s="1" t="s">
        <v>18</v>
      </c>
      <c r="D2763" s="1" t="s">
        <v>242</v>
      </c>
      <c r="E2763" s="1" t="s">
        <v>61</v>
      </c>
      <c r="F2763" s="1" t="s">
        <v>453</v>
      </c>
      <c r="G2763" s="1" t="s">
        <v>110</v>
      </c>
      <c r="H2763" s="1" t="s">
        <v>50</v>
      </c>
      <c r="I2763" s="1" t="s">
        <v>109</v>
      </c>
      <c r="J2763" s="1" t="s">
        <v>81</v>
      </c>
      <c r="K2763" s="1" t="s">
        <v>111</v>
      </c>
      <c r="L2763" s="1" t="s">
        <v>10615</v>
      </c>
      <c r="M2763" s="1" t="s">
        <v>10612</v>
      </c>
      <c r="N2763" s="1" t="s">
        <v>10613</v>
      </c>
      <c r="O2763" s="1" t="s">
        <v>122</v>
      </c>
      <c r="P2763" s="1" t="s">
        <v>266</v>
      </c>
      <c r="Q2763" s="1" t="s">
        <v>267</v>
      </c>
      <c r="R2763" s="1" t="s">
        <v>10614</v>
      </c>
      <c r="S2763" s="1" t="s">
        <v>10635</v>
      </c>
      <c r="T2763" s="1" t="s">
        <v>13010</v>
      </c>
      <c r="U2763" s="1" t="s">
        <v>13010</v>
      </c>
      <c r="V2763" s="18">
        <v>0</v>
      </c>
      <c r="W2763" s="18">
        <v>0.26138888888888889</v>
      </c>
      <c r="X2763" s="18">
        <v>0.26138888888888889</v>
      </c>
      <c r="Y2763" s="1" t="e">
        <f>VLOOKUP(A2763,tickets!A:A,1,0)</f>
        <v>#N/A</v>
      </c>
    </row>
    <row r="2764" spans="1:25" x14ac:dyDescent="0.2">
      <c r="A2764" s="1" t="s">
        <v>10552</v>
      </c>
      <c r="B2764" s="1" t="s">
        <v>115</v>
      </c>
      <c r="C2764" s="1" t="s">
        <v>18</v>
      </c>
      <c r="D2764" s="1" t="s">
        <v>243</v>
      </c>
      <c r="E2764" s="1" t="s">
        <v>57</v>
      </c>
      <c r="F2764" s="1" t="s">
        <v>144</v>
      </c>
      <c r="G2764" s="1" t="s">
        <v>116</v>
      </c>
      <c r="H2764" s="1" t="s">
        <v>40</v>
      </c>
      <c r="I2764" s="1" t="s">
        <v>117</v>
      </c>
      <c r="J2764" s="1" t="s">
        <v>81</v>
      </c>
      <c r="K2764" s="1" t="s">
        <v>111</v>
      </c>
      <c r="L2764" s="1" t="s">
        <v>10556</v>
      </c>
      <c r="M2764" s="1" t="s">
        <v>10553</v>
      </c>
      <c r="N2764" s="1" t="s">
        <v>10554</v>
      </c>
      <c r="O2764" s="1" t="s">
        <v>122</v>
      </c>
      <c r="P2764" s="1" t="s">
        <v>246</v>
      </c>
      <c r="Q2764" s="1" t="s">
        <v>247</v>
      </c>
      <c r="R2764" s="1" t="s">
        <v>10555</v>
      </c>
      <c r="S2764" s="1" t="s">
        <v>10635</v>
      </c>
      <c r="T2764" s="1" t="s">
        <v>13011</v>
      </c>
      <c r="U2764" s="1" t="s">
        <v>13012</v>
      </c>
      <c r="V2764" s="18">
        <v>0</v>
      </c>
      <c r="W2764" s="18">
        <v>2.2094907407407407E-2</v>
      </c>
      <c r="X2764" s="18">
        <v>2.2094907407407407E-2</v>
      </c>
      <c r="Y2764" s="1" t="e">
        <f>VLOOKUP(A2764,tickets!A:A,1,0)</f>
        <v>#N/A</v>
      </c>
    </row>
    <row r="2765" spans="1:25" hidden="1" x14ac:dyDescent="0.2">
      <c r="A2765" s="1" t="s">
        <v>10693</v>
      </c>
      <c r="B2765" s="1" t="s">
        <v>115</v>
      </c>
      <c r="C2765" s="1" t="s">
        <v>14</v>
      </c>
      <c r="D2765" s="1" t="s">
        <v>243</v>
      </c>
      <c r="E2765" s="1" t="s">
        <v>51</v>
      </c>
      <c r="F2765" s="1" t="s">
        <v>405</v>
      </c>
      <c r="G2765" s="1" t="s">
        <v>116</v>
      </c>
      <c r="H2765" s="1" t="s">
        <v>40</v>
      </c>
      <c r="I2765" s="1" t="s">
        <v>117</v>
      </c>
      <c r="J2765" s="1" t="s">
        <v>80</v>
      </c>
      <c r="K2765" s="1" t="s">
        <v>10694</v>
      </c>
      <c r="L2765" s="1" t="s">
        <v>10698</v>
      </c>
      <c r="M2765" s="1" t="s">
        <v>10695</v>
      </c>
      <c r="N2765" s="1" t="s">
        <v>10696</v>
      </c>
      <c r="O2765" s="1" t="s">
        <v>122</v>
      </c>
      <c r="P2765" s="1" t="s">
        <v>246</v>
      </c>
      <c r="Q2765" s="1" t="s">
        <v>247</v>
      </c>
      <c r="R2765" s="1" t="s">
        <v>10697</v>
      </c>
      <c r="S2765" s="1" t="s">
        <v>10635</v>
      </c>
      <c r="T2765" s="1" t="s">
        <v>13013</v>
      </c>
      <c r="U2765" s="1" t="s">
        <v>13014</v>
      </c>
      <c r="V2765" s="18">
        <v>0.24306712962962962</v>
      </c>
      <c r="W2765" s="18">
        <v>0.26081018518518517</v>
      </c>
      <c r="X2765" s="18">
        <v>1.7743055555555557E-2</v>
      </c>
      <c r="Y2765" s="1" t="e">
        <f>VLOOKUP(A2765,tickets!A:A,1,0)</f>
        <v>#N/A</v>
      </c>
    </row>
    <row r="2766" spans="1:25" hidden="1" x14ac:dyDescent="0.2">
      <c r="A2766" s="1" t="s">
        <v>13015</v>
      </c>
      <c r="B2766" s="1" t="s">
        <v>115</v>
      </c>
      <c r="C2766" s="1" t="s">
        <v>13016</v>
      </c>
      <c r="D2766" s="1" t="s">
        <v>243</v>
      </c>
      <c r="E2766" s="1" t="s">
        <v>13017</v>
      </c>
      <c r="F2766" s="1" t="s">
        <v>405</v>
      </c>
      <c r="G2766" s="1" t="s">
        <v>116</v>
      </c>
      <c r="H2766" s="1" t="s">
        <v>40</v>
      </c>
      <c r="I2766" s="1" t="s">
        <v>117</v>
      </c>
      <c r="J2766" s="1" t="s">
        <v>81</v>
      </c>
      <c r="K2766" s="1" t="s">
        <v>13018</v>
      </c>
      <c r="L2766" s="1" t="s">
        <v>13019</v>
      </c>
      <c r="M2766" s="1" t="s">
        <v>13020</v>
      </c>
      <c r="N2766" s="1" t="s">
        <v>13021</v>
      </c>
      <c r="O2766" s="1" t="s">
        <v>122</v>
      </c>
      <c r="P2766" s="1" t="s">
        <v>246</v>
      </c>
      <c r="Q2766" s="1" t="s">
        <v>247</v>
      </c>
      <c r="R2766" s="1" t="s">
        <v>13022</v>
      </c>
      <c r="S2766" s="1" t="s">
        <v>12485</v>
      </c>
      <c r="T2766" s="1" t="s">
        <v>13023</v>
      </c>
      <c r="U2766" s="1" t="s">
        <v>13024</v>
      </c>
      <c r="V2766" s="18">
        <v>0.49997685185185187</v>
      </c>
      <c r="W2766" s="18">
        <v>0.91267361111111101</v>
      </c>
      <c r="X2766" s="18">
        <v>0.45436342592592593</v>
      </c>
      <c r="Y2766" s="1" t="e">
        <f>VLOOKUP(A2766,tickets!A:A,1,0)</f>
        <v>#N/A</v>
      </c>
    </row>
    <row r="2767" spans="1:25" x14ac:dyDescent="0.2">
      <c r="A2767" s="1" t="s">
        <v>10557</v>
      </c>
      <c r="B2767" s="1" t="s">
        <v>115</v>
      </c>
      <c r="C2767" s="1" t="s">
        <v>18</v>
      </c>
      <c r="D2767" s="1" t="s">
        <v>374</v>
      </c>
      <c r="E2767" s="1" t="s">
        <v>58</v>
      </c>
      <c r="F2767" s="1" t="s">
        <v>149</v>
      </c>
      <c r="G2767" s="1" t="s">
        <v>110</v>
      </c>
      <c r="H2767" s="1" t="s">
        <v>50</v>
      </c>
      <c r="I2767" s="1" t="s">
        <v>109</v>
      </c>
      <c r="J2767" s="1" t="s">
        <v>81</v>
      </c>
      <c r="K2767" s="1" t="s">
        <v>155</v>
      </c>
      <c r="L2767" s="1" t="s">
        <v>10561</v>
      </c>
      <c r="M2767" s="1" t="s">
        <v>10558</v>
      </c>
      <c r="N2767" s="1" t="s">
        <v>10559</v>
      </c>
      <c r="O2767" s="1" t="s">
        <v>122</v>
      </c>
      <c r="P2767" s="1" t="s">
        <v>246</v>
      </c>
      <c r="Q2767" s="1" t="s">
        <v>247</v>
      </c>
      <c r="R2767" s="1" t="s">
        <v>10560</v>
      </c>
      <c r="S2767" s="1" t="s">
        <v>10635</v>
      </c>
      <c r="T2767" s="1" t="s">
        <v>13025</v>
      </c>
      <c r="V2767" s="18">
        <v>0</v>
      </c>
      <c r="W2767" s="18">
        <v>9.9490740740740755E-2</v>
      </c>
      <c r="X2767" s="18">
        <v>9.9490740740740755E-2</v>
      </c>
      <c r="Y2767" s="1" t="e">
        <f>VLOOKUP(A2767,tickets!A:A,1,0)</f>
        <v>#N/A</v>
      </c>
    </row>
    <row r="2768" spans="1:25" hidden="1" x14ac:dyDescent="0.2">
      <c r="A2768" s="1" t="s">
        <v>13026</v>
      </c>
      <c r="B2768" s="1" t="s">
        <v>132</v>
      </c>
      <c r="C2768" s="1" t="s">
        <v>309</v>
      </c>
      <c r="D2768" s="1" t="s">
        <v>374</v>
      </c>
      <c r="E2768" s="1" t="s">
        <v>284</v>
      </c>
      <c r="F2768" s="1" t="s">
        <v>442</v>
      </c>
      <c r="G2768" s="1" t="s">
        <v>116</v>
      </c>
      <c r="H2768" s="1" t="s">
        <v>40</v>
      </c>
      <c r="I2768" s="1" t="s">
        <v>117</v>
      </c>
      <c r="J2768" s="1" t="s">
        <v>80</v>
      </c>
      <c r="K2768" s="1" t="s">
        <v>473</v>
      </c>
      <c r="L2768" s="1" t="s">
        <v>954</v>
      </c>
      <c r="M2768" s="1" t="s">
        <v>13027</v>
      </c>
      <c r="N2768" s="1" t="s">
        <v>13028</v>
      </c>
      <c r="O2768" s="1" t="s">
        <v>122</v>
      </c>
      <c r="P2768" s="1" t="s">
        <v>199</v>
      </c>
      <c r="Q2768" s="1" t="s">
        <v>115</v>
      </c>
      <c r="R2768" s="1" t="s">
        <v>13029</v>
      </c>
      <c r="S2768" s="1" t="s">
        <v>10635</v>
      </c>
      <c r="T2768" s="1" t="s">
        <v>13030</v>
      </c>
      <c r="V2768" s="18">
        <v>1.7824074074074072E-3</v>
      </c>
      <c r="W2768" s="18">
        <v>7.3842592592592597E-3</v>
      </c>
      <c r="X2768" s="18">
        <v>5.6018518518518518E-3</v>
      </c>
      <c r="Y2768" s="1" t="e">
        <f>VLOOKUP(A2768,tickets!A:A,1,0)</f>
        <v>#N/A</v>
      </c>
    </row>
    <row r="2769" spans="1:25" hidden="1" x14ac:dyDescent="0.2">
      <c r="A2769" s="1" t="s">
        <v>13031</v>
      </c>
      <c r="B2769" s="1" t="s">
        <v>132</v>
      </c>
      <c r="C2769" s="1" t="s">
        <v>309</v>
      </c>
      <c r="D2769" s="1" t="s">
        <v>257</v>
      </c>
      <c r="E2769" s="1" t="s">
        <v>284</v>
      </c>
      <c r="F2769" s="1" t="s">
        <v>471</v>
      </c>
      <c r="G2769" s="1" t="s">
        <v>116</v>
      </c>
      <c r="H2769" s="1" t="s">
        <v>40</v>
      </c>
      <c r="I2769" s="1" t="s">
        <v>117</v>
      </c>
      <c r="J2769" s="1" t="s">
        <v>81</v>
      </c>
      <c r="K2769" s="1" t="s">
        <v>13032</v>
      </c>
      <c r="L2769" s="1" t="s">
        <v>13033</v>
      </c>
      <c r="M2769" s="1" t="s">
        <v>13034</v>
      </c>
      <c r="N2769" s="1" t="s">
        <v>13035</v>
      </c>
      <c r="O2769" s="1" t="s">
        <v>122</v>
      </c>
      <c r="P2769" s="1" t="s">
        <v>199</v>
      </c>
      <c r="Q2769" s="1" t="s">
        <v>115</v>
      </c>
      <c r="R2769" s="1" t="s">
        <v>13036</v>
      </c>
      <c r="S2769" s="1" t="s">
        <v>10635</v>
      </c>
      <c r="T2769" s="1" t="s">
        <v>13037</v>
      </c>
      <c r="V2769" s="18">
        <v>1.480324074074074E-2</v>
      </c>
      <c r="W2769" s="18">
        <v>2.3668981481481485E-2</v>
      </c>
      <c r="X2769" s="18">
        <v>8.8657407407407417E-3</v>
      </c>
      <c r="Y2769" s="1" t="e">
        <f>VLOOKUP(A2769,tickets!A:A,1,0)</f>
        <v>#N/A</v>
      </c>
    </row>
    <row r="2770" spans="1:25" hidden="1" x14ac:dyDescent="0.2">
      <c r="A2770" s="1" t="s">
        <v>13038</v>
      </c>
      <c r="B2770" s="1" t="s">
        <v>132</v>
      </c>
      <c r="C2770" s="1" t="s">
        <v>256</v>
      </c>
      <c r="D2770" s="1" t="s">
        <v>374</v>
      </c>
      <c r="E2770" s="1" t="s">
        <v>258</v>
      </c>
      <c r="F2770" s="1" t="s">
        <v>442</v>
      </c>
      <c r="G2770" s="1" t="s">
        <v>116</v>
      </c>
      <c r="H2770" s="1" t="s">
        <v>40</v>
      </c>
      <c r="I2770" s="1" t="s">
        <v>117</v>
      </c>
      <c r="J2770" s="1" t="s">
        <v>81</v>
      </c>
      <c r="K2770" s="1" t="s">
        <v>13039</v>
      </c>
      <c r="L2770" s="1" t="s">
        <v>13040</v>
      </c>
      <c r="M2770" s="1" t="s">
        <v>13041</v>
      </c>
      <c r="N2770" s="1" t="s">
        <v>13042</v>
      </c>
      <c r="O2770" s="1" t="s">
        <v>122</v>
      </c>
      <c r="P2770" s="1" t="s">
        <v>199</v>
      </c>
      <c r="Q2770" s="1" t="s">
        <v>115</v>
      </c>
      <c r="R2770" s="1" t="s">
        <v>13043</v>
      </c>
      <c r="S2770" s="1" t="s">
        <v>10635</v>
      </c>
      <c r="T2770" s="1" t="s">
        <v>13044</v>
      </c>
      <c r="V2770" s="18">
        <v>9.5023148148148159E-3</v>
      </c>
      <c r="W2770" s="18">
        <v>1.9398148148148147E-2</v>
      </c>
      <c r="X2770" s="18">
        <v>9.8958333333333329E-3</v>
      </c>
      <c r="Y2770" s="1" t="e">
        <f>VLOOKUP(A2770,tickets!A:A,1,0)</f>
        <v>#N/A</v>
      </c>
    </row>
    <row r="2771" spans="1:25" x14ac:dyDescent="0.2">
      <c r="A2771" s="1" t="s">
        <v>10567</v>
      </c>
      <c r="B2771" s="1" t="s">
        <v>167</v>
      </c>
      <c r="C2771" s="1" t="s">
        <v>22</v>
      </c>
      <c r="D2771" s="1" t="s">
        <v>22</v>
      </c>
      <c r="E2771" s="1" t="s">
        <v>665</v>
      </c>
      <c r="F2771" s="1" t="s">
        <v>667</v>
      </c>
      <c r="G2771" s="1" t="s">
        <v>116</v>
      </c>
      <c r="H2771" s="1" t="s">
        <v>50</v>
      </c>
      <c r="I2771" s="1" t="s">
        <v>109</v>
      </c>
      <c r="J2771" s="1" t="s">
        <v>81</v>
      </c>
      <c r="K2771" s="1" t="s">
        <v>111</v>
      </c>
      <c r="L2771" s="1" t="s">
        <v>10571</v>
      </c>
      <c r="M2771" s="1" t="s">
        <v>10568</v>
      </c>
      <c r="N2771" s="1" t="s">
        <v>10569</v>
      </c>
      <c r="O2771" s="1" t="s">
        <v>122</v>
      </c>
      <c r="P2771" s="1" t="s">
        <v>266</v>
      </c>
      <c r="Q2771" s="1" t="s">
        <v>1046</v>
      </c>
      <c r="R2771" s="1" t="s">
        <v>10570</v>
      </c>
      <c r="S2771" s="1" t="s">
        <v>10635</v>
      </c>
      <c r="T2771" s="1" t="s">
        <v>1047</v>
      </c>
      <c r="U2771" s="1" t="s">
        <v>1048</v>
      </c>
      <c r="V2771" s="18">
        <v>0</v>
      </c>
      <c r="W2771" s="18">
        <v>8.189814814814815E-2</v>
      </c>
      <c r="X2771" s="18">
        <v>8.189814814814815E-2</v>
      </c>
      <c r="Y2771" s="1" t="e">
        <f>VLOOKUP(A2771,tickets!A:A,1,0)</f>
        <v>#N/A</v>
      </c>
    </row>
    <row r="2772" spans="1:25" x14ac:dyDescent="0.2">
      <c r="A2772" s="1" t="s">
        <v>10572</v>
      </c>
      <c r="B2772" s="1" t="s">
        <v>167</v>
      </c>
      <c r="C2772" s="1" t="s">
        <v>22</v>
      </c>
      <c r="D2772" s="1" t="s">
        <v>22</v>
      </c>
      <c r="E2772" s="1" t="s">
        <v>665</v>
      </c>
      <c r="F2772" s="1" t="s">
        <v>667</v>
      </c>
      <c r="G2772" s="1" t="s">
        <v>116</v>
      </c>
      <c r="H2772" s="1" t="s">
        <v>50</v>
      </c>
      <c r="I2772" s="1" t="s">
        <v>109</v>
      </c>
      <c r="J2772" s="1" t="s">
        <v>81</v>
      </c>
      <c r="K2772" s="1" t="s">
        <v>111</v>
      </c>
      <c r="L2772" s="1" t="s">
        <v>10576</v>
      </c>
      <c r="M2772" s="1" t="s">
        <v>10573</v>
      </c>
      <c r="N2772" s="1" t="s">
        <v>10574</v>
      </c>
      <c r="O2772" s="1" t="s">
        <v>122</v>
      </c>
      <c r="P2772" s="1" t="s">
        <v>266</v>
      </c>
      <c r="Q2772" s="1" t="s">
        <v>1046</v>
      </c>
      <c r="R2772" s="1" t="s">
        <v>10575</v>
      </c>
      <c r="S2772" s="1" t="s">
        <v>10635</v>
      </c>
      <c r="T2772" s="1" t="s">
        <v>1047</v>
      </c>
      <c r="U2772" s="1" t="s">
        <v>1048</v>
      </c>
      <c r="V2772" s="18">
        <v>0</v>
      </c>
      <c r="W2772" s="18">
        <v>7.391203703703704E-2</v>
      </c>
      <c r="X2772" s="18">
        <v>7.391203703703704E-2</v>
      </c>
      <c r="Y2772" s="1" t="e">
        <f>VLOOKUP(A2772,tickets!A:A,1,0)</f>
        <v>#N/A</v>
      </c>
    </row>
    <row r="2773" spans="1:25" x14ac:dyDescent="0.2">
      <c r="A2773" s="1" t="s">
        <v>10577</v>
      </c>
      <c r="B2773" s="1" t="s">
        <v>167</v>
      </c>
      <c r="C2773" s="1" t="s">
        <v>22</v>
      </c>
      <c r="D2773" s="1" t="s">
        <v>22</v>
      </c>
      <c r="E2773" s="1" t="s">
        <v>665</v>
      </c>
      <c r="F2773" s="1" t="s">
        <v>667</v>
      </c>
      <c r="G2773" s="1" t="s">
        <v>116</v>
      </c>
      <c r="H2773" s="1" t="s">
        <v>50</v>
      </c>
      <c r="I2773" s="1" t="s">
        <v>109</v>
      </c>
      <c r="J2773" s="1" t="s">
        <v>81</v>
      </c>
      <c r="K2773" s="1" t="s">
        <v>111</v>
      </c>
      <c r="L2773" s="1" t="s">
        <v>10581</v>
      </c>
      <c r="M2773" s="1" t="s">
        <v>10578</v>
      </c>
      <c r="N2773" s="1" t="s">
        <v>10579</v>
      </c>
      <c r="O2773" s="1" t="s">
        <v>122</v>
      </c>
      <c r="P2773" s="1" t="s">
        <v>266</v>
      </c>
      <c r="Q2773" s="1" t="s">
        <v>1046</v>
      </c>
      <c r="R2773" s="1" t="s">
        <v>10580</v>
      </c>
      <c r="S2773" s="1" t="s">
        <v>10635</v>
      </c>
      <c r="T2773" s="1" t="s">
        <v>1047</v>
      </c>
      <c r="U2773" s="1" t="s">
        <v>1048</v>
      </c>
      <c r="V2773" s="18">
        <v>0</v>
      </c>
      <c r="W2773" s="18">
        <v>7.4201388888888886E-2</v>
      </c>
      <c r="X2773" s="18">
        <v>7.4201388888888886E-2</v>
      </c>
      <c r="Y2773" s="1" t="e">
        <f>VLOOKUP(A2773,tickets!A:A,1,0)</f>
        <v>#N/A</v>
      </c>
    </row>
    <row r="2774" spans="1:25" x14ac:dyDescent="0.2">
      <c r="A2774" s="1" t="s">
        <v>10586</v>
      </c>
      <c r="B2774" s="1" t="s">
        <v>167</v>
      </c>
      <c r="C2774" s="1" t="s">
        <v>22</v>
      </c>
      <c r="D2774" s="1" t="s">
        <v>22</v>
      </c>
      <c r="E2774" s="1" t="s">
        <v>665</v>
      </c>
      <c r="F2774" s="1" t="s">
        <v>667</v>
      </c>
      <c r="G2774" s="1" t="s">
        <v>116</v>
      </c>
      <c r="H2774" s="1" t="s">
        <v>50</v>
      </c>
      <c r="I2774" s="1" t="s">
        <v>109</v>
      </c>
      <c r="J2774" s="1" t="s">
        <v>81</v>
      </c>
      <c r="K2774" s="1" t="s">
        <v>111</v>
      </c>
      <c r="L2774" s="1" t="s">
        <v>10590</v>
      </c>
      <c r="M2774" s="1" t="s">
        <v>10587</v>
      </c>
      <c r="N2774" s="1" t="s">
        <v>10588</v>
      </c>
      <c r="O2774" s="1" t="s">
        <v>122</v>
      </c>
      <c r="P2774" s="1" t="s">
        <v>266</v>
      </c>
      <c r="Q2774" s="1" t="s">
        <v>1046</v>
      </c>
      <c r="R2774" s="1" t="s">
        <v>10589</v>
      </c>
      <c r="S2774" s="1" t="s">
        <v>10635</v>
      </c>
      <c r="T2774" s="1" t="s">
        <v>1047</v>
      </c>
      <c r="U2774" s="1" t="s">
        <v>1048</v>
      </c>
      <c r="V2774" s="18">
        <v>0</v>
      </c>
      <c r="W2774" s="18">
        <v>7.5231481481481483E-2</v>
      </c>
      <c r="X2774" s="18">
        <v>7.5231481481481483E-2</v>
      </c>
      <c r="Y2774" s="1" t="e">
        <f>VLOOKUP(A2774,tickets!A:A,1,0)</f>
        <v>#N/A</v>
      </c>
    </row>
    <row r="2775" spans="1:25" x14ac:dyDescent="0.2">
      <c r="A2775" s="1" t="s">
        <v>10591</v>
      </c>
      <c r="B2775" s="1" t="s">
        <v>112</v>
      </c>
      <c r="C2775" s="1" t="s">
        <v>21</v>
      </c>
      <c r="D2775" s="1" t="s">
        <v>373</v>
      </c>
      <c r="E2775" s="1" t="s">
        <v>42</v>
      </c>
      <c r="F2775" s="1" t="s">
        <v>134</v>
      </c>
      <c r="G2775" s="1" t="s">
        <v>110</v>
      </c>
      <c r="H2775" s="1" t="s">
        <v>50</v>
      </c>
      <c r="I2775" s="1" t="s">
        <v>109</v>
      </c>
      <c r="J2775" s="1" t="s">
        <v>81</v>
      </c>
      <c r="K2775" s="1" t="s">
        <v>121</v>
      </c>
      <c r="L2775" s="1" t="s">
        <v>10595</v>
      </c>
      <c r="M2775" s="1" t="s">
        <v>10592</v>
      </c>
      <c r="N2775" s="1" t="s">
        <v>10593</v>
      </c>
      <c r="O2775" s="1" t="s">
        <v>122</v>
      </c>
      <c r="P2775" s="1" t="s">
        <v>246</v>
      </c>
      <c r="Q2775" s="1" t="s">
        <v>247</v>
      </c>
      <c r="R2775" s="1" t="s">
        <v>10594</v>
      </c>
      <c r="S2775" s="1" t="s">
        <v>10635</v>
      </c>
      <c r="T2775" s="1" t="s">
        <v>13045</v>
      </c>
      <c r="U2775" s="1" t="s">
        <v>13046</v>
      </c>
      <c r="V2775" s="18">
        <v>1.1574074074074073E-4</v>
      </c>
      <c r="W2775" s="18">
        <v>7.4236111111111114E-2</v>
      </c>
      <c r="X2775" s="18">
        <v>7.4120370370370378E-2</v>
      </c>
      <c r="Y2775" s="1" t="e">
        <f>VLOOKUP(A2775,tickets!A:A,1,0)</f>
        <v>#N/A</v>
      </c>
    </row>
    <row r="2776" spans="1:25" hidden="1" x14ac:dyDescent="0.2">
      <c r="A2776" s="1" t="s">
        <v>13047</v>
      </c>
      <c r="B2776" s="1" t="s">
        <v>132</v>
      </c>
      <c r="C2776" s="1" t="s">
        <v>251</v>
      </c>
      <c r="D2776" s="1" t="s">
        <v>257</v>
      </c>
      <c r="E2776" s="1" t="s">
        <v>297</v>
      </c>
      <c r="F2776" s="1" t="s">
        <v>219</v>
      </c>
      <c r="G2776" s="1" t="s">
        <v>116</v>
      </c>
      <c r="H2776" s="1" t="s">
        <v>40</v>
      </c>
      <c r="I2776" s="1" t="s">
        <v>117</v>
      </c>
      <c r="J2776" s="1" t="s">
        <v>81</v>
      </c>
      <c r="K2776" s="1" t="s">
        <v>150</v>
      </c>
      <c r="L2776" s="1" t="s">
        <v>9156</v>
      </c>
      <c r="M2776" s="1" t="s">
        <v>13048</v>
      </c>
      <c r="N2776" s="1" t="s">
        <v>13049</v>
      </c>
      <c r="O2776" s="1" t="s">
        <v>122</v>
      </c>
      <c r="P2776" s="1" t="s">
        <v>246</v>
      </c>
      <c r="Q2776" s="1" t="s">
        <v>247</v>
      </c>
      <c r="R2776" s="1" t="s">
        <v>13050</v>
      </c>
      <c r="S2776" s="1" t="s">
        <v>10635</v>
      </c>
      <c r="T2776" s="1" t="s">
        <v>13051</v>
      </c>
      <c r="U2776" s="1" t="s">
        <v>262</v>
      </c>
      <c r="V2776" s="18">
        <v>6.782407407407408E-3</v>
      </c>
      <c r="W2776" s="18">
        <v>3.2731481481481479E-2</v>
      </c>
      <c r="X2776" s="18">
        <v>2.5949074074074072E-2</v>
      </c>
      <c r="Y2776" s="1" t="e">
        <f>VLOOKUP(A2776,tickets!A:A,1,0)</f>
        <v>#N/A</v>
      </c>
    </row>
    <row r="2777" spans="1:25" x14ac:dyDescent="0.2">
      <c r="A2777" s="1" t="s">
        <v>10562</v>
      </c>
      <c r="B2777" s="1" t="s">
        <v>115</v>
      </c>
      <c r="C2777" s="1" t="s">
        <v>18</v>
      </c>
      <c r="D2777" s="1" t="s">
        <v>257</v>
      </c>
      <c r="E2777" s="1" t="s">
        <v>57</v>
      </c>
      <c r="F2777" s="1" t="s">
        <v>174</v>
      </c>
      <c r="G2777" s="1" t="s">
        <v>110</v>
      </c>
      <c r="H2777" s="1" t="s">
        <v>50</v>
      </c>
      <c r="I2777" s="1" t="s">
        <v>109</v>
      </c>
      <c r="J2777" s="1" t="s">
        <v>81</v>
      </c>
      <c r="K2777" s="1" t="s">
        <v>114</v>
      </c>
      <c r="L2777" s="1" t="s">
        <v>10566</v>
      </c>
      <c r="M2777" s="1" t="s">
        <v>10563</v>
      </c>
      <c r="N2777" s="1" t="s">
        <v>10564</v>
      </c>
      <c r="O2777" s="1" t="s">
        <v>122</v>
      </c>
      <c r="P2777" s="1" t="s">
        <v>246</v>
      </c>
      <c r="Q2777" s="1" t="s">
        <v>247</v>
      </c>
      <c r="R2777" s="1" t="s">
        <v>10565</v>
      </c>
      <c r="S2777" s="1" t="s">
        <v>10635</v>
      </c>
      <c r="T2777" s="1" t="s">
        <v>13052</v>
      </c>
      <c r="U2777" s="1" t="s">
        <v>13053</v>
      </c>
      <c r="V2777" s="18">
        <v>0</v>
      </c>
      <c r="W2777" s="18">
        <v>1.0787037037037038E-2</v>
      </c>
      <c r="X2777" s="18">
        <v>1.0787037037037038E-2</v>
      </c>
      <c r="Y2777" s="1" t="e">
        <f>VLOOKUP(A2777,tickets!A:A,1,0)</f>
        <v>#N/A</v>
      </c>
    </row>
    <row r="2778" spans="1:25" hidden="1" x14ac:dyDescent="0.2">
      <c r="A2778" s="1" t="s">
        <v>10582</v>
      </c>
      <c r="B2778" s="1" t="s">
        <v>124</v>
      </c>
      <c r="C2778" s="1" t="s">
        <v>17</v>
      </c>
      <c r="D2778" s="1" t="s">
        <v>277</v>
      </c>
      <c r="E2778" s="1" t="s">
        <v>10585</v>
      </c>
      <c r="F2778" s="1" t="s">
        <v>125</v>
      </c>
      <c r="G2778" s="1" t="s">
        <v>123</v>
      </c>
      <c r="H2778" s="1" t="s">
        <v>50</v>
      </c>
      <c r="I2778" s="1" t="s">
        <v>109</v>
      </c>
      <c r="J2778" s="1" t="s">
        <v>80</v>
      </c>
      <c r="K2778" s="1" t="s">
        <v>126</v>
      </c>
      <c r="L2778" s="1" t="s">
        <v>1860</v>
      </c>
      <c r="M2778" s="1" t="s">
        <v>10583</v>
      </c>
      <c r="N2778" s="1" t="s">
        <v>10583</v>
      </c>
      <c r="O2778" s="1" t="s">
        <v>122</v>
      </c>
      <c r="P2778" s="1" t="s">
        <v>266</v>
      </c>
      <c r="Q2778" s="1" t="s">
        <v>341</v>
      </c>
      <c r="R2778" s="1" t="s">
        <v>10584</v>
      </c>
      <c r="S2778" s="1" t="s">
        <v>10635</v>
      </c>
      <c r="T2778" s="1" t="s">
        <v>13054</v>
      </c>
      <c r="U2778" s="1" t="s">
        <v>13055</v>
      </c>
      <c r="V2778" s="18">
        <v>2.1712962962962962E-2</v>
      </c>
      <c r="W2778" s="18">
        <v>5.9710648148148145E-2</v>
      </c>
      <c r="X2778" s="18">
        <v>3.7997685185185183E-2</v>
      </c>
      <c r="Y2778" s="1" t="e">
        <f>VLOOKUP(A2778,tickets!A:A,1,0)</f>
        <v>#N/A</v>
      </c>
    </row>
    <row r="2779" spans="1:25" x14ac:dyDescent="0.2">
      <c r="A2779" s="1" t="s">
        <v>10714</v>
      </c>
      <c r="B2779" s="1" t="s">
        <v>176</v>
      </c>
      <c r="C2779" s="1" t="s">
        <v>18</v>
      </c>
      <c r="D2779" s="1" t="s">
        <v>383</v>
      </c>
      <c r="E2779" s="1" t="s">
        <v>58</v>
      </c>
      <c r="F2779" s="1" t="s">
        <v>184</v>
      </c>
      <c r="G2779" s="1" t="s">
        <v>159</v>
      </c>
      <c r="H2779" s="1" t="s">
        <v>36</v>
      </c>
      <c r="I2779" s="1" t="s">
        <v>84</v>
      </c>
      <c r="J2779" s="1" t="s">
        <v>81</v>
      </c>
      <c r="K2779" s="1" t="s">
        <v>114</v>
      </c>
      <c r="L2779" s="1" t="s">
        <v>10718</v>
      </c>
      <c r="M2779" s="1" t="s">
        <v>10715</v>
      </c>
      <c r="N2779" s="1" t="s">
        <v>10716</v>
      </c>
      <c r="O2779" s="1" t="s">
        <v>122</v>
      </c>
      <c r="P2779" s="1" t="s">
        <v>384</v>
      </c>
      <c r="Q2779" s="1" t="s">
        <v>385</v>
      </c>
      <c r="R2779" s="1" t="s">
        <v>10717</v>
      </c>
      <c r="S2779" s="1" t="s">
        <v>10635</v>
      </c>
      <c r="T2779" s="1" t="s">
        <v>13056</v>
      </c>
      <c r="U2779" s="1" t="s">
        <v>13057</v>
      </c>
      <c r="V2779" s="18">
        <v>0</v>
      </c>
      <c r="W2779" s="18">
        <v>0.15188657407407408</v>
      </c>
      <c r="X2779" s="18">
        <v>0.15188657407407408</v>
      </c>
      <c r="Y2779" s="1" t="e">
        <f>VLOOKUP(A2779,tickets!A:A,1,0)</f>
        <v>#N/A</v>
      </c>
    </row>
    <row r="2780" spans="1:25" x14ac:dyDescent="0.2">
      <c r="A2780" s="1" t="s">
        <v>10596</v>
      </c>
      <c r="B2780" s="1" t="s">
        <v>167</v>
      </c>
      <c r="C2780" s="1" t="s">
        <v>22</v>
      </c>
      <c r="D2780" s="1" t="s">
        <v>22</v>
      </c>
      <c r="E2780" s="1" t="s">
        <v>665</v>
      </c>
      <c r="F2780" s="1" t="s">
        <v>667</v>
      </c>
      <c r="G2780" s="1" t="s">
        <v>116</v>
      </c>
      <c r="H2780" s="1" t="s">
        <v>50</v>
      </c>
      <c r="I2780" s="1" t="s">
        <v>109</v>
      </c>
      <c r="J2780" s="1" t="s">
        <v>81</v>
      </c>
      <c r="K2780" s="1" t="s">
        <v>111</v>
      </c>
      <c r="L2780" s="1" t="s">
        <v>10600</v>
      </c>
      <c r="M2780" s="1" t="s">
        <v>10597</v>
      </c>
      <c r="N2780" s="1" t="s">
        <v>10598</v>
      </c>
      <c r="O2780" s="1" t="s">
        <v>122</v>
      </c>
      <c r="P2780" s="1" t="s">
        <v>266</v>
      </c>
      <c r="Q2780" s="1" t="s">
        <v>1046</v>
      </c>
      <c r="R2780" s="1" t="s">
        <v>10599</v>
      </c>
      <c r="S2780" s="1" t="s">
        <v>10635</v>
      </c>
      <c r="T2780" s="1" t="s">
        <v>1047</v>
      </c>
      <c r="U2780" s="1" t="s">
        <v>1048</v>
      </c>
      <c r="V2780" s="18">
        <v>0</v>
      </c>
      <c r="W2780" s="18">
        <v>6.4120370370370364E-3</v>
      </c>
      <c r="X2780" s="18">
        <v>6.4120370370370364E-3</v>
      </c>
      <c r="Y2780" s="1" t="e">
        <f>VLOOKUP(A2780,tickets!A:A,1,0)</f>
        <v>#N/A</v>
      </c>
    </row>
    <row r="2781" spans="1:25" x14ac:dyDescent="0.2">
      <c r="A2781" s="1" t="s">
        <v>10647</v>
      </c>
      <c r="B2781" s="1" t="s">
        <v>167</v>
      </c>
      <c r="C2781" s="1" t="s">
        <v>22</v>
      </c>
      <c r="D2781" s="1" t="s">
        <v>22</v>
      </c>
      <c r="E2781" s="1" t="s">
        <v>665</v>
      </c>
      <c r="F2781" s="1" t="s">
        <v>667</v>
      </c>
      <c r="G2781" s="1" t="s">
        <v>116</v>
      </c>
      <c r="H2781" s="1" t="s">
        <v>50</v>
      </c>
      <c r="I2781" s="1" t="s">
        <v>109</v>
      </c>
      <c r="J2781" s="1" t="s">
        <v>81</v>
      </c>
      <c r="K2781" s="1" t="s">
        <v>111</v>
      </c>
      <c r="L2781" s="1" t="s">
        <v>10651</v>
      </c>
      <c r="M2781" s="1" t="s">
        <v>10648</v>
      </c>
      <c r="N2781" s="1" t="s">
        <v>10649</v>
      </c>
      <c r="O2781" s="1" t="s">
        <v>122</v>
      </c>
      <c r="P2781" s="1" t="s">
        <v>266</v>
      </c>
      <c r="Q2781" s="1" t="s">
        <v>1046</v>
      </c>
      <c r="R2781" s="1" t="s">
        <v>10650</v>
      </c>
      <c r="S2781" s="1" t="s">
        <v>10635</v>
      </c>
      <c r="T2781" s="1" t="s">
        <v>1047</v>
      </c>
      <c r="U2781" s="1" t="s">
        <v>1048</v>
      </c>
      <c r="V2781" s="18">
        <v>0</v>
      </c>
      <c r="W2781" s="18">
        <v>2.9571759259259259E-2</v>
      </c>
      <c r="X2781" s="18">
        <v>2.9571759259259259E-2</v>
      </c>
      <c r="Y2781" s="1" t="e">
        <f>VLOOKUP(A2781,tickets!A:A,1,0)</f>
        <v>#N/A</v>
      </c>
    </row>
    <row r="2782" spans="1:25" x14ac:dyDescent="0.2">
      <c r="A2782" s="1" t="s">
        <v>10652</v>
      </c>
      <c r="B2782" s="1" t="s">
        <v>167</v>
      </c>
      <c r="C2782" s="1" t="s">
        <v>22</v>
      </c>
      <c r="D2782" s="1" t="s">
        <v>22</v>
      </c>
      <c r="E2782" s="1" t="s">
        <v>665</v>
      </c>
      <c r="F2782" s="1" t="s">
        <v>667</v>
      </c>
      <c r="G2782" s="1" t="s">
        <v>116</v>
      </c>
      <c r="H2782" s="1" t="s">
        <v>50</v>
      </c>
      <c r="I2782" s="1" t="s">
        <v>109</v>
      </c>
      <c r="J2782" s="1" t="s">
        <v>81</v>
      </c>
      <c r="K2782" s="1" t="s">
        <v>111</v>
      </c>
      <c r="L2782" s="1" t="s">
        <v>10656</v>
      </c>
      <c r="M2782" s="1" t="s">
        <v>10653</v>
      </c>
      <c r="N2782" s="1" t="s">
        <v>10654</v>
      </c>
      <c r="O2782" s="1" t="s">
        <v>122</v>
      </c>
      <c r="P2782" s="1" t="s">
        <v>266</v>
      </c>
      <c r="Q2782" s="1" t="s">
        <v>1046</v>
      </c>
      <c r="R2782" s="1" t="s">
        <v>10655</v>
      </c>
      <c r="S2782" s="1" t="s">
        <v>10635</v>
      </c>
      <c r="T2782" s="1" t="s">
        <v>1047</v>
      </c>
      <c r="U2782" s="1" t="s">
        <v>1048</v>
      </c>
      <c r="V2782" s="18">
        <v>0</v>
      </c>
      <c r="W2782" s="18">
        <v>2.7442129629629632E-2</v>
      </c>
      <c r="X2782" s="18">
        <v>2.7442129629629632E-2</v>
      </c>
      <c r="Y2782" s="1" t="e">
        <f>VLOOKUP(A2782,tickets!A:A,1,0)</f>
        <v>#N/A</v>
      </c>
    </row>
    <row r="2783" spans="1:25" x14ac:dyDescent="0.2">
      <c r="A2783" s="1" t="s">
        <v>10662</v>
      </c>
      <c r="B2783" s="1" t="s">
        <v>167</v>
      </c>
      <c r="C2783" s="1" t="s">
        <v>22</v>
      </c>
      <c r="D2783" s="1" t="s">
        <v>22</v>
      </c>
      <c r="E2783" s="1" t="s">
        <v>665</v>
      </c>
      <c r="F2783" s="1" t="s">
        <v>667</v>
      </c>
      <c r="G2783" s="1" t="s">
        <v>116</v>
      </c>
      <c r="H2783" s="1" t="s">
        <v>50</v>
      </c>
      <c r="I2783" s="1" t="s">
        <v>109</v>
      </c>
      <c r="J2783" s="1" t="s">
        <v>81</v>
      </c>
      <c r="K2783" s="1" t="s">
        <v>111</v>
      </c>
      <c r="L2783" s="1" t="s">
        <v>10666</v>
      </c>
      <c r="M2783" s="1" t="s">
        <v>10663</v>
      </c>
      <c r="N2783" s="1" t="s">
        <v>10664</v>
      </c>
      <c r="O2783" s="1" t="s">
        <v>122</v>
      </c>
      <c r="P2783" s="1" t="s">
        <v>266</v>
      </c>
      <c r="Q2783" s="1" t="s">
        <v>1046</v>
      </c>
      <c r="R2783" s="1" t="s">
        <v>10665</v>
      </c>
      <c r="S2783" s="1" t="s">
        <v>10635</v>
      </c>
      <c r="T2783" s="1" t="s">
        <v>1047</v>
      </c>
      <c r="U2783" s="1" t="s">
        <v>1048</v>
      </c>
      <c r="V2783" s="18">
        <v>0</v>
      </c>
      <c r="W2783" s="18">
        <v>2.1828703703703701E-2</v>
      </c>
      <c r="X2783" s="18">
        <v>2.1828703703703701E-2</v>
      </c>
      <c r="Y2783" s="1" t="e">
        <f>VLOOKUP(A2783,tickets!A:A,1,0)</f>
        <v>#N/A</v>
      </c>
    </row>
    <row r="2784" spans="1:25" x14ac:dyDescent="0.2">
      <c r="A2784" s="1" t="s">
        <v>10677</v>
      </c>
      <c r="B2784" s="1" t="s">
        <v>167</v>
      </c>
      <c r="C2784" s="1" t="s">
        <v>22</v>
      </c>
      <c r="D2784" s="1" t="s">
        <v>22</v>
      </c>
      <c r="E2784" s="1" t="s">
        <v>665</v>
      </c>
      <c r="F2784" s="1" t="s">
        <v>667</v>
      </c>
      <c r="G2784" s="1" t="s">
        <v>116</v>
      </c>
      <c r="H2784" s="1" t="s">
        <v>50</v>
      </c>
      <c r="I2784" s="1" t="s">
        <v>109</v>
      </c>
      <c r="J2784" s="1" t="s">
        <v>81</v>
      </c>
      <c r="K2784" s="1" t="s">
        <v>111</v>
      </c>
      <c r="L2784" s="1" t="s">
        <v>10681</v>
      </c>
      <c r="M2784" s="1" t="s">
        <v>10678</v>
      </c>
      <c r="N2784" s="1" t="s">
        <v>10679</v>
      </c>
      <c r="O2784" s="1" t="s">
        <v>122</v>
      </c>
      <c r="P2784" s="1" t="s">
        <v>266</v>
      </c>
      <c r="Q2784" s="1" t="s">
        <v>1046</v>
      </c>
      <c r="R2784" s="1" t="s">
        <v>10680</v>
      </c>
      <c r="S2784" s="1" t="s">
        <v>10635</v>
      </c>
      <c r="T2784" s="1" t="s">
        <v>1047</v>
      </c>
      <c r="U2784" s="1" t="s">
        <v>1048</v>
      </c>
      <c r="V2784" s="18">
        <v>0</v>
      </c>
      <c r="W2784" s="18">
        <v>2.0844907407407406E-2</v>
      </c>
      <c r="X2784" s="18">
        <v>2.0844907407407406E-2</v>
      </c>
      <c r="Y2784" s="1" t="e">
        <f>VLOOKUP(A2784,tickets!A:A,1,0)</f>
        <v>#N/A</v>
      </c>
    </row>
    <row r="2785" spans="1:25" x14ac:dyDescent="0.2">
      <c r="A2785" s="1" t="s">
        <v>10688</v>
      </c>
      <c r="B2785" s="1" t="s">
        <v>167</v>
      </c>
      <c r="C2785" s="1" t="s">
        <v>22</v>
      </c>
      <c r="D2785" s="1" t="s">
        <v>22</v>
      </c>
      <c r="E2785" s="1" t="s">
        <v>665</v>
      </c>
      <c r="F2785" s="1" t="s">
        <v>667</v>
      </c>
      <c r="G2785" s="1" t="s">
        <v>116</v>
      </c>
      <c r="H2785" s="1" t="s">
        <v>50</v>
      </c>
      <c r="I2785" s="1" t="s">
        <v>109</v>
      </c>
      <c r="J2785" s="1" t="s">
        <v>81</v>
      </c>
      <c r="K2785" s="1" t="s">
        <v>111</v>
      </c>
      <c r="L2785" s="1" t="s">
        <v>10692</v>
      </c>
      <c r="M2785" s="1" t="s">
        <v>10689</v>
      </c>
      <c r="N2785" s="1" t="s">
        <v>10690</v>
      </c>
      <c r="O2785" s="1" t="s">
        <v>122</v>
      </c>
      <c r="P2785" s="1" t="s">
        <v>266</v>
      </c>
      <c r="Q2785" s="1" t="s">
        <v>1046</v>
      </c>
      <c r="R2785" s="1" t="s">
        <v>10691</v>
      </c>
      <c r="S2785" s="1" t="s">
        <v>10635</v>
      </c>
      <c r="T2785" s="1" t="s">
        <v>1047</v>
      </c>
      <c r="U2785" s="1" t="s">
        <v>1048</v>
      </c>
      <c r="V2785" s="18">
        <v>0</v>
      </c>
      <c r="W2785" s="18">
        <v>3.0497685185185183E-2</v>
      </c>
      <c r="X2785" s="18">
        <v>3.0497685185185183E-2</v>
      </c>
      <c r="Y2785" s="1" t="e">
        <f>VLOOKUP(A2785,tickets!A:A,1,0)</f>
        <v>#N/A</v>
      </c>
    </row>
    <row r="2786" spans="1:25" x14ac:dyDescent="0.2">
      <c r="A2786" s="1" t="s">
        <v>10699</v>
      </c>
      <c r="B2786" s="1" t="s">
        <v>167</v>
      </c>
      <c r="C2786" s="1" t="s">
        <v>22</v>
      </c>
      <c r="D2786" s="1" t="s">
        <v>22</v>
      </c>
      <c r="E2786" s="1" t="s">
        <v>665</v>
      </c>
      <c r="F2786" s="1" t="s">
        <v>667</v>
      </c>
      <c r="G2786" s="1" t="s">
        <v>116</v>
      </c>
      <c r="H2786" s="1" t="s">
        <v>50</v>
      </c>
      <c r="I2786" s="1" t="s">
        <v>109</v>
      </c>
      <c r="J2786" s="1" t="s">
        <v>81</v>
      </c>
      <c r="K2786" s="1" t="s">
        <v>111</v>
      </c>
      <c r="L2786" s="1" t="s">
        <v>10703</v>
      </c>
      <c r="M2786" s="1" t="s">
        <v>10700</v>
      </c>
      <c r="N2786" s="1" t="s">
        <v>10701</v>
      </c>
      <c r="O2786" s="1" t="s">
        <v>122</v>
      </c>
      <c r="P2786" s="1" t="s">
        <v>266</v>
      </c>
      <c r="Q2786" s="1" t="s">
        <v>1046</v>
      </c>
      <c r="R2786" s="1" t="s">
        <v>10702</v>
      </c>
      <c r="S2786" s="1" t="s">
        <v>10635</v>
      </c>
      <c r="T2786" s="1" t="s">
        <v>1047</v>
      </c>
      <c r="U2786" s="1" t="s">
        <v>1048</v>
      </c>
      <c r="V2786" s="18">
        <v>0</v>
      </c>
      <c r="W2786" s="18">
        <v>4.5520833333333337E-2</v>
      </c>
      <c r="X2786" s="18">
        <v>4.5520833333333337E-2</v>
      </c>
      <c r="Y2786" s="1" t="e">
        <f>VLOOKUP(A2786,tickets!A:A,1,0)</f>
        <v>#N/A</v>
      </c>
    </row>
    <row r="2787" spans="1:25" x14ac:dyDescent="0.2">
      <c r="A2787" s="1" t="s">
        <v>10704</v>
      </c>
      <c r="B2787" s="1" t="s">
        <v>167</v>
      </c>
      <c r="C2787" s="1" t="s">
        <v>22</v>
      </c>
      <c r="D2787" s="1" t="s">
        <v>22</v>
      </c>
      <c r="E2787" s="1" t="s">
        <v>665</v>
      </c>
      <c r="F2787" s="1" t="s">
        <v>667</v>
      </c>
      <c r="G2787" s="1" t="s">
        <v>116</v>
      </c>
      <c r="H2787" s="1" t="s">
        <v>50</v>
      </c>
      <c r="I2787" s="1" t="s">
        <v>109</v>
      </c>
      <c r="J2787" s="1" t="s">
        <v>81</v>
      </c>
      <c r="K2787" s="1" t="s">
        <v>111</v>
      </c>
      <c r="L2787" s="1" t="s">
        <v>10708</v>
      </c>
      <c r="M2787" s="1" t="s">
        <v>10705</v>
      </c>
      <c r="N2787" s="1" t="s">
        <v>10706</v>
      </c>
      <c r="O2787" s="1" t="s">
        <v>122</v>
      </c>
      <c r="P2787" s="1" t="s">
        <v>266</v>
      </c>
      <c r="Q2787" s="1" t="s">
        <v>1046</v>
      </c>
      <c r="R2787" s="1" t="s">
        <v>10707</v>
      </c>
      <c r="S2787" s="1" t="s">
        <v>10635</v>
      </c>
      <c r="T2787" s="1" t="s">
        <v>1047</v>
      </c>
      <c r="U2787" s="1" t="s">
        <v>1048</v>
      </c>
      <c r="V2787" s="18">
        <v>0</v>
      </c>
      <c r="W2787" s="18">
        <v>4.5324074074074072E-2</v>
      </c>
      <c r="X2787" s="18">
        <v>4.5324074074074072E-2</v>
      </c>
      <c r="Y2787" s="1" t="e">
        <f>VLOOKUP(A2787,tickets!A:A,1,0)</f>
        <v>#N/A</v>
      </c>
    </row>
    <row r="2788" spans="1:25" x14ac:dyDescent="0.2">
      <c r="A2788" s="1" t="s">
        <v>10709</v>
      </c>
      <c r="B2788" s="1" t="s">
        <v>167</v>
      </c>
      <c r="C2788" s="1" t="s">
        <v>22</v>
      </c>
      <c r="D2788" s="1" t="s">
        <v>22</v>
      </c>
      <c r="E2788" s="1" t="s">
        <v>665</v>
      </c>
      <c r="F2788" s="1" t="s">
        <v>667</v>
      </c>
      <c r="G2788" s="1" t="s">
        <v>116</v>
      </c>
      <c r="H2788" s="1" t="s">
        <v>50</v>
      </c>
      <c r="I2788" s="1" t="s">
        <v>109</v>
      </c>
      <c r="J2788" s="1" t="s">
        <v>81</v>
      </c>
      <c r="K2788" s="1" t="s">
        <v>111</v>
      </c>
      <c r="L2788" s="1" t="s">
        <v>10713</v>
      </c>
      <c r="M2788" s="1" t="s">
        <v>10710</v>
      </c>
      <c r="N2788" s="1" t="s">
        <v>10711</v>
      </c>
      <c r="O2788" s="1" t="s">
        <v>122</v>
      </c>
      <c r="P2788" s="1" t="s">
        <v>266</v>
      </c>
      <c r="Q2788" s="1" t="s">
        <v>1046</v>
      </c>
      <c r="R2788" s="1" t="s">
        <v>10712</v>
      </c>
      <c r="S2788" s="1" t="s">
        <v>10635</v>
      </c>
      <c r="T2788" s="1" t="s">
        <v>1047</v>
      </c>
      <c r="U2788" s="1" t="s">
        <v>1048</v>
      </c>
      <c r="V2788" s="18">
        <v>0</v>
      </c>
      <c r="W2788" s="18">
        <v>4.1319444444444443E-2</v>
      </c>
      <c r="X2788" s="18">
        <v>4.1319444444444443E-2</v>
      </c>
      <c r="Y2788" s="1" t="e">
        <f>VLOOKUP(A2788,tickets!A:A,1,0)</f>
        <v>#N/A</v>
      </c>
    </row>
    <row r="2789" spans="1:25" hidden="1" x14ac:dyDescent="0.2">
      <c r="A2789" s="1" t="s">
        <v>13058</v>
      </c>
      <c r="B2789" s="1" t="s">
        <v>132</v>
      </c>
      <c r="C2789" s="1" t="s">
        <v>256</v>
      </c>
      <c r="D2789" s="1" t="s">
        <v>257</v>
      </c>
      <c r="E2789" s="1" t="s">
        <v>289</v>
      </c>
      <c r="F2789" s="1" t="s">
        <v>219</v>
      </c>
      <c r="G2789" s="1" t="s">
        <v>116</v>
      </c>
      <c r="H2789" s="1" t="s">
        <v>40</v>
      </c>
      <c r="I2789" s="1" t="s">
        <v>117</v>
      </c>
      <c r="J2789" s="1" t="s">
        <v>81</v>
      </c>
      <c r="K2789" s="1" t="s">
        <v>259</v>
      </c>
      <c r="L2789" s="1" t="s">
        <v>260</v>
      </c>
      <c r="M2789" s="1" t="s">
        <v>13059</v>
      </c>
      <c r="N2789" s="1" t="s">
        <v>13060</v>
      </c>
      <c r="O2789" s="1" t="s">
        <v>122</v>
      </c>
      <c r="P2789" s="1" t="s">
        <v>199</v>
      </c>
      <c r="Q2789" s="1" t="s">
        <v>115</v>
      </c>
      <c r="R2789" s="1" t="s">
        <v>13061</v>
      </c>
      <c r="S2789" s="1" t="s">
        <v>10635</v>
      </c>
      <c r="T2789" s="1" t="s">
        <v>13062</v>
      </c>
      <c r="U2789" s="1" t="s">
        <v>262</v>
      </c>
      <c r="V2789" s="18">
        <v>3.8831018518518515E-2</v>
      </c>
      <c r="W2789" s="18">
        <v>4.1805555555555561E-2</v>
      </c>
      <c r="X2789" s="18">
        <v>2.9745370370370373E-3</v>
      </c>
      <c r="Y2789" s="1" t="e">
        <f>VLOOKUP(A2789,tickets!A:A,1,0)</f>
        <v>#N/A</v>
      </c>
    </row>
    <row r="2790" spans="1:25" hidden="1" x14ac:dyDescent="0.2">
      <c r="A2790" s="1" t="s">
        <v>13063</v>
      </c>
      <c r="B2790" s="1" t="s">
        <v>132</v>
      </c>
      <c r="C2790" s="1" t="s">
        <v>309</v>
      </c>
      <c r="D2790" s="1" t="s">
        <v>257</v>
      </c>
      <c r="E2790" s="1" t="s">
        <v>328</v>
      </c>
      <c r="F2790" s="1" t="s">
        <v>219</v>
      </c>
      <c r="G2790" s="1" t="s">
        <v>116</v>
      </c>
      <c r="H2790" s="1" t="s">
        <v>40</v>
      </c>
      <c r="I2790" s="1" t="s">
        <v>117</v>
      </c>
      <c r="J2790" s="1" t="s">
        <v>81</v>
      </c>
      <c r="K2790" s="1" t="s">
        <v>413</v>
      </c>
      <c r="L2790" s="1" t="s">
        <v>425</v>
      </c>
      <c r="M2790" s="1" t="s">
        <v>13064</v>
      </c>
      <c r="N2790" s="1" t="s">
        <v>13065</v>
      </c>
      <c r="O2790" s="1" t="s">
        <v>122</v>
      </c>
      <c r="P2790" s="1" t="s">
        <v>199</v>
      </c>
      <c r="Q2790" s="1" t="s">
        <v>115</v>
      </c>
      <c r="R2790" s="1" t="s">
        <v>13066</v>
      </c>
      <c r="S2790" s="1" t="s">
        <v>10635</v>
      </c>
      <c r="T2790" s="1" t="s">
        <v>13067</v>
      </c>
      <c r="U2790" s="1" t="s">
        <v>375</v>
      </c>
      <c r="V2790" s="18">
        <v>5.0856481481481482E-2</v>
      </c>
      <c r="W2790" s="18">
        <v>6.6354166666666659E-2</v>
      </c>
      <c r="X2790" s="18">
        <v>1.5497685185185186E-2</v>
      </c>
      <c r="Y2790" s="1" t="e">
        <f>VLOOKUP(A2790,tickets!A:A,1,0)</f>
        <v>#N/A</v>
      </c>
    </row>
    <row r="2791" spans="1:25" hidden="1" x14ac:dyDescent="0.2">
      <c r="A2791" s="1" t="s">
        <v>13068</v>
      </c>
      <c r="B2791" s="1" t="s">
        <v>132</v>
      </c>
      <c r="C2791" s="1" t="s">
        <v>250</v>
      </c>
      <c r="D2791" s="1" t="s">
        <v>251</v>
      </c>
      <c r="E2791" s="1" t="s">
        <v>289</v>
      </c>
      <c r="F2791" s="1" t="s">
        <v>290</v>
      </c>
      <c r="G2791" s="1" t="s">
        <v>110</v>
      </c>
      <c r="H2791" s="1" t="s">
        <v>50</v>
      </c>
      <c r="I2791" s="1" t="s">
        <v>109</v>
      </c>
      <c r="J2791" s="1" t="s">
        <v>81</v>
      </c>
      <c r="K2791" s="1" t="s">
        <v>129</v>
      </c>
      <c r="L2791" s="1" t="s">
        <v>13069</v>
      </c>
      <c r="M2791" s="1" t="s">
        <v>13070</v>
      </c>
      <c r="N2791" s="1" t="s">
        <v>13071</v>
      </c>
      <c r="O2791" s="1" t="s">
        <v>122</v>
      </c>
      <c r="P2791" s="1" t="s">
        <v>246</v>
      </c>
      <c r="Q2791" s="1" t="s">
        <v>247</v>
      </c>
      <c r="R2791" s="1" t="s">
        <v>13072</v>
      </c>
      <c r="S2791" s="1" t="s">
        <v>10635</v>
      </c>
      <c r="T2791" s="1" t="s">
        <v>13073</v>
      </c>
      <c r="U2791" s="1" t="s">
        <v>292</v>
      </c>
      <c r="V2791" s="18">
        <v>1.0879629629629629E-3</v>
      </c>
      <c r="W2791" s="18">
        <v>2.2569444444444447E-3</v>
      </c>
      <c r="X2791" s="18">
        <v>1.1689814814814816E-3</v>
      </c>
      <c r="Y2791" s="1" t="e">
        <f>VLOOKUP(A2791,tickets!A:A,1,0)</f>
        <v>#N/A</v>
      </c>
    </row>
    <row r="2792" spans="1:25" hidden="1" x14ac:dyDescent="0.2">
      <c r="A2792" s="1" t="s">
        <v>13074</v>
      </c>
      <c r="B2792" s="1" t="s">
        <v>132</v>
      </c>
      <c r="C2792" s="1" t="s">
        <v>250</v>
      </c>
      <c r="D2792" s="1" t="s">
        <v>251</v>
      </c>
      <c r="E2792" s="1" t="s">
        <v>289</v>
      </c>
      <c r="F2792" s="1" t="s">
        <v>290</v>
      </c>
      <c r="G2792" s="1" t="s">
        <v>110</v>
      </c>
      <c r="H2792" s="1" t="s">
        <v>50</v>
      </c>
      <c r="I2792" s="1" t="s">
        <v>109</v>
      </c>
      <c r="J2792" s="1" t="s">
        <v>81</v>
      </c>
      <c r="K2792" s="1" t="s">
        <v>129</v>
      </c>
      <c r="L2792" s="1" t="s">
        <v>269</v>
      </c>
      <c r="M2792" s="1" t="s">
        <v>13075</v>
      </c>
      <c r="N2792" s="1" t="s">
        <v>13076</v>
      </c>
      <c r="O2792" s="1" t="s">
        <v>122</v>
      </c>
      <c r="P2792" s="1" t="s">
        <v>246</v>
      </c>
      <c r="Q2792" s="1" t="s">
        <v>247</v>
      </c>
      <c r="R2792" s="1" t="s">
        <v>13077</v>
      </c>
      <c r="S2792" s="1" t="s">
        <v>12485</v>
      </c>
      <c r="T2792" s="1" t="s">
        <v>269</v>
      </c>
      <c r="U2792" s="1" t="s">
        <v>369</v>
      </c>
      <c r="V2792" s="18">
        <v>6.018518518518519E-4</v>
      </c>
      <c r="W2792" s="18">
        <v>7.8935185185185185E-3</v>
      </c>
      <c r="X2792" s="18">
        <v>7.2916666666666659E-3</v>
      </c>
      <c r="Y2792" s="1" t="e">
        <f>VLOOKUP(A2792,tickets!A:A,1,0)</f>
        <v>#N/A</v>
      </c>
    </row>
    <row r="2793" spans="1:25" hidden="1" x14ac:dyDescent="0.2">
      <c r="A2793" s="1" t="s">
        <v>13078</v>
      </c>
      <c r="B2793" s="1" t="s">
        <v>132</v>
      </c>
      <c r="C2793" s="1" t="s">
        <v>250</v>
      </c>
      <c r="D2793" s="1" t="s">
        <v>251</v>
      </c>
      <c r="E2793" s="1" t="s">
        <v>289</v>
      </c>
      <c r="F2793" s="1" t="s">
        <v>290</v>
      </c>
      <c r="G2793" s="1" t="s">
        <v>110</v>
      </c>
      <c r="H2793" s="1" t="s">
        <v>50</v>
      </c>
      <c r="I2793" s="1" t="s">
        <v>109</v>
      </c>
      <c r="J2793" s="1" t="s">
        <v>81</v>
      </c>
      <c r="K2793" s="1" t="s">
        <v>129</v>
      </c>
      <c r="L2793" s="1" t="s">
        <v>254</v>
      </c>
      <c r="M2793" s="1" t="s">
        <v>13079</v>
      </c>
      <c r="N2793" s="1" t="s">
        <v>13080</v>
      </c>
      <c r="O2793" s="1" t="s">
        <v>122</v>
      </c>
      <c r="P2793" s="1" t="s">
        <v>246</v>
      </c>
      <c r="Q2793" s="1" t="s">
        <v>247</v>
      </c>
      <c r="R2793" s="1" t="s">
        <v>13081</v>
      </c>
      <c r="S2793" s="1" t="s">
        <v>12485</v>
      </c>
      <c r="T2793" s="1" t="s">
        <v>254</v>
      </c>
      <c r="U2793" s="1" t="s">
        <v>346</v>
      </c>
      <c r="V2793" s="18">
        <v>4.2245370370370371E-3</v>
      </c>
      <c r="W2793" s="18">
        <v>5.9027777777777776E-3</v>
      </c>
      <c r="X2793" s="18">
        <v>1.6782407407407406E-3</v>
      </c>
      <c r="Y2793" s="1" t="e">
        <f>VLOOKUP(A2793,tickets!A:A,1,0)</f>
        <v>#N/A</v>
      </c>
    </row>
    <row r="2794" spans="1:25" x14ac:dyDescent="0.2">
      <c r="A2794" s="1" t="s">
        <v>10786</v>
      </c>
      <c r="B2794" s="1" t="s">
        <v>167</v>
      </c>
      <c r="C2794" s="1" t="s">
        <v>22</v>
      </c>
      <c r="D2794" s="1" t="s">
        <v>22</v>
      </c>
      <c r="E2794" s="1" t="s">
        <v>665</v>
      </c>
      <c r="F2794" s="1" t="s">
        <v>667</v>
      </c>
      <c r="G2794" s="1" t="s">
        <v>116</v>
      </c>
      <c r="H2794" s="1" t="s">
        <v>50</v>
      </c>
      <c r="I2794" s="1" t="s">
        <v>109</v>
      </c>
      <c r="J2794" s="1" t="s">
        <v>81</v>
      </c>
      <c r="K2794" s="1" t="s">
        <v>111</v>
      </c>
      <c r="L2794" s="1" t="s">
        <v>10790</v>
      </c>
      <c r="M2794" s="1" t="s">
        <v>10787</v>
      </c>
      <c r="N2794" s="1" t="s">
        <v>10788</v>
      </c>
      <c r="O2794" s="1" t="s">
        <v>122</v>
      </c>
      <c r="P2794" s="1" t="s">
        <v>266</v>
      </c>
      <c r="Q2794" s="1" t="s">
        <v>1046</v>
      </c>
      <c r="R2794" s="1" t="s">
        <v>10789</v>
      </c>
      <c r="S2794" s="1" t="s">
        <v>12485</v>
      </c>
      <c r="T2794" s="1" t="s">
        <v>1047</v>
      </c>
      <c r="U2794" s="1" t="s">
        <v>1048</v>
      </c>
      <c r="V2794" s="18">
        <v>0</v>
      </c>
      <c r="W2794" s="18">
        <v>4.6539351851851853E-2</v>
      </c>
      <c r="X2794" s="18">
        <v>4.6539351851851853E-2</v>
      </c>
      <c r="Y2794" s="1" t="e">
        <f>VLOOKUP(A2794,tickets!A:A,1,0)</f>
        <v>#N/A</v>
      </c>
    </row>
    <row r="2795" spans="1:25" x14ac:dyDescent="0.2">
      <c r="A2795" s="1" t="s">
        <v>10884</v>
      </c>
      <c r="B2795" s="1" t="s">
        <v>199</v>
      </c>
      <c r="C2795" s="1" t="s">
        <v>14</v>
      </c>
      <c r="D2795" s="1" t="s">
        <v>344</v>
      </c>
      <c r="E2795" s="1" t="s">
        <v>51</v>
      </c>
      <c r="F2795" s="1" t="s">
        <v>143</v>
      </c>
      <c r="G2795" s="1" t="s">
        <v>110</v>
      </c>
      <c r="H2795" s="1" t="s">
        <v>50</v>
      </c>
      <c r="I2795" s="1" t="s">
        <v>109</v>
      </c>
      <c r="J2795" s="1" t="s">
        <v>81</v>
      </c>
      <c r="K2795" s="1" t="s">
        <v>129</v>
      </c>
      <c r="L2795" s="1" t="s">
        <v>10888</v>
      </c>
      <c r="M2795" s="1" t="s">
        <v>10885</v>
      </c>
      <c r="N2795" s="1" t="s">
        <v>10886</v>
      </c>
      <c r="O2795" s="1" t="s">
        <v>122</v>
      </c>
      <c r="P2795" s="1" t="s">
        <v>249</v>
      </c>
      <c r="Q2795" s="1" t="s">
        <v>345</v>
      </c>
      <c r="R2795" s="1" t="s">
        <v>10887</v>
      </c>
      <c r="S2795" s="1" t="s">
        <v>12485</v>
      </c>
      <c r="T2795" s="1" t="s">
        <v>13082</v>
      </c>
      <c r="U2795" s="1" t="s">
        <v>13083</v>
      </c>
      <c r="V2795" s="18">
        <v>0.11690972222222222</v>
      </c>
      <c r="W2795" s="18">
        <v>0.27687499999999998</v>
      </c>
      <c r="X2795" s="18">
        <v>0.15996527777777778</v>
      </c>
      <c r="Y2795" s="1" t="e">
        <f>VLOOKUP(A2795,tickets!A:A,1,0)</f>
        <v>#N/A</v>
      </c>
    </row>
    <row r="2796" spans="1:25" hidden="1" x14ac:dyDescent="0.2">
      <c r="A2796" s="1" t="s">
        <v>13084</v>
      </c>
      <c r="B2796" s="1" t="s">
        <v>132</v>
      </c>
      <c r="C2796" s="1" t="s">
        <v>250</v>
      </c>
      <c r="D2796" s="1" t="s">
        <v>251</v>
      </c>
      <c r="E2796" s="1" t="s">
        <v>268</v>
      </c>
      <c r="F2796" s="1" t="s">
        <v>367</v>
      </c>
      <c r="G2796" s="1" t="s">
        <v>110</v>
      </c>
      <c r="H2796" s="1" t="s">
        <v>50</v>
      </c>
      <c r="I2796" s="1" t="s">
        <v>109</v>
      </c>
      <c r="J2796" s="1" t="s">
        <v>81</v>
      </c>
      <c r="K2796" s="1" t="s">
        <v>129</v>
      </c>
      <c r="L2796" s="1" t="s">
        <v>333</v>
      </c>
      <c r="M2796" s="1" t="s">
        <v>13085</v>
      </c>
      <c r="N2796" s="1" t="s">
        <v>13086</v>
      </c>
      <c r="O2796" s="1" t="s">
        <v>122</v>
      </c>
      <c r="P2796" s="1" t="s">
        <v>246</v>
      </c>
      <c r="Q2796" s="1" t="s">
        <v>247</v>
      </c>
      <c r="R2796" s="1" t="s">
        <v>13087</v>
      </c>
      <c r="S2796" s="1" t="s">
        <v>10635</v>
      </c>
      <c r="T2796" s="1" t="s">
        <v>333</v>
      </c>
      <c r="U2796" s="1" t="s">
        <v>276</v>
      </c>
      <c r="V2796" s="18">
        <v>1.8981481481481482E-3</v>
      </c>
      <c r="W2796" s="18">
        <v>2.7199074074074074E-3</v>
      </c>
      <c r="X2796" s="18">
        <v>8.2175925925925917E-4</v>
      </c>
      <c r="Y2796" s="1" t="e">
        <f>VLOOKUP(A2796,tickets!A:A,1,0)</f>
        <v>#N/A</v>
      </c>
    </row>
    <row r="2797" spans="1:25" hidden="1" x14ac:dyDescent="0.2">
      <c r="A2797" s="1" t="s">
        <v>13088</v>
      </c>
      <c r="B2797" s="1" t="s">
        <v>132</v>
      </c>
      <c r="C2797" s="1" t="s">
        <v>309</v>
      </c>
      <c r="D2797" s="1" t="s">
        <v>257</v>
      </c>
      <c r="E2797" s="1" t="s">
        <v>328</v>
      </c>
      <c r="F2797" s="1" t="s">
        <v>219</v>
      </c>
      <c r="G2797" s="1" t="s">
        <v>116</v>
      </c>
      <c r="H2797" s="1" t="s">
        <v>40</v>
      </c>
      <c r="I2797" s="1" t="s">
        <v>117</v>
      </c>
      <c r="J2797" s="1" t="s">
        <v>81</v>
      </c>
      <c r="K2797" s="1" t="s">
        <v>111</v>
      </c>
      <c r="L2797" s="1" t="s">
        <v>379</v>
      </c>
      <c r="M2797" s="1" t="s">
        <v>13089</v>
      </c>
      <c r="N2797" s="1" t="s">
        <v>13090</v>
      </c>
      <c r="O2797" s="1" t="s">
        <v>122</v>
      </c>
      <c r="P2797" s="1" t="s">
        <v>199</v>
      </c>
      <c r="Q2797" s="1" t="s">
        <v>115</v>
      </c>
      <c r="R2797" s="1" t="s">
        <v>13091</v>
      </c>
      <c r="S2797" s="1" t="s">
        <v>10635</v>
      </c>
      <c r="T2797" s="1" t="s">
        <v>13092</v>
      </c>
      <c r="U2797" s="1" t="s">
        <v>375</v>
      </c>
      <c r="V2797" s="18">
        <v>0.12762731481481482</v>
      </c>
      <c r="W2797" s="18">
        <v>0.13516203703703702</v>
      </c>
      <c r="X2797" s="18">
        <v>7.5347222222222213E-3</v>
      </c>
      <c r="Y2797" s="1" t="e">
        <f>VLOOKUP(A2797,tickets!A:A,1,0)</f>
        <v>#N/A</v>
      </c>
    </row>
    <row r="2798" spans="1:25" hidden="1" x14ac:dyDescent="0.2">
      <c r="A2798" s="1" t="s">
        <v>13093</v>
      </c>
      <c r="B2798" s="1" t="s">
        <v>132</v>
      </c>
      <c r="C2798" s="1" t="s">
        <v>250</v>
      </c>
      <c r="D2798" s="1" t="s">
        <v>251</v>
      </c>
      <c r="E2798" s="1" t="s">
        <v>268</v>
      </c>
      <c r="F2798" s="1" t="s">
        <v>367</v>
      </c>
      <c r="G2798" s="1" t="s">
        <v>110</v>
      </c>
      <c r="H2798" s="1" t="s">
        <v>50</v>
      </c>
      <c r="I2798" s="1" t="s">
        <v>109</v>
      </c>
      <c r="J2798" s="1" t="s">
        <v>81</v>
      </c>
      <c r="K2798" s="1" t="s">
        <v>129</v>
      </c>
      <c r="L2798" s="1" t="s">
        <v>13094</v>
      </c>
      <c r="M2798" s="1" t="s">
        <v>13095</v>
      </c>
      <c r="N2798" s="1" t="s">
        <v>13096</v>
      </c>
      <c r="O2798" s="1" t="s">
        <v>122</v>
      </c>
      <c r="P2798" s="1" t="s">
        <v>246</v>
      </c>
      <c r="Q2798" s="1" t="s">
        <v>247</v>
      </c>
      <c r="R2798" s="1" t="s">
        <v>13097</v>
      </c>
      <c r="S2798" s="1" t="s">
        <v>10635</v>
      </c>
      <c r="T2798" s="1" t="s">
        <v>13094</v>
      </c>
      <c r="U2798" s="1" t="s">
        <v>439</v>
      </c>
      <c r="V2798" s="18">
        <v>3.9027777777777779E-2</v>
      </c>
      <c r="W2798" s="18">
        <v>3.9965277777777773E-2</v>
      </c>
      <c r="X2798" s="18">
        <v>9.3750000000000007E-4</v>
      </c>
      <c r="Y2798" s="1" t="e">
        <f>VLOOKUP(A2798,tickets!A:A,1,0)</f>
        <v>#N/A</v>
      </c>
    </row>
    <row r="2799" spans="1:25" hidden="1" x14ac:dyDescent="0.2">
      <c r="A2799" s="1" t="s">
        <v>13098</v>
      </c>
      <c r="B2799" s="1" t="s">
        <v>132</v>
      </c>
      <c r="C2799" s="1" t="s">
        <v>250</v>
      </c>
      <c r="D2799" s="1" t="s">
        <v>251</v>
      </c>
      <c r="E2799" s="1" t="s">
        <v>268</v>
      </c>
      <c r="F2799" s="1" t="s">
        <v>367</v>
      </c>
      <c r="G2799" s="1" t="s">
        <v>110</v>
      </c>
      <c r="H2799" s="1" t="s">
        <v>50</v>
      </c>
      <c r="I2799" s="1" t="s">
        <v>109</v>
      </c>
      <c r="J2799" s="1" t="s">
        <v>81</v>
      </c>
      <c r="K2799" s="1" t="s">
        <v>129</v>
      </c>
      <c r="L2799" s="1" t="s">
        <v>269</v>
      </c>
      <c r="M2799" s="1" t="s">
        <v>13099</v>
      </c>
      <c r="N2799" s="1" t="s">
        <v>13100</v>
      </c>
      <c r="O2799" s="1" t="s">
        <v>122</v>
      </c>
      <c r="P2799" s="1" t="s">
        <v>246</v>
      </c>
      <c r="Q2799" s="1" t="s">
        <v>247</v>
      </c>
      <c r="R2799" s="1" t="s">
        <v>13101</v>
      </c>
      <c r="S2799" s="1" t="s">
        <v>10635</v>
      </c>
      <c r="T2799" s="1" t="s">
        <v>269</v>
      </c>
      <c r="U2799" s="1" t="s">
        <v>276</v>
      </c>
      <c r="V2799" s="18">
        <v>2.193287037037037E-2</v>
      </c>
      <c r="W2799" s="18">
        <v>2.255787037037037E-2</v>
      </c>
      <c r="X2799" s="18">
        <v>6.2500000000000001E-4</v>
      </c>
      <c r="Y2799" s="1" t="e">
        <f>VLOOKUP(A2799,tickets!A:A,1,0)</f>
        <v>#N/A</v>
      </c>
    </row>
    <row r="2800" spans="1:25" x14ac:dyDescent="0.2">
      <c r="A2800" s="1" t="s">
        <v>10811</v>
      </c>
      <c r="B2800" s="1" t="s">
        <v>115</v>
      </c>
      <c r="C2800" s="1" t="s">
        <v>20</v>
      </c>
      <c r="D2800" s="1" t="s">
        <v>243</v>
      </c>
      <c r="E2800" s="1" t="s">
        <v>65</v>
      </c>
      <c r="F2800" s="1" t="s">
        <v>156</v>
      </c>
      <c r="G2800" s="1" t="s">
        <v>116</v>
      </c>
      <c r="H2800" s="1" t="s">
        <v>40</v>
      </c>
      <c r="I2800" s="1" t="s">
        <v>117</v>
      </c>
      <c r="J2800" s="1" t="s">
        <v>81</v>
      </c>
      <c r="K2800" s="1" t="s">
        <v>111</v>
      </c>
      <c r="L2800" s="1" t="s">
        <v>10815</v>
      </c>
      <c r="M2800" s="1" t="s">
        <v>10812</v>
      </c>
      <c r="N2800" s="1" t="s">
        <v>10813</v>
      </c>
      <c r="O2800" s="1" t="s">
        <v>122</v>
      </c>
      <c r="P2800" s="1" t="s">
        <v>246</v>
      </c>
      <c r="Q2800" s="1" t="s">
        <v>247</v>
      </c>
      <c r="R2800" s="1" t="s">
        <v>10814</v>
      </c>
      <c r="S2800" s="1" t="s">
        <v>12485</v>
      </c>
      <c r="T2800" s="1" t="s">
        <v>13102</v>
      </c>
      <c r="U2800" s="1" t="s">
        <v>13103</v>
      </c>
      <c r="V2800" s="18">
        <v>0.45140046296296293</v>
      </c>
      <c r="W2800" s="18">
        <v>0.72697916666666673</v>
      </c>
      <c r="X2800" s="18">
        <v>0.27557870370370369</v>
      </c>
      <c r="Y2800" s="1" t="e">
        <f>VLOOKUP(A2800,tickets!A:A,1,0)</f>
        <v>#N/A</v>
      </c>
    </row>
    <row r="2801" spans="1:25" x14ac:dyDescent="0.2">
      <c r="A2801" s="1" t="s">
        <v>10951</v>
      </c>
      <c r="B2801" s="1" t="s">
        <v>115</v>
      </c>
      <c r="C2801" s="1" t="s">
        <v>13</v>
      </c>
      <c r="D2801" s="1" t="s">
        <v>243</v>
      </c>
      <c r="E2801" s="1" t="s">
        <v>39</v>
      </c>
      <c r="F2801" s="1" t="s">
        <v>156</v>
      </c>
      <c r="G2801" s="1" t="s">
        <v>116</v>
      </c>
      <c r="H2801" s="1" t="s">
        <v>40</v>
      </c>
      <c r="I2801" s="1" t="s">
        <v>117</v>
      </c>
      <c r="J2801" s="1" t="s">
        <v>81</v>
      </c>
      <c r="K2801" s="1" t="s">
        <v>455</v>
      </c>
      <c r="L2801" s="1" t="s">
        <v>10952</v>
      </c>
      <c r="M2801" s="1" t="s">
        <v>13104</v>
      </c>
      <c r="N2801" s="1" t="s">
        <v>13105</v>
      </c>
      <c r="O2801" s="1" t="s">
        <v>122</v>
      </c>
      <c r="P2801" s="1" t="s">
        <v>246</v>
      </c>
      <c r="Q2801" s="1" t="s">
        <v>247</v>
      </c>
      <c r="R2801" s="1" t="s">
        <v>13106</v>
      </c>
      <c r="S2801" s="1" t="s">
        <v>12446</v>
      </c>
      <c r="T2801" s="1" t="s">
        <v>13107</v>
      </c>
      <c r="U2801" s="1" t="s">
        <v>13108</v>
      </c>
      <c r="V2801" s="18">
        <v>1.8536689814814815</v>
      </c>
      <c r="W2801" s="18">
        <v>1.9361226851851852</v>
      </c>
      <c r="X2801" s="18">
        <v>8.245370370370371E-2</v>
      </c>
      <c r="Y2801" s="1" t="e">
        <f>VLOOKUP(A2801,tickets!A:A,1,0)</f>
        <v>#N/A</v>
      </c>
    </row>
    <row r="2802" spans="1:25" hidden="1" x14ac:dyDescent="0.2">
      <c r="A2802" s="1" t="s">
        <v>13109</v>
      </c>
      <c r="B2802" s="1" t="s">
        <v>132</v>
      </c>
      <c r="C2802" s="1" t="s">
        <v>250</v>
      </c>
      <c r="D2802" s="1" t="s">
        <v>251</v>
      </c>
      <c r="E2802" s="1" t="s">
        <v>289</v>
      </c>
      <c r="F2802" s="1" t="s">
        <v>290</v>
      </c>
      <c r="G2802" s="1" t="s">
        <v>110</v>
      </c>
      <c r="H2802" s="1" t="s">
        <v>50</v>
      </c>
      <c r="I2802" s="1" t="s">
        <v>109</v>
      </c>
      <c r="J2802" s="1" t="s">
        <v>81</v>
      </c>
      <c r="K2802" s="1" t="s">
        <v>129</v>
      </c>
      <c r="L2802" s="1" t="s">
        <v>269</v>
      </c>
      <c r="M2802" s="1" t="s">
        <v>13110</v>
      </c>
      <c r="N2802" s="1" t="s">
        <v>13111</v>
      </c>
      <c r="O2802" s="1" t="s">
        <v>122</v>
      </c>
      <c r="P2802" s="1" t="s">
        <v>246</v>
      </c>
      <c r="Q2802" s="1" t="s">
        <v>247</v>
      </c>
      <c r="R2802" s="1" t="s">
        <v>13112</v>
      </c>
      <c r="S2802" s="1" t="s">
        <v>12485</v>
      </c>
      <c r="T2802" s="1" t="s">
        <v>269</v>
      </c>
      <c r="U2802" s="1" t="s">
        <v>369</v>
      </c>
      <c r="V2802" s="18">
        <v>7.407407407407407E-4</v>
      </c>
      <c r="W2802" s="18">
        <v>1.5162037037037036E-3</v>
      </c>
      <c r="X2802" s="18">
        <v>7.7546296296296304E-4</v>
      </c>
      <c r="Y2802" s="1" t="e">
        <f>VLOOKUP(A2802,tickets!A:A,1,0)</f>
        <v>#N/A</v>
      </c>
    </row>
    <row r="2803" spans="1:25" hidden="1" x14ac:dyDescent="0.2">
      <c r="A2803" s="1" t="s">
        <v>13113</v>
      </c>
      <c r="B2803" s="1" t="s">
        <v>132</v>
      </c>
      <c r="C2803" s="1" t="s">
        <v>250</v>
      </c>
      <c r="D2803" s="1" t="s">
        <v>251</v>
      </c>
      <c r="E2803" s="1" t="s">
        <v>289</v>
      </c>
      <c r="F2803" s="1" t="s">
        <v>290</v>
      </c>
      <c r="G2803" s="1" t="s">
        <v>110</v>
      </c>
      <c r="H2803" s="1" t="s">
        <v>50</v>
      </c>
      <c r="I2803" s="1" t="s">
        <v>109</v>
      </c>
      <c r="J2803" s="1" t="s">
        <v>81</v>
      </c>
      <c r="K2803" s="1" t="s">
        <v>129</v>
      </c>
      <c r="L2803" s="1" t="s">
        <v>269</v>
      </c>
      <c r="M2803" s="1" t="s">
        <v>13114</v>
      </c>
      <c r="N2803" s="1" t="s">
        <v>13115</v>
      </c>
      <c r="O2803" s="1" t="s">
        <v>122</v>
      </c>
      <c r="P2803" s="1" t="s">
        <v>246</v>
      </c>
      <c r="Q2803" s="1" t="s">
        <v>247</v>
      </c>
      <c r="R2803" s="1" t="s">
        <v>13116</v>
      </c>
      <c r="S2803" s="1" t="s">
        <v>12485</v>
      </c>
      <c r="T2803" s="1" t="s">
        <v>269</v>
      </c>
      <c r="U2803" s="1" t="s">
        <v>369</v>
      </c>
      <c r="V2803" s="18">
        <v>3.1250000000000001E-4</v>
      </c>
      <c r="W2803" s="18">
        <v>1.5393518518518519E-3</v>
      </c>
      <c r="X2803" s="18">
        <v>1.2268518518518518E-3</v>
      </c>
      <c r="Y2803" s="1" t="e">
        <f>VLOOKUP(A2803,tickets!A:A,1,0)</f>
        <v>#N/A</v>
      </c>
    </row>
    <row r="2804" spans="1:25" hidden="1" x14ac:dyDescent="0.2">
      <c r="A2804" s="1" t="s">
        <v>13117</v>
      </c>
      <c r="B2804" s="1" t="s">
        <v>132</v>
      </c>
      <c r="C2804" s="1" t="s">
        <v>250</v>
      </c>
      <c r="D2804" s="1" t="s">
        <v>251</v>
      </c>
      <c r="E2804" s="1" t="s">
        <v>289</v>
      </c>
      <c r="F2804" s="1" t="s">
        <v>290</v>
      </c>
      <c r="G2804" s="1" t="s">
        <v>110</v>
      </c>
      <c r="H2804" s="1" t="s">
        <v>50</v>
      </c>
      <c r="I2804" s="1" t="s">
        <v>109</v>
      </c>
      <c r="J2804" s="1" t="s">
        <v>81</v>
      </c>
      <c r="K2804" s="1" t="s">
        <v>129</v>
      </c>
      <c r="L2804" s="1" t="s">
        <v>269</v>
      </c>
      <c r="M2804" s="1" t="s">
        <v>13118</v>
      </c>
      <c r="N2804" s="1" t="s">
        <v>13119</v>
      </c>
      <c r="O2804" s="1" t="s">
        <v>122</v>
      </c>
      <c r="P2804" s="1" t="s">
        <v>246</v>
      </c>
      <c r="Q2804" s="1" t="s">
        <v>247</v>
      </c>
      <c r="R2804" s="1" t="s">
        <v>13120</v>
      </c>
      <c r="S2804" s="1" t="s">
        <v>12485</v>
      </c>
      <c r="T2804" s="1" t="s">
        <v>269</v>
      </c>
      <c r="U2804" s="1" t="s">
        <v>369</v>
      </c>
      <c r="V2804" s="18">
        <v>6.3657407407407402E-4</v>
      </c>
      <c r="W2804" s="18">
        <v>1.3888888888888889E-3</v>
      </c>
      <c r="X2804" s="18">
        <v>7.5231481481481471E-4</v>
      </c>
      <c r="Y2804" s="1" t="e">
        <f>VLOOKUP(A2804,tickets!A:A,1,0)</f>
        <v>#N/A</v>
      </c>
    </row>
    <row r="2805" spans="1:25" x14ac:dyDescent="0.2">
      <c r="A2805" s="1" t="s">
        <v>10672</v>
      </c>
      <c r="B2805" s="1" t="s">
        <v>115</v>
      </c>
      <c r="C2805" s="1" t="s">
        <v>19</v>
      </c>
      <c r="D2805" s="1" t="s">
        <v>243</v>
      </c>
      <c r="E2805" s="1" t="s">
        <v>457</v>
      </c>
      <c r="F2805" s="1" t="s">
        <v>144</v>
      </c>
      <c r="G2805" s="1" t="s">
        <v>116</v>
      </c>
      <c r="H2805" s="1" t="s">
        <v>40</v>
      </c>
      <c r="I2805" s="1" t="s">
        <v>117</v>
      </c>
      <c r="J2805" s="1" t="s">
        <v>81</v>
      </c>
      <c r="K2805" s="1" t="s">
        <v>111</v>
      </c>
      <c r="L2805" s="1" t="s">
        <v>10676</v>
      </c>
      <c r="M2805" s="1" t="s">
        <v>10673</v>
      </c>
      <c r="N2805" s="1" t="s">
        <v>10674</v>
      </c>
      <c r="O2805" s="1" t="s">
        <v>122</v>
      </c>
      <c r="P2805" s="1" t="s">
        <v>266</v>
      </c>
      <c r="Q2805" s="1" t="s">
        <v>267</v>
      </c>
      <c r="R2805" s="1" t="s">
        <v>10675</v>
      </c>
      <c r="S2805" s="1" t="s">
        <v>10635</v>
      </c>
      <c r="T2805" s="1" t="s">
        <v>13121</v>
      </c>
      <c r="U2805" s="1" t="s">
        <v>13122</v>
      </c>
      <c r="V2805" s="18">
        <v>0</v>
      </c>
      <c r="W2805" s="18">
        <v>2.9328703703703704E-2</v>
      </c>
      <c r="X2805" s="18">
        <v>2.9328703703703704E-2</v>
      </c>
      <c r="Y2805" s="1" t="e">
        <f>VLOOKUP(A2805,tickets!A:A,1,0)</f>
        <v>#N/A</v>
      </c>
    </row>
    <row r="2806" spans="1:25" x14ac:dyDescent="0.2">
      <c r="A2806" s="1" t="s">
        <v>10637</v>
      </c>
      <c r="B2806" s="1" t="s">
        <v>167</v>
      </c>
      <c r="C2806" s="1" t="s">
        <v>22</v>
      </c>
      <c r="D2806" s="1" t="s">
        <v>22</v>
      </c>
      <c r="E2806" s="1" t="s">
        <v>46</v>
      </c>
      <c r="F2806" s="1" t="s">
        <v>171</v>
      </c>
      <c r="G2806" s="1" t="s">
        <v>110</v>
      </c>
      <c r="H2806" s="1" t="s">
        <v>50</v>
      </c>
      <c r="I2806" s="1" t="s">
        <v>109</v>
      </c>
      <c r="J2806" s="1" t="s">
        <v>81</v>
      </c>
      <c r="K2806" s="1" t="s">
        <v>129</v>
      </c>
      <c r="L2806" s="1" t="s">
        <v>10641</v>
      </c>
      <c r="M2806" s="1" t="s">
        <v>10638</v>
      </c>
      <c r="N2806" s="1" t="s">
        <v>10639</v>
      </c>
      <c r="O2806" s="1" t="s">
        <v>122</v>
      </c>
      <c r="P2806" s="1" t="s">
        <v>266</v>
      </c>
      <c r="Q2806" s="1" t="s">
        <v>330</v>
      </c>
      <c r="R2806" s="1" t="s">
        <v>10640</v>
      </c>
      <c r="S2806" s="1" t="s">
        <v>10635</v>
      </c>
      <c r="T2806" s="1" t="s">
        <v>13123</v>
      </c>
      <c r="U2806" s="1" t="s">
        <v>13124</v>
      </c>
      <c r="V2806" s="18">
        <v>0</v>
      </c>
      <c r="W2806" s="18">
        <v>0</v>
      </c>
      <c r="X2806" s="18">
        <v>0</v>
      </c>
      <c r="Y2806" s="1" t="e">
        <f>VLOOKUP(A2806,tickets!A:A,1,0)</f>
        <v>#N/A</v>
      </c>
    </row>
    <row r="2807" spans="1:25" x14ac:dyDescent="0.2">
      <c r="A2807" s="1" t="s">
        <v>10631</v>
      </c>
      <c r="B2807" s="1" t="s">
        <v>167</v>
      </c>
      <c r="C2807" s="1" t="s">
        <v>22</v>
      </c>
      <c r="D2807" s="1" t="s">
        <v>22</v>
      </c>
      <c r="E2807" s="1" t="s">
        <v>46</v>
      </c>
      <c r="F2807" s="1" t="s">
        <v>171</v>
      </c>
      <c r="G2807" s="1" t="s">
        <v>110</v>
      </c>
      <c r="H2807" s="1" t="s">
        <v>50</v>
      </c>
      <c r="I2807" s="1" t="s">
        <v>109</v>
      </c>
      <c r="J2807" s="1" t="s">
        <v>81</v>
      </c>
      <c r="K2807" s="1" t="s">
        <v>129</v>
      </c>
      <c r="L2807" s="1" t="s">
        <v>10636</v>
      </c>
      <c r="M2807" s="1" t="s">
        <v>10632</v>
      </c>
      <c r="N2807" s="1" t="s">
        <v>10633</v>
      </c>
      <c r="O2807" s="1" t="s">
        <v>122</v>
      </c>
      <c r="P2807" s="1" t="s">
        <v>266</v>
      </c>
      <c r="Q2807" s="1" t="s">
        <v>330</v>
      </c>
      <c r="R2807" s="1" t="s">
        <v>10634</v>
      </c>
      <c r="S2807" s="1" t="s">
        <v>10635</v>
      </c>
      <c r="T2807" s="1" t="s">
        <v>13125</v>
      </c>
      <c r="U2807" s="1" t="s">
        <v>13126</v>
      </c>
      <c r="V2807" s="18">
        <v>0</v>
      </c>
      <c r="W2807" s="18">
        <v>0</v>
      </c>
      <c r="X2807" s="18">
        <v>0</v>
      </c>
      <c r="Y2807" s="1" t="e">
        <f>VLOOKUP(A2807,tickets!A:A,1,0)</f>
        <v>#N/A</v>
      </c>
    </row>
    <row r="2808" spans="1:25" x14ac:dyDescent="0.2">
      <c r="A2808" s="1" t="s">
        <v>10642</v>
      </c>
      <c r="B2808" s="1" t="s">
        <v>167</v>
      </c>
      <c r="C2808" s="1" t="s">
        <v>22</v>
      </c>
      <c r="D2808" s="1" t="s">
        <v>22</v>
      </c>
      <c r="E2808" s="1" t="s">
        <v>46</v>
      </c>
      <c r="F2808" s="1" t="s">
        <v>171</v>
      </c>
      <c r="G2808" s="1" t="s">
        <v>110</v>
      </c>
      <c r="H2808" s="1" t="s">
        <v>50</v>
      </c>
      <c r="I2808" s="1" t="s">
        <v>109</v>
      </c>
      <c r="J2808" s="1" t="s">
        <v>81</v>
      </c>
      <c r="K2808" s="1" t="s">
        <v>129</v>
      </c>
      <c r="L2808" s="1" t="s">
        <v>10646</v>
      </c>
      <c r="M2808" s="1" t="s">
        <v>10643</v>
      </c>
      <c r="N2808" s="1" t="s">
        <v>10644</v>
      </c>
      <c r="O2808" s="1" t="s">
        <v>122</v>
      </c>
      <c r="P2808" s="1" t="s">
        <v>266</v>
      </c>
      <c r="Q2808" s="1" t="s">
        <v>330</v>
      </c>
      <c r="R2808" s="1" t="s">
        <v>10645</v>
      </c>
      <c r="S2808" s="1" t="s">
        <v>10635</v>
      </c>
      <c r="T2808" s="1" t="s">
        <v>13127</v>
      </c>
      <c r="U2808" s="1" t="s">
        <v>13128</v>
      </c>
      <c r="V2808" s="18">
        <v>0</v>
      </c>
      <c r="W2808" s="18">
        <v>0</v>
      </c>
      <c r="X2808" s="18">
        <v>0</v>
      </c>
      <c r="Y2808" s="1" t="e">
        <f>VLOOKUP(A2808,tickets!A:A,1,0)</f>
        <v>#N/A</v>
      </c>
    </row>
    <row r="2809" spans="1:25" x14ac:dyDescent="0.2">
      <c r="A2809" s="1" t="s">
        <v>10626</v>
      </c>
      <c r="B2809" s="1" t="s">
        <v>167</v>
      </c>
      <c r="C2809" s="1" t="s">
        <v>22</v>
      </c>
      <c r="D2809" s="1" t="s">
        <v>22</v>
      </c>
      <c r="E2809" s="1" t="s">
        <v>46</v>
      </c>
      <c r="F2809" s="1" t="s">
        <v>171</v>
      </c>
      <c r="G2809" s="1" t="s">
        <v>110</v>
      </c>
      <c r="H2809" s="1" t="s">
        <v>50</v>
      </c>
      <c r="I2809" s="1" t="s">
        <v>109</v>
      </c>
      <c r="J2809" s="1" t="s">
        <v>81</v>
      </c>
      <c r="K2809" s="1" t="s">
        <v>129</v>
      </c>
      <c r="L2809" s="1" t="s">
        <v>10630</v>
      </c>
      <c r="M2809" s="1" t="s">
        <v>10627</v>
      </c>
      <c r="N2809" s="1" t="s">
        <v>10628</v>
      </c>
      <c r="O2809" s="1" t="s">
        <v>122</v>
      </c>
      <c r="P2809" s="1" t="s">
        <v>266</v>
      </c>
      <c r="Q2809" s="1" t="s">
        <v>330</v>
      </c>
      <c r="R2809" s="1" t="s">
        <v>10629</v>
      </c>
      <c r="S2809" s="1" t="s">
        <v>10635</v>
      </c>
      <c r="T2809" s="1" t="s">
        <v>13129</v>
      </c>
      <c r="U2809" s="1" t="s">
        <v>13130</v>
      </c>
      <c r="V2809" s="18">
        <v>0</v>
      </c>
      <c r="W2809" s="18">
        <v>0</v>
      </c>
      <c r="X2809" s="18">
        <v>0</v>
      </c>
      <c r="Y2809" s="1" t="e">
        <f>VLOOKUP(A2809,tickets!A:A,1,0)</f>
        <v>#N/A</v>
      </c>
    </row>
    <row r="2810" spans="1:25" x14ac:dyDescent="0.2">
      <c r="A2810" s="1" t="s">
        <v>10621</v>
      </c>
      <c r="B2810" s="1" t="s">
        <v>167</v>
      </c>
      <c r="C2810" s="1" t="s">
        <v>22</v>
      </c>
      <c r="D2810" s="1" t="s">
        <v>22</v>
      </c>
      <c r="E2810" s="1" t="s">
        <v>46</v>
      </c>
      <c r="F2810" s="1" t="s">
        <v>171</v>
      </c>
      <c r="G2810" s="1" t="s">
        <v>110</v>
      </c>
      <c r="H2810" s="1" t="s">
        <v>50</v>
      </c>
      <c r="I2810" s="1" t="s">
        <v>109</v>
      </c>
      <c r="J2810" s="1" t="s">
        <v>81</v>
      </c>
      <c r="K2810" s="1" t="s">
        <v>129</v>
      </c>
      <c r="L2810" s="1" t="s">
        <v>10625</v>
      </c>
      <c r="M2810" s="1" t="s">
        <v>10622</v>
      </c>
      <c r="N2810" s="1" t="s">
        <v>10623</v>
      </c>
      <c r="O2810" s="1" t="s">
        <v>122</v>
      </c>
      <c r="P2810" s="1" t="s">
        <v>266</v>
      </c>
      <c r="Q2810" s="1" t="s">
        <v>330</v>
      </c>
      <c r="R2810" s="1" t="s">
        <v>10624</v>
      </c>
      <c r="S2810" s="1" t="s">
        <v>10635</v>
      </c>
      <c r="T2810" s="1" t="s">
        <v>13131</v>
      </c>
      <c r="U2810" s="1" t="s">
        <v>13132</v>
      </c>
      <c r="V2810" s="18">
        <v>0</v>
      </c>
      <c r="W2810" s="18">
        <v>0</v>
      </c>
      <c r="X2810" s="18">
        <v>0</v>
      </c>
      <c r="Y2810" s="1" t="e">
        <f>VLOOKUP(A2810,tickets!A:A,1,0)</f>
        <v>#N/A</v>
      </c>
    </row>
    <row r="2811" spans="1:25" x14ac:dyDescent="0.2">
      <c r="A2811" s="1" t="s">
        <v>10657</v>
      </c>
      <c r="B2811" s="1" t="s">
        <v>167</v>
      </c>
      <c r="C2811" s="1" t="s">
        <v>22</v>
      </c>
      <c r="D2811" s="1" t="s">
        <v>22</v>
      </c>
      <c r="E2811" s="1" t="s">
        <v>46</v>
      </c>
      <c r="F2811" s="1" t="s">
        <v>171</v>
      </c>
      <c r="G2811" s="1" t="s">
        <v>110</v>
      </c>
      <c r="H2811" s="1" t="s">
        <v>50</v>
      </c>
      <c r="I2811" s="1" t="s">
        <v>109</v>
      </c>
      <c r="J2811" s="1" t="s">
        <v>81</v>
      </c>
      <c r="K2811" s="1" t="s">
        <v>129</v>
      </c>
      <c r="L2811" s="1" t="s">
        <v>10661</v>
      </c>
      <c r="M2811" s="1" t="s">
        <v>10658</v>
      </c>
      <c r="N2811" s="1" t="s">
        <v>10659</v>
      </c>
      <c r="O2811" s="1" t="s">
        <v>122</v>
      </c>
      <c r="P2811" s="1" t="s">
        <v>266</v>
      </c>
      <c r="Q2811" s="1" t="s">
        <v>330</v>
      </c>
      <c r="R2811" s="1" t="s">
        <v>10660</v>
      </c>
      <c r="S2811" s="1" t="s">
        <v>10635</v>
      </c>
      <c r="T2811" s="1" t="s">
        <v>13133</v>
      </c>
      <c r="U2811" s="1" t="s">
        <v>13134</v>
      </c>
      <c r="V2811" s="18">
        <v>0</v>
      </c>
      <c r="W2811" s="18">
        <v>0</v>
      </c>
      <c r="X2811" s="18">
        <v>0</v>
      </c>
      <c r="Y2811" s="1" t="e">
        <f>VLOOKUP(A2811,tickets!A:A,1,0)</f>
        <v>#N/A</v>
      </c>
    </row>
    <row r="2812" spans="1:25" x14ac:dyDescent="0.2">
      <c r="A2812" s="1" t="s">
        <v>10667</v>
      </c>
      <c r="B2812" s="1" t="s">
        <v>167</v>
      </c>
      <c r="C2812" s="1" t="s">
        <v>22</v>
      </c>
      <c r="D2812" s="1" t="s">
        <v>22</v>
      </c>
      <c r="E2812" s="1" t="s">
        <v>46</v>
      </c>
      <c r="F2812" s="1" t="s">
        <v>171</v>
      </c>
      <c r="G2812" s="1" t="s">
        <v>110</v>
      </c>
      <c r="H2812" s="1" t="s">
        <v>50</v>
      </c>
      <c r="I2812" s="1" t="s">
        <v>109</v>
      </c>
      <c r="J2812" s="1" t="s">
        <v>81</v>
      </c>
      <c r="K2812" s="1" t="s">
        <v>129</v>
      </c>
      <c r="L2812" s="1" t="s">
        <v>10671</v>
      </c>
      <c r="M2812" s="1" t="s">
        <v>10668</v>
      </c>
      <c r="N2812" s="1" t="s">
        <v>10669</v>
      </c>
      <c r="O2812" s="1" t="s">
        <v>122</v>
      </c>
      <c r="P2812" s="1" t="s">
        <v>266</v>
      </c>
      <c r="Q2812" s="1" t="s">
        <v>330</v>
      </c>
      <c r="R2812" s="1" t="s">
        <v>10670</v>
      </c>
      <c r="S2812" s="1" t="s">
        <v>10635</v>
      </c>
      <c r="T2812" s="1" t="s">
        <v>13135</v>
      </c>
      <c r="U2812" s="1" t="s">
        <v>13136</v>
      </c>
      <c r="V2812" s="18">
        <v>0</v>
      </c>
      <c r="W2812" s="18">
        <v>0</v>
      </c>
      <c r="X2812" s="18">
        <v>0</v>
      </c>
      <c r="Y2812" s="1" t="e">
        <f>VLOOKUP(A2812,tickets!A:A,1,0)</f>
        <v>#N/A</v>
      </c>
    </row>
    <row r="2813" spans="1:25" x14ac:dyDescent="0.2">
      <c r="A2813" s="1" t="s">
        <v>10841</v>
      </c>
      <c r="B2813" s="1" t="s">
        <v>115</v>
      </c>
      <c r="C2813" s="1" t="s">
        <v>21</v>
      </c>
      <c r="D2813" s="1" t="s">
        <v>243</v>
      </c>
      <c r="E2813" s="1" t="s">
        <v>498</v>
      </c>
      <c r="F2813" s="1" t="s">
        <v>191</v>
      </c>
      <c r="G2813" s="1" t="s">
        <v>116</v>
      </c>
      <c r="H2813" s="1" t="s">
        <v>40</v>
      </c>
      <c r="I2813" s="1" t="s">
        <v>117</v>
      </c>
      <c r="J2813" s="1" t="s">
        <v>81</v>
      </c>
      <c r="K2813" s="1" t="s">
        <v>118</v>
      </c>
      <c r="L2813" s="1" t="s">
        <v>10845</v>
      </c>
      <c r="M2813" s="1" t="s">
        <v>10842</v>
      </c>
      <c r="N2813" s="1" t="s">
        <v>10843</v>
      </c>
      <c r="O2813" s="1" t="s">
        <v>122</v>
      </c>
      <c r="P2813" s="1" t="s">
        <v>266</v>
      </c>
      <c r="Q2813" s="1" t="s">
        <v>343</v>
      </c>
      <c r="R2813" s="1" t="s">
        <v>10844</v>
      </c>
      <c r="S2813" s="1" t="s">
        <v>12485</v>
      </c>
      <c r="T2813" s="1" t="s">
        <v>13137</v>
      </c>
      <c r="U2813" s="1" t="s">
        <v>13138</v>
      </c>
      <c r="V2813" s="18">
        <v>0.81312499999999999</v>
      </c>
      <c r="W2813" s="18">
        <v>0.8477662037037037</v>
      </c>
      <c r="X2813" s="18">
        <v>3.4641203703703702E-2</v>
      </c>
      <c r="Y2813" s="1" t="e">
        <f>VLOOKUP(A2813,tickets!A:A,1,0)</f>
        <v>#N/A</v>
      </c>
    </row>
    <row r="2814" spans="1:25" hidden="1" x14ac:dyDescent="0.2">
      <c r="A2814" s="1" t="s">
        <v>10734</v>
      </c>
      <c r="B2814" s="1" t="s">
        <v>124</v>
      </c>
      <c r="C2814" s="1" t="s">
        <v>18</v>
      </c>
      <c r="D2814" s="1" t="s">
        <v>277</v>
      </c>
      <c r="E2814" s="1" t="s">
        <v>60</v>
      </c>
      <c r="F2814" s="1" t="s">
        <v>125</v>
      </c>
      <c r="G2814" s="1" t="s">
        <v>123</v>
      </c>
      <c r="H2814" s="1" t="s">
        <v>50</v>
      </c>
      <c r="I2814" s="1" t="s">
        <v>109</v>
      </c>
      <c r="J2814" s="1" t="s">
        <v>80</v>
      </c>
      <c r="K2814" s="1" t="s">
        <v>138</v>
      </c>
      <c r="L2814" s="1" t="s">
        <v>139</v>
      </c>
      <c r="M2814" s="1" t="s">
        <v>10735</v>
      </c>
      <c r="N2814" s="1" t="s">
        <v>10735</v>
      </c>
      <c r="O2814" s="1" t="s">
        <v>122</v>
      </c>
      <c r="P2814" s="1" t="s">
        <v>278</v>
      </c>
      <c r="Q2814" s="1" t="s">
        <v>278</v>
      </c>
      <c r="R2814" s="1" t="s">
        <v>10736</v>
      </c>
      <c r="S2814" s="1" t="s">
        <v>12485</v>
      </c>
      <c r="T2814" s="1" t="s">
        <v>511</v>
      </c>
      <c r="U2814" s="1" t="s">
        <v>13139</v>
      </c>
      <c r="V2814" s="18">
        <v>0.46334490740740741</v>
      </c>
      <c r="W2814" s="18">
        <v>0.46436342592592594</v>
      </c>
      <c r="X2814" s="18">
        <v>1.0185185185185186E-3</v>
      </c>
      <c r="Y2814" s="1" t="e">
        <f>VLOOKUP(A2814,tickets!A:A,1,0)</f>
        <v>#N/A</v>
      </c>
    </row>
    <row r="2815" spans="1:25" hidden="1" x14ac:dyDescent="0.2">
      <c r="A2815" s="1" t="s">
        <v>13140</v>
      </c>
      <c r="B2815" s="1" t="s">
        <v>132</v>
      </c>
      <c r="C2815" s="1" t="s">
        <v>250</v>
      </c>
      <c r="D2815" s="1" t="s">
        <v>251</v>
      </c>
      <c r="E2815" s="1" t="s">
        <v>268</v>
      </c>
      <c r="F2815" s="1" t="s">
        <v>367</v>
      </c>
      <c r="G2815" s="1" t="s">
        <v>110</v>
      </c>
      <c r="H2815" s="1" t="s">
        <v>50</v>
      </c>
      <c r="I2815" s="1" t="s">
        <v>109</v>
      </c>
      <c r="J2815" s="1" t="s">
        <v>81</v>
      </c>
      <c r="K2815" s="1" t="s">
        <v>129</v>
      </c>
      <c r="L2815" s="1" t="s">
        <v>333</v>
      </c>
      <c r="M2815" s="1" t="s">
        <v>13141</v>
      </c>
      <c r="N2815" s="1" t="s">
        <v>13142</v>
      </c>
      <c r="O2815" s="1" t="s">
        <v>122</v>
      </c>
      <c r="P2815" s="1" t="s">
        <v>246</v>
      </c>
      <c r="Q2815" s="1" t="s">
        <v>247</v>
      </c>
      <c r="R2815" s="1" t="s">
        <v>13143</v>
      </c>
      <c r="S2815" s="1" t="s">
        <v>12485</v>
      </c>
      <c r="T2815" s="1" t="s">
        <v>333</v>
      </c>
      <c r="U2815" s="1" t="s">
        <v>276</v>
      </c>
      <c r="V2815" s="18">
        <v>4.5694444444444447E-2</v>
      </c>
      <c r="W2815" s="18">
        <v>4.6504629629629625E-2</v>
      </c>
      <c r="X2815" s="18">
        <v>8.1018518518518516E-4</v>
      </c>
      <c r="Y2815" s="1" t="e">
        <f>VLOOKUP(A2815,tickets!A:A,1,0)</f>
        <v>#N/A</v>
      </c>
    </row>
    <row r="2816" spans="1:25" x14ac:dyDescent="0.2">
      <c r="A2816" s="1" t="s">
        <v>10729</v>
      </c>
      <c r="B2816" s="1" t="s">
        <v>167</v>
      </c>
      <c r="C2816" s="1" t="s">
        <v>22</v>
      </c>
      <c r="D2816" s="1" t="s">
        <v>22</v>
      </c>
      <c r="E2816" s="1" t="s">
        <v>47</v>
      </c>
      <c r="F2816" s="1" t="s">
        <v>205</v>
      </c>
      <c r="G2816" s="1" t="s">
        <v>110</v>
      </c>
      <c r="H2816" s="1" t="s">
        <v>50</v>
      </c>
      <c r="I2816" s="1" t="s">
        <v>109</v>
      </c>
      <c r="J2816" s="1" t="s">
        <v>81</v>
      </c>
      <c r="K2816" s="1" t="s">
        <v>129</v>
      </c>
      <c r="L2816" s="1" t="s">
        <v>10733</v>
      </c>
      <c r="M2816" s="1" t="s">
        <v>10730</v>
      </c>
      <c r="N2816" s="1" t="s">
        <v>10731</v>
      </c>
      <c r="O2816" s="1" t="s">
        <v>122</v>
      </c>
      <c r="P2816" s="1" t="s">
        <v>279</v>
      </c>
      <c r="Q2816" s="1" t="s">
        <v>280</v>
      </c>
      <c r="R2816" s="1" t="s">
        <v>10732</v>
      </c>
      <c r="S2816" s="1" t="s">
        <v>12485</v>
      </c>
      <c r="T2816" s="1" t="s">
        <v>470</v>
      </c>
      <c r="U2816" s="1" t="s">
        <v>470</v>
      </c>
      <c r="V2816" s="18">
        <v>0</v>
      </c>
      <c r="W2816" s="18">
        <v>9.2592592592592585E-4</v>
      </c>
      <c r="X2816" s="18">
        <v>9.2592592592592585E-4</v>
      </c>
      <c r="Y2816" s="1" t="e">
        <f>VLOOKUP(A2816,tickets!A:A,1,0)</f>
        <v>#N/A</v>
      </c>
    </row>
    <row r="2817" spans="1:25" hidden="1" x14ac:dyDescent="0.2">
      <c r="A2817" s="1" t="s">
        <v>13144</v>
      </c>
      <c r="B2817" s="1" t="s">
        <v>132</v>
      </c>
      <c r="C2817" s="1" t="s">
        <v>256</v>
      </c>
      <c r="D2817" s="1" t="s">
        <v>374</v>
      </c>
      <c r="E2817" s="1" t="s">
        <v>258</v>
      </c>
      <c r="F2817" s="1" t="s">
        <v>442</v>
      </c>
      <c r="G2817" s="1" t="s">
        <v>116</v>
      </c>
      <c r="H2817" s="1" t="s">
        <v>40</v>
      </c>
      <c r="I2817" s="1" t="s">
        <v>117</v>
      </c>
      <c r="J2817" s="1" t="s">
        <v>81</v>
      </c>
      <c r="K2817" s="1" t="s">
        <v>129</v>
      </c>
      <c r="L2817" s="1" t="s">
        <v>264</v>
      </c>
      <c r="M2817" s="1" t="s">
        <v>13145</v>
      </c>
      <c r="N2817" s="1" t="s">
        <v>13146</v>
      </c>
      <c r="O2817" s="1" t="s">
        <v>122</v>
      </c>
      <c r="P2817" s="1" t="s">
        <v>199</v>
      </c>
      <c r="Q2817" s="1" t="s">
        <v>115</v>
      </c>
      <c r="R2817" s="1" t="s">
        <v>13147</v>
      </c>
      <c r="S2817" s="1" t="s">
        <v>12485</v>
      </c>
      <c r="T2817" s="1" t="s">
        <v>13148</v>
      </c>
      <c r="V2817" s="18">
        <v>8.3310185185185182E-2</v>
      </c>
      <c r="W2817" s="18">
        <v>5.2511574074074079E-2</v>
      </c>
      <c r="X2817" s="18">
        <v>1.0868055555555556E-2</v>
      </c>
      <c r="Y2817" s="1" t="e">
        <f>VLOOKUP(A2817,tickets!A:A,1,0)</f>
        <v>#N/A</v>
      </c>
    </row>
    <row r="2818" spans="1:25" hidden="1" x14ac:dyDescent="0.2">
      <c r="A2818" s="1" t="s">
        <v>13149</v>
      </c>
      <c r="B2818" s="1" t="s">
        <v>132</v>
      </c>
      <c r="C2818" s="1" t="s">
        <v>309</v>
      </c>
      <c r="D2818" s="1" t="s">
        <v>374</v>
      </c>
      <c r="E2818" s="1" t="s">
        <v>284</v>
      </c>
      <c r="F2818" s="1" t="s">
        <v>442</v>
      </c>
      <c r="G2818" s="1" t="s">
        <v>116</v>
      </c>
      <c r="H2818" s="1" t="s">
        <v>40</v>
      </c>
      <c r="I2818" s="1" t="s">
        <v>117</v>
      </c>
      <c r="J2818" s="1" t="s">
        <v>81</v>
      </c>
      <c r="K2818" s="1" t="s">
        <v>13150</v>
      </c>
      <c r="L2818" s="1" t="s">
        <v>13151</v>
      </c>
      <c r="M2818" s="1" t="s">
        <v>13152</v>
      </c>
      <c r="N2818" s="1" t="s">
        <v>13153</v>
      </c>
      <c r="O2818" s="1" t="s">
        <v>122</v>
      </c>
      <c r="P2818" s="1" t="s">
        <v>199</v>
      </c>
      <c r="Q2818" s="1" t="s">
        <v>115</v>
      </c>
      <c r="R2818" s="1" t="s">
        <v>13154</v>
      </c>
      <c r="S2818" s="1" t="s">
        <v>12485</v>
      </c>
      <c r="T2818" s="1" t="s">
        <v>13155</v>
      </c>
      <c r="V2818" s="18">
        <v>6.782407407407408E-3</v>
      </c>
      <c r="W2818" s="18">
        <v>2.3344907407407408E-2</v>
      </c>
      <c r="X2818" s="18">
        <v>1.6562500000000001E-2</v>
      </c>
      <c r="Y2818" s="1" t="e">
        <f>VLOOKUP(A2818,tickets!A:A,1,0)</f>
        <v>#N/A</v>
      </c>
    </row>
    <row r="2819" spans="1:25" hidden="1" x14ac:dyDescent="0.2">
      <c r="A2819" s="1" t="s">
        <v>13156</v>
      </c>
      <c r="B2819" s="1" t="s">
        <v>173</v>
      </c>
      <c r="C2819" s="1" t="s">
        <v>242</v>
      </c>
      <c r="D2819" s="1" t="s">
        <v>251</v>
      </c>
      <c r="E2819" s="1" t="s">
        <v>352</v>
      </c>
      <c r="F2819" s="1" t="s">
        <v>318</v>
      </c>
      <c r="G2819" s="1" t="s">
        <v>110</v>
      </c>
      <c r="H2819" s="1" t="s">
        <v>50</v>
      </c>
      <c r="I2819" s="1" t="s">
        <v>109</v>
      </c>
      <c r="J2819" s="1" t="s">
        <v>4186</v>
      </c>
      <c r="K2819" s="1" t="s">
        <v>114</v>
      </c>
      <c r="L2819" s="1" t="s">
        <v>13157</v>
      </c>
      <c r="M2819" s="1" t="s">
        <v>13158</v>
      </c>
      <c r="N2819" s="1" t="s">
        <v>13159</v>
      </c>
      <c r="O2819" s="1" t="s">
        <v>122</v>
      </c>
      <c r="P2819" s="1" t="s">
        <v>246</v>
      </c>
      <c r="Q2819" s="1" t="s">
        <v>247</v>
      </c>
      <c r="R2819" s="1" t="s">
        <v>13160</v>
      </c>
      <c r="S2819" s="1" t="s">
        <v>12485</v>
      </c>
      <c r="T2819" s="1" t="s">
        <v>13161</v>
      </c>
      <c r="U2819" s="1" t="s">
        <v>6374</v>
      </c>
      <c r="V2819" s="18">
        <v>0</v>
      </c>
      <c r="W2819" s="18">
        <v>0</v>
      </c>
      <c r="X2819" s="18">
        <v>0</v>
      </c>
      <c r="Y2819" s="1" t="e">
        <f>VLOOKUP(A2819,tickets!A:A,1,0)</f>
        <v>#N/A</v>
      </c>
    </row>
    <row r="2820" spans="1:25" hidden="1" x14ac:dyDescent="0.2">
      <c r="A2820" s="1" t="s">
        <v>13162</v>
      </c>
      <c r="B2820" s="1" t="s">
        <v>132</v>
      </c>
      <c r="C2820" s="1" t="s">
        <v>250</v>
      </c>
      <c r="D2820" s="1" t="s">
        <v>251</v>
      </c>
      <c r="E2820" s="1" t="s">
        <v>268</v>
      </c>
      <c r="F2820" s="1" t="s">
        <v>367</v>
      </c>
      <c r="G2820" s="1" t="s">
        <v>110</v>
      </c>
      <c r="H2820" s="1" t="s">
        <v>50</v>
      </c>
      <c r="I2820" s="1" t="s">
        <v>109</v>
      </c>
      <c r="J2820" s="1" t="s">
        <v>81</v>
      </c>
      <c r="K2820" s="1" t="s">
        <v>129</v>
      </c>
      <c r="L2820" s="1" t="s">
        <v>254</v>
      </c>
      <c r="M2820" s="1" t="s">
        <v>13163</v>
      </c>
      <c r="N2820" s="1" t="s">
        <v>13164</v>
      </c>
      <c r="O2820" s="1" t="s">
        <v>122</v>
      </c>
      <c r="P2820" s="1" t="s">
        <v>246</v>
      </c>
      <c r="Q2820" s="1" t="s">
        <v>247</v>
      </c>
      <c r="R2820" s="1" t="s">
        <v>13165</v>
      </c>
      <c r="S2820" s="1" t="s">
        <v>12485</v>
      </c>
      <c r="T2820" s="1" t="s">
        <v>254</v>
      </c>
      <c r="U2820" s="1" t="s">
        <v>377</v>
      </c>
      <c r="V2820" s="18">
        <v>3.3437500000000002E-2</v>
      </c>
      <c r="W2820" s="18">
        <v>3.4606481481481481E-2</v>
      </c>
      <c r="X2820" s="18">
        <v>1.1689814814814816E-3</v>
      </c>
      <c r="Y2820" s="1" t="e">
        <f>VLOOKUP(A2820,tickets!A:A,1,0)</f>
        <v>#N/A</v>
      </c>
    </row>
    <row r="2821" spans="1:25" x14ac:dyDescent="0.2">
      <c r="A2821" s="1" t="s">
        <v>10836</v>
      </c>
      <c r="B2821" s="1" t="s">
        <v>115</v>
      </c>
      <c r="C2821" s="1" t="s">
        <v>21</v>
      </c>
      <c r="D2821" s="1" t="s">
        <v>243</v>
      </c>
      <c r="E2821" s="1" t="s">
        <v>498</v>
      </c>
      <c r="F2821" s="1" t="s">
        <v>120</v>
      </c>
      <c r="G2821" s="1" t="s">
        <v>116</v>
      </c>
      <c r="H2821" s="1" t="s">
        <v>40</v>
      </c>
      <c r="I2821" s="1" t="s">
        <v>117</v>
      </c>
      <c r="J2821" s="1" t="s">
        <v>81</v>
      </c>
      <c r="K2821" s="1" t="s">
        <v>111</v>
      </c>
      <c r="L2821" s="1" t="s">
        <v>10840</v>
      </c>
      <c r="M2821" s="1" t="s">
        <v>10837</v>
      </c>
      <c r="N2821" s="1" t="s">
        <v>10838</v>
      </c>
      <c r="O2821" s="1" t="s">
        <v>122</v>
      </c>
      <c r="P2821" s="1" t="s">
        <v>266</v>
      </c>
      <c r="Q2821" s="1" t="s">
        <v>343</v>
      </c>
      <c r="R2821" s="1" t="s">
        <v>10839</v>
      </c>
      <c r="S2821" s="1" t="s">
        <v>12485</v>
      </c>
      <c r="T2821" s="1" t="s">
        <v>13166</v>
      </c>
      <c r="U2821" s="1" t="s">
        <v>13167</v>
      </c>
      <c r="V2821" s="18">
        <v>0.15216435185185184</v>
      </c>
      <c r="W2821" s="18">
        <v>0.21605324074074073</v>
      </c>
      <c r="X2821" s="18">
        <v>6.3888888888888884E-2</v>
      </c>
      <c r="Y2821" s="1" t="e">
        <f>VLOOKUP(A2821,tickets!A:A,1,0)</f>
        <v>#N/A</v>
      </c>
    </row>
    <row r="2822" spans="1:25" hidden="1" x14ac:dyDescent="0.2">
      <c r="A2822" s="1" t="s">
        <v>10756</v>
      </c>
      <c r="B2822" s="1" t="s">
        <v>115</v>
      </c>
      <c r="C2822" s="1" t="s">
        <v>15</v>
      </c>
      <c r="D2822" s="1" t="s">
        <v>243</v>
      </c>
      <c r="E2822" s="1" t="s">
        <v>53</v>
      </c>
      <c r="F2822" s="1" t="s">
        <v>191</v>
      </c>
      <c r="G2822" s="1" t="s">
        <v>116</v>
      </c>
      <c r="H2822" s="1" t="s">
        <v>40</v>
      </c>
      <c r="I2822" s="1" t="s">
        <v>117</v>
      </c>
      <c r="J2822" s="1" t="s">
        <v>80</v>
      </c>
      <c r="K2822" s="1" t="s">
        <v>111</v>
      </c>
      <c r="L2822" s="1" t="s">
        <v>10760</v>
      </c>
      <c r="M2822" s="1" t="s">
        <v>10757</v>
      </c>
      <c r="N2822" s="1" t="s">
        <v>10758</v>
      </c>
      <c r="O2822" s="1" t="s">
        <v>165</v>
      </c>
      <c r="P2822" s="1" t="s">
        <v>246</v>
      </c>
      <c r="Q2822" s="1" t="s">
        <v>247</v>
      </c>
      <c r="R2822" s="1" t="s">
        <v>10759</v>
      </c>
      <c r="S2822" s="1" t="s">
        <v>10759</v>
      </c>
      <c r="T2822" s="1" t="s">
        <v>13168</v>
      </c>
      <c r="U2822" s="1" t="s">
        <v>13169</v>
      </c>
      <c r="V2822" s="18">
        <v>0</v>
      </c>
      <c r="W2822" s="18">
        <v>9.1203703703703707E-3</v>
      </c>
      <c r="X2822" s="18">
        <v>9.1203703703703707E-3</v>
      </c>
      <c r="Y2822" s="1" t="e">
        <f>VLOOKUP(A2822,tickets!A:A,1,0)</f>
        <v>#N/A</v>
      </c>
    </row>
    <row r="2823" spans="1:25" x14ac:dyDescent="0.2">
      <c r="A2823" s="1" t="s">
        <v>10821</v>
      </c>
      <c r="B2823" s="1" t="s">
        <v>115</v>
      </c>
      <c r="C2823" s="1" t="s">
        <v>18</v>
      </c>
      <c r="D2823" s="1" t="s">
        <v>257</v>
      </c>
      <c r="E2823" s="1" t="s">
        <v>58</v>
      </c>
      <c r="F2823" s="1" t="s">
        <v>471</v>
      </c>
      <c r="G2823" s="1" t="s">
        <v>110</v>
      </c>
      <c r="H2823" s="1" t="s">
        <v>50</v>
      </c>
      <c r="I2823" s="1" t="s">
        <v>109</v>
      </c>
      <c r="J2823" s="1" t="s">
        <v>81</v>
      </c>
      <c r="K2823" s="1" t="s">
        <v>114</v>
      </c>
      <c r="L2823" s="1" t="s">
        <v>10825</v>
      </c>
      <c r="M2823" s="1" t="s">
        <v>10822</v>
      </c>
      <c r="N2823" s="1" t="s">
        <v>10823</v>
      </c>
      <c r="O2823" s="1" t="s">
        <v>122</v>
      </c>
      <c r="P2823" s="1" t="s">
        <v>246</v>
      </c>
      <c r="Q2823" s="1" t="s">
        <v>247</v>
      </c>
      <c r="R2823" s="1" t="s">
        <v>10824</v>
      </c>
      <c r="S2823" s="1" t="s">
        <v>12485</v>
      </c>
      <c r="T2823" s="1" t="s">
        <v>13170</v>
      </c>
      <c r="U2823" s="1" t="s">
        <v>13171</v>
      </c>
      <c r="V2823" s="18">
        <v>0</v>
      </c>
      <c r="W2823" s="18">
        <v>0.11541666666666667</v>
      </c>
      <c r="X2823" s="18">
        <v>0.11541666666666667</v>
      </c>
      <c r="Y2823" s="1" t="e">
        <f>VLOOKUP(A2823,tickets!A:A,1,0)</f>
        <v>#N/A</v>
      </c>
    </row>
    <row r="2824" spans="1:25" x14ac:dyDescent="0.2">
      <c r="A2824" s="1" t="s">
        <v>10791</v>
      </c>
      <c r="B2824" s="1" t="s">
        <v>167</v>
      </c>
      <c r="C2824" s="1" t="s">
        <v>22</v>
      </c>
      <c r="D2824" s="1" t="s">
        <v>22</v>
      </c>
      <c r="E2824" s="1" t="s">
        <v>665</v>
      </c>
      <c r="F2824" s="1" t="s">
        <v>667</v>
      </c>
      <c r="G2824" s="1" t="s">
        <v>116</v>
      </c>
      <c r="H2824" s="1" t="s">
        <v>50</v>
      </c>
      <c r="I2824" s="1" t="s">
        <v>109</v>
      </c>
      <c r="J2824" s="1" t="s">
        <v>81</v>
      </c>
      <c r="K2824" s="1" t="s">
        <v>111</v>
      </c>
      <c r="L2824" s="1" t="s">
        <v>10795</v>
      </c>
      <c r="M2824" s="1" t="s">
        <v>10792</v>
      </c>
      <c r="N2824" s="1" t="s">
        <v>10793</v>
      </c>
      <c r="O2824" s="1" t="s">
        <v>122</v>
      </c>
      <c r="P2824" s="1" t="s">
        <v>266</v>
      </c>
      <c r="Q2824" s="1" t="s">
        <v>1046</v>
      </c>
      <c r="R2824" s="1" t="s">
        <v>10794</v>
      </c>
      <c r="S2824" s="1" t="s">
        <v>12485</v>
      </c>
      <c r="T2824" s="1" t="s">
        <v>1049</v>
      </c>
      <c r="U2824" s="1" t="s">
        <v>1048</v>
      </c>
      <c r="V2824" s="18">
        <v>0</v>
      </c>
      <c r="W2824" s="18">
        <v>4.0625000000000001E-2</v>
      </c>
      <c r="X2824" s="18">
        <v>4.0625000000000001E-2</v>
      </c>
      <c r="Y2824" s="1" t="e">
        <f>VLOOKUP(A2824,tickets!A:A,1,0)</f>
        <v>#N/A</v>
      </c>
    </row>
    <row r="2825" spans="1:25" x14ac:dyDescent="0.2">
      <c r="A2825" s="1" t="s">
        <v>10796</v>
      </c>
      <c r="B2825" s="1" t="s">
        <v>167</v>
      </c>
      <c r="C2825" s="1" t="s">
        <v>22</v>
      </c>
      <c r="D2825" s="1" t="s">
        <v>22</v>
      </c>
      <c r="E2825" s="1" t="s">
        <v>665</v>
      </c>
      <c r="F2825" s="1" t="s">
        <v>667</v>
      </c>
      <c r="G2825" s="1" t="s">
        <v>116</v>
      </c>
      <c r="H2825" s="1" t="s">
        <v>50</v>
      </c>
      <c r="I2825" s="1" t="s">
        <v>109</v>
      </c>
      <c r="J2825" s="1" t="s">
        <v>81</v>
      </c>
      <c r="K2825" s="1" t="s">
        <v>111</v>
      </c>
      <c r="L2825" s="1" t="s">
        <v>10800</v>
      </c>
      <c r="M2825" s="1" t="s">
        <v>10797</v>
      </c>
      <c r="N2825" s="1" t="s">
        <v>10798</v>
      </c>
      <c r="O2825" s="1" t="s">
        <v>122</v>
      </c>
      <c r="P2825" s="1" t="s">
        <v>266</v>
      </c>
      <c r="Q2825" s="1" t="s">
        <v>1046</v>
      </c>
      <c r="R2825" s="1" t="s">
        <v>10799</v>
      </c>
      <c r="S2825" s="1" t="s">
        <v>12485</v>
      </c>
      <c r="T2825" s="1" t="s">
        <v>1049</v>
      </c>
      <c r="U2825" s="1" t="s">
        <v>1048</v>
      </c>
      <c r="V2825" s="18">
        <v>0</v>
      </c>
      <c r="W2825" s="18">
        <v>6.2118055555555551E-2</v>
      </c>
      <c r="X2825" s="18">
        <v>6.2118055555555551E-2</v>
      </c>
      <c r="Y2825" s="1" t="e">
        <f>VLOOKUP(A2825,tickets!A:A,1,0)</f>
        <v>#N/A</v>
      </c>
    </row>
    <row r="2826" spans="1:25" x14ac:dyDescent="0.2">
      <c r="A2826" s="1" t="s">
        <v>10801</v>
      </c>
      <c r="B2826" s="1" t="s">
        <v>167</v>
      </c>
      <c r="C2826" s="1" t="s">
        <v>22</v>
      </c>
      <c r="D2826" s="1" t="s">
        <v>22</v>
      </c>
      <c r="E2826" s="1" t="s">
        <v>665</v>
      </c>
      <c r="F2826" s="1" t="s">
        <v>667</v>
      </c>
      <c r="G2826" s="1" t="s">
        <v>116</v>
      </c>
      <c r="H2826" s="1" t="s">
        <v>50</v>
      </c>
      <c r="I2826" s="1" t="s">
        <v>109</v>
      </c>
      <c r="J2826" s="1" t="s">
        <v>81</v>
      </c>
      <c r="K2826" s="1" t="s">
        <v>111</v>
      </c>
      <c r="L2826" s="1" t="s">
        <v>10805</v>
      </c>
      <c r="M2826" s="1" t="s">
        <v>10802</v>
      </c>
      <c r="N2826" s="1" t="s">
        <v>10803</v>
      </c>
      <c r="O2826" s="1" t="s">
        <v>122</v>
      </c>
      <c r="P2826" s="1" t="s">
        <v>266</v>
      </c>
      <c r="Q2826" s="1" t="s">
        <v>330</v>
      </c>
      <c r="R2826" s="1" t="s">
        <v>10804</v>
      </c>
      <c r="S2826" s="1" t="s">
        <v>12485</v>
      </c>
      <c r="T2826" s="1" t="s">
        <v>13172</v>
      </c>
      <c r="U2826" s="1" t="s">
        <v>13173</v>
      </c>
      <c r="V2826" s="18">
        <v>0</v>
      </c>
      <c r="W2826" s="18">
        <v>6.4490740740740737E-2</v>
      </c>
      <c r="X2826" s="18">
        <v>6.4490740740740737E-2</v>
      </c>
      <c r="Y2826" s="1" t="e">
        <f>VLOOKUP(A2826,tickets!A:A,1,0)</f>
        <v>#N/A</v>
      </c>
    </row>
    <row r="2827" spans="1:25" x14ac:dyDescent="0.2">
      <c r="A2827" s="1" t="s">
        <v>10781</v>
      </c>
      <c r="B2827" s="1" t="s">
        <v>112</v>
      </c>
      <c r="C2827" s="1" t="s">
        <v>18</v>
      </c>
      <c r="D2827" s="1" t="s">
        <v>18</v>
      </c>
      <c r="E2827" s="1" t="s">
        <v>499</v>
      </c>
      <c r="F2827" s="1" t="s">
        <v>1770</v>
      </c>
      <c r="G2827" s="1" t="s">
        <v>110</v>
      </c>
      <c r="H2827" s="1" t="s">
        <v>50</v>
      </c>
      <c r="I2827" s="1" t="s">
        <v>109</v>
      </c>
      <c r="J2827" s="1" t="s">
        <v>81</v>
      </c>
      <c r="K2827" s="1" t="s">
        <v>111</v>
      </c>
      <c r="L2827" s="1" t="s">
        <v>10785</v>
      </c>
      <c r="M2827" s="1" t="s">
        <v>10782</v>
      </c>
      <c r="N2827" s="1" t="s">
        <v>10783</v>
      </c>
      <c r="O2827" s="1" t="s">
        <v>122</v>
      </c>
      <c r="P2827" s="1" t="s">
        <v>266</v>
      </c>
      <c r="Q2827" s="1" t="s">
        <v>267</v>
      </c>
      <c r="R2827" s="1" t="s">
        <v>10784</v>
      </c>
      <c r="S2827" s="1" t="s">
        <v>12485</v>
      </c>
      <c r="T2827" s="1" t="s">
        <v>10785</v>
      </c>
      <c r="U2827" s="1" t="s">
        <v>10785</v>
      </c>
      <c r="V2827" s="18">
        <v>0</v>
      </c>
      <c r="W2827" s="18">
        <v>4.6990740740740743E-3</v>
      </c>
      <c r="X2827" s="18">
        <v>4.6990740740740743E-3</v>
      </c>
      <c r="Y2827" s="1" t="e">
        <f>VLOOKUP(A2827,tickets!A:A,1,0)</f>
        <v>#N/A</v>
      </c>
    </row>
    <row r="2828" spans="1:25" x14ac:dyDescent="0.2">
      <c r="A2828" s="1" t="s">
        <v>10776</v>
      </c>
      <c r="B2828" s="1" t="s">
        <v>112</v>
      </c>
      <c r="C2828" s="1" t="s">
        <v>18</v>
      </c>
      <c r="D2828" s="1" t="s">
        <v>18</v>
      </c>
      <c r="E2828" s="1" t="s">
        <v>499</v>
      </c>
      <c r="F2828" s="1" t="s">
        <v>1770</v>
      </c>
      <c r="G2828" s="1" t="s">
        <v>110</v>
      </c>
      <c r="H2828" s="1" t="s">
        <v>50</v>
      </c>
      <c r="I2828" s="1" t="s">
        <v>109</v>
      </c>
      <c r="J2828" s="1" t="s">
        <v>81</v>
      </c>
      <c r="K2828" s="1" t="s">
        <v>111</v>
      </c>
      <c r="L2828" s="1" t="s">
        <v>10780</v>
      </c>
      <c r="M2828" s="1" t="s">
        <v>10777</v>
      </c>
      <c r="N2828" s="1" t="s">
        <v>10778</v>
      </c>
      <c r="O2828" s="1" t="s">
        <v>122</v>
      </c>
      <c r="P2828" s="1" t="s">
        <v>266</v>
      </c>
      <c r="Q2828" s="1" t="s">
        <v>267</v>
      </c>
      <c r="R2828" s="1" t="s">
        <v>10779</v>
      </c>
      <c r="S2828" s="1" t="s">
        <v>12485</v>
      </c>
      <c r="T2828" s="1" t="s">
        <v>10780</v>
      </c>
      <c r="U2828" s="1" t="s">
        <v>13174</v>
      </c>
      <c r="V2828" s="18">
        <v>0</v>
      </c>
      <c r="W2828" s="18">
        <v>3.5995370370370369E-3</v>
      </c>
      <c r="X2828" s="18">
        <v>3.5995370370370369E-3</v>
      </c>
      <c r="Y2828" s="1" t="e">
        <f>VLOOKUP(A2828,tickets!A:A,1,0)</f>
        <v>#N/A</v>
      </c>
    </row>
    <row r="2829" spans="1:25" x14ac:dyDescent="0.2">
      <c r="A2829" s="1" t="s">
        <v>10771</v>
      </c>
      <c r="B2829" s="1" t="s">
        <v>112</v>
      </c>
      <c r="C2829" s="1" t="s">
        <v>18</v>
      </c>
      <c r="D2829" s="1" t="s">
        <v>18</v>
      </c>
      <c r="E2829" s="1" t="s">
        <v>499</v>
      </c>
      <c r="F2829" s="1" t="s">
        <v>1770</v>
      </c>
      <c r="G2829" s="1" t="s">
        <v>110</v>
      </c>
      <c r="H2829" s="1" t="s">
        <v>50</v>
      </c>
      <c r="I2829" s="1" t="s">
        <v>109</v>
      </c>
      <c r="J2829" s="1" t="s">
        <v>81</v>
      </c>
      <c r="K2829" s="1" t="s">
        <v>111</v>
      </c>
      <c r="L2829" s="1" t="s">
        <v>10775</v>
      </c>
      <c r="M2829" s="1" t="s">
        <v>10772</v>
      </c>
      <c r="N2829" s="1" t="s">
        <v>10773</v>
      </c>
      <c r="O2829" s="1" t="s">
        <v>122</v>
      </c>
      <c r="P2829" s="1" t="s">
        <v>266</v>
      </c>
      <c r="Q2829" s="1" t="s">
        <v>267</v>
      </c>
      <c r="R2829" s="1" t="s">
        <v>10774</v>
      </c>
      <c r="S2829" s="1" t="s">
        <v>12485</v>
      </c>
      <c r="T2829" s="1" t="s">
        <v>10775</v>
      </c>
      <c r="U2829" s="1" t="s">
        <v>10775</v>
      </c>
      <c r="V2829" s="18">
        <v>0</v>
      </c>
      <c r="W2829" s="18">
        <v>2.7314814814814819E-3</v>
      </c>
      <c r="X2829" s="18">
        <v>2.7314814814814819E-3</v>
      </c>
      <c r="Y2829" s="1" t="e">
        <f>VLOOKUP(A2829,tickets!A:A,1,0)</f>
        <v>#N/A</v>
      </c>
    </row>
    <row r="2830" spans="1:25" x14ac:dyDescent="0.2">
      <c r="A2830" s="1" t="s">
        <v>10766</v>
      </c>
      <c r="B2830" s="1" t="s">
        <v>112</v>
      </c>
      <c r="C2830" s="1" t="s">
        <v>18</v>
      </c>
      <c r="D2830" s="1" t="s">
        <v>18</v>
      </c>
      <c r="E2830" s="1" t="s">
        <v>499</v>
      </c>
      <c r="F2830" s="1" t="s">
        <v>1770</v>
      </c>
      <c r="G2830" s="1" t="s">
        <v>110</v>
      </c>
      <c r="H2830" s="1" t="s">
        <v>50</v>
      </c>
      <c r="I2830" s="1" t="s">
        <v>109</v>
      </c>
      <c r="J2830" s="1" t="s">
        <v>81</v>
      </c>
      <c r="K2830" s="1" t="s">
        <v>111</v>
      </c>
      <c r="L2830" s="1" t="s">
        <v>10770</v>
      </c>
      <c r="M2830" s="1" t="s">
        <v>10767</v>
      </c>
      <c r="N2830" s="1" t="s">
        <v>10768</v>
      </c>
      <c r="O2830" s="1" t="s">
        <v>122</v>
      </c>
      <c r="P2830" s="1" t="s">
        <v>266</v>
      </c>
      <c r="Q2830" s="1" t="s">
        <v>267</v>
      </c>
      <c r="R2830" s="1" t="s">
        <v>10769</v>
      </c>
      <c r="S2830" s="1" t="s">
        <v>12485</v>
      </c>
      <c r="T2830" s="1" t="s">
        <v>13175</v>
      </c>
      <c r="U2830" s="1" t="s">
        <v>10770</v>
      </c>
      <c r="V2830" s="18">
        <v>0</v>
      </c>
      <c r="W2830" s="18">
        <v>1.6319444444444445E-3</v>
      </c>
      <c r="X2830" s="18">
        <v>1.6319444444444445E-3</v>
      </c>
      <c r="Y2830" s="1" t="e">
        <f>VLOOKUP(A2830,tickets!A:A,1,0)</f>
        <v>#N/A</v>
      </c>
    </row>
    <row r="2831" spans="1:25" x14ac:dyDescent="0.2">
      <c r="A2831" s="1" t="s">
        <v>10761</v>
      </c>
      <c r="B2831" s="1" t="s">
        <v>112</v>
      </c>
      <c r="C2831" s="1" t="s">
        <v>18</v>
      </c>
      <c r="D2831" s="1" t="s">
        <v>18</v>
      </c>
      <c r="E2831" s="1" t="s">
        <v>499</v>
      </c>
      <c r="F2831" s="1" t="s">
        <v>1770</v>
      </c>
      <c r="G2831" s="1" t="s">
        <v>110</v>
      </c>
      <c r="H2831" s="1" t="s">
        <v>50</v>
      </c>
      <c r="I2831" s="1" t="s">
        <v>109</v>
      </c>
      <c r="J2831" s="1" t="s">
        <v>81</v>
      </c>
      <c r="K2831" s="1" t="s">
        <v>111</v>
      </c>
      <c r="L2831" s="1" t="s">
        <v>10765</v>
      </c>
      <c r="M2831" s="1" t="s">
        <v>10762</v>
      </c>
      <c r="N2831" s="1" t="s">
        <v>10763</v>
      </c>
      <c r="O2831" s="1" t="s">
        <v>122</v>
      </c>
      <c r="P2831" s="1" t="s">
        <v>266</v>
      </c>
      <c r="Q2831" s="1" t="s">
        <v>267</v>
      </c>
      <c r="R2831" s="1" t="s">
        <v>10764</v>
      </c>
      <c r="S2831" s="1" t="s">
        <v>12485</v>
      </c>
      <c r="T2831" s="1" t="s">
        <v>10765</v>
      </c>
      <c r="U2831" s="1" t="s">
        <v>6339</v>
      </c>
      <c r="V2831" s="18">
        <v>0</v>
      </c>
      <c r="W2831" s="18">
        <v>6.9444444444444447E-4</v>
      </c>
      <c r="X2831" s="18">
        <v>6.9444444444444447E-4</v>
      </c>
      <c r="Y2831" s="1" t="e">
        <f>VLOOKUP(A2831,tickets!A:A,1,0)</f>
        <v>#N/A</v>
      </c>
    </row>
    <row r="2832" spans="1:25" x14ac:dyDescent="0.2">
      <c r="A2832" s="1" t="s">
        <v>10806</v>
      </c>
      <c r="B2832" s="1" t="s">
        <v>167</v>
      </c>
      <c r="C2832" s="1" t="s">
        <v>22</v>
      </c>
      <c r="D2832" s="1" t="s">
        <v>22</v>
      </c>
      <c r="E2832" s="1" t="s">
        <v>665</v>
      </c>
      <c r="F2832" s="1" t="s">
        <v>667</v>
      </c>
      <c r="G2832" s="1" t="s">
        <v>116</v>
      </c>
      <c r="H2832" s="1" t="s">
        <v>50</v>
      </c>
      <c r="I2832" s="1" t="s">
        <v>109</v>
      </c>
      <c r="J2832" s="1" t="s">
        <v>81</v>
      </c>
      <c r="K2832" s="1" t="s">
        <v>111</v>
      </c>
      <c r="L2832" s="1" t="s">
        <v>10810</v>
      </c>
      <c r="M2832" s="1" t="s">
        <v>10807</v>
      </c>
      <c r="N2832" s="1" t="s">
        <v>10808</v>
      </c>
      <c r="O2832" s="1" t="s">
        <v>122</v>
      </c>
      <c r="P2832" s="1" t="s">
        <v>266</v>
      </c>
      <c r="Q2832" s="1" t="s">
        <v>1046</v>
      </c>
      <c r="R2832" s="1" t="s">
        <v>10809</v>
      </c>
      <c r="S2832" s="1" t="s">
        <v>12485</v>
      </c>
      <c r="T2832" s="1" t="s">
        <v>12901</v>
      </c>
      <c r="U2832" s="1" t="s">
        <v>1048</v>
      </c>
      <c r="V2832" s="18">
        <v>0</v>
      </c>
      <c r="W2832" s="18">
        <v>6.4386574074074068E-2</v>
      </c>
      <c r="X2832" s="18">
        <v>6.4386574074074068E-2</v>
      </c>
      <c r="Y2832" s="1" t="e">
        <f>VLOOKUP(A2832,tickets!A:A,1,0)</f>
        <v>#N/A</v>
      </c>
    </row>
    <row r="2833" spans="1:25" x14ac:dyDescent="0.2">
      <c r="A2833" s="1" t="s">
        <v>10816</v>
      </c>
      <c r="B2833" s="1" t="s">
        <v>167</v>
      </c>
      <c r="C2833" s="1" t="s">
        <v>22</v>
      </c>
      <c r="D2833" s="1" t="s">
        <v>22</v>
      </c>
      <c r="E2833" s="1" t="s">
        <v>665</v>
      </c>
      <c r="F2833" s="1" t="s">
        <v>667</v>
      </c>
      <c r="G2833" s="1" t="s">
        <v>116</v>
      </c>
      <c r="H2833" s="1" t="s">
        <v>50</v>
      </c>
      <c r="I2833" s="1" t="s">
        <v>109</v>
      </c>
      <c r="J2833" s="1" t="s">
        <v>81</v>
      </c>
      <c r="K2833" s="1" t="s">
        <v>111</v>
      </c>
      <c r="L2833" s="1" t="s">
        <v>10820</v>
      </c>
      <c r="M2833" s="1" t="s">
        <v>10817</v>
      </c>
      <c r="N2833" s="1" t="s">
        <v>10818</v>
      </c>
      <c r="O2833" s="1" t="s">
        <v>122</v>
      </c>
      <c r="P2833" s="1" t="s">
        <v>266</v>
      </c>
      <c r="Q2833" s="1" t="s">
        <v>330</v>
      </c>
      <c r="R2833" s="1" t="s">
        <v>10819</v>
      </c>
      <c r="S2833" s="1" t="s">
        <v>12485</v>
      </c>
      <c r="T2833" s="1" t="s">
        <v>13172</v>
      </c>
      <c r="U2833" s="1" t="s">
        <v>13176</v>
      </c>
      <c r="V2833" s="18">
        <v>0</v>
      </c>
      <c r="W2833" s="18">
        <v>7.4479166666666666E-2</v>
      </c>
      <c r="X2833" s="18">
        <v>7.4479166666666666E-2</v>
      </c>
      <c r="Y2833" s="1" t="e">
        <f>VLOOKUP(A2833,tickets!A:A,1,0)</f>
        <v>#N/A</v>
      </c>
    </row>
    <row r="2834" spans="1:25" x14ac:dyDescent="0.2">
      <c r="A2834" s="1" t="s">
        <v>10826</v>
      </c>
      <c r="B2834" s="1" t="s">
        <v>167</v>
      </c>
      <c r="C2834" s="1" t="s">
        <v>22</v>
      </c>
      <c r="D2834" s="1" t="s">
        <v>22</v>
      </c>
      <c r="E2834" s="1" t="s">
        <v>665</v>
      </c>
      <c r="F2834" s="1" t="s">
        <v>667</v>
      </c>
      <c r="G2834" s="1" t="s">
        <v>116</v>
      </c>
      <c r="H2834" s="1" t="s">
        <v>50</v>
      </c>
      <c r="I2834" s="1" t="s">
        <v>109</v>
      </c>
      <c r="J2834" s="1" t="s">
        <v>81</v>
      </c>
      <c r="K2834" s="1" t="s">
        <v>111</v>
      </c>
      <c r="L2834" s="1" t="s">
        <v>10830</v>
      </c>
      <c r="M2834" s="1" t="s">
        <v>10827</v>
      </c>
      <c r="N2834" s="1" t="s">
        <v>10828</v>
      </c>
      <c r="O2834" s="1" t="s">
        <v>122</v>
      </c>
      <c r="P2834" s="1" t="s">
        <v>266</v>
      </c>
      <c r="Q2834" s="1" t="s">
        <v>1046</v>
      </c>
      <c r="R2834" s="1" t="s">
        <v>10829</v>
      </c>
      <c r="S2834" s="1" t="s">
        <v>12485</v>
      </c>
      <c r="T2834" s="1" t="s">
        <v>12901</v>
      </c>
      <c r="U2834" s="1" t="s">
        <v>1048</v>
      </c>
      <c r="V2834" s="18">
        <v>0</v>
      </c>
      <c r="W2834" s="18">
        <v>0.12884259259259259</v>
      </c>
      <c r="X2834" s="18">
        <v>0.12884259259259259</v>
      </c>
      <c r="Y2834" s="1" t="e">
        <f>VLOOKUP(A2834,tickets!A:A,1,0)</f>
        <v>#N/A</v>
      </c>
    </row>
    <row r="2835" spans="1:25" x14ac:dyDescent="0.2">
      <c r="A2835" s="1" t="s">
        <v>10831</v>
      </c>
      <c r="B2835" s="1" t="s">
        <v>167</v>
      </c>
      <c r="C2835" s="1" t="s">
        <v>22</v>
      </c>
      <c r="D2835" s="1" t="s">
        <v>22</v>
      </c>
      <c r="E2835" s="1" t="s">
        <v>665</v>
      </c>
      <c r="F2835" s="1" t="s">
        <v>667</v>
      </c>
      <c r="G2835" s="1" t="s">
        <v>116</v>
      </c>
      <c r="H2835" s="1" t="s">
        <v>50</v>
      </c>
      <c r="I2835" s="1" t="s">
        <v>109</v>
      </c>
      <c r="J2835" s="1" t="s">
        <v>81</v>
      </c>
      <c r="K2835" s="1" t="s">
        <v>111</v>
      </c>
      <c r="L2835" s="1" t="s">
        <v>10835</v>
      </c>
      <c r="M2835" s="1" t="s">
        <v>10832</v>
      </c>
      <c r="N2835" s="1" t="s">
        <v>10833</v>
      </c>
      <c r="O2835" s="1" t="s">
        <v>122</v>
      </c>
      <c r="P2835" s="1" t="s">
        <v>266</v>
      </c>
      <c r="Q2835" s="1" t="s">
        <v>330</v>
      </c>
      <c r="R2835" s="1" t="s">
        <v>10834</v>
      </c>
      <c r="S2835" s="1" t="s">
        <v>12485</v>
      </c>
      <c r="T2835" s="1" t="s">
        <v>13172</v>
      </c>
      <c r="U2835" s="1" t="s">
        <v>13177</v>
      </c>
      <c r="V2835" s="18">
        <v>0</v>
      </c>
      <c r="W2835" s="18">
        <v>0.12690972222222222</v>
      </c>
      <c r="X2835" s="18">
        <v>0.12690972222222222</v>
      </c>
      <c r="Y2835" s="1" t="e">
        <f>VLOOKUP(A2835,tickets!A:A,1,0)</f>
        <v>#N/A</v>
      </c>
    </row>
    <row r="2836" spans="1:25" x14ac:dyDescent="0.2">
      <c r="A2836" s="1" t="s">
        <v>10876</v>
      </c>
      <c r="B2836" s="1" t="s">
        <v>115</v>
      </c>
      <c r="C2836" s="1" t="s">
        <v>22</v>
      </c>
      <c r="D2836" s="1" t="s">
        <v>243</v>
      </c>
      <c r="E2836" s="1" t="s">
        <v>47</v>
      </c>
      <c r="F2836" s="1" t="s">
        <v>191</v>
      </c>
      <c r="G2836" s="1" t="s">
        <v>116</v>
      </c>
      <c r="H2836" s="1" t="s">
        <v>40</v>
      </c>
      <c r="I2836" s="1" t="s">
        <v>117</v>
      </c>
      <c r="J2836" s="1" t="s">
        <v>81</v>
      </c>
      <c r="K2836" s="1" t="s">
        <v>170</v>
      </c>
      <c r="L2836" s="1" t="s">
        <v>3997</v>
      </c>
      <c r="M2836" s="1" t="s">
        <v>10877</v>
      </c>
      <c r="N2836" s="1" t="s">
        <v>10878</v>
      </c>
      <c r="O2836" s="1" t="s">
        <v>122</v>
      </c>
      <c r="P2836" s="1" t="s">
        <v>246</v>
      </c>
      <c r="Q2836" s="1" t="s">
        <v>247</v>
      </c>
      <c r="R2836" s="1" t="s">
        <v>10879</v>
      </c>
      <c r="S2836" s="1" t="s">
        <v>12485</v>
      </c>
      <c r="T2836" s="1" t="s">
        <v>13178</v>
      </c>
      <c r="U2836" s="1" t="s">
        <v>13179</v>
      </c>
      <c r="V2836" s="18">
        <v>0</v>
      </c>
      <c r="W2836" s="18">
        <v>1.3321759259259261E-2</v>
      </c>
      <c r="X2836" s="18">
        <v>1.3321759259259261E-2</v>
      </c>
      <c r="Y2836" s="1" t="e">
        <f>VLOOKUP(A2836,tickets!A:A,1,0)</f>
        <v>#N/A</v>
      </c>
    </row>
    <row r="2837" spans="1:25" x14ac:dyDescent="0.2">
      <c r="A2837" s="1" t="s">
        <v>10862</v>
      </c>
      <c r="B2837" s="1" t="s">
        <v>115</v>
      </c>
      <c r="C2837" s="1" t="s">
        <v>14</v>
      </c>
      <c r="D2837" s="1" t="s">
        <v>243</v>
      </c>
      <c r="E2837" s="1" t="s">
        <v>52</v>
      </c>
      <c r="F2837" s="1" t="s">
        <v>191</v>
      </c>
      <c r="G2837" s="1" t="s">
        <v>116</v>
      </c>
      <c r="H2837" s="1" t="s">
        <v>40</v>
      </c>
      <c r="I2837" s="1" t="s">
        <v>117</v>
      </c>
      <c r="J2837" s="1" t="s">
        <v>81</v>
      </c>
      <c r="K2837" s="1" t="s">
        <v>118</v>
      </c>
      <c r="L2837" s="1" t="s">
        <v>10866</v>
      </c>
      <c r="M2837" s="1" t="s">
        <v>10863</v>
      </c>
      <c r="N2837" s="1" t="s">
        <v>10864</v>
      </c>
      <c r="O2837" s="1" t="s">
        <v>122</v>
      </c>
      <c r="P2837" s="1" t="s">
        <v>246</v>
      </c>
      <c r="Q2837" s="1" t="s">
        <v>247</v>
      </c>
      <c r="R2837" s="1" t="s">
        <v>10865</v>
      </c>
      <c r="S2837" s="1" t="s">
        <v>12485</v>
      </c>
      <c r="T2837" s="1" t="s">
        <v>13180</v>
      </c>
      <c r="U2837" s="1" t="s">
        <v>13181</v>
      </c>
      <c r="V2837" s="18">
        <v>0</v>
      </c>
      <c r="W2837" s="18">
        <v>0.11239583333333332</v>
      </c>
      <c r="X2837" s="18">
        <v>0.11239583333333332</v>
      </c>
      <c r="Y2837" s="1" t="e">
        <f>VLOOKUP(A2837,tickets!A:A,1,0)</f>
        <v>#N/A</v>
      </c>
    </row>
    <row r="2838" spans="1:25" x14ac:dyDescent="0.2">
      <c r="A2838" s="1" t="s">
        <v>10857</v>
      </c>
      <c r="B2838" s="1" t="s">
        <v>115</v>
      </c>
      <c r="C2838" s="1" t="s">
        <v>19</v>
      </c>
      <c r="D2838" s="1" t="s">
        <v>243</v>
      </c>
      <c r="E2838" s="1" t="s">
        <v>63</v>
      </c>
      <c r="F2838" s="1" t="s">
        <v>120</v>
      </c>
      <c r="G2838" s="1" t="s">
        <v>116</v>
      </c>
      <c r="H2838" s="1" t="s">
        <v>40</v>
      </c>
      <c r="I2838" s="1" t="s">
        <v>117</v>
      </c>
      <c r="J2838" s="1" t="s">
        <v>81</v>
      </c>
      <c r="K2838" s="1" t="s">
        <v>897</v>
      </c>
      <c r="L2838" s="1" t="s">
        <v>10861</v>
      </c>
      <c r="M2838" s="1" t="s">
        <v>10858</v>
      </c>
      <c r="N2838" s="1" t="s">
        <v>10859</v>
      </c>
      <c r="O2838" s="1" t="s">
        <v>122</v>
      </c>
      <c r="P2838" s="1" t="s">
        <v>246</v>
      </c>
      <c r="Q2838" s="1" t="s">
        <v>247</v>
      </c>
      <c r="R2838" s="1" t="s">
        <v>10860</v>
      </c>
      <c r="S2838" s="1" t="s">
        <v>12485</v>
      </c>
      <c r="T2838" s="1" t="s">
        <v>13182</v>
      </c>
      <c r="U2838" s="1" t="s">
        <v>422</v>
      </c>
      <c r="V2838" s="18">
        <v>2.4826388888888887E-2</v>
      </c>
      <c r="W2838" s="18">
        <v>0.11710648148148149</v>
      </c>
      <c r="X2838" s="18">
        <v>9.228009259259258E-2</v>
      </c>
      <c r="Y2838" s="1" t="e">
        <f>VLOOKUP(A2838,tickets!A:A,1,0)</f>
        <v>#N/A</v>
      </c>
    </row>
    <row r="2839" spans="1:25" hidden="1" x14ac:dyDescent="0.2">
      <c r="A2839" s="1" t="s">
        <v>13183</v>
      </c>
      <c r="B2839" s="1" t="s">
        <v>132</v>
      </c>
      <c r="C2839" s="1" t="s">
        <v>309</v>
      </c>
      <c r="D2839" s="1" t="s">
        <v>374</v>
      </c>
      <c r="E2839" s="1" t="s">
        <v>284</v>
      </c>
      <c r="F2839" s="1" t="s">
        <v>442</v>
      </c>
      <c r="G2839" s="1" t="s">
        <v>116</v>
      </c>
      <c r="H2839" s="1" t="s">
        <v>40</v>
      </c>
      <c r="I2839" s="1" t="s">
        <v>117</v>
      </c>
      <c r="J2839" s="1" t="s">
        <v>81</v>
      </c>
      <c r="K2839" s="1" t="s">
        <v>13150</v>
      </c>
      <c r="L2839" s="1" t="s">
        <v>13151</v>
      </c>
      <c r="M2839" s="1" t="s">
        <v>13184</v>
      </c>
      <c r="N2839" s="1" t="s">
        <v>13185</v>
      </c>
      <c r="O2839" s="1" t="s">
        <v>122</v>
      </c>
      <c r="P2839" s="1" t="s">
        <v>199</v>
      </c>
      <c r="Q2839" s="1" t="s">
        <v>115</v>
      </c>
      <c r="R2839" s="1" t="s">
        <v>13186</v>
      </c>
      <c r="S2839" s="1" t="s">
        <v>12485</v>
      </c>
      <c r="T2839" s="1" t="s">
        <v>13155</v>
      </c>
      <c r="V2839" s="18">
        <v>6.3425925925925915E-3</v>
      </c>
      <c r="W2839" s="18">
        <v>1.2581018518518519E-2</v>
      </c>
      <c r="X2839" s="18">
        <v>6.238425925925925E-3</v>
      </c>
      <c r="Y2839" s="1" t="e">
        <f>VLOOKUP(A2839,tickets!A:A,1,0)</f>
        <v>#N/A</v>
      </c>
    </row>
    <row r="2840" spans="1:25" x14ac:dyDescent="0.2">
      <c r="A2840" s="1" t="s">
        <v>10852</v>
      </c>
      <c r="B2840" s="1" t="s">
        <v>167</v>
      </c>
      <c r="C2840" s="1" t="s">
        <v>22</v>
      </c>
      <c r="D2840" s="1" t="s">
        <v>22</v>
      </c>
      <c r="E2840" s="1" t="s">
        <v>665</v>
      </c>
      <c r="F2840" s="1" t="s">
        <v>667</v>
      </c>
      <c r="G2840" s="1" t="s">
        <v>116</v>
      </c>
      <c r="H2840" s="1" t="s">
        <v>50</v>
      </c>
      <c r="I2840" s="1" t="s">
        <v>109</v>
      </c>
      <c r="J2840" s="1" t="s">
        <v>81</v>
      </c>
      <c r="K2840" s="1" t="s">
        <v>111</v>
      </c>
      <c r="L2840" s="1" t="s">
        <v>10856</v>
      </c>
      <c r="M2840" s="1" t="s">
        <v>10853</v>
      </c>
      <c r="N2840" s="1" t="s">
        <v>10854</v>
      </c>
      <c r="O2840" s="1" t="s">
        <v>122</v>
      </c>
      <c r="P2840" s="1" t="s">
        <v>266</v>
      </c>
      <c r="Q2840" s="1" t="s">
        <v>1046</v>
      </c>
      <c r="R2840" s="1" t="s">
        <v>10855</v>
      </c>
      <c r="S2840" s="1" t="s">
        <v>12485</v>
      </c>
      <c r="T2840" s="1" t="s">
        <v>12901</v>
      </c>
      <c r="U2840" s="1" t="s">
        <v>1048</v>
      </c>
      <c r="V2840" s="18">
        <v>0</v>
      </c>
      <c r="W2840" s="18">
        <v>2.5752314814814815E-2</v>
      </c>
      <c r="X2840" s="18">
        <v>2.5752314814814815E-2</v>
      </c>
      <c r="Y2840" s="1" t="e">
        <f>VLOOKUP(A2840,tickets!A:A,1,0)</f>
        <v>#N/A</v>
      </c>
    </row>
    <row r="2841" spans="1:25" hidden="1" x14ac:dyDescent="0.2">
      <c r="A2841" s="1" t="s">
        <v>13187</v>
      </c>
      <c r="B2841" s="1" t="s">
        <v>132</v>
      </c>
      <c r="C2841" s="1" t="s">
        <v>309</v>
      </c>
      <c r="D2841" s="1" t="s">
        <v>257</v>
      </c>
      <c r="E2841" s="1" t="s">
        <v>284</v>
      </c>
      <c r="F2841" s="1" t="s">
        <v>471</v>
      </c>
      <c r="G2841" s="1" t="s">
        <v>116</v>
      </c>
      <c r="H2841" s="1" t="s">
        <v>40</v>
      </c>
      <c r="I2841" s="1" t="s">
        <v>117</v>
      </c>
      <c r="J2841" s="1" t="s">
        <v>81</v>
      </c>
      <c r="K2841" s="1" t="s">
        <v>427</v>
      </c>
      <c r="L2841" s="1" t="s">
        <v>428</v>
      </c>
      <c r="M2841" s="1" t="s">
        <v>13188</v>
      </c>
      <c r="N2841" s="1" t="s">
        <v>13189</v>
      </c>
      <c r="O2841" s="1" t="s">
        <v>122</v>
      </c>
      <c r="P2841" s="1" t="s">
        <v>199</v>
      </c>
      <c r="Q2841" s="1" t="s">
        <v>115</v>
      </c>
      <c r="R2841" s="1" t="s">
        <v>13190</v>
      </c>
      <c r="S2841" s="1" t="s">
        <v>12485</v>
      </c>
      <c r="T2841" s="1" t="s">
        <v>13007</v>
      </c>
      <c r="V2841" s="18">
        <v>1.8055555555555557E-3</v>
      </c>
      <c r="W2841" s="18">
        <v>5.9143518518518521E-3</v>
      </c>
      <c r="X2841" s="18">
        <v>4.108796296296297E-3</v>
      </c>
      <c r="Y2841" s="1" t="e">
        <f>VLOOKUP(A2841,tickets!A:A,1,0)</f>
        <v>#N/A</v>
      </c>
    </row>
    <row r="2842" spans="1:25" x14ac:dyDescent="0.2">
      <c r="A2842" s="1" t="s">
        <v>10933</v>
      </c>
      <c r="B2842" s="1" t="s">
        <v>112</v>
      </c>
      <c r="C2842" s="1" t="s">
        <v>21</v>
      </c>
      <c r="D2842" s="1" t="s">
        <v>373</v>
      </c>
      <c r="E2842" s="1" t="s">
        <v>43</v>
      </c>
      <c r="F2842" s="1" t="s">
        <v>133</v>
      </c>
      <c r="G2842" s="1" t="s">
        <v>116</v>
      </c>
      <c r="H2842" s="1" t="s">
        <v>50</v>
      </c>
      <c r="I2842" s="1" t="s">
        <v>109</v>
      </c>
      <c r="J2842" s="1" t="s">
        <v>81</v>
      </c>
      <c r="K2842" s="1" t="s">
        <v>121</v>
      </c>
      <c r="L2842" s="1" t="s">
        <v>10934</v>
      </c>
      <c r="M2842" s="1" t="s">
        <v>13191</v>
      </c>
      <c r="N2842" s="1" t="s">
        <v>13192</v>
      </c>
      <c r="O2842" s="1" t="s">
        <v>122</v>
      </c>
      <c r="P2842" s="1" t="s">
        <v>246</v>
      </c>
      <c r="Q2842" s="1" t="s">
        <v>247</v>
      </c>
      <c r="R2842" s="1" t="s">
        <v>13193</v>
      </c>
      <c r="S2842" s="1" t="s">
        <v>12446</v>
      </c>
      <c r="T2842" s="1" t="s">
        <v>13194</v>
      </c>
      <c r="U2842" s="1" t="s">
        <v>13195</v>
      </c>
      <c r="V2842" s="18">
        <v>0.91089120370370369</v>
      </c>
      <c r="W2842" s="18">
        <v>0.9512962962962962</v>
      </c>
      <c r="X2842" s="18">
        <v>4.040509259259259E-2</v>
      </c>
      <c r="Y2842" s="1" t="e">
        <f>VLOOKUP(A2842,tickets!A:A,1,0)</f>
        <v>#N/A</v>
      </c>
    </row>
    <row r="2843" spans="1:25" hidden="1" x14ac:dyDescent="0.2">
      <c r="A2843" s="1" t="s">
        <v>13196</v>
      </c>
      <c r="B2843" s="1" t="s">
        <v>132</v>
      </c>
      <c r="C2843" s="1" t="s">
        <v>256</v>
      </c>
      <c r="D2843" s="1" t="s">
        <v>257</v>
      </c>
      <c r="E2843" s="1" t="s">
        <v>289</v>
      </c>
      <c r="F2843" s="1" t="s">
        <v>471</v>
      </c>
      <c r="G2843" s="1" t="s">
        <v>116</v>
      </c>
      <c r="H2843" s="1" t="s">
        <v>40</v>
      </c>
      <c r="I2843" s="1" t="s">
        <v>117</v>
      </c>
      <c r="J2843" s="1" t="s">
        <v>81</v>
      </c>
      <c r="K2843" s="1" t="s">
        <v>129</v>
      </c>
      <c r="L2843" s="1" t="s">
        <v>264</v>
      </c>
      <c r="M2843" s="1" t="s">
        <v>13197</v>
      </c>
      <c r="N2843" s="1" t="s">
        <v>13198</v>
      </c>
      <c r="O2843" s="1" t="s">
        <v>122</v>
      </c>
      <c r="P2843" s="1" t="s">
        <v>199</v>
      </c>
      <c r="Q2843" s="1" t="s">
        <v>115</v>
      </c>
      <c r="R2843" s="1" t="s">
        <v>13199</v>
      </c>
      <c r="S2843" s="1" t="s">
        <v>12485</v>
      </c>
      <c r="T2843" s="1" t="s">
        <v>13200</v>
      </c>
      <c r="U2843" s="1" t="s">
        <v>262</v>
      </c>
      <c r="V2843" s="18">
        <v>0.13451388888888891</v>
      </c>
      <c r="W2843" s="18">
        <v>0.14538194444444444</v>
      </c>
      <c r="X2843" s="18">
        <v>1.0868055555555556E-2</v>
      </c>
      <c r="Y2843" s="1" t="e">
        <f>VLOOKUP(A2843,tickets!A:A,1,0)</f>
        <v>#N/A</v>
      </c>
    </row>
    <row r="2844" spans="1:25" hidden="1" x14ac:dyDescent="0.2">
      <c r="A2844" s="1" t="s">
        <v>10929</v>
      </c>
      <c r="B2844" s="1" t="s">
        <v>124</v>
      </c>
      <c r="C2844" s="1" t="s">
        <v>18</v>
      </c>
      <c r="D2844" s="1" t="s">
        <v>277</v>
      </c>
      <c r="E2844" s="1" t="s">
        <v>60</v>
      </c>
      <c r="F2844" s="1" t="s">
        <v>125</v>
      </c>
      <c r="G2844" s="1" t="s">
        <v>123</v>
      </c>
      <c r="H2844" s="1" t="s">
        <v>50</v>
      </c>
      <c r="I2844" s="1" t="s">
        <v>109</v>
      </c>
      <c r="J2844" s="1" t="s">
        <v>80</v>
      </c>
      <c r="K2844" s="1" t="s">
        <v>455</v>
      </c>
      <c r="L2844" s="1" t="s">
        <v>3006</v>
      </c>
      <c r="M2844" s="1" t="s">
        <v>13201</v>
      </c>
      <c r="N2844" s="1" t="s">
        <v>13201</v>
      </c>
      <c r="O2844" s="1" t="s">
        <v>122</v>
      </c>
      <c r="P2844" s="1" t="s">
        <v>278</v>
      </c>
      <c r="Q2844" s="1" t="s">
        <v>278</v>
      </c>
      <c r="R2844" s="1" t="s">
        <v>13202</v>
      </c>
      <c r="S2844" s="1" t="s">
        <v>12446</v>
      </c>
      <c r="T2844" s="1" t="s">
        <v>7661</v>
      </c>
      <c r="U2844" s="1" t="s">
        <v>13203</v>
      </c>
      <c r="V2844" s="18">
        <v>1.0476620370370371</v>
      </c>
      <c r="W2844" s="18">
        <v>1.0741203703703703</v>
      </c>
      <c r="X2844" s="18">
        <v>2.6458333333333334E-2</v>
      </c>
      <c r="Y2844" s="1" t="e">
        <f>VLOOKUP(A2844,tickets!A:A,1,0)</f>
        <v>#N/A</v>
      </c>
    </row>
    <row r="2845" spans="1:25" hidden="1" x14ac:dyDescent="0.2">
      <c r="A2845" s="1" t="s">
        <v>13204</v>
      </c>
      <c r="B2845" s="1" t="s">
        <v>132</v>
      </c>
      <c r="C2845" s="1" t="s">
        <v>251</v>
      </c>
      <c r="D2845" s="1" t="s">
        <v>257</v>
      </c>
      <c r="E2845" s="1" t="s">
        <v>297</v>
      </c>
      <c r="F2845" s="1" t="s">
        <v>461</v>
      </c>
      <c r="G2845" s="1" t="s">
        <v>116</v>
      </c>
      <c r="H2845" s="1" t="s">
        <v>40</v>
      </c>
      <c r="I2845" s="1" t="s">
        <v>117</v>
      </c>
      <c r="J2845" s="1" t="s">
        <v>81</v>
      </c>
      <c r="K2845" s="1" t="s">
        <v>337</v>
      </c>
      <c r="L2845" s="1" t="s">
        <v>338</v>
      </c>
      <c r="M2845" s="1" t="s">
        <v>13205</v>
      </c>
      <c r="N2845" s="1" t="s">
        <v>13206</v>
      </c>
      <c r="O2845" s="1" t="s">
        <v>122</v>
      </c>
      <c r="P2845" s="1" t="s">
        <v>246</v>
      </c>
      <c r="Q2845" s="1" t="s">
        <v>247</v>
      </c>
      <c r="R2845" s="1" t="s">
        <v>13207</v>
      </c>
      <c r="S2845" s="1" t="s">
        <v>12485</v>
      </c>
      <c r="T2845" s="1" t="s">
        <v>13208</v>
      </c>
      <c r="U2845" s="1" t="s">
        <v>262</v>
      </c>
      <c r="V2845" s="18">
        <v>8.0879629629629635E-2</v>
      </c>
      <c r="W2845" s="18">
        <v>8.4155092592592587E-2</v>
      </c>
      <c r="X2845" s="18">
        <v>3.2754629629629631E-3</v>
      </c>
      <c r="Y2845" s="1" t="e">
        <f>VLOOKUP(A2845,tickets!A:A,1,0)</f>
        <v>#N/A</v>
      </c>
    </row>
    <row r="2846" spans="1:25" hidden="1" x14ac:dyDescent="0.2">
      <c r="A2846" s="1" t="s">
        <v>10873</v>
      </c>
      <c r="B2846" s="1" t="s">
        <v>124</v>
      </c>
      <c r="C2846" s="1" t="s">
        <v>17</v>
      </c>
      <c r="D2846" s="1" t="s">
        <v>277</v>
      </c>
      <c r="E2846" s="1" t="s">
        <v>10585</v>
      </c>
      <c r="F2846" s="1" t="s">
        <v>125</v>
      </c>
      <c r="G2846" s="1" t="s">
        <v>123</v>
      </c>
      <c r="H2846" s="1" t="s">
        <v>50</v>
      </c>
      <c r="I2846" s="1" t="s">
        <v>109</v>
      </c>
      <c r="J2846" s="1" t="s">
        <v>80</v>
      </c>
      <c r="K2846" s="1" t="s">
        <v>129</v>
      </c>
      <c r="L2846" s="1" t="s">
        <v>3978</v>
      </c>
      <c r="M2846" s="1" t="s">
        <v>10874</v>
      </c>
      <c r="N2846" s="1" t="s">
        <v>10874</v>
      </c>
      <c r="O2846" s="1" t="s">
        <v>122</v>
      </c>
      <c r="P2846" s="1" t="s">
        <v>266</v>
      </c>
      <c r="Q2846" s="1" t="s">
        <v>341</v>
      </c>
      <c r="R2846" s="1" t="s">
        <v>10875</v>
      </c>
      <c r="S2846" s="1" t="s">
        <v>12485</v>
      </c>
      <c r="T2846" s="1" t="s">
        <v>9273</v>
      </c>
      <c r="U2846" s="1" t="s">
        <v>13209</v>
      </c>
      <c r="V2846" s="18">
        <v>4.2604166666666665E-2</v>
      </c>
      <c r="W2846" s="18">
        <v>6.9212962962962962E-2</v>
      </c>
      <c r="X2846" s="18">
        <v>2.6608796296296297E-2</v>
      </c>
      <c r="Y2846" s="1" t="e">
        <f>VLOOKUP(A2846,tickets!A:A,1,0)</f>
        <v>#N/A</v>
      </c>
    </row>
    <row r="2847" spans="1:25" hidden="1" x14ac:dyDescent="0.2">
      <c r="A2847" s="1" t="s">
        <v>13210</v>
      </c>
      <c r="B2847" s="1" t="s">
        <v>132</v>
      </c>
      <c r="C2847" s="1" t="s">
        <v>309</v>
      </c>
      <c r="D2847" s="1" t="s">
        <v>257</v>
      </c>
      <c r="E2847" s="1" t="s">
        <v>284</v>
      </c>
      <c r="F2847" s="1" t="s">
        <v>461</v>
      </c>
      <c r="G2847" s="1" t="s">
        <v>116</v>
      </c>
      <c r="H2847" s="1" t="s">
        <v>40</v>
      </c>
      <c r="I2847" s="1" t="s">
        <v>117</v>
      </c>
      <c r="J2847" s="1" t="s">
        <v>81</v>
      </c>
      <c r="K2847" s="1" t="s">
        <v>111</v>
      </c>
      <c r="L2847" s="1" t="s">
        <v>379</v>
      </c>
      <c r="M2847" s="1" t="s">
        <v>13211</v>
      </c>
      <c r="N2847" s="1" t="s">
        <v>13212</v>
      </c>
      <c r="O2847" s="1" t="s">
        <v>122</v>
      </c>
      <c r="P2847" s="1" t="s">
        <v>199</v>
      </c>
      <c r="Q2847" s="1" t="s">
        <v>115</v>
      </c>
      <c r="R2847" s="1" t="s">
        <v>13213</v>
      </c>
      <c r="S2847" s="1" t="s">
        <v>12485</v>
      </c>
      <c r="T2847" s="1" t="s">
        <v>13214</v>
      </c>
      <c r="V2847" s="18">
        <v>3.0555555555555557E-3</v>
      </c>
      <c r="W2847" s="18">
        <v>1.3194444444444444E-2</v>
      </c>
      <c r="X2847" s="18">
        <v>1.0138888888888888E-2</v>
      </c>
      <c r="Y2847" s="1" t="e">
        <f>VLOOKUP(A2847,tickets!A:A,1,0)</f>
        <v>#N/A</v>
      </c>
    </row>
    <row r="2848" spans="1:25" x14ac:dyDescent="0.2">
      <c r="A2848" s="1" t="s">
        <v>10889</v>
      </c>
      <c r="B2848" s="1" t="s">
        <v>199</v>
      </c>
      <c r="C2848" s="1" t="s">
        <v>14</v>
      </c>
      <c r="D2848" s="1" t="s">
        <v>14</v>
      </c>
      <c r="E2848" s="1" t="s">
        <v>52</v>
      </c>
      <c r="F2848" s="1" t="s">
        <v>452</v>
      </c>
      <c r="G2848" s="1" t="s">
        <v>116</v>
      </c>
      <c r="H2848" s="1" t="s">
        <v>40</v>
      </c>
      <c r="I2848" s="1" t="s">
        <v>117</v>
      </c>
      <c r="J2848" s="1" t="s">
        <v>81</v>
      </c>
      <c r="K2848" s="1" t="s">
        <v>111</v>
      </c>
      <c r="L2848" s="1" t="s">
        <v>10893</v>
      </c>
      <c r="M2848" s="1" t="s">
        <v>10890</v>
      </c>
      <c r="N2848" s="1" t="s">
        <v>10891</v>
      </c>
      <c r="O2848" s="1" t="s">
        <v>122</v>
      </c>
      <c r="P2848" s="1" t="s">
        <v>199</v>
      </c>
      <c r="Q2848" s="1" t="s">
        <v>401</v>
      </c>
      <c r="R2848" s="1" t="s">
        <v>10892</v>
      </c>
      <c r="S2848" s="1" t="s">
        <v>12485</v>
      </c>
      <c r="T2848" s="1" t="s">
        <v>10893</v>
      </c>
      <c r="U2848" s="1" t="s">
        <v>13215</v>
      </c>
      <c r="V2848" s="18">
        <v>0</v>
      </c>
      <c r="W2848" s="18">
        <v>7.3599537037037033E-2</v>
      </c>
      <c r="X2848" s="18">
        <v>7.3599537037037033E-2</v>
      </c>
      <c r="Y2848" s="1" t="e">
        <f>VLOOKUP(A2848,tickets!A:A,1,0)</f>
        <v>#N/A</v>
      </c>
    </row>
    <row r="2849" spans="1:25" x14ac:dyDescent="0.2">
      <c r="A2849" s="1" t="s">
        <v>10880</v>
      </c>
      <c r="B2849" s="1" t="s">
        <v>112</v>
      </c>
      <c r="C2849" s="1" t="s">
        <v>18</v>
      </c>
      <c r="D2849" s="1" t="s">
        <v>18</v>
      </c>
      <c r="E2849" s="1" t="s">
        <v>499</v>
      </c>
      <c r="F2849" s="1" t="s">
        <v>1770</v>
      </c>
      <c r="G2849" s="1" t="s">
        <v>110</v>
      </c>
      <c r="H2849" s="1" t="s">
        <v>50</v>
      </c>
      <c r="I2849" s="1" t="s">
        <v>109</v>
      </c>
      <c r="J2849" s="1" t="s">
        <v>81</v>
      </c>
      <c r="K2849" s="1" t="s">
        <v>111</v>
      </c>
      <c r="L2849" s="1" t="s">
        <v>10883</v>
      </c>
      <c r="M2849" s="1" t="s">
        <v>10881</v>
      </c>
      <c r="N2849" s="1" t="s">
        <v>10882</v>
      </c>
      <c r="O2849" s="1" t="s">
        <v>122</v>
      </c>
      <c r="P2849" s="1" t="s">
        <v>266</v>
      </c>
      <c r="Q2849" s="1" t="s">
        <v>267</v>
      </c>
      <c r="R2849" s="1" t="s">
        <v>10882</v>
      </c>
      <c r="S2849" s="1" t="s">
        <v>12485</v>
      </c>
      <c r="T2849" s="1" t="s">
        <v>10883</v>
      </c>
      <c r="V2849" s="18">
        <v>0</v>
      </c>
      <c r="W2849" s="18">
        <v>5.7870370370370378E-4</v>
      </c>
      <c r="X2849" s="18">
        <v>5.7870370370370378E-4</v>
      </c>
      <c r="Y2849" s="1" t="e">
        <f>VLOOKUP(A2849,tickets!A:A,1,0)</f>
        <v>#N/A</v>
      </c>
    </row>
    <row r="2850" spans="1:25" x14ac:dyDescent="0.2">
      <c r="A2850" s="1" t="s">
        <v>10949</v>
      </c>
      <c r="B2850" s="1" t="s">
        <v>115</v>
      </c>
      <c r="C2850" s="1" t="s">
        <v>13</v>
      </c>
      <c r="D2850" s="1" t="s">
        <v>374</v>
      </c>
      <c r="E2850" s="1" t="s">
        <v>41</v>
      </c>
      <c r="F2850" s="1" t="s">
        <v>149</v>
      </c>
      <c r="G2850" s="1" t="s">
        <v>116</v>
      </c>
      <c r="H2850" s="1" t="s">
        <v>40</v>
      </c>
      <c r="I2850" s="1" t="s">
        <v>117</v>
      </c>
      <c r="J2850" s="1" t="s">
        <v>81</v>
      </c>
      <c r="K2850" s="1" t="s">
        <v>488</v>
      </c>
      <c r="L2850" s="1" t="s">
        <v>10950</v>
      </c>
      <c r="M2850" s="1" t="s">
        <v>13216</v>
      </c>
      <c r="N2850" s="1" t="s">
        <v>13217</v>
      </c>
      <c r="O2850" s="1" t="s">
        <v>122</v>
      </c>
      <c r="P2850" s="1" t="s">
        <v>246</v>
      </c>
      <c r="Q2850" s="1" t="s">
        <v>247</v>
      </c>
      <c r="R2850" s="1" t="s">
        <v>13218</v>
      </c>
      <c r="S2850" s="1" t="s">
        <v>12446</v>
      </c>
      <c r="T2850" s="1" t="s">
        <v>13219</v>
      </c>
      <c r="U2850" s="1" t="s">
        <v>13220</v>
      </c>
      <c r="V2850" s="18">
        <v>0.94724537037037038</v>
      </c>
      <c r="W2850" s="18">
        <v>0.9784722222222223</v>
      </c>
      <c r="X2850" s="18">
        <v>3.1226851851851853E-2</v>
      </c>
      <c r="Y2850" s="1" t="e">
        <f>VLOOKUP(A2850,tickets!A:A,1,0)</f>
        <v>#N/A</v>
      </c>
    </row>
    <row r="2851" spans="1:25" hidden="1" x14ac:dyDescent="0.2">
      <c r="A2851" s="1" t="s">
        <v>13221</v>
      </c>
      <c r="B2851" s="1" t="s">
        <v>132</v>
      </c>
      <c r="C2851" s="1" t="s">
        <v>309</v>
      </c>
      <c r="D2851" s="1" t="s">
        <v>257</v>
      </c>
      <c r="E2851" s="1" t="s">
        <v>284</v>
      </c>
      <c r="F2851" s="1" t="s">
        <v>461</v>
      </c>
      <c r="G2851" s="1" t="s">
        <v>116</v>
      </c>
      <c r="H2851" s="1" t="s">
        <v>40</v>
      </c>
      <c r="I2851" s="1" t="s">
        <v>117</v>
      </c>
      <c r="J2851" s="1" t="s">
        <v>81</v>
      </c>
      <c r="K2851" s="1" t="s">
        <v>129</v>
      </c>
      <c r="L2851" s="1" t="s">
        <v>13222</v>
      </c>
      <c r="M2851" s="1" t="s">
        <v>13223</v>
      </c>
      <c r="N2851" s="1" t="s">
        <v>13224</v>
      </c>
      <c r="O2851" s="1" t="s">
        <v>122</v>
      </c>
      <c r="P2851" s="1" t="s">
        <v>199</v>
      </c>
      <c r="Q2851" s="1" t="s">
        <v>115</v>
      </c>
      <c r="R2851" s="1" t="s">
        <v>13225</v>
      </c>
      <c r="S2851" s="1" t="s">
        <v>12485</v>
      </c>
      <c r="T2851" s="1" t="s">
        <v>13226</v>
      </c>
      <c r="V2851" s="18">
        <v>9.5486111111111101E-3</v>
      </c>
      <c r="W2851" s="18">
        <v>1.3611111111111114E-2</v>
      </c>
      <c r="X2851" s="18">
        <v>4.0624999999999993E-3</v>
      </c>
      <c r="Y2851" s="1" t="e">
        <f>VLOOKUP(A2851,tickets!A:A,1,0)</f>
        <v>#N/A</v>
      </c>
    </row>
    <row r="2852" spans="1:25" hidden="1" x14ac:dyDescent="0.2">
      <c r="A2852" s="1" t="s">
        <v>13227</v>
      </c>
      <c r="B2852" s="1" t="s">
        <v>132</v>
      </c>
      <c r="C2852" s="1" t="s">
        <v>256</v>
      </c>
      <c r="D2852" s="1" t="s">
        <v>257</v>
      </c>
      <c r="E2852" s="1" t="s">
        <v>289</v>
      </c>
      <c r="F2852" s="1" t="s">
        <v>461</v>
      </c>
      <c r="G2852" s="1" t="s">
        <v>116</v>
      </c>
      <c r="H2852" s="1" t="s">
        <v>40</v>
      </c>
      <c r="I2852" s="1" t="s">
        <v>117</v>
      </c>
      <c r="J2852" s="1" t="s">
        <v>81</v>
      </c>
      <c r="K2852" s="1" t="s">
        <v>259</v>
      </c>
      <c r="L2852" s="1" t="s">
        <v>260</v>
      </c>
      <c r="M2852" s="1" t="s">
        <v>13228</v>
      </c>
      <c r="N2852" s="1" t="s">
        <v>13229</v>
      </c>
      <c r="O2852" s="1" t="s">
        <v>122</v>
      </c>
      <c r="P2852" s="1" t="s">
        <v>199</v>
      </c>
      <c r="Q2852" s="1" t="s">
        <v>115</v>
      </c>
      <c r="R2852" s="1" t="s">
        <v>13230</v>
      </c>
      <c r="S2852" s="1" t="s">
        <v>12485</v>
      </c>
      <c r="T2852" s="1" t="s">
        <v>6454</v>
      </c>
      <c r="U2852" s="1" t="s">
        <v>262</v>
      </c>
      <c r="V2852" s="18">
        <v>6.9490740740740742E-2</v>
      </c>
      <c r="W2852" s="18">
        <v>7.273148148148148E-2</v>
      </c>
      <c r="X2852" s="18">
        <v>3.2407407407407406E-3</v>
      </c>
      <c r="Y2852" s="1" t="e">
        <f>VLOOKUP(A2852,tickets!A:A,1,0)</f>
        <v>#N/A</v>
      </c>
    </row>
    <row r="2853" spans="1:25" hidden="1" x14ac:dyDescent="0.2">
      <c r="A2853" s="1" t="s">
        <v>13231</v>
      </c>
      <c r="B2853" s="1" t="s">
        <v>132</v>
      </c>
      <c r="C2853" s="1" t="s">
        <v>256</v>
      </c>
      <c r="D2853" s="1" t="s">
        <v>257</v>
      </c>
      <c r="E2853" s="1" t="s">
        <v>258</v>
      </c>
      <c r="F2853" s="1" t="s">
        <v>461</v>
      </c>
      <c r="G2853" s="1" t="s">
        <v>116</v>
      </c>
      <c r="H2853" s="1" t="s">
        <v>40</v>
      </c>
      <c r="I2853" s="1" t="s">
        <v>117</v>
      </c>
      <c r="J2853" s="1" t="s">
        <v>81</v>
      </c>
      <c r="K2853" s="1" t="s">
        <v>129</v>
      </c>
      <c r="L2853" s="1" t="s">
        <v>6133</v>
      </c>
      <c r="M2853" s="1" t="s">
        <v>13232</v>
      </c>
      <c r="N2853" s="1" t="s">
        <v>13233</v>
      </c>
      <c r="O2853" s="1" t="s">
        <v>122</v>
      </c>
      <c r="P2853" s="1" t="s">
        <v>199</v>
      </c>
      <c r="Q2853" s="1" t="s">
        <v>115</v>
      </c>
      <c r="R2853" s="1" t="s">
        <v>13234</v>
      </c>
      <c r="S2853" s="1" t="s">
        <v>12485</v>
      </c>
      <c r="T2853" s="1" t="s">
        <v>13235</v>
      </c>
      <c r="V2853" s="18">
        <v>0</v>
      </c>
      <c r="W2853" s="18">
        <v>4.9537037037037041E-3</v>
      </c>
      <c r="X2853" s="18">
        <v>4.9537037037037041E-3</v>
      </c>
      <c r="Y2853" s="1" t="e">
        <f>VLOOKUP(A2853,tickets!A:A,1,0)</f>
        <v>#N/A</v>
      </c>
    </row>
    <row r="2854" spans="1:25" hidden="1" x14ac:dyDescent="0.2">
      <c r="A2854" s="1" t="s">
        <v>13236</v>
      </c>
      <c r="B2854" s="1" t="s">
        <v>132</v>
      </c>
      <c r="C2854" s="1" t="s">
        <v>250</v>
      </c>
      <c r="D2854" s="1" t="s">
        <v>251</v>
      </c>
      <c r="E2854" s="1" t="s">
        <v>268</v>
      </c>
      <c r="F2854" s="1" t="s">
        <v>367</v>
      </c>
      <c r="G2854" s="1" t="s">
        <v>110</v>
      </c>
      <c r="H2854" s="1" t="s">
        <v>50</v>
      </c>
      <c r="I2854" s="1" t="s">
        <v>109</v>
      </c>
      <c r="J2854" s="1" t="s">
        <v>81</v>
      </c>
      <c r="K2854" s="1" t="s">
        <v>129</v>
      </c>
      <c r="L2854" s="1" t="s">
        <v>13237</v>
      </c>
      <c r="M2854" s="1" t="s">
        <v>13238</v>
      </c>
      <c r="N2854" s="1" t="s">
        <v>13239</v>
      </c>
      <c r="O2854" s="1" t="s">
        <v>122</v>
      </c>
      <c r="P2854" s="1" t="s">
        <v>246</v>
      </c>
      <c r="Q2854" s="1" t="s">
        <v>247</v>
      </c>
      <c r="R2854" s="1" t="s">
        <v>13240</v>
      </c>
      <c r="S2854" s="1" t="s">
        <v>12485</v>
      </c>
      <c r="T2854" s="1" t="s">
        <v>13237</v>
      </c>
      <c r="U2854" s="1" t="s">
        <v>439</v>
      </c>
      <c r="V2854" s="18">
        <v>8.7962962962962962E-4</v>
      </c>
      <c r="W2854" s="18">
        <v>2.5000000000000001E-3</v>
      </c>
      <c r="X2854" s="18">
        <v>1.6203703703703703E-3</v>
      </c>
      <c r="Y2854" s="1" t="e">
        <f>VLOOKUP(A2854,tickets!A:A,1,0)</f>
        <v>#N/A</v>
      </c>
    </row>
    <row r="2855" spans="1:25" hidden="1" x14ac:dyDescent="0.2">
      <c r="A2855" s="1" t="s">
        <v>13241</v>
      </c>
      <c r="B2855" s="1" t="s">
        <v>132</v>
      </c>
      <c r="C2855" s="1" t="s">
        <v>250</v>
      </c>
      <c r="D2855" s="1" t="s">
        <v>251</v>
      </c>
      <c r="E2855" s="1" t="s">
        <v>268</v>
      </c>
      <c r="F2855" s="1" t="s">
        <v>367</v>
      </c>
      <c r="G2855" s="1" t="s">
        <v>110</v>
      </c>
      <c r="H2855" s="1" t="s">
        <v>50</v>
      </c>
      <c r="I2855" s="1" t="s">
        <v>109</v>
      </c>
      <c r="J2855" s="1" t="s">
        <v>81</v>
      </c>
      <c r="K2855" s="1" t="s">
        <v>129</v>
      </c>
      <c r="L2855" s="1" t="s">
        <v>333</v>
      </c>
      <c r="M2855" s="1" t="s">
        <v>13242</v>
      </c>
      <c r="N2855" s="1" t="s">
        <v>13243</v>
      </c>
      <c r="O2855" s="1" t="s">
        <v>122</v>
      </c>
      <c r="P2855" s="1" t="s">
        <v>246</v>
      </c>
      <c r="Q2855" s="1" t="s">
        <v>247</v>
      </c>
      <c r="R2855" s="1" t="s">
        <v>13244</v>
      </c>
      <c r="S2855" s="1" t="s">
        <v>12485</v>
      </c>
      <c r="T2855" s="1" t="s">
        <v>333</v>
      </c>
      <c r="U2855" s="1" t="s">
        <v>276</v>
      </c>
      <c r="V2855" s="18">
        <v>1.4467592592592594E-3</v>
      </c>
      <c r="W2855" s="18">
        <v>2.2106481481481478E-3</v>
      </c>
      <c r="X2855" s="18">
        <v>7.6388888888888893E-4</v>
      </c>
      <c r="Y2855" s="1" t="e">
        <f>VLOOKUP(A2855,tickets!A:A,1,0)</f>
        <v>#N/A</v>
      </c>
    </row>
    <row r="2856" spans="1:25" x14ac:dyDescent="0.2">
      <c r="A2856" s="1" t="s">
        <v>10904</v>
      </c>
      <c r="B2856" s="1" t="s">
        <v>115</v>
      </c>
      <c r="C2856" s="1" t="s">
        <v>14</v>
      </c>
      <c r="D2856" s="1" t="s">
        <v>243</v>
      </c>
      <c r="E2856" s="1" t="s">
        <v>52</v>
      </c>
      <c r="F2856" s="1" t="s">
        <v>191</v>
      </c>
      <c r="G2856" s="1" t="s">
        <v>116</v>
      </c>
      <c r="H2856" s="1" t="s">
        <v>40</v>
      </c>
      <c r="I2856" s="1" t="s">
        <v>117</v>
      </c>
      <c r="J2856" s="1" t="s">
        <v>81</v>
      </c>
      <c r="K2856" s="1" t="s">
        <v>204</v>
      </c>
      <c r="L2856" s="1" t="s">
        <v>10905</v>
      </c>
      <c r="M2856" s="1" t="s">
        <v>13245</v>
      </c>
      <c r="N2856" s="1" t="s">
        <v>13246</v>
      </c>
      <c r="O2856" s="1" t="s">
        <v>122</v>
      </c>
      <c r="P2856" s="1" t="s">
        <v>246</v>
      </c>
      <c r="Q2856" s="1" t="s">
        <v>247</v>
      </c>
      <c r="R2856" s="1" t="s">
        <v>13247</v>
      </c>
      <c r="S2856" s="1" t="s">
        <v>12446</v>
      </c>
      <c r="T2856" s="1" t="s">
        <v>13248</v>
      </c>
      <c r="U2856" s="1" t="s">
        <v>13249</v>
      </c>
      <c r="V2856" s="18">
        <v>0.67504629629629631</v>
      </c>
      <c r="W2856" s="18">
        <v>0.68155092592592592</v>
      </c>
      <c r="X2856" s="18">
        <v>6.5046296296296302E-3</v>
      </c>
      <c r="Y2856" s="1" t="e">
        <f>VLOOKUP(A2856,tickets!A:A,1,0)</f>
        <v>#N/A</v>
      </c>
    </row>
    <row r="2857" spans="1:25" hidden="1" x14ac:dyDescent="0.2">
      <c r="A2857" s="1" t="s">
        <v>13250</v>
      </c>
      <c r="B2857" s="1" t="s">
        <v>132</v>
      </c>
      <c r="C2857" s="1" t="s">
        <v>250</v>
      </c>
      <c r="D2857" s="1" t="s">
        <v>251</v>
      </c>
      <c r="E2857" s="1" t="s">
        <v>268</v>
      </c>
      <c r="F2857" s="1" t="s">
        <v>367</v>
      </c>
      <c r="G2857" s="1" t="s">
        <v>110</v>
      </c>
      <c r="H2857" s="1" t="s">
        <v>50</v>
      </c>
      <c r="I2857" s="1" t="s">
        <v>109</v>
      </c>
      <c r="J2857" s="1" t="s">
        <v>81</v>
      </c>
      <c r="K2857" s="1" t="s">
        <v>129</v>
      </c>
      <c r="L2857" s="1" t="s">
        <v>333</v>
      </c>
      <c r="M2857" s="1" t="s">
        <v>13251</v>
      </c>
      <c r="N2857" s="1" t="s">
        <v>13252</v>
      </c>
      <c r="O2857" s="1" t="s">
        <v>122</v>
      </c>
      <c r="P2857" s="1" t="s">
        <v>246</v>
      </c>
      <c r="Q2857" s="1" t="s">
        <v>247</v>
      </c>
      <c r="R2857" s="1" t="s">
        <v>13253</v>
      </c>
      <c r="S2857" s="1" t="s">
        <v>12485</v>
      </c>
      <c r="T2857" s="1" t="s">
        <v>333</v>
      </c>
      <c r="U2857" s="1" t="s">
        <v>276</v>
      </c>
      <c r="V2857" s="18">
        <v>1.2384259259259258E-3</v>
      </c>
      <c r="W2857" s="18">
        <v>2.5578703703703705E-3</v>
      </c>
      <c r="X2857" s="18">
        <v>1.3194444444444443E-3</v>
      </c>
      <c r="Y2857" s="1" t="e">
        <f>VLOOKUP(A2857,tickets!A:A,1,0)</f>
        <v>#N/A</v>
      </c>
    </row>
    <row r="2858" spans="1:25" x14ac:dyDescent="0.2">
      <c r="A2858" s="1" t="s">
        <v>10894</v>
      </c>
      <c r="B2858" s="1" t="s">
        <v>115</v>
      </c>
      <c r="C2858" s="1" t="s">
        <v>15</v>
      </c>
      <c r="D2858" s="1" t="s">
        <v>243</v>
      </c>
      <c r="E2858" s="1" t="s">
        <v>53</v>
      </c>
      <c r="F2858" s="1" t="s">
        <v>120</v>
      </c>
      <c r="G2858" s="1" t="s">
        <v>116</v>
      </c>
      <c r="H2858" s="1" t="s">
        <v>40</v>
      </c>
      <c r="I2858" s="1" t="s">
        <v>117</v>
      </c>
      <c r="J2858" s="1" t="s">
        <v>81</v>
      </c>
      <c r="K2858" s="1" t="s">
        <v>111</v>
      </c>
      <c r="L2858" s="1" t="s">
        <v>10895</v>
      </c>
      <c r="M2858" s="1" t="s">
        <v>13254</v>
      </c>
      <c r="N2858" s="1" t="s">
        <v>13255</v>
      </c>
      <c r="O2858" s="1" t="s">
        <v>122</v>
      </c>
      <c r="P2858" s="1" t="s">
        <v>246</v>
      </c>
      <c r="Q2858" s="1" t="s">
        <v>247</v>
      </c>
      <c r="R2858" s="1" t="s">
        <v>13256</v>
      </c>
      <c r="S2858" s="1" t="s">
        <v>12485</v>
      </c>
      <c r="T2858" s="1" t="s">
        <v>13257</v>
      </c>
      <c r="U2858" s="1" t="s">
        <v>13258</v>
      </c>
      <c r="V2858" s="18">
        <v>3.5127314814814813E-2</v>
      </c>
      <c r="W2858" s="18">
        <v>5.3206018518518521E-2</v>
      </c>
      <c r="X2858" s="18">
        <v>1.8078703703703704E-2</v>
      </c>
      <c r="Y2858" s="1" t="e">
        <f>VLOOKUP(A2858,tickets!A:A,1,0)</f>
        <v>#N/A</v>
      </c>
    </row>
    <row r="2859" spans="1:25" hidden="1" x14ac:dyDescent="0.2">
      <c r="A2859" s="1" t="s">
        <v>13259</v>
      </c>
      <c r="B2859" s="1" t="s">
        <v>132</v>
      </c>
      <c r="C2859" s="1" t="s">
        <v>250</v>
      </c>
      <c r="D2859" s="1" t="s">
        <v>251</v>
      </c>
      <c r="E2859" s="1" t="s">
        <v>268</v>
      </c>
      <c r="F2859" s="1" t="s">
        <v>367</v>
      </c>
      <c r="G2859" s="1" t="s">
        <v>110</v>
      </c>
      <c r="H2859" s="1" t="s">
        <v>50</v>
      </c>
      <c r="I2859" s="1" t="s">
        <v>109</v>
      </c>
      <c r="J2859" s="1" t="s">
        <v>81</v>
      </c>
      <c r="K2859" s="1" t="s">
        <v>129</v>
      </c>
      <c r="L2859" s="1" t="s">
        <v>13260</v>
      </c>
      <c r="M2859" s="1" t="s">
        <v>13261</v>
      </c>
      <c r="N2859" s="1" t="s">
        <v>13262</v>
      </c>
      <c r="O2859" s="1" t="s">
        <v>122</v>
      </c>
      <c r="P2859" s="1" t="s">
        <v>246</v>
      </c>
      <c r="Q2859" s="1" t="s">
        <v>247</v>
      </c>
      <c r="R2859" s="1" t="s">
        <v>13263</v>
      </c>
      <c r="S2859" s="1" t="s">
        <v>12485</v>
      </c>
      <c r="T2859" s="1" t="s">
        <v>13260</v>
      </c>
      <c r="U2859" s="1" t="s">
        <v>276</v>
      </c>
      <c r="V2859" s="18">
        <v>6.3101851851851853E-2</v>
      </c>
      <c r="W2859" s="18">
        <v>6.4085648148148142E-2</v>
      </c>
      <c r="X2859" s="18">
        <v>9.8379629629629642E-4</v>
      </c>
      <c r="Y2859" s="1" t="e">
        <f>VLOOKUP(A2859,tickets!A:A,1,0)</f>
        <v>#N/A</v>
      </c>
    </row>
    <row r="2860" spans="1:25" x14ac:dyDescent="0.2">
      <c r="A2860" s="1" t="s">
        <v>10955</v>
      </c>
      <c r="B2860" s="1" t="s">
        <v>115</v>
      </c>
      <c r="C2860" s="1" t="s">
        <v>19</v>
      </c>
      <c r="D2860" s="1" t="s">
        <v>243</v>
      </c>
      <c r="E2860" s="1" t="s">
        <v>457</v>
      </c>
      <c r="F2860" s="1" t="s">
        <v>120</v>
      </c>
      <c r="G2860" s="1" t="s">
        <v>116</v>
      </c>
      <c r="H2860" s="1" t="s">
        <v>40</v>
      </c>
      <c r="I2860" s="1" t="s">
        <v>117</v>
      </c>
      <c r="J2860" s="1" t="s">
        <v>81</v>
      </c>
      <c r="K2860" s="1" t="s">
        <v>111</v>
      </c>
      <c r="L2860" s="1" t="s">
        <v>10956</v>
      </c>
      <c r="M2860" s="1" t="s">
        <v>13264</v>
      </c>
      <c r="N2860" s="1" t="s">
        <v>13265</v>
      </c>
      <c r="O2860" s="1" t="s">
        <v>122</v>
      </c>
      <c r="P2860" s="1" t="s">
        <v>266</v>
      </c>
      <c r="Q2860" s="1" t="s">
        <v>267</v>
      </c>
      <c r="R2860" s="1" t="s">
        <v>13266</v>
      </c>
      <c r="S2860" s="1" t="s">
        <v>12446</v>
      </c>
      <c r="T2860" s="1" t="s">
        <v>13267</v>
      </c>
      <c r="U2860" s="1" t="s">
        <v>13268</v>
      </c>
      <c r="V2860" s="18">
        <v>1.1229050925925925</v>
      </c>
      <c r="W2860" s="18">
        <v>1.1638194444444443</v>
      </c>
      <c r="X2860" s="18">
        <v>4.0914351851851848E-2</v>
      </c>
      <c r="Y2860" s="1" t="e">
        <f>VLOOKUP(A2860,tickets!A:A,1,0)</f>
        <v>#N/A</v>
      </c>
    </row>
    <row r="2861" spans="1:25" x14ac:dyDescent="0.2">
      <c r="A2861" s="1" t="s">
        <v>10896</v>
      </c>
      <c r="B2861" s="1" t="s">
        <v>112</v>
      </c>
      <c r="C2861" s="1" t="s">
        <v>21</v>
      </c>
      <c r="D2861" s="1" t="s">
        <v>311</v>
      </c>
      <c r="E2861" s="1" t="s">
        <v>42</v>
      </c>
      <c r="F2861" s="1" t="s">
        <v>145</v>
      </c>
      <c r="G2861" s="1" t="s">
        <v>116</v>
      </c>
      <c r="H2861" s="1" t="s">
        <v>50</v>
      </c>
      <c r="I2861" s="1" t="s">
        <v>109</v>
      </c>
      <c r="J2861" s="1" t="s">
        <v>81</v>
      </c>
      <c r="K2861" s="1" t="s">
        <v>121</v>
      </c>
      <c r="L2861" s="1" t="s">
        <v>10897</v>
      </c>
      <c r="M2861" s="1" t="s">
        <v>13269</v>
      </c>
      <c r="N2861" s="1" t="s">
        <v>13270</v>
      </c>
      <c r="O2861" s="1" t="s">
        <v>122</v>
      </c>
      <c r="P2861" s="1" t="s">
        <v>246</v>
      </c>
      <c r="Q2861" s="1" t="s">
        <v>247</v>
      </c>
      <c r="R2861" s="1" t="s">
        <v>13271</v>
      </c>
      <c r="S2861" s="1" t="s">
        <v>12485</v>
      </c>
      <c r="T2861" s="1" t="s">
        <v>312</v>
      </c>
      <c r="U2861" s="1" t="s">
        <v>13272</v>
      </c>
      <c r="V2861" s="18">
        <v>6.8252314814814807E-2</v>
      </c>
      <c r="W2861" s="18">
        <v>9.7129629629629635E-2</v>
      </c>
      <c r="X2861" s="18">
        <v>2.8877314814814817E-2</v>
      </c>
      <c r="Y2861" s="1" t="e">
        <f>VLOOKUP(A2861,tickets!A:A,1,0)</f>
        <v>#N/A</v>
      </c>
    </row>
    <row r="2862" spans="1:25" x14ac:dyDescent="0.2">
      <c r="A2862" s="1" t="s">
        <v>10906</v>
      </c>
      <c r="B2862" s="1" t="s">
        <v>115</v>
      </c>
      <c r="C2862" s="1" t="s">
        <v>18</v>
      </c>
      <c r="D2862" s="1" t="s">
        <v>257</v>
      </c>
      <c r="E2862" s="1" t="s">
        <v>58</v>
      </c>
      <c r="F2862" s="1" t="s">
        <v>218</v>
      </c>
      <c r="G2862" s="1" t="s">
        <v>110</v>
      </c>
      <c r="H2862" s="1" t="s">
        <v>50</v>
      </c>
      <c r="I2862" s="1" t="s">
        <v>109</v>
      </c>
      <c r="J2862" s="1" t="s">
        <v>81</v>
      </c>
      <c r="K2862" s="1" t="s">
        <v>114</v>
      </c>
      <c r="L2862" s="1" t="s">
        <v>10907</v>
      </c>
      <c r="M2862" s="1" t="s">
        <v>13273</v>
      </c>
      <c r="N2862" s="1" t="s">
        <v>13274</v>
      </c>
      <c r="O2862" s="1" t="s">
        <v>122</v>
      </c>
      <c r="P2862" s="1" t="s">
        <v>246</v>
      </c>
      <c r="Q2862" s="1" t="s">
        <v>247</v>
      </c>
      <c r="R2862" s="1" t="s">
        <v>13275</v>
      </c>
      <c r="S2862" s="1" t="s">
        <v>12446</v>
      </c>
      <c r="T2862" s="1" t="s">
        <v>13276</v>
      </c>
      <c r="U2862" s="1" t="s">
        <v>13277</v>
      </c>
      <c r="V2862" s="18">
        <v>7.149305555555556E-2</v>
      </c>
      <c r="W2862" s="18">
        <v>0.29445601851851849</v>
      </c>
      <c r="X2862" s="18">
        <v>0.22296296296296295</v>
      </c>
      <c r="Y2862" s="1" t="e">
        <f>VLOOKUP(A2862,tickets!A:A,1,0)</f>
        <v>#N/A</v>
      </c>
    </row>
    <row r="2863" spans="1:25" hidden="1" x14ac:dyDescent="0.2">
      <c r="A2863" s="1" t="s">
        <v>13278</v>
      </c>
      <c r="B2863" s="1" t="s">
        <v>132</v>
      </c>
      <c r="C2863" s="1" t="s">
        <v>309</v>
      </c>
      <c r="D2863" s="1" t="s">
        <v>257</v>
      </c>
      <c r="E2863" s="1" t="s">
        <v>328</v>
      </c>
      <c r="F2863" s="1" t="s">
        <v>471</v>
      </c>
      <c r="G2863" s="1" t="s">
        <v>116</v>
      </c>
      <c r="H2863" s="1" t="s">
        <v>40</v>
      </c>
      <c r="I2863" s="1" t="s">
        <v>117</v>
      </c>
      <c r="J2863" s="1" t="s">
        <v>81</v>
      </c>
      <c r="K2863" s="1" t="s">
        <v>285</v>
      </c>
      <c r="L2863" s="1" t="s">
        <v>13279</v>
      </c>
      <c r="M2863" s="1" t="s">
        <v>13280</v>
      </c>
      <c r="N2863" s="1" t="s">
        <v>13281</v>
      </c>
      <c r="O2863" s="1" t="s">
        <v>122</v>
      </c>
      <c r="P2863" s="1" t="s">
        <v>199</v>
      </c>
      <c r="Q2863" s="1" t="s">
        <v>115</v>
      </c>
      <c r="R2863" s="1" t="s">
        <v>13282</v>
      </c>
      <c r="S2863" s="1" t="s">
        <v>12446</v>
      </c>
      <c r="T2863" s="1" t="s">
        <v>13283</v>
      </c>
      <c r="U2863" s="1" t="s">
        <v>375</v>
      </c>
      <c r="V2863" s="18">
        <v>2.2430555555555554E-2</v>
      </c>
      <c r="W2863" s="18">
        <v>0.26556712962962964</v>
      </c>
      <c r="X2863" s="18">
        <v>0.24313657407407407</v>
      </c>
      <c r="Y2863" s="1" t="e">
        <f>VLOOKUP(A2863,tickets!A:A,1,0)</f>
        <v>#N/A</v>
      </c>
    </row>
    <row r="2864" spans="1:25" hidden="1" x14ac:dyDescent="0.2">
      <c r="A2864" s="1" t="s">
        <v>13284</v>
      </c>
      <c r="B2864" s="1" t="s">
        <v>132</v>
      </c>
      <c r="C2864" s="1" t="s">
        <v>250</v>
      </c>
      <c r="D2864" s="1" t="s">
        <v>251</v>
      </c>
      <c r="E2864" s="1" t="s">
        <v>289</v>
      </c>
      <c r="F2864" s="1" t="s">
        <v>290</v>
      </c>
      <c r="G2864" s="1" t="s">
        <v>110</v>
      </c>
      <c r="H2864" s="1" t="s">
        <v>50</v>
      </c>
      <c r="I2864" s="1" t="s">
        <v>109</v>
      </c>
      <c r="J2864" s="1" t="s">
        <v>81</v>
      </c>
      <c r="K2864" s="1" t="s">
        <v>129</v>
      </c>
      <c r="L2864" s="1" t="s">
        <v>13285</v>
      </c>
      <c r="M2864" s="1" t="s">
        <v>13286</v>
      </c>
      <c r="N2864" s="1" t="s">
        <v>13287</v>
      </c>
      <c r="O2864" s="1" t="s">
        <v>122</v>
      </c>
      <c r="P2864" s="1" t="s">
        <v>246</v>
      </c>
      <c r="Q2864" s="1" t="s">
        <v>247</v>
      </c>
      <c r="R2864" s="1" t="s">
        <v>13288</v>
      </c>
      <c r="S2864" s="1" t="s">
        <v>12446</v>
      </c>
      <c r="T2864" s="1" t="s">
        <v>13289</v>
      </c>
      <c r="U2864" s="1" t="s">
        <v>340</v>
      </c>
      <c r="V2864" s="18">
        <v>4.8611111111111112E-2</v>
      </c>
      <c r="W2864" s="18">
        <v>4.9918981481481474E-2</v>
      </c>
      <c r="X2864" s="18">
        <v>1.3078703703703705E-3</v>
      </c>
      <c r="Y2864" s="1" t="e">
        <f>VLOOKUP(A2864,tickets!A:A,1,0)</f>
        <v>#N/A</v>
      </c>
    </row>
    <row r="2865" spans="1:25" hidden="1" x14ac:dyDescent="0.2">
      <c r="A2865" s="1" t="s">
        <v>13290</v>
      </c>
      <c r="B2865" s="1" t="s">
        <v>132</v>
      </c>
      <c r="C2865" s="1" t="s">
        <v>250</v>
      </c>
      <c r="D2865" s="1" t="s">
        <v>251</v>
      </c>
      <c r="E2865" s="1" t="s">
        <v>289</v>
      </c>
      <c r="F2865" s="1" t="s">
        <v>290</v>
      </c>
      <c r="G2865" s="1" t="s">
        <v>110</v>
      </c>
      <c r="H2865" s="1" t="s">
        <v>50</v>
      </c>
      <c r="I2865" s="1" t="s">
        <v>109</v>
      </c>
      <c r="J2865" s="1" t="s">
        <v>81</v>
      </c>
      <c r="K2865" s="1" t="s">
        <v>129</v>
      </c>
      <c r="L2865" s="1" t="s">
        <v>13291</v>
      </c>
      <c r="M2865" s="1" t="s">
        <v>13292</v>
      </c>
      <c r="N2865" s="1" t="s">
        <v>13293</v>
      </c>
      <c r="O2865" s="1" t="s">
        <v>122</v>
      </c>
      <c r="P2865" s="1" t="s">
        <v>246</v>
      </c>
      <c r="Q2865" s="1" t="s">
        <v>247</v>
      </c>
      <c r="R2865" s="1" t="s">
        <v>13294</v>
      </c>
      <c r="S2865" s="1" t="s">
        <v>12446</v>
      </c>
      <c r="T2865" s="1" t="s">
        <v>13295</v>
      </c>
      <c r="U2865" s="1" t="s">
        <v>291</v>
      </c>
      <c r="V2865" s="18">
        <v>0.20701388888888891</v>
      </c>
      <c r="W2865" s="18">
        <v>0.20774305555555558</v>
      </c>
      <c r="X2865" s="18">
        <v>7.291666666666667E-4</v>
      </c>
      <c r="Y2865" s="1" t="e">
        <f>VLOOKUP(A2865,tickets!A:A,1,0)</f>
        <v>#N/A</v>
      </c>
    </row>
    <row r="2866" spans="1:25" hidden="1" x14ac:dyDescent="0.2">
      <c r="A2866" s="1" t="s">
        <v>13296</v>
      </c>
      <c r="B2866" s="1" t="s">
        <v>132</v>
      </c>
      <c r="C2866" s="1" t="s">
        <v>250</v>
      </c>
      <c r="D2866" s="1" t="s">
        <v>251</v>
      </c>
      <c r="E2866" s="1" t="s">
        <v>289</v>
      </c>
      <c r="F2866" s="1" t="s">
        <v>290</v>
      </c>
      <c r="G2866" s="1" t="s">
        <v>110</v>
      </c>
      <c r="H2866" s="1" t="s">
        <v>50</v>
      </c>
      <c r="I2866" s="1" t="s">
        <v>109</v>
      </c>
      <c r="J2866" s="1" t="s">
        <v>81</v>
      </c>
      <c r="K2866" s="1" t="s">
        <v>129</v>
      </c>
      <c r="L2866" s="1" t="s">
        <v>269</v>
      </c>
      <c r="M2866" s="1" t="s">
        <v>13297</v>
      </c>
      <c r="N2866" s="1" t="s">
        <v>13298</v>
      </c>
      <c r="O2866" s="1" t="s">
        <v>122</v>
      </c>
      <c r="P2866" s="1" t="s">
        <v>246</v>
      </c>
      <c r="Q2866" s="1" t="s">
        <v>247</v>
      </c>
      <c r="R2866" s="1" t="s">
        <v>13299</v>
      </c>
      <c r="S2866" s="1" t="s">
        <v>12446</v>
      </c>
      <c r="T2866" s="1" t="s">
        <v>269</v>
      </c>
      <c r="U2866" s="1" t="s">
        <v>369</v>
      </c>
      <c r="V2866" s="18">
        <v>6.018518518518519E-4</v>
      </c>
      <c r="W2866" s="18">
        <v>1.1921296296296296E-3</v>
      </c>
      <c r="X2866" s="18">
        <v>5.9027777777777778E-4</v>
      </c>
      <c r="Y2866" s="1" t="e">
        <f>VLOOKUP(A2866,tickets!A:A,1,0)</f>
        <v>#N/A</v>
      </c>
    </row>
    <row r="2867" spans="1:25" hidden="1" x14ac:dyDescent="0.2">
      <c r="A2867" s="1" t="s">
        <v>13300</v>
      </c>
      <c r="B2867" s="1" t="s">
        <v>132</v>
      </c>
      <c r="C2867" s="1" t="s">
        <v>250</v>
      </c>
      <c r="D2867" s="1" t="s">
        <v>251</v>
      </c>
      <c r="E2867" s="1" t="s">
        <v>289</v>
      </c>
      <c r="F2867" s="1" t="s">
        <v>290</v>
      </c>
      <c r="G2867" s="1" t="s">
        <v>110</v>
      </c>
      <c r="H2867" s="1" t="s">
        <v>50</v>
      </c>
      <c r="I2867" s="1" t="s">
        <v>109</v>
      </c>
      <c r="J2867" s="1" t="s">
        <v>81</v>
      </c>
      <c r="K2867" s="1" t="s">
        <v>129</v>
      </c>
      <c r="L2867" s="1" t="s">
        <v>269</v>
      </c>
      <c r="M2867" s="1" t="s">
        <v>13301</v>
      </c>
      <c r="N2867" s="1" t="s">
        <v>13302</v>
      </c>
      <c r="O2867" s="1" t="s">
        <v>122</v>
      </c>
      <c r="P2867" s="1" t="s">
        <v>246</v>
      </c>
      <c r="Q2867" s="1" t="s">
        <v>247</v>
      </c>
      <c r="R2867" s="1" t="s">
        <v>13303</v>
      </c>
      <c r="S2867" s="1" t="s">
        <v>12446</v>
      </c>
      <c r="T2867" s="1" t="s">
        <v>269</v>
      </c>
      <c r="U2867" s="1" t="s">
        <v>369</v>
      </c>
      <c r="V2867" s="18">
        <v>6.5972222222222213E-4</v>
      </c>
      <c r="W2867" s="18">
        <v>1.5624999999999999E-3</v>
      </c>
      <c r="X2867" s="18">
        <v>9.0277777777777784E-4</v>
      </c>
      <c r="Y2867" s="1" t="e">
        <f>VLOOKUP(A2867,tickets!A:A,1,0)</f>
        <v>#N/A</v>
      </c>
    </row>
    <row r="2868" spans="1:25" hidden="1" x14ac:dyDescent="0.2">
      <c r="A2868" s="1" t="s">
        <v>13304</v>
      </c>
      <c r="B2868" s="1" t="s">
        <v>132</v>
      </c>
      <c r="C2868" s="1" t="s">
        <v>256</v>
      </c>
      <c r="D2868" s="1" t="s">
        <v>257</v>
      </c>
      <c r="E2868" s="1" t="s">
        <v>289</v>
      </c>
      <c r="F2868" s="1" t="s">
        <v>461</v>
      </c>
      <c r="G2868" s="1" t="s">
        <v>116</v>
      </c>
      <c r="H2868" s="1" t="s">
        <v>40</v>
      </c>
      <c r="I2868" s="1" t="s">
        <v>117</v>
      </c>
      <c r="J2868" s="1" t="s">
        <v>81</v>
      </c>
      <c r="K2868" s="1" t="s">
        <v>129</v>
      </c>
      <c r="L2868" s="1" t="s">
        <v>6133</v>
      </c>
      <c r="M2868" s="1" t="s">
        <v>13305</v>
      </c>
      <c r="N2868" s="1" t="s">
        <v>13306</v>
      </c>
      <c r="O2868" s="1" t="s">
        <v>122</v>
      </c>
      <c r="P2868" s="1" t="s">
        <v>199</v>
      </c>
      <c r="Q2868" s="1" t="s">
        <v>115</v>
      </c>
      <c r="R2868" s="1" t="s">
        <v>13307</v>
      </c>
      <c r="S2868" s="1" t="s">
        <v>12485</v>
      </c>
      <c r="T2868" s="1" t="s">
        <v>13308</v>
      </c>
      <c r="U2868" s="1" t="s">
        <v>262</v>
      </c>
      <c r="V2868" s="18">
        <v>5.2685185185185189E-2</v>
      </c>
      <c r="W2868" s="18">
        <v>5.9270833333333335E-2</v>
      </c>
      <c r="X2868" s="18">
        <v>6.5856481481481469E-3</v>
      </c>
      <c r="Y2868" s="1" t="e">
        <f>VLOOKUP(A2868,tickets!A:A,1,0)</f>
        <v>#N/A</v>
      </c>
    </row>
    <row r="2869" spans="1:25" hidden="1" x14ac:dyDescent="0.2">
      <c r="A2869" s="1" t="s">
        <v>13309</v>
      </c>
      <c r="B2869" s="1" t="s">
        <v>132</v>
      </c>
      <c r="C2869" s="1" t="s">
        <v>250</v>
      </c>
      <c r="D2869" s="1" t="s">
        <v>251</v>
      </c>
      <c r="E2869" s="1" t="s">
        <v>289</v>
      </c>
      <c r="F2869" s="1" t="s">
        <v>290</v>
      </c>
      <c r="G2869" s="1" t="s">
        <v>110</v>
      </c>
      <c r="H2869" s="1" t="s">
        <v>50</v>
      </c>
      <c r="I2869" s="1" t="s">
        <v>109</v>
      </c>
      <c r="J2869" s="1" t="s">
        <v>81</v>
      </c>
      <c r="K2869" s="1" t="s">
        <v>129</v>
      </c>
      <c r="L2869" s="1" t="s">
        <v>13310</v>
      </c>
      <c r="M2869" s="1" t="s">
        <v>13311</v>
      </c>
      <c r="N2869" s="1" t="s">
        <v>13312</v>
      </c>
      <c r="O2869" s="1" t="s">
        <v>122</v>
      </c>
      <c r="P2869" s="1" t="s">
        <v>246</v>
      </c>
      <c r="Q2869" s="1" t="s">
        <v>247</v>
      </c>
      <c r="R2869" s="1" t="s">
        <v>13313</v>
      </c>
      <c r="S2869" s="1" t="s">
        <v>12446</v>
      </c>
      <c r="T2869" s="1" t="s">
        <v>13314</v>
      </c>
      <c r="U2869" s="1" t="s">
        <v>13315</v>
      </c>
      <c r="V2869" s="18">
        <v>8.6805555555555566E-2</v>
      </c>
      <c r="W2869" s="18">
        <v>8.7488425925925928E-2</v>
      </c>
      <c r="X2869" s="18">
        <v>6.8287037037037025E-4</v>
      </c>
      <c r="Y2869" s="1" t="e">
        <f>VLOOKUP(A2869,tickets!A:A,1,0)</f>
        <v>#N/A</v>
      </c>
    </row>
    <row r="2870" spans="1:25" hidden="1" x14ac:dyDescent="0.2">
      <c r="A2870" s="1" t="s">
        <v>13316</v>
      </c>
      <c r="B2870" s="1" t="s">
        <v>132</v>
      </c>
      <c r="C2870" s="1" t="s">
        <v>250</v>
      </c>
      <c r="D2870" s="1" t="s">
        <v>251</v>
      </c>
      <c r="E2870" s="1" t="s">
        <v>289</v>
      </c>
      <c r="F2870" s="1" t="s">
        <v>290</v>
      </c>
      <c r="G2870" s="1" t="s">
        <v>110</v>
      </c>
      <c r="H2870" s="1" t="s">
        <v>50</v>
      </c>
      <c r="I2870" s="1" t="s">
        <v>109</v>
      </c>
      <c r="J2870" s="1" t="s">
        <v>81</v>
      </c>
      <c r="K2870" s="1" t="s">
        <v>129</v>
      </c>
      <c r="L2870" s="1" t="s">
        <v>254</v>
      </c>
      <c r="M2870" s="1" t="s">
        <v>13317</v>
      </c>
      <c r="N2870" s="1" t="s">
        <v>13318</v>
      </c>
      <c r="O2870" s="1" t="s">
        <v>122</v>
      </c>
      <c r="P2870" s="1" t="s">
        <v>246</v>
      </c>
      <c r="Q2870" s="1" t="s">
        <v>247</v>
      </c>
      <c r="R2870" s="1" t="s">
        <v>13319</v>
      </c>
      <c r="S2870" s="1" t="s">
        <v>12446</v>
      </c>
      <c r="T2870" s="1" t="s">
        <v>254</v>
      </c>
      <c r="U2870" s="1" t="s">
        <v>346</v>
      </c>
      <c r="V2870" s="18">
        <v>6.5972222222222213E-4</v>
      </c>
      <c r="W2870" s="18">
        <v>1.3773148148148147E-3</v>
      </c>
      <c r="X2870" s="18">
        <v>7.175925925925927E-4</v>
      </c>
      <c r="Y2870" s="1" t="e">
        <f>VLOOKUP(A2870,tickets!A:A,1,0)</f>
        <v>#N/A</v>
      </c>
    </row>
    <row r="2871" spans="1:25" x14ac:dyDescent="0.2">
      <c r="A2871" s="1" t="s">
        <v>10902</v>
      </c>
      <c r="B2871" s="1" t="s">
        <v>167</v>
      </c>
      <c r="C2871" s="1" t="s">
        <v>22</v>
      </c>
      <c r="D2871" s="1" t="s">
        <v>22</v>
      </c>
      <c r="E2871" s="1" t="s">
        <v>47</v>
      </c>
      <c r="F2871" s="1" t="s">
        <v>205</v>
      </c>
      <c r="G2871" s="1" t="s">
        <v>110</v>
      </c>
      <c r="H2871" s="1" t="s">
        <v>50</v>
      </c>
      <c r="I2871" s="1" t="s">
        <v>109</v>
      </c>
      <c r="J2871" s="1" t="s">
        <v>81</v>
      </c>
      <c r="K2871" s="1" t="s">
        <v>129</v>
      </c>
      <c r="L2871" s="1" t="s">
        <v>10903</v>
      </c>
      <c r="M2871" s="1" t="s">
        <v>13320</v>
      </c>
      <c r="N2871" s="1" t="s">
        <v>13321</v>
      </c>
      <c r="O2871" s="1" t="s">
        <v>122</v>
      </c>
      <c r="P2871" s="1" t="s">
        <v>279</v>
      </c>
      <c r="Q2871" s="1" t="s">
        <v>280</v>
      </c>
      <c r="R2871" s="1" t="s">
        <v>13322</v>
      </c>
      <c r="S2871" s="1" t="s">
        <v>12446</v>
      </c>
      <c r="T2871" s="1" t="s">
        <v>470</v>
      </c>
      <c r="U2871" s="1" t="s">
        <v>470</v>
      </c>
      <c r="V2871" s="18">
        <v>0</v>
      </c>
      <c r="W2871" s="18">
        <v>1.3194444444444443E-3</v>
      </c>
      <c r="X2871" s="18">
        <v>1.3194444444444443E-3</v>
      </c>
      <c r="Y2871" s="1" t="e">
        <f>VLOOKUP(A2871,tickets!A:A,1,0)</f>
        <v>#N/A</v>
      </c>
    </row>
    <row r="2872" spans="1:25" hidden="1" x14ac:dyDescent="0.2">
      <c r="A2872" s="1" t="s">
        <v>13323</v>
      </c>
      <c r="B2872" s="1" t="s">
        <v>132</v>
      </c>
      <c r="C2872" s="1" t="s">
        <v>250</v>
      </c>
      <c r="D2872" s="1" t="s">
        <v>251</v>
      </c>
      <c r="E2872" s="1" t="s">
        <v>268</v>
      </c>
      <c r="F2872" s="1" t="s">
        <v>367</v>
      </c>
      <c r="G2872" s="1" t="s">
        <v>110</v>
      </c>
      <c r="H2872" s="1" t="s">
        <v>50</v>
      </c>
      <c r="I2872" s="1" t="s">
        <v>109</v>
      </c>
      <c r="J2872" s="1" t="s">
        <v>81</v>
      </c>
      <c r="K2872" s="1" t="s">
        <v>129</v>
      </c>
      <c r="L2872" s="1" t="s">
        <v>13324</v>
      </c>
      <c r="M2872" s="1" t="s">
        <v>13325</v>
      </c>
      <c r="N2872" s="1" t="s">
        <v>13326</v>
      </c>
      <c r="O2872" s="1" t="s">
        <v>122</v>
      </c>
      <c r="P2872" s="1" t="s">
        <v>246</v>
      </c>
      <c r="Q2872" s="1" t="s">
        <v>247</v>
      </c>
      <c r="R2872" s="1" t="s">
        <v>13327</v>
      </c>
      <c r="S2872" s="1" t="s">
        <v>12446</v>
      </c>
      <c r="T2872" s="1" t="s">
        <v>13324</v>
      </c>
      <c r="U2872" s="1" t="s">
        <v>276</v>
      </c>
      <c r="V2872" s="18">
        <v>4.3819444444444446E-2</v>
      </c>
      <c r="W2872" s="18">
        <v>4.4710648148148152E-2</v>
      </c>
      <c r="X2872" s="18">
        <v>8.9120370370370362E-4</v>
      </c>
      <c r="Y2872" s="1" t="e">
        <f>VLOOKUP(A2872,tickets!A:A,1,0)</f>
        <v>#N/A</v>
      </c>
    </row>
    <row r="2873" spans="1:25" hidden="1" x14ac:dyDescent="0.2">
      <c r="A2873" s="1" t="s">
        <v>10909</v>
      </c>
      <c r="B2873" s="1" t="s">
        <v>124</v>
      </c>
      <c r="C2873" s="1" t="s">
        <v>18</v>
      </c>
      <c r="D2873" s="1" t="s">
        <v>277</v>
      </c>
      <c r="E2873" s="1" t="s">
        <v>60</v>
      </c>
      <c r="F2873" s="1" t="s">
        <v>125</v>
      </c>
      <c r="G2873" s="1" t="s">
        <v>123</v>
      </c>
      <c r="H2873" s="1" t="s">
        <v>50</v>
      </c>
      <c r="I2873" s="1" t="s">
        <v>109</v>
      </c>
      <c r="J2873" s="1" t="s">
        <v>80</v>
      </c>
      <c r="K2873" s="1" t="s">
        <v>138</v>
      </c>
      <c r="L2873" s="1" t="s">
        <v>139</v>
      </c>
      <c r="M2873" s="1" t="s">
        <v>13328</v>
      </c>
      <c r="N2873" s="1" t="s">
        <v>13328</v>
      </c>
      <c r="O2873" s="1" t="s">
        <v>122</v>
      </c>
      <c r="P2873" s="1" t="s">
        <v>278</v>
      </c>
      <c r="Q2873" s="1" t="s">
        <v>278</v>
      </c>
      <c r="R2873" s="1" t="s">
        <v>13329</v>
      </c>
      <c r="S2873" s="1" t="s">
        <v>12446</v>
      </c>
      <c r="T2873" s="1" t="s">
        <v>511</v>
      </c>
      <c r="U2873" s="1" t="s">
        <v>13330</v>
      </c>
      <c r="V2873" s="18">
        <v>0.57313657407407403</v>
      </c>
      <c r="W2873" s="18">
        <v>0.57459490740740737</v>
      </c>
      <c r="X2873" s="18">
        <v>1.4583333333333334E-3</v>
      </c>
      <c r="Y2873" s="1" t="e">
        <f>VLOOKUP(A2873,tickets!A:A,1,0)</f>
        <v>#N/A</v>
      </c>
    </row>
    <row r="2874" spans="1:25" hidden="1" x14ac:dyDescent="0.2">
      <c r="A2874" s="1" t="s">
        <v>13331</v>
      </c>
      <c r="B2874" s="1" t="s">
        <v>132</v>
      </c>
      <c r="C2874" s="1" t="s">
        <v>309</v>
      </c>
      <c r="D2874" s="1" t="s">
        <v>257</v>
      </c>
      <c r="E2874" s="1" t="s">
        <v>284</v>
      </c>
      <c r="F2874" s="1" t="s">
        <v>174</v>
      </c>
      <c r="G2874" s="1" t="s">
        <v>116</v>
      </c>
      <c r="H2874" s="1" t="s">
        <v>40</v>
      </c>
      <c r="I2874" s="1" t="s">
        <v>117</v>
      </c>
      <c r="J2874" s="1" t="s">
        <v>81</v>
      </c>
      <c r="K2874" s="1" t="s">
        <v>111</v>
      </c>
      <c r="L2874" s="1" t="s">
        <v>8963</v>
      </c>
      <c r="M2874" s="1" t="s">
        <v>13332</v>
      </c>
      <c r="N2874" s="1" t="s">
        <v>13333</v>
      </c>
      <c r="O2874" s="1" t="s">
        <v>122</v>
      </c>
      <c r="P2874" s="1" t="s">
        <v>199</v>
      </c>
      <c r="Q2874" s="1" t="s">
        <v>115</v>
      </c>
      <c r="R2874" s="1" t="s">
        <v>13334</v>
      </c>
      <c r="S2874" s="1" t="s">
        <v>12446</v>
      </c>
      <c r="T2874" s="1" t="s">
        <v>13335</v>
      </c>
      <c r="V2874" s="18">
        <v>4.6412037037037038E-3</v>
      </c>
      <c r="W2874" s="18">
        <v>8.726851851851852E-3</v>
      </c>
      <c r="X2874" s="18">
        <v>4.0856481481481481E-3</v>
      </c>
      <c r="Y2874" s="1" t="e">
        <f>VLOOKUP(A2874,tickets!A:A,1,0)</f>
        <v>#N/A</v>
      </c>
    </row>
    <row r="2875" spans="1:25" x14ac:dyDescent="0.2">
      <c r="A2875" s="1" t="s">
        <v>10947</v>
      </c>
      <c r="B2875" s="1" t="s">
        <v>115</v>
      </c>
      <c r="C2875" s="1" t="s">
        <v>21</v>
      </c>
      <c r="D2875" s="1" t="s">
        <v>243</v>
      </c>
      <c r="E2875" s="1" t="s">
        <v>498</v>
      </c>
      <c r="F2875" s="1" t="s">
        <v>144</v>
      </c>
      <c r="G2875" s="1" t="s">
        <v>116</v>
      </c>
      <c r="H2875" s="1" t="s">
        <v>40</v>
      </c>
      <c r="I2875" s="1" t="s">
        <v>117</v>
      </c>
      <c r="J2875" s="1" t="s">
        <v>81</v>
      </c>
      <c r="K2875" s="1" t="s">
        <v>111</v>
      </c>
      <c r="L2875" s="1" t="s">
        <v>10948</v>
      </c>
      <c r="M2875" s="1" t="s">
        <v>13336</v>
      </c>
      <c r="N2875" s="1" t="s">
        <v>13337</v>
      </c>
      <c r="O2875" s="1" t="s">
        <v>122</v>
      </c>
      <c r="P2875" s="1" t="s">
        <v>266</v>
      </c>
      <c r="Q2875" s="1" t="s">
        <v>343</v>
      </c>
      <c r="R2875" s="1" t="s">
        <v>13338</v>
      </c>
      <c r="S2875" s="1" t="s">
        <v>12446</v>
      </c>
      <c r="T2875" s="1" t="s">
        <v>13339</v>
      </c>
      <c r="U2875" s="1" t="s">
        <v>13340</v>
      </c>
      <c r="V2875" s="18">
        <v>0.27144675925925926</v>
      </c>
      <c r="W2875" s="18">
        <v>0.28097222222222223</v>
      </c>
      <c r="X2875" s="18">
        <v>9.525462962962963E-3</v>
      </c>
      <c r="Y2875" s="1" t="e">
        <f>VLOOKUP(A2875,tickets!A:A,1,0)</f>
        <v>#N/A</v>
      </c>
    </row>
    <row r="2876" spans="1:25" hidden="1" x14ac:dyDescent="0.2">
      <c r="A2876" s="1" t="s">
        <v>13341</v>
      </c>
      <c r="B2876" s="1" t="s">
        <v>132</v>
      </c>
      <c r="C2876" s="1" t="s">
        <v>251</v>
      </c>
      <c r="D2876" s="1" t="s">
        <v>257</v>
      </c>
      <c r="E2876" s="1" t="s">
        <v>407</v>
      </c>
      <c r="F2876" s="1" t="s">
        <v>461</v>
      </c>
      <c r="G2876" s="1" t="s">
        <v>116</v>
      </c>
      <c r="H2876" s="1" t="s">
        <v>40</v>
      </c>
      <c r="I2876" s="1" t="s">
        <v>117</v>
      </c>
      <c r="J2876" s="1" t="s">
        <v>81</v>
      </c>
      <c r="K2876" s="1" t="s">
        <v>505</v>
      </c>
      <c r="L2876" s="1" t="s">
        <v>13342</v>
      </c>
      <c r="M2876" s="1" t="s">
        <v>13343</v>
      </c>
      <c r="N2876" s="1" t="s">
        <v>13344</v>
      </c>
      <c r="O2876" s="1" t="s">
        <v>122</v>
      </c>
      <c r="P2876" s="1" t="s">
        <v>9240</v>
      </c>
      <c r="Q2876" s="1" t="s">
        <v>230</v>
      </c>
      <c r="R2876" s="1" t="s">
        <v>13345</v>
      </c>
      <c r="S2876" s="1" t="s">
        <v>12446</v>
      </c>
      <c r="T2876" s="1" t="s">
        <v>13346</v>
      </c>
      <c r="U2876" s="1" t="s">
        <v>13347</v>
      </c>
      <c r="V2876" s="18">
        <v>6.3379629629629633E-2</v>
      </c>
      <c r="W2876" s="18">
        <v>8.711805555555556E-2</v>
      </c>
      <c r="X2876" s="18">
        <v>2.3738425925925923E-2</v>
      </c>
      <c r="Y2876" s="1" t="e">
        <f>VLOOKUP(A2876,tickets!A:A,1,0)</f>
        <v>#N/A</v>
      </c>
    </row>
    <row r="2877" spans="1:25" hidden="1" x14ac:dyDescent="0.2">
      <c r="A2877" s="1" t="s">
        <v>13348</v>
      </c>
      <c r="B2877" s="1" t="s">
        <v>132</v>
      </c>
      <c r="C2877" s="1" t="s">
        <v>256</v>
      </c>
      <c r="D2877" s="1" t="s">
        <v>374</v>
      </c>
      <c r="E2877" s="1" t="s">
        <v>258</v>
      </c>
      <c r="F2877" s="1" t="s">
        <v>442</v>
      </c>
      <c r="G2877" s="1" t="s">
        <v>116</v>
      </c>
      <c r="H2877" s="1" t="s">
        <v>40</v>
      </c>
      <c r="I2877" s="1" t="s">
        <v>117</v>
      </c>
      <c r="J2877" s="1" t="s">
        <v>81</v>
      </c>
      <c r="K2877" s="1" t="s">
        <v>391</v>
      </c>
      <c r="L2877" s="1" t="s">
        <v>485</v>
      </c>
      <c r="M2877" s="1" t="s">
        <v>13349</v>
      </c>
      <c r="N2877" s="1" t="s">
        <v>13350</v>
      </c>
      <c r="O2877" s="1" t="s">
        <v>122</v>
      </c>
      <c r="P2877" s="1" t="s">
        <v>199</v>
      </c>
      <c r="Q2877" s="1" t="s">
        <v>115</v>
      </c>
      <c r="R2877" s="1" t="s">
        <v>13351</v>
      </c>
      <c r="S2877" s="1" t="s">
        <v>12446</v>
      </c>
      <c r="T2877" s="1" t="s">
        <v>13352</v>
      </c>
      <c r="V2877" s="18">
        <v>0.17276620370370369</v>
      </c>
      <c r="W2877" s="18">
        <v>0.18440972222222221</v>
      </c>
      <c r="X2877" s="18">
        <v>1.1643518518518518E-2</v>
      </c>
      <c r="Y2877" s="1" t="e">
        <f>VLOOKUP(A2877,tickets!A:A,1,0)</f>
        <v>#N/A</v>
      </c>
    </row>
    <row r="2878" spans="1:25" hidden="1" x14ac:dyDescent="0.2">
      <c r="A2878" s="1" t="s">
        <v>13353</v>
      </c>
      <c r="B2878" s="1" t="s">
        <v>132</v>
      </c>
      <c r="C2878" s="1" t="s">
        <v>251</v>
      </c>
      <c r="D2878" s="1" t="s">
        <v>257</v>
      </c>
      <c r="E2878" s="1" t="s">
        <v>407</v>
      </c>
      <c r="F2878" s="1" t="s">
        <v>461</v>
      </c>
      <c r="G2878" s="1" t="s">
        <v>116</v>
      </c>
      <c r="H2878" s="1" t="s">
        <v>40</v>
      </c>
      <c r="I2878" s="1" t="s">
        <v>117</v>
      </c>
      <c r="J2878" s="1" t="s">
        <v>81</v>
      </c>
      <c r="K2878" s="1" t="s">
        <v>129</v>
      </c>
      <c r="L2878" s="1" t="s">
        <v>314</v>
      </c>
      <c r="M2878" s="1" t="s">
        <v>13354</v>
      </c>
      <c r="N2878" s="1" t="s">
        <v>13355</v>
      </c>
      <c r="O2878" s="1" t="s">
        <v>122</v>
      </c>
      <c r="P2878" s="1" t="s">
        <v>9240</v>
      </c>
      <c r="Q2878" s="1" t="s">
        <v>230</v>
      </c>
      <c r="R2878" s="1" t="s">
        <v>13356</v>
      </c>
      <c r="S2878" s="1" t="s">
        <v>12446</v>
      </c>
      <c r="T2878" s="1" t="s">
        <v>7927</v>
      </c>
      <c r="U2878" s="1" t="s">
        <v>13357</v>
      </c>
      <c r="V2878" s="18">
        <v>6.2557870370370375E-2</v>
      </c>
      <c r="W2878" s="18">
        <v>6.6655092592592599E-2</v>
      </c>
      <c r="X2878" s="18">
        <v>4.0972222222222226E-3</v>
      </c>
      <c r="Y2878" s="1" t="e">
        <f>VLOOKUP(A2878,tickets!A:A,1,0)</f>
        <v>#N/A</v>
      </c>
    </row>
    <row r="2879" spans="1:25" x14ac:dyDescent="0.2">
      <c r="A2879" s="1" t="s">
        <v>10927</v>
      </c>
      <c r="B2879" s="1" t="s">
        <v>115</v>
      </c>
      <c r="C2879" s="1" t="s">
        <v>22</v>
      </c>
      <c r="D2879" s="1" t="s">
        <v>243</v>
      </c>
      <c r="E2879" s="1" t="s">
        <v>45</v>
      </c>
      <c r="F2879" s="1" t="s">
        <v>120</v>
      </c>
      <c r="G2879" s="1" t="s">
        <v>116</v>
      </c>
      <c r="H2879" s="1" t="s">
        <v>40</v>
      </c>
      <c r="I2879" s="1" t="s">
        <v>117</v>
      </c>
      <c r="J2879" s="1" t="s">
        <v>81</v>
      </c>
      <c r="K2879" s="1" t="s">
        <v>119</v>
      </c>
      <c r="L2879" s="1" t="s">
        <v>10928</v>
      </c>
      <c r="M2879" s="1" t="s">
        <v>13358</v>
      </c>
      <c r="N2879" s="1" t="s">
        <v>13359</v>
      </c>
      <c r="O2879" s="1" t="s">
        <v>122</v>
      </c>
      <c r="P2879" s="1" t="s">
        <v>279</v>
      </c>
      <c r="Q2879" s="1" t="s">
        <v>280</v>
      </c>
      <c r="R2879" s="1" t="s">
        <v>13360</v>
      </c>
      <c r="S2879" s="1" t="s">
        <v>12446</v>
      </c>
      <c r="T2879" s="1" t="s">
        <v>13361</v>
      </c>
      <c r="U2879" s="1" t="s">
        <v>319</v>
      </c>
      <c r="V2879" s="18">
        <v>7.7546296296296304E-4</v>
      </c>
      <c r="W2879" s="18">
        <v>0.17953703703703705</v>
      </c>
      <c r="X2879" s="18">
        <v>0.17876157407407409</v>
      </c>
      <c r="Y2879" s="1" t="e">
        <f>VLOOKUP(A2879,tickets!A:A,1,0)</f>
        <v>#N/A</v>
      </c>
    </row>
    <row r="2880" spans="1:25" hidden="1" x14ac:dyDescent="0.2">
      <c r="A2880" s="1" t="s">
        <v>13362</v>
      </c>
      <c r="B2880" s="1" t="s">
        <v>132</v>
      </c>
      <c r="C2880" s="1" t="s">
        <v>309</v>
      </c>
      <c r="D2880" s="1" t="s">
        <v>257</v>
      </c>
      <c r="E2880" s="1" t="s">
        <v>284</v>
      </c>
      <c r="F2880" s="1" t="s">
        <v>461</v>
      </c>
      <c r="G2880" s="1" t="s">
        <v>116</v>
      </c>
      <c r="H2880" s="1" t="s">
        <v>40</v>
      </c>
      <c r="I2880" s="1" t="s">
        <v>117</v>
      </c>
      <c r="J2880" s="1" t="s">
        <v>81</v>
      </c>
      <c r="K2880" s="1" t="s">
        <v>111</v>
      </c>
      <c r="L2880" s="1" t="s">
        <v>379</v>
      </c>
      <c r="M2880" s="1" t="s">
        <v>13363</v>
      </c>
      <c r="N2880" s="1" t="s">
        <v>13364</v>
      </c>
      <c r="O2880" s="1" t="s">
        <v>122</v>
      </c>
      <c r="P2880" s="1" t="s">
        <v>199</v>
      </c>
      <c r="Q2880" s="1" t="s">
        <v>115</v>
      </c>
      <c r="R2880" s="1" t="s">
        <v>13365</v>
      </c>
      <c r="S2880" s="1" t="s">
        <v>12446</v>
      </c>
      <c r="T2880" s="1" t="s">
        <v>13214</v>
      </c>
      <c r="V2880" s="18">
        <v>4.8726851851851856E-3</v>
      </c>
      <c r="W2880" s="18">
        <v>1.0995370370370371E-2</v>
      </c>
      <c r="X2880" s="18">
        <v>6.122685185185185E-3</v>
      </c>
      <c r="Y2880" s="1" t="e">
        <f>VLOOKUP(A2880,tickets!A:A,1,0)</f>
        <v>#N/A</v>
      </c>
    </row>
    <row r="2881" spans="1:25" hidden="1" x14ac:dyDescent="0.2">
      <c r="A2881" s="1" t="s">
        <v>13366</v>
      </c>
      <c r="B2881" s="1" t="s">
        <v>132</v>
      </c>
      <c r="C2881" s="1" t="s">
        <v>250</v>
      </c>
      <c r="D2881" s="1" t="s">
        <v>251</v>
      </c>
      <c r="E2881" s="1" t="s">
        <v>268</v>
      </c>
      <c r="F2881" s="1" t="s">
        <v>367</v>
      </c>
      <c r="G2881" s="1" t="s">
        <v>110</v>
      </c>
      <c r="H2881" s="1" t="s">
        <v>50</v>
      </c>
      <c r="I2881" s="1" t="s">
        <v>109</v>
      </c>
      <c r="J2881" s="1" t="s">
        <v>81</v>
      </c>
      <c r="K2881" s="1" t="s">
        <v>129</v>
      </c>
      <c r="L2881" s="1" t="s">
        <v>13367</v>
      </c>
      <c r="M2881" s="1" t="s">
        <v>13368</v>
      </c>
      <c r="N2881" s="1" t="s">
        <v>13369</v>
      </c>
      <c r="O2881" s="1" t="s">
        <v>122</v>
      </c>
      <c r="P2881" s="1" t="s">
        <v>246</v>
      </c>
      <c r="Q2881" s="1" t="s">
        <v>247</v>
      </c>
      <c r="R2881" s="1" t="s">
        <v>13370</v>
      </c>
      <c r="S2881" s="1" t="s">
        <v>12446</v>
      </c>
      <c r="T2881" s="1" t="s">
        <v>13367</v>
      </c>
      <c r="U2881" s="1" t="s">
        <v>377</v>
      </c>
      <c r="V2881" s="18">
        <v>0.12480324074074074</v>
      </c>
      <c r="W2881" s="18">
        <v>8.3888888888888888E-2</v>
      </c>
      <c r="X2881" s="18">
        <v>7.5231481481481471E-4</v>
      </c>
      <c r="Y2881" s="1" t="e">
        <f>VLOOKUP(A2881,tickets!A:A,1,0)</f>
        <v>#N/A</v>
      </c>
    </row>
    <row r="2882" spans="1:25" x14ac:dyDescent="0.2">
      <c r="A2882" s="1" t="s">
        <v>10910</v>
      </c>
      <c r="B2882" s="1" t="s">
        <v>115</v>
      </c>
      <c r="C2882" s="1" t="s">
        <v>18</v>
      </c>
      <c r="D2882" s="1" t="s">
        <v>257</v>
      </c>
      <c r="E2882" s="1" t="s">
        <v>57</v>
      </c>
      <c r="F2882" s="1" t="s">
        <v>174</v>
      </c>
      <c r="G2882" s="1" t="s">
        <v>110</v>
      </c>
      <c r="H2882" s="1" t="s">
        <v>50</v>
      </c>
      <c r="I2882" s="1" t="s">
        <v>109</v>
      </c>
      <c r="J2882" s="1" t="s">
        <v>81</v>
      </c>
      <c r="K2882" s="1" t="s">
        <v>114</v>
      </c>
      <c r="L2882" s="1" t="s">
        <v>10911</v>
      </c>
      <c r="M2882" s="1" t="s">
        <v>13371</v>
      </c>
      <c r="N2882" s="1" t="s">
        <v>13372</v>
      </c>
      <c r="O2882" s="1" t="s">
        <v>122</v>
      </c>
      <c r="P2882" s="1" t="s">
        <v>246</v>
      </c>
      <c r="Q2882" s="1" t="s">
        <v>247</v>
      </c>
      <c r="R2882" s="1" t="s">
        <v>13373</v>
      </c>
      <c r="S2882" s="1" t="s">
        <v>12446</v>
      </c>
      <c r="T2882" s="1" t="s">
        <v>13374</v>
      </c>
      <c r="U2882" s="1" t="s">
        <v>13375</v>
      </c>
      <c r="V2882" s="18">
        <v>0.10098379629629629</v>
      </c>
      <c r="W2882" s="18">
        <v>0.11173611111111111</v>
      </c>
      <c r="X2882" s="18">
        <v>1.0752314814814814E-2</v>
      </c>
      <c r="Y2882" s="1" t="e">
        <f>VLOOKUP(A2882,tickets!A:A,1,0)</f>
        <v>#N/A</v>
      </c>
    </row>
    <row r="2883" spans="1:25" hidden="1" x14ac:dyDescent="0.2">
      <c r="A2883" s="1" t="s">
        <v>13376</v>
      </c>
      <c r="B2883" s="1" t="s">
        <v>115</v>
      </c>
      <c r="C2883" s="1" t="s">
        <v>242</v>
      </c>
      <c r="D2883" s="1" t="s">
        <v>257</v>
      </c>
      <c r="E2883" s="1" t="s">
        <v>284</v>
      </c>
      <c r="F2883" s="1" t="s">
        <v>13377</v>
      </c>
      <c r="G2883" s="1" t="s">
        <v>110</v>
      </c>
      <c r="H2883" s="1" t="s">
        <v>50</v>
      </c>
      <c r="I2883" s="1" t="s">
        <v>109</v>
      </c>
      <c r="J2883" s="1" t="s">
        <v>81</v>
      </c>
      <c r="K2883" s="1" t="s">
        <v>415</v>
      </c>
      <c r="L2883" s="1" t="s">
        <v>13378</v>
      </c>
      <c r="M2883" s="1" t="s">
        <v>13379</v>
      </c>
      <c r="N2883" s="1" t="s">
        <v>13380</v>
      </c>
      <c r="O2883" s="1" t="s">
        <v>122</v>
      </c>
      <c r="P2883" s="1" t="s">
        <v>199</v>
      </c>
      <c r="Q2883" s="1" t="s">
        <v>115</v>
      </c>
      <c r="R2883" s="1" t="s">
        <v>13381</v>
      </c>
      <c r="S2883" s="1" t="s">
        <v>12446</v>
      </c>
      <c r="T2883" s="1" t="s">
        <v>13382</v>
      </c>
      <c r="V2883" s="18">
        <v>0.22886574074074073</v>
      </c>
      <c r="W2883" s="18">
        <v>0.25252314814814814</v>
      </c>
      <c r="X2883" s="18">
        <v>2.3657407407407408E-2</v>
      </c>
      <c r="Y2883" s="1" t="e">
        <f>VLOOKUP(A2883,tickets!A:A,1,0)</f>
        <v>#N/A</v>
      </c>
    </row>
    <row r="2884" spans="1:25" x14ac:dyDescent="0.2">
      <c r="A2884" s="1" t="s">
        <v>10920</v>
      </c>
      <c r="B2884" s="1" t="s">
        <v>112</v>
      </c>
      <c r="C2884" s="1" t="s">
        <v>21</v>
      </c>
      <c r="D2884" s="1" t="s">
        <v>311</v>
      </c>
      <c r="E2884" s="1" t="s">
        <v>42</v>
      </c>
      <c r="F2884" s="1" t="s">
        <v>145</v>
      </c>
      <c r="G2884" s="1" t="s">
        <v>116</v>
      </c>
      <c r="H2884" s="1" t="s">
        <v>50</v>
      </c>
      <c r="I2884" s="1" t="s">
        <v>109</v>
      </c>
      <c r="J2884" s="1" t="s">
        <v>81</v>
      </c>
      <c r="K2884" s="1" t="s">
        <v>121</v>
      </c>
      <c r="L2884" s="1" t="s">
        <v>10921</v>
      </c>
      <c r="M2884" s="1" t="s">
        <v>13383</v>
      </c>
      <c r="N2884" s="1" t="s">
        <v>13384</v>
      </c>
      <c r="O2884" s="1" t="s">
        <v>122</v>
      </c>
      <c r="P2884" s="1" t="s">
        <v>246</v>
      </c>
      <c r="Q2884" s="1" t="s">
        <v>247</v>
      </c>
      <c r="R2884" s="1" t="s">
        <v>13385</v>
      </c>
      <c r="S2884" s="1" t="s">
        <v>12446</v>
      </c>
      <c r="T2884" s="1" t="s">
        <v>312</v>
      </c>
      <c r="U2884" s="1" t="s">
        <v>13386</v>
      </c>
      <c r="V2884" s="18">
        <v>0.12622685185185187</v>
      </c>
      <c r="W2884" s="18">
        <v>0.13143518518518518</v>
      </c>
      <c r="X2884" s="18">
        <v>5.208333333333333E-3</v>
      </c>
      <c r="Y2884" s="1" t="e">
        <f>VLOOKUP(A2884,tickets!A:A,1,0)</f>
        <v>#N/A</v>
      </c>
    </row>
    <row r="2885" spans="1:25" hidden="1" x14ac:dyDescent="0.2">
      <c r="A2885" s="1" t="s">
        <v>13387</v>
      </c>
      <c r="B2885" s="1" t="s">
        <v>132</v>
      </c>
      <c r="C2885" s="1" t="s">
        <v>250</v>
      </c>
      <c r="D2885" s="1" t="s">
        <v>251</v>
      </c>
      <c r="E2885" s="1" t="s">
        <v>268</v>
      </c>
      <c r="F2885" s="1" t="s">
        <v>367</v>
      </c>
      <c r="G2885" s="1" t="s">
        <v>159</v>
      </c>
      <c r="H2885" s="1" t="s">
        <v>36</v>
      </c>
      <c r="I2885" s="1" t="s">
        <v>84</v>
      </c>
      <c r="J2885" s="1" t="s">
        <v>81</v>
      </c>
      <c r="K2885" s="1" t="s">
        <v>129</v>
      </c>
      <c r="L2885" s="1" t="s">
        <v>13388</v>
      </c>
      <c r="M2885" s="1" t="s">
        <v>13389</v>
      </c>
      <c r="N2885" s="1" t="s">
        <v>13390</v>
      </c>
      <c r="O2885" s="1" t="s">
        <v>122</v>
      </c>
      <c r="P2885" s="1" t="s">
        <v>246</v>
      </c>
      <c r="Q2885" s="1" t="s">
        <v>247</v>
      </c>
      <c r="R2885" s="1" t="s">
        <v>13391</v>
      </c>
      <c r="S2885" s="1" t="s">
        <v>12446</v>
      </c>
      <c r="T2885" s="1" t="s">
        <v>13388</v>
      </c>
      <c r="U2885" s="1" t="s">
        <v>291</v>
      </c>
      <c r="V2885" s="18">
        <v>1.2962962962962963E-3</v>
      </c>
      <c r="W2885" s="18">
        <v>2.627314814814815E-3</v>
      </c>
      <c r="X2885" s="18">
        <v>1.3310185185185185E-3</v>
      </c>
      <c r="Y2885" s="1" t="e">
        <f>VLOOKUP(A2885,tickets!A:A,1,0)</f>
        <v>#N/A</v>
      </c>
    </row>
    <row r="2886" spans="1:25" hidden="1" x14ac:dyDescent="0.2">
      <c r="A2886" s="1" t="s">
        <v>13392</v>
      </c>
      <c r="B2886" s="1" t="s">
        <v>132</v>
      </c>
      <c r="C2886" s="1" t="s">
        <v>357</v>
      </c>
      <c r="D2886" s="1" t="s">
        <v>251</v>
      </c>
      <c r="E2886" s="1" t="s">
        <v>358</v>
      </c>
      <c r="F2886" s="1" t="s">
        <v>359</v>
      </c>
      <c r="G2886" s="1" t="s">
        <v>110</v>
      </c>
      <c r="H2886" s="1" t="s">
        <v>50</v>
      </c>
      <c r="I2886" s="1" t="s">
        <v>109</v>
      </c>
      <c r="J2886" s="1" t="s">
        <v>80</v>
      </c>
      <c r="K2886" s="1" t="s">
        <v>114</v>
      </c>
      <c r="L2886" s="1" t="s">
        <v>376</v>
      </c>
      <c r="M2886" s="1" t="s">
        <v>13393</v>
      </c>
      <c r="N2886" s="1" t="s">
        <v>13394</v>
      </c>
      <c r="O2886" s="1" t="s">
        <v>122</v>
      </c>
      <c r="P2886" s="1" t="s">
        <v>246</v>
      </c>
      <c r="Q2886" s="1" t="s">
        <v>247</v>
      </c>
      <c r="R2886" s="1" t="s">
        <v>13395</v>
      </c>
      <c r="S2886" s="1" t="s">
        <v>12446</v>
      </c>
      <c r="T2886" s="1" t="s">
        <v>13396</v>
      </c>
      <c r="U2886" s="1" t="s">
        <v>13397</v>
      </c>
      <c r="V2886" s="18">
        <v>4.6296296296296294E-5</v>
      </c>
      <c r="W2886" s="18">
        <v>4.3229166666666673E-2</v>
      </c>
      <c r="X2886" s="18">
        <v>4.3182870370370365E-2</v>
      </c>
      <c r="Y2886" s="1" t="e">
        <f>VLOOKUP(A2886,tickets!A:A,1,0)</f>
        <v>#N/A</v>
      </c>
    </row>
    <row r="2887" spans="1:25" hidden="1" x14ac:dyDescent="0.2">
      <c r="A2887" s="1" t="s">
        <v>13398</v>
      </c>
      <c r="B2887" s="1" t="s">
        <v>173</v>
      </c>
      <c r="C2887" s="1" t="s">
        <v>327</v>
      </c>
      <c r="D2887" s="1" t="s">
        <v>251</v>
      </c>
      <c r="E2887" s="1" t="s">
        <v>352</v>
      </c>
      <c r="F2887" s="1" t="s">
        <v>389</v>
      </c>
      <c r="G2887" s="1" t="s">
        <v>110</v>
      </c>
      <c r="H2887" s="1" t="s">
        <v>50</v>
      </c>
      <c r="I2887" s="1" t="s">
        <v>109</v>
      </c>
      <c r="J2887" s="1" t="s">
        <v>4186</v>
      </c>
      <c r="K2887" s="1" t="s">
        <v>114</v>
      </c>
      <c r="L2887" s="1" t="s">
        <v>13399</v>
      </c>
      <c r="M2887" s="1" t="s">
        <v>13400</v>
      </c>
      <c r="N2887" s="1" t="s">
        <v>13401</v>
      </c>
      <c r="O2887" s="1" t="s">
        <v>122</v>
      </c>
      <c r="P2887" s="1" t="s">
        <v>246</v>
      </c>
      <c r="Q2887" s="1" t="s">
        <v>247</v>
      </c>
      <c r="R2887" s="1" t="s">
        <v>13402</v>
      </c>
      <c r="S2887" s="1" t="s">
        <v>12446</v>
      </c>
      <c r="T2887" s="1" t="s">
        <v>13403</v>
      </c>
      <c r="U2887" s="1" t="s">
        <v>6374</v>
      </c>
      <c r="V2887" s="18">
        <v>0</v>
      </c>
      <c r="W2887" s="18">
        <v>0</v>
      </c>
      <c r="X2887" s="18">
        <v>0</v>
      </c>
      <c r="Y2887" s="1" t="e">
        <f>VLOOKUP(A2887,tickets!A:A,1,0)</f>
        <v>#N/A</v>
      </c>
    </row>
    <row r="2888" spans="1:25" hidden="1" x14ac:dyDescent="0.2">
      <c r="A2888" s="1" t="s">
        <v>10924</v>
      </c>
      <c r="B2888" s="1" t="s">
        <v>152</v>
      </c>
      <c r="C2888" s="1" t="s">
        <v>17</v>
      </c>
      <c r="D2888" s="1" t="s">
        <v>17</v>
      </c>
      <c r="E2888" s="1" t="s">
        <v>55</v>
      </c>
      <c r="F2888" s="1" t="s">
        <v>531</v>
      </c>
      <c r="G2888" s="1" t="s">
        <v>110</v>
      </c>
      <c r="H2888" s="1" t="s">
        <v>50</v>
      </c>
      <c r="I2888" s="1" t="s">
        <v>109</v>
      </c>
      <c r="J2888" s="1" t="s">
        <v>80</v>
      </c>
      <c r="K2888" s="1" t="s">
        <v>111</v>
      </c>
      <c r="L2888" s="1" t="s">
        <v>10925</v>
      </c>
      <c r="M2888" s="1" t="s">
        <v>13404</v>
      </c>
      <c r="N2888" s="1" t="s">
        <v>13405</v>
      </c>
      <c r="O2888" s="1" t="s">
        <v>122</v>
      </c>
      <c r="P2888" s="1" t="s">
        <v>278</v>
      </c>
      <c r="Q2888" s="1" t="s">
        <v>278</v>
      </c>
      <c r="R2888" s="1" t="s">
        <v>13406</v>
      </c>
      <c r="S2888" s="1" t="s">
        <v>12446</v>
      </c>
      <c r="T2888" s="1" t="s">
        <v>13407</v>
      </c>
      <c r="U2888" s="1" t="s">
        <v>13408</v>
      </c>
      <c r="V2888" s="18">
        <v>0</v>
      </c>
      <c r="W2888" s="18">
        <v>7.5671296296296306E-2</v>
      </c>
      <c r="X2888" s="18">
        <v>7.5671296296296306E-2</v>
      </c>
      <c r="Y2888" s="1" t="e">
        <f>VLOOKUP(A2888,tickets!A:A,1,0)</f>
        <v>#N/A</v>
      </c>
    </row>
    <row r="2889" spans="1:25" x14ac:dyDescent="0.2">
      <c r="A2889" s="1" t="s">
        <v>10912</v>
      </c>
      <c r="B2889" s="1" t="s">
        <v>112</v>
      </c>
      <c r="C2889" s="1" t="s">
        <v>18</v>
      </c>
      <c r="D2889" s="1" t="s">
        <v>18</v>
      </c>
      <c r="E2889" s="1" t="s">
        <v>499</v>
      </c>
      <c r="F2889" s="1" t="s">
        <v>1770</v>
      </c>
      <c r="G2889" s="1" t="s">
        <v>110</v>
      </c>
      <c r="H2889" s="1" t="s">
        <v>50</v>
      </c>
      <c r="I2889" s="1" t="s">
        <v>109</v>
      </c>
      <c r="J2889" s="1" t="s">
        <v>81</v>
      </c>
      <c r="K2889" s="1" t="s">
        <v>111</v>
      </c>
      <c r="L2889" s="1" t="s">
        <v>10913</v>
      </c>
      <c r="M2889" s="1" t="s">
        <v>13409</v>
      </c>
      <c r="N2889" s="1" t="s">
        <v>13410</v>
      </c>
      <c r="O2889" s="1" t="s">
        <v>122</v>
      </c>
      <c r="P2889" s="1" t="s">
        <v>266</v>
      </c>
      <c r="Q2889" s="1" t="s">
        <v>267</v>
      </c>
      <c r="R2889" s="1" t="s">
        <v>13411</v>
      </c>
      <c r="S2889" s="1" t="s">
        <v>12446</v>
      </c>
      <c r="U2889" s="1" t="s">
        <v>6339</v>
      </c>
      <c r="V2889" s="18">
        <v>0</v>
      </c>
      <c r="W2889" s="18">
        <v>1.8287037037037037E-3</v>
      </c>
      <c r="X2889" s="18">
        <v>1.8287037037037037E-3</v>
      </c>
      <c r="Y2889" s="1" t="e">
        <f>VLOOKUP(A2889,tickets!A:A,1,0)</f>
        <v>#N/A</v>
      </c>
    </row>
    <row r="2890" spans="1:25" hidden="1" x14ac:dyDescent="0.2">
      <c r="A2890" s="1" t="s">
        <v>10914</v>
      </c>
      <c r="B2890" s="1" t="s">
        <v>112</v>
      </c>
      <c r="C2890" s="1" t="s">
        <v>18</v>
      </c>
      <c r="D2890" s="1" t="s">
        <v>18</v>
      </c>
      <c r="E2890" s="1" t="s">
        <v>499</v>
      </c>
      <c r="F2890" s="1" t="s">
        <v>1770</v>
      </c>
      <c r="G2890" s="1" t="s">
        <v>159</v>
      </c>
      <c r="H2890" s="1" t="s">
        <v>36</v>
      </c>
      <c r="I2890" s="1" t="s">
        <v>84</v>
      </c>
      <c r="J2890" s="1" t="s">
        <v>80</v>
      </c>
      <c r="K2890" s="1" t="s">
        <v>111</v>
      </c>
      <c r="L2890" s="1" t="s">
        <v>10915</v>
      </c>
      <c r="M2890" s="1" t="s">
        <v>13412</v>
      </c>
      <c r="N2890" s="1" t="s">
        <v>13413</v>
      </c>
      <c r="O2890" s="1" t="s">
        <v>122</v>
      </c>
      <c r="P2890" s="1" t="s">
        <v>266</v>
      </c>
      <c r="Q2890" s="1" t="s">
        <v>267</v>
      </c>
      <c r="R2890" s="1" t="s">
        <v>13414</v>
      </c>
      <c r="S2890" s="1" t="s">
        <v>12446</v>
      </c>
      <c r="T2890" s="1" t="s">
        <v>10915</v>
      </c>
      <c r="U2890" s="1" t="s">
        <v>6339</v>
      </c>
      <c r="V2890" s="18">
        <v>0</v>
      </c>
      <c r="W2890" s="18">
        <v>2.2685185185185182E-3</v>
      </c>
      <c r="X2890" s="18">
        <v>2.2685185185185182E-3</v>
      </c>
      <c r="Y2890" s="1" t="e">
        <f>VLOOKUP(A2890,tickets!A:A,1,0)</f>
        <v>#N/A</v>
      </c>
    </row>
    <row r="2891" spans="1:25" x14ac:dyDescent="0.2">
      <c r="A2891" s="1" t="s">
        <v>10918</v>
      </c>
      <c r="B2891" s="1" t="s">
        <v>112</v>
      </c>
      <c r="C2891" s="1" t="s">
        <v>18</v>
      </c>
      <c r="D2891" s="1" t="s">
        <v>18</v>
      </c>
      <c r="E2891" s="1" t="s">
        <v>499</v>
      </c>
      <c r="F2891" s="1" t="s">
        <v>1770</v>
      </c>
      <c r="G2891" s="1" t="s">
        <v>110</v>
      </c>
      <c r="H2891" s="1" t="s">
        <v>50</v>
      </c>
      <c r="I2891" s="1" t="s">
        <v>109</v>
      </c>
      <c r="J2891" s="1" t="s">
        <v>81</v>
      </c>
      <c r="K2891" s="1" t="s">
        <v>111</v>
      </c>
      <c r="L2891" s="1" t="s">
        <v>10919</v>
      </c>
      <c r="M2891" s="1" t="s">
        <v>13415</v>
      </c>
      <c r="N2891" s="1" t="s">
        <v>13416</v>
      </c>
      <c r="O2891" s="1" t="s">
        <v>122</v>
      </c>
      <c r="P2891" s="1" t="s">
        <v>266</v>
      </c>
      <c r="Q2891" s="1" t="s">
        <v>267</v>
      </c>
      <c r="R2891" s="1" t="s">
        <v>13417</v>
      </c>
      <c r="S2891" s="1" t="s">
        <v>12446</v>
      </c>
      <c r="T2891" s="1" t="s">
        <v>10919</v>
      </c>
      <c r="U2891" s="1" t="s">
        <v>6339</v>
      </c>
      <c r="V2891" s="18">
        <v>0</v>
      </c>
      <c r="W2891" s="18">
        <v>3.530092592592592E-3</v>
      </c>
      <c r="X2891" s="18">
        <v>3.530092592592592E-3</v>
      </c>
      <c r="Y2891" s="1" t="e">
        <f>VLOOKUP(A2891,tickets!A:A,1,0)</f>
        <v>#N/A</v>
      </c>
    </row>
    <row r="2892" spans="1:25" x14ac:dyDescent="0.2">
      <c r="A2892" s="1" t="s">
        <v>10916</v>
      </c>
      <c r="B2892" s="1" t="s">
        <v>112</v>
      </c>
      <c r="C2892" s="1" t="s">
        <v>18</v>
      </c>
      <c r="D2892" s="1" t="s">
        <v>18</v>
      </c>
      <c r="E2892" s="1" t="s">
        <v>499</v>
      </c>
      <c r="F2892" s="1" t="s">
        <v>1770</v>
      </c>
      <c r="G2892" s="1" t="s">
        <v>110</v>
      </c>
      <c r="H2892" s="1" t="s">
        <v>50</v>
      </c>
      <c r="I2892" s="1" t="s">
        <v>109</v>
      </c>
      <c r="J2892" s="1" t="s">
        <v>81</v>
      </c>
      <c r="K2892" s="1" t="s">
        <v>111</v>
      </c>
      <c r="L2892" s="1" t="s">
        <v>10917</v>
      </c>
      <c r="M2892" s="1" t="s">
        <v>13418</v>
      </c>
      <c r="N2892" s="1" t="s">
        <v>13419</v>
      </c>
      <c r="O2892" s="1" t="s">
        <v>122</v>
      </c>
      <c r="P2892" s="1" t="s">
        <v>266</v>
      </c>
      <c r="Q2892" s="1" t="s">
        <v>267</v>
      </c>
      <c r="R2892" s="1" t="s">
        <v>13420</v>
      </c>
      <c r="S2892" s="1" t="s">
        <v>12446</v>
      </c>
      <c r="T2892" s="1" t="s">
        <v>13421</v>
      </c>
      <c r="U2892" s="1" t="s">
        <v>6339</v>
      </c>
      <c r="V2892" s="18">
        <v>0</v>
      </c>
      <c r="W2892" s="18">
        <v>2.5115740740740741E-3</v>
      </c>
      <c r="X2892" s="18">
        <v>2.5115740740740741E-3</v>
      </c>
      <c r="Y2892" s="1" t="e">
        <f>VLOOKUP(A2892,tickets!A:A,1,0)</f>
        <v>#N/A</v>
      </c>
    </row>
    <row r="2893" spans="1:25" hidden="1" x14ac:dyDescent="0.2">
      <c r="A2893" s="1" t="s">
        <v>10908</v>
      </c>
      <c r="B2893" s="1" t="s">
        <v>124</v>
      </c>
      <c r="C2893" s="1" t="s">
        <v>19</v>
      </c>
      <c r="D2893" s="1" t="s">
        <v>277</v>
      </c>
      <c r="E2893" s="1" t="s">
        <v>63</v>
      </c>
      <c r="F2893" s="1" t="s">
        <v>125</v>
      </c>
      <c r="G2893" s="1" t="s">
        <v>123</v>
      </c>
      <c r="H2893" s="1" t="s">
        <v>50</v>
      </c>
      <c r="I2893" s="1" t="s">
        <v>109</v>
      </c>
      <c r="J2893" s="1" t="s">
        <v>80</v>
      </c>
      <c r="K2893" s="1" t="s">
        <v>129</v>
      </c>
      <c r="L2893" s="1" t="s">
        <v>3978</v>
      </c>
      <c r="M2893" s="1" t="s">
        <v>13422</v>
      </c>
      <c r="N2893" s="1" t="s">
        <v>13422</v>
      </c>
      <c r="O2893" s="1" t="s">
        <v>122</v>
      </c>
      <c r="P2893" s="1" t="s">
        <v>278</v>
      </c>
      <c r="Q2893" s="1" t="s">
        <v>278</v>
      </c>
      <c r="R2893" s="1" t="s">
        <v>13423</v>
      </c>
      <c r="S2893" s="1" t="s">
        <v>12446</v>
      </c>
      <c r="T2893" s="1" t="s">
        <v>9273</v>
      </c>
      <c r="U2893" s="1" t="s">
        <v>13424</v>
      </c>
      <c r="V2893" s="18">
        <v>4.7233796296296295E-2</v>
      </c>
      <c r="W2893" s="18">
        <v>8.111111111111112E-2</v>
      </c>
      <c r="X2893" s="18">
        <v>3.3877314814814811E-2</v>
      </c>
      <c r="Y2893" s="1" t="e">
        <f>VLOOKUP(A2893,tickets!A:A,1,0)</f>
        <v>#N/A</v>
      </c>
    </row>
    <row r="2894" spans="1:25" hidden="1" x14ac:dyDescent="0.2">
      <c r="A2894" s="1" t="s">
        <v>13425</v>
      </c>
      <c r="B2894" s="1" t="s">
        <v>132</v>
      </c>
      <c r="C2894" s="1" t="s">
        <v>357</v>
      </c>
      <c r="D2894" s="1" t="s">
        <v>251</v>
      </c>
      <c r="E2894" s="1" t="s">
        <v>358</v>
      </c>
      <c r="F2894" s="1" t="s">
        <v>359</v>
      </c>
      <c r="G2894" s="1" t="s">
        <v>110</v>
      </c>
      <c r="H2894" s="1" t="s">
        <v>50</v>
      </c>
      <c r="I2894" s="1" t="s">
        <v>109</v>
      </c>
      <c r="J2894" s="1" t="s">
        <v>4186</v>
      </c>
      <c r="K2894" s="1" t="s">
        <v>114</v>
      </c>
      <c r="L2894" s="1" t="s">
        <v>376</v>
      </c>
      <c r="M2894" s="1" t="s">
        <v>13426</v>
      </c>
      <c r="N2894" s="1" t="s">
        <v>13427</v>
      </c>
      <c r="O2894" s="1" t="s">
        <v>122</v>
      </c>
      <c r="P2894" s="1" t="s">
        <v>246</v>
      </c>
      <c r="Q2894" s="1" t="s">
        <v>247</v>
      </c>
      <c r="R2894" s="1" t="s">
        <v>13428</v>
      </c>
      <c r="S2894" s="1" t="s">
        <v>12446</v>
      </c>
      <c r="T2894" s="1" t="s">
        <v>13396</v>
      </c>
      <c r="U2894" s="1" t="s">
        <v>13429</v>
      </c>
      <c r="V2894" s="18">
        <v>0</v>
      </c>
      <c r="W2894" s="18">
        <v>0</v>
      </c>
      <c r="X2894" s="18">
        <v>0</v>
      </c>
      <c r="Y2894" s="1" t="e">
        <f>VLOOKUP(A2894,tickets!A:A,1,0)</f>
        <v>#N/A</v>
      </c>
    </row>
    <row r="2895" spans="1:25" hidden="1" x14ac:dyDescent="0.2">
      <c r="A2895" s="1" t="s">
        <v>10930</v>
      </c>
      <c r="B2895" s="1" t="s">
        <v>124</v>
      </c>
      <c r="C2895" s="1" t="s">
        <v>19</v>
      </c>
      <c r="D2895" s="1" t="s">
        <v>6209</v>
      </c>
      <c r="E2895" s="1" t="s">
        <v>64</v>
      </c>
      <c r="F2895" s="1" t="s">
        <v>125</v>
      </c>
      <c r="G2895" s="1" t="s">
        <v>123</v>
      </c>
      <c r="H2895" s="1" t="s">
        <v>50</v>
      </c>
      <c r="I2895" s="1" t="s">
        <v>109</v>
      </c>
      <c r="J2895" s="1" t="s">
        <v>80</v>
      </c>
      <c r="K2895" s="1" t="s">
        <v>459</v>
      </c>
      <c r="L2895" s="1" t="s">
        <v>2805</v>
      </c>
      <c r="M2895" s="1" t="s">
        <v>13430</v>
      </c>
      <c r="N2895" s="1" t="s">
        <v>13430</v>
      </c>
      <c r="O2895" s="1" t="s">
        <v>122</v>
      </c>
      <c r="P2895" s="1" t="s">
        <v>266</v>
      </c>
      <c r="Q2895" s="1" t="s">
        <v>267</v>
      </c>
      <c r="R2895" s="1" t="s">
        <v>13431</v>
      </c>
      <c r="S2895" s="1" t="s">
        <v>12446</v>
      </c>
      <c r="T2895" s="1" t="s">
        <v>13432</v>
      </c>
      <c r="U2895" s="1" t="s">
        <v>13433</v>
      </c>
      <c r="V2895" s="18">
        <v>0.15274305555555556</v>
      </c>
      <c r="W2895" s="18">
        <v>0.15930555555555556</v>
      </c>
      <c r="X2895" s="18">
        <v>6.5624999999999998E-3</v>
      </c>
      <c r="Y2895" s="1" t="e">
        <f>VLOOKUP(A2895,tickets!A:A,1,0)</f>
        <v>#N/A</v>
      </c>
    </row>
    <row r="2896" spans="1:25" hidden="1" x14ac:dyDescent="0.2">
      <c r="A2896" s="1" t="s">
        <v>13434</v>
      </c>
      <c r="B2896" s="1" t="s">
        <v>132</v>
      </c>
      <c r="C2896" s="1" t="s">
        <v>309</v>
      </c>
      <c r="D2896" s="1" t="s">
        <v>257</v>
      </c>
      <c r="E2896" s="1" t="s">
        <v>284</v>
      </c>
      <c r="F2896" s="1" t="s">
        <v>461</v>
      </c>
      <c r="G2896" s="1" t="s">
        <v>116</v>
      </c>
      <c r="H2896" s="1" t="s">
        <v>40</v>
      </c>
      <c r="I2896" s="1" t="s">
        <v>117</v>
      </c>
      <c r="J2896" s="1" t="s">
        <v>81</v>
      </c>
      <c r="K2896" s="1" t="s">
        <v>413</v>
      </c>
      <c r="L2896" s="1" t="s">
        <v>425</v>
      </c>
      <c r="M2896" s="1" t="s">
        <v>13435</v>
      </c>
      <c r="N2896" s="1" t="s">
        <v>13436</v>
      </c>
      <c r="O2896" s="1" t="s">
        <v>122</v>
      </c>
      <c r="P2896" s="1" t="s">
        <v>199</v>
      </c>
      <c r="Q2896" s="1" t="s">
        <v>115</v>
      </c>
      <c r="R2896" s="1" t="s">
        <v>13437</v>
      </c>
      <c r="S2896" s="1" t="s">
        <v>12446</v>
      </c>
      <c r="T2896" s="1" t="s">
        <v>13438</v>
      </c>
      <c r="V2896" s="18">
        <v>3.9351851851851857E-3</v>
      </c>
      <c r="W2896" s="18">
        <v>7.1296296296296307E-3</v>
      </c>
      <c r="X2896" s="18">
        <v>3.1944444444444442E-3</v>
      </c>
      <c r="Y2896" s="1" t="e">
        <f>VLOOKUP(A2896,tickets!A:A,1,0)</f>
        <v>#N/A</v>
      </c>
    </row>
    <row r="2897" spans="1:25" hidden="1" x14ac:dyDescent="0.2">
      <c r="A2897" s="1" t="s">
        <v>13439</v>
      </c>
      <c r="B2897" s="1" t="s">
        <v>132</v>
      </c>
      <c r="C2897" s="1" t="s">
        <v>309</v>
      </c>
      <c r="D2897" s="1" t="s">
        <v>374</v>
      </c>
      <c r="E2897" s="1" t="s">
        <v>284</v>
      </c>
      <c r="F2897" s="1" t="s">
        <v>442</v>
      </c>
      <c r="G2897" s="1" t="s">
        <v>116</v>
      </c>
      <c r="H2897" s="1" t="s">
        <v>40</v>
      </c>
      <c r="I2897" s="1" t="s">
        <v>117</v>
      </c>
      <c r="J2897" s="1" t="s">
        <v>81</v>
      </c>
      <c r="K2897" s="1" t="s">
        <v>129</v>
      </c>
      <c r="L2897" s="1" t="s">
        <v>5192</v>
      </c>
      <c r="M2897" s="1" t="s">
        <v>13440</v>
      </c>
      <c r="N2897" s="1" t="s">
        <v>13441</v>
      </c>
      <c r="O2897" s="1" t="s">
        <v>122</v>
      </c>
      <c r="P2897" s="1" t="s">
        <v>199</v>
      </c>
      <c r="Q2897" s="1" t="s">
        <v>115</v>
      </c>
      <c r="R2897" s="1" t="s">
        <v>13442</v>
      </c>
      <c r="S2897" s="1" t="s">
        <v>12446</v>
      </c>
      <c r="T2897" s="1" t="s">
        <v>13443</v>
      </c>
      <c r="V2897" s="18">
        <v>6.9560185185185185E-3</v>
      </c>
      <c r="W2897" s="18">
        <v>1.2974537037037036E-2</v>
      </c>
      <c r="X2897" s="18">
        <v>6.0185185185185177E-3</v>
      </c>
      <c r="Y2897" s="1" t="e">
        <f>VLOOKUP(A2897,tickets!A:A,1,0)</f>
        <v>#N/A</v>
      </c>
    </row>
    <row r="2898" spans="1:25" x14ac:dyDescent="0.2">
      <c r="A2898" s="1" t="s">
        <v>10953</v>
      </c>
      <c r="B2898" s="1" t="s">
        <v>115</v>
      </c>
      <c r="C2898" s="1" t="s">
        <v>14</v>
      </c>
      <c r="D2898" s="1" t="s">
        <v>243</v>
      </c>
      <c r="E2898" s="1" t="s">
        <v>49</v>
      </c>
      <c r="F2898" s="1" t="s">
        <v>120</v>
      </c>
      <c r="G2898" s="1" t="s">
        <v>116</v>
      </c>
      <c r="H2898" s="1" t="s">
        <v>40</v>
      </c>
      <c r="I2898" s="1" t="s">
        <v>117</v>
      </c>
      <c r="J2898" s="1" t="s">
        <v>81</v>
      </c>
      <c r="K2898" s="1" t="s">
        <v>494</v>
      </c>
      <c r="L2898" s="1" t="s">
        <v>10954</v>
      </c>
      <c r="M2898" s="1" t="s">
        <v>13444</v>
      </c>
      <c r="N2898" s="1" t="s">
        <v>13445</v>
      </c>
      <c r="O2898" s="1" t="s">
        <v>122</v>
      </c>
      <c r="P2898" s="1" t="s">
        <v>246</v>
      </c>
      <c r="Q2898" s="1" t="s">
        <v>247</v>
      </c>
      <c r="R2898" s="1" t="s">
        <v>13446</v>
      </c>
      <c r="S2898" s="1" t="s">
        <v>12446</v>
      </c>
      <c r="T2898" s="1" t="s">
        <v>13447</v>
      </c>
      <c r="V2898" s="18">
        <v>0.3119675925925926</v>
      </c>
      <c r="W2898" s="18">
        <v>0.32950231481481479</v>
      </c>
      <c r="X2898" s="18">
        <v>1.7534722222222222E-2</v>
      </c>
      <c r="Y2898" s="1" t="e">
        <f>VLOOKUP(A2898,tickets!A:A,1,0)</f>
        <v>#N/A</v>
      </c>
    </row>
    <row r="2899" spans="1:25" hidden="1" x14ac:dyDescent="0.2">
      <c r="A2899" s="1" t="s">
        <v>13448</v>
      </c>
      <c r="B2899" s="1" t="s">
        <v>132</v>
      </c>
      <c r="C2899" s="1" t="s">
        <v>309</v>
      </c>
      <c r="D2899" s="1" t="s">
        <v>257</v>
      </c>
      <c r="E2899" s="1" t="s">
        <v>284</v>
      </c>
      <c r="F2899" s="1" t="s">
        <v>461</v>
      </c>
      <c r="G2899" s="1" t="s">
        <v>116</v>
      </c>
      <c r="H2899" s="1" t="s">
        <v>40</v>
      </c>
      <c r="I2899" s="1" t="s">
        <v>117</v>
      </c>
      <c r="J2899" s="1" t="s">
        <v>81</v>
      </c>
      <c r="K2899" s="1" t="s">
        <v>326</v>
      </c>
      <c r="L2899" s="1" t="s">
        <v>520</v>
      </c>
      <c r="M2899" s="1" t="s">
        <v>13449</v>
      </c>
      <c r="N2899" s="1" t="s">
        <v>13450</v>
      </c>
      <c r="O2899" s="1" t="s">
        <v>122</v>
      </c>
      <c r="P2899" s="1" t="s">
        <v>199</v>
      </c>
      <c r="Q2899" s="1" t="s">
        <v>115</v>
      </c>
      <c r="R2899" s="1" t="s">
        <v>13451</v>
      </c>
      <c r="S2899" s="1" t="s">
        <v>12446</v>
      </c>
      <c r="T2899" s="1" t="s">
        <v>13452</v>
      </c>
      <c r="V2899" s="18">
        <v>1.8287037037037037E-3</v>
      </c>
      <c r="W2899" s="18">
        <v>5.0347222222222225E-3</v>
      </c>
      <c r="X2899" s="18">
        <v>3.2060185185185191E-3</v>
      </c>
      <c r="Y2899" s="1" t="e">
        <f>VLOOKUP(A2899,tickets!A:A,1,0)</f>
        <v>#N/A</v>
      </c>
    </row>
    <row r="2900" spans="1:25" x14ac:dyDescent="0.2">
      <c r="A2900" s="1" t="s">
        <v>10922</v>
      </c>
      <c r="B2900" s="1" t="s">
        <v>115</v>
      </c>
      <c r="C2900" s="1" t="s">
        <v>20</v>
      </c>
      <c r="D2900" s="1" t="s">
        <v>243</v>
      </c>
      <c r="E2900" s="1" t="s">
        <v>66</v>
      </c>
      <c r="F2900" s="1" t="s">
        <v>120</v>
      </c>
      <c r="G2900" s="1" t="s">
        <v>116</v>
      </c>
      <c r="H2900" s="1" t="s">
        <v>40</v>
      </c>
      <c r="I2900" s="1" t="s">
        <v>117</v>
      </c>
      <c r="J2900" s="1" t="s">
        <v>81</v>
      </c>
      <c r="K2900" s="1" t="s">
        <v>111</v>
      </c>
      <c r="L2900" s="1" t="s">
        <v>10923</v>
      </c>
      <c r="M2900" s="1" t="s">
        <v>13453</v>
      </c>
      <c r="N2900" s="1" t="s">
        <v>13454</v>
      </c>
      <c r="O2900" s="1" t="s">
        <v>122</v>
      </c>
      <c r="P2900" s="1" t="s">
        <v>246</v>
      </c>
      <c r="Q2900" s="1" t="s">
        <v>247</v>
      </c>
      <c r="R2900" s="1" t="s">
        <v>13455</v>
      </c>
      <c r="S2900" s="1" t="s">
        <v>12446</v>
      </c>
      <c r="T2900" s="1" t="s">
        <v>13456</v>
      </c>
      <c r="U2900" s="1" t="s">
        <v>13457</v>
      </c>
      <c r="V2900" s="18">
        <v>5.0532407407407408E-2</v>
      </c>
      <c r="W2900" s="18">
        <v>5.7974537037037033E-2</v>
      </c>
      <c r="X2900" s="18">
        <v>7.4421296296296293E-3</v>
      </c>
      <c r="Y2900" s="1" t="e">
        <f>VLOOKUP(A2900,tickets!A:A,1,0)</f>
        <v>#N/A</v>
      </c>
    </row>
    <row r="2901" spans="1:25" hidden="1" x14ac:dyDescent="0.2">
      <c r="A2901" s="1" t="s">
        <v>10931</v>
      </c>
      <c r="B2901" s="1" t="s">
        <v>124</v>
      </c>
      <c r="C2901" s="1" t="s">
        <v>19</v>
      </c>
      <c r="D2901" s="1" t="s">
        <v>6209</v>
      </c>
      <c r="E2901" s="1" t="s">
        <v>64</v>
      </c>
      <c r="F2901" s="1" t="s">
        <v>125</v>
      </c>
      <c r="G2901" s="1" t="s">
        <v>123</v>
      </c>
      <c r="H2901" s="1" t="s">
        <v>50</v>
      </c>
      <c r="I2901" s="1" t="s">
        <v>109</v>
      </c>
      <c r="J2901" s="1" t="s">
        <v>80</v>
      </c>
      <c r="K2901" s="1" t="s">
        <v>459</v>
      </c>
      <c r="L2901" s="1" t="s">
        <v>10932</v>
      </c>
      <c r="M2901" s="1" t="s">
        <v>13458</v>
      </c>
      <c r="N2901" s="1" t="s">
        <v>13458</v>
      </c>
      <c r="O2901" s="1" t="s">
        <v>122</v>
      </c>
      <c r="P2901" s="1" t="s">
        <v>266</v>
      </c>
      <c r="Q2901" s="1" t="s">
        <v>267</v>
      </c>
      <c r="R2901" s="1" t="s">
        <v>13459</v>
      </c>
      <c r="S2901" s="1" t="s">
        <v>12446</v>
      </c>
      <c r="T2901" s="1" t="s">
        <v>13460</v>
      </c>
      <c r="U2901" s="1" t="s">
        <v>13433</v>
      </c>
      <c r="V2901" s="18">
        <v>0.13258101851851853</v>
      </c>
      <c r="W2901" s="18">
        <v>0.1514351851851852</v>
      </c>
      <c r="X2901" s="18">
        <v>1.8854166666666665E-2</v>
      </c>
      <c r="Y2901" s="1" t="e">
        <f>VLOOKUP(A2901,tickets!A:A,1,0)</f>
        <v>#N/A</v>
      </c>
    </row>
    <row r="2902" spans="1:25" hidden="1" x14ac:dyDescent="0.2">
      <c r="A2902" s="1" t="s">
        <v>13461</v>
      </c>
      <c r="B2902" s="1" t="s">
        <v>164</v>
      </c>
      <c r="C2902" s="1" t="s">
        <v>250</v>
      </c>
      <c r="D2902" s="1" t="s">
        <v>251</v>
      </c>
      <c r="E2902" s="1" t="s">
        <v>268</v>
      </c>
      <c r="F2902" s="1" t="s">
        <v>451</v>
      </c>
      <c r="G2902" s="1" t="s">
        <v>159</v>
      </c>
      <c r="H2902" s="1" t="s">
        <v>36</v>
      </c>
      <c r="I2902" s="1" t="s">
        <v>84</v>
      </c>
      <c r="J2902" s="1" t="s">
        <v>81</v>
      </c>
      <c r="K2902" s="1" t="s">
        <v>114</v>
      </c>
      <c r="L2902" s="1" t="s">
        <v>13462</v>
      </c>
      <c r="M2902" s="1" t="s">
        <v>13463</v>
      </c>
      <c r="N2902" s="1" t="s">
        <v>13464</v>
      </c>
      <c r="O2902" s="1" t="s">
        <v>122</v>
      </c>
      <c r="P2902" s="1" t="s">
        <v>246</v>
      </c>
      <c r="Q2902" s="1" t="s">
        <v>247</v>
      </c>
      <c r="R2902" s="1" t="s">
        <v>13465</v>
      </c>
      <c r="S2902" s="1" t="s">
        <v>12446</v>
      </c>
      <c r="T2902" s="1" t="s">
        <v>13466</v>
      </c>
      <c r="U2902" s="1" t="s">
        <v>412</v>
      </c>
      <c r="V2902" s="18">
        <v>2.4004629629629629E-2</v>
      </c>
      <c r="W2902" s="18">
        <v>2.7546296296296294E-2</v>
      </c>
      <c r="X2902" s="18">
        <v>3.5416666666666665E-3</v>
      </c>
      <c r="Y2902" s="1" t="e">
        <f>VLOOKUP(A2902,tickets!A:A,1,0)</f>
        <v>#N/A</v>
      </c>
    </row>
    <row r="2903" spans="1:25" hidden="1" x14ac:dyDescent="0.2">
      <c r="A2903" s="1" t="s">
        <v>13467</v>
      </c>
      <c r="B2903" s="1" t="s">
        <v>164</v>
      </c>
      <c r="C2903" s="1" t="s">
        <v>250</v>
      </c>
      <c r="D2903" s="1" t="s">
        <v>251</v>
      </c>
      <c r="E2903" s="1" t="s">
        <v>268</v>
      </c>
      <c r="F2903" s="1" t="s">
        <v>451</v>
      </c>
      <c r="G2903" s="1" t="s">
        <v>159</v>
      </c>
      <c r="H2903" s="1" t="s">
        <v>36</v>
      </c>
      <c r="I2903" s="1" t="s">
        <v>84</v>
      </c>
      <c r="J2903" s="1" t="s">
        <v>81</v>
      </c>
      <c r="K2903" s="1" t="s">
        <v>114</v>
      </c>
      <c r="L2903" s="1" t="s">
        <v>13468</v>
      </c>
      <c r="M2903" s="1" t="s">
        <v>13469</v>
      </c>
      <c r="N2903" s="1" t="s">
        <v>13470</v>
      </c>
      <c r="O2903" s="1" t="s">
        <v>122</v>
      </c>
      <c r="P2903" s="1" t="s">
        <v>246</v>
      </c>
      <c r="Q2903" s="1" t="s">
        <v>247</v>
      </c>
      <c r="R2903" s="1" t="s">
        <v>13471</v>
      </c>
      <c r="S2903" s="1" t="s">
        <v>12446</v>
      </c>
      <c r="T2903" s="1" t="s">
        <v>13468</v>
      </c>
      <c r="U2903" s="1" t="s">
        <v>412</v>
      </c>
      <c r="V2903" s="18">
        <v>1.6782407407407406E-3</v>
      </c>
      <c r="W2903" s="18">
        <v>3.8541666666666668E-3</v>
      </c>
      <c r="X2903" s="18">
        <v>2.1759259259259258E-3</v>
      </c>
      <c r="Y2903" s="1" t="e">
        <f>VLOOKUP(A2903,tickets!A:A,1,0)</f>
        <v>#N/A</v>
      </c>
    </row>
    <row r="2904" spans="1:25" hidden="1" x14ac:dyDescent="0.2">
      <c r="A2904" s="1" t="s">
        <v>10926</v>
      </c>
      <c r="B2904" s="1" t="s">
        <v>124</v>
      </c>
      <c r="C2904" s="1" t="s">
        <v>18</v>
      </c>
      <c r="D2904" s="1" t="s">
        <v>277</v>
      </c>
      <c r="E2904" s="1" t="s">
        <v>57</v>
      </c>
      <c r="F2904" s="1" t="s">
        <v>125</v>
      </c>
      <c r="G2904" s="1" t="s">
        <v>123</v>
      </c>
      <c r="H2904" s="1" t="s">
        <v>50</v>
      </c>
      <c r="I2904" s="1" t="s">
        <v>109</v>
      </c>
      <c r="J2904" s="1" t="s">
        <v>80</v>
      </c>
      <c r="K2904" s="1" t="s">
        <v>126</v>
      </c>
      <c r="L2904" s="1" t="s">
        <v>1860</v>
      </c>
      <c r="M2904" s="1" t="s">
        <v>13472</v>
      </c>
      <c r="N2904" s="1" t="s">
        <v>13472</v>
      </c>
      <c r="O2904" s="1" t="s">
        <v>122</v>
      </c>
      <c r="P2904" s="1" t="s">
        <v>278</v>
      </c>
      <c r="Q2904" s="1" t="s">
        <v>278</v>
      </c>
      <c r="R2904" s="1" t="s">
        <v>13473</v>
      </c>
      <c r="S2904" s="1" t="s">
        <v>12446</v>
      </c>
      <c r="T2904" s="1" t="s">
        <v>13054</v>
      </c>
      <c r="U2904" s="1" t="s">
        <v>13474</v>
      </c>
      <c r="V2904" s="18">
        <v>8.0138888888888885E-2</v>
      </c>
      <c r="W2904" s="18">
        <v>8.6990740740740743E-2</v>
      </c>
      <c r="X2904" s="18">
        <v>6.851851851851852E-3</v>
      </c>
      <c r="Y2904" s="1" t="e">
        <f>VLOOKUP(A2904,tickets!A:A,1,0)</f>
        <v>#N/A</v>
      </c>
    </row>
    <row r="2905" spans="1:25" hidden="1" x14ac:dyDescent="0.2">
      <c r="A2905" s="1" t="s">
        <v>10935</v>
      </c>
      <c r="B2905" s="1" t="s">
        <v>124</v>
      </c>
      <c r="C2905" s="1" t="s">
        <v>18</v>
      </c>
      <c r="D2905" s="1" t="s">
        <v>277</v>
      </c>
      <c r="E2905" s="1" t="s">
        <v>60</v>
      </c>
      <c r="F2905" s="1" t="s">
        <v>125</v>
      </c>
      <c r="G2905" s="1" t="s">
        <v>123</v>
      </c>
      <c r="H2905" s="1" t="s">
        <v>50</v>
      </c>
      <c r="I2905" s="1" t="s">
        <v>109</v>
      </c>
      <c r="J2905" s="1" t="s">
        <v>80</v>
      </c>
      <c r="K2905" s="1" t="s">
        <v>121</v>
      </c>
      <c r="L2905" s="1" t="s">
        <v>10936</v>
      </c>
      <c r="M2905" s="1" t="s">
        <v>13475</v>
      </c>
      <c r="N2905" s="1" t="s">
        <v>13475</v>
      </c>
      <c r="O2905" s="1" t="s">
        <v>122</v>
      </c>
      <c r="P2905" s="1" t="s">
        <v>278</v>
      </c>
      <c r="Q2905" s="1" t="s">
        <v>278</v>
      </c>
      <c r="R2905" s="1" t="s">
        <v>13476</v>
      </c>
      <c r="S2905" s="1" t="s">
        <v>12446</v>
      </c>
      <c r="T2905" s="1" t="s">
        <v>13477</v>
      </c>
      <c r="U2905" s="1" t="s">
        <v>13478</v>
      </c>
      <c r="V2905" s="18">
        <v>6.6400462962962967E-2</v>
      </c>
      <c r="W2905" s="18">
        <v>9.6805555555555547E-2</v>
      </c>
      <c r="X2905" s="18">
        <v>3.0405092592592591E-2</v>
      </c>
      <c r="Y2905" s="1" t="e">
        <f>VLOOKUP(A2905,tickets!A:A,1,0)</f>
        <v>#N/A</v>
      </c>
    </row>
    <row r="2906" spans="1:25" hidden="1" x14ac:dyDescent="0.2">
      <c r="A2906" s="1" t="s">
        <v>10937</v>
      </c>
      <c r="B2906" s="1" t="s">
        <v>124</v>
      </c>
      <c r="C2906" s="1" t="s">
        <v>18</v>
      </c>
      <c r="D2906" s="1" t="s">
        <v>277</v>
      </c>
      <c r="E2906" s="1" t="s">
        <v>60</v>
      </c>
      <c r="F2906" s="1" t="s">
        <v>125</v>
      </c>
      <c r="G2906" s="1" t="s">
        <v>123</v>
      </c>
      <c r="H2906" s="1" t="s">
        <v>50</v>
      </c>
      <c r="I2906" s="1" t="s">
        <v>109</v>
      </c>
      <c r="J2906" s="1" t="s">
        <v>80</v>
      </c>
      <c r="K2906" s="1" t="s">
        <v>121</v>
      </c>
      <c r="L2906" s="1" t="s">
        <v>10938</v>
      </c>
      <c r="M2906" s="1" t="s">
        <v>13475</v>
      </c>
      <c r="N2906" s="1" t="s">
        <v>13475</v>
      </c>
      <c r="O2906" s="1" t="s">
        <v>122</v>
      </c>
      <c r="P2906" s="1" t="s">
        <v>278</v>
      </c>
      <c r="Q2906" s="1" t="s">
        <v>278</v>
      </c>
      <c r="R2906" s="1" t="s">
        <v>13479</v>
      </c>
      <c r="S2906" s="1" t="s">
        <v>12446</v>
      </c>
      <c r="T2906" s="1" t="s">
        <v>13480</v>
      </c>
      <c r="U2906" s="1" t="s">
        <v>13478</v>
      </c>
      <c r="V2906" s="18">
        <v>6.6342592592592592E-2</v>
      </c>
      <c r="W2906" s="18">
        <v>9.707175925925926E-2</v>
      </c>
      <c r="X2906" s="18">
        <v>3.0729166666666669E-2</v>
      </c>
      <c r="Y2906" s="1" t="e">
        <f>VLOOKUP(A2906,tickets!A:A,1,0)</f>
        <v>#N/A</v>
      </c>
    </row>
    <row r="2907" spans="1:25" hidden="1" x14ac:dyDescent="0.2">
      <c r="A2907" s="1" t="s">
        <v>10939</v>
      </c>
      <c r="B2907" s="1" t="s">
        <v>124</v>
      </c>
      <c r="C2907" s="1" t="s">
        <v>18</v>
      </c>
      <c r="D2907" s="1" t="s">
        <v>277</v>
      </c>
      <c r="E2907" s="1" t="s">
        <v>60</v>
      </c>
      <c r="F2907" s="1" t="s">
        <v>125</v>
      </c>
      <c r="G2907" s="1" t="s">
        <v>123</v>
      </c>
      <c r="H2907" s="1" t="s">
        <v>50</v>
      </c>
      <c r="I2907" s="1" t="s">
        <v>109</v>
      </c>
      <c r="J2907" s="1" t="s">
        <v>80</v>
      </c>
      <c r="K2907" s="1" t="s">
        <v>121</v>
      </c>
      <c r="L2907" s="1" t="s">
        <v>10940</v>
      </c>
      <c r="M2907" s="1" t="s">
        <v>13481</v>
      </c>
      <c r="N2907" s="1" t="s">
        <v>13481</v>
      </c>
      <c r="O2907" s="1" t="s">
        <v>122</v>
      </c>
      <c r="P2907" s="1" t="s">
        <v>278</v>
      </c>
      <c r="Q2907" s="1" t="s">
        <v>278</v>
      </c>
      <c r="R2907" s="1" t="s">
        <v>13482</v>
      </c>
      <c r="S2907" s="1" t="s">
        <v>12446</v>
      </c>
      <c r="T2907" s="1" t="s">
        <v>13483</v>
      </c>
      <c r="U2907" s="1" t="s">
        <v>13478</v>
      </c>
      <c r="V2907" s="18">
        <v>6.5289351851851848E-2</v>
      </c>
      <c r="W2907" s="18">
        <v>9.7326388888888893E-2</v>
      </c>
      <c r="X2907" s="18">
        <v>3.2037037037037037E-2</v>
      </c>
      <c r="Y2907" s="1" t="e">
        <f>VLOOKUP(A2907,tickets!A:A,1,0)</f>
        <v>#N/A</v>
      </c>
    </row>
    <row r="2908" spans="1:25" hidden="1" x14ac:dyDescent="0.2">
      <c r="A2908" s="1" t="s">
        <v>10941</v>
      </c>
      <c r="B2908" s="1" t="s">
        <v>124</v>
      </c>
      <c r="C2908" s="1" t="s">
        <v>18</v>
      </c>
      <c r="D2908" s="1" t="s">
        <v>277</v>
      </c>
      <c r="E2908" s="1" t="s">
        <v>60</v>
      </c>
      <c r="F2908" s="1" t="s">
        <v>125</v>
      </c>
      <c r="G2908" s="1" t="s">
        <v>123</v>
      </c>
      <c r="H2908" s="1" t="s">
        <v>50</v>
      </c>
      <c r="I2908" s="1" t="s">
        <v>109</v>
      </c>
      <c r="J2908" s="1" t="s">
        <v>80</v>
      </c>
      <c r="K2908" s="1" t="s">
        <v>121</v>
      </c>
      <c r="L2908" s="1" t="s">
        <v>10942</v>
      </c>
      <c r="M2908" s="1" t="s">
        <v>13484</v>
      </c>
      <c r="N2908" s="1" t="s">
        <v>13484</v>
      </c>
      <c r="O2908" s="1" t="s">
        <v>122</v>
      </c>
      <c r="P2908" s="1" t="s">
        <v>278</v>
      </c>
      <c r="Q2908" s="1" t="s">
        <v>278</v>
      </c>
      <c r="R2908" s="1" t="s">
        <v>13485</v>
      </c>
      <c r="S2908" s="1" t="s">
        <v>12446</v>
      </c>
      <c r="T2908" s="1" t="s">
        <v>13486</v>
      </c>
      <c r="U2908" s="1" t="s">
        <v>13478</v>
      </c>
      <c r="V2908" s="18">
        <v>6.4791666666666664E-2</v>
      </c>
      <c r="W2908" s="18">
        <v>9.752314814814815E-2</v>
      </c>
      <c r="X2908" s="18">
        <v>3.2731481481481479E-2</v>
      </c>
      <c r="Y2908" s="1" t="e">
        <f>VLOOKUP(A2908,tickets!A:A,1,0)</f>
        <v>#N/A</v>
      </c>
    </row>
    <row r="2909" spans="1:25" hidden="1" x14ac:dyDescent="0.2">
      <c r="A2909" s="1" t="s">
        <v>13487</v>
      </c>
      <c r="B2909" s="1" t="s">
        <v>132</v>
      </c>
      <c r="C2909" s="1" t="s">
        <v>256</v>
      </c>
      <c r="D2909" s="1" t="s">
        <v>257</v>
      </c>
      <c r="E2909" s="1" t="s">
        <v>258</v>
      </c>
      <c r="F2909" s="1" t="s">
        <v>219</v>
      </c>
      <c r="G2909" s="1" t="s">
        <v>116</v>
      </c>
      <c r="H2909" s="1" t="s">
        <v>40</v>
      </c>
      <c r="I2909" s="1" t="s">
        <v>117</v>
      </c>
      <c r="J2909" s="1" t="s">
        <v>81</v>
      </c>
      <c r="K2909" s="1" t="s">
        <v>129</v>
      </c>
      <c r="L2909" s="1" t="s">
        <v>6133</v>
      </c>
      <c r="M2909" s="1" t="s">
        <v>13488</v>
      </c>
      <c r="N2909" s="1" t="s">
        <v>13489</v>
      </c>
      <c r="O2909" s="1" t="s">
        <v>122</v>
      </c>
      <c r="P2909" s="1" t="s">
        <v>199</v>
      </c>
      <c r="Q2909" s="1" t="s">
        <v>115</v>
      </c>
      <c r="R2909" s="1" t="s">
        <v>13490</v>
      </c>
      <c r="S2909" s="1" t="s">
        <v>12446</v>
      </c>
      <c r="T2909" s="1" t="s">
        <v>13491</v>
      </c>
      <c r="V2909" s="18">
        <v>0</v>
      </c>
      <c r="W2909" s="18">
        <v>4.386574074074074E-3</v>
      </c>
      <c r="X2909" s="18">
        <v>4.386574074074074E-3</v>
      </c>
      <c r="Y2909" s="1" t="e">
        <f>VLOOKUP(A2909,tickets!A:A,1,0)</f>
        <v>#N/A</v>
      </c>
    </row>
    <row r="2910" spans="1:25" hidden="1" x14ac:dyDescent="0.2">
      <c r="A2910" s="1" t="s">
        <v>13492</v>
      </c>
      <c r="B2910" s="1" t="s">
        <v>132</v>
      </c>
      <c r="C2910" s="1" t="s">
        <v>250</v>
      </c>
      <c r="D2910" s="1" t="s">
        <v>251</v>
      </c>
      <c r="E2910" s="1" t="s">
        <v>268</v>
      </c>
      <c r="F2910" s="1" t="s">
        <v>367</v>
      </c>
      <c r="G2910" s="1" t="s">
        <v>110</v>
      </c>
      <c r="H2910" s="1" t="s">
        <v>50</v>
      </c>
      <c r="I2910" s="1" t="s">
        <v>109</v>
      </c>
      <c r="J2910" s="1" t="s">
        <v>81</v>
      </c>
      <c r="K2910" s="1" t="s">
        <v>129</v>
      </c>
      <c r="L2910" s="1" t="s">
        <v>13493</v>
      </c>
      <c r="M2910" s="1" t="s">
        <v>13494</v>
      </c>
      <c r="N2910" s="1" t="s">
        <v>13495</v>
      </c>
      <c r="O2910" s="1" t="s">
        <v>122</v>
      </c>
      <c r="P2910" s="1" t="s">
        <v>246</v>
      </c>
      <c r="Q2910" s="1" t="s">
        <v>247</v>
      </c>
      <c r="R2910" s="1" t="s">
        <v>13496</v>
      </c>
      <c r="S2910" s="1" t="s">
        <v>12446</v>
      </c>
      <c r="T2910" s="1" t="s">
        <v>13493</v>
      </c>
      <c r="U2910" s="1" t="s">
        <v>276</v>
      </c>
      <c r="V2910" s="18">
        <v>1.3194444444444443E-3</v>
      </c>
      <c r="W2910" s="18">
        <v>2.4074074074074076E-3</v>
      </c>
      <c r="X2910" s="18">
        <v>1.0879629629629629E-3</v>
      </c>
      <c r="Y2910" s="1" t="e">
        <f>VLOOKUP(A2910,tickets!A:A,1,0)</f>
        <v>#N/A</v>
      </c>
    </row>
    <row r="2911" spans="1:25" hidden="1" x14ac:dyDescent="0.2">
      <c r="A2911" s="1" t="s">
        <v>13497</v>
      </c>
      <c r="B2911" s="1" t="s">
        <v>132</v>
      </c>
      <c r="C2911" s="1" t="s">
        <v>250</v>
      </c>
      <c r="D2911" s="1" t="s">
        <v>251</v>
      </c>
      <c r="E2911" s="1" t="s">
        <v>268</v>
      </c>
      <c r="F2911" s="1" t="s">
        <v>367</v>
      </c>
      <c r="G2911" s="1" t="s">
        <v>110</v>
      </c>
      <c r="H2911" s="1" t="s">
        <v>50</v>
      </c>
      <c r="I2911" s="1" t="s">
        <v>109</v>
      </c>
      <c r="J2911" s="1" t="s">
        <v>81</v>
      </c>
      <c r="K2911" s="1" t="s">
        <v>129</v>
      </c>
      <c r="L2911" s="1" t="s">
        <v>13498</v>
      </c>
      <c r="M2911" s="1" t="s">
        <v>13499</v>
      </c>
      <c r="N2911" s="1" t="s">
        <v>13500</v>
      </c>
      <c r="O2911" s="1" t="s">
        <v>122</v>
      </c>
      <c r="P2911" s="1" t="s">
        <v>246</v>
      </c>
      <c r="Q2911" s="1" t="s">
        <v>247</v>
      </c>
      <c r="R2911" s="1" t="s">
        <v>13501</v>
      </c>
      <c r="S2911" s="1" t="s">
        <v>12446</v>
      </c>
      <c r="T2911" s="1" t="s">
        <v>13498</v>
      </c>
      <c r="U2911" s="1" t="s">
        <v>276</v>
      </c>
      <c r="V2911" s="18">
        <v>5.5381944444444442E-2</v>
      </c>
      <c r="W2911" s="18">
        <v>5.7002314814814818E-2</v>
      </c>
      <c r="X2911" s="18">
        <v>1.6203703703703703E-3</v>
      </c>
      <c r="Y2911" s="1" t="e">
        <f>VLOOKUP(A2911,tickets!A:A,1,0)</f>
        <v>#N/A</v>
      </c>
    </row>
    <row r="2912" spans="1:25" hidden="1" x14ac:dyDescent="0.2">
      <c r="A2912" s="1" t="s">
        <v>13502</v>
      </c>
      <c r="B2912" s="1" t="s">
        <v>132</v>
      </c>
      <c r="C2912" s="1" t="s">
        <v>250</v>
      </c>
      <c r="D2912" s="1" t="s">
        <v>251</v>
      </c>
      <c r="E2912" s="1" t="s">
        <v>268</v>
      </c>
      <c r="F2912" s="1" t="s">
        <v>367</v>
      </c>
      <c r="G2912" s="1" t="s">
        <v>110</v>
      </c>
      <c r="H2912" s="1" t="s">
        <v>50</v>
      </c>
      <c r="I2912" s="1" t="s">
        <v>109</v>
      </c>
      <c r="J2912" s="1" t="s">
        <v>81</v>
      </c>
      <c r="K2912" s="1" t="s">
        <v>129</v>
      </c>
      <c r="L2912" s="1" t="s">
        <v>13503</v>
      </c>
      <c r="M2912" s="1" t="s">
        <v>13504</v>
      </c>
      <c r="N2912" s="1" t="s">
        <v>13505</v>
      </c>
      <c r="O2912" s="1" t="s">
        <v>122</v>
      </c>
      <c r="P2912" s="1" t="s">
        <v>246</v>
      </c>
      <c r="Q2912" s="1" t="s">
        <v>247</v>
      </c>
      <c r="R2912" s="1" t="s">
        <v>13506</v>
      </c>
      <c r="S2912" s="1" t="s">
        <v>12446</v>
      </c>
      <c r="T2912" s="1" t="s">
        <v>13503</v>
      </c>
      <c r="U2912" s="1" t="s">
        <v>439</v>
      </c>
      <c r="V2912" s="18">
        <v>7.0902777777777773E-2</v>
      </c>
      <c r="W2912" s="18">
        <v>7.1898148148148142E-2</v>
      </c>
      <c r="X2912" s="18">
        <v>9.9537037037037042E-4</v>
      </c>
      <c r="Y2912" s="1" t="e">
        <f>VLOOKUP(A2912,tickets!A:A,1,0)</f>
        <v>#N/A</v>
      </c>
    </row>
    <row r="2913" spans="1:28" hidden="1" x14ac:dyDescent="0.2">
      <c r="A2913" s="1" t="s">
        <v>13507</v>
      </c>
      <c r="B2913" s="1" t="s">
        <v>132</v>
      </c>
      <c r="C2913" s="1" t="s">
        <v>251</v>
      </c>
      <c r="D2913" s="1" t="s">
        <v>257</v>
      </c>
      <c r="E2913" s="1" t="s">
        <v>407</v>
      </c>
      <c r="F2913" s="1" t="s">
        <v>461</v>
      </c>
      <c r="G2913" s="1" t="s">
        <v>116</v>
      </c>
      <c r="H2913" s="1" t="s">
        <v>40</v>
      </c>
      <c r="I2913" s="1" t="s">
        <v>117</v>
      </c>
      <c r="J2913" s="1" t="s">
        <v>81</v>
      </c>
      <c r="K2913" s="1" t="s">
        <v>521</v>
      </c>
      <c r="L2913" s="1" t="s">
        <v>965</v>
      </c>
      <c r="M2913" s="1" t="s">
        <v>13508</v>
      </c>
      <c r="N2913" s="1" t="s">
        <v>13509</v>
      </c>
      <c r="O2913" s="1" t="s">
        <v>122</v>
      </c>
      <c r="P2913" s="1" t="s">
        <v>9240</v>
      </c>
      <c r="Q2913" s="1" t="s">
        <v>230</v>
      </c>
      <c r="R2913" s="1" t="s">
        <v>13510</v>
      </c>
      <c r="S2913" s="1" t="s">
        <v>12446</v>
      </c>
      <c r="T2913" s="1" t="s">
        <v>8600</v>
      </c>
      <c r="U2913" s="1" t="s">
        <v>13357</v>
      </c>
      <c r="V2913" s="18">
        <v>1.1817129629629629E-2</v>
      </c>
      <c r="W2913" s="18">
        <v>2.6331018518518517E-2</v>
      </c>
      <c r="X2913" s="18">
        <v>1.4513888888888889E-2</v>
      </c>
      <c r="Y2913" s="1" t="e">
        <f>VLOOKUP(A2913,tickets!A:A,1,0)</f>
        <v>#N/A</v>
      </c>
    </row>
    <row r="2914" spans="1:28" hidden="1" x14ac:dyDescent="0.2">
      <c r="A2914" s="1" t="s">
        <v>13511</v>
      </c>
      <c r="B2914" s="1" t="s">
        <v>132</v>
      </c>
      <c r="C2914" s="1" t="s">
        <v>250</v>
      </c>
      <c r="D2914" s="1" t="s">
        <v>251</v>
      </c>
      <c r="E2914" s="1" t="s">
        <v>268</v>
      </c>
      <c r="F2914" s="1" t="s">
        <v>367</v>
      </c>
      <c r="G2914" s="1" t="s">
        <v>110</v>
      </c>
      <c r="H2914" s="1" t="s">
        <v>50</v>
      </c>
      <c r="I2914" s="1" t="s">
        <v>109</v>
      </c>
      <c r="J2914" s="1" t="s">
        <v>81</v>
      </c>
      <c r="K2914" s="1" t="s">
        <v>129</v>
      </c>
      <c r="L2914" s="1" t="s">
        <v>13512</v>
      </c>
      <c r="M2914" s="1" t="s">
        <v>13513</v>
      </c>
      <c r="N2914" s="1" t="s">
        <v>13514</v>
      </c>
      <c r="O2914" s="1" t="s">
        <v>122</v>
      </c>
      <c r="P2914" s="1" t="s">
        <v>246</v>
      </c>
      <c r="Q2914" s="1" t="s">
        <v>247</v>
      </c>
      <c r="R2914" s="1" t="s">
        <v>13515</v>
      </c>
      <c r="S2914" s="1" t="s">
        <v>12446</v>
      </c>
      <c r="T2914" s="1" t="s">
        <v>13512</v>
      </c>
      <c r="U2914" s="1" t="s">
        <v>276</v>
      </c>
      <c r="V2914" s="18">
        <v>2.0138888888888888E-3</v>
      </c>
      <c r="W2914" s="18">
        <v>3.1828703703703702E-3</v>
      </c>
      <c r="X2914" s="18">
        <v>1.1689814814814816E-3</v>
      </c>
      <c r="Y2914" s="1" t="e">
        <f>VLOOKUP(A2914,tickets!A:A,1,0)</f>
        <v>#N/A</v>
      </c>
    </row>
    <row r="2915" spans="1:28" x14ac:dyDescent="0.2">
      <c r="A2915" s="1" t="s">
        <v>10945</v>
      </c>
      <c r="B2915" s="1" t="s">
        <v>115</v>
      </c>
      <c r="C2915" s="1" t="s">
        <v>19</v>
      </c>
      <c r="D2915" s="1" t="s">
        <v>257</v>
      </c>
      <c r="E2915" s="1" t="s">
        <v>63</v>
      </c>
      <c r="F2915" s="1" t="s">
        <v>174</v>
      </c>
      <c r="G2915" s="1" t="s">
        <v>110</v>
      </c>
      <c r="H2915" s="1" t="s">
        <v>50</v>
      </c>
      <c r="I2915" s="1" t="s">
        <v>109</v>
      </c>
      <c r="J2915" s="1" t="s">
        <v>81</v>
      </c>
      <c r="K2915" s="1" t="s">
        <v>121</v>
      </c>
      <c r="L2915" s="1" t="s">
        <v>10946</v>
      </c>
      <c r="M2915" s="1" t="s">
        <v>13516</v>
      </c>
      <c r="N2915" s="1" t="s">
        <v>13517</v>
      </c>
      <c r="O2915" s="1" t="s">
        <v>122</v>
      </c>
      <c r="P2915" s="1" t="s">
        <v>246</v>
      </c>
      <c r="Q2915" s="1" t="s">
        <v>247</v>
      </c>
      <c r="R2915" s="1" t="s">
        <v>13518</v>
      </c>
      <c r="S2915" s="1" t="s">
        <v>12446</v>
      </c>
      <c r="T2915" s="1" t="s">
        <v>13519</v>
      </c>
      <c r="U2915" s="1" t="s">
        <v>13520</v>
      </c>
      <c r="V2915" s="18">
        <v>2.1157407407407406E-2</v>
      </c>
      <c r="W2915" s="18">
        <v>3.3414351851851855E-2</v>
      </c>
      <c r="X2915" s="18">
        <v>1.2256944444444444E-2</v>
      </c>
      <c r="Y2915" s="1" t="e">
        <f>VLOOKUP(A2915,tickets!A:A,1,0)</f>
        <v>#N/A</v>
      </c>
    </row>
    <row r="2916" spans="1:28" x14ac:dyDescent="0.2">
      <c r="A2916" s="1" t="s">
        <v>10943</v>
      </c>
      <c r="B2916" s="1" t="s">
        <v>199</v>
      </c>
      <c r="C2916" s="1" t="s">
        <v>14</v>
      </c>
      <c r="D2916" s="1" t="s">
        <v>14</v>
      </c>
      <c r="E2916" s="1" t="s">
        <v>52</v>
      </c>
      <c r="F2916" s="1" t="s">
        <v>452</v>
      </c>
      <c r="G2916" s="1" t="s">
        <v>116</v>
      </c>
      <c r="H2916" s="1" t="s">
        <v>40</v>
      </c>
      <c r="I2916" s="1" t="s">
        <v>117</v>
      </c>
      <c r="J2916" s="1" t="s">
        <v>81</v>
      </c>
      <c r="K2916" s="1" t="s">
        <v>111</v>
      </c>
      <c r="L2916" s="1" t="s">
        <v>10944</v>
      </c>
      <c r="M2916" s="1" t="s">
        <v>13521</v>
      </c>
      <c r="N2916" s="1" t="s">
        <v>13522</v>
      </c>
      <c r="O2916" s="1" t="s">
        <v>122</v>
      </c>
      <c r="P2916" s="1" t="s">
        <v>199</v>
      </c>
      <c r="Q2916" s="1" t="s">
        <v>401</v>
      </c>
      <c r="R2916" s="1" t="s">
        <v>13523</v>
      </c>
      <c r="S2916" s="1" t="s">
        <v>12446</v>
      </c>
      <c r="T2916" s="1" t="s">
        <v>10944</v>
      </c>
      <c r="U2916" s="1" t="s">
        <v>13524</v>
      </c>
      <c r="V2916" s="18">
        <v>0</v>
      </c>
      <c r="W2916" s="18">
        <v>1.4699074074074074E-3</v>
      </c>
      <c r="X2916" s="18">
        <v>1.4699074074074074E-3</v>
      </c>
      <c r="Y2916" s="1" t="e">
        <f>VLOOKUP(A2916,tickets!A:A,1,0)</f>
        <v>#N/A</v>
      </c>
    </row>
    <row r="2917" spans="1:28" hidden="1" x14ac:dyDescent="0.2">
      <c r="A2917" s="1" t="s">
        <v>13525</v>
      </c>
      <c r="B2917" s="1" t="s">
        <v>132</v>
      </c>
      <c r="C2917" s="1" t="s">
        <v>256</v>
      </c>
      <c r="D2917" s="1" t="s">
        <v>257</v>
      </c>
      <c r="E2917" s="1" t="s">
        <v>258</v>
      </c>
      <c r="F2917" s="1" t="s">
        <v>174</v>
      </c>
      <c r="G2917" s="1" t="s">
        <v>116</v>
      </c>
      <c r="H2917" s="1" t="s">
        <v>40</v>
      </c>
      <c r="I2917" s="1" t="s">
        <v>117</v>
      </c>
      <c r="J2917" s="1" t="s">
        <v>81</v>
      </c>
      <c r="K2917" s="1" t="s">
        <v>259</v>
      </c>
      <c r="L2917" s="1" t="s">
        <v>464</v>
      </c>
      <c r="M2917" s="1" t="s">
        <v>13526</v>
      </c>
      <c r="N2917" s="1" t="s">
        <v>13527</v>
      </c>
      <c r="O2917" s="1" t="s">
        <v>122</v>
      </c>
      <c r="P2917" s="1" t="s">
        <v>199</v>
      </c>
      <c r="Q2917" s="1" t="s">
        <v>115</v>
      </c>
      <c r="R2917" s="1" t="s">
        <v>13528</v>
      </c>
      <c r="S2917" s="1" t="s">
        <v>12446</v>
      </c>
      <c r="T2917" s="1" t="s">
        <v>13529</v>
      </c>
      <c r="V2917" s="18">
        <v>1.8784722222222223E-2</v>
      </c>
      <c r="W2917" s="18">
        <v>3.1342592592592596E-2</v>
      </c>
      <c r="X2917" s="18">
        <v>1.255787037037037E-2</v>
      </c>
      <c r="Y2917" s="1" t="e">
        <f>VLOOKUP(A2917,tickets!A:A,1,0)</f>
        <v>#N/A</v>
      </c>
    </row>
    <row r="2918" spans="1:28" hidden="1" x14ac:dyDescent="0.2">
      <c r="A2918" s="1" t="s">
        <v>13530</v>
      </c>
      <c r="B2918" s="1" t="s">
        <v>132</v>
      </c>
      <c r="C2918" s="1" t="s">
        <v>256</v>
      </c>
      <c r="D2918" s="1" t="s">
        <v>257</v>
      </c>
      <c r="E2918" s="1" t="s">
        <v>258</v>
      </c>
      <c r="F2918" s="1" t="s">
        <v>461</v>
      </c>
      <c r="G2918" s="1" t="s">
        <v>116</v>
      </c>
      <c r="H2918" s="1" t="s">
        <v>40</v>
      </c>
      <c r="I2918" s="1" t="s">
        <v>117</v>
      </c>
      <c r="J2918" s="1" t="s">
        <v>81</v>
      </c>
      <c r="K2918" s="1" t="s">
        <v>521</v>
      </c>
      <c r="L2918" s="1" t="s">
        <v>965</v>
      </c>
      <c r="M2918" s="1" t="s">
        <v>13531</v>
      </c>
      <c r="N2918" s="1" t="s">
        <v>13532</v>
      </c>
      <c r="O2918" s="1" t="s">
        <v>122</v>
      </c>
      <c r="P2918" s="1" t="s">
        <v>199</v>
      </c>
      <c r="Q2918" s="1" t="s">
        <v>115</v>
      </c>
      <c r="R2918" s="1" t="s">
        <v>13533</v>
      </c>
      <c r="S2918" s="1" t="s">
        <v>12446</v>
      </c>
      <c r="T2918" s="1" t="s">
        <v>7777</v>
      </c>
      <c r="V2918" s="18">
        <v>1.8356481481481481E-2</v>
      </c>
      <c r="W2918" s="18">
        <v>3.0601851851851852E-2</v>
      </c>
      <c r="X2918" s="18">
        <v>1.224537037037037E-2</v>
      </c>
      <c r="Y2918" s="1" t="e">
        <f>VLOOKUP(A2918,tickets!A:A,1,0)</f>
        <v>#N/A</v>
      </c>
    </row>
    <row r="2919" spans="1:28" x14ac:dyDescent="0.2">
      <c r="A2919" s="1" t="s">
        <v>10959</v>
      </c>
      <c r="B2919" s="1" t="s">
        <v>112</v>
      </c>
      <c r="C2919" s="1" t="s">
        <v>19</v>
      </c>
      <c r="D2919" s="1" t="s">
        <v>373</v>
      </c>
      <c r="E2919" s="1" t="s">
        <v>63</v>
      </c>
      <c r="F2919" s="1" t="s">
        <v>133</v>
      </c>
      <c r="G2919" s="1" t="s">
        <v>116</v>
      </c>
      <c r="H2919" s="1" t="s">
        <v>50</v>
      </c>
      <c r="I2919" s="1" t="s">
        <v>109</v>
      </c>
      <c r="J2919" s="1" t="s">
        <v>81</v>
      </c>
      <c r="K2919" s="1" t="s">
        <v>121</v>
      </c>
      <c r="L2919" s="1" t="s">
        <v>10960</v>
      </c>
      <c r="M2919" s="1" t="s">
        <v>13534</v>
      </c>
      <c r="N2919" s="1" t="s">
        <v>13535</v>
      </c>
      <c r="O2919" s="1" t="s">
        <v>122</v>
      </c>
      <c r="P2919" s="1" t="s">
        <v>246</v>
      </c>
      <c r="Q2919" s="1" t="s">
        <v>247</v>
      </c>
      <c r="R2919" s="1" t="s">
        <v>13536</v>
      </c>
      <c r="S2919" s="1" t="s">
        <v>12446</v>
      </c>
      <c r="T2919" s="1" t="s">
        <v>13537</v>
      </c>
      <c r="U2919" s="1" t="s">
        <v>13538</v>
      </c>
      <c r="V2919" s="18">
        <v>0.1650462962962963</v>
      </c>
      <c r="W2919" s="18">
        <v>0.17603009259259259</v>
      </c>
      <c r="X2919" s="18">
        <v>1.0983796296296297E-2</v>
      </c>
      <c r="Y2919" s="1" t="e">
        <f>VLOOKUP(A2919,tickets!A:A,1,0)</f>
        <v>#N/A</v>
      </c>
    </row>
    <row r="2920" spans="1:28" hidden="1" x14ac:dyDescent="0.2">
      <c r="A2920" s="25" t="s">
        <v>10957</v>
      </c>
      <c r="B2920" s="25" t="s">
        <v>124</v>
      </c>
      <c r="C2920" s="25" t="s">
        <v>19</v>
      </c>
      <c r="D2920" s="25" t="s">
        <v>277</v>
      </c>
      <c r="E2920" s="25" t="s">
        <v>63</v>
      </c>
      <c r="F2920" s="25" t="s">
        <v>125</v>
      </c>
      <c r="G2920" s="25" t="s">
        <v>123</v>
      </c>
      <c r="H2920" s="25" t="s">
        <v>50</v>
      </c>
      <c r="I2920" s="25" t="s">
        <v>109</v>
      </c>
      <c r="J2920" s="25" t="s">
        <v>80</v>
      </c>
      <c r="K2920" s="25" t="s">
        <v>121</v>
      </c>
      <c r="L2920" s="25" t="s">
        <v>10958</v>
      </c>
      <c r="M2920" s="25" t="s">
        <v>13539</v>
      </c>
      <c r="N2920" s="25" t="s">
        <v>13539</v>
      </c>
      <c r="O2920" s="1" t="s">
        <v>122</v>
      </c>
      <c r="P2920" s="1" t="s">
        <v>278</v>
      </c>
      <c r="Q2920" s="1" t="s">
        <v>278</v>
      </c>
      <c r="R2920" s="1" t="s">
        <v>13540</v>
      </c>
      <c r="S2920" s="1" t="s">
        <v>12446</v>
      </c>
      <c r="T2920" s="1" t="s">
        <v>13541</v>
      </c>
      <c r="U2920" s="1" t="s">
        <v>13542</v>
      </c>
      <c r="V2920" s="18">
        <v>3.3576388888888892E-2</v>
      </c>
      <c r="W2920" s="18">
        <v>3.7372685185185189E-2</v>
      </c>
      <c r="X2920" s="18">
        <v>3.7962962962962963E-3</v>
      </c>
      <c r="Y2920" s="1" t="e">
        <f>VLOOKUP(A2920,tickets!A:A,1,0)</f>
        <v>#N/A</v>
      </c>
    </row>
    <row r="2921" spans="1:28" hidden="1" x14ac:dyDescent="0.2">
      <c r="A2921" s="1" t="s">
        <v>4154</v>
      </c>
      <c r="B2921" s="1" t="s">
        <v>124</v>
      </c>
      <c r="C2921" s="1" t="s">
        <v>18</v>
      </c>
      <c r="D2921" s="1" t="s">
        <v>277</v>
      </c>
      <c r="E2921" s="1" t="s">
        <v>60</v>
      </c>
      <c r="F2921" s="1" t="s">
        <v>125</v>
      </c>
      <c r="G2921" s="1" t="s">
        <v>123</v>
      </c>
      <c r="H2921" s="1" t="s">
        <v>50</v>
      </c>
      <c r="I2921" s="1" t="s">
        <v>109</v>
      </c>
      <c r="J2921" s="1" t="s">
        <v>80</v>
      </c>
      <c r="K2921" s="1" t="s">
        <v>126</v>
      </c>
      <c r="L2921" s="1" t="s">
        <v>128</v>
      </c>
      <c r="M2921" s="1" t="s">
        <v>13987</v>
      </c>
      <c r="N2921" s="98" t="s">
        <v>13987</v>
      </c>
      <c r="O2921" s="1" t="s">
        <v>122</v>
      </c>
      <c r="P2921" s="1" t="s">
        <v>278</v>
      </c>
      <c r="Q2921" s="1" t="s">
        <v>278</v>
      </c>
      <c r="R2921" s="92" t="s">
        <v>13988</v>
      </c>
      <c r="S2921" s="1" t="s">
        <v>13989</v>
      </c>
      <c r="T2921" s="1" t="s">
        <v>12708</v>
      </c>
      <c r="U2921" s="1" t="s">
        <v>12709</v>
      </c>
      <c r="V2921" s="18">
        <v>1.4150810185185183</v>
      </c>
      <c r="W2921" s="18">
        <v>1.4156481481481482</v>
      </c>
      <c r="X2921" s="18">
        <v>5.6712962962962956E-4</v>
      </c>
      <c r="Y2921" s="1" t="e">
        <f>VLOOKUP(A2921,tickets!A:A,1,0)</f>
        <v>#N/A</v>
      </c>
      <c r="AB2921" s="98"/>
    </row>
    <row r="2922" spans="1:28" hidden="1" x14ac:dyDescent="0.2">
      <c r="A2922" s="1" t="s">
        <v>12774</v>
      </c>
      <c r="B2922" s="1" t="s">
        <v>132</v>
      </c>
      <c r="C2922" s="1" t="s">
        <v>250</v>
      </c>
      <c r="D2922" s="1" t="s">
        <v>251</v>
      </c>
      <c r="E2922" s="1" t="s">
        <v>252</v>
      </c>
      <c r="F2922" s="1" t="s">
        <v>253</v>
      </c>
      <c r="G2922" s="1" t="s">
        <v>159</v>
      </c>
      <c r="H2922" s="1" t="s">
        <v>36</v>
      </c>
      <c r="I2922" s="1" t="s">
        <v>84</v>
      </c>
      <c r="J2922" s="1" t="s">
        <v>81</v>
      </c>
      <c r="K2922" s="1" t="s">
        <v>129</v>
      </c>
      <c r="L2922" s="1" t="s">
        <v>12775</v>
      </c>
      <c r="M2922" s="1" t="s">
        <v>13990</v>
      </c>
      <c r="N2922" s="1" t="s">
        <v>13991</v>
      </c>
      <c r="O2922" s="1" t="s">
        <v>122</v>
      </c>
      <c r="P2922" s="1" t="s">
        <v>246</v>
      </c>
      <c r="Q2922" s="1" t="s">
        <v>247</v>
      </c>
      <c r="R2922" s="1" t="s">
        <v>13992</v>
      </c>
      <c r="S2922" s="1" t="s">
        <v>13989</v>
      </c>
      <c r="T2922" s="1" t="s">
        <v>12775</v>
      </c>
      <c r="U2922" s="1" t="s">
        <v>270</v>
      </c>
      <c r="V2922" s="18">
        <v>6.3657407407407402E-4</v>
      </c>
      <c r="W2922" s="18">
        <v>2.9398148148148148E-3</v>
      </c>
      <c r="X2922" s="18">
        <v>2.3032407407407407E-3</v>
      </c>
      <c r="Y2922" s="1" t="e">
        <f>VLOOKUP(A2922,tickets!A:A,1,0)</f>
        <v>#N/A</v>
      </c>
    </row>
    <row r="2923" spans="1:28" x14ac:dyDescent="0.2">
      <c r="A2923" s="1" t="s">
        <v>10947</v>
      </c>
      <c r="B2923" s="1" t="s">
        <v>115</v>
      </c>
      <c r="C2923" s="1" t="s">
        <v>21</v>
      </c>
      <c r="D2923" s="1" t="s">
        <v>243</v>
      </c>
      <c r="E2923" s="1" t="s">
        <v>498</v>
      </c>
      <c r="F2923" s="1" t="s">
        <v>144</v>
      </c>
      <c r="G2923" s="1" t="s">
        <v>116</v>
      </c>
      <c r="H2923" s="1" t="s">
        <v>40</v>
      </c>
      <c r="I2923" s="1" t="s">
        <v>117</v>
      </c>
      <c r="J2923" s="1" t="s">
        <v>81</v>
      </c>
      <c r="K2923" s="1" t="s">
        <v>111</v>
      </c>
      <c r="L2923" s="1" t="s">
        <v>10948</v>
      </c>
      <c r="M2923" s="1" t="s">
        <v>13993</v>
      </c>
      <c r="N2923" s="1" t="s">
        <v>13994</v>
      </c>
      <c r="O2923" s="1" t="s">
        <v>122</v>
      </c>
      <c r="P2923" s="1" t="s">
        <v>266</v>
      </c>
      <c r="Q2923" s="1" t="s">
        <v>343</v>
      </c>
      <c r="R2923" s="1" t="s">
        <v>13995</v>
      </c>
      <c r="S2923" s="1" t="s">
        <v>13996</v>
      </c>
      <c r="T2923" s="1" t="s">
        <v>13339</v>
      </c>
      <c r="U2923" s="1" t="s">
        <v>13340</v>
      </c>
      <c r="V2923" s="18">
        <v>0.27144675925925926</v>
      </c>
      <c r="W2923" s="18">
        <v>0.28097222222222223</v>
      </c>
      <c r="X2923" s="18">
        <v>9.525462962962963E-3</v>
      </c>
      <c r="Y2923" s="1" t="e">
        <f>VLOOKUP(A2923,tickets!A:A,1,0)</f>
        <v>#N/A</v>
      </c>
    </row>
    <row r="2924" spans="1:28" hidden="1" x14ac:dyDescent="0.2">
      <c r="A2924" s="1" t="s">
        <v>13511</v>
      </c>
      <c r="B2924" s="1" t="s">
        <v>132</v>
      </c>
      <c r="C2924" s="1" t="s">
        <v>250</v>
      </c>
      <c r="D2924" s="1" t="s">
        <v>251</v>
      </c>
      <c r="E2924" s="1" t="s">
        <v>268</v>
      </c>
      <c r="F2924" s="1" t="s">
        <v>367</v>
      </c>
      <c r="G2924" s="1" t="s">
        <v>110</v>
      </c>
      <c r="H2924" s="1" t="s">
        <v>50</v>
      </c>
      <c r="I2924" s="1" t="s">
        <v>109</v>
      </c>
      <c r="J2924" s="1" t="s">
        <v>81</v>
      </c>
      <c r="K2924" s="1" t="s">
        <v>129</v>
      </c>
      <c r="L2924" s="1" t="s">
        <v>13512</v>
      </c>
      <c r="M2924" s="1" t="s">
        <v>13997</v>
      </c>
      <c r="N2924" s="1" t="s">
        <v>13998</v>
      </c>
      <c r="O2924" s="1" t="s">
        <v>122</v>
      </c>
      <c r="P2924" s="1" t="s">
        <v>246</v>
      </c>
      <c r="Q2924" s="1" t="s">
        <v>247</v>
      </c>
      <c r="R2924" s="1" t="s">
        <v>13999</v>
      </c>
      <c r="S2924" s="1" t="s">
        <v>13996</v>
      </c>
      <c r="T2924" s="1" t="s">
        <v>13512</v>
      </c>
      <c r="U2924" s="1" t="s">
        <v>276</v>
      </c>
      <c r="V2924" s="18">
        <v>2.0138888888888888E-3</v>
      </c>
      <c r="W2924" s="18">
        <v>3.1828703703703702E-3</v>
      </c>
      <c r="X2924" s="18">
        <v>1.1689814814814816E-3</v>
      </c>
      <c r="Y2924" s="1" t="e">
        <f>VLOOKUP(A2924,tickets!A:A,1,0)</f>
        <v>#N/A</v>
      </c>
    </row>
    <row r="2925" spans="1:28" hidden="1" x14ac:dyDescent="0.2">
      <c r="A2925" s="1" t="s">
        <v>13461</v>
      </c>
      <c r="B2925" s="1" t="s">
        <v>164</v>
      </c>
      <c r="C2925" s="1" t="s">
        <v>250</v>
      </c>
      <c r="D2925" s="1" t="s">
        <v>251</v>
      </c>
      <c r="E2925" s="1" t="s">
        <v>268</v>
      </c>
      <c r="F2925" s="1" t="s">
        <v>451</v>
      </c>
      <c r="G2925" s="1" t="s">
        <v>159</v>
      </c>
      <c r="H2925" s="1" t="s">
        <v>36</v>
      </c>
      <c r="I2925" s="1" t="s">
        <v>84</v>
      </c>
      <c r="J2925" s="1" t="s">
        <v>81</v>
      </c>
      <c r="K2925" s="1" t="s">
        <v>114</v>
      </c>
      <c r="L2925" s="1" t="s">
        <v>13462</v>
      </c>
      <c r="M2925" s="1" t="s">
        <v>14000</v>
      </c>
      <c r="N2925" s="1" t="s">
        <v>14001</v>
      </c>
      <c r="O2925" s="1" t="s">
        <v>122</v>
      </c>
      <c r="P2925" s="1" t="s">
        <v>246</v>
      </c>
      <c r="Q2925" s="1" t="s">
        <v>247</v>
      </c>
      <c r="R2925" s="1" t="s">
        <v>14002</v>
      </c>
      <c r="S2925" s="1" t="s">
        <v>13996</v>
      </c>
      <c r="T2925" s="1" t="s">
        <v>13466</v>
      </c>
      <c r="U2925" s="1" t="s">
        <v>412</v>
      </c>
      <c r="V2925" s="18">
        <v>2.4004629629629629E-2</v>
      </c>
      <c r="W2925" s="18">
        <v>2.7546296296296294E-2</v>
      </c>
      <c r="X2925" s="18">
        <v>3.5416666666666665E-3</v>
      </c>
      <c r="Y2925" s="1" t="e">
        <f>VLOOKUP(A2925,tickets!A:A,1,0)</f>
        <v>#N/A</v>
      </c>
    </row>
    <row r="2926" spans="1:28" hidden="1" x14ac:dyDescent="0.2">
      <c r="A2926" s="1" t="s">
        <v>13467</v>
      </c>
      <c r="B2926" s="1" t="s">
        <v>164</v>
      </c>
      <c r="C2926" s="1" t="s">
        <v>250</v>
      </c>
      <c r="D2926" s="1" t="s">
        <v>251</v>
      </c>
      <c r="E2926" s="1" t="s">
        <v>268</v>
      </c>
      <c r="F2926" s="1" t="s">
        <v>451</v>
      </c>
      <c r="G2926" s="1" t="s">
        <v>159</v>
      </c>
      <c r="H2926" s="1" t="s">
        <v>36</v>
      </c>
      <c r="I2926" s="1" t="s">
        <v>84</v>
      </c>
      <c r="J2926" s="1" t="s">
        <v>81</v>
      </c>
      <c r="K2926" s="1" t="s">
        <v>114</v>
      </c>
      <c r="L2926" s="1" t="s">
        <v>13468</v>
      </c>
      <c r="M2926" s="1" t="s">
        <v>14003</v>
      </c>
      <c r="N2926" s="1" t="s">
        <v>14004</v>
      </c>
      <c r="O2926" s="1" t="s">
        <v>122</v>
      </c>
      <c r="P2926" s="1" t="s">
        <v>246</v>
      </c>
      <c r="Q2926" s="1" t="s">
        <v>247</v>
      </c>
      <c r="R2926" s="1" t="s">
        <v>14005</v>
      </c>
      <c r="S2926" s="1" t="s">
        <v>13996</v>
      </c>
      <c r="T2926" s="1" t="s">
        <v>13468</v>
      </c>
      <c r="U2926" s="1" t="s">
        <v>412</v>
      </c>
      <c r="V2926" s="18">
        <v>1.6782407407407406E-3</v>
      </c>
      <c r="W2926" s="18">
        <v>3.8541666666666668E-3</v>
      </c>
      <c r="X2926" s="18">
        <v>2.1759259259259258E-3</v>
      </c>
      <c r="Y2926" s="1" t="e">
        <f>VLOOKUP(A2926,tickets!A:A,1,0)</f>
        <v>#N/A</v>
      </c>
    </row>
    <row r="2927" spans="1:28" hidden="1" x14ac:dyDescent="0.2">
      <c r="A2927" s="1" t="s">
        <v>13502</v>
      </c>
      <c r="B2927" s="1" t="s">
        <v>132</v>
      </c>
      <c r="C2927" s="1" t="s">
        <v>250</v>
      </c>
      <c r="D2927" s="1" t="s">
        <v>251</v>
      </c>
      <c r="E2927" s="1" t="s">
        <v>268</v>
      </c>
      <c r="F2927" s="1" t="s">
        <v>367</v>
      </c>
      <c r="G2927" s="1" t="s">
        <v>110</v>
      </c>
      <c r="H2927" s="1" t="s">
        <v>50</v>
      </c>
      <c r="I2927" s="1" t="s">
        <v>109</v>
      </c>
      <c r="J2927" s="1" t="s">
        <v>81</v>
      </c>
      <c r="K2927" s="1" t="s">
        <v>129</v>
      </c>
      <c r="L2927" s="1" t="s">
        <v>13503</v>
      </c>
      <c r="M2927" s="1" t="s">
        <v>14006</v>
      </c>
      <c r="N2927" s="1" t="s">
        <v>14007</v>
      </c>
      <c r="O2927" s="1" t="s">
        <v>122</v>
      </c>
      <c r="P2927" s="1" t="s">
        <v>246</v>
      </c>
      <c r="Q2927" s="1" t="s">
        <v>247</v>
      </c>
      <c r="R2927" s="1" t="s">
        <v>14008</v>
      </c>
      <c r="S2927" s="1" t="s">
        <v>13996</v>
      </c>
      <c r="T2927" s="1" t="s">
        <v>13503</v>
      </c>
      <c r="U2927" s="1" t="s">
        <v>439</v>
      </c>
      <c r="V2927" s="18">
        <v>7.0902777777777773E-2</v>
      </c>
      <c r="W2927" s="18">
        <v>7.1898148148148142E-2</v>
      </c>
      <c r="X2927" s="18">
        <v>9.9537037037037042E-4</v>
      </c>
      <c r="Y2927" s="1" t="e">
        <f>VLOOKUP(A2927,tickets!A:A,1,0)</f>
        <v>#N/A</v>
      </c>
    </row>
    <row r="2928" spans="1:28" hidden="1" x14ac:dyDescent="0.2">
      <c r="A2928" s="1" t="s">
        <v>13353</v>
      </c>
      <c r="B2928" s="1" t="s">
        <v>132</v>
      </c>
      <c r="C2928" s="1" t="s">
        <v>251</v>
      </c>
      <c r="D2928" s="1" t="s">
        <v>257</v>
      </c>
      <c r="E2928" s="1" t="s">
        <v>407</v>
      </c>
      <c r="F2928" s="1" t="s">
        <v>461</v>
      </c>
      <c r="G2928" s="1" t="s">
        <v>116</v>
      </c>
      <c r="H2928" s="1" t="s">
        <v>40</v>
      </c>
      <c r="I2928" s="1" t="s">
        <v>117</v>
      </c>
      <c r="J2928" s="1" t="s">
        <v>81</v>
      </c>
      <c r="K2928" s="1" t="s">
        <v>129</v>
      </c>
      <c r="L2928" s="1" t="s">
        <v>314</v>
      </c>
      <c r="M2928" s="1" t="s">
        <v>14009</v>
      </c>
      <c r="N2928" s="1" t="s">
        <v>14010</v>
      </c>
      <c r="O2928" s="1" t="s">
        <v>122</v>
      </c>
      <c r="P2928" s="1" t="s">
        <v>9240</v>
      </c>
      <c r="Q2928" s="1" t="s">
        <v>230</v>
      </c>
      <c r="R2928" s="1" t="s">
        <v>14011</v>
      </c>
      <c r="S2928" s="1" t="s">
        <v>13996</v>
      </c>
      <c r="T2928" s="1" t="s">
        <v>7927</v>
      </c>
      <c r="U2928" s="1" t="s">
        <v>13357</v>
      </c>
      <c r="V2928" s="18">
        <v>6.2557870370370375E-2</v>
      </c>
      <c r="W2928" s="18">
        <v>6.6655092592592599E-2</v>
      </c>
      <c r="X2928" s="18">
        <v>4.0972222222222226E-3</v>
      </c>
      <c r="Y2928" s="1" t="e">
        <f>VLOOKUP(A2928,tickets!A:A,1,0)</f>
        <v>#N/A</v>
      </c>
    </row>
    <row r="2929" spans="1:25" x14ac:dyDescent="0.2">
      <c r="A2929" s="1" t="s">
        <v>14012</v>
      </c>
      <c r="B2929" s="1" t="s">
        <v>115</v>
      </c>
      <c r="C2929" s="1" t="s">
        <v>19</v>
      </c>
      <c r="D2929" s="1" t="s">
        <v>243</v>
      </c>
      <c r="E2929" s="1" t="s">
        <v>63</v>
      </c>
      <c r="F2929" s="1" t="s">
        <v>120</v>
      </c>
      <c r="G2929" s="1" t="s">
        <v>116</v>
      </c>
      <c r="H2929" s="1" t="s">
        <v>40</v>
      </c>
      <c r="I2929" s="1" t="s">
        <v>117</v>
      </c>
      <c r="J2929" s="1" t="s">
        <v>81</v>
      </c>
      <c r="K2929" s="1" t="s">
        <v>10683</v>
      </c>
      <c r="L2929" s="1" t="s">
        <v>14013</v>
      </c>
      <c r="M2929" s="1" t="s">
        <v>14014</v>
      </c>
      <c r="N2929" s="1" t="s">
        <v>14015</v>
      </c>
      <c r="O2929" s="1" t="s">
        <v>122</v>
      </c>
      <c r="P2929" s="1" t="s">
        <v>246</v>
      </c>
      <c r="Q2929" s="1" t="s">
        <v>247</v>
      </c>
      <c r="R2929" s="1" t="s">
        <v>14016</v>
      </c>
      <c r="S2929" s="1" t="s">
        <v>14017</v>
      </c>
      <c r="T2929" s="1" t="s">
        <v>14018</v>
      </c>
      <c r="U2929" s="1" t="s">
        <v>14019</v>
      </c>
      <c r="V2929" s="18">
        <v>0</v>
      </c>
      <c r="W2929" s="18">
        <v>0.75567129629629637</v>
      </c>
      <c r="X2929" s="18">
        <v>0.75567129629629637</v>
      </c>
      <c r="Y2929" s="1" t="e">
        <f>VLOOKUP(A2929,tickets!A:A,1,0)</f>
        <v>#N/A</v>
      </c>
    </row>
    <row r="2930" spans="1:25" hidden="1" x14ac:dyDescent="0.2">
      <c r="A2930" s="1" t="s">
        <v>13348</v>
      </c>
      <c r="B2930" s="1" t="s">
        <v>132</v>
      </c>
      <c r="C2930" s="1" t="s">
        <v>256</v>
      </c>
      <c r="D2930" s="1" t="s">
        <v>374</v>
      </c>
      <c r="E2930" s="1" t="s">
        <v>258</v>
      </c>
      <c r="F2930" s="1" t="s">
        <v>442</v>
      </c>
      <c r="G2930" s="1" t="s">
        <v>116</v>
      </c>
      <c r="H2930" s="1" t="s">
        <v>40</v>
      </c>
      <c r="I2930" s="1" t="s">
        <v>117</v>
      </c>
      <c r="J2930" s="1" t="s">
        <v>81</v>
      </c>
      <c r="K2930" s="1" t="s">
        <v>391</v>
      </c>
      <c r="L2930" s="1" t="s">
        <v>485</v>
      </c>
      <c r="M2930" s="1" t="s">
        <v>14020</v>
      </c>
      <c r="N2930" s="1" t="s">
        <v>14021</v>
      </c>
      <c r="O2930" s="1" t="s">
        <v>122</v>
      </c>
      <c r="P2930" s="1" t="s">
        <v>199</v>
      </c>
      <c r="Q2930" s="1" t="s">
        <v>115</v>
      </c>
      <c r="R2930" s="1" t="s">
        <v>14022</v>
      </c>
      <c r="S2930" s="1" t="s">
        <v>13996</v>
      </c>
      <c r="T2930" s="1" t="s">
        <v>13352</v>
      </c>
      <c r="V2930" s="18">
        <v>0.17276620370370369</v>
      </c>
      <c r="W2930" s="18">
        <v>0.18440972222222221</v>
      </c>
      <c r="X2930" s="18">
        <v>1.1643518518518518E-2</v>
      </c>
      <c r="Y2930" s="1" t="e">
        <f>VLOOKUP(A2930,tickets!A:A,1,0)</f>
        <v>#N/A</v>
      </c>
    </row>
    <row r="2931" spans="1:25" x14ac:dyDescent="0.2">
      <c r="A2931" s="1" t="s">
        <v>10900</v>
      </c>
      <c r="B2931" s="1" t="s">
        <v>112</v>
      </c>
      <c r="C2931" s="1" t="s">
        <v>18</v>
      </c>
      <c r="D2931" s="1" t="s">
        <v>344</v>
      </c>
      <c r="E2931" s="1" t="s">
        <v>60</v>
      </c>
      <c r="F2931" s="1" t="s">
        <v>2922</v>
      </c>
      <c r="G2931" s="1" t="s">
        <v>110</v>
      </c>
      <c r="H2931" s="1" t="s">
        <v>36</v>
      </c>
      <c r="I2931" s="1" t="s">
        <v>117</v>
      </c>
      <c r="J2931" s="1" t="s">
        <v>81</v>
      </c>
      <c r="K2931" s="1" t="s">
        <v>129</v>
      </c>
      <c r="L2931" s="1" t="s">
        <v>10901</v>
      </c>
      <c r="M2931" s="1" t="s">
        <v>14023</v>
      </c>
      <c r="N2931" s="1" t="s">
        <v>14024</v>
      </c>
      <c r="O2931" s="1" t="s">
        <v>122</v>
      </c>
      <c r="P2931" s="1" t="s">
        <v>249</v>
      </c>
      <c r="Q2931" s="1" t="s">
        <v>9305</v>
      </c>
      <c r="R2931" s="1" t="s">
        <v>14025</v>
      </c>
      <c r="S2931" s="1" t="s">
        <v>13996</v>
      </c>
      <c r="T2931" s="1" t="s">
        <v>12856</v>
      </c>
      <c r="U2931" s="1" t="s">
        <v>12857</v>
      </c>
      <c r="V2931" s="18">
        <v>2.2429050925925926</v>
      </c>
      <c r="W2931" s="18">
        <v>2.2706134259259261</v>
      </c>
      <c r="X2931" s="18">
        <v>2.7708333333333331E-2</v>
      </c>
      <c r="Y2931" s="1" t="e">
        <f>VLOOKUP(A2931,tickets!A:A,1,0)</f>
        <v>#N/A</v>
      </c>
    </row>
    <row r="2932" spans="1:25" x14ac:dyDescent="0.2">
      <c r="A2932" s="1" t="s">
        <v>13543</v>
      </c>
      <c r="B2932" s="1" t="s">
        <v>112</v>
      </c>
      <c r="C2932" s="1" t="s">
        <v>19</v>
      </c>
      <c r="D2932" s="1" t="s">
        <v>17</v>
      </c>
      <c r="E2932" s="1" t="s">
        <v>63</v>
      </c>
      <c r="F2932" s="1" t="s">
        <v>13545</v>
      </c>
      <c r="G2932" s="1" t="s">
        <v>116</v>
      </c>
      <c r="H2932" s="1" t="s">
        <v>40</v>
      </c>
      <c r="I2932" s="1" t="s">
        <v>117</v>
      </c>
      <c r="J2932" s="1" t="s">
        <v>81</v>
      </c>
      <c r="K2932" s="1" t="s">
        <v>111</v>
      </c>
      <c r="L2932" s="1" t="s">
        <v>13544</v>
      </c>
      <c r="M2932" s="1" t="s">
        <v>14026</v>
      </c>
      <c r="N2932" s="1" t="s">
        <v>14027</v>
      </c>
      <c r="O2932" s="1" t="s">
        <v>122</v>
      </c>
      <c r="P2932" s="1" t="s">
        <v>266</v>
      </c>
      <c r="Q2932" s="1" t="s">
        <v>267</v>
      </c>
      <c r="R2932" s="1" t="s">
        <v>14028</v>
      </c>
      <c r="S2932" s="1" t="s">
        <v>14017</v>
      </c>
      <c r="T2932" s="1" t="s">
        <v>399</v>
      </c>
      <c r="U2932" s="1" t="s">
        <v>14029</v>
      </c>
      <c r="V2932" s="18">
        <v>0</v>
      </c>
      <c r="W2932" s="18">
        <v>5.138888888888889E-3</v>
      </c>
      <c r="X2932" s="18">
        <v>5.138888888888889E-3</v>
      </c>
      <c r="Y2932" s="1" t="str">
        <f>VLOOKUP(A2932,tickets!A:A,1,0)</f>
        <v>INC000002645760</v>
      </c>
    </row>
    <row r="2933" spans="1:25" hidden="1" x14ac:dyDescent="0.2">
      <c r="A2933" s="1" t="s">
        <v>13376</v>
      </c>
      <c r="B2933" s="1" t="s">
        <v>115</v>
      </c>
      <c r="C2933" s="1" t="s">
        <v>242</v>
      </c>
      <c r="D2933" s="1" t="s">
        <v>257</v>
      </c>
      <c r="E2933" s="1" t="s">
        <v>284</v>
      </c>
      <c r="F2933" s="1" t="s">
        <v>13377</v>
      </c>
      <c r="G2933" s="1" t="s">
        <v>110</v>
      </c>
      <c r="H2933" s="1" t="s">
        <v>50</v>
      </c>
      <c r="I2933" s="1" t="s">
        <v>109</v>
      </c>
      <c r="J2933" s="1" t="s">
        <v>81</v>
      </c>
      <c r="K2933" s="1" t="s">
        <v>415</v>
      </c>
      <c r="L2933" s="1" t="s">
        <v>13378</v>
      </c>
      <c r="M2933" s="1" t="s">
        <v>14030</v>
      </c>
      <c r="N2933" s="1" t="s">
        <v>14031</v>
      </c>
      <c r="O2933" s="1" t="s">
        <v>122</v>
      </c>
      <c r="P2933" s="1" t="s">
        <v>199</v>
      </c>
      <c r="Q2933" s="1" t="s">
        <v>115</v>
      </c>
      <c r="R2933" s="1" t="s">
        <v>14032</v>
      </c>
      <c r="S2933" s="1" t="s">
        <v>13996</v>
      </c>
      <c r="T2933" s="1" t="s">
        <v>13382</v>
      </c>
      <c r="V2933" s="18">
        <v>0.22886574074074073</v>
      </c>
      <c r="W2933" s="18">
        <v>0.25252314814814814</v>
      </c>
      <c r="X2933" s="18">
        <v>2.3657407407407408E-2</v>
      </c>
      <c r="Y2933" s="1" t="e">
        <f>VLOOKUP(A2933,tickets!A:A,1,0)</f>
        <v>#N/A</v>
      </c>
    </row>
    <row r="2934" spans="1:25" x14ac:dyDescent="0.2">
      <c r="A2934" s="1" t="s">
        <v>10945</v>
      </c>
      <c r="B2934" s="1" t="s">
        <v>115</v>
      </c>
      <c r="C2934" s="1" t="s">
        <v>19</v>
      </c>
      <c r="D2934" s="1" t="s">
        <v>257</v>
      </c>
      <c r="E2934" s="1" t="s">
        <v>63</v>
      </c>
      <c r="F2934" s="1" t="s">
        <v>174</v>
      </c>
      <c r="G2934" s="1" t="s">
        <v>110</v>
      </c>
      <c r="H2934" s="1" t="s">
        <v>50</v>
      </c>
      <c r="I2934" s="1" t="s">
        <v>109</v>
      </c>
      <c r="J2934" s="1" t="s">
        <v>81</v>
      </c>
      <c r="K2934" s="1" t="s">
        <v>121</v>
      </c>
      <c r="L2934" s="1" t="s">
        <v>10946</v>
      </c>
      <c r="M2934" s="1" t="s">
        <v>14033</v>
      </c>
      <c r="N2934" s="1" t="s">
        <v>14034</v>
      </c>
      <c r="O2934" s="1" t="s">
        <v>122</v>
      </c>
      <c r="P2934" s="1" t="s">
        <v>246</v>
      </c>
      <c r="Q2934" s="1" t="s">
        <v>247</v>
      </c>
      <c r="R2934" s="1" t="s">
        <v>14035</v>
      </c>
      <c r="S2934" s="1" t="s">
        <v>13996</v>
      </c>
      <c r="T2934" s="1" t="s">
        <v>13519</v>
      </c>
      <c r="U2934" s="1" t="s">
        <v>13520</v>
      </c>
      <c r="V2934" s="18">
        <v>2.1157407407407406E-2</v>
      </c>
      <c r="W2934" s="18">
        <v>3.3414351851851855E-2</v>
      </c>
      <c r="X2934" s="18">
        <v>1.2256944444444444E-2</v>
      </c>
      <c r="Y2934" s="1" t="e">
        <f>VLOOKUP(A2934,tickets!A:A,1,0)</f>
        <v>#N/A</v>
      </c>
    </row>
    <row r="2935" spans="1:25" hidden="1" x14ac:dyDescent="0.2">
      <c r="A2935" s="1" t="s">
        <v>13434</v>
      </c>
      <c r="B2935" s="1" t="s">
        <v>132</v>
      </c>
      <c r="C2935" s="1" t="s">
        <v>309</v>
      </c>
      <c r="D2935" s="1" t="s">
        <v>257</v>
      </c>
      <c r="E2935" s="1" t="s">
        <v>284</v>
      </c>
      <c r="F2935" s="1" t="s">
        <v>461</v>
      </c>
      <c r="G2935" s="1" t="s">
        <v>116</v>
      </c>
      <c r="H2935" s="1" t="s">
        <v>40</v>
      </c>
      <c r="I2935" s="1" t="s">
        <v>117</v>
      </c>
      <c r="J2935" s="1" t="s">
        <v>81</v>
      </c>
      <c r="K2935" s="1" t="s">
        <v>413</v>
      </c>
      <c r="L2935" s="1" t="s">
        <v>425</v>
      </c>
      <c r="M2935" s="1" t="s">
        <v>14036</v>
      </c>
      <c r="N2935" s="1" t="s">
        <v>14037</v>
      </c>
      <c r="O2935" s="1" t="s">
        <v>122</v>
      </c>
      <c r="P2935" s="1" t="s">
        <v>199</v>
      </c>
      <c r="Q2935" s="1" t="s">
        <v>115</v>
      </c>
      <c r="R2935" s="1" t="s">
        <v>14038</v>
      </c>
      <c r="S2935" s="1" t="s">
        <v>13996</v>
      </c>
      <c r="T2935" s="1" t="s">
        <v>13438</v>
      </c>
      <c r="V2935" s="18">
        <v>3.9351851851851857E-3</v>
      </c>
      <c r="W2935" s="18">
        <v>7.1296296296296307E-3</v>
      </c>
      <c r="X2935" s="18">
        <v>3.1944444444444442E-3</v>
      </c>
      <c r="Y2935" s="1" t="e">
        <f>VLOOKUP(A2935,tickets!A:A,1,0)</f>
        <v>#N/A</v>
      </c>
    </row>
    <row r="2936" spans="1:25" hidden="1" x14ac:dyDescent="0.2">
      <c r="A2936" s="1" t="s">
        <v>10941</v>
      </c>
      <c r="B2936" s="1" t="s">
        <v>124</v>
      </c>
      <c r="C2936" s="1" t="s">
        <v>18</v>
      </c>
      <c r="D2936" s="1" t="s">
        <v>277</v>
      </c>
      <c r="E2936" s="1" t="s">
        <v>60</v>
      </c>
      <c r="F2936" s="1" t="s">
        <v>125</v>
      </c>
      <c r="G2936" s="1" t="s">
        <v>123</v>
      </c>
      <c r="H2936" s="1" t="s">
        <v>50</v>
      </c>
      <c r="I2936" s="1" t="s">
        <v>109</v>
      </c>
      <c r="J2936" s="1" t="s">
        <v>80</v>
      </c>
      <c r="K2936" s="1" t="s">
        <v>121</v>
      </c>
      <c r="L2936" s="1" t="s">
        <v>10942</v>
      </c>
      <c r="M2936" s="1" t="s">
        <v>14039</v>
      </c>
      <c r="N2936" s="1" t="s">
        <v>14039</v>
      </c>
      <c r="O2936" s="1" t="s">
        <v>122</v>
      </c>
      <c r="P2936" s="1" t="s">
        <v>278</v>
      </c>
      <c r="Q2936" s="1" t="s">
        <v>278</v>
      </c>
      <c r="R2936" s="1" t="s">
        <v>14040</v>
      </c>
      <c r="S2936" s="1" t="s">
        <v>13996</v>
      </c>
      <c r="T2936" s="1" t="s">
        <v>13486</v>
      </c>
      <c r="U2936" s="1" t="s">
        <v>13478</v>
      </c>
      <c r="V2936" s="18">
        <v>6.4791666666666664E-2</v>
      </c>
      <c r="W2936" s="18">
        <v>9.752314814814815E-2</v>
      </c>
      <c r="X2936" s="18">
        <v>3.2731481481481479E-2</v>
      </c>
      <c r="Y2936" s="1" t="e">
        <f>VLOOKUP(A2936,tickets!A:A,1,0)</f>
        <v>#N/A</v>
      </c>
    </row>
    <row r="2937" spans="1:25" hidden="1" x14ac:dyDescent="0.2">
      <c r="A2937" s="1" t="s">
        <v>14041</v>
      </c>
      <c r="B2937" s="1" t="s">
        <v>132</v>
      </c>
      <c r="C2937" s="1" t="s">
        <v>256</v>
      </c>
      <c r="D2937" s="1" t="s">
        <v>257</v>
      </c>
      <c r="E2937" s="1" t="s">
        <v>252</v>
      </c>
      <c r="F2937" s="1" t="s">
        <v>461</v>
      </c>
      <c r="G2937" s="1" t="s">
        <v>116</v>
      </c>
      <c r="H2937" s="1" t="s">
        <v>40</v>
      </c>
      <c r="I2937" s="1" t="s">
        <v>117</v>
      </c>
      <c r="J2937" s="1" t="s">
        <v>81</v>
      </c>
      <c r="K2937" s="1" t="s">
        <v>259</v>
      </c>
      <c r="L2937" s="1" t="s">
        <v>260</v>
      </c>
      <c r="M2937" s="1" t="s">
        <v>14042</v>
      </c>
      <c r="N2937" s="1" t="s">
        <v>14043</v>
      </c>
      <c r="O2937" s="1" t="s">
        <v>122</v>
      </c>
      <c r="P2937" s="1" t="s">
        <v>199</v>
      </c>
      <c r="Q2937" s="1" t="s">
        <v>115</v>
      </c>
      <c r="R2937" s="1" t="s">
        <v>14044</v>
      </c>
      <c r="S2937" s="1" t="s">
        <v>14017</v>
      </c>
      <c r="T2937" s="1" t="s">
        <v>6454</v>
      </c>
      <c r="U2937" s="1" t="s">
        <v>262</v>
      </c>
      <c r="V2937" s="18">
        <v>5.5983796296296295E-2</v>
      </c>
      <c r="W2937" s="18">
        <v>6.0740740740740741E-2</v>
      </c>
      <c r="X2937" s="18">
        <v>4.7569444444444447E-3</v>
      </c>
      <c r="Y2937" s="1" t="e">
        <f>VLOOKUP(A2937,tickets!A:A,1,0)</f>
        <v>#N/A</v>
      </c>
    </row>
    <row r="2938" spans="1:25" x14ac:dyDescent="0.2">
      <c r="A2938" s="1" t="s">
        <v>10405</v>
      </c>
      <c r="B2938" s="1" t="s">
        <v>115</v>
      </c>
      <c r="C2938" s="1" t="s">
        <v>22</v>
      </c>
      <c r="D2938" s="1" t="s">
        <v>243</v>
      </c>
      <c r="E2938" s="1" t="s">
        <v>47</v>
      </c>
      <c r="F2938" s="1" t="s">
        <v>120</v>
      </c>
      <c r="G2938" s="1" t="s">
        <v>116</v>
      </c>
      <c r="H2938" s="1" t="s">
        <v>40</v>
      </c>
      <c r="I2938" s="1" t="s">
        <v>117</v>
      </c>
      <c r="J2938" s="1" t="s">
        <v>81</v>
      </c>
      <c r="K2938" s="1" t="s">
        <v>170</v>
      </c>
      <c r="L2938" s="1" t="s">
        <v>10409</v>
      </c>
      <c r="M2938" s="1" t="s">
        <v>14045</v>
      </c>
      <c r="N2938" s="1" t="s">
        <v>14046</v>
      </c>
      <c r="O2938" s="1" t="s">
        <v>122</v>
      </c>
      <c r="P2938" s="1" t="s">
        <v>246</v>
      </c>
      <c r="Q2938" s="1" t="s">
        <v>247</v>
      </c>
      <c r="R2938" s="1" t="s">
        <v>14047</v>
      </c>
      <c r="S2938" s="1" t="s">
        <v>13989</v>
      </c>
      <c r="T2938" s="1" t="s">
        <v>12824</v>
      </c>
      <c r="U2938" s="1" t="s">
        <v>12825</v>
      </c>
      <c r="V2938" s="18">
        <v>0</v>
      </c>
      <c r="W2938" s="18">
        <v>0.17577546296296298</v>
      </c>
      <c r="X2938" s="18">
        <v>0.17577546296296298</v>
      </c>
      <c r="Y2938" s="1" t="e">
        <f>VLOOKUP(A2938,tickets!A:A,1,0)</f>
        <v>#N/A</v>
      </c>
    </row>
    <row r="2939" spans="1:25" x14ac:dyDescent="0.2">
      <c r="A2939" s="1" t="s">
        <v>10420</v>
      </c>
      <c r="B2939" s="1" t="s">
        <v>167</v>
      </c>
      <c r="C2939" s="1" t="s">
        <v>22</v>
      </c>
      <c r="D2939" s="1" t="s">
        <v>22</v>
      </c>
      <c r="E2939" s="1" t="s">
        <v>46</v>
      </c>
      <c r="F2939" s="1" t="s">
        <v>171</v>
      </c>
      <c r="G2939" s="1" t="s">
        <v>110</v>
      </c>
      <c r="H2939" s="1" t="s">
        <v>50</v>
      </c>
      <c r="I2939" s="1" t="s">
        <v>109</v>
      </c>
      <c r="J2939" s="1" t="s">
        <v>81</v>
      </c>
      <c r="K2939" s="1" t="s">
        <v>129</v>
      </c>
      <c r="L2939" s="1" t="s">
        <v>10424</v>
      </c>
      <c r="M2939" s="1" t="s">
        <v>14048</v>
      </c>
      <c r="N2939" s="1" t="s">
        <v>14049</v>
      </c>
      <c r="O2939" s="1" t="s">
        <v>122</v>
      </c>
      <c r="P2939" s="1" t="s">
        <v>266</v>
      </c>
      <c r="Q2939" s="1" t="s">
        <v>330</v>
      </c>
      <c r="R2939" s="1" t="s">
        <v>14050</v>
      </c>
      <c r="S2939" s="1" t="s">
        <v>13989</v>
      </c>
      <c r="T2939" s="1" t="s">
        <v>12874</v>
      </c>
      <c r="U2939" s="1" t="s">
        <v>12875</v>
      </c>
      <c r="V2939" s="18">
        <v>0</v>
      </c>
      <c r="W2939" s="18">
        <v>0</v>
      </c>
      <c r="X2939" s="18">
        <v>0</v>
      </c>
      <c r="Y2939" s="1" t="e">
        <f>VLOOKUP(A2939,tickets!A:A,1,0)</f>
        <v>#N/A</v>
      </c>
    </row>
    <row r="2940" spans="1:25" hidden="1" x14ac:dyDescent="0.2">
      <c r="A2940" s="1" t="s">
        <v>13088</v>
      </c>
      <c r="B2940" s="1" t="s">
        <v>132</v>
      </c>
      <c r="C2940" s="1" t="s">
        <v>309</v>
      </c>
      <c r="D2940" s="1" t="s">
        <v>257</v>
      </c>
      <c r="E2940" s="1" t="s">
        <v>328</v>
      </c>
      <c r="F2940" s="1" t="s">
        <v>219</v>
      </c>
      <c r="G2940" s="1" t="s">
        <v>116</v>
      </c>
      <c r="H2940" s="1" t="s">
        <v>40</v>
      </c>
      <c r="I2940" s="1" t="s">
        <v>117</v>
      </c>
      <c r="J2940" s="1" t="s">
        <v>81</v>
      </c>
      <c r="K2940" s="1" t="s">
        <v>111</v>
      </c>
      <c r="L2940" s="1" t="s">
        <v>379</v>
      </c>
      <c r="M2940" s="1" t="s">
        <v>14051</v>
      </c>
      <c r="N2940" s="1" t="s">
        <v>14052</v>
      </c>
      <c r="O2940" s="1" t="s">
        <v>122</v>
      </c>
      <c r="P2940" s="1" t="s">
        <v>199</v>
      </c>
      <c r="Q2940" s="1" t="s">
        <v>115</v>
      </c>
      <c r="R2940" s="1" t="s">
        <v>14053</v>
      </c>
      <c r="S2940" s="1" t="s">
        <v>14054</v>
      </c>
      <c r="T2940" s="1" t="s">
        <v>13092</v>
      </c>
      <c r="U2940" s="1" t="s">
        <v>375</v>
      </c>
      <c r="V2940" s="18">
        <v>0.12762731481481482</v>
      </c>
      <c r="W2940" s="18">
        <v>0.13516203703703702</v>
      </c>
      <c r="X2940" s="18">
        <v>7.5347222222222213E-3</v>
      </c>
      <c r="Y2940" s="1" t="e">
        <f>VLOOKUP(A2940,tickets!A:A,1,0)</f>
        <v>#N/A</v>
      </c>
    </row>
    <row r="2941" spans="1:25" hidden="1" x14ac:dyDescent="0.2">
      <c r="A2941" s="1" t="s">
        <v>12842</v>
      </c>
      <c r="B2941" s="1" t="s">
        <v>132</v>
      </c>
      <c r="C2941" s="1" t="s">
        <v>309</v>
      </c>
      <c r="D2941" s="1" t="s">
        <v>257</v>
      </c>
      <c r="E2941" s="1" t="s">
        <v>328</v>
      </c>
      <c r="F2941" s="1" t="s">
        <v>219</v>
      </c>
      <c r="G2941" s="1" t="s">
        <v>116</v>
      </c>
      <c r="H2941" s="1" t="s">
        <v>40</v>
      </c>
      <c r="I2941" s="1" t="s">
        <v>117</v>
      </c>
      <c r="J2941" s="1" t="s">
        <v>81</v>
      </c>
      <c r="K2941" s="1" t="s">
        <v>326</v>
      </c>
      <c r="L2941" s="1" t="s">
        <v>520</v>
      </c>
      <c r="M2941" s="1" t="s">
        <v>14055</v>
      </c>
      <c r="N2941" s="1" t="s">
        <v>14056</v>
      </c>
      <c r="O2941" s="1" t="s">
        <v>122</v>
      </c>
      <c r="P2941" s="1" t="s">
        <v>246</v>
      </c>
      <c r="Q2941" s="1" t="s">
        <v>247</v>
      </c>
      <c r="R2941" s="1" t="s">
        <v>14057</v>
      </c>
      <c r="S2941" s="1" t="s">
        <v>13989</v>
      </c>
      <c r="T2941" s="1" t="s">
        <v>12846</v>
      </c>
      <c r="U2941" s="1" t="s">
        <v>375</v>
      </c>
      <c r="V2941" s="18">
        <v>0</v>
      </c>
      <c r="W2941" s="18">
        <v>1.0289351851851852E-2</v>
      </c>
      <c r="X2941" s="18">
        <v>1.0289351851851852E-2</v>
      </c>
      <c r="Y2941" s="1" t="e">
        <f>VLOOKUP(A2941,tickets!A:A,1,0)</f>
        <v>#N/A</v>
      </c>
    </row>
    <row r="2942" spans="1:25" x14ac:dyDescent="0.2">
      <c r="A2942" s="1" t="s">
        <v>10922</v>
      </c>
      <c r="B2942" s="1" t="s">
        <v>115</v>
      </c>
      <c r="C2942" s="1" t="s">
        <v>20</v>
      </c>
      <c r="D2942" s="1" t="s">
        <v>243</v>
      </c>
      <c r="E2942" s="1" t="s">
        <v>66</v>
      </c>
      <c r="F2942" s="1" t="s">
        <v>120</v>
      </c>
      <c r="G2942" s="1" t="s">
        <v>116</v>
      </c>
      <c r="H2942" s="1" t="s">
        <v>40</v>
      </c>
      <c r="I2942" s="1" t="s">
        <v>117</v>
      </c>
      <c r="J2942" s="1" t="s">
        <v>81</v>
      </c>
      <c r="K2942" s="1" t="s">
        <v>111</v>
      </c>
      <c r="L2942" s="1" t="s">
        <v>10923</v>
      </c>
      <c r="M2942" s="1" t="s">
        <v>14058</v>
      </c>
      <c r="N2942" s="1" t="s">
        <v>14059</v>
      </c>
      <c r="O2942" s="1" t="s">
        <v>122</v>
      </c>
      <c r="P2942" s="1" t="s">
        <v>246</v>
      </c>
      <c r="Q2942" s="1" t="s">
        <v>247</v>
      </c>
      <c r="R2942" s="1" t="s">
        <v>14060</v>
      </c>
      <c r="S2942" s="1" t="s">
        <v>13996</v>
      </c>
      <c r="T2942" s="1" t="s">
        <v>13456</v>
      </c>
      <c r="U2942" s="1" t="s">
        <v>13457</v>
      </c>
      <c r="V2942" s="18">
        <v>5.0532407407407408E-2</v>
      </c>
      <c r="W2942" s="18">
        <v>5.7974537037037033E-2</v>
      </c>
      <c r="X2942" s="18">
        <v>7.4421296296296293E-3</v>
      </c>
      <c r="Y2942" s="1" t="e">
        <f>VLOOKUP(A2942,tickets!A:A,1,0)</f>
        <v>#N/A</v>
      </c>
    </row>
    <row r="2943" spans="1:25" hidden="1" x14ac:dyDescent="0.2">
      <c r="A2943" s="1" t="s">
        <v>13366</v>
      </c>
      <c r="B2943" s="1" t="s">
        <v>132</v>
      </c>
      <c r="C2943" s="1" t="s">
        <v>250</v>
      </c>
      <c r="D2943" s="1" t="s">
        <v>251</v>
      </c>
      <c r="E2943" s="1" t="s">
        <v>268</v>
      </c>
      <c r="F2943" s="1" t="s">
        <v>367</v>
      </c>
      <c r="G2943" s="1" t="s">
        <v>110</v>
      </c>
      <c r="H2943" s="1" t="s">
        <v>50</v>
      </c>
      <c r="I2943" s="1" t="s">
        <v>109</v>
      </c>
      <c r="J2943" s="1" t="s">
        <v>81</v>
      </c>
      <c r="K2943" s="1" t="s">
        <v>129</v>
      </c>
      <c r="L2943" s="1" t="s">
        <v>13367</v>
      </c>
      <c r="M2943" s="1" t="s">
        <v>14061</v>
      </c>
      <c r="N2943" s="1" t="s">
        <v>14062</v>
      </c>
      <c r="O2943" s="1" t="s">
        <v>122</v>
      </c>
      <c r="P2943" s="1" t="s">
        <v>246</v>
      </c>
      <c r="Q2943" s="1" t="s">
        <v>247</v>
      </c>
      <c r="R2943" s="1" t="s">
        <v>14063</v>
      </c>
      <c r="S2943" s="1" t="s">
        <v>13996</v>
      </c>
      <c r="T2943" s="1" t="s">
        <v>13367</v>
      </c>
      <c r="U2943" s="1" t="s">
        <v>377</v>
      </c>
      <c r="V2943" s="18">
        <v>0.12480324074074074</v>
      </c>
      <c r="W2943" s="18">
        <v>8.3888888888888888E-2</v>
      </c>
      <c r="X2943" s="18">
        <v>7.5231481481481471E-4</v>
      </c>
      <c r="Y2943" s="1" t="e">
        <f>VLOOKUP(A2943,tickets!A:A,1,0)</f>
        <v>#N/A</v>
      </c>
    </row>
    <row r="2944" spans="1:25" hidden="1" x14ac:dyDescent="0.2">
      <c r="A2944" s="1" t="s">
        <v>14064</v>
      </c>
      <c r="B2944" s="1" t="s">
        <v>164</v>
      </c>
      <c r="C2944" s="1" t="s">
        <v>295</v>
      </c>
      <c r="D2944" s="1" t="s">
        <v>251</v>
      </c>
      <c r="E2944" s="1" t="s">
        <v>5560</v>
      </c>
      <c r="F2944" s="1" t="s">
        <v>5561</v>
      </c>
      <c r="G2944" s="1" t="s">
        <v>110</v>
      </c>
      <c r="H2944" s="1" t="s">
        <v>50</v>
      </c>
      <c r="I2944" s="1" t="s">
        <v>109</v>
      </c>
      <c r="J2944" s="1" t="s">
        <v>4186</v>
      </c>
      <c r="K2944" s="1" t="s">
        <v>114</v>
      </c>
      <c r="L2944" s="1" t="s">
        <v>336</v>
      </c>
      <c r="M2944" s="1" t="s">
        <v>14065</v>
      </c>
      <c r="N2944" s="1" t="s">
        <v>14066</v>
      </c>
      <c r="O2944" s="1" t="s">
        <v>122</v>
      </c>
      <c r="P2944" s="1" t="s">
        <v>266</v>
      </c>
      <c r="Q2944" s="1" t="s">
        <v>274</v>
      </c>
      <c r="R2944" s="1" t="s">
        <v>14067</v>
      </c>
      <c r="S2944" s="1" t="s">
        <v>14068</v>
      </c>
      <c r="U2944" s="1" t="s">
        <v>276</v>
      </c>
      <c r="V2944" s="18">
        <v>0</v>
      </c>
      <c r="W2944" s="18">
        <v>0</v>
      </c>
      <c r="X2944" s="18">
        <v>0</v>
      </c>
      <c r="Y2944" s="1" t="e">
        <f>VLOOKUP(A2944,tickets!A:A,1,0)</f>
        <v>#N/A</v>
      </c>
    </row>
    <row r="2945" spans="1:25" hidden="1" x14ac:dyDescent="0.2">
      <c r="A2945" s="1" t="s">
        <v>13805</v>
      </c>
      <c r="B2945" s="1" t="s">
        <v>124</v>
      </c>
      <c r="C2945" s="1" t="s">
        <v>18</v>
      </c>
      <c r="D2945" s="1" t="s">
        <v>277</v>
      </c>
      <c r="E2945" s="1" t="s">
        <v>58</v>
      </c>
      <c r="F2945" s="1" t="s">
        <v>125</v>
      </c>
      <c r="G2945" s="1" t="s">
        <v>123</v>
      </c>
      <c r="H2945" s="1" t="s">
        <v>50</v>
      </c>
      <c r="I2945" s="1" t="s">
        <v>109</v>
      </c>
      <c r="J2945" s="1" t="s">
        <v>80</v>
      </c>
      <c r="K2945" s="1" t="s">
        <v>126</v>
      </c>
      <c r="L2945" s="1" t="s">
        <v>13808</v>
      </c>
      <c r="M2945" s="1" t="s">
        <v>14069</v>
      </c>
      <c r="N2945" s="1" t="s">
        <v>14069</v>
      </c>
      <c r="O2945" s="1" t="s">
        <v>122</v>
      </c>
      <c r="P2945" s="1" t="s">
        <v>278</v>
      </c>
      <c r="Q2945" s="1" t="s">
        <v>278</v>
      </c>
      <c r="R2945" s="1" t="s">
        <v>14070</v>
      </c>
      <c r="S2945" s="1" t="s">
        <v>14068</v>
      </c>
      <c r="T2945" s="1" t="s">
        <v>14071</v>
      </c>
      <c r="U2945" s="1" t="s">
        <v>14072</v>
      </c>
      <c r="V2945" s="18">
        <v>5.2118055555555563E-2</v>
      </c>
      <c r="W2945" s="18">
        <v>5.3969907407407404E-2</v>
      </c>
      <c r="X2945" s="18">
        <v>1.8518518518518517E-3</v>
      </c>
      <c r="Y2945" s="1" t="str">
        <f>VLOOKUP(A2945,tickets!A:A,1,0)</f>
        <v>INC000002648042</v>
      </c>
    </row>
    <row r="2946" spans="1:25" x14ac:dyDescent="0.2">
      <c r="A2946" s="1" t="s">
        <v>10953</v>
      </c>
      <c r="B2946" s="1" t="s">
        <v>115</v>
      </c>
      <c r="C2946" s="1" t="s">
        <v>14</v>
      </c>
      <c r="D2946" s="1" t="s">
        <v>243</v>
      </c>
      <c r="E2946" s="1" t="s">
        <v>49</v>
      </c>
      <c r="F2946" s="1" t="s">
        <v>120</v>
      </c>
      <c r="G2946" s="1" t="s">
        <v>116</v>
      </c>
      <c r="H2946" s="1" t="s">
        <v>40</v>
      </c>
      <c r="I2946" s="1" t="s">
        <v>117</v>
      </c>
      <c r="J2946" s="1" t="s">
        <v>81</v>
      </c>
      <c r="K2946" s="1" t="s">
        <v>494</v>
      </c>
      <c r="L2946" s="1" t="s">
        <v>10954</v>
      </c>
      <c r="M2946" s="1" t="s">
        <v>14073</v>
      </c>
      <c r="N2946" s="1" t="s">
        <v>14074</v>
      </c>
      <c r="O2946" s="1" t="s">
        <v>122</v>
      </c>
      <c r="P2946" s="1" t="s">
        <v>246</v>
      </c>
      <c r="Q2946" s="1" t="s">
        <v>247</v>
      </c>
      <c r="R2946" s="1" t="s">
        <v>14075</v>
      </c>
      <c r="S2946" s="1" t="s">
        <v>13996</v>
      </c>
      <c r="T2946" s="1" t="s">
        <v>13447</v>
      </c>
      <c r="V2946" s="18">
        <v>0.3119675925925926</v>
      </c>
      <c r="W2946" s="18">
        <v>0.32950231481481479</v>
      </c>
      <c r="X2946" s="18">
        <v>1.7534722222222222E-2</v>
      </c>
      <c r="Y2946" s="1" t="e">
        <f>VLOOKUP(A2946,tickets!A:A,1,0)</f>
        <v>#N/A</v>
      </c>
    </row>
    <row r="2947" spans="1:25" x14ac:dyDescent="0.2">
      <c r="A2947" s="1" t="s">
        <v>14076</v>
      </c>
      <c r="B2947" s="1" t="s">
        <v>14077</v>
      </c>
      <c r="C2947" s="1" t="s">
        <v>14</v>
      </c>
      <c r="D2947" s="1" t="s">
        <v>243</v>
      </c>
      <c r="E2947" s="1" t="s">
        <v>51</v>
      </c>
      <c r="F2947" s="1" t="s">
        <v>144</v>
      </c>
      <c r="G2947" s="1" t="s">
        <v>116</v>
      </c>
      <c r="H2947" s="1" t="s">
        <v>40</v>
      </c>
      <c r="I2947" s="1" t="s">
        <v>117</v>
      </c>
      <c r="J2947" s="1" t="s">
        <v>81</v>
      </c>
      <c r="K2947" s="1" t="s">
        <v>14078</v>
      </c>
      <c r="L2947" s="1" t="s">
        <v>14079</v>
      </c>
      <c r="M2947" s="1" t="s">
        <v>14080</v>
      </c>
      <c r="N2947" s="1" t="s">
        <v>14081</v>
      </c>
      <c r="O2947" s="1" t="s">
        <v>122</v>
      </c>
      <c r="P2947" s="1" t="s">
        <v>246</v>
      </c>
      <c r="Q2947" s="1" t="s">
        <v>247</v>
      </c>
      <c r="R2947" s="1" t="s">
        <v>14082</v>
      </c>
      <c r="S2947" s="1" t="s">
        <v>14017</v>
      </c>
      <c r="T2947" s="1" t="s">
        <v>14083</v>
      </c>
      <c r="V2947" s="18">
        <v>0.51297453703703699</v>
      </c>
      <c r="W2947" s="18">
        <v>0.88668981481481479</v>
      </c>
      <c r="X2947" s="18">
        <v>0.37371527777777774</v>
      </c>
      <c r="Y2947" s="1" t="e">
        <f>VLOOKUP(A2947,tickets!A:A,1,0)</f>
        <v>#N/A</v>
      </c>
    </row>
    <row r="2948" spans="1:25" x14ac:dyDescent="0.2">
      <c r="A2948" s="1" t="s">
        <v>13550</v>
      </c>
      <c r="B2948" s="1" t="s">
        <v>167</v>
      </c>
      <c r="C2948" s="1" t="s">
        <v>22</v>
      </c>
      <c r="D2948" s="1" t="s">
        <v>22</v>
      </c>
      <c r="E2948" s="1" t="s">
        <v>45</v>
      </c>
      <c r="F2948" s="1" t="s">
        <v>168</v>
      </c>
      <c r="G2948" s="1" t="s">
        <v>110</v>
      </c>
      <c r="H2948" s="1" t="s">
        <v>50</v>
      </c>
      <c r="I2948" s="1" t="s">
        <v>109</v>
      </c>
      <c r="J2948" s="1" t="s">
        <v>81</v>
      </c>
      <c r="K2948" s="1" t="s">
        <v>111</v>
      </c>
      <c r="L2948" s="1" t="s">
        <v>13551</v>
      </c>
      <c r="M2948" s="1" t="s">
        <v>14084</v>
      </c>
      <c r="N2948" s="1" t="s">
        <v>14085</v>
      </c>
      <c r="O2948" s="1" t="s">
        <v>122</v>
      </c>
      <c r="P2948" s="1" t="s">
        <v>279</v>
      </c>
      <c r="Q2948" s="1" t="s">
        <v>280</v>
      </c>
      <c r="R2948" s="1" t="s">
        <v>14086</v>
      </c>
      <c r="S2948" s="1" t="s">
        <v>14017</v>
      </c>
      <c r="T2948" s="1" t="s">
        <v>14087</v>
      </c>
      <c r="U2948" s="1" t="s">
        <v>14087</v>
      </c>
      <c r="V2948" s="18">
        <v>0</v>
      </c>
      <c r="W2948" s="18">
        <v>2.673611111111111E-3</v>
      </c>
      <c r="X2948" s="18">
        <v>2.673611111111111E-3</v>
      </c>
      <c r="Y2948" s="1" t="str">
        <f>VLOOKUP(A2948,tickets!A:A,1,0)</f>
        <v>INC000002646327</v>
      </c>
    </row>
    <row r="2949" spans="1:25" x14ac:dyDescent="0.2">
      <c r="A2949" s="1" t="s">
        <v>13569</v>
      </c>
      <c r="B2949" s="1" t="s">
        <v>167</v>
      </c>
      <c r="C2949" s="1" t="s">
        <v>22</v>
      </c>
      <c r="D2949" s="1" t="s">
        <v>22</v>
      </c>
      <c r="E2949" s="1" t="s">
        <v>45</v>
      </c>
      <c r="F2949" s="1" t="s">
        <v>168</v>
      </c>
      <c r="G2949" s="1" t="s">
        <v>110</v>
      </c>
      <c r="H2949" s="1" t="s">
        <v>50</v>
      </c>
      <c r="I2949" s="1" t="s">
        <v>109</v>
      </c>
      <c r="J2949" s="1" t="s">
        <v>81</v>
      </c>
      <c r="K2949" s="1" t="s">
        <v>111</v>
      </c>
      <c r="L2949" s="1" t="s">
        <v>13570</v>
      </c>
      <c r="M2949" s="1" t="s">
        <v>14088</v>
      </c>
      <c r="N2949" s="1" t="s">
        <v>14089</v>
      </c>
      <c r="O2949" s="1" t="s">
        <v>122</v>
      </c>
      <c r="P2949" s="1" t="s">
        <v>279</v>
      </c>
      <c r="Q2949" s="1" t="s">
        <v>280</v>
      </c>
      <c r="R2949" s="1" t="s">
        <v>14090</v>
      </c>
      <c r="S2949" s="1" t="s">
        <v>14017</v>
      </c>
      <c r="T2949" s="1" t="s">
        <v>1064</v>
      </c>
      <c r="U2949" s="1" t="s">
        <v>1064</v>
      </c>
      <c r="V2949" s="18">
        <v>0</v>
      </c>
      <c r="W2949" s="18">
        <v>1.2268518518518518E-3</v>
      </c>
      <c r="X2949" s="18">
        <v>1.2268518518518518E-3</v>
      </c>
      <c r="Y2949" s="1" t="str">
        <f>VLOOKUP(A2949,tickets!A:A,1,0)</f>
        <v>INC000002646821</v>
      </c>
    </row>
    <row r="2950" spans="1:25" x14ac:dyDescent="0.2">
      <c r="A2950" s="1" t="s">
        <v>14091</v>
      </c>
      <c r="B2950" s="1" t="s">
        <v>115</v>
      </c>
      <c r="C2950" s="1" t="s">
        <v>20</v>
      </c>
      <c r="D2950" s="1" t="s">
        <v>243</v>
      </c>
      <c r="E2950" s="1" t="s">
        <v>65</v>
      </c>
      <c r="F2950" s="1" t="s">
        <v>405</v>
      </c>
      <c r="G2950" s="1" t="s">
        <v>116</v>
      </c>
      <c r="H2950" s="1" t="s">
        <v>40</v>
      </c>
      <c r="I2950" s="1" t="s">
        <v>117</v>
      </c>
      <c r="J2950" s="1" t="s">
        <v>81</v>
      </c>
      <c r="K2950" s="1" t="s">
        <v>111</v>
      </c>
      <c r="L2950" s="1" t="s">
        <v>14092</v>
      </c>
      <c r="M2950" s="1" t="s">
        <v>14093</v>
      </c>
      <c r="N2950" s="1" t="s">
        <v>14094</v>
      </c>
      <c r="O2950" s="1" t="s">
        <v>122</v>
      </c>
      <c r="P2950" s="1" t="s">
        <v>246</v>
      </c>
      <c r="Q2950" s="1" t="s">
        <v>247</v>
      </c>
      <c r="R2950" s="1" t="s">
        <v>14095</v>
      </c>
      <c r="S2950" s="1" t="s">
        <v>14017</v>
      </c>
      <c r="T2950" s="1" t="s">
        <v>14096</v>
      </c>
      <c r="U2950" s="1" t="s">
        <v>14097</v>
      </c>
      <c r="V2950" s="18">
        <v>2.2120601851851851</v>
      </c>
      <c r="W2950" s="18">
        <v>2.3028935185185184</v>
      </c>
      <c r="X2950" s="18">
        <v>9.0833333333333335E-2</v>
      </c>
      <c r="Y2950" s="1" t="e">
        <f>VLOOKUP(A2950,tickets!A:A,1,0)</f>
        <v>#N/A</v>
      </c>
    </row>
    <row r="2951" spans="1:25" x14ac:dyDescent="0.2">
      <c r="A2951" s="1" t="s">
        <v>10959</v>
      </c>
      <c r="B2951" s="1" t="s">
        <v>112</v>
      </c>
      <c r="C2951" s="1" t="s">
        <v>19</v>
      </c>
      <c r="D2951" s="1" t="s">
        <v>373</v>
      </c>
      <c r="E2951" s="1" t="s">
        <v>63</v>
      </c>
      <c r="F2951" s="1" t="s">
        <v>133</v>
      </c>
      <c r="G2951" s="1" t="s">
        <v>116</v>
      </c>
      <c r="H2951" s="1" t="s">
        <v>50</v>
      </c>
      <c r="I2951" s="1" t="s">
        <v>109</v>
      </c>
      <c r="J2951" s="1" t="s">
        <v>81</v>
      </c>
      <c r="K2951" s="1" t="s">
        <v>121</v>
      </c>
      <c r="L2951" s="1" t="s">
        <v>10960</v>
      </c>
      <c r="M2951" s="1" t="s">
        <v>14098</v>
      </c>
      <c r="N2951" s="1" t="s">
        <v>14099</v>
      </c>
      <c r="O2951" s="1" t="s">
        <v>122</v>
      </c>
      <c r="P2951" s="1" t="s">
        <v>246</v>
      </c>
      <c r="Q2951" s="1" t="s">
        <v>247</v>
      </c>
      <c r="R2951" s="1" t="s">
        <v>14100</v>
      </c>
      <c r="S2951" s="1" t="s">
        <v>13996</v>
      </c>
      <c r="T2951" s="1" t="s">
        <v>13537</v>
      </c>
      <c r="U2951" s="1" t="s">
        <v>13538</v>
      </c>
      <c r="V2951" s="18">
        <v>0.1650462962962963</v>
      </c>
      <c r="W2951" s="18">
        <v>0.17603009259259259</v>
      </c>
      <c r="X2951" s="18">
        <v>1.0983796296296297E-2</v>
      </c>
      <c r="Y2951" s="1" t="e">
        <f>VLOOKUP(A2951,tickets!A:A,1,0)</f>
        <v>#N/A</v>
      </c>
    </row>
    <row r="2952" spans="1:25" hidden="1" x14ac:dyDescent="0.2">
      <c r="A2952" s="1" t="s">
        <v>14101</v>
      </c>
      <c r="B2952" s="1" t="s">
        <v>132</v>
      </c>
      <c r="C2952" s="1" t="s">
        <v>251</v>
      </c>
      <c r="D2952" s="1" t="s">
        <v>257</v>
      </c>
      <c r="E2952" s="1" t="s">
        <v>286</v>
      </c>
      <c r="F2952" s="1" t="s">
        <v>219</v>
      </c>
      <c r="G2952" s="1" t="s">
        <v>116</v>
      </c>
      <c r="H2952" s="1" t="s">
        <v>40</v>
      </c>
      <c r="I2952" s="1" t="s">
        <v>117</v>
      </c>
      <c r="J2952" s="1" t="s">
        <v>81</v>
      </c>
      <c r="K2952" s="1" t="s">
        <v>348</v>
      </c>
      <c r="L2952" s="1" t="s">
        <v>349</v>
      </c>
      <c r="M2952" s="1" t="s">
        <v>14102</v>
      </c>
      <c r="N2952" s="1" t="s">
        <v>14103</v>
      </c>
      <c r="O2952" s="1" t="s">
        <v>122</v>
      </c>
      <c r="P2952" s="1" t="s">
        <v>199</v>
      </c>
      <c r="Q2952" s="1" t="s">
        <v>115</v>
      </c>
      <c r="R2952" s="1" t="s">
        <v>14104</v>
      </c>
      <c r="S2952" s="1" t="s">
        <v>14017</v>
      </c>
      <c r="T2952" s="1" t="s">
        <v>14105</v>
      </c>
      <c r="U2952" s="1" t="s">
        <v>14106</v>
      </c>
      <c r="V2952" s="18">
        <v>1.7881944444444443E-2</v>
      </c>
      <c r="W2952" s="18">
        <v>2.1030092592592597E-2</v>
      </c>
      <c r="X2952" s="18">
        <v>3.1481481481481482E-3</v>
      </c>
      <c r="Y2952" s="1" t="e">
        <f>VLOOKUP(A2952,tickets!A:A,1,0)</f>
        <v>#N/A</v>
      </c>
    </row>
    <row r="2953" spans="1:25" hidden="1" x14ac:dyDescent="0.2">
      <c r="A2953" s="1" t="s">
        <v>13787</v>
      </c>
      <c r="B2953" s="1" t="s">
        <v>124</v>
      </c>
      <c r="C2953" s="1" t="s">
        <v>18</v>
      </c>
      <c r="D2953" s="1" t="s">
        <v>277</v>
      </c>
      <c r="E2953" s="1" t="s">
        <v>58</v>
      </c>
      <c r="F2953" s="1" t="s">
        <v>125</v>
      </c>
      <c r="G2953" s="1" t="s">
        <v>123</v>
      </c>
      <c r="H2953" s="1" t="s">
        <v>50</v>
      </c>
      <c r="I2953" s="1" t="s">
        <v>109</v>
      </c>
      <c r="J2953" s="1" t="s">
        <v>80</v>
      </c>
      <c r="K2953" s="1" t="s">
        <v>121</v>
      </c>
      <c r="L2953" s="1" t="s">
        <v>193</v>
      </c>
      <c r="M2953" s="1" t="s">
        <v>14107</v>
      </c>
      <c r="N2953" s="1" t="s">
        <v>14107</v>
      </c>
      <c r="O2953" s="1" t="s">
        <v>122</v>
      </c>
      <c r="P2953" s="1" t="s">
        <v>278</v>
      </c>
      <c r="Q2953" s="1" t="s">
        <v>278</v>
      </c>
      <c r="R2953" s="1" t="s">
        <v>14108</v>
      </c>
      <c r="S2953" s="1" t="s">
        <v>14017</v>
      </c>
      <c r="T2953" s="1" t="s">
        <v>5103</v>
      </c>
      <c r="V2953" s="18">
        <v>0.14403935185185185</v>
      </c>
      <c r="W2953" s="18">
        <v>0.15034722222222222</v>
      </c>
      <c r="X2953" s="18">
        <v>6.3078703703703708E-3</v>
      </c>
      <c r="Y2953" s="1" t="str">
        <f>VLOOKUP(A2953,tickets!A:A,1,0)</f>
        <v>INC000002647543</v>
      </c>
    </row>
    <row r="2954" spans="1:25" x14ac:dyDescent="0.2">
      <c r="A2954" s="1" t="s">
        <v>13575</v>
      </c>
      <c r="B2954" s="1" t="s">
        <v>115</v>
      </c>
      <c r="C2954" s="1" t="s">
        <v>22</v>
      </c>
      <c r="D2954" s="1" t="s">
        <v>243</v>
      </c>
      <c r="E2954" s="1" t="s">
        <v>45</v>
      </c>
      <c r="F2954" s="1" t="s">
        <v>144</v>
      </c>
      <c r="G2954" s="1" t="s">
        <v>116</v>
      </c>
      <c r="H2954" s="1" t="s">
        <v>40</v>
      </c>
      <c r="I2954" s="1" t="s">
        <v>117</v>
      </c>
      <c r="J2954" s="1" t="s">
        <v>81</v>
      </c>
      <c r="K2954" s="1" t="s">
        <v>119</v>
      </c>
      <c r="L2954" s="1" t="s">
        <v>13576</v>
      </c>
      <c r="M2954" s="1" t="s">
        <v>14109</v>
      </c>
      <c r="N2954" s="1" t="s">
        <v>14110</v>
      </c>
      <c r="O2954" s="1" t="s">
        <v>122</v>
      </c>
      <c r="P2954" s="1" t="s">
        <v>279</v>
      </c>
      <c r="Q2954" s="1" t="s">
        <v>280</v>
      </c>
      <c r="R2954" s="1" t="s">
        <v>14111</v>
      </c>
      <c r="S2954" s="1" t="s">
        <v>14017</v>
      </c>
      <c r="T2954" s="1" t="s">
        <v>14112</v>
      </c>
      <c r="U2954" s="1" t="s">
        <v>319</v>
      </c>
      <c r="V2954" s="18">
        <v>0</v>
      </c>
      <c r="W2954" s="18">
        <v>2.7025462962962959E-2</v>
      </c>
      <c r="X2954" s="18">
        <v>2.7025462962962959E-2</v>
      </c>
      <c r="Y2954" s="1" t="str">
        <f>VLOOKUP(A2954,tickets!A:A,1,0)</f>
        <v>INC000002646807</v>
      </c>
    </row>
    <row r="2955" spans="1:25" x14ac:dyDescent="0.2">
      <c r="A2955" s="1" t="s">
        <v>10385</v>
      </c>
      <c r="B2955" s="1" t="s">
        <v>115</v>
      </c>
      <c r="C2955" s="1" t="s">
        <v>16</v>
      </c>
      <c r="D2955" s="1" t="s">
        <v>339</v>
      </c>
      <c r="E2955" s="1" t="s">
        <v>54</v>
      </c>
      <c r="F2955" s="1" t="s">
        <v>181</v>
      </c>
      <c r="G2955" s="1" t="s">
        <v>110</v>
      </c>
      <c r="H2955" s="1" t="s">
        <v>50</v>
      </c>
      <c r="I2955" s="1" t="s">
        <v>109</v>
      </c>
      <c r="J2955" s="1" t="s">
        <v>81</v>
      </c>
      <c r="K2955" s="1" t="s">
        <v>10386</v>
      </c>
      <c r="L2955" s="1" t="s">
        <v>3359</v>
      </c>
      <c r="M2955" s="1" t="s">
        <v>14113</v>
      </c>
      <c r="N2955" s="1" t="s">
        <v>14114</v>
      </c>
      <c r="O2955" s="1" t="s">
        <v>122</v>
      </c>
      <c r="P2955" s="1" t="s">
        <v>199</v>
      </c>
      <c r="Q2955" s="1" t="s">
        <v>408</v>
      </c>
      <c r="R2955" s="1" t="s">
        <v>14115</v>
      </c>
      <c r="S2955" s="1" t="s">
        <v>13989</v>
      </c>
      <c r="T2955" s="1" t="s">
        <v>12578</v>
      </c>
      <c r="U2955" s="1" t="s">
        <v>12579</v>
      </c>
      <c r="V2955" s="18">
        <v>3.2426736111111114</v>
      </c>
      <c r="W2955" s="18">
        <v>3.2820949074074073</v>
      </c>
      <c r="X2955" s="18">
        <v>3.9421296296296295E-2</v>
      </c>
      <c r="Y2955" s="1" t="e">
        <f>VLOOKUP(A2955,tickets!A:A,1,0)</f>
        <v>#N/A</v>
      </c>
    </row>
    <row r="2956" spans="1:25" x14ac:dyDescent="0.2">
      <c r="A2956" s="1" t="s">
        <v>10562</v>
      </c>
      <c r="B2956" s="1" t="s">
        <v>115</v>
      </c>
      <c r="C2956" s="1" t="s">
        <v>18</v>
      </c>
      <c r="D2956" s="1" t="s">
        <v>257</v>
      </c>
      <c r="E2956" s="1" t="s">
        <v>57</v>
      </c>
      <c r="F2956" s="1" t="s">
        <v>174</v>
      </c>
      <c r="G2956" s="1" t="s">
        <v>110</v>
      </c>
      <c r="H2956" s="1" t="s">
        <v>50</v>
      </c>
      <c r="I2956" s="1" t="s">
        <v>109</v>
      </c>
      <c r="J2956" s="1" t="s">
        <v>81</v>
      </c>
      <c r="K2956" s="1" t="s">
        <v>114</v>
      </c>
      <c r="L2956" s="1" t="s">
        <v>10566</v>
      </c>
      <c r="M2956" s="1" t="s">
        <v>14116</v>
      </c>
      <c r="N2956" s="1" t="s">
        <v>14117</v>
      </c>
      <c r="O2956" s="1" t="s">
        <v>122</v>
      </c>
      <c r="P2956" s="1" t="s">
        <v>246</v>
      </c>
      <c r="Q2956" s="1" t="s">
        <v>247</v>
      </c>
      <c r="R2956" s="1" t="s">
        <v>14118</v>
      </c>
      <c r="S2956" s="1" t="s">
        <v>14054</v>
      </c>
      <c r="T2956" s="1" t="s">
        <v>13052</v>
      </c>
      <c r="U2956" s="1" t="s">
        <v>13053</v>
      </c>
      <c r="V2956" s="18">
        <v>0</v>
      </c>
      <c r="W2956" s="18">
        <v>1.0787037037037038E-2</v>
      </c>
      <c r="X2956" s="18">
        <v>1.0787037037037038E-2</v>
      </c>
      <c r="Y2956" s="1" t="e">
        <f>VLOOKUP(A2956,tickets!A:A,1,0)</f>
        <v>#N/A</v>
      </c>
    </row>
    <row r="2957" spans="1:25" hidden="1" x14ac:dyDescent="0.2">
      <c r="A2957" s="1" t="s">
        <v>13098</v>
      </c>
      <c r="B2957" s="1" t="s">
        <v>132</v>
      </c>
      <c r="C2957" s="1" t="s">
        <v>250</v>
      </c>
      <c r="D2957" s="1" t="s">
        <v>251</v>
      </c>
      <c r="E2957" s="1" t="s">
        <v>268</v>
      </c>
      <c r="F2957" s="1" t="s">
        <v>367</v>
      </c>
      <c r="G2957" s="1" t="s">
        <v>110</v>
      </c>
      <c r="H2957" s="1" t="s">
        <v>50</v>
      </c>
      <c r="I2957" s="1" t="s">
        <v>109</v>
      </c>
      <c r="J2957" s="1" t="s">
        <v>81</v>
      </c>
      <c r="K2957" s="1" t="s">
        <v>129</v>
      </c>
      <c r="L2957" s="1" t="s">
        <v>269</v>
      </c>
      <c r="M2957" s="1" t="s">
        <v>14119</v>
      </c>
      <c r="N2957" s="1" t="s">
        <v>14120</v>
      </c>
      <c r="O2957" s="1" t="s">
        <v>122</v>
      </c>
      <c r="P2957" s="1" t="s">
        <v>246</v>
      </c>
      <c r="Q2957" s="1" t="s">
        <v>247</v>
      </c>
      <c r="R2957" s="1" t="s">
        <v>14121</v>
      </c>
      <c r="S2957" s="1" t="s">
        <v>14054</v>
      </c>
      <c r="T2957" s="1" t="s">
        <v>269</v>
      </c>
      <c r="U2957" s="1" t="s">
        <v>276</v>
      </c>
      <c r="V2957" s="18">
        <v>2.193287037037037E-2</v>
      </c>
      <c r="W2957" s="18">
        <v>2.255787037037037E-2</v>
      </c>
      <c r="X2957" s="18">
        <v>6.2500000000000001E-4</v>
      </c>
      <c r="Y2957" s="1" t="e">
        <f>VLOOKUP(A2957,tickets!A:A,1,0)</f>
        <v>#N/A</v>
      </c>
    </row>
    <row r="2958" spans="1:25" hidden="1" x14ac:dyDescent="0.2">
      <c r="A2958" s="1" t="s">
        <v>14122</v>
      </c>
      <c r="B2958" s="1" t="s">
        <v>164</v>
      </c>
      <c r="C2958" s="1" t="s">
        <v>251</v>
      </c>
      <c r="D2958" s="1" t="s">
        <v>251</v>
      </c>
      <c r="E2958" s="1" t="s">
        <v>5560</v>
      </c>
      <c r="F2958" s="1" t="s">
        <v>5561</v>
      </c>
      <c r="G2958" s="1" t="s">
        <v>110</v>
      </c>
      <c r="H2958" s="1" t="s">
        <v>50</v>
      </c>
      <c r="I2958" s="1" t="s">
        <v>109</v>
      </c>
      <c r="J2958" s="1" t="s">
        <v>4186</v>
      </c>
      <c r="K2958" s="1" t="s">
        <v>114</v>
      </c>
      <c r="L2958" s="1" t="s">
        <v>336</v>
      </c>
      <c r="M2958" s="1" t="s">
        <v>14123</v>
      </c>
      <c r="N2958" s="1" t="s">
        <v>14124</v>
      </c>
      <c r="O2958" s="1" t="s">
        <v>122</v>
      </c>
      <c r="P2958" s="1" t="s">
        <v>266</v>
      </c>
      <c r="Q2958" s="1" t="s">
        <v>274</v>
      </c>
      <c r="R2958" s="1" t="s">
        <v>14125</v>
      </c>
      <c r="S2958" s="1" t="s">
        <v>14068</v>
      </c>
      <c r="U2958" s="1" t="s">
        <v>276</v>
      </c>
      <c r="V2958" s="18">
        <v>0</v>
      </c>
      <c r="W2958" s="18">
        <v>0</v>
      </c>
      <c r="X2958" s="18">
        <v>0</v>
      </c>
      <c r="Y2958" s="1" t="e">
        <f>VLOOKUP(A2958,tickets!A:A,1,0)</f>
        <v>#N/A</v>
      </c>
    </row>
    <row r="2959" spans="1:25" hidden="1" x14ac:dyDescent="0.2">
      <c r="A2959" s="1" t="s">
        <v>14126</v>
      </c>
      <c r="B2959" s="1" t="s">
        <v>132</v>
      </c>
      <c r="C2959" s="1" t="s">
        <v>250</v>
      </c>
      <c r="D2959" s="1" t="s">
        <v>251</v>
      </c>
      <c r="E2959" s="1" t="s">
        <v>252</v>
      </c>
      <c r="F2959" s="1" t="s">
        <v>253</v>
      </c>
      <c r="G2959" s="1" t="s">
        <v>159</v>
      </c>
      <c r="H2959" s="1" t="s">
        <v>36</v>
      </c>
      <c r="I2959" s="1" t="s">
        <v>84</v>
      </c>
      <c r="J2959" s="1" t="s">
        <v>81</v>
      </c>
      <c r="K2959" s="1" t="s">
        <v>129</v>
      </c>
      <c r="L2959" s="1" t="s">
        <v>13741</v>
      </c>
      <c r="M2959" s="1" t="s">
        <v>14127</v>
      </c>
      <c r="N2959" s="1" t="s">
        <v>14128</v>
      </c>
      <c r="O2959" s="1" t="s">
        <v>122</v>
      </c>
      <c r="P2959" s="1" t="s">
        <v>246</v>
      </c>
      <c r="Q2959" s="1" t="s">
        <v>247</v>
      </c>
      <c r="R2959" s="1" t="s">
        <v>14129</v>
      </c>
      <c r="S2959" s="1" t="s">
        <v>14130</v>
      </c>
      <c r="T2959" s="1" t="s">
        <v>13741</v>
      </c>
      <c r="U2959" s="1" t="s">
        <v>255</v>
      </c>
      <c r="V2959" s="18">
        <v>4.0671296296296296E-2</v>
      </c>
      <c r="W2959" s="18">
        <v>4.1238425925925921E-2</v>
      </c>
      <c r="X2959" s="18">
        <v>5.6712962962962956E-4</v>
      </c>
      <c r="Y2959" s="1" t="e">
        <f>VLOOKUP(A2959,tickets!A:A,1,0)</f>
        <v>#N/A</v>
      </c>
    </row>
    <row r="2960" spans="1:25" hidden="1" x14ac:dyDescent="0.2">
      <c r="A2960" s="1" t="s">
        <v>14131</v>
      </c>
      <c r="B2960" s="1" t="s">
        <v>164</v>
      </c>
      <c r="C2960" s="1" t="s">
        <v>242</v>
      </c>
      <c r="D2960" s="1" t="s">
        <v>251</v>
      </c>
      <c r="E2960" s="1" t="s">
        <v>286</v>
      </c>
      <c r="F2960" s="1" t="s">
        <v>287</v>
      </c>
      <c r="G2960" s="1" t="s">
        <v>110</v>
      </c>
      <c r="H2960" s="1" t="s">
        <v>50</v>
      </c>
      <c r="I2960" s="1" t="s">
        <v>109</v>
      </c>
      <c r="J2960" s="1" t="s">
        <v>81</v>
      </c>
      <c r="K2960" s="1" t="s">
        <v>114</v>
      </c>
      <c r="L2960" s="1" t="s">
        <v>14132</v>
      </c>
      <c r="M2960" s="1" t="s">
        <v>14133</v>
      </c>
      <c r="N2960" s="1" t="s">
        <v>14134</v>
      </c>
      <c r="O2960" s="1" t="s">
        <v>122</v>
      </c>
      <c r="P2960" s="1" t="s">
        <v>246</v>
      </c>
      <c r="Q2960" s="1" t="s">
        <v>247</v>
      </c>
      <c r="R2960" s="1" t="s">
        <v>14135</v>
      </c>
      <c r="S2960" s="1" t="s">
        <v>14130</v>
      </c>
      <c r="T2960" s="1" t="s">
        <v>14136</v>
      </c>
      <c r="U2960" s="1" t="s">
        <v>276</v>
      </c>
      <c r="V2960" s="18">
        <v>0</v>
      </c>
      <c r="W2960" s="18">
        <v>2.7858796296296298E-2</v>
      </c>
      <c r="X2960" s="18">
        <v>2.7858796296296298E-2</v>
      </c>
      <c r="Y2960" s="1" t="e">
        <f>VLOOKUP(A2960,tickets!A:A,1,0)</f>
        <v>#N/A</v>
      </c>
    </row>
    <row r="2961" spans="1:25" hidden="1" x14ac:dyDescent="0.2">
      <c r="A2961" s="1" t="s">
        <v>14137</v>
      </c>
      <c r="B2961" s="1" t="s">
        <v>164</v>
      </c>
      <c r="C2961" s="1" t="s">
        <v>242</v>
      </c>
      <c r="D2961" s="1" t="s">
        <v>251</v>
      </c>
      <c r="E2961" s="1" t="s">
        <v>286</v>
      </c>
      <c r="F2961" s="1" t="s">
        <v>287</v>
      </c>
      <c r="G2961" s="1" t="s">
        <v>110</v>
      </c>
      <c r="H2961" s="1" t="s">
        <v>50</v>
      </c>
      <c r="I2961" s="1" t="s">
        <v>109</v>
      </c>
      <c r="J2961" s="1" t="s">
        <v>81</v>
      </c>
      <c r="K2961" s="1" t="s">
        <v>114</v>
      </c>
      <c r="L2961" s="1" t="s">
        <v>14138</v>
      </c>
      <c r="M2961" s="1" t="s">
        <v>14139</v>
      </c>
      <c r="N2961" s="1" t="s">
        <v>14140</v>
      </c>
      <c r="O2961" s="1" t="s">
        <v>122</v>
      </c>
      <c r="P2961" s="1" t="s">
        <v>246</v>
      </c>
      <c r="Q2961" s="1" t="s">
        <v>247</v>
      </c>
      <c r="R2961" s="1" t="s">
        <v>14141</v>
      </c>
      <c r="S2961" s="1" t="s">
        <v>14130</v>
      </c>
      <c r="T2961" s="1" t="s">
        <v>14142</v>
      </c>
      <c r="U2961" s="1" t="s">
        <v>276</v>
      </c>
      <c r="V2961" s="18">
        <v>0</v>
      </c>
      <c r="W2961" s="18">
        <v>2.6875E-2</v>
      </c>
      <c r="X2961" s="18">
        <v>2.6875E-2</v>
      </c>
      <c r="Y2961" s="1" t="e">
        <f>VLOOKUP(A2961,tickets!A:A,1,0)</f>
        <v>#N/A</v>
      </c>
    </row>
    <row r="2962" spans="1:25" hidden="1" x14ac:dyDescent="0.2">
      <c r="A2962" s="1" t="s">
        <v>10742</v>
      </c>
      <c r="B2962" s="1" t="s">
        <v>115</v>
      </c>
      <c r="C2962" s="1" t="s">
        <v>18</v>
      </c>
      <c r="D2962" s="1" t="s">
        <v>374</v>
      </c>
      <c r="E2962" s="1" t="s">
        <v>58</v>
      </c>
      <c r="F2962" s="1" t="s">
        <v>136</v>
      </c>
      <c r="G2962" s="1" t="s">
        <v>116</v>
      </c>
      <c r="H2962" s="1" t="s">
        <v>40</v>
      </c>
      <c r="I2962" s="1" t="s">
        <v>117</v>
      </c>
      <c r="J2962" s="1" t="s">
        <v>80</v>
      </c>
      <c r="K2962" s="1" t="s">
        <v>155</v>
      </c>
      <c r="L2962" s="1" t="s">
        <v>10746</v>
      </c>
      <c r="M2962" s="1" t="s">
        <v>14143</v>
      </c>
      <c r="N2962" s="1" t="s">
        <v>14144</v>
      </c>
      <c r="O2962" s="1" t="s">
        <v>122</v>
      </c>
      <c r="P2962" s="1" t="s">
        <v>246</v>
      </c>
      <c r="Q2962" s="1" t="s">
        <v>247</v>
      </c>
      <c r="R2962" s="1" t="s">
        <v>14145</v>
      </c>
      <c r="S2962" s="1" t="s">
        <v>14146</v>
      </c>
      <c r="T2962" s="1" t="s">
        <v>13008</v>
      </c>
      <c r="U2962" s="1" t="s">
        <v>13009</v>
      </c>
      <c r="V2962" s="18">
        <v>0.80284722222222227</v>
      </c>
      <c r="W2962" s="18">
        <v>0.95460648148148142</v>
      </c>
      <c r="X2962" s="18">
        <v>0.15175925925925926</v>
      </c>
      <c r="Y2962" s="1" t="e">
        <f>VLOOKUP(A2962,tickets!A:A,1,0)</f>
        <v>#N/A</v>
      </c>
    </row>
    <row r="2963" spans="1:25" hidden="1" x14ac:dyDescent="0.2">
      <c r="A2963" s="1" t="s">
        <v>14147</v>
      </c>
      <c r="B2963" s="1" t="s">
        <v>173</v>
      </c>
      <c r="C2963" s="1" t="s">
        <v>250</v>
      </c>
      <c r="D2963" s="1" t="s">
        <v>251</v>
      </c>
      <c r="E2963" s="1" t="s">
        <v>13587</v>
      </c>
      <c r="F2963" s="1" t="s">
        <v>451</v>
      </c>
      <c r="G2963" s="1" t="s">
        <v>159</v>
      </c>
      <c r="H2963" s="1" t="s">
        <v>36</v>
      </c>
      <c r="I2963" s="1" t="s">
        <v>84</v>
      </c>
      <c r="J2963" s="1" t="s">
        <v>81</v>
      </c>
      <c r="K2963" s="1" t="s">
        <v>114</v>
      </c>
      <c r="L2963" s="1" t="s">
        <v>13743</v>
      </c>
      <c r="M2963" s="1" t="s">
        <v>14148</v>
      </c>
      <c r="N2963" s="1" t="s">
        <v>14149</v>
      </c>
      <c r="O2963" s="1" t="s">
        <v>122</v>
      </c>
      <c r="P2963" s="1" t="s">
        <v>246</v>
      </c>
      <c r="Q2963" s="1" t="s">
        <v>247</v>
      </c>
      <c r="R2963" s="1" t="s">
        <v>14150</v>
      </c>
      <c r="S2963" s="1" t="s">
        <v>14130</v>
      </c>
      <c r="T2963" s="1" t="s">
        <v>13743</v>
      </c>
      <c r="U2963" s="1" t="s">
        <v>13726</v>
      </c>
      <c r="V2963" s="18">
        <v>1.480324074074074E-2</v>
      </c>
      <c r="W2963" s="18">
        <v>1.7939814814814815E-2</v>
      </c>
      <c r="X2963" s="18">
        <v>3.1365740740740742E-3</v>
      </c>
      <c r="Y2963" s="1" t="e">
        <f>VLOOKUP(A2963,tickets!A:A,1,0)</f>
        <v>#N/A</v>
      </c>
    </row>
    <row r="2964" spans="1:25" x14ac:dyDescent="0.2">
      <c r="A2964" s="1" t="s">
        <v>10380</v>
      </c>
      <c r="B2964" s="1" t="s">
        <v>112</v>
      </c>
      <c r="C2964" s="1" t="s">
        <v>18</v>
      </c>
      <c r="D2964" s="1" t="s">
        <v>18</v>
      </c>
      <c r="E2964" s="1" t="s">
        <v>499</v>
      </c>
      <c r="F2964" s="1" t="s">
        <v>1770</v>
      </c>
      <c r="G2964" s="1" t="s">
        <v>110</v>
      </c>
      <c r="H2964" s="1" t="s">
        <v>50</v>
      </c>
      <c r="I2964" s="1" t="s">
        <v>109</v>
      </c>
      <c r="J2964" s="1" t="s">
        <v>81</v>
      </c>
      <c r="K2964" s="1" t="s">
        <v>111</v>
      </c>
      <c r="L2964" s="1" t="s">
        <v>10384</v>
      </c>
      <c r="M2964" s="1" t="s">
        <v>14151</v>
      </c>
      <c r="N2964" s="1" t="s">
        <v>14152</v>
      </c>
      <c r="O2964" s="1" t="s">
        <v>122</v>
      </c>
      <c r="P2964" s="1" t="s">
        <v>266</v>
      </c>
      <c r="Q2964" s="1" t="s">
        <v>267</v>
      </c>
      <c r="R2964" s="1" t="s">
        <v>14153</v>
      </c>
      <c r="S2964" s="1" t="s">
        <v>13989</v>
      </c>
      <c r="T2964" s="1" t="s">
        <v>6115</v>
      </c>
      <c r="U2964" s="1" t="s">
        <v>6339</v>
      </c>
      <c r="V2964" s="18">
        <v>0</v>
      </c>
      <c r="W2964" s="18">
        <v>7.0601851851851847E-4</v>
      </c>
      <c r="X2964" s="18">
        <v>7.0601851851851847E-4</v>
      </c>
      <c r="Y2964" s="1" t="e">
        <f>VLOOKUP(A2964,tickets!A:A,1,0)</f>
        <v>#N/A</v>
      </c>
    </row>
    <row r="2965" spans="1:25" x14ac:dyDescent="0.2">
      <c r="A2965" s="1" t="s">
        <v>10846</v>
      </c>
      <c r="B2965" s="1" t="s">
        <v>115</v>
      </c>
      <c r="C2965" s="1" t="s">
        <v>15</v>
      </c>
      <c r="D2965" s="1" t="s">
        <v>339</v>
      </c>
      <c r="E2965" s="1" t="s">
        <v>53</v>
      </c>
      <c r="F2965" s="1" t="s">
        <v>206</v>
      </c>
      <c r="G2965" s="1" t="s">
        <v>110</v>
      </c>
      <c r="H2965" s="1" t="s">
        <v>50</v>
      </c>
      <c r="I2965" s="1" t="s">
        <v>109</v>
      </c>
      <c r="J2965" s="1" t="s">
        <v>81</v>
      </c>
      <c r="K2965" s="1" t="s">
        <v>10847</v>
      </c>
      <c r="L2965" s="1" t="s">
        <v>10851</v>
      </c>
      <c r="M2965" s="1" t="s">
        <v>14154</v>
      </c>
      <c r="N2965" s="1" t="s">
        <v>14155</v>
      </c>
      <c r="O2965" s="1" t="s">
        <v>122</v>
      </c>
      <c r="P2965" s="1" t="s">
        <v>199</v>
      </c>
      <c r="Q2965" s="1" t="s">
        <v>115</v>
      </c>
      <c r="R2965" s="1" t="s">
        <v>14156</v>
      </c>
      <c r="S2965" s="1" t="s">
        <v>14146</v>
      </c>
      <c r="T2965" s="1" t="s">
        <v>12858</v>
      </c>
      <c r="U2965" s="1" t="s">
        <v>12859</v>
      </c>
      <c r="V2965" s="18">
        <v>1.6796527777777779</v>
      </c>
      <c r="W2965" s="18">
        <v>1.9602314814814814</v>
      </c>
      <c r="X2965" s="18">
        <v>0.28057870370370369</v>
      </c>
      <c r="Y2965" s="1" t="e">
        <f>VLOOKUP(A2965,tickets!A:A,1,0)</f>
        <v>#N/A</v>
      </c>
    </row>
    <row r="2966" spans="1:25" hidden="1" x14ac:dyDescent="0.2">
      <c r="A2966" s="1" t="s">
        <v>13284</v>
      </c>
      <c r="B2966" s="1" t="s">
        <v>132</v>
      </c>
      <c r="C2966" s="1" t="s">
        <v>250</v>
      </c>
      <c r="D2966" s="1" t="s">
        <v>251</v>
      </c>
      <c r="E2966" s="1" t="s">
        <v>289</v>
      </c>
      <c r="F2966" s="1" t="s">
        <v>290</v>
      </c>
      <c r="G2966" s="1" t="s">
        <v>110</v>
      </c>
      <c r="H2966" s="1" t="s">
        <v>50</v>
      </c>
      <c r="I2966" s="1" t="s">
        <v>109</v>
      </c>
      <c r="J2966" s="1" t="s">
        <v>81</v>
      </c>
      <c r="K2966" s="1" t="s">
        <v>129</v>
      </c>
      <c r="L2966" s="1" t="s">
        <v>13285</v>
      </c>
      <c r="M2966" s="1" t="s">
        <v>14157</v>
      </c>
      <c r="N2966" s="1" t="s">
        <v>14158</v>
      </c>
      <c r="O2966" s="1" t="s">
        <v>122</v>
      </c>
      <c r="P2966" s="1" t="s">
        <v>246</v>
      </c>
      <c r="Q2966" s="1" t="s">
        <v>247</v>
      </c>
      <c r="R2966" s="1" t="s">
        <v>14159</v>
      </c>
      <c r="S2966" s="1" t="s">
        <v>13996</v>
      </c>
      <c r="T2966" s="1" t="s">
        <v>13289</v>
      </c>
      <c r="U2966" s="1" t="s">
        <v>340</v>
      </c>
      <c r="V2966" s="18">
        <v>4.8611111111111112E-2</v>
      </c>
      <c r="W2966" s="18">
        <v>4.9918981481481474E-2</v>
      </c>
      <c r="X2966" s="18">
        <v>1.3078703703703705E-3</v>
      </c>
      <c r="Y2966" s="1" t="e">
        <f>VLOOKUP(A2966,tickets!A:A,1,0)</f>
        <v>#N/A</v>
      </c>
    </row>
    <row r="2967" spans="1:25" hidden="1" x14ac:dyDescent="0.2">
      <c r="A2967" s="1" t="s">
        <v>12921</v>
      </c>
      <c r="B2967" s="1" t="s">
        <v>132</v>
      </c>
      <c r="C2967" s="1" t="s">
        <v>250</v>
      </c>
      <c r="D2967" s="1" t="s">
        <v>251</v>
      </c>
      <c r="E2967" s="1" t="s">
        <v>289</v>
      </c>
      <c r="F2967" s="1" t="s">
        <v>290</v>
      </c>
      <c r="G2967" s="1" t="s">
        <v>110</v>
      </c>
      <c r="H2967" s="1" t="s">
        <v>50</v>
      </c>
      <c r="I2967" s="1" t="s">
        <v>109</v>
      </c>
      <c r="J2967" s="1" t="s">
        <v>81</v>
      </c>
      <c r="K2967" s="1" t="s">
        <v>129</v>
      </c>
      <c r="L2967" s="1" t="s">
        <v>254</v>
      </c>
      <c r="M2967" s="1" t="s">
        <v>14160</v>
      </c>
      <c r="N2967" s="1" t="s">
        <v>14161</v>
      </c>
      <c r="O2967" s="1" t="s">
        <v>122</v>
      </c>
      <c r="P2967" s="1" t="s">
        <v>246</v>
      </c>
      <c r="Q2967" s="1" t="s">
        <v>247</v>
      </c>
      <c r="R2967" s="1" t="s">
        <v>14162</v>
      </c>
      <c r="S2967" s="1" t="s">
        <v>14054</v>
      </c>
      <c r="T2967" s="1" t="s">
        <v>254</v>
      </c>
      <c r="U2967" s="1" t="s">
        <v>346</v>
      </c>
      <c r="V2967" s="18">
        <v>7.291666666666667E-4</v>
      </c>
      <c r="W2967" s="18">
        <v>1.4120370370370369E-3</v>
      </c>
      <c r="X2967" s="18">
        <v>6.8287037037037025E-4</v>
      </c>
      <c r="Y2967" s="1" t="e">
        <f>VLOOKUP(A2967,tickets!A:A,1,0)</f>
        <v>#N/A</v>
      </c>
    </row>
    <row r="2968" spans="1:25" x14ac:dyDescent="0.2">
      <c r="A2968" s="1" t="s">
        <v>10552</v>
      </c>
      <c r="B2968" s="1" t="s">
        <v>115</v>
      </c>
      <c r="C2968" s="1" t="s">
        <v>18</v>
      </c>
      <c r="D2968" s="1" t="s">
        <v>243</v>
      </c>
      <c r="E2968" s="1" t="s">
        <v>57</v>
      </c>
      <c r="F2968" s="1" t="s">
        <v>144</v>
      </c>
      <c r="G2968" s="1" t="s">
        <v>116</v>
      </c>
      <c r="H2968" s="1" t="s">
        <v>40</v>
      </c>
      <c r="I2968" s="1" t="s">
        <v>117</v>
      </c>
      <c r="J2968" s="1" t="s">
        <v>81</v>
      </c>
      <c r="K2968" s="1" t="s">
        <v>111</v>
      </c>
      <c r="L2968" s="1" t="s">
        <v>10556</v>
      </c>
      <c r="M2968" s="1" t="s">
        <v>14163</v>
      </c>
      <c r="N2968" s="1" t="s">
        <v>14164</v>
      </c>
      <c r="O2968" s="1" t="s">
        <v>122</v>
      </c>
      <c r="P2968" s="1" t="s">
        <v>246</v>
      </c>
      <c r="Q2968" s="1" t="s">
        <v>247</v>
      </c>
      <c r="R2968" s="1" t="s">
        <v>14165</v>
      </c>
      <c r="S2968" s="1" t="s">
        <v>14054</v>
      </c>
      <c r="T2968" s="1" t="s">
        <v>13011</v>
      </c>
      <c r="U2968" s="1" t="s">
        <v>13012</v>
      </c>
      <c r="V2968" s="18">
        <v>0</v>
      </c>
      <c r="W2968" s="18">
        <v>2.2094907407407407E-2</v>
      </c>
      <c r="X2968" s="18">
        <v>2.2094907407407407E-2</v>
      </c>
      <c r="Y2968" s="1" t="e">
        <f>VLOOKUP(A2968,tickets!A:A,1,0)</f>
        <v>#N/A</v>
      </c>
    </row>
    <row r="2969" spans="1:25" hidden="1" x14ac:dyDescent="0.2">
      <c r="A2969" s="1" t="s">
        <v>13015</v>
      </c>
      <c r="B2969" s="1" t="s">
        <v>115</v>
      </c>
      <c r="C2969" s="1" t="s">
        <v>13016</v>
      </c>
      <c r="D2969" s="1" t="s">
        <v>243</v>
      </c>
      <c r="E2969" s="1" t="s">
        <v>13017</v>
      </c>
      <c r="F2969" s="1" t="s">
        <v>405</v>
      </c>
      <c r="G2969" s="1" t="s">
        <v>116</v>
      </c>
      <c r="H2969" s="1" t="s">
        <v>40</v>
      </c>
      <c r="I2969" s="1" t="s">
        <v>117</v>
      </c>
      <c r="J2969" s="1" t="s">
        <v>81</v>
      </c>
      <c r="K2969" s="1" t="s">
        <v>13018</v>
      </c>
      <c r="L2969" s="1" t="s">
        <v>13019</v>
      </c>
      <c r="M2969" s="1" t="s">
        <v>14166</v>
      </c>
      <c r="N2969" s="1" t="s">
        <v>14167</v>
      </c>
      <c r="O2969" s="1" t="s">
        <v>122</v>
      </c>
      <c r="P2969" s="1" t="s">
        <v>246</v>
      </c>
      <c r="Q2969" s="1" t="s">
        <v>247</v>
      </c>
      <c r="R2969" s="1" t="s">
        <v>14168</v>
      </c>
      <c r="S2969" s="1" t="s">
        <v>14146</v>
      </c>
      <c r="T2969" s="1" t="s">
        <v>13023</v>
      </c>
      <c r="U2969" s="1" t="s">
        <v>13024</v>
      </c>
      <c r="V2969" s="18">
        <v>0.49997685185185187</v>
      </c>
      <c r="W2969" s="18">
        <v>0.91267361111111101</v>
      </c>
      <c r="X2969" s="18">
        <v>0.45436342592592593</v>
      </c>
      <c r="Y2969" s="1" t="e">
        <f>VLOOKUP(A2969,tickets!A:A,1,0)</f>
        <v>#N/A</v>
      </c>
    </row>
    <row r="2970" spans="1:25" hidden="1" x14ac:dyDescent="0.2">
      <c r="A2970" s="1" t="s">
        <v>14169</v>
      </c>
      <c r="B2970" s="1" t="s">
        <v>173</v>
      </c>
      <c r="C2970" s="1" t="s">
        <v>250</v>
      </c>
      <c r="D2970" s="1" t="s">
        <v>251</v>
      </c>
      <c r="E2970" s="1" t="s">
        <v>13587</v>
      </c>
      <c r="F2970" s="1" t="s">
        <v>451</v>
      </c>
      <c r="G2970" s="1" t="s">
        <v>159</v>
      </c>
      <c r="H2970" s="1" t="s">
        <v>36</v>
      </c>
      <c r="I2970" s="1" t="s">
        <v>84</v>
      </c>
      <c r="J2970" s="1" t="s">
        <v>81</v>
      </c>
      <c r="K2970" s="1" t="s">
        <v>114</v>
      </c>
      <c r="L2970" s="1" t="s">
        <v>13736</v>
      </c>
      <c r="M2970" s="1" t="s">
        <v>14170</v>
      </c>
      <c r="N2970" s="1" t="s">
        <v>14171</v>
      </c>
      <c r="O2970" s="1" t="s">
        <v>122</v>
      </c>
      <c r="P2970" s="1" t="s">
        <v>246</v>
      </c>
      <c r="Q2970" s="1" t="s">
        <v>247</v>
      </c>
      <c r="R2970" s="1" t="s">
        <v>14172</v>
      </c>
      <c r="S2970" s="1" t="s">
        <v>14130</v>
      </c>
      <c r="T2970" s="1" t="s">
        <v>13736</v>
      </c>
      <c r="U2970" s="1" t="s">
        <v>13726</v>
      </c>
      <c r="V2970" s="18">
        <v>5.4618055555555552E-2</v>
      </c>
      <c r="W2970" s="18">
        <v>5.5555555555555552E-2</v>
      </c>
      <c r="X2970" s="18">
        <v>9.3750000000000007E-4</v>
      </c>
      <c r="Y2970" s="1" t="e">
        <f>VLOOKUP(A2970,tickets!A:A,1,0)</f>
        <v>#N/A</v>
      </c>
    </row>
    <row r="2971" spans="1:25" hidden="1" x14ac:dyDescent="0.2">
      <c r="A2971" s="1" t="s">
        <v>13824</v>
      </c>
      <c r="B2971" s="1" t="s">
        <v>124</v>
      </c>
      <c r="C2971" s="1" t="s">
        <v>19</v>
      </c>
      <c r="D2971" s="1" t="s">
        <v>311</v>
      </c>
      <c r="E2971" s="1" t="s">
        <v>62</v>
      </c>
      <c r="F2971" s="1" t="s">
        <v>125</v>
      </c>
      <c r="G2971" s="1" t="s">
        <v>123</v>
      </c>
      <c r="H2971" s="1" t="s">
        <v>50</v>
      </c>
      <c r="I2971" s="1" t="s">
        <v>109</v>
      </c>
      <c r="J2971" s="1" t="s">
        <v>80</v>
      </c>
      <c r="K2971" s="1" t="s">
        <v>121</v>
      </c>
      <c r="L2971" s="1" t="s">
        <v>450</v>
      </c>
      <c r="M2971" s="1" t="s">
        <v>14173</v>
      </c>
      <c r="N2971" s="1" t="s">
        <v>14173</v>
      </c>
      <c r="O2971" s="1" t="s">
        <v>122</v>
      </c>
      <c r="P2971" s="1" t="s">
        <v>266</v>
      </c>
      <c r="Q2971" s="1" t="s">
        <v>267</v>
      </c>
      <c r="R2971" s="1" t="s">
        <v>14174</v>
      </c>
      <c r="S2971" s="1" t="s">
        <v>14068</v>
      </c>
      <c r="T2971" s="1" t="s">
        <v>479</v>
      </c>
      <c r="U2971" s="1" t="s">
        <v>14175</v>
      </c>
      <c r="V2971" s="18">
        <v>3.5902777777777777E-2</v>
      </c>
      <c r="W2971" s="18">
        <v>3.7037037037037042E-2</v>
      </c>
      <c r="X2971" s="18">
        <v>1.1342592592592591E-3</v>
      </c>
      <c r="Y2971" s="1" t="str">
        <f>VLOOKUP(A2971,tickets!A:A,1,0)</f>
        <v>INC000002649225</v>
      </c>
    </row>
    <row r="2972" spans="1:25" hidden="1" x14ac:dyDescent="0.2">
      <c r="A2972" s="1" t="s">
        <v>14176</v>
      </c>
      <c r="B2972" s="1" t="s">
        <v>164</v>
      </c>
      <c r="C2972" s="1" t="s">
        <v>295</v>
      </c>
      <c r="D2972" s="1" t="s">
        <v>251</v>
      </c>
      <c r="E2972" s="1" t="s">
        <v>407</v>
      </c>
      <c r="F2972" s="1" t="s">
        <v>5561</v>
      </c>
      <c r="G2972" s="1" t="s">
        <v>110</v>
      </c>
      <c r="H2972" s="1" t="s">
        <v>50</v>
      </c>
      <c r="I2972" s="1" t="s">
        <v>109</v>
      </c>
      <c r="J2972" s="1" t="s">
        <v>4186</v>
      </c>
      <c r="K2972" s="1" t="s">
        <v>114</v>
      </c>
      <c r="L2972" s="1" t="s">
        <v>14177</v>
      </c>
      <c r="M2972" s="1" t="s">
        <v>14178</v>
      </c>
      <c r="N2972" s="1" t="s">
        <v>14179</v>
      </c>
      <c r="O2972" s="1" t="s">
        <v>122</v>
      </c>
      <c r="P2972" s="1" t="s">
        <v>266</v>
      </c>
      <c r="Q2972" s="1" t="s">
        <v>283</v>
      </c>
      <c r="R2972" s="1" t="s">
        <v>14180</v>
      </c>
      <c r="S2972" s="1" t="s">
        <v>14068</v>
      </c>
      <c r="T2972" s="1" t="s">
        <v>13699</v>
      </c>
      <c r="U2972" s="1" t="s">
        <v>13692</v>
      </c>
      <c r="V2972" s="18">
        <v>0</v>
      </c>
      <c r="W2972" s="18">
        <v>0</v>
      </c>
      <c r="X2972" s="18">
        <v>0</v>
      </c>
      <c r="Y2972" s="1" t="e">
        <f>VLOOKUP(A2972,tickets!A:A,1,0)</f>
        <v>#N/A</v>
      </c>
    </row>
    <row r="2973" spans="1:25" x14ac:dyDescent="0.2">
      <c r="A2973" s="1" t="s">
        <v>10527</v>
      </c>
      <c r="B2973" s="1" t="s">
        <v>112</v>
      </c>
      <c r="C2973" s="1" t="s">
        <v>18</v>
      </c>
      <c r="D2973" s="1" t="s">
        <v>242</v>
      </c>
      <c r="E2973" s="1" t="s">
        <v>61</v>
      </c>
      <c r="F2973" s="1" t="s">
        <v>453</v>
      </c>
      <c r="G2973" s="1" t="s">
        <v>110</v>
      </c>
      <c r="H2973" s="1" t="s">
        <v>50</v>
      </c>
      <c r="I2973" s="1" t="s">
        <v>109</v>
      </c>
      <c r="J2973" s="1" t="s">
        <v>81</v>
      </c>
      <c r="K2973" s="1" t="s">
        <v>111</v>
      </c>
      <c r="L2973" s="1" t="s">
        <v>10531</v>
      </c>
      <c r="M2973" s="1" t="s">
        <v>14181</v>
      </c>
      <c r="N2973" s="1" t="s">
        <v>14182</v>
      </c>
      <c r="O2973" s="1" t="s">
        <v>122</v>
      </c>
      <c r="P2973" s="1" t="s">
        <v>266</v>
      </c>
      <c r="Q2973" s="1" t="s">
        <v>267</v>
      </c>
      <c r="R2973" s="1" t="s">
        <v>14183</v>
      </c>
      <c r="S2973" s="1" t="s">
        <v>14054</v>
      </c>
      <c r="T2973" s="1" t="s">
        <v>10531</v>
      </c>
      <c r="U2973" s="1" t="s">
        <v>10531</v>
      </c>
      <c r="V2973" s="18">
        <v>0</v>
      </c>
      <c r="W2973" s="18">
        <v>8.6805555555555551E-4</v>
      </c>
      <c r="X2973" s="18">
        <v>8.6805555555555551E-4</v>
      </c>
      <c r="Y2973" s="1" t="e">
        <f>VLOOKUP(A2973,tickets!A:A,1,0)</f>
        <v>#N/A</v>
      </c>
    </row>
    <row r="2974" spans="1:25" x14ac:dyDescent="0.2">
      <c r="A2974" s="1" t="s">
        <v>10567</v>
      </c>
      <c r="B2974" s="1" t="s">
        <v>167</v>
      </c>
      <c r="C2974" s="1" t="s">
        <v>22</v>
      </c>
      <c r="D2974" s="1" t="s">
        <v>22</v>
      </c>
      <c r="E2974" s="1" t="s">
        <v>665</v>
      </c>
      <c r="F2974" s="1" t="s">
        <v>667</v>
      </c>
      <c r="G2974" s="1" t="s">
        <v>116</v>
      </c>
      <c r="H2974" s="1" t="s">
        <v>50</v>
      </c>
      <c r="I2974" s="1" t="s">
        <v>109</v>
      </c>
      <c r="J2974" s="1" t="s">
        <v>81</v>
      </c>
      <c r="K2974" s="1" t="s">
        <v>111</v>
      </c>
      <c r="L2974" s="1" t="s">
        <v>10571</v>
      </c>
      <c r="M2974" s="1" t="s">
        <v>14184</v>
      </c>
      <c r="N2974" s="1" t="s">
        <v>14185</v>
      </c>
      <c r="O2974" s="1" t="s">
        <v>122</v>
      </c>
      <c r="P2974" s="1" t="s">
        <v>266</v>
      </c>
      <c r="Q2974" s="1" t="s">
        <v>1046</v>
      </c>
      <c r="R2974" s="1" t="s">
        <v>14186</v>
      </c>
      <c r="S2974" s="1" t="s">
        <v>14054</v>
      </c>
      <c r="T2974" s="1" t="s">
        <v>1047</v>
      </c>
      <c r="U2974" s="1" t="s">
        <v>1048</v>
      </c>
      <c r="V2974" s="18">
        <v>0</v>
      </c>
      <c r="W2974" s="18">
        <v>8.189814814814815E-2</v>
      </c>
      <c r="X2974" s="18">
        <v>8.189814814814815E-2</v>
      </c>
      <c r="Y2974" s="1" t="e">
        <f>VLOOKUP(A2974,tickets!A:A,1,0)</f>
        <v>#N/A</v>
      </c>
    </row>
    <row r="2975" spans="1:25" x14ac:dyDescent="0.2">
      <c r="A2975" s="1" t="s">
        <v>10572</v>
      </c>
      <c r="B2975" s="1" t="s">
        <v>167</v>
      </c>
      <c r="C2975" s="1" t="s">
        <v>22</v>
      </c>
      <c r="D2975" s="1" t="s">
        <v>22</v>
      </c>
      <c r="E2975" s="1" t="s">
        <v>665</v>
      </c>
      <c r="F2975" s="1" t="s">
        <v>667</v>
      </c>
      <c r="G2975" s="1" t="s">
        <v>116</v>
      </c>
      <c r="H2975" s="1" t="s">
        <v>50</v>
      </c>
      <c r="I2975" s="1" t="s">
        <v>109</v>
      </c>
      <c r="J2975" s="1" t="s">
        <v>81</v>
      </c>
      <c r="K2975" s="1" t="s">
        <v>111</v>
      </c>
      <c r="L2975" s="1" t="s">
        <v>10576</v>
      </c>
      <c r="M2975" s="1" t="s">
        <v>14187</v>
      </c>
      <c r="N2975" s="1" t="s">
        <v>14188</v>
      </c>
      <c r="O2975" s="1" t="s">
        <v>122</v>
      </c>
      <c r="P2975" s="1" t="s">
        <v>266</v>
      </c>
      <c r="Q2975" s="1" t="s">
        <v>1046</v>
      </c>
      <c r="R2975" s="1" t="s">
        <v>14189</v>
      </c>
      <c r="S2975" s="1" t="s">
        <v>14054</v>
      </c>
      <c r="T2975" s="1" t="s">
        <v>1047</v>
      </c>
      <c r="U2975" s="1" t="s">
        <v>1048</v>
      </c>
      <c r="V2975" s="18">
        <v>0</v>
      </c>
      <c r="W2975" s="18">
        <v>7.391203703703704E-2</v>
      </c>
      <c r="X2975" s="18">
        <v>7.391203703703704E-2</v>
      </c>
      <c r="Y2975" s="1" t="e">
        <f>VLOOKUP(A2975,tickets!A:A,1,0)</f>
        <v>#N/A</v>
      </c>
    </row>
    <row r="2976" spans="1:25" hidden="1" x14ac:dyDescent="0.2">
      <c r="A2976" s="1" t="s">
        <v>12902</v>
      </c>
      <c r="B2976" s="1" t="s">
        <v>132</v>
      </c>
      <c r="C2976" s="1" t="s">
        <v>309</v>
      </c>
      <c r="D2976" s="1" t="s">
        <v>257</v>
      </c>
      <c r="E2976" s="1" t="s">
        <v>407</v>
      </c>
      <c r="F2976" s="1" t="s">
        <v>174</v>
      </c>
      <c r="G2976" s="1" t="s">
        <v>116</v>
      </c>
      <c r="H2976" s="1" t="s">
        <v>40</v>
      </c>
      <c r="I2976" s="1" t="s">
        <v>117</v>
      </c>
      <c r="J2976" s="1" t="s">
        <v>81</v>
      </c>
      <c r="K2976" s="1" t="s">
        <v>413</v>
      </c>
      <c r="L2976" s="1" t="s">
        <v>12848</v>
      </c>
      <c r="M2976" s="1" t="s">
        <v>14190</v>
      </c>
      <c r="N2976" s="1" t="s">
        <v>14191</v>
      </c>
      <c r="O2976" s="1" t="s">
        <v>122</v>
      </c>
      <c r="P2976" s="1" t="s">
        <v>9240</v>
      </c>
      <c r="Q2976" s="1" t="s">
        <v>230</v>
      </c>
      <c r="R2976" s="1" t="s">
        <v>14192</v>
      </c>
      <c r="S2976" s="1" t="s">
        <v>13989</v>
      </c>
      <c r="T2976" s="1" t="s">
        <v>12906</v>
      </c>
      <c r="U2976" s="1" t="s">
        <v>12907</v>
      </c>
      <c r="V2976" s="18">
        <v>9.0046296296296298E-3</v>
      </c>
      <c r="W2976" s="18">
        <v>1.3171296296296294E-2</v>
      </c>
      <c r="X2976" s="18">
        <v>4.1666666666666666E-3</v>
      </c>
      <c r="Y2976" s="1" t="e">
        <f>VLOOKUP(A2976,tickets!A:A,1,0)</f>
        <v>#N/A</v>
      </c>
    </row>
    <row r="2977" spans="1:25" x14ac:dyDescent="0.2">
      <c r="A2977" s="1" t="s">
        <v>10577</v>
      </c>
      <c r="B2977" s="1" t="s">
        <v>167</v>
      </c>
      <c r="C2977" s="1" t="s">
        <v>22</v>
      </c>
      <c r="D2977" s="1" t="s">
        <v>22</v>
      </c>
      <c r="E2977" s="1" t="s">
        <v>665</v>
      </c>
      <c r="F2977" s="1" t="s">
        <v>667</v>
      </c>
      <c r="G2977" s="1" t="s">
        <v>116</v>
      </c>
      <c r="H2977" s="1" t="s">
        <v>50</v>
      </c>
      <c r="I2977" s="1" t="s">
        <v>109</v>
      </c>
      <c r="J2977" s="1" t="s">
        <v>81</v>
      </c>
      <c r="K2977" s="1" t="s">
        <v>111</v>
      </c>
      <c r="L2977" s="1" t="s">
        <v>10581</v>
      </c>
      <c r="M2977" s="1" t="s">
        <v>14193</v>
      </c>
      <c r="N2977" s="1" t="s">
        <v>14194</v>
      </c>
      <c r="O2977" s="1" t="s">
        <v>122</v>
      </c>
      <c r="P2977" s="1" t="s">
        <v>266</v>
      </c>
      <c r="Q2977" s="1" t="s">
        <v>1046</v>
      </c>
      <c r="R2977" s="1" t="s">
        <v>14195</v>
      </c>
      <c r="S2977" s="1" t="s">
        <v>14054</v>
      </c>
      <c r="T2977" s="1" t="s">
        <v>1047</v>
      </c>
      <c r="U2977" s="1" t="s">
        <v>1048</v>
      </c>
      <c r="V2977" s="18">
        <v>0</v>
      </c>
      <c r="W2977" s="18">
        <v>7.4201388888888886E-2</v>
      </c>
      <c r="X2977" s="18">
        <v>7.4201388888888886E-2</v>
      </c>
      <c r="Y2977" s="1" t="e">
        <f>VLOOKUP(A2977,tickets!A:A,1,0)</f>
        <v>#N/A</v>
      </c>
    </row>
    <row r="2978" spans="1:25" x14ac:dyDescent="0.2">
      <c r="A2978" s="1" t="s">
        <v>10591</v>
      </c>
      <c r="B2978" s="1" t="s">
        <v>112</v>
      </c>
      <c r="C2978" s="1" t="s">
        <v>21</v>
      </c>
      <c r="D2978" s="1" t="s">
        <v>373</v>
      </c>
      <c r="E2978" s="1" t="s">
        <v>42</v>
      </c>
      <c r="F2978" s="1" t="s">
        <v>134</v>
      </c>
      <c r="G2978" s="1" t="s">
        <v>110</v>
      </c>
      <c r="H2978" s="1" t="s">
        <v>50</v>
      </c>
      <c r="I2978" s="1" t="s">
        <v>109</v>
      </c>
      <c r="J2978" s="1" t="s">
        <v>81</v>
      </c>
      <c r="K2978" s="1" t="s">
        <v>121</v>
      </c>
      <c r="L2978" s="1" t="s">
        <v>10595</v>
      </c>
      <c r="M2978" s="1" t="s">
        <v>14196</v>
      </c>
      <c r="N2978" s="1" t="s">
        <v>14197</v>
      </c>
      <c r="O2978" s="1" t="s">
        <v>122</v>
      </c>
      <c r="P2978" s="1" t="s">
        <v>246</v>
      </c>
      <c r="Q2978" s="1" t="s">
        <v>247</v>
      </c>
      <c r="R2978" s="1" t="s">
        <v>14198</v>
      </c>
      <c r="S2978" s="1" t="s">
        <v>14054</v>
      </c>
      <c r="T2978" s="1" t="s">
        <v>13045</v>
      </c>
      <c r="U2978" s="1" t="s">
        <v>13046</v>
      </c>
      <c r="V2978" s="18">
        <v>1.1574074074074073E-4</v>
      </c>
      <c r="W2978" s="18">
        <v>7.4236111111111114E-2</v>
      </c>
      <c r="X2978" s="18">
        <v>7.4120370370370378E-2</v>
      </c>
      <c r="Y2978" s="1" t="e">
        <f>VLOOKUP(A2978,tickets!A:A,1,0)</f>
        <v>#N/A</v>
      </c>
    </row>
    <row r="2979" spans="1:25" x14ac:dyDescent="0.2">
      <c r="A2979" s="1" t="s">
        <v>10486</v>
      </c>
      <c r="B2979" s="1" t="s">
        <v>112</v>
      </c>
      <c r="C2979" s="1" t="s">
        <v>18</v>
      </c>
      <c r="D2979" s="1" t="s">
        <v>18</v>
      </c>
      <c r="E2979" s="1" t="s">
        <v>60</v>
      </c>
      <c r="F2979" s="1" t="s">
        <v>445</v>
      </c>
      <c r="G2979" s="1" t="s">
        <v>110</v>
      </c>
      <c r="H2979" s="1" t="s">
        <v>50</v>
      </c>
      <c r="I2979" s="1" t="s">
        <v>109</v>
      </c>
      <c r="J2979" s="1" t="s">
        <v>81</v>
      </c>
      <c r="K2979" s="1" t="s">
        <v>111</v>
      </c>
      <c r="L2979" s="1" t="s">
        <v>10490</v>
      </c>
      <c r="M2979" s="1" t="s">
        <v>14199</v>
      </c>
      <c r="N2979" s="1" t="s">
        <v>14200</v>
      </c>
      <c r="O2979" s="1" t="s">
        <v>122</v>
      </c>
      <c r="P2979" s="1" t="s">
        <v>266</v>
      </c>
      <c r="Q2979" s="1" t="s">
        <v>267</v>
      </c>
      <c r="R2979" s="1" t="s">
        <v>14201</v>
      </c>
      <c r="S2979" s="1" t="s">
        <v>13989</v>
      </c>
      <c r="T2979" s="1" t="s">
        <v>10490</v>
      </c>
      <c r="U2979" s="1" t="s">
        <v>12839</v>
      </c>
      <c r="V2979" s="18">
        <v>0.26181712962962961</v>
      </c>
      <c r="W2979" s="18">
        <v>0.26231481481481483</v>
      </c>
      <c r="X2979" s="18">
        <v>4.9768518518518521E-4</v>
      </c>
      <c r="Y2979" s="1" t="e">
        <f>VLOOKUP(A2979,tickets!A:A,1,0)</f>
        <v>#N/A</v>
      </c>
    </row>
    <row r="2980" spans="1:25" hidden="1" x14ac:dyDescent="0.2">
      <c r="A2980" s="1" t="s">
        <v>10511</v>
      </c>
      <c r="B2980" s="1" t="s">
        <v>124</v>
      </c>
      <c r="C2980" s="1" t="s">
        <v>18</v>
      </c>
      <c r="D2980" s="1" t="s">
        <v>277</v>
      </c>
      <c r="E2980" s="1" t="s">
        <v>60</v>
      </c>
      <c r="F2980" s="1" t="s">
        <v>125</v>
      </c>
      <c r="G2980" s="1" t="s">
        <v>123</v>
      </c>
      <c r="H2980" s="1" t="s">
        <v>50</v>
      </c>
      <c r="I2980" s="1" t="s">
        <v>109</v>
      </c>
      <c r="J2980" s="1" t="s">
        <v>80</v>
      </c>
      <c r="K2980" s="1" t="s">
        <v>455</v>
      </c>
      <c r="L2980" s="1" t="s">
        <v>1433</v>
      </c>
      <c r="M2980" s="1" t="s">
        <v>14202</v>
      </c>
      <c r="N2980" s="1" t="s">
        <v>14202</v>
      </c>
      <c r="O2980" s="1" t="s">
        <v>122</v>
      </c>
      <c r="P2980" s="1" t="s">
        <v>278</v>
      </c>
      <c r="Q2980" s="1" t="s">
        <v>278</v>
      </c>
      <c r="R2980" s="1" t="s">
        <v>14203</v>
      </c>
      <c r="S2980" s="1" t="s">
        <v>14054</v>
      </c>
      <c r="T2980" s="1" t="s">
        <v>12969</v>
      </c>
      <c r="U2980" s="1" t="s">
        <v>12970</v>
      </c>
      <c r="V2980" s="18">
        <v>0.56128472222222225</v>
      </c>
      <c r="W2980" s="18">
        <v>0.56312499999999999</v>
      </c>
      <c r="X2980" s="18">
        <v>1.8402777777777777E-3</v>
      </c>
      <c r="Y2980" s="1" t="e">
        <f>VLOOKUP(A2980,tickets!A:A,1,0)</f>
        <v>#N/A</v>
      </c>
    </row>
    <row r="2981" spans="1:25" hidden="1" x14ac:dyDescent="0.2">
      <c r="A2981" s="1" t="s">
        <v>10514</v>
      </c>
      <c r="B2981" s="1" t="s">
        <v>124</v>
      </c>
      <c r="C2981" s="1" t="s">
        <v>18</v>
      </c>
      <c r="D2981" s="1" t="s">
        <v>277</v>
      </c>
      <c r="E2981" s="1" t="s">
        <v>60</v>
      </c>
      <c r="F2981" s="1" t="s">
        <v>125</v>
      </c>
      <c r="G2981" s="1" t="s">
        <v>123</v>
      </c>
      <c r="H2981" s="1" t="s">
        <v>50</v>
      </c>
      <c r="I2981" s="1" t="s">
        <v>109</v>
      </c>
      <c r="J2981" s="1" t="s">
        <v>80</v>
      </c>
      <c r="K2981" s="1" t="s">
        <v>126</v>
      </c>
      <c r="L2981" s="1" t="s">
        <v>1860</v>
      </c>
      <c r="M2981" s="1" t="s">
        <v>14204</v>
      </c>
      <c r="N2981" s="1" t="s">
        <v>14204</v>
      </c>
      <c r="O2981" s="1" t="s">
        <v>122</v>
      </c>
      <c r="P2981" s="1" t="s">
        <v>278</v>
      </c>
      <c r="Q2981" s="1" t="s">
        <v>278</v>
      </c>
      <c r="R2981" s="1" t="s">
        <v>14205</v>
      </c>
      <c r="S2981" s="1" t="s">
        <v>14054</v>
      </c>
      <c r="T2981" s="1" t="s">
        <v>12974</v>
      </c>
      <c r="U2981" s="1" t="s">
        <v>12975</v>
      </c>
      <c r="V2981" s="18">
        <v>0.54376157407407411</v>
      </c>
      <c r="W2981" s="18">
        <v>0.54655092592592591</v>
      </c>
      <c r="X2981" s="18">
        <v>2.7893518518518519E-3</v>
      </c>
      <c r="Y2981" s="1" t="e">
        <f>VLOOKUP(A2981,tickets!A:A,1,0)</f>
        <v>#N/A</v>
      </c>
    </row>
    <row r="2982" spans="1:25" hidden="1" x14ac:dyDescent="0.2">
      <c r="A2982" s="1" t="s">
        <v>13210</v>
      </c>
      <c r="B2982" s="1" t="s">
        <v>132</v>
      </c>
      <c r="C2982" s="1" t="s">
        <v>309</v>
      </c>
      <c r="D2982" s="1" t="s">
        <v>257</v>
      </c>
      <c r="E2982" s="1" t="s">
        <v>284</v>
      </c>
      <c r="F2982" s="1" t="s">
        <v>461</v>
      </c>
      <c r="G2982" s="1" t="s">
        <v>116</v>
      </c>
      <c r="H2982" s="1" t="s">
        <v>40</v>
      </c>
      <c r="I2982" s="1" t="s">
        <v>117</v>
      </c>
      <c r="J2982" s="1" t="s">
        <v>81</v>
      </c>
      <c r="K2982" s="1" t="s">
        <v>111</v>
      </c>
      <c r="L2982" s="1" t="s">
        <v>379</v>
      </c>
      <c r="M2982" s="1" t="s">
        <v>14206</v>
      </c>
      <c r="N2982" s="1" t="s">
        <v>14207</v>
      </c>
      <c r="O2982" s="1" t="s">
        <v>122</v>
      </c>
      <c r="P2982" s="1" t="s">
        <v>199</v>
      </c>
      <c r="Q2982" s="1" t="s">
        <v>115</v>
      </c>
      <c r="R2982" s="1" t="s">
        <v>14208</v>
      </c>
      <c r="S2982" s="1" t="s">
        <v>14146</v>
      </c>
      <c r="T2982" s="1" t="s">
        <v>13214</v>
      </c>
      <c r="V2982" s="18">
        <v>3.0555555555555557E-3</v>
      </c>
      <c r="W2982" s="18">
        <v>1.3194444444444444E-2</v>
      </c>
      <c r="X2982" s="18">
        <v>1.0138888888888888E-2</v>
      </c>
      <c r="Y2982" s="1" t="e">
        <f>VLOOKUP(A2982,tickets!A:A,1,0)</f>
        <v>#N/A</v>
      </c>
    </row>
    <row r="2983" spans="1:25" hidden="1" x14ac:dyDescent="0.2">
      <c r="A2983" s="1" t="s">
        <v>12804</v>
      </c>
      <c r="B2983" s="1" t="s">
        <v>132</v>
      </c>
      <c r="C2983" s="1" t="s">
        <v>309</v>
      </c>
      <c r="D2983" s="1" t="s">
        <v>257</v>
      </c>
      <c r="E2983" s="1" t="s">
        <v>328</v>
      </c>
      <c r="F2983" s="1" t="s">
        <v>461</v>
      </c>
      <c r="G2983" s="1" t="s">
        <v>116</v>
      </c>
      <c r="H2983" s="1" t="s">
        <v>40</v>
      </c>
      <c r="I2983" s="1" t="s">
        <v>117</v>
      </c>
      <c r="J2983" s="1" t="s">
        <v>81</v>
      </c>
      <c r="K2983" s="1" t="s">
        <v>410</v>
      </c>
      <c r="L2983" s="1" t="s">
        <v>828</v>
      </c>
      <c r="M2983" s="1" t="s">
        <v>14209</v>
      </c>
      <c r="N2983" s="1" t="s">
        <v>14210</v>
      </c>
      <c r="O2983" s="1" t="s">
        <v>122</v>
      </c>
      <c r="P2983" s="1" t="s">
        <v>246</v>
      </c>
      <c r="Q2983" s="1" t="s">
        <v>247</v>
      </c>
      <c r="R2983" s="1" t="s">
        <v>14211</v>
      </c>
      <c r="S2983" s="1" t="s">
        <v>13989</v>
      </c>
      <c r="T2983" s="1" t="s">
        <v>12808</v>
      </c>
      <c r="U2983" s="1" t="s">
        <v>375</v>
      </c>
      <c r="V2983" s="18">
        <v>0</v>
      </c>
      <c r="W2983" s="18">
        <v>0.28587962962962959</v>
      </c>
      <c r="X2983" s="18">
        <v>0.28587962962962959</v>
      </c>
      <c r="Y2983" s="1" t="e">
        <f>VLOOKUP(A2983,tickets!A:A,1,0)</f>
        <v>#N/A</v>
      </c>
    </row>
    <row r="2984" spans="1:25" x14ac:dyDescent="0.2">
      <c r="A2984" s="1" t="s">
        <v>10435</v>
      </c>
      <c r="B2984" s="1" t="s">
        <v>167</v>
      </c>
      <c r="C2984" s="1" t="s">
        <v>22</v>
      </c>
      <c r="D2984" s="1" t="s">
        <v>22</v>
      </c>
      <c r="E2984" s="1" t="s">
        <v>46</v>
      </c>
      <c r="F2984" s="1" t="s">
        <v>171</v>
      </c>
      <c r="G2984" s="1" t="s">
        <v>110</v>
      </c>
      <c r="H2984" s="1" t="s">
        <v>50</v>
      </c>
      <c r="I2984" s="1" t="s">
        <v>109</v>
      </c>
      <c r="J2984" s="1" t="s">
        <v>81</v>
      </c>
      <c r="K2984" s="1" t="s">
        <v>129</v>
      </c>
      <c r="L2984" s="1" t="s">
        <v>10439</v>
      </c>
      <c r="M2984" s="1" t="s">
        <v>14212</v>
      </c>
      <c r="N2984" s="1" t="s">
        <v>14213</v>
      </c>
      <c r="O2984" s="1" t="s">
        <v>122</v>
      </c>
      <c r="P2984" s="1" t="s">
        <v>266</v>
      </c>
      <c r="Q2984" s="1" t="s">
        <v>330</v>
      </c>
      <c r="R2984" s="1" t="s">
        <v>14214</v>
      </c>
      <c r="S2984" s="1" t="s">
        <v>13989</v>
      </c>
      <c r="T2984" s="1" t="s">
        <v>12878</v>
      </c>
      <c r="U2984" s="1" t="s">
        <v>12879</v>
      </c>
      <c r="V2984" s="18">
        <v>0</v>
      </c>
      <c r="W2984" s="18">
        <v>0</v>
      </c>
      <c r="X2984" s="18">
        <v>0</v>
      </c>
      <c r="Y2984" s="1" t="e">
        <f>VLOOKUP(A2984,tickets!A:A,1,0)</f>
        <v>#N/A</v>
      </c>
    </row>
    <row r="2985" spans="1:25" hidden="1" x14ac:dyDescent="0.2">
      <c r="A2985" s="1" t="s">
        <v>13074</v>
      </c>
      <c r="B2985" s="1" t="s">
        <v>132</v>
      </c>
      <c r="C2985" s="1" t="s">
        <v>250</v>
      </c>
      <c r="D2985" s="1" t="s">
        <v>251</v>
      </c>
      <c r="E2985" s="1" t="s">
        <v>289</v>
      </c>
      <c r="F2985" s="1" t="s">
        <v>290</v>
      </c>
      <c r="G2985" s="1" t="s">
        <v>110</v>
      </c>
      <c r="H2985" s="1" t="s">
        <v>50</v>
      </c>
      <c r="I2985" s="1" t="s">
        <v>109</v>
      </c>
      <c r="J2985" s="1" t="s">
        <v>81</v>
      </c>
      <c r="K2985" s="1" t="s">
        <v>129</v>
      </c>
      <c r="L2985" s="1" t="s">
        <v>269</v>
      </c>
      <c r="M2985" s="1" t="s">
        <v>14215</v>
      </c>
      <c r="N2985" s="1" t="s">
        <v>14216</v>
      </c>
      <c r="O2985" s="1" t="s">
        <v>122</v>
      </c>
      <c r="P2985" s="1" t="s">
        <v>246</v>
      </c>
      <c r="Q2985" s="1" t="s">
        <v>247</v>
      </c>
      <c r="R2985" s="1" t="s">
        <v>14217</v>
      </c>
      <c r="S2985" s="1" t="s">
        <v>14146</v>
      </c>
      <c r="T2985" s="1" t="s">
        <v>269</v>
      </c>
      <c r="U2985" s="1" t="s">
        <v>369</v>
      </c>
      <c r="V2985" s="18">
        <v>6.018518518518519E-4</v>
      </c>
      <c r="W2985" s="18">
        <v>7.8935185185185185E-3</v>
      </c>
      <c r="X2985" s="18">
        <v>7.2916666666666659E-3</v>
      </c>
      <c r="Y2985" s="1" t="e">
        <f>VLOOKUP(A2985,tickets!A:A,1,0)</f>
        <v>#N/A</v>
      </c>
    </row>
    <row r="2986" spans="1:25" hidden="1" x14ac:dyDescent="0.2">
      <c r="A2986" s="1" t="s">
        <v>13196</v>
      </c>
      <c r="B2986" s="1" t="s">
        <v>132</v>
      </c>
      <c r="C2986" s="1" t="s">
        <v>256</v>
      </c>
      <c r="D2986" s="1" t="s">
        <v>257</v>
      </c>
      <c r="E2986" s="1" t="s">
        <v>289</v>
      </c>
      <c r="F2986" s="1" t="s">
        <v>471</v>
      </c>
      <c r="G2986" s="1" t="s">
        <v>116</v>
      </c>
      <c r="H2986" s="1" t="s">
        <v>40</v>
      </c>
      <c r="I2986" s="1" t="s">
        <v>117</v>
      </c>
      <c r="J2986" s="1" t="s">
        <v>81</v>
      </c>
      <c r="K2986" s="1" t="s">
        <v>129</v>
      </c>
      <c r="L2986" s="1" t="s">
        <v>264</v>
      </c>
      <c r="M2986" s="1" t="s">
        <v>14218</v>
      </c>
      <c r="N2986" s="1" t="s">
        <v>14219</v>
      </c>
      <c r="O2986" s="1" t="s">
        <v>122</v>
      </c>
      <c r="P2986" s="1" t="s">
        <v>199</v>
      </c>
      <c r="Q2986" s="1" t="s">
        <v>115</v>
      </c>
      <c r="R2986" s="1" t="s">
        <v>14220</v>
      </c>
      <c r="S2986" s="1" t="s">
        <v>14146</v>
      </c>
      <c r="T2986" s="1" t="s">
        <v>13200</v>
      </c>
      <c r="U2986" s="1" t="s">
        <v>262</v>
      </c>
      <c r="V2986" s="18">
        <v>0.13451388888888891</v>
      </c>
      <c r="W2986" s="18">
        <v>0.14538194444444444</v>
      </c>
      <c r="X2986" s="18">
        <v>1.0868055555555556E-2</v>
      </c>
      <c r="Y2986" s="1" t="e">
        <f>VLOOKUP(A2986,tickets!A:A,1,0)</f>
        <v>#N/A</v>
      </c>
    </row>
    <row r="2987" spans="1:25" hidden="1" x14ac:dyDescent="0.2">
      <c r="A2987" s="1" t="s">
        <v>13162</v>
      </c>
      <c r="B2987" s="1" t="s">
        <v>132</v>
      </c>
      <c r="C2987" s="1" t="s">
        <v>250</v>
      </c>
      <c r="D2987" s="1" t="s">
        <v>251</v>
      </c>
      <c r="E2987" s="1" t="s">
        <v>268</v>
      </c>
      <c r="F2987" s="1" t="s">
        <v>367</v>
      </c>
      <c r="G2987" s="1" t="s">
        <v>110</v>
      </c>
      <c r="H2987" s="1" t="s">
        <v>50</v>
      </c>
      <c r="I2987" s="1" t="s">
        <v>109</v>
      </c>
      <c r="J2987" s="1" t="s">
        <v>81</v>
      </c>
      <c r="K2987" s="1" t="s">
        <v>129</v>
      </c>
      <c r="L2987" s="1" t="s">
        <v>254</v>
      </c>
      <c r="M2987" s="1" t="s">
        <v>14221</v>
      </c>
      <c r="N2987" s="1" t="s">
        <v>14222</v>
      </c>
      <c r="O2987" s="1" t="s">
        <v>122</v>
      </c>
      <c r="P2987" s="1" t="s">
        <v>246</v>
      </c>
      <c r="Q2987" s="1" t="s">
        <v>247</v>
      </c>
      <c r="R2987" s="1" t="s">
        <v>14223</v>
      </c>
      <c r="S2987" s="1" t="s">
        <v>14146</v>
      </c>
      <c r="T2987" s="1" t="s">
        <v>254</v>
      </c>
      <c r="U2987" s="1" t="s">
        <v>377</v>
      </c>
      <c r="V2987" s="18">
        <v>3.3437500000000002E-2</v>
      </c>
      <c r="W2987" s="18">
        <v>3.4606481481481481E-2</v>
      </c>
      <c r="X2987" s="18">
        <v>1.1689814814814816E-3</v>
      </c>
      <c r="Y2987" s="1" t="e">
        <f>VLOOKUP(A2987,tickets!A:A,1,0)</f>
        <v>#N/A</v>
      </c>
    </row>
    <row r="2988" spans="1:25" x14ac:dyDescent="0.2">
      <c r="A2988" s="1" t="s">
        <v>10626</v>
      </c>
      <c r="B2988" s="1" t="s">
        <v>167</v>
      </c>
      <c r="C2988" s="1" t="s">
        <v>22</v>
      </c>
      <c r="D2988" s="1" t="s">
        <v>22</v>
      </c>
      <c r="E2988" s="1" t="s">
        <v>46</v>
      </c>
      <c r="F2988" s="1" t="s">
        <v>171</v>
      </c>
      <c r="G2988" s="1" t="s">
        <v>110</v>
      </c>
      <c r="H2988" s="1" t="s">
        <v>50</v>
      </c>
      <c r="I2988" s="1" t="s">
        <v>109</v>
      </c>
      <c r="J2988" s="1" t="s">
        <v>81</v>
      </c>
      <c r="K2988" s="1" t="s">
        <v>129</v>
      </c>
      <c r="L2988" s="1" t="s">
        <v>10630</v>
      </c>
      <c r="M2988" s="1" t="s">
        <v>14224</v>
      </c>
      <c r="N2988" s="1" t="s">
        <v>14225</v>
      </c>
      <c r="O2988" s="1" t="s">
        <v>122</v>
      </c>
      <c r="P2988" s="1" t="s">
        <v>266</v>
      </c>
      <c r="Q2988" s="1" t="s">
        <v>330</v>
      </c>
      <c r="R2988" s="1" t="s">
        <v>14226</v>
      </c>
      <c r="S2988" s="1" t="s">
        <v>14054</v>
      </c>
      <c r="T2988" s="1" t="s">
        <v>13129</v>
      </c>
      <c r="U2988" s="1" t="s">
        <v>13130</v>
      </c>
      <c r="V2988" s="18">
        <v>0</v>
      </c>
      <c r="W2988" s="18">
        <v>0</v>
      </c>
      <c r="X2988" s="18">
        <v>0</v>
      </c>
      <c r="Y2988" s="1" t="e">
        <f>VLOOKUP(A2988,tickets!A:A,1,0)</f>
        <v>#N/A</v>
      </c>
    </row>
    <row r="2989" spans="1:25" x14ac:dyDescent="0.2">
      <c r="A2989" s="1" t="s">
        <v>10621</v>
      </c>
      <c r="B2989" s="1" t="s">
        <v>167</v>
      </c>
      <c r="C2989" s="1" t="s">
        <v>22</v>
      </c>
      <c r="D2989" s="1" t="s">
        <v>22</v>
      </c>
      <c r="E2989" s="1" t="s">
        <v>46</v>
      </c>
      <c r="F2989" s="1" t="s">
        <v>171</v>
      </c>
      <c r="G2989" s="1" t="s">
        <v>110</v>
      </c>
      <c r="H2989" s="1" t="s">
        <v>50</v>
      </c>
      <c r="I2989" s="1" t="s">
        <v>109</v>
      </c>
      <c r="J2989" s="1" t="s">
        <v>81</v>
      </c>
      <c r="K2989" s="1" t="s">
        <v>129</v>
      </c>
      <c r="L2989" s="1" t="s">
        <v>10625</v>
      </c>
      <c r="M2989" s="1" t="s">
        <v>14227</v>
      </c>
      <c r="N2989" s="1" t="s">
        <v>14228</v>
      </c>
      <c r="O2989" s="1" t="s">
        <v>122</v>
      </c>
      <c r="P2989" s="1" t="s">
        <v>266</v>
      </c>
      <c r="Q2989" s="1" t="s">
        <v>330</v>
      </c>
      <c r="R2989" s="1" t="s">
        <v>14229</v>
      </c>
      <c r="S2989" s="1" t="s">
        <v>14054</v>
      </c>
      <c r="T2989" s="1" t="s">
        <v>13131</v>
      </c>
      <c r="U2989" s="1" t="s">
        <v>13132</v>
      </c>
      <c r="V2989" s="18">
        <v>0</v>
      </c>
      <c r="W2989" s="18">
        <v>0</v>
      </c>
      <c r="X2989" s="18">
        <v>0</v>
      </c>
      <c r="Y2989" s="1" t="e">
        <f>VLOOKUP(A2989,tickets!A:A,1,0)</f>
        <v>#N/A</v>
      </c>
    </row>
    <row r="2990" spans="1:25" x14ac:dyDescent="0.2">
      <c r="A2990" s="1" t="s">
        <v>10667</v>
      </c>
      <c r="B2990" s="1" t="s">
        <v>167</v>
      </c>
      <c r="C2990" s="1" t="s">
        <v>22</v>
      </c>
      <c r="D2990" s="1" t="s">
        <v>22</v>
      </c>
      <c r="E2990" s="1" t="s">
        <v>46</v>
      </c>
      <c r="F2990" s="1" t="s">
        <v>171</v>
      </c>
      <c r="G2990" s="1" t="s">
        <v>110</v>
      </c>
      <c r="H2990" s="1" t="s">
        <v>50</v>
      </c>
      <c r="I2990" s="1" t="s">
        <v>109</v>
      </c>
      <c r="J2990" s="1" t="s">
        <v>81</v>
      </c>
      <c r="K2990" s="1" t="s">
        <v>129</v>
      </c>
      <c r="L2990" s="1" t="s">
        <v>10671</v>
      </c>
      <c r="M2990" s="1" t="s">
        <v>14230</v>
      </c>
      <c r="N2990" s="1" t="s">
        <v>14231</v>
      </c>
      <c r="O2990" s="1" t="s">
        <v>122</v>
      </c>
      <c r="P2990" s="1" t="s">
        <v>266</v>
      </c>
      <c r="Q2990" s="1" t="s">
        <v>330</v>
      </c>
      <c r="R2990" s="1" t="s">
        <v>14232</v>
      </c>
      <c r="S2990" s="1" t="s">
        <v>14054</v>
      </c>
      <c r="T2990" s="1" t="s">
        <v>13135</v>
      </c>
      <c r="U2990" s="1" t="s">
        <v>13136</v>
      </c>
      <c r="V2990" s="18">
        <v>0</v>
      </c>
      <c r="W2990" s="18">
        <v>0</v>
      </c>
      <c r="X2990" s="18">
        <v>0</v>
      </c>
      <c r="Y2990" s="1" t="e">
        <f>VLOOKUP(A2990,tickets!A:A,1,0)</f>
        <v>#N/A</v>
      </c>
    </row>
    <row r="2991" spans="1:25" hidden="1" x14ac:dyDescent="0.2">
      <c r="A2991" s="1" t="s">
        <v>13392</v>
      </c>
      <c r="B2991" s="1" t="s">
        <v>132</v>
      </c>
      <c r="C2991" s="1" t="s">
        <v>357</v>
      </c>
      <c r="D2991" s="1" t="s">
        <v>251</v>
      </c>
      <c r="E2991" s="1" t="s">
        <v>358</v>
      </c>
      <c r="F2991" s="1" t="s">
        <v>359</v>
      </c>
      <c r="G2991" s="1" t="s">
        <v>110</v>
      </c>
      <c r="H2991" s="1" t="s">
        <v>50</v>
      </c>
      <c r="I2991" s="1" t="s">
        <v>109</v>
      </c>
      <c r="J2991" s="1" t="s">
        <v>80</v>
      </c>
      <c r="K2991" s="1" t="s">
        <v>114</v>
      </c>
      <c r="L2991" s="1" t="s">
        <v>376</v>
      </c>
      <c r="M2991" s="1" t="s">
        <v>14233</v>
      </c>
      <c r="N2991" s="1" t="s">
        <v>14234</v>
      </c>
      <c r="O2991" s="1" t="s">
        <v>122</v>
      </c>
      <c r="P2991" s="1" t="s">
        <v>246</v>
      </c>
      <c r="Q2991" s="1" t="s">
        <v>247</v>
      </c>
      <c r="R2991" s="1" t="s">
        <v>14235</v>
      </c>
      <c r="S2991" s="1" t="s">
        <v>13996</v>
      </c>
      <c r="T2991" s="1" t="s">
        <v>13396</v>
      </c>
      <c r="U2991" s="1" t="s">
        <v>13397</v>
      </c>
      <c r="V2991" s="18">
        <v>4.6296296296296294E-5</v>
      </c>
      <c r="W2991" s="18">
        <v>4.3229166666666673E-2</v>
      </c>
      <c r="X2991" s="18">
        <v>4.3182870370370365E-2</v>
      </c>
      <c r="Y2991" s="1" t="e">
        <f>VLOOKUP(A2991,tickets!A:A,1,0)</f>
        <v>#N/A</v>
      </c>
    </row>
    <row r="2992" spans="1:25" hidden="1" x14ac:dyDescent="0.2">
      <c r="A2992" s="1" t="s">
        <v>13156</v>
      </c>
      <c r="B2992" s="1" t="s">
        <v>173</v>
      </c>
      <c r="C2992" s="1" t="s">
        <v>242</v>
      </c>
      <c r="D2992" s="1" t="s">
        <v>251</v>
      </c>
      <c r="E2992" s="1" t="s">
        <v>352</v>
      </c>
      <c r="F2992" s="1" t="s">
        <v>318</v>
      </c>
      <c r="G2992" s="1" t="s">
        <v>110</v>
      </c>
      <c r="H2992" s="1" t="s">
        <v>50</v>
      </c>
      <c r="I2992" s="1" t="s">
        <v>109</v>
      </c>
      <c r="J2992" s="1" t="s">
        <v>4186</v>
      </c>
      <c r="K2992" s="1" t="s">
        <v>114</v>
      </c>
      <c r="L2992" s="1" t="s">
        <v>13157</v>
      </c>
      <c r="M2992" s="1" t="s">
        <v>14236</v>
      </c>
      <c r="N2992" s="1" t="s">
        <v>14237</v>
      </c>
      <c r="O2992" s="1" t="s">
        <v>122</v>
      </c>
      <c r="P2992" s="1" t="s">
        <v>246</v>
      </c>
      <c r="Q2992" s="1" t="s">
        <v>247</v>
      </c>
      <c r="R2992" s="1" t="s">
        <v>14238</v>
      </c>
      <c r="S2992" s="1" t="s">
        <v>14146</v>
      </c>
      <c r="T2992" s="1" t="s">
        <v>13161</v>
      </c>
      <c r="U2992" s="1" t="s">
        <v>6374</v>
      </c>
      <c r="V2992" s="18">
        <v>0</v>
      </c>
      <c r="W2992" s="18">
        <v>0</v>
      </c>
      <c r="X2992" s="18">
        <v>0</v>
      </c>
      <c r="Y2992" s="1" t="e">
        <f>VLOOKUP(A2992,tickets!A:A,1,0)</f>
        <v>#N/A</v>
      </c>
    </row>
    <row r="2993" spans="1:25" hidden="1" x14ac:dyDescent="0.2">
      <c r="A2993" s="1" t="s">
        <v>13487</v>
      </c>
      <c r="B2993" s="1" t="s">
        <v>132</v>
      </c>
      <c r="C2993" s="1" t="s">
        <v>256</v>
      </c>
      <c r="D2993" s="1" t="s">
        <v>257</v>
      </c>
      <c r="E2993" s="1" t="s">
        <v>258</v>
      </c>
      <c r="F2993" s="1" t="s">
        <v>219</v>
      </c>
      <c r="G2993" s="1" t="s">
        <v>116</v>
      </c>
      <c r="H2993" s="1" t="s">
        <v>40</v>
      </c>
      <c r="I2993" s="1" t="s">
        <v>117</v>
      </c>
      <c r="J2993" s="1" t="s">
        <v>81</v>
      </c>
      <c r="K2993" s="1" t="s">
        <v>129</v>
      </c>
      <c r="L2993" s="1" t="s">
        <v>6133</v>
      </c>
      <c r="M2993" s="1" t="s">
        <v>14239</v>
      </c>
      <c r="N2993" s="1" t="s">
        <v>14240</v>
      </c>
      <c r="O2993" s="1" t="s">
        <v>122</v>
      </c>
      <c r="P2993" s="1" t="s">
        <v>199</v>
      </c>
      <c r="Q2993" s="1" t="s">
        <v>115</v>
      </c>
      <c r="R2993" s="1" t="s">
        <v>14241</v>
      </c>
      <c r="S2993" s="1" t="s">
        <v>13996</v>
      </c>
      <c r="T2993" s="1" t="s">
        <v>13491</v>
      </c>
      <c r="V2993" s="18">
        <v>0</v>
      </c>
      <c r="W2993" s="18">
        <v>4.386574074074074E-3</v>
      </c>
      <c r="X2993" s="18">
        <v>4.386574074074074E-3</v>
      </c>
      <c r="Y2993" s="1" t="e">
        <f>VLOOKUP(A2993,tickets!A:A,1,0)</f>
        <v>#N/A</v>
      </c>
    </row>
    <row r="2994" spans="1:25" hidden="1" x14ac:dyDescent="0.2">
      <c r="A2994" s="1" t="s">
        <v>14242</v>
      </c>
      <c r="B2994" s="1" t="s">
        <v>132</v>
      </c>
      <c r="C2994" s="1" t="s">
        <v>250</v>
      </c>
      <c r="D2994" s="1" t="s">
        <v>251</v>
      </c>
      <c r="E2994" s="1" t="s">
        <v>252</v>
      </c>
      <c r="F2994" s="1" t="s">
        <v>253</v>
      </c>
      <c r="G2994" s="1" t="s">
        <v>159</v>
      </c>
      <c r="H2994" s="1" t="s">
        <v>36</v>
      </c>
      <c r="I2994" s="1" t="s">
        <v>84</v>
      </c>
      <c r="J2994" s="1" t="s">
        <v>81</v>
      </c>
      <c r="K2994" s="1" t="s">
        <v>129</v>
      </c>
      <c r="L2994" s="1" t="s">
        <v>333</v>
      </c>
      <c r="M2994" s="1" t="s">
        <v>14243</v>
      </c>
      <c r="N2994" s="1" t="s">
        <v>14244</v>
      </c>
      <c r="O2994" s="1" t="s">
        <v>122</v>
      </c>
      <c r="P2994" s="1" t="s">
        <v>246</v>
      </c>
      <c r="Q2994" s="1" t="s">
        <v>247</v>
      </c>
      <c r="R2994" s="1" t="s">
        <v>14245</v>
      </c>
      <c r="S2994" s="1" t="s">
        <v>14017</v>
      </c>
      <c r="T2994" s="1" t="s">
        <v>9120</v>
      </c>
      <c r="U2994" s="1" t="s">
        <v>14246</v>
      </c>
      <c r="V2994" s="18">
        <v>1.3657407407407409E-3</v>
      </c>
      <c r="W2994" s="18">
        <v>1.4074074074074074E-2</v>
      </c>
      <c r="X2994" s="18">
        <v>1.2708333333333334E-2</v>
      </c>
      <c r="Y2994" s="1" t="e">
        <f>VLOOKUP(A2994,tickets!A:A,1,0)</f>
        <v>#N/A</v>
      </c>
    </row>
    <row r="2995" spans="1:25" hidden="1" x14ac:dyDescent="0.2">
      <c r="A2995" s="1" t="s">
        <v>14247</v>
      </c>
      <c r="B2995" s="1" t="s">
        <v>115</v>
      </c>
      <c r="C2995" s="1" t="s">
        <v>242</v>
      </c>
      <c r="D2995" s="1" t="s">
        <v>243</v>
      </c>
      <c r="E2995" s="1" t="s">
        <v>284</v>
      </c>
      <c r="F2995" s="1" t="s">
        <v>181</v>
      </c>
      <c r="G2995" s="1" t="s">
        <v>110</v>
      </c>
      <c r="H2995" s="1" t="s">
        <v>50</v>
      </c>
      <c r="I2995" s="1" t="s">
        <v>109</v>
      </c>
      <c r="J2995" s="1" t="s">
        <v>81</v>
      </c>
      <c r="K2995" s="1" t="s">
        <v>402</v>
      </c>
      <c r="L2995" s="1" t="s">
        <v>14248</v>
      </c>
      <c r="M2995" s="1" t="s">
        <v>14249</v>
      </c>
      <c r="N2995" s="1" t="s">
        <v>14250</v>
      </c>
      <c r="O2995" s="1" t="s">
        <v>122</v>
      </c>
      <c r="P2995" s="1" t="s">
        <v>199</v>
      </c>
      <c r="Q2995" s="1" t="s">
        <v>408</v>
      </c>
      <c r="R2995" s="1" t="s">
        <v>14251</v>
      </c>
      <c r="S2995" s="1" t="s">
        <v>14017</v>
      </c>
      <c r="T2995" s="1" t="s">
        <v>14252</v>
      </c>
      <c r="V2995" s="18">
        <v>4.988425925925926E-2</v>
      </c>
      <c r="W2995" s="18">
        <v>6.7118055555555556E-2</v>
      </c>
      <c r="X2995" s="18">
        <v>1.7233796296296296E-2</v>
      </c>
      <c r="Y2995" s="1" t="e">
        <f>VLOOKUP(A2995,tickets!A:A,1,0)</f>
        <v>#N/A</v>
      </c>
    </row>
    <row r="2996" spans="1:25" hidden="1" x14ac:dyDescent="0.2">
      <c r="A2996" s="1" t="s">
        <v>14253</v>
      </c>
      <c r="B2996" s="1" t="s">
        <v>173</v>
      </c>
      <c r="C2996" s="1" t="s">
        <v>250</v>
      </c>
      <c r="D2996" s="1" t="s">
        <v>251</v>
      </c>
      <c r="E2996" s="1" t="s">
        <v>13587</v>
      </c>
      <c r="F2996" s="1" t="s">
        <v>451</v>
      </c>
      <c r="G2996" s="1" t="s">
        <v>159</v>
      </c>
      <c r="H2996" s="1" t="s">
        <v>36</v>
      </c>
      <c r="I2996" s="1" t="s">
        <v>84</v>
      </c>
      <c r="J2996" s="1" t="s">
        <v>81</v>
      </c>
      <c r="K2996" s="1" t="s">
        <v>114</v>
      </c>
      <c r="L2996" s="1" t="s">
        <v>13733</v>
      </c>
      <c r="M2996" s="1" t="s">
        <v>14254</v>
      </c>
      <c r="N2996" s="1" t="s">
        <v>14255</v>
      </c>
      <c r="O2996" s="1" t="s">
        <v>122</v>
      </c>
      <c r="P2996" s="1" t="s">
        <v>246</v>
      </c>
      <c r="Q2996" s="1" t="s">
        <v>247</v>
      </c>
      <c r="R2996" s="1" t="s">
        <v>14256</v>
      </c>
      <c r="S2996" s="1" t="s">
        <v>14130</v>
      </c>
      <c r="T2996" s="1" t="s">
        <v>13733</v>
      </c>
      <c r="U2996" s="1" t="s">
        <v>13726</v>
      </c>
      <c r="V2996" s="18">
        <v>2.7060185185185187E-2</v>
      </c>
      <c r="W2996" s="18">
        <v>2.9826388888888892E-2</v>
      </c>
      <c r="X2996" s="18">
        <v>2.7662037037037034E-3</v>
      </c>
      <c r="Y2996" s="1" t="e">
        <f>VLOOKUP(A2996,tickets!A:A,1,0)</f>
        <v>#N/A</v>
      </c>
    </row>
    <row r="2997" spans="1:25" x14ac:dyDescent="0.2">
      <c r="A2997" s="1" t="s">
        <v>12864</v>
      </c>
      <c r="B2997" s="1" t="s">
        <v>216</v>
      </c>
      <c r="C2997" s="1" t="s">
        <v>17</v>
      </c>
      <c r="D2997" s="1" t="s">
        <v>242</v>
      </c>
      <c r="E2997" s="1" t="s">
        <v>10585</v>
      </c>
      <c r="F2997" s="1" t="s">
        <v>147</v>
      </c>
      <c r="G2997" s="1" t="s">
        <v>110</v>
      </c>
      <c r="H2997" s="1" t="s">
        <v>50</v>
      </c>
      <c r="I2997" s="1" t="s">
        <v>109</v>
      </c>
      <c r="J2997" s="1" t="s">
        <v>81</v>
      </c>
      <c r="K2997" s="1" t="s">
        <v>111</v>
      </c>
      <c r="L2997" s="1" t="s">
        <v>1484</v>
      </c>
      <c r="M2997" s="1" t="s">
        <v>14257</v>
      </c>
      <c r="N2997" s="1" t="s">
        <v>14258</v>
      </c>
      <c r="O2997" s="1" t="s">
        <v>122</v>
      </c>
      <c r="P2997" s="1" t="s">
        <v>266</v>
      </c>
      <c r="Q2997" s="1" t="s">
        <v>341</v>
      </c>
      <c r="R2997" s="1" t="s">
        <v>14259</v>
      </c>
      <c r="S2997" s="1" t="s">
        <v>13996</v>
      </c>
      <c r="T2997" s="1" t="s">
        <v>12868</v>
      </c>
      <c r="U2997" s="1" t="s">
        <v>12869</v>
      </c>
      <c r="V2997" s="18">
        <v>2.8926620370370366</v>
      </c>
      <c r="W2997" s="18">
        <v>3.1693981481481486</v>
      </c>
      <c r="X2997" s="18">
        <v>0.27673611111111113</v>
      </c>
      <c r="Y2997" s="1" t="e">
        <f>VLOOKUP(A2997,tickets!A:A,1,0)</f>
        <v>#N/A</v>
      </c>
    </row>
    <row r="2998" spans="1:25" x14ac:dyDescent="0.2">
      <c r="A2998" s="1" t="s">
        <v>10611</v>
      </c>
      <c r="B2998" s="1" t="s">
        <v>112</v>
      </c>
      <c r="C2998" s="1" t="s">
        <v>18</v>
      </c>
      <c r="D2998" s="1" t="s">
        <v>242</v>
      </c>
      <c r="E2998" s="1" t="s">
        <v>61</v>
      </c>
      <c r="F2998" s="1" t="s">
        <v>453</v>
      </c>
      <c r="G2998" s="1" t="s">
        <v>110</v>
      </c>
      <c r="H2998" s="1" t="s">
        <v>50</v>
      </c>
      <c r="I2998" s="1" t="s">
        <v>109</v>
      </c>
      <c r="J2998" s="1" t="s">
        <v>81</v>
      </c>
      <c r="K2998" s="1" t="s">
        <v>111</v>
      </c>
      <c r="L2998" s="1" t="s">
        <v>10615</v>
      </c>
      <c r="M2998" s="1" t="s">
        <v>14260</v>
      </c>
      <c r="N2998" s="1" t="s">
        <v>14261</v>
      </c>
      <c r="O2998" s="1" t="s">
        <v>122</v>
      </c>
      <c r="P2998" s="1" t="s">
        <v>266</v>
      </c>
      <c r="Q2998" s="1" t="s">
        <v>267</v>
      </c>
      <c r="R2998" s="1" t="s">
        <v>14262</v>
      </c>
      <c r="S2998" s="1" t="s">
        <v>14054</v>
      </c>
      <c r="T2998" s="1" t="s">
        <v>13010</v>
      </c>
      <c r="U2998" s="1" t="s">
        <v>13010</v>
      </c>
      <c r="V2998" s="18">
        <v>0</v>
      </c>
      <c r="W2998" s="18">
        <v>0.26138888888888889</v>
      </c>
      <c r="X2998" s="18">
        <v>0.26138888888888889</v>
      </c>
      <c r="Y2998" s="1" t="e">
        <f>VLOOKUP(A2998,tickets!A:A,1,0)</f>
        <v>#N/A</v>
      </c>
    </row>
    <row r="2999" spans="1:25" hidden="1" x14ac:dyDescent="0.2">
      <c r="A2999" s="1" t="s">
        <v>12996</v>
      </c>
      <c r="B2999" s="1" t="s">
        <v>132</v>
      </c>
      <c r="C2999" s="1" t="s">
        <v>309</v>
      </c>
      <c r="D2999" s="1" t="s">
        <v>257</v>
      </c>
      <c r="E2999" s="1" t="s">
        <v>284</v>
      </c>
      <c r="F2999" s="1" t="s">
        <v>219</v>
      </c>
      <c r="G2999" s="1" t="s">
        <v>116</v>
      </c>
      <c r="H2999" s="1" t="s">
        <v>40</v>
      </c>
      <c r="I2999" s="1" t="s">
        <v>117</v>
      </c>
      <c r="J2999" s="1" t="s">
        <v>81</v>
      </c>
      <c r="K2999" s="1" t="s">
        <v>129</v>
      </c>
      <c r="L2999" s="1" t="s">
        <v>12997</v>
      </c>
      <c r="M2999" s="1" t="s">
        <v>14263</v>
      </c>
      <c r="N2999" s="1" t="s">
        <v>14264</v>
      </c>
      <c r="O2999" s="1" t="s">
        <v>122</v>
      </c>
      <c r="P2999" s="1" t="s">
        <v>199</v>
      </c>
      <c r="Q2999" s="1" t="s">
        <v>115</v>
      </c>
      <c r="R2999" s="1" t="s">
        <v>14265</v>
      </c>
      <c r="S2999" s="1" t="s">
        <v>14054</v>
      </c>
      <c r="T2999" s="1" t="s">
        <v>13001</v>
      </c>
      <c r="V2999" s="18">
        <v>1.0868055555555556E-2</v>
      </c>
      <c r="W2999" s="18">
        <v>1.283564814814815E-2</v>
      </c>
      <c r="X2999" s="18">
        <v>1.9675925925925928E-3</v>
      </c>
      <c r="Y2999" s="1" t="e">
        <f>VLOOKUP(A2999,tickets!A:A,1,0)</f>
        <v>#N/A</v>
      </c>
    </row>
    <row r="3000" spans="1:25" hidden="1" x14ac:dyDescent="0.2">
      <c r="A3000" s="1" t="s">
        <v>13221</v>
      </c>
      <c r="B3000" s="1" t="s">
        <v>132</v>
      </c>
      <c r="C3000" s="1" t="s">
        <v>309</v>
      </c>
      <c r="D3000" s="1" t="s">
        <v>257</v>
      </c>
      <c r="E3000" s="1" t="s">
        <v>284</v>
      </c>
      <c r="F3000" s="1" t="s">
        <v>461</v>
      </c>
      <c r="G3000" s="1" t="s">
        <v>116</v>
      </c>
      <c r="H3000" s="1" t="s">
        <v>40</v>
      </c>
      <c r="I3000" s="1" t="s">
        <v>117</v>
      </c>
      <c r="J3000" s="1" t="s">
        <v>81</v>
      </c>
      <c r="K3000" s="1" t="s">
        <v>129</v>
      </c>
      <c r="L3000" s="1" t="s">
        <v>13222</v>
      </c>
      <c r="M3000" s="1" t="s">
        <v>14266</v>
      </c>
      <c r="N3000" s="1" t="s">
        <v>14267</v>
      </c>
      <c r="O3000" s="1" t="s">
        <v>122</v>
      </c>
      <c r="P3000" s="1" t="s">
        <v>199</v>
      </c>
      <c r="Q3000" s="1" t="s">
        <v>115</v>
      </c>
      <c r="R3000" s="1" t="s">
        <v>14268</v>
      </c>
      <c r="S3000" s="1" t="s">
        <v>14146</v>
      </c>
      <c r="T3000" s="1" t="s">
        <v>13226</v>
      </c>
      <c r="V3000" s="18">
        <v>9.5486111111111101E-3</v>
      </c>
      <c r="W3000" s="18">
        <v>1.3611111111111114E-2</v>
      </c>
      <c r="X3000" s="18">
        <v>4.0624999999999993E-3</v>
      </c>
      <c r="Y3000" s="1" t="e">
        <f>VLOOKUP(A3000,tickets!A:A,1,0)</f>
        <v>#N/A</v>
      </c>
    </row>
    <row r="3001" spans="1:25" x14ac:dyDescent="0.2">
      <c r="A3001" s="1" t="s">
        <v>13579</v>
      </c>
      <c r="B3001" s="1" t="s">
        <v>132</v>
      </c>
      <c r="C3001" s="1" t="s">
        <v>18</v>
      </c>
      <c r="D3001" s="1" t="s">
        <v>311</v>
      </c>
      <c r="E3001" s="1" t="s">
        <v>61</v>
      </c>
      <c r="F3001" s="1" t="s">
        <v>145</v>
      </c>
      <c r="G3001" s="1" t="s">
        <v>116</v>
      </c>
      <c r="H3001" s="1" t="s">
        <v>50</v>
      </c>
      <c r="I3001" s="1" t="s">
        <v>109</v>
      </c>
      <c r="J3001" s="1" t="s">
        <v>81</v>
      </c>
      <c r="K3001" s="1" t="s">
        <v>121</v>
      </c>
      <c r="L3001" s="1" t="s">
        <v>13580</v>
      </c>
      <c r="M3001" s="1" t="s">
        <v>14269</v>
      </c>
      <c r="N3001" s="1" t="s">
        <v>14270</v>
      </c>
      <c r="O3001" s="1" t="s">
        <v>122</v>
      </c>
      <c r="P3001" s="1" t="s">
        <v>246</v>
      </c>
      <c r="Q3001" s="1" t="s">
        <v>247</v>
      </c>
      <c r="R3001" s="1" t="s">
        <v>14271</v>
      </c>
      <c r="S3001" s="1" t="s">
        <v>14017</v>
      </c>
      <c r="T3001" s="1" t="s">
        <v>312</v>
      </c>
      <c r="U3001" s="1" t="s">
        <v>14272</v>
      </c>
      <c r="V3001" s="18">
        <v>9.7337962962962977E-3</v>
      </c>
      <c r="W3001" s="18">
        <v>2.3958333333333331E-2</v>
      </c>
      <c r="X3001" s="18">
        <v>1.4224537037037037E-2</v>
      </c>
      <c r="Y3001" s="1" t="str">
        <f>VLOOKUP(A3001,tickets!A:A,1,0)</f>
        <v>INC000002646467</v>
      </c>
    </row>
    <row r="3002" spans="1:25" hidden="1" x14ac:dyDescent="0.2">
      <c r="A3002" s="1" t="s">
        <v>14273</v>
      </c>
      <c r="B3002" s="1" t="s">
        <v>132</v>
      </c>
      <c r="C3002" s="1" t="s">
        <v>242</v>
      </c>
      <c r="D3002" s="1" t="s">
        <v>251</v>
      </c>
      <c r="E3002" s="1" t="s">
        <v>281</v>
      </c>
      <c r="F3002" s="1" t="s">
        <v>282</v>
      </c>
      <c r="G3002" s="1" t="s">
        <v>110</v>
      </c>
      <c r="H3002" s="1" t="s">
        <v>50</v>
      </c>
      <c r="I3002" s="1" t="s">
        <v>109</v>
      </c>
      <c r="J3002" s="1" t="s">
        <v>4186</v>
      </c>
      <c r="K3002" s="1" t="s">
        <v>114</v>
      </c>
      <c r="L3002" s="1" t="s">
        <v>404</v>
      </c>
      <c r="M3002" s="1" t="s">
        <v>14274</v>
      </c>
      <c r="N3002" s="1" t="s">
        <v>14275</v>
      </c>
      <c r="O3002" s="1" t="s">
        <v>122</v>
      </c>
      <c r="P3002" s="1" t="s">
        <v>266</v>
      </c>
      <c r="Q3002" s="1" t="s">
        <v>274</v>
      </c>
      <c r="R3002" s="1" t="s">
        <v>14276</v>
      </c>
      <c r="S3002" s="1" t="s">
        <v>14130</v>
      </c>
      <c r="T3002" s="1" t="s">
        <v>14277</v>
      </c>
      <c r="U3002" s="1" t="s">
        <v>14278</v>
      </c>
      <c r="V3002" s="18">
        <v>0</v>
      </c>
      <c r="W3002" s="18">
        <v>0</v>
      </c>
      <c r="X3002" s="18">
        <v>0</v>
      </c>
      <c r="Y3002" s="1" t="e">
        <f>VLOOKUP(A3002,tickets!A:A,1,0)</f>
        <v>#N/A</v>
      </c>
    </row>
    <row r="3003" spans="1:25" hidden="1" x14ac:dyDescent="0.2">
      <c r="A3003" s="1" t="s">
        <v>14279</v>
      </c>
      <c r="B3003" s="1" t="s">
        <v>132</v>
      </c>
      <c r="C3003" s="1" t="s">
        <v>250</v>
      </c>
      <c r="D3003" s="1" t="s">
        <v>251</v>
      </c>
      <c r="E3003" s="1" t="s">
        <v>252</v>
      </c>
      <c r="F3003" s="1" t="s">
        <v>253</v>
      </c>
      <c r="G3003" s="1" t="s">
        <v>159</v>
      </c>
      <c r="H3003" s="1" t="s">
        <v>36</v>
      </c>
      <c r="I3003" s="1" t="s">
        <v>84</v>
      </c>
      <c r="J3003" s="1" t="s">
        <v>81</v>
      </c>
      <c r="K3003" s="1" t="s">
        <v>129</v>
      </c>
      <c r="L3003" s="1" t="s">
        <v>9258</v>
      </c>
      <c r="M3003" s="1" t="s">
        <v>14280</v>
      </c>
      <c r="N3003" s="1" t="s">
        <v>14281</v>
      </c>
      <c r="O3003" s="1" t="s">
        <v>122</v>
      </c>
      <c r="P3003" s="1" t="s">
        <v>246</v>
      </c>
      <c r="Q3003" s="1" t="s">
        <v>247</v>
      </c>
      <c r="R3003" s="1" t="s">
        <v>14282</v>
      </c>
      <c r="S3003" s="1" t="s">
        <v>14130</v>
      </c>
      <c r="T3003" s="1" t="s">
        <v>9258</v>
      </c>
      <c r="U3003" s="1" t="s">
        <v>270</v>
      </c>
      <c r="V3003" s="18">
        <v>3.7314814814814815E-2</v>
      </c>
      <c r="W3003" s="18">
        <v>3.8287037037037036E-2</v>
      </c>
      <c r="X3003" s="18">
        <v>9.7222222222222209E-4</v>
      </c>
      <c r="Y3003" s="1" t="e">
        <f>VLOOKUP(A3003,tickets!A:A,1,0)</f>
        <v>#N/A</v>
      </c>
    </row>
    <row r="3004" spans="1:25" x14ac:dyDescent="0.2">
      <c r="A3004" s="1" t="s">
        <v>10836</v>
      </c>
      <c r="B3004" s="1" t="s">
        <v>115</v>
      </c>
      <c r="C3004" s="1" t="s">
        <v>21</v>
      </c>
      <c r="D3004" s="1" t="s">
        <v>243</v>
      </c>
      <c r="E3004" s="1" t="s">
        <v>498</v>
      </c>
      <c r="F3004" s="1" t="s">
        <v>120</v>
      </c>
      <c r="G3004" s="1" t="s">
        <v>116</v>
      </c>
      <c r="H3004" s="1" t="s">
        <v>40</v>
      </c>
      <c r="I3004" s="1" t="s">
        <v>117</v>
      </c>
      <c r="J3004" s="1" t="s">
        <v>81</v>
      </c>
      <c r="K3004" s="1" t="s">
        <v>111</v>
      </c>
      <c r="L3004" s="1" t="s">
        <v>10840</v>
      </c>
      <c r="M3004" s="1" t="s">
        <v>14283</v>
      </c>
      <c r="N3004" s="1" t="s">
        <v>14284</v>
      </c>
      <c r="O3004" s="1" t="s">
        <v>122</v>
      </c>
      <c r="P3004" s="1" t="s">
        <v>266</v>
      </c>
      <c r="Q3004" s="1" t="s">
        <v>343</v>
      </c>
      <c r="R3004" s="1" t="s">
        <v>14285</v>
      </c>
      <c r="S3004" s="1" t="s">
        <v>14146</v>
      </c>
      <c r="T3004" s="1" t="s">
        <v>13166</v>
      </c>
      <c r="U3004" s="1" t="s">
        <v>13167</v>
      </c>
      <c r="V3004" s="18">
        <v>0.15216435185185184</v>
      </c>
      <c r="W3004" s="18">
        <v>0.21605324074074073</v>
      </c>
      <c r="X3004" s="18">
        <v>6.3888888888888884E-2</v>
      </c>
      <c r="Y3004" s="1" t="e">
        <f>VLOOKUP(A3004,tickets!A:A,1,0)</f>
        <v>#N/A</v>
      </c>
    </row>
    <row r="3005" spans="1:25" x14ac:dyDescent="0.2">
      <c r="A3005" s="1" t="s">
        <v>14286</v>
      </c>
      <c r="B3005" s="1" t="s">
        <v>115</v>
      </c>
      <c r="C3005" s="1" t="s">
        <v>20</v>
      </c>
      <c r="D3005" s="1" t="s">
        <v>243</v>
      </c>
      <c r="E3005" s="1" t="s">
        <v>59</v>
      </c>
      <c r="F3005" s="1" t="s">
        <v>141</v>
      </c>
      <c r="G3005" s="1" t="s">
        <v>110</v>
      </c>
      <c r="H3005" s="1" t="s">
        <v>50</v>
      </c>
      <c r="I3005" s="1" t="s">
        <v>109</v>
      </c>
      <c r="J3005" s="1" t="s">
        <v>81</v>
      </c>
      <c r="K3005" s="1" t="s">
        <v>582</v>
      </c>
      <c r="L3005" s="1" t="s">
        <v>14287</v>
      </c>
      <c r="M3005" s="1" t="s">
        <v>14288</v>
      </c>
      <c r="N3005" s="1" t="s">
        <v>14289</v>
      </c>
      <c r="O3005" s="1" t="s">
        <v>122</v>
      </c>
      <c r="P3005" s="1" t="s">
        <v>266</v>
      </c>
      <c r="Q3005" s="1" t="s">
        <v>267</v>
      </c>
      <c r="R3005" s="1" t="s">
        <v>14290</v>
      </c>
      <c r="S3005" s="1" t="s">
        <v>14017</v>
      </c>
      <c r="T3005" s="1" t="s">
        <v>14291</v>
      </c>
      <c r="U3005" s="1" t="s">
        <v>13696</v>
      </c>
      <c r="V3005" s="18">
        <v>0.70458333333333334</v>
      </c>
      <c r="W3005" s="18">
        <v>0.7490162037037037</v>
      </c>
      <c r="X3005" s="18">
        <v>4.4432870370370366E-2</v>
      </c>
      <c r="Y3005" s="1" t="e">
        <f>VLOOKUP(A3005,tickets!A:A,1,0)</f>
        <v>#N/A</v>
      </c>
    </row>
    <row r="3006" spans="1:25" hidden="1" x14ac:dyDescent="0.2">
      <c r="A3006" s="1" t="s">
        <v>14292</v>
      </c>
      <c r="B3006" s="1" t="s">
        <v>132</v>
      </c>
      <c r="C3006" s="1" t="s">
        <v>242</v>
      </c>
      <c r="D3006" s="1" t="s">
        <v>251</v>
      </c>
      <c r="E3006" s="1" t="s">
        <v>281</v>
      </c>
      <c r="F3006" s="1" t="s">
        <v>282</v>
      </c>
      <c r="G3006" s="1" t="s">
        <v>110</v>
      </c>
      <c r="H3006" s="1" t="s">
        <v>50</v>
      </c>
      <c r="I3006" s="1" t="s">
        <v>109</v>
      </c>
      <c r="J3006" s="1" t="s">
        <v>4186</v>
      </c>
      <c r="K3006" s="1" t="s">
        <v>114</v>
      </c>
      <c r="L3006" s="1" t="s">
        <v>6769</v>
      </c>
      <c r="M3006" s="1" t="s">
        <v>14293</v>
      </c>
      <c r="N3006" s="1" t="s">
        <v>14294</v>
      </c>
      <c r="O3006" s="1" t="s">
        <v>122</v>
      </c>
      <c r="P3006" s="1" t="s">
        <v>266</v>
      </c>
      <c r="Q3006" s="1" t="s">
        <v>283</v>
      </c>
      <c r="R3006" s="1" t="s">
        <v>14295</v>
      </c>
      <c r="S3006" s="1" t="s">
        <v>14130</v>
      </c>
      <c r="T3006" s="1" t="s">
        <v>6773</v>
      </c>
      <c r="U3006" s="1" t="s">
        <v>14296</v>
      </c>
      <c r="V3006" s="18">
        <v>0</v>
      </c>
      <c r="W3006" s="18">
        <v>0</v>
      </c>
      <c r="X3006" s="18">
        <v>0</v>
      </c>
      <c r="Y3006" s="1" t="e">
        <f>VLOOKUP(A3006,tickets!A:A,1,0)</f>
        <v>#N/A</v>
      </c>
    </row>
    <row r="3007" spans="1:25" hidden="1" x14ac:dyDescent="0.2">
      <c r="A3007" s="1" t="s">
        <v>12880</v>
      </c>
      <c r="B3007" s="1" t="s">
        <v>132</v>
      </c>
      <c r="C3007" s="1" t="s">
        <v>250</v>
      </c>
      <c r="D3007" s="1" t="s">
        <v>251</v>
      </c>
      <c r="E3007" s="1" t="s">
        <v>302</v>
      </c>
      <c r="F3007" s="1" t="s">
        <v>303</v>
      </c>
      <c r="G3007" s="1" t="s">
        <v>110</v>
      </c>
      <c r="H3007" s="1" t="s">
        <v>50</v>
      </c>
      <c r="I3007" s="1" t="s">
        <v>109</v>
      </c>
      <c r="J3007" s="1" t="s">
        <v>81</v>
      </c>
      <c r="K3007" s="1" t="s">
        <v>129</v>
      </c>
      <c r="L3007" s="1" t="s">
        <v>12881</v>
      </c>
      <c r="M3007" s="1" t="s">
        <v>14297</v>
      </c>
      <c r="N3007" s="1" t="s">
        <v>14298</v>
      </c>
      <c r="O3007" s="1" t="s">
        <v>122</v>
      </c>
      <c r="P3007" s="1" t="s">
        <v>246</v>
      </c>
      <c r="Q3007" s="1" t="s">
        <v>247</v>
      </c>
      <c r="R3007" s="1" t="s">
        <v>14299</v>
      </c>
      <c r="S3007" s="1" t="s">
        <v>13989</v>
      </c>
      <c r="T3007" s="1" t="s">
        <v>12881</v>
      </c>
      <c r="U3007" s="1" t="s">
        <v>276</v>
      </c>
      <c r="V3007" s="18">
        <v>7.0486111111111105E-3</v>
      </c>
      <c r="W3007" s="18">
        <v>8.0671296296296307E-3</v>
      </c>
      <c r="X3007" s="18">
        <v>1.0185185185185186E-3</v>
      </c>
      <c r="Y3007" s="1" t="e">
        <f>VLOOKUP(A3007,tickets!A:A,1,0)</f>
        <v>#N/A</v>
      </c>
    </row>
    <row r="3008" spans="1:25" x14ac:dyDescent="0.2">
      <c r="A3008" s="1" t="s">
        <v>14300</v>
      </c>
      <c r="B3008" s="1" t="s">
        <v>115</v>
      </c>
      <c r="C3008" s="1" t="s">
        <v>18</v>
      </c>
      <c r="D3008" s="1" t="s">
        <v>243</v>
      </c>
      <c r="E3008" s="1" t="s">
        <v>58</v>
      </c>
      <c r="F3008" s="1" t="s">
        <v>144</v>
      </c>
      <c r="G3008" s="1" t="s">
        <v>116</v>
      </c>
      <c r="H3008" s="1" t="s">
        <v>40</v>
      </c>
      <c r="I3008" s="1" t="s">
        <v>117</v>
      </c>
      <c r="J3008" s="1" t="s">
        <v>81</v>
      </c>
      <c r="K3008" s="1" t="s">
        <v>111</v>
      </c>
      <c r="L3008" s="1" t="s">
        <v>14301</v>
      </c>
      <c r="M3008" s="1" t="s">
        <v>14302</v>
      </c>
      <c r="N3008" s="1" t="s">
        <v>14303</v>
      </c>
      <c r="O3008" s="1" t="s">
        <v>122</v>
      </c>
      <c r="P3008" s="1" t="s">
        <v>246</v>
      </c>
      <c r="Q3008" s="1" t="s">
        <v>247</v>
      </c>
      <c r="R3008" s="1" t="s">
        <v>14304</v>
      </c>
      <c r="S3008" s="1" t="s">
        <v>14017</v>
      </c>
      <c r="T3008" s="1" t="s">
        <v>14305</v>
      </c>
      <c r="U3008" s="1" t="s">
        <v>14306</v>
      </c>
      <c r="V3008" s="18">
        <v>0.46581018518518519</v>
      </c>
      <c r="W3008" s="18">
        <v>0.47028935185185183</v>
      </c>
      <c r="X3008" s="18">
        <v>4.4791666666666669E-3</v>
      </c>
      <c r="Y3008" s="1" t="e">
        <f>VLOOKUP(A3008,tickets!A:A,1,0)</f>
        <v>#N/A</v>
      </c>
    </row>
    <row r="3009" spans="1:25" hidden="1" x14ac:dyDescent="0.2">
      <c r="A3009" s="1" t="s">
        <v>13830</v>
      </c>
      <c r="B3009" s="1" t="s">
        <v>124</v>
      </c>
      <c r="C3009" s="1" t="s">
        <v>18</v>
      </c>
      <c r="D3009" s="1" t="s">
        <v>277</v>
      </c>
      <c r="E3009" s="1" t="s">
        <v>58</v>
      </c>
      <c r="F3009" s="1" t="s">
        <v>125</v>
      </c>
      <c r="G3009" s="1" t="s">
        <v>123</v>
      </c>
      <c r="H3009" s="1" t="s">
        <v>50</v>
      </c>
      <c r="I3009" s="1" t="s">
        <v>109</v>
      </c>
      <c r="J3009" s="1" t="s">
        <v>80</v>
      </c>
      <c r="K3009" s="1" t="s">
        <v>126</v>
      </c>
      <c r="L3009" s="1" t="s">
        <v>128</v>
      </c>
      <c r="M3009" s="1" t="s">
        <v>14307</v>
      </c>
      <c r="N3009" s="1" t="s">
        <v>14307</v>
      </c>
      <c r="O3009" s="1" t="s">
        <v>122</v>
      </c>
      <c r="P3009" s="1" t="s">
        <v>278</v>
      </c>
      <c r="Q3009" s="1" t="s">
        <v>278</v>
      </c>
      <c r="R3009" s="1" t="s">
        <v>14308</v>
      </c>
      <c r="S3009" s="1" t="s">
        <v>14130</v>
      </c>
      <c r="T3009" s="1" t="s">
        <v>14309</v>
      </c>
      <c r="U3009" s="1" t="s">
        <v>14310</v>
      </c>
      <c r="V3009" s="18">
        <v>7.3148148148148143E-2</v>
      </c>
      <c r="W3009" s="18">
        <v>7.3877314814814812E-2</v>
      </c>
      <c r="X3009" s="18">
        <v>7.291666666666667E-4</v>
      </c>
      <c r="Y3009" s="1" t="str">
        <f>VLOOKUP(A3009,tickets!A:A,1,0)</f>
        <v>INC000002649916</v>
      </c>
    </row>
    <row r="3010" spans="1:25" x14ac:dyDescent="0.2">
      <c r="A3010" s="1" t="s">
        <v>10933</v>
      </c>
      <c r="B3010" s="1" t="s">
        <v>112</v>
      </c>
      <c r="C3010" s="1" t="s">
        <v>21</v>
      </c>
      <c r="D3010" s="1" t="s">
        <v>373</v>
      </c>
      <c r="E3010" s="1" t="s">
        <v>43</v>
      </c>
      <c r="F3010" s="1" t="s">
        <v>133</v>
      </c>
      <c r="G3010" s="1" t="s">
        <v>116</v>
      </c>
      <c r="H3010" s="1" t="s">
        <v>50</v>
      </c>
      <c r="I3010" s="1" t="s">
        <v>109</v>
      </c>
      <c r="J3010" s="1" t="s">
        <v>81</v>
      </c>
      <c r="K3010" s="1" t="s">
        <v>121</v>
      </c>
      <c r="L3010" s="1" t="s">
        <v>10934</v>
      </c>
      <c r="M3010" s="1" t="s">
        <v>14311</v>
      </c>
      <c r="N3010" s="1" t="s">
        <v>14312</v>
      </c>
      <c r="O3010" s="1" t="s">
        <v>122</v>
      </c>
      <c r="P3010" s="1" t="s">
        <v>246</v>
      </c>
      <c r="Q3010" s="1" t="s">
        <v>247</v>
      </c>
      <c r="R3010" s="1" t="s">
        <v>14313</v>
      </c>
      <c r="S3010" s="1" t="s">
        <v>13996</v>
      </c>
      <c r="T3010" s="1" t="s">
        <v>13194</v>
      </c>
      <c r="U3010" s="1" t="s">
        <v>13195</v>
      </c>
      <c r="V3010" s="18">
        <v>0.91089120370370369</v>
      </c>
      <c r="W3010" s="18">
        <v>0.9512962962962962</v>
      </c>
      <c r="X3010" s="18">
        <v>4.040509259259259E-2</v>
      </c>
      <c r="Y3010" s="1" t="e">
        <f>VLOOKUP(A3010,tickets!A:A,1,0)</f>
        <v>#N/A</v>
      </c>
    </row>
    <row r="3011" spans="1:25" hidden="1" x14ac:dyDescent="0.2">
      <c r="A3011" s="1" t="s">
        <v>13304</v>
      </c>
      <c r="B3011" s="1" t="s">
        <v>132</v>
      </c>
      <c r="C3011" s="1" t="s">
        <v>256</v>
      </c>
      <c r="D3011" s="1" t="s">
        <v>257</v>
      </c>
      <c r="E3011" s="1" t="s">
        <v>289</v>
      </c>
      <c r="F3011" s="1" t="s">
        <v>461</v>
      </c>
      <c r="G3011" s="1" t="s">
        <v>116</v>
      </c>
      <c r="H3011" s="1" t="s">
        <v>40</v>
      </c>
      <c r="I3011" s="1" t="s">
        <v>117</v>
      </c>
      <c r="J3011" s="1" t="s">
        <v>81</v>
      </c>
      <c r="K3011" s="1" t="s">
        <v>129</v>
      </c>
      <c r="L3011" s="1" t="s">
        <v>6133</v>
      </c>
      <c r="M3011" s="1" t="s">
        <v>14314</v>
      </c>
      <c r="N3011" s="1" t="s">
        <v>14315</v>
      </c>
      <c r="O3011" s="1" t="s">
        <v>122</v>
      </c>
      <c r="P3011" s="1" t="s">
        <v>199</v>
      </c>
      <c r="Q3011" s="1" t="s">
        <v>115</v>
      </c>
      <c r="R3011" s="1" t="s">
        <v>14316</v>
      </c>
      <c r="S3011" s="1" t="s">
        <v>14146</v>
      </c>
      <c r="T3011" s="1" t="s">
        <v>13308</v>
      </c>
      <c r="U3011" s="1" t="s">
        <v>262</v>
      </c>
      <c r="V3011" s="18">
        <v>5.2685185185185189E-2</v>
      </c>
      <c r="W3011" s="18">
        <v>5.9270833333333335E-2</v>
      </c>
      <c r="X3011" s="18">
        <v>6.5856481481481469E-3</v>
      </c>
      <c r="Y3011" s="1" t="e">
        <f>VLOOKUP(A3011,tickets!A:A,1,0)</f>
        <v>#N/A</v>
      </c>
    </row>
    <row r="3012" spans="1:25" hidden="1" x14ac:dyDescent="0.2">
      <c r="A3012" s="1" t="s">
        <v>12959</v>
      </c>
      <c r="B3012" s="1" t="s">
        <v>132</v>
      </c>
      <c r="C3012" s="1" t="s">
        <v>256</v>
      </c>
      <c r="D3012" s="1" t="s">
        <v>257</v>
      </c>
      <c r="E3012" s="1" t="s">
        <v>302</v>
      </c>
      <c r="F3012" s="1" t="s">
        <v>219</v>
      </c>
      <c r="G3012" s="1" t="s">
        <v>116</v>
      </c>
      <c r="H3012" s="1" t="s">
        <v>40</v>
      </c>
      <c r="I3012" s="1" t="s">
        <v>117</v>
      </c>
      <c r="J3012" s="1" t="s">
        <v>81</v>
      </c>
      <c r="K3012" s="1" t="s">
        <v>129</v>
      </c>
      <c r="L3012" s="1" t="s">
        <v>314</v>
      </c>
      <c r="M3012" s="1" t="s">
        <v>14317</v>
      </c>
      <c r="N3012" s="1" t="s">
        <v>14318</v>
      </c>
      <c r="O3012" s="1" t="s">
        <v>122</v>
      </c>
      <c r="P3012" s="1" t="s">
        <v>199</v>
      </c>
      <c r="Q3012" s="1" t="s">
        <v>115</v>
      </c>
      <c r="R3012" s="1" t="s">
        <v>14319</v>
      </c>
      <c r="S3012" s="1" t="s">
        <v>13989</v>
      </c>
      <c r="T3012" s="1" t="s">
        <v>12963</v>
      </c>
      <c r="U3012" s="1" t="s">
        <v>324</v>
      </c>
      <c r="V3012" s="18">
        <v>4.6458333333333331E-2</v>
      </c>
      <c r="W3012" s="18">
        <v>6.1990740740740735E-2</v>
      </c>
      <c r="X3012" s="18">
        <v>1.5532407407407406E-2</v>
      </c>
      <c r="Y3012" s="1" t="e">
        <f>VLOOKUP(A3012,tickets!A:A,1,0)</f>
        <v>#N/A</v>
      </c>
    </row>
    <row r="3013" spans="1:25" x14ac:dyDescent="0.2">
      <c r="A3013" s="1" t="s">
        <v>10920</v>
      </c>
      <c r="B3013" s="1" t="s">
        <v>112</v>
      </c>
      <c r="C3013" s="1" t="s">
        <v>21</v>
      </c>
      <c r="D3013" s="1" t="s">
        <v>311</v>
      </c>
      <c r="E3013" s="1" t="s">
        <v>42</v>
      </c>
      <c r="F3013" s="1" t="s">
        <v>145</v>
      </c>
      <c r="G3013" s="1" t="s">
        <v>116</v>
      </c>
      <c r="H3013" s="1" t="s">
        <v>50</v>
      </c>
      <c r="I3013" s="1" t="s">
        <v>109</v>
      </c>
      <c r="J3013" s="1" t="s">
        <v>81</v>
      </c>
      <c r="K3013" s="1" t="s">
        <v>121</v>
      </c>
      <c r="L3013" s="1" t="s">
        <v>10921</v>
      </c>
      <c r="M3013" s="1" t="s">
        <v>14320</v>
      </c>
      <c r="N3013" s="1" t="s">
        <v>14321</v>
      </c>
      <c r="O3013" s="1" t="s">
        <v>122</v>
      </c>
      <c r="P3013" s="1" t="s">
        <v>246</v>
      </c>
      <c r="Q3013" s="1" t="s">
        <v>247</v>
      </c>
      <c r="R3013" s="1" t="s">
        <v>14322</v>
      </c>
      <c r="S3013" s="1" t="s">
        <v>13996</v>
      </c>
      <c r="T3013" s="1" t="s">
        <v>312</v>
      </c>
      <c r="U3013" s="1" t="s">
        <v>13386</v>
      </c>
      <c r="V3013" s="18">
        <v>0.12622685185185187</v>
      </c>
      <c r="W3013" s="18">
        <v>0.13143518518518518</v>
      </c>
      <c r="X3013" s="18">
        <v>5.208333333333333E-3</v>
      </c>
      <c r="Y3013" s="1" t="e">
        <f>VLOOKUP(A3013,tickets!A:A,1,0)</f>
        <v>#N/A</v>
      </c>
    </row>
    <row r="3014" spans="1:25" hidden="1" x14ac:dyDescent="0.2">
      <c r="A3014" s="1" t="s">
        <v>14323</v>
      </c>
      <c r="B3014" s="1" t="s">
        <v>173</v>
      </c>
      <c r="C3014" s="1" t="s">
        <v>242</v>
      </c>
      <c r="D3014" s="1" t="s">
        <v>251</v>
      </c>
      <c r="E3014" s="1" t="s">
        <v>352</v>
      </c>
      <c r="F3014" s="1" t="s">
        <v>389</v>
      </c>
      <c r="G3014" s="1" t="s">
        <v>110</v>
      </c>
      <c r="H3014" s="1" t="s">
        <v>50</v>
      </c>
      <c r="I3014" s="1" t="s">
        <v>109</v>
      </c>
      <c r="J3014" s="1" t="s">
        <v>4186</v>
      </c>
      <c r="K3014" s="1" t="s">
        <v>114</v>
      </c>
      <c r="L3014" s="1" t="s">
        <v>14324</v>
      </c>
      <c r="M3014" s="1" t="s">
        <v>14325</v>
      </c>
      <c r="N3014" s="1" t="s">
        <v>14326</v>
      </c>
      <c r="O3014" s="1" t="s">
        <v>122</v>
      </c>
      <c r="P3014" s="1" t="s">
        <v>246</v>
      </c>
      <c r="Q3014" s="1" t="s">
        <v>247</v>
      </c>
      <c r="R3014" s="1" t="s">
        <v>14327</v>
      </c>
      <c r="S3014" s="1" t="s">
        <v>14017</v>
      </c>
      <c r="T3014" s="1" t="s">
        <v>6680</v>
      </c>
      <c r="U3014" s="1" t="s">
        <v>4980</v>
      </c>
      <c r="V3014" s="18">
        <v>0</v>
      </c>
      <c r="W3014" s="18">
        <v>0</v>
      </c>
      <c r="X3014" s="18">
        <v>0</v>
      </c>
      <c r="Y3014" s="1" t="e">
        <f>VLOOKUP(A3014,tickets!A:A,1,0)</f>
        <v>#N/A</v>
      </c>
    </row>
    <row r="3015" spans="1:25" x14ac:dyDescent="0.2">
      <c r="A3015" s="1" t="s">
        <v>10476</v>
      </c>
      <c r="B3015" s="1" t="s">
        <v>112</v>
      </c>
      <c r="C3015" s="1" t="s">
        <v>18</v>
      </c>
      <c r="D3015" s="1" t="s">
        <v>18</v>
      </c>
      <c r="E3015" s="1" t="s">
        <v>60</v>
      </c>
      <c r="F3015" s="1" t="s">
        <v>445</v>
      </c>
      <c r="G3015" s="1" t="s">
        <v>110</v>
      </c>
      <c r="H3015" s="1" t="s">
        <v>50</v>
      </c>
      <c r="I3015" s="1" t="s">
        <v>109</v>
      </c>
      <c r="J3015" s="1" t="s">
        <v>81</v>
      </c>
      <c r="K3015" s="1" t="s">
        <v>111</v>
      </c>
      <c r="L3015" s="1" t="s">
        <v>10480</v>
      </c>
      <c r="M3015" s="1" t="s">
        <v>14328</v>
      </c>
      <c r="N3015" s="1" t="s">
        <v>14329</v>
      </c>
      <c r="O3015" s="1" t="s">
        <v>122</v>
      </c>
      <c r="P3015" s="1" t="s">
        <v>266</v>
      </c>
      <c r="Q3015" s="1" t="s">
        <v>267</v>
      </c>
      <c r="R3015" s="1" t="s">
        <v>14330</v>
      </c>
      <c r="S3015" s="1" t="s">
        <v>13989</v>
      </c>
      <c r="T3015" s="1" t="s">
        <v>10480</v>
      </c>
      <c r="U3015" s="1" t="s">
        <v>12839</v>
      </c>
      <c r="V3015" s="18">
        <v>0.26172453703703702</v>
      </c>
      <c r="W3015" s="18">
        <v>0.26289351851851855</v>
      </c>
      <c r="X3015" s="18">
        <v>1.1689814814814816E-3</v>
      </c>
      <c r="Y3015" s="1" t="e">
        <f>VLOOKUP(A3015,tickets!A:A,1,0)</f>
        <v>#N/A</v>
      </c>
    </row>
    <row r="3016" spans="1:25" x14ac:dyDescent="0.2">
      <c r="A3016" s="1" t="s">
        <v>10425</v>
      </c>
      <c r="B3016" s="1" t="s">
        <v>167</v>
      </c>
      <c r="C3016" s="1" t="s">
        <v>22</v>
      </c>
      <c r="D3016" s="1" t="s">
        <v>22</v>
      </c>
      <c r="E3016" s="1" t="s">
        <v>46</v>
      </c>
      <c r="F3016" s="1" t="s">
        <v>171</v>
      </c>
      <c r="G3016" s="1" t="s">
        <v>110</v>
      </c>
      <c r="H3016" s="1" t="s">
        <v>50</v>
      </c>
      <c r="I3016" s="1" t="s">
        <v>109</v>
      </c>
      <c r="J3016" s="1" t="s">
        <v>81</v>
      </c>
      <c r="K3016" s="1" t="s">
        <v>129</v>
      </c>
      <c r="L3016" s="1" t="s">
        <v>10429</v>
      </c>
      <c r="M3016" s="1" t="s">
        <v>14331</v>
      </c>
      <c r="N3016" s="1" t="s">
        <v>14332</v>
      </c>
      <c r="O3016" s="1" t="s">
        <v>122</v>
      </c>
      <c r="P3016" s="1" t="s">
        <v>266</v>
      </c>
      <c r="Q3016" s="1" t="s">
        <v>330</v>
      </c>
      <c r="R3016" s="1" t="s">
        <v>14333</v>
      </c>
      <c r="S3016" s="1" t="s">
        <v>13989</v>
      </c>
      <c r="T3016" s="1" t="s">
        <v>12872</v>
      </c>
      <c r="U3016" s="1" t="s">
        <v>12873</v>
      </c>
      <c r="V3016" s="18">
        <v>0</v>
      </c>
      <c r="W3016" s="18">
        <v>0</v>
      </c>
      <c r="X3016" s="18">
        <v>0</v>
      </c>
      <c r="Y3016" s="1" t="e">
        <f>VLOOKUP(A3016,tickets!A:A,1,0)</f>
        <v>#N/A</v>
      </c>
    </row>
    <row r="3017" spans="1:25" hidden="1" x14ac:dyDescent="0.2">
      <c r="A3017" s="1" t="s">
        <v>10756</v>
      </c>
      <c r="B3017" s="1" t="s">
        <v>115</v>
      </c>
      <c r="C3017" s="1" t="s">
        <v>15</v>
      </c>
      <c r="D3017" s="1" t="s">
        <v>243</v>
      </c>
      <c r="E3017" s="1" t="s">
        <v>53</v>
      </c>
      <c r="F3017" s="1" t="s">
        <v>191</v>
      </c>
      <c r="G3017" s="1" t="s">
        <v>116</v>
      </c>
      <c r="H3017" s="1" t="s">
        <v>40</v>
      </c>
      <c r="I3017" s="1" t="s">
        <v>117</v>
      </c>
      <c r="J3017" s="1" t="s">
        <v>80</v>
      </c>
      <c r="K3017" s="1" t="s">
        <v>111</v>
      </c>
      <c r="L3017" s="1" t="s">
        <v>10760</v>
      </c>
      <c r="M3017" s="1" t="s">
        <v>14334</v>
      </c>
      <c r="N3017" s="1" t="s">
        <v>14335</v>
      </c>
      <c r="O3017" s="1" t="s">
        <v>165</v>
      </c>
      <c r="P3017" s="1" t="s">
        <v>246</v>
      </c>
      <c r="Q3017" s="1" t="s">
        <v>247</v>
      </c>
      <c r="R3017" s="1" t="s">
        <v>14336</v>
      </c>
      <c r="S3017" s="1" t="s">
        <v>14336</v>
      </c>
      <c r="T3017" s="1" t="s">
        <v>13168</v>
      </c>
      <c r="U3017" s="1" t="s">
        <v>13169</v>
      </c>
      <c r="V3017" s="18">
        <v>0</v>
      </c>
      <c r="W3017" s="18">
        <v>9.1203703703703707E-3</v>
      </c>
      <c r="X3017" s="18">
        <v>9.1203703703703707E-3</v>
      </c>
      <c r="Y3017" s="1" t="e">
        <f>VLOOKUP(A3017,tickets!A:A,1,0)</f>
        <v>#N/A</v>
      </c>
    </row>
    <row r="3018" spans="1:25" hidden="1" x14ac:dyDescent="0.2">
      <c r="A3018" s="1" t="s">
        <v>12891</v>
      </c>
      <c r="B3018" s="1" t="s">
        <v>132</v>
      </c>
      <c r="C3018" s="1" t="s">
        <v>256</v>
      </c>
      <c r="D3018" s="1" t="s">
        <v>374</v>
      </c>
      <c r="E3018" s="1" t="s">
        <v>258</v>
      </c>
      <c r="F3018" s="1" t="s">
        <v>442</v>
      </c>
      <c r="G3018" s="1" t="s">
        <v>116</v>
      </c>
      <c r="H3018" s="1" t="s">
        <v>40</v>
      </c>
      <c r="I3018" s="1" t="s">
        <v>117</v>
      </c>
      <c r="J3018" s="1" t="s">
        <v>81</v>
      </c>
      <c r="K3018" s="1" t="s">
        <v>391</v>
      </c>
      <c r="L3018" s="1" t="s">
        <v>485</v>
      </c>
      <c r="M3018" s="1" t="s">
        <v>14337</v>
      </c>
      <c r="N3018" s="1" t="s">
        <v>14338</v>
      </c>
      <c r="O3018" s="1" t="s">
        <v>122</v>
      </c>
      <c r="P3018" s="1" t="s">
        <v>199</v>
      </c>
      <c r="Q3018" s="1" t="s">
        <v>115</v>
      </c>
      <c r="R3018" s="1" t="s">
        <v>14339</v>
      </c>
      <c r="S3018" s="1" t="s">
        <v>13989</v>
      </c>
      <c r="T3018" s="1" t="s">
        <v>12895</v>
      </c>
      <c r="V3018" s="18">
        <v>3.246527777777778E-2</v>
      </c>
      <c r="W3018" s="18">
        <v>6.4097222222222222E-2</v>
      </c>
      <c r="X3018" s="18">
        <v>3.1631944444444442E-2</v>
      </c>
      <c r="Y3018" s="1" t="e">
        <f>VLOOKUP(A3018,tickets!A:A,1,0)</f>
        <v>#N/A</v>
      </c>
    </row>
    <row r="3019" spans="1:25" x14ac:dyDescent="0.2">
      <c r="A3019" s="1" t="s">
        <v>10821</v>
      </c>
      <c r="B3019" s="1" t="s">
        <v>115</v>
      </c>
      <c r="C3019" s="1" t="s">
        <v>18</v>
      </c>
      <c r="D3019" s="1" t="s">
        <v>257</v>
      </c>
      <c r="E3019" s="1" t="s">
        <v>58</v>
      </c>
      <c r="F3019" s="1" t="s">
        <v>471</v>
      </c>
      <c r="G3019" s="1" t="s">
        <v>110</v>
      </c>
      <c r="H3019" s="1" t="s">
        <v>50</v>
      </c>
      <c r="I3019" s="1" t="s">
        <v>109</v>
      </c>
      <c r="J3019" s="1" t="s">
        <v>81</v>
      </c>
      <c r="K3019" s="1" t="s">
        <v>114</v>
      </c>
      <c r="L3019" s="1" t="s">
        <v>10825</v>
      </c>
      <c r="M3019" s="1" t="s">
        <v>14340</v>
      </c>
      <c r="N3019" s="1" t="s">
        <v>14341</v>
      </c>
      <c r="O3019" s="1" t="s">
        <v>122</v>
      </c>
      <c r="P3019" s="1" t="s">
        <v>246</v>
      </c>
      <c r="Q3019" s="1" t="s">
        <v>247</v>
      </c>
      <c r="R3019" s="1" t="s">
        <v>14342</v>
      </c>
      <c r="S3019" s="1" t="s">
        <v>14146</v>
      </c>
      <c r="T3019" s="1" t="s">
        <v>13170</v>
      </c>
      <c r="U3019" s="1" t="s">
        <v>13171</v>
      </c>
      <c r="V3019" s="18">
        <v>0</v>
      </c>
      <c r="W3019" s="18">
        <v>0.11541666666666667</v>
      </c>
      <c r="X3019" s="18">
        <v>0.11541666666666667</v>
      </c>
      <c r="Y3019" s="1" t="e">
        <f>VLOOKUP(A3019,tickets!A:A,1,0)</f>
        <v>#N/A</v>
      </c>
    </row>
    <row r="3020" spans="1:25" hidden="1" x14ac:dyDescent="0.2">
      <c r="A3020" s="1" t="s">
        <v>13084</v>
      </c>
      <c r="B3020" s="1" t="s">
        <v>132</v>
      </c>
      <c r="C3020" s="1" t="s">
        <v>250</v>
      </c>
      <c r="D3020" s="1" t="s">
        <v>251</v>
      </c>
      <c r="E3020" s="1" t="s">
        <v>268</v>
      </c>
      <c r="F3020" s="1" t="s">
        <v>367</v>
      </c>
      <c r="G3020" s="1" t="s">
        <v>110</v>
      </c>
      <c r="H3020" s="1" t="s">
        <v>50</v>
      </c>
      <c r="I3020" s="1" t="s">
        <v>109</v>
      </c>
      <c r="J3020" s="1" t="s">
        <v>81</v>
      </c>
      <c r="K3020" s="1" t="s">
        <v>129</v>
      </c>
      <c r="L3020" s="1" t="s">
        <v>333</v>
      </c>
      <c r="M3020" s="1" t="s">
        <v>14343</v>
      </c>
      <c r="N3020" s="1" t="s">
        <v>14344</v>
      </c>
      <c r="O3020" s="1" t="s">
        <v>122</v>
      </c>
      <c r="P3020" s="1" t="s">
        <v>246</v>
      </c>
      <c r="Q3020" s="1" t="s">
        <v>247</v>
      </c>
      <c r="R3020" s="1" t="s">
        <v>14345</v>
      </c>
      <c r="S3020" s="1" t="s">
        <v>14054</v>
      </c>
      <c r="T3020" s="1" t="s">
        <v>333</v>
      </c>
      <c r="U3020" s="1" t="s">
        <v>276</v>
      </c>
      <c r="V3020" s="18">
        <v>1.8981481481481482E-3</v>
      </c>
      <c r="W3020" s="18">
        <v>2.7199074074074074E-3</v>
      </c>
      <c r="X3020" s="18">
        <v>8.2175925925925917E-4</v>
      </c>
      <c r="Y3020" s="1" t="e">
        <f>VLOOKUP(A3020,tickets!A:A,1,0)</f>
        <v>#N/A</v>
      </c>
    </row>
    <row r="3021" spans="1:25" x14ac:dyDescent="0.2">
      <c r="A3021" s="1" t="s">
        <v>10537</v>
      </c>
      <c r="B3021" s="1" t="s">
        <v>115</v>
      </c>
      <c r="C3021" s="1" t="s">
        <v>22</v>
      </c>
      <c r="D3021" s="1" t="s">
        <v>243</v>
      </c>
      <c r="E3021" s="1" t="s">
        <v>47</v>
      </c>
      <c r="F3021" s="1" t="s">
        <v>120</v>
      </c>
      <c r="G3021" s="1" t="s">
        <v>116</v>
      </c>
      <c r="H3021" s="1" t="s">
        <v>40</v>
      </c>
      <c r="I3021" s="1" t="s">
        <v>117</v>
      </c>
      <c r="J3021" s="1" t="s">
        <v>81</v>
      </c>
      <c r="K3021" s="1" t="s">
        <v>170</v>
      </c>
      <c r="L3021" s="1" t="s">
        <v>10541</v>
      </c>
      <c r="M3021" s="1" t="s">
        <v>14346</v>
      </c>
      <c r="N3021" s="1" t="s">
        <v>14347</v>
      </c>
      <c r="O3021" s="1" t="s">
        <v>122</v>
      </c>
      <c r="P3021" s="1" t="s">
        <v>246</v>
      </c>
      <c r="Q3021" s="1" t="s">
        <v>247</v>
      </c>
      <c r="R3021" s="1" t="s">
        <v>14348</v>
      </c>
      <c r="S3021" s="1" t="s">
        <v>14054</v>
      </c>
      <c r="T3021" s="1" t="s">
        <v>12971</v>
      </c>
      <c r="U3021" s="1" t="s">
        <v>12825</v>
      </c>
      <c r="V3021" s="18">
        <v>0</v>
      </c>
      <c r="W3021" s="18">
        <v>1.4502314814814815E-2</v>
      </c>
      <c r="X3021" s="18">
        <v>1.4502314814814815E-2</v>
      </c>
      <c r="Y3021" s="1" t="e">
        <f>VLOOKUP(A3021,tickets!A:A,1,0)</f>
        <v>#N/A</v>
      </c>
    </row>
    <row r="3022" spans="1:25" hidden="1" x14ac:dyDescent="0.2">
      <c r="A3022" s="1" t="s">
        <v>12987</v>
      </c>
      <c r="B3022" s="1" t="s">
        <v>132</v>
      </c>
      <c r="C3022" s="1" t="s">
        <v>250</v>
      </c>
      <c r="D3022" s="1" t="s">
        <v>251</v>
      </c>
      <c r="E3022" s="1" t="s">
        <v>302</v>
      </c>
      <c r="F3022" s="1" t="s">
        <v>303</v>
      </c>
      <c r="G3022" s="1" t="s">
        <v>110</v>
      </c>
      <c r="H3022" s="1" t="s">
        <v>50</v>
      </c>
      <c r="I3022" s="1" t="s">
        <v>109</v>
      </c>
      <c r="J3022" s="1" t="s">
        <v>4186</v>
      </c>
      <c r="K3022" s="1" t="s">
        <v>129</v>
      </c>
      <c r="L3022" s="1" t="s">
        <v>12988</v>
      </c>
      <c r="M3022" s="1" t="s">
        <v>14349</v>
      </c>
      <c r="N3022" s="1" t="s">
        <v>14350</v>
      </c>
      <c r="O3022" s="1" t="s">
        <v>122</v>
      </c>
      <c r="P3022" s="1" t="s">
        <v>246</v>
      </c>
      <c r="Q3022" s="1" t="s">
        <v>247</v>
      </c>
      <c r="R3022" s="1" t="s">
        <v>14351</v>
      </c>
      <c r="S3022" s="1" t="s">
        <v>14054</v>
      </c>
      <c r="T3022" s="1" t="s">
        <v>12988</v>
      </c>
      <c r="U3022" s="1" t="s">
        <v>305</v>
      </c>
      <c r="V3022" s="18">
        <v>0</v>
      </c>
      <c r="W3022" s="18">
        <v>0</v>
      </c>
      <c r="X3022" s="18">
        <v>0</v>
      </c>
      <c r="Y3022" s="1" t="e">
        <f>VLOOKUP(A3022,tickets!A:A,1,0)</f>
        <v>#N/A</v>
      </c>
    </row>
    <row r="3023" spans="1:25" x14ac:dyDescent="0.2">
      <c r="A3023" s="1" t="s">
        <v>10657</v>
      </c>
      <c r="B3023" s="1" t="s">
        <v>167</v>
      </c>
      <c r="C3023" s="1" t="s">
        <v>22</v>
      </c>
      <c r="D3023" s="1" t="s">
        <v>22</v>
      </c>
      <c r="E3023" s="1" t="s">
        <v>46</v>
      </c>
      <c r="F3023" s="1" t="s">
        <v>171</v>
      </c>
      <c r="G3023" s="1" t="s">
        <v>110</v>
      </c>
      <c r="H3023" s="1" t="s">
        <v>50</v>
      </c>
      <c r="I3023" s="1" t="s">
        <v>109</v>
      </c>
      <c r="J3023" s="1" t="s">
        <v>81</v>
      </c>
      <c r="K3023" s="1" t="s">
        <v>129</v>
      </c>
      <c r="L3023" s="1" t="s">
        <v>10661</v>
      </c>
      <c r="M3023" s="1" t="s">
        <v>14352</v>
      </c>
      <c r="N3023" s="1" t="s">
        <v>14353</v>
      </c>
      <c r="O3023" s="1" t="s">
        <v>122</v>
      </c>
      <c r="P3023" s="1" t="s">
        <v>266</v>
      </c>
      <c r="Q3023" s="1" t="s">
        <v>330</v>
      </c>
      <c r="R3023" s="1" t="s">
        <v>14354</v>
      </c>
      <c r="S3023" s="1" t="s">
        <v>14054</v>
      </c>
      <c r="T3023" s="1" t="s">
        <v>13133</v>
      </c>
      <c r="U3023" s="1" t="s">
        <v>13134</v>
      </c>
      <c r="V3023" s="18">
        <v>0</v>
      </c>
      <c r="W3023" s="18">
        <v>0</v>
      </c>
      <c r="X3023" s="18">
        <v>0</v>
      </c>
      <c r="Y3023" s="1" t="e">
        <f>VLOOKUP(A3023,tickets!A:A,1,0)</f>
        <v>#N/A</v>
      </c>
    </row>
    <row r="3024" spans="1:25" hidden="1" x14ac:dyDescent="0.2">
      <c r="A3024" s="1" t="s">
        <v>13113</v>
      </c>
      <c r="B3024" s="1" t="s">
        <v>132</v>
      </c>
      <c r="C3024" s="1" t="s">
        <v>250</v>
      </c>
      <c r="D3024" s="1" t="s">
        <v>251</v>
      </c>
      <c r="E3024" s="1" t="s">
        <v>289</v>
      </c>
      <c r="F3024" s="1" t="s">
        <v>290</v>
      </c>
      <c r="G3024" s="1" t="s">
        <v>110</v>
      </c>
      <c r="H3024" s="1" t="s">
        <v>50</v>
      </c>
      <c r="I3024" s="1" t="s">
        <v>109</v>
      </c>
      <c r="J3024" s="1" t="s">
        <v>81</v>
      </c>
      <c r="K3024" s="1" t="s">
        <v>129</v>
      </c>
      <c r="L3024" s="1" t="s">
        <v>269</v>
      </c>
      <c r="M3024" s="1" t="s">
        <v>14355</v>
      </c>
      <c r="N3024" s="1" t="s">
        <v>14356</v>
      </c>
      <c r="O3024" s="1" t="s">
        <v>122</v>
      </c>
      <c r="P3024" s="1" t="s">
        <v>246</v>
      </c>
      <c r="Q3024" s="1" t="s">
        <v>247</v>
      </c>
      <c r="R3024" s="1" t="s">
        <v>14357</v>
      </c>
      <c r="S3024" s="1" t="s">
        <v>14146</v>
      </c>
      <c r="T3024" s="1" t="s">
        <v>269</v>
      </c>
      <c r="U3024" s="1" t="s">
        <v>369</v>
      </c>
      <c r="V3024" s="18">
        <v>3.1250000000000001E-4</v>
      </c>
      <c r="W3024" s="18">
        <v>1.5393518518518519E-3</v>
      </c>
      <c r="X3024" s="18">
        <v>1.2268518518518518E-3</v>
      </c>
      <c r="Y3024" s="1" t="e">
        <f>VLOOKUP(A3024,tickets!A:A,1,0)</f>
        <v>#N/A</v>
      </c>
    </row>
    <row r="3025" spans="1:25" hidden="1" x14ac:dyDescent="0.2">
      <c r="A3025" s="1" t="s">
        <v>12816</v>
      </c>
      <c r="B3025" s="1" t="s">
        <v>115</v>
      </c>
      <c r="C3025" s="1" t="s">
        <v>256</v>
      </c>
      <c r="D3025" s="1" t="s">
        <v>243</v>
      </c>
      <c r="E3025" s="1" t="s">
        <v>258</v>
      </c>
      <c r="F3025" s="1" t="s">
        <v>191</v>
      </c>
      <c r="G3025" s="1" t="s">
        <v>116</v>
      </c>
      <c r="H3025" s="1" t="s">
        <v>40</v>
      </c>
      <c r="I3025" s="1" t="s">
        <v>117</v>
      </c>
      <c r="J3025" s="1" t="s">
        <v>81</v>
      </c>
      <c r="K3025" s="1" t="s">
        <v>111</v>
      </c>
      <c r="L3025" s="1" t="s">
        <v>12817</v>
      </c>
      <c r="M3025" s="1" t="s">
        <v>14358</v>
      </c>
      <c r="N3025" s="1" t="s">
        <v>14359</v>
      </c>
      <c r="O3025" s="1" t="s">
        <v>122</v>
      </c>
      <c r="P3025" s="1" t="s">
        <v>246</v>
      </c>
      <c r="Q3025" s="1" t="s">
        <v>247</v>
      </c>
      <c r="R3025" s="1" t="s">
        <v>14360</v>
      </c>
      <c r="S3025" s="1" t="s">
        <v>13989</v>
      </c>
      <c r="T3025" s="1" t="s">
        <v>12821</v>
      </c>
      <c r="V3025" s="18">
        <v>0</v>
      </c>
      <c r="W3025" s="18">
        <v>0.15171296296296297</v>
      </c>
      <c r="X3025" s="18">
        <v>0.15171296296296297</v>
      </c>
      <c r="Y3025" s="1" t="e">
        <f>VLOOKUP(A3025,tickets!A:A,1,0)</f>
        <v>#N/A</v>
      </c>
    </row>
    <row r="3026" spans="1:25" x14ac:dyDescent="0.2">
      <c r="A3026" s="1" t="s">
        <v>10506</v>
      </c>
      <c r="B3026" s="1" t="s">
        <v>167</v>
      </c>
      <c r="C3026" s="1" t="s">
        <v>22</v>
      </c>
      <c r="D3026" s="1" t="s">
        <v>22</v>
      </c>
      <c r="E3026" s="1" t="s">
        <v>47</v>
      </c>
      <c r="F3026" s="1" t="s">
        <v>205</v>
      </c>
      <c r="G3026" s="1" t="s">
        <v>110</v>
      </c>
      <c r="H3026" s="1" t="s">
        <v>40</v>
      </c>
      <c r="I3026" s="1" t="s">
        <v>117</v>
      </c>
      <c r="J3026" s="1" t="s">
        <v>81</v>
      </c>
      <c r="K3026" s="1" t="s">
        <v>129</v>
      </c>
      <c r="L3026" s="1" t="s">
        <v>10510</v>
      </c>
      <c r="M3026" s="1" t="s">
        <v>14361</v>
      </c>
      <c r="N3026" s="1" t="s">
        <v>14362</v>
      </c>
      <c r="O3026" s="1" t="s">
        <v>122</v>
      </c>
      <c r="P3026" s="1" t="s">
        <v>279</v>
      </c>
      <c r="Q3026" s="1" t="s">
        <v>280</v>
      </c>
      <c r="R3026" s="1" t="s">
        <v>14363</v>
      </c>
      <c r="S3026" s="1" t="s">
        <v>14054</v>
      </c>
      <c r="T3026" s="1" t="s">
        <v>470</v>
      </c>
      <c r="U3026" s="1" t="s">
        <v>470</v>
      </c>
      <c r="V3026" s="18">
        <v>0</v>
      </c>
      <c r="W3026" s="18">
        <v>1.1689814814814816E-3</v>
      </c>
      <c r="X3026" s="18">
        <v>1.1689814814814816E-3</v>
      </c>
      <c r="Y3026" s="1" t="e">
        <f>VLOOKUP(A3026,tickets!A:A,1,0)</f>
        <v>#N/A</v>
      </c>
    </row>
    <row r="3027" spans="1:25" x14ac:dyDescent="0.2">
      <c r="A3027" s="1" t="s">
        <v>10330</v>
      </c>
      <c r="B3027" s="1" t="s">
        <v>112</v>
      </c>
      <c r="C3027" s="1" t="s">
        <v>18</v>
      </c>
      <c r="D3027" s="1" t="s">
        <v>242</v>
      </c>
      <c r="E3027" s="1" t="s">
        <v>61</v>
      </c>
      <c r="F3027" s="1" t="s">
        <v>453</v>
      </c>
      <c r="G3027" s="1" t="s">
        <v>110</v>
      </c>
      <c r="H3027" s="1" t="s">
        <v>50</v>
      </c>
      <c r="I3027" s="1" t="s">
        <v>109</v>
      </c>
      <c r="J3027" s="1" t="s">
        <v>81</v>
      </c>
      <c r="K3027" s="1" t="s">
        <v>111</v>
      </c>
      <c r="L3027" s="1" t="s">
        <v>10334</v>
      </c>
      <c r="M3027" s="1" t="s">
        <v>14364</v>
      </c>
      <c r="N3027" s="1" t="s">
        <v>14365</v>
      </c>
      <c r="O3027" s="1" t="s">
        <v>122</v>
      </c>
      <c r="P3027" s="1" t="s">
        <v>266</v>
      </c>
      <c r="Q3027" s="1" t="s">
        <v>267</v>
      </c>
      <c r="R3027" s="1" t="s">
        <v>14366</v>
      </c>
      <c r="S3027" s="1" t="s">
        <v>13989</v>
      </c>
      <c r="T3027" s="1" t="s">
        <v>10334</v>
      </c>
      <c r="U3027" s="1" t="s">
        <v>10334</v>
      </c>
      <c r="V3027" s="18">
        <v>0</v>
      </c>
      <c r="W3027" s="18">
        <v>2.8703703703703708E-3</v>
      </c>
      <c r="X3027" s="18">
        <v>2.8703703703703708E-3</v>
      </c>
      <c r="Y3027" s="1" t="e">
        <f>VLOOKUP(A3027,tickets!A:A,1,0)</f>
        <v>#N/A</v>
      </c>
    </row>
    <row r="3028" spans="1:25" hidden="1" x14ac:dyDescent="0.2">
      <c r="A3028" s="1" t="s">
        <v>13093</v>
      </c>
      <c r="B3028" s="1" t="s">
        <v>132</v>
      </c>
      <c r="C3028" s="1" t="s">
        <v>250</v>
      </c>
      <c r="D3028" s="1" t="s">
        <v>251</v>
      </c>
      <c r="E3028" s="1" t="s">
        <v>268</v>
      </c>
      <c r="F3028" s="1" t="s">
        <v>367</v>
      </c>
      <c r="G3028" s="1" t="s">
        <v>110</v>
      </c>
      <c r="H3028" s="1" t="s">
        <v>50</v>
      </c>
      <c r="I3028" s="1" t="s">
        <v>109</v>
      </c>
      <c r="J3028" s="1" t="s">
        <v>81</v>
      </c>
      <c r="K3028" s="1" t="s">
        <v>129</v>
      </c>
      <c r="L3028" s="1" t="s">
        <v>13094</v>
      </c>
      <c r="M3028" s="1" t="s">
        <v>14367</v>
      </c>
      <c r="N3028" s="1" t="s">
        <v>14368</v>
      </c>
      <c r="O3028" s="1" t="s">
        <v>122</v>
      </c>
      <c r="P3028" s="1" t="s">
        <v>246</v>
      </c>
      <c r="Q3028" s="1" t="s">
        <v>247</v>
      </c>
      <c r="R3028" s="1" t="s">
        <v>14369</v>
      </c>
      <c r="S3028" s="1" t="s">
        <v>14054</v>
      </c>
      <c r="T3028" s="1" t="s">
        <v>13094</v>
      </c>
      <c r="U3028" s="1" t="s">
        <v>439</v>
      </c>
      <c r="V3028" s="18">
        <v>3.9027777777777779E-2</v>
      </c>
      <c r="W3028" s="18">
        <v>3.9965277777777773E-2</v>
      </c>
      <c r="X3028" s="18">
        <v>9.3750000000000007E-4</v>
      </c>
      <c r="Y3028" s="1" t="e">
        <f>VLOOKUP(A3028,tickets!A:A,1,0)</f>
        <v>#N/A</v>
      </c>
    </row>
    <row r="3029" spans="1:25" x14ac:dyDescent="0.2">
      <c r="A3029" s="1" t="s">
        <v>10902</v>
      </c>
      <c r="B3029" s="1" t="s">
        <v>167</v>
      </c>
      <c r="C3029" s="1" t="s">
        <v>22</v>
      </c>
      <c r="D3029" s="1" t="s">
        <v>22</v>
      </c>
      <c r="E3029" s="1" t="s">
        <v>47</v>
      </c>
      <c r="F3029" s="1" t="s">
        <v>205</v>
      </c>
      <c r="G3029" s="1" t="s">
        <v>110</v>
      </c>
      <c r="H3029" s="1" t="s">
        <v>50</v>
      </c>
      <c r="I3029" s="1" t="s">
        <v>109</v>
      </c>
      <c r="J3029" s="1" t="s">
        <v>81</v>
      </c>
      <c r="K3029" s="1" t="s">
        <v>129</v>
      </c>
      <c r="L3029" s="1" t="s">
        <v>10903</v>
      </c>
      <c r="M3029" s="1" t="s">
        <v>14370</v>
      </c>
      <c r="N3029" s="1" t="s">
        <v>14371</v>
      </c>
      <c r="O3029" s="1" t="s">
        <v>122</v>
      </c>
      <c r="P3029" s="1" t="s">
        <v>279</v>
      </c>
      <c r="Q3029" s="1" t="s">
        <v>280</v>
      </c>
      <c r="R3029" s="1" t="s">
        <v>14372</v>
      </c>
      <c r="S3029" s="1" t="s">
        <v>13996</v>
      </c>
      <c r="T3029" s="1" t="s">
        <v>470</v>
      </c>
      <c r="U3029" s="1" t="s">
        <v>470</v>
      </c>
      <c r="V3029" s="18">
        <v>0</v>
      </c>
      <c r="W3029" s="18">
        <v>1.3194444444444443E-3</v>
      </c>
      <c r="X3029" s="18">
        <v>1.3194444444444443E-3</v>
      </c>
      <c r="Y3029" s="1" t="e">
        <f>VLOOKUP(A3029,tickets!A:A,1,0)</f>
        <v>#N/A</v>
      </c>
    </row>
    <row r="3030" spans="1:25" x14ac:dyDescent="0.2">
      <c r="A3030" s="1" t="s">
        <v>10335</v>
      </c>
      <c r="B3030" s="1" t="s">
        <v>112</v>
      </c>
      <c r="C3030" s="1" t="s">
        <v>18</v>
      </c>
      <c r="D3030" s="1" t="s">
        <v>242</v>
      </c>
      <c r="E3030" s="1" t="s">
        <v>61</v>
      </c>
      <c r="F3030" s="1" t="s">
        <v>453</v>
      </c>
      <c r="G3030" s="1" t="s">
        <v>110</v>
      </c>
      <c r="H3030" s="1" t="s">
        <v>50</v>
      </c>
      <c r="I3030" s="1" t="s">
        <v>109</v>
      </c>
      <c r="J3030" s="1" t="s">
        <v>81</v>
      </c>
      <c r="K3030" s="1" t="s">
        <v>111</v>
      </c>
      <c r="L3030" s="1" t="s">
        <v>10339</v>
      </c>
      <c r="M3030" s="1" t="s">
        <v>14373</v>
      </c>
      <c r="N3030" s="1" t="s">
        <v>14374</v>
      </c>
      <c r="O3030" s="1" t="s">
        <v>122</v>
      </c>
      <c r="P3030" s="1" t="s">
        <v>266</v>
      </c>
      <c r="Q3030" s="1" t="s">
        <v>267</v>
      </c>
      <c r="R3030" s="1" t="s">
        <v>14375</v>
      </c>
      <c r="S3030" s="1" t="s">
        <v>13989</v>
      </c>
      <c r="T3030" s="1" t="s">
        <v>10339</v>
      </c>
      <c r="U3030" s="1" t="s">
        <v>10339</v>
      </c>
      <c r="V3030" s="18">
        <v>0</v>
      </c>
      <c r="W3030" s="18">
        <v>3.0902777777777782E-3</v>
      </c>
      <c r="X3030" s="18">
        <v>3.0902777777777782E-3</v>
      </c>
      <c r="Y3030" s="1" t="e">
        <f>VLOOKUP(A3030,tickets!A:A,1,0)</f>
        <v>#N/A</v>
      </c>
    </row>
    <row r="3031" spans="1:25" x14ac:dyDescent="0.2">
      <c r="A3031" s="1" t="s">
        <v>10365</v>
      </c>
      <c r="B3031" s="1" t="s">
        <v>112</v>
      </c>
      <c r="C3031" s="1" t="s">
        <v>18</v>
      </c>
      <c r="D3031" s="1" t="s">
        <v>242</v>
      </c>
      <c r="E3031" s="1" t="s">
        <v>61</v>
      </c>
      <c r="F3031" s="1" t="s">
        <v>453</v>
      </c>
      <c r="G3031" s="1" t="s">
        <v>110</v>
      </c>
      <c r="H3031" s="1" t="s">
        <v>50</v>
      </c>
      <c r="I3031" s="1" t="s">
        <v>109</v>
      </c>
      <c r="J3031" s="1" t="s">
        <v>81</v>
      </c>
      <c r="K3031" s="1" t="s">
        <v>111</v>
      </c>
      <c r="L3031" s="1" t="s">
        <v>10369</v>
      </c>
      <c r="M3031" s="1" t="s">
        <v>14376</v>
      </c>
      <c r="N3031" s="1" t="s">
        <v>14377</v>
      </c>
      <c r="O3031" s="1" t="s">
        <v>122</v>
      </c>
      <c r="P3031" s="1" t="s">
        <v>266</v>
      </c>
      <c r="Q3031" s="1" t="s">
        <v>267</v>
      </c>
      <c r="R3031" s="1" t="s">
        <v>14378</v>
      </c>
      <c r="S3031" s="1" t="s">
        <v>13989</v>
      </c>
      <c r="T3031" s="1" t="s">
        <v>10369</v>
      </c>
      <c r="U3031" s="1" t="s">
        <v>10369</v>
      </c>
      <c r="V3031" s="18">
        <v>0</v>
      </c>
      <c r="W3031" s="18">
        <v>5.9953703703703697E-3</v>
      </c>
      <c r="X3031" s="18">
        <v>5.9953703703703697E-3</v>
      </c>
      <c r="Y3031" s="1" t="e">
        <f>VLOOKUP(A3031,tickets!A:A,1,0)</f>
        <v>#N/A</v>
      </c>
    </row>
    <row r="3032" spans="1:25" x14ac:dyDescent="0.2">
      <c r="A3032" s="1" t="s">
        <v>10501</v>
      </c>
      <c r="B3032" s="1" t="s">
        <v>115</v>
      </c>
      <c r="C3032" s="1" t="s">
        <v>20</v>
      </c>
      <c r="D3032" s="1" t="s">
        <v>243</v>
      </c>
      <c r="E3032" s="1" t="s">
        <v>65</v>
      </c>
      <c r="F3032" s="1" t="s">
        <v>144</v>
      </c>
      <c r="G3032" s="1" t="s">
        <v>116</v>
      </c>
      <c r="H3032" s="1" t="s">
        <v>40</v>
      </c>
      <c r="I3032" s="1" t="s">
        <v>117</v>
      </c>
      <c r="J3032" s="1" t="s">
        <v>81</v>
      </c>
      <c r="K3032" s="1" t="s">
        <v>111</v>
      </c>
      <c r="L3032" s="1" t="s">
        <v>10505</v>
      </c>
      <c r="M3032" s="1" t="s">
        <v>14379</v>
      </c>
      <c r="N3032" s="1" t="s">
        <v>14380</v>
      </c>
      <c r="O3032" s="1" t="s">
        <v>122</v>
      </c>
      <c r="P3032" s="1" t="s">
        <v>246</v>
      </c>
      <c r="Q3032" s="1" t="s">
        <v>247</v>
      </c>
      <c r="R3032" s="1" t="s">
        <v>14381</v>
      </c>
      <c r="S3032" s="1" t="s">
        <v>13989</v>
      </c>
      <c r="T3032" s="1" t="s">
        <v>12576</v>
      </c>
      <c r="U3032" s="1" t="s">
        <v>12577</v>
      </c>
      <c r="V3032" s="18">
        <v>3.8994907407407404</v>
      </c>
      <c r="W3032" s="18">
        <v>4.0239120370370367</v>
      </c>
      <c r="X3032" s="18">
        <v>0.12442129629629629</v>
      </c>
      <c r="Y3032" s="1" t="e">
        <f>VLOOKUP(A3032,tickets!A:A,1,0)</f>
        <v>#N/A</v>
      </c>
    </row>
    <row r="3033" spans="1:25" x14ac:dyDescent="0.2">
      <c r="A3033" s="1" t="s">
        <v>10390</v>
      </c>
      <c r="B3033" s="1" t="s">
        <v>175</v>
      </c>
      <c r="C3033" s="1" t="s">
        <v>24</v>
      </c>
      <c r="D3033" s="1" t="s">
        <v>24</v>
      </c>
      <c r="E3033" s="1" t="s">
        <v>54</v>
      </c>
      <c r="F3033" s="1" t="s">
        <v>183</v>
      </c>
      <c r="G3033" s="1" t="s">
        <v>110</v>
      </c>
      <c r="H3033" s="1" t="s">
        <v>50</v>
      </c>
      <c r="I3033" s="1" t="s">
        <v>109</v>
      </c>
      <c r="J3033" s="1" t="s">
        <v>81</v>
      </c>
      <c r="K3033" s="1" t="s">
        <v>111</v>
      </c>
      <c r="L3033" s="1" t="s">
        <v>10394</v>
      </c>
      <c r="M3033" s="1" t="s">
        <v>14382</v>
      </c>
      <c r="N3033" s="1" t="s">
        <v>14383</v>
      </c>
      <c r="O3033" s="1" t="s">
        <v>122</v>
      </c>
      <c r="P3033" s="1" t="s">
        <v>266</v>
      </c>
      <c r="Q3033" s="1" t="s">
        <v>330</v>
      </c>
      <c r="R3033" s="1" t="s">
        <v>14384</v>
      </c>
      <c r="S3033" s="1" t="s">
        <v>13989</v>
      </c>
      <c r="T3033" s="1" t="s">
        <v>12603</v>
      </c>
      <c r="V3033" s="18">
        <v>3.0745717592592592</v>
      </c>
      <c r="W3033" s="18">
        <v>3.0751620370370372</v>
      </c>
      <c r="X3033" s="18">
        <v>5.9027777777777778E-4</v>
      </c>
      <c r="Y3033" s="1" t="e">
        <f>VLOOKUP(A3033,tickets!A:A,1,0)</f>
        <v>#N/A</v>
      </c>
    </row>
    <row r="3034" spans="1:25" x14ac:dyDescent="0.2">
      <c r="A3034" s="1" t="s">
        <v>10906</v>
      </c>
      <c r="B3034" s="1" t="s">
        <v>115</v>
      </c>
      <c r="C3034" s="1" t="s">
        <v>18</v>
      </c>
      <c r="D3034" s="1" t="s">
        <v>257</v>
      </c>
      <c r="E3034" s="1" t="s">
        <v>58</v>
      </c>
      <c r="F3034" s="1" t="s">
        <v>218</v>
      </c>
      <c r="G3034" s="1" t="s">
        <v>110</v>
      </c>
      <c r="H3034" s="1" t="s">
        <v>50</v>
      </c>
      <c r="I3034" s="1" t="s">
        <v>109</v>
      </c>
      <c r="J3034" s="1" t="s">
        <v>81</v>
      </c>
      <c r="K3034" s="1" t="s">
        <v>114</v>
      </c>
      <c r="L3034" s="1" t="s">
        <v>10907</v>
      </c>
      <c r="M3034" s="1" t="s">
        <v>14385</v>
      </c>
      <c r="N3034" s="1" t="s">
        <v>14386</v>
      </c>
      <c r="O3034" s="1" t="s">
        <v>122</v>
      </c>
      <c r="P3034" s="1" t="s">
        <v>246</v>
      </c>
      <c r="Q3034" s="1" t="s">
        <v>247</v>
      </c>
      <c r="R3034" s="1" t="s">
        <v>14387</v>
      </c>
      <c r="S3034" s="1" t="s">
        <v>13996</v>
      </c>
      <c r="T3034" s="1" t="s">
        <v>13276</v>
      </c>
      <c r="U3034" s="1" t="s">
        <v>13277</v>
      </c>
      <c r="V3034" s="18">
        <v>7.149305555555556E-2</v>
      </c>
      <c r="W3034" s="18">
        <v>0.29445601851851849</v>
      </c>
      <c r="X3034" s="18">
        <v>0.22296296296296295</v>
      </c>
      <c r="Y3034" s="1" t="e">
        <f>VLOOKUP(A3034,tickets!A:A,1,0)</f>
        <v>#N/A</v>
      </c>
    </row>
    <row r="3035" spans="1:25" x14ac:dyDescent="0.2">
      <c r="A3035" s="1" t="s">
        <v>13582</v>
      </c>
      <c r="B3035" s="1" t="s">
        <v>112</v>
      </c>
      <c r="C3035" s="1" t="s">
        <v>21</v>
      </c>
      <c r="D3035" s="1" t="s">
        <v>17</v>
      </c>
      <c r="E3035" s="1" t="s">
        <v>42</v>
      </c>
      <c r="F3035" s="1" t="s">
        <v>13584</v>
      </c>
      <c r="G3035" s="1" t="s">
        <v>159</v>
      </c>
      <c r="H3035" s="1" t="s">
        <v>40</v>
      </c>
      <c r="I3035" s="1" t="s">
        <v>117</v>
      </c>
      <c r="J3035" s="1" t="s">
        <v>81</v>
      </c>
      <c r="K3035" s="1" t="s">
        <v>121</v>
      </c>
      <c r="L3035" s="1" t="s">
        <v>13583</v>
      </c>
      <c r="M3035" s="1" t="s">
        <v>14388</v>
      </c>
      <c r="N3035" s="1" t="s">
        <v>14389</v>
      </c>
      <c r="O3035" s="1" t="s">
        <v>122</v>
      </c>
      <c r="P3035" s="1" t="s">
        <v>342</v>
      </c>
      <c r="Q3035" s="1" t="s">
        <v>343</v>
      </c>
      <c r="R3035" s="1" t="s">
        <v>14390</v>
      </c>
      <c r="S3035" s="1" t="s">
        <v>14017</v>
      </c>
      <c r="T3035" s="1" t="s">
        <v>14391</v>
      </c>
      <c r="U3035" s="1" t="s">
        <v>14392</v>
      </c>
      <c r="V3035" s="18">
        <v>0</v>
      </c>
      <c r="W3035" s="18">
        <v>1.5277777777777779E-3</v>
      </c>
      <c r="X3035" s="18">
        <v>1.5277777777777779E-3</v>
      </c>
      <c r="Y3035" s="1" t="str">
        <f>VLOOKUP(A3035,tickets!A:A,1,0)</f>
        <v>INC000002646472</v>
      </c>
    </row>
    <row r="3036" spans="1:25" x14ac:dyDescent="0.2">
      <c r="A3036" s="1" t="s">
        <v>10862</v>
      </c>
      <c r="B3036" s="1" t="s">
        <v>115</v>
      </c>
      <c r="C3036" s="1" t="s">
        <v>14</v>
      </c>
      <c r="D3036" s="1" t="s">
        <v>243</v>
      </c>
      <c r="E3036" s="1" t="s">
        <v>52</v>
      </c>
      <c r="F3036" s="1" t="s">
        <v>191</v>
      </c>
      <c r="G3036" s="1" t="s">
        <v>116</v>
      </c>
      <c r="H3036" s="1" t="s">
        <v>40</v>
      </c>
      <c r="I3036" s="1" t="s">
        <v>117</v>
      </c>
      <c r="J3036" s="1" t="s">
        <v>81</v>
      </c>
      <c r="K3036" s="1" t="s">
        <v>118</v>
      </c>
      <c r="L3036" s="1" t="s">
        <v>10866</v>
      </c>
      <c r="M3036" s="1" t="s">
        <v>14393</v>
      </c>
      <c r="N3036" s="1" t="s">
        <v>14394</v>
      </c>
      <c r="O3036" s="1" t="s">
        <v>122</v>
      </c>
      <c r="P3036" s="1" t="s">
        <v>246</v>
      </c>
      <c r="Q3036" s="1" t="s">
        <v>247</v>
      </c>
      <c r="R3036" s="1" t="s">
        <v>14395</v>
      </c>
      <c r="S3036" s="1" t="s">
        <v>14146</v>
      </c>
      <c r="T3036" s="1" t="s">
        <v>13180</v>
      </c>
      <c r="U3036" s="1" t="s">
        <v>13181</v>
      </c>
      <c r="V3036" s="18">
        <v>0</v>
      </c>
      <c r="W3036" s="18">
        <v>0.11239583333333332</v>
      </c>
      <c r="X3036" s="18">
        <v>0.11239583333333332</v>
      </c>
      <c r="Y3036" s="1" t="e">
        <f>VLOOKUP(A3036,tickets!A:A,1,0)</f>
        <v>#N/A</v>
      </c>
    </row>
    <row r="3037" spans="1:25" x14ac:dyDescent="0.2">
      <c r="A3037" s="1" t="s">
        <v>13778</v>
      </c>
      <c r="B3037" s="1" t="s">
        <v>167</v>
      </c>
      <c r="C3037" s="1" t="s">
        <v>22</v>
      </c>
      <c r="D3037" s="1" t="s">
        <v>22</v>
      </c>
      <c r="E3037" s="1" t="s">
        <v>46</v>
      </c>
      <c r="F3037" s="1" t="s">
        <v>171</v>
      </c>
      <c r="G3037" s="1" t="s">
        <v>110</v>
      </c>
      <c r="H3037" s="1" t="s">
        <v>50</v>
      </c>
      <c r="I3037" s="1" t="s">
        <v>109</v>
      </c>
      <c r="J3037" s="1" t="s">
        <v>81</v>
      </c>
      <c r="K3037" s="1" t="s">
        <v>129</v>
      </c>
      <c r="L3037" s="1" t="s">
        <v>13782</v>
      </c>
      <c r="M3037" s="1" t="s">
        <v>14396</v>
      </c>
      <c r="N3037" s="1" t="s">
        <v>14397</v>
      </c>
      <c r="O3037" s="1" t="s">
        <v>122</v>
      </c>
      <c r="P3037" s="1" t="s">
        <v>266</v>
      </c>
      <c r="Q3037" s="1" t="s">
        <v>330</v>
      </c>
      <c r="R3037" s="1" t="s">
        <v>14398</v>
      </c>
      <c r="S3037" s="1" t="s">
        <v>14017</v>
      </c>
      <c r="T3037" s="1" t="s">
        <v>14399</v>
      </c>
      <c r="U3037" s="1" t="s">
        <v>14400</v>
      </c>
      <c r="V3037" s="18">
        <v>0</v>
      </c>
      <c r="W3037" s="18">
        <v>0</v>
      </c>
      <c r="X3037" s="18">
        <v>0</v>
      </c>
      <c r="Y3037" s="1" t="str">
        <f>VLOOKUP(A3037,tickets!A:A,1,0)</f>
        <v>INC000002647358</v>
      </c>
    </row>
    <row r="3038" spans="1:25" x14ac:dyDescent="0.2">
      <c r="A3038" s="1" t="s">
        <v>10652</v>
      </c>
      <c r="B3038" s="1" t="s">
        <v>167</v>
      </c>
      <c r="C3038" s="1" t="s">
        <v>22</v>
      </c>
      <c r="D3038" s="1" t="s">
        <v>22</v>
      </c>
      <c r="E3038" s="1" t="s">
        <v>665</v>
      </c>
      <c r="F3038" s="1" t="s">
        <v>667</v>
      </c>
      <c r="G3038" s="1" t="s">
        <v>116</v>
      </c>
      <c r="H3038" s="1" t="s">
        <v>50</v>
      </c>
      <c r="I3038" s="1" t="s">
        <v>109</v>
      </c>
      <c r="J3038" s="1" t="s">
        <v>81</v>
      </c>
      <c r="K3038" s="1" t="s">
        <v>111</v>
      </c>
      <c r="L3038" s="1" t="s">
        <v>10656</v>
      </c>
      <c r="M3038" s="1" t="s">
        <v>14401</v>
      </c>
      <c r="N3038" s="1" t="s">
        <v>14402</v>
      </c>
      <c r="O3038" s="1" t="s">
        <v>122</v>
      </c>
      <c r="P3038" s="1" t="s">
        <v>266</v>
      </c>
      <c r="Q3038" s="1" t="s">
        <v>1046</v>
      </c>
      <c r="R3038" s="1" t="s">
        <v>14403</v>
      </c>
      <c r="S3038" s="1" t="s">
        <v>14054</v>
      </c>
      <c r="T3038" s="1" t="s">
        <v>1047</v>
      </c>
      <c r="U3038" s="1" t="s">
        <v>1048</v>
      </c>
      <c r="V3038" s="18">
        <v>0</v>
      </c>
      <c r="W3038" s="18">
        <v>2.7442129629629632E-2</v>
      </c>
      <c r="X3038" s="18">
        <v>2.7442129629629632E-2</v>
      </c>
      <c r="Y3038" s="1" t="e">
        <f>VLOOKUP(A3038,tickets!A:A,1,0)</f>
        <v>#N/A</v>
      </c>
    </row>
    <row r="3039" spans="1:25" hidden="1" x14ac:dyDescent="0.2">
      <c r="A3039" s="1" t="s">
        <v>13078</v>
      </c>
      <c r="B3039" s="1" t="s">
        <v>132</v>
      </c>
      <c r="C3039" s="1" t="s">
        <v>250</v>
      </c>
      <c r="D3039" s="1" t="s">
        <v>251</v>
      </c>
      <c r="E3039" s="1" t="s">
        <v>289</v>
      </c>
      <c r="F3039" s="1" t="s">
        <v>290</v>
      </c>
      <c r="G3039" s="1" t="s">
        <v>110</v>
      </c>
      <c r="H3039" s="1" t="s">
        <v>50</v>
      </c>
      <c r="I3039" s="1" t="s">
        <v>109</v>
      </c>
      <c r="J3039" s="1" t="s">
        <v>81</v>
      </c>
      <c r="K3039" s="1" t="s">
        <v>129</v>
      </c>
      <c r="L3039" s="1" t="s">
        <v>254</v>
      </c>
      <c r="M3039" s="1" t="s">
        <v>14404</v>
      </c>
      <c r="N3039" s="1" t="s">
        <v>14405</v>
      </c>
      <c r="O3039" s="1" t="s">
        <v>122</v>
      </c>
      <c r="P3039" s="1" t="s">
        <v>246</v>
      </c>
      <c r="Q3039" s="1" t="s">
        <v>247</v>
      </c>
      <c r="R3039" s="1" t="s">
        <v>14406</v>
      </c>
      <c r="S3039" s="1" t="s">
        <v>14146</v>
      </c>
      <c r="T3039" s="1" t="s">
        <v>254</v>
      </c>
      <c r="U3039" s="1" t="s">
        <v>346</v>
      </c>
      <c r="V3039" s="18">
        <v>4.2245370370370371E-3</v>
      </c>
      <c r="W3039" s="18">
        <v>5.9027777777777776E-3</v>
      </c>
      <c r="X3039" s="18">
        <v>1.6782407407407406E-3</v>
      </c>
      <c r="Y3039" s="1" t="e">
        <f>VLOOKUP(A3039,tickets!A:A,1,0)</f>
        <v>#N/A</v>
      </c>
    </row>
    <row r="3040" spans="1:25" x14ac:dyDescent="0.2">
      <c r="A3040" s="1" t="s">
        <v>10791</v>
      </c>
      <c r="B3040" s="1" t="s">
        <v>167</v>
      </c>
      <c r="C3040" s="1" t="s">
        <v>22</v>
      </c>
      <c r="D3040" s="1" t="s">
        <v>22</v>
      </c>
      <c r="E3040" s="1" t="s">
        <v>665</v>
      </c>
      <c r="F3040" s="1" t="s">
        <v>667</v>
      </c>
      <c r="G3040" s="1" t="s">
        <v>116</v>
      </c>
      <c r="H3040" s="1" t="s">
        <v>50</v>
      </c>
      <c r="I3040" s="1" t="s">
        <v>109</v>
      </c>
      <c r="J3040" s="1" t="s">
        <v>81</v>
      </c>
      <c r="K3040" s="1" t="s">
        <v>111</v>
      </c>
      <c r="L3040" s="1" t="s">
        <v>10795</v>
      </c>
      <c r="M3040" s="1" t="s">
        <v>14407</v>
      </c>
      <c r="N3040" s="1" t="s">
        <v>14408</v>
      </c>
      <c r="O3040" s="1" t="s">
        <v>122</v>
      </c>
      <c r="P3040" s="1" t="s">
        <v>266</v>
      </c>
      <c r="Q3040" s="1" t="s">
        <v>1046</v>
      </c>
      <c r="R3040" s="1" t="s">
        <v>14409</v>
      </c>
      <c r="S3040" s="1" t="s">
        <v>14146</v>
      </c>
      <c r="T3040" s="1" t="s">
        <v>1049</v>
      </c>
      <c r="U3040" s="1" t="s">
        <v>1048</v>
      </c>
      <c r="V3040" s="18">
        <v>0</v>
      </c>
      <c r="W3040" s="18">
        <v>4.0625000000000001E-2</v>
      </c>
      <c r="X3040" s="18">
        <v>4.0625000000000001E-2</v>
      </c>
      <c r="Y3040" s="1" t="e">
        <f>VLOOKUP(A3040,tickets!A:A,1,0)</f>
        <v>#N/A</v>
      </c>
    </row>
    <row r="3041" spans="1:25" hidden="1" x14ac:dyDescent="0.2">
      <c r="A3041" s="1" t="s">
        <v>14410</v>
      </c>
      <c r="B3041" s="1" t="s">
        <v>132</v>
      </c>
      <c r="C3041" s="1" t="s">
        <v>242</v>
      </c>
      <c r="D3041" s="1" t="s">
        <v>251</v>
      </c>
      <c r="E3041" s="1" t="s">
        <v>281</v>
      </c>
      <c r="F3041" s="1" t="s">
        <v>282</v>
      </c>
      <c r="G3041" s="1" t="s">
        <v>110</v>
      </c>
      <c r="H3041" s="1" t="s">
        <v>50</v>
      </c>
      <c r="I3041" s="1" t="s">
        <v>109</v>
      </c>
      <c r="J3041" s="1" t="s">
        <v>4186</v>
      </c>
      <c r="K3041" s="1" t="s">
        <v>114</v>
      </c>
      <c r="L3041" s="1" t="s">
        <v>14411</v>
      </c>
      <c r="M3041" s="1" t="s">
        <v>14412</v>
      </c>
      <c r="N3041" s="1" t="s">
        <v>14413</v>
      </c>
      <c r="O3041" s="1" t="s">
        <v>122</v>
      </c>
      <c r="P3041" s="1" t="s">
        <v>266</v>
      </c>
      <c r="Q3041" s="1" t="s">
        <v>283</v>
      </c>
      <c r="R3041" s="1" t="s">
        <v>14414</v>
      </c>
      <c r="S3041" s="1" t="s">
        <v>14068</v>
      </c>
      <c r="T3041" s="1" t="s">
        <v>14415</v>
      </c>
      <c r="U3041" s="1" t="s">
        <v>14296</v>
      </c>
      <c r="V3041" s="18">
        <v>0</v>
      </c>
      <c r="W3041" s="18">
        <v>0</v>
      </c>
      <c r="X3041" s="18">
        <v>0</v>
      </c>
      <c r="Y3041" s="1" t="e">
        <f>VLOOKUP(A3041,tickets!A:A,1,0)</f>
        <v>#N/A</v>
      </c>
    </row>
    <row r="3042" spans="1:25" x14ac:dyDescent="0.2">
      <c r="A3042" s="1" t="s">
        <v>10831</v>
      </c>
      <c r="B3042" s="1" t="s">
        <v>167</v>
      </c>
      <c r="C3042" s="1" t="s">
        <v>22</v>
      </c>
      <c r="D3042" s="1" t="s">
        <v>22</v>
      </c>
      <c r="E3042" s="1" t="s">
        <v>665</v>
      </c>
      <c r="F3042" s="1" t="s">
        <v>667</v>
      </c>
      <c r="G3042" s="1" t="s">
        <v>116</v>
      </c>
      <c r="H3042" s="1" t="s">
        <v>50</v>
      </c>
      <c r="I3042" s="1" t="s">
        <v>109</v>
      </c>
      <c r="J3042" s="1" t="s">
        <v>81</v>
      </c>
      <c r="K3042" s="1" t="s">
        <v>111</v>
      </c>
      <c r="L3042" s="1" t="s">
        <v>10835</v>
      </c>
      <c r="M3042" s="1" t="s">
        <v>14416</v>
      </c>
      <c r="N3042" s="1" t="s">
        <v>14417</v>
      </c>
      <c r="O3042" s="1" t="s">
        <v>122</v>
      </c>
      <c r="P3042" s="1" t="s">
        <v>266</v>
      </c>
      <c r="Q3042" s="1" t="s">
        <v>330</v>
      </c>
      <c r="R3042" s="1" t="s">
        <v>14418</v>
      </c>
      <c r="S3042" s="1" t="s">
        <v>14146</v>
      </c>
      <c r="T3042" s="1" t="s">
        <v>13172</v>
      </c>
      <c r="U3042" s="1" t="s">
        <v>13177</v>
      </c>
      <c r="V3042" s="18">
        <v>0</v>
      </c>
      <c r="W3042" s="18">
        <v>0.12690972222222222</v>
      </c>
      <c r="X3042" s="18">
        <v>0.12690972222222222</v>
      </c>
      <c r="Y3042" s="1" t="e">
        <f>VLOOKUP(A3042,tickets!A:A,1,0)</f>
        <v>#N/A</v>
      </c>
    </row>
    <row r="3043" spans="1:25" hidden="1" x14ac:dyDescent="0.2">
      <c r="A3043" s="1" t="s">
        <v>14419</v>
      </c>
      <c r="B3043" s="1" t="s">
        <v>175</v>
      </c>
      <c r="C3043" s="1" t="s">
        <v>24</v>
      </c>
      <c r="D3043" s="1" t="s">
        <v>24</v>
      </c>
      <c r="E3043" s="1" t="s">
        <v>54</v>
      </c>
      <c r="F3043" s="1" t="s">
        <v>183</v>
      </c>
      <c r="G3043" s="1" t="s">
        <v>110</v>
      </c>
      <c r="H3043" s="1" t="s">
        <v>50</v>
      </c>
      <c r="I3043" s="1" t="s">
        <v>109</v>
      </c>
      <c r="J3043" s="1" t="s">
        <v>80</v>
      </c>
      <c r="K3043" s="1" t="s">
        <v>111</v>
      </c>
      <c r="L3043" s="1" t="s">
        <v>14420</v>
      </c>
      <c r="M3043" s="1" t="s">
        <v>14421</v>
      </c>
      <c r="N3043" s="1" t="s">
        <v>14422</v>
      </c>
      <c r="O3043" s="1" t="s">
        <v>122</v>
      </c>
      <c r="P3043" s="1" t="s">
        <v>266</v>
      </c>
      <c r="Q3043" s="1" t="s">
        <v>330</v>
      </c>
      <c r="R3043" s="1" t="s">
        <v>14423</v>
      </c>
      <c r="S3043" s="1" t="s">
        <v>14017</v>
      </c>
      <c r="U3043" s="1" t="s">
        <v>14424</v>
      </c>
      <c r="V3043" s="18">
        <v>1.0254629629629629E-2</v>
      </c>
      <c r="W3043" s="18">
        <v>0.70204861111111105</v>
      </c>
      <c r="X3043" s="18">
        <v>0.69179398148148152</v>
      </c>
      <c r="Y3043" s="1" t="e">
        <f>VLOOKUP(A3043,tickets!A:A,1,0)</f>
        <v>#N/A</v>
      </c>
    </row>
    <row r="3044" spans="1:25" hidden="1" x14ac:dyDescent="0.2">
      <c r="A3044" s="1" t="s">
        <v>12933</v>
      </c>
      <c r="B3044" s="1" t="s">
        <v>132</v>
      </c>
      <c r="C3044" s="1" t="s">
        <v>250</v>
      </c>
      <c r="D3044" s="1" t="s">
        <v>251</v>
      </c>
      <c r="E3044" s="1" t="s">
        <v>289</v>
      </c>
      <c r="F3044" s="1" t="s">
        <v>290</v>
      </c>
      <c r="G3044" s="1" t="s">
        <v>110</v>
      </c>
      <c r="H3044" s="1" t="s">
        <v>50</v>
      </c>
      <c r="I3044" s="1" t="s">
        <v>109</v>
      </c>
      <c r="J3044" s="1" t="s">
        <v>80</v>
      </c>
      <c r="K3044" s="1" t="s">
        <v>129</v>
      </c>
      <c r="L3044" s="1" t="s">
        <v>269</v>
      </c>
      <c r="M3044" s="1" t="s">
        <v>14425</v>
      </c>
      <c r="N3044" s="1" t="s">
        <v>14426</v>
      </c>
      <c r="O3044" s="1" t="s">
        <v>122</v>
      </c>
      <c r="P3044" s="1" t="s">
        <v>246</v>
      </c>
      <c r="Q3044" s="1" t="s">
        <v>247</v>
      </c>
      <c r="R3044" s="1" t="s">
        <v>14427</v>
      </c>
      <c r="S3044" s="1" t="s">
        <v>14054</v>
      </c>
      <c r="T3044" s="1" t="s">
        <v>269</v>
      </c>
      <c r="U3044" s="1" t="s">
        <v>369</v>
      </c>
      <c r="V3044" s="18">
        <v>5.5555555555555556E-4</v>
      </c>
      <c r="W3044" s="18">
        <v>1.2962962962962963E-3</v>
      </c>
      <c r="X3044" s="18">
        <v>7.407407407407407E-4</v>
      </c>
      <c r="Y3044" s="1" t="e">
        <f>VLOOKUP(A3044,tickets!A:A,1,0)</f>
        <v>#N/A</v>
      </c>
    </row>
    <row r="3045" spans="1:25" hidden="1" x14ac:dyDescent="0.2">
      <c r="A3045" s="1" t="s">
        <v>13398</v>
      </c>
      <c r="B3045" s="1" t="s">
        <v>173</v>
      </c>
      <c r="C3045" s="1" t="s">
        <v>327</v>
      </c>
      <c r="D3045" s="1" t="s">
        <v>251</v>
      </c>
      <c r="E3045" s="1" t="s">
        <v>352</v>
      </c>
      <c r="F3045" s="1" t="s">
        <v>389</v>
      </c>
      <c r="G3045" s="1" t="s">
        <v>110</v>
      </c>
      <c r="H3045" s="1" t="s">
        <v>50</v>
      </c>
      <c r="I3045" s="1" t="s">
        <v>109</v>
      </c>
      <c r="J3045" s="1" t="s">
        <v>4186</v>
      </c>
      <c r="K3045" s="1" t="s">
        <v>114</v>
      </c>
      <c r="L3045" s="1" t="s">
        <v>13399</v>
      </c>
      <c r="M3045" s="1" t="s">
        <v>14428</v>
      </c>
      <c r="N3045" s="1" t="s">
        <v>14429</v>
      </c>
      <c r="O3045" s="1" t="s">
        <v>122</v>
      </c>
      <c r="P3045" s="1" t="s">
        <v>246</v>
      </c>
      <c r="Q3045" s="1" t="s">
        <v>247</v>
      </c>
      <c r="R3045" s="1" t="s">
        <v>14430</v>
      </c>
      <c r="S3045" s="1" t="s">
        <v>13996</v>
      </c>
      <c r="T3045" s="1" t="s">
        <v>13403</v>
      </c>
      <c r="U3045" s="1" t="s">
        <v>6374</v>
      </c>
      <c r="V3045" s="18">
        <v>0</v>
      </c>
      <c r="W3045" s="18">
        <v>0</v>
      </c>
      <c r="X3045" s="18">
        <v>0</v>
      </c>
      <c r="Y3045" s="1" t="e">
        <f>VLOOKUP(A3045,tickets!A:A,1,0)</f>
        <v>#N/A</v>
      </c>
    </row>
    <row r="3046" spans="1:25" hidden="1" x14ac:dyDescent="0.2">
      <c r="A3046" s="1" t="s">
        <v>13300</v>
      </c>
      <c r="B3046" s="1" t="s">
        <v>132</v>
      </c>
      <c r="C3046" s="1" t="s">
        <v>250</v>
      </c>
      <c r="D3046" s="1" t="s">
        <v>251</v>
      </c>
      <c r="E3046" s="1" t="s">
        <v>289</v>
      </c>
      <c r="F3046" s="1" t="s">
        <v>290</v>
      </c>
      <c r="G3046" s="1" t="s">
        <v>110</v>
      </c>
      <c r="H3046" s="1" t="s">
        <v>50</v>
      </c>
      <c r="I3046" s="1" t="s">
        <v>109</v>
      </c>
      <c r="J3046" s="1" t="s">
        <v>81</v>
      </c>
      <c r="K3046" s="1" t="s">
        <v>129</v>
      </c>
      <c r="L3046" s="1" t="s">
        <v>269</v>
      </c>
      <c r="M3046" s="1" t="s">
        <v>14431</v>
      </c>
      <c r="N3046" s="1" t="s">
        <v>14432</v>
      </c>
      <c r="O3046" s="1" t="s">
        <v>122</v>
      </c>
      <c r="P3046" s="1" t="s">
        <v>246</v>
      </c>
      <c r="Q3046" s="1" t="s">
        <v>247</v>
      </c>
      <c r="R3046" s="1" t="s">
        <v>14433</v>
      </c>
      <c r="S3046" s="1" t="s">
        <v>13996</v>
      </c>
      <c r="T3046" s="1" t="s">
        <v>269</v>
      </c>
      <c r="U3046" s="1" t="s">
        <v>369</v>
      </c>
      <c r="V3046" s="18">
        <v>6.5972222222222213E-4</v>
      </c>
      <c r="W3046" s="18">
        <v>1.5624999999999999E-3</v>
      </c>
      <c r="X3046" s="18">
        <v>9.0277777777777784E-4</v>
      </c>
      <c r="Y3046" s="1" t="e">
        <f>VLOOKUP(A3046,tickets!A:A,1,0)</f>
        <v>#N/A</v>
      </c>
    </row>
    <row r="3047" spans="1:25" x14ac:dyDescent="0.2">
      <c r="A3047" s="1" t="s">
        <v>10912</v>
      </c>
      <c r="B3047" s="1" t="s">
        <v>112</v>
      </c>
      <c r="C3047" s="1" t="s">
        <v>18</v>
      </c>
      <c r="D3047" s="1" t="s">
        <v>18</v>
      </c>
      <c r="E3047" s="1" t="s">
        <v>499</v>
      </c>
      <c r="F3047" s="1" t="s">
        <v>1770</v>
      </c>
      <c r="G3047" s="1" t="s">
        <v>110</v>
      </c>
      <c r="H3047" s="1" t="s">
        <v>50</v>
      </c>
      <c r="I3047" s="1" t="s">
        <v>109</v>
      </c>
      <c r="J3047" s="1" t="s">
        <v>81</v>
      </c>
      <c r="K3047" s="1" t="s">
        <v>111</v>
      </c>
      <c r="L3047" s="1" t="s">
        <v>10913</v>
      </c>
      <c r="M3047" s="1" t="s">
        <v>14434</v>
      </c>
      <c r="N3047" s="1" t="s">
        <v>14435</v>
      </c>
      <c r="O3047" s="1" t="s">
        <v>122</v>
      </c>
      <c r="P3047" s="1" t="s">
        <v>266</v>
      </c>
      <c r="Q3047" s="1" t="s">
        <v>267</v>
      </c>
      <c r="R3047" s="1" t="s">
        <v>14436</v>
      </c>
      <c r="S3047" s="1" t="s">
        <v>13996</v>
      </c>
      <c r="U3047" s="1" t="s">
        <v>6339</v>
      </c>
      <c r="V3047" s="18">
        <v>0</v>
      </c>
      <c r="W3047" s="18">
        <v>1.8287037037037037E-3</v>
      </c>
      <c r="X3047" s="18">
        <v>1.8287037037037037E-3</v>
      </c>
      <c r="Y3047" s="1" t="e">
        <f>VLOOKUP(A3047,tickets!A:A,1,0)</f>
        <v>#N/A</v>
      </c>
    </row>
    <row r="3048" spans="1:25" hidden="1" x14ac:dyDescent="0.2">
      <c r="A3048" s="1" t="s">
        <v>10914</v>
      </c>
      <c r="B3048" s="1" t="s">
        <v>112</v>
      </c>
      <c r="C3048" s="1" t="s">
        <v>18</v>
      </c>
      <c r="D3048" s="1" t="s">
        <v>18</v>
      </c>
      <c r="E3048" s="1" t="s">
        <v>499</v>
      </c>
      <c r="F3048" s="1" t="s">
        <v>1770</v>
      </c>
      <c r="G3048" s="1" t="s">
        <v>159</v>
      </c>
      <c r="H3048" s="1" t="s">
        <v>36</v>
      </c>
      <c r="I3048" s="1" t="s">
        <v>84</v>
      </c>
      <c r="J3048" s="1" t="s">
        <v>80</v>
      </c>
      <c r="K3048" s="1" t="s">
        <v>111</v>
      </c>
      <c r="L3048" s="1" t="s">
        <v>10915</v>
      </c>
      <c r="M3048" s="1" t="s">
        <v>14437</v>
      </c>
      <c r="N3048" s="1" t="s">
        <v>14438</v>
      </c>
      <c r="O3048" s="1" t="s">
        <v>122</v>
      </c>
      <c r="P3048" s="1" t="s">
        <v>266</v>
      </c>
      <c r="Q3048" s="1" t="s">
        <v>267</v>
      </c>
      <c r="R3048" s="1" t="s">
        <v>14439</v>
      </c>
      <c r="S3048" s="1" t="s">
        <v>13996</v>
      </c>
      <c r="T3048" s="1" t="s">
        <v>10915</v>
      </c>
      <c r="U3048" s="1" t="s">
        <v>6339</v>
      </c>
      <c r="V3048" s="18">
        <v>0</v>
      </c>
      <c r="W3048" s="18">
        <v>2.2685185185185182E-3</v>
      </c>
      <c r="X3048" s="18">
        <v>2.2685185185185182E-3</v>
      </c>
      <c r="Y3048" s="1" t="e">
        <f>VLOOKUP(A3048,tickets!A:A,1,0)</f>
        <v>#N/A</v>
      </c>
    </row>
    <row r="3049" spans="1:25" x14ac:dyDescent="0.2">
      <c r="A3049" s="1" t="s">
        <v>10918</v>
      </c>
      <c r="B3049" s="1" t="s">
        <v>112</v>
      </c>
      <c r="C3049" s="1" t="s">
        <v>18</v>
      </c>
      <c r="D3049" s="1" t="s">
        <v>18</v>
      </c>
      <c r="E3049" s="1" t="s">
        <v>499</v>
      </c>
      <c r="F3049" s="1" t="s">
        <v>1770</v>
      </c>
      <c r="G3049" s="1" t="s">
        <v>110</v>
      </c>
      <c r="H3049" s="1" t="s">
        <v>50</v>
      </c>
      <c r="I3049" s="1" t="s">
        <v>109</v>
      </c>
      <c r="J3049" s="1" t="s">
        <v>81</v>
      </c>
      <c r="K3049" s="1" t="s">
        <v>111</v>
      </c>
      <c r="L3049" s="1" t="s">
        <v>10919</v>
      </c>
      <c r="M3049" s="1" t="s">
        <v>14440</v>
      </c>
      <c r="N3049" s="1" t="s">
        <v>14441</v>
      </c>
      <c r="O3049" s="1" t="s">
        <v>122</v>
      </c>
      <c r="P3049" s="1" t="s">
        <v>266</v>
      </c>
      <c r="Q3049" s="1" t="s">
        <v>267</v>
      </c>
      <c r="R3049" s="1" t="s">
        <v>14442</v>
      </c>
      <c r="S3049" s="1" t="s">
        <v>13996</v>
      </c>
      <c r="T3049" s="1" t="s">
        <v>10919</v>
      </c>
      <c r="U3049" s="1" t="s">
        <v>6339</v>
      </c>
      <c r="V3049" s="18">
        <v>0</v>
      </c>
      <c r="W3049" s="18">
        <v>3.530092592592592E-3</v>
      </c>
      <c r="X3049" s="18">
        <v>3.530092592592592E-3</v>
      </c>
      <c r="Y3049" s="1" t="e">
        <f>VLOOKUP(A3049,tickets!A:A,1,0)</f>
        <v>#N/A</v>
      </c>
    </row>
    <row r="3050" spans="1:25" hidden="1" x14ac:dyDescent="0.2">
      <c r="A3050" s="1" t="s">
        <v>14443</v>
      </c>
      <c r="B3050" s="1" t="s">
        <v>132</v>
      </c>
      <c r="C3050" s="1" t="s">
        <v>309</v>
      </c>
      <c r="D3050" s="1" t="s">
        <v>257</v>
      </c>
      <c r="E3050" s="1" t="s">
        <v>284</v>
      </c>
      <c r="F3050" s="1" t="s">
        <v>471</v>
      </c>
      <c r="G3050" s="1" t="s">
        <v>116</v>
      </c>
      <c r="H3050" s="1" t="s">
        <v>40</v>
      </c>
      <c r="I3050" s="1" t="s">
        <v>117</v>
      </c>
      <c r="J3050" s="1" t="s">
        <v>81</v>
      </c>
      <c r="K3050" s="1" t="s">
        <v>111</v>
      </c>
      <c r="L3050" s="1" t="s">
        <v>8963</v>
      </c>
      <c r="M3050" s="1" t="s">
        <v>14444</v>
      </c>
      <c r="N3050" s="1" t="s">
        <v>14445</v>
      </c>
      <c r="O3050" s="1" t="s">
        <v>122</v>
      </c>
      <c r="P3050" s="1" t="s">
        <v>199</v>
      </c>
      <c r="Q3050" s="1" t="s">
        <v>115</v>
      </c>
      <c r="R3050" s="1" t="s">
        <v>14446</v>
      </c>
      <c r="S3050" s="1" t="s">
        <v>14017</v>
      </c>
      <c r="T3050" s="1" t="s">
        <v>13214</v>
      </c>
      <c r="V3050" s="18">
        <v>9.2592592592592585E-4</v>
      </c>
      <c r="W3050" s="18">
        <v>6.0185185185185177E-3</v>
      </c>
      <c r="X3050" s="18">
        <v>5.0925925925925921E-3</v>
      </c>
      <c r="Y3050" s="1" t="e">
        <f>VLOOKUP(A3050,tickets!A:A,1,0)</f>
        <v>#N/A</v>
      </c>
    </row>
    <row r="3051" spans="1:25" hidden="1" x14ac:dyDescent="0.2">
      <c r="A3051" s="1" t="s">
        <v>10693</v>
      </c>
      <c r="B3051" s="1" t="s">
        <v>115</v>
      </c>
      <c r="C3051" s="1" t="s">
        <v>14</v>
      </c>
      <c r="D3051" s="1" t="s">
        <v>243</v>
      </c>
      <c r="E3051" s="1" t="s">
        <v>51</v>
      </c>
      <c r="F3051" s="1" t="s">
        <v>405</v>
      </c>
      <c r="G3051" s="1" t="s">
        <v>116</v>
      </c>
      <c r="H3051" s="1" t="s">
        <v>40</v>
      </c>
      <c r="I3051" s="1" t="s">
        <v>117</v>
      </c>
      <c r="J3051" s="1" t="s">
        <v>80</v>
      </c>
      <c r="K3051" s="1" t="s">
        <v>10694</v>
      </c>
      <c r="L3051" s="1" t="s">
        <v>10698</v>
      </c>
      <c r="M3051" s="1" t="s">
        <v>14447</v>
      </c>
      <c r="N3051" s="1" t="s">
        <v>14448</v>
      </c>
      <c r="O3051" s="1" t="s">
        <v>122</v>
      </c>
      <c r="P3051" s="1" t="s">
        <v>246</v>
      </c>
      <c r="Q3051" s="1" t="s">
        <v>247</v>
      </c>
      <c r="R3051" s="1" t="s">
        <v>14449</v>
      </c>
      <c r="S3051" s="1" t="s">
        <v>14054</v>
      </c>
      <c r="T3051" s="1" t="s">
        <v>13013</v>
      </c>
      <c r="U3051" s="1" t="s">
        <v>13014</v>
      </c>
      <c r="V3051" s="18">
        <v>0.24306712962962962</v>
      </c>
      <c r="W3051" s="18">
        <v>0.26081018518518517</v>
      </c>
      <c r="X3051" s="18">
        <v>1.7743055555555557E-2</v>
      </c>
      <c r="Y3051" s="1" t="e">
        <f>VLOOKUP(A3051,tickets!A:A,1,0)</f>
        <v>#N/A</v>
      </c>
    </row>
    <row r="3052" spans="1:25" x14ac:dyDescent="0.2">
      <c r="A3052" s="1" t="s">
        <v>14450</v>
      </c>
      <c r="B3052" s="1" t="s">
        <v>112</v>
      </c>
      <c r="C3052" s="1" t="s">
        <v>20</v>
      </c>
      <c r="D3052" s="1" t="s">
        <v>242</v>
      </c>
      <c r="E3052" s="1" t="s">
        <v>67</v>
      </c>
      <c r="F3052" s="1" t="s">
        <v>147</v>
      </c>
      <c r="G3052" s="1" t="s">
        <v>110</v>
      </c>
      <c r="H3052" s="1" t="s">
        <v>50</v>
      </c>
      <c r="I3052" s="1" t="s">
        <v>109</v>
      </c>
      <c r="J3052" s="1" t="s">
        <v>81</v>
      </c>
      <c r="K3052" s="1" t="s">
        <v>737</v>
      </c>
      <c r="L3052" s="1" t="s">
        <v>14451</v>
      </c>
      <c r="M3052" s="1" t="s">
        <v>14452</v>
      </c>
      <c r="N3052" s="1" t="s">
        <v>14453</v>
      </c>
      <c r="O3052" s="1" t="s">
        <v>122</v>
      </c>
      <c r="P3052" s="1" t="s">
        <v>266</v>
      </c>
      <c r="Q3052" s="1" t="s">
        <v>417</v>
      </c>
      <c r="R3052" s="1" t="s">
        <v>14454</v>
      </c>
      <c r="S3052" s="1" t="s">
        <v>14017</v>
      </c>
      <c r="T3052" s="1" t="s">
        <v>14455</v>
      </c>
      <c r="U3052" s="1" t="s">
        <v>14456</v>
      </c>
      <c r="V3052" s="18">
        <v>1.6289236111111112</v>
      </c>
      <c r="W3052" s="18">
        <v>1.7209722222222223</v>
      </c>
      <c r="X3052" s="18">
        <v>9.2048611111111109E-2</v>
      </c>
      <c r="Y3052" s="1" t="e">
        <f>VLOOKUP(A3052,tickets!A:A,1,0)</f>
        <v>#N/A</v>
      </c>
    </row>
    <row r="3053" spans="1:25" x14ac:dyDescent="0.2">
      <c r="A3053" s="1" t="s">
        <v>10826</v>
      </c>
      <c r="B3053" s="1" t="s">
        <v>167</v>
      </c>
      <c r="C3053" s="1" t="s">
        <v>22</v>
      </c>
      <c r="D3053" s="1" t="s">
        <v>22</v>
      </c>
      <c r="E3053" s="1" t="s">
        <v>665</v>
      </c>
      <c r="F3053" s="1" t="s">
        <v>667</v>
      </c>
      <c r="G3053" s="1" t="s">
        <v>116</v>
      </c>
      <c r="H3053" s="1" t="s">
        <v>50</v>
      </c>
      <c r="I3053" s="1" t="s">
        <v>109</v>
      </c>
      <c r="J3053" s="1" t="s">
        <v>81</v>
      </c>
      <c r="K3053" s="1" t="s">
        <v>111</v>
      </c>
      <c r="L3053" s="1" t="s">
        <v>10830</v>
      </c>
      <c r="M3053" s="1" t="s">
        <v>14457</v>
      </c>
      <c r="N3053" s="1" t="s">
        <v>14458</v>
      </c>
      <c r="O3053" s="1" t="s">
        <v>122</v>
      </c>
      <c r="P3053" s="1" t="s">
        <v>266</v>
      </c>
      <c r="Q3053" s="1" t="s">
        <v>1046</v>
      </c>
      <c r="R3053" s="1" t="s">
        <v>14459</v>
      </c>
      <c r="S3053" s="1" t="s">
        <v>14146</v>
      </c>
      <c r="T3053" s="1" t="s">
        <v>12901</v>
      </c>
      <c r="U3053" s="1" t="s">
        <v>1048</v>
      </c>
      <c r="V3053" s="18">
        <v>0</v>
      </c>
      <c r="W3053" s="18">
        <v>0.12884259259259259</v>
      </c>
      <c r="X3053" s="18">
        <v>0.12884259259259259</v>
      </c>
      <c r="Y3053" s="1" t="e">
        <f>VLOOKUP(A3053,tickets!A:A,1,0)</f>
        <v>#N/A</v>
      </c>
    </row>
    <row r="3054" spans="1:25" x14ac:dyDescent="0.2">
      <c r="A3054" s="1" t="s">
        <v>14460</v>
      </c>
      <c r="B3054" s="1" t="s">
        <v>115</v>
      </c>
      <c r="C3054" s="1" t="s">
        <v>14</v>
      </c>
      <c r="D3054" s="1" t="s">
        <v>243</v>
      </c>
      <c r="E3054" s="1" t="s">
        <v>51</v>
      </c>
      <c r="F3054" s="1" t="s">
        <v>405</v>
      </c>
      <c r="G3054" s="1" t="s">
        <v>116</v>
      </c>
      <c r="H3054" s="1" t="s">
        <v>40</v>
      </c>
      <c r="I3054" s="1" t="s">
        <v>117</v>
      </c>
      <c r="J3054" s="1" t="s">
        <v>81</v>
      </c>
      <c r="K3054" s="1" t="s">
        <v>154</v>
      </c>
      <c r="L3054" s="1" t="s">
        <v>14461</v>
      </c>
      <c r="M3054" s="1" t="s">
        <v>14462</v>
      </c>
      <c r="N3054" s="1" t="s">
        <v>14463</v>
      </c>
      <c r="O3054" s="1" t="s">
        <v>122</v>
      </c>
      <c r="P3054" s="1" t="s">
        <v>246</v>
      </c>
      <c r="Q3054" s="1" t="s">
        <v>247</v>
      </c>
      <c r="R3054" s="1" t="s">
        <v>14464</v>
      </c>
      <c r="S3054" s="1" t="s">
        <v>14017</v>
      </c>
      <c r="T3054" s="1" t="s">
        <v>14465</v>
      </c>
      <c r="U3054" s="1" t="s">
        <v>14466</v>
      </c>
      <c r="V3054" s="18">
        <v>5.2372685185185182E-2</v>
      </c>
      <c r="W3054" s="18">
        <v>1.0315509259259259</v>
      </c>
      <c r="X3054" s="18">
        <v>0.97917824074074078</v>
      </c>
      <c r="Y3054" s="1" t="e">
        <f>VLOOKUP(A3054,tickets!A:A,1,0)</f>
        <v>#N/A</v>
      </c>
    </row>
    <row r="3055" spans="1:25" hidden="1" x14ac:dyDescent="0.2">
      <c r="A3055" s="1" t="s">
        <v>10926</v>
      </c>
      <c r="B3055" s="1" t="s">
        <v>124</v>
      </c>
      <c r="C3055" s="1" t="s">
        <v>18</v>
      </c>
      <c r="D3055" s="1" t="s">
        <v>277</v>
      </c>
      <c r="E3055" s="1" t="s">
        <v>57</v>
      </c>
      <c r="F3055" s="1" t="s">
        <v>125</v>
      </c>
      <c r="G3055" s="1" t="s">
        <v>123</v>
      </c>
      <c r="H3055" s="1" t="s">
        <v>50</v>
      </c>
      <c r="I3055" s="1" t="s">
        <v>109</v>
      </c>
      <c r="J3055" s="1" t="s">
        <v>80</v>
      </c>
      <c r="K3055" s="1" t="s">
        <v>126</v>
      </c>
      <c r="L3055" s="1" t="s">
        <v>1860</v>
      </c>
      <c r="M3055" s="1" t="s">
        <v>14467</v>
      </c>
      <c r="N3055" s="1" t="s">
        <v>14467</v>
      </c>
      <c r="O3055" s="1" t="s">
        <v>122</v>
      </c>
      <c r="P3055" s="1" t="s">
        <v>278</v>
      </c>
      <c r="Q3055" s="1" t="s">
        <v>278</v>
      </c>
      <c r="R3055" s="1" t="s">
        <v>14468</v>
      </c>
      <c r="S3055" s="1" t="s">
        <v>13996</v>
      </c>
      <c r="T3055" s="1" t="s">
        <v>13054</v>
      </c>
      <c r="U3055" s="1" t="s">
        <v>13474</v>
      </c>
      <c r="V3055" s="18">
        <v>8.0138888888888885E-2</v>
      </c>
      <c r="W3055" s="18">
        <v>8.6990740740740743E-2</v>
      </c>
      <c r="X3055" s="18">
        <v>6.851851851851852E-3</v>
      </c>
      <c r="Y3055" s="1" t="e">
        <f>VLOOKUP(A3055,tickets!A:A,1,0)</f>
        <v>#N/A</v>
      </c>
    </row>
    <row r="3056" spans="1:25" hidden="1" x14ac:dyDescent="0.2">
      <c r="A3056" s="1" t="s">
        <v>13250</v>
      </c>
      <c r="B3056" s="1" t="s">
        <v>132</v>
      </c>
      <c r="C3056" s="1" t="s">
        <v>250</v>
      </c>
      <c r="D3056" s="1" t="s">
        <v>251</v>
      </c>
      <c r="E3056" s="1" t="s">
        <v>268</v>
      </c>
      <c r="F3056" s="1" t="s">
        <v>367</v>
      </c>
      <c r="G3056" s="1" t="s">
        <v>110</v>
      </c>
      <c r="H3056" s="1" t="s">
        <v>50</v>
      </c>
      <c r="I3056" s="1" t="s">
        <v>109</v>
      </c>
      <c r="J3056" s="1" t="s">
        <v>81</v>
      </c>
      <c r="K3056" s="1" t="s">
        <v>129</v>
      </c>
      <c r="L3056" s="1" t="s">
        <v>333</v>
      </c>
      <c r="M3056" s="1" t="s">
        <v>14469</v>
      </c>
      <c r="N3056" s="1" t="s">
        <v>14470</v>
      </c>
      <c r="O3056" s="1" t="s">
        <v>122</v>
      </c>
      <c r="P3056" s="1" t="s">
        <v>246</v>
      </c>
      <c r="Q3056" s="1" t="s">
        <v>247</v>
      </c>
      <c r="R3056" s="1" t="s">
        <v>14471</v>
      </c>
      <c r="S3056" s="1" t="s">
        <v>14146</v>
      </c>
      <c r="T3056" s="1" t="s">
        <v>333</v>
      </c>
      <c r="U3056" s="1" t="s">
        <v>276</v>
      </c>
      <c r="V3056" s="18">
        <v>1.2384259259259258E-3</v>
      </c>
      <c r="W3056" s="18">
        <v>2.5578703703703705E-3</v>
      </c>
      <c r="X3056" s="18">
        <v>1.3194444444444443E-3</v>
      </c>
      <c r="Y3056" s="1" t="e">
        <f>VLOOKUP(A3056,tickets!A:A,1,0)</f>
        <v>#N/A</v>
      </c>
    </row>
    <row r="3057" spans="1:25" x14ac:dyDescent="0.2">
      <c r="A3057" s="1" t="s">
        <v>4167</v>
      </c>
      <c r="B3057" s="1" t="s">
        <v>115</v>
      </c>
      <c r="C3057" s="1" t="s">
        <v>20</v>
      </c>
      <c r="D3057" s="1" t="s">
        <v>243</v>
      </c>
      <c r="E3057" s="1" t="s">
        <v>66</v>
      </c>
      <c r="F3057" s="1" t="s">
        <v>191</v>
      </c>
      <c r="G3057" s="1" t="s">
        <v>116</v>
      </c>
      <c r="H3057" s="1" t="s">
        <v>40</v>
      </c>
      <c r="I3057" s="1" t="s">
        <v>117</v>
      </c>
      <c r="J3057" s="1" t="s">
        <v>81</v>
      </c>
      <c r="K3057" s="1" t="s">
        <v>111</v>
      </c>
      <c r="L3057" s="1" t="s">
        <v>4171</v>
      </c>
      <c r="M3057" s="1" t="s">
        <v>14472</v>
      </c>
      <c r="N3057" s="1" t="s">
        <v>14473</v>
      </c>
      <c r="O3057" s="1" t="s">
        <v>122</v>
      </c>
      <c r="P3057" s="1" t="s">
        <v>246</v>
      </c>
      <c r="Q3057" s="1" t="s">
        <v>247</v>
      </c>
      <c r="R3057" s="1" t="s">
        <v>14474</v>
      </c>
      <c r="S3057" s="1" t="s">
        <v>13989</v>
      </c>
      <c r="T3057" s="1" t="s">
        <v>12699</v>
      </c>
      <c r="U3057" s="1" t="s">
        <v>12700</v>
      </c>
      <c r="V3057" s="18">
        <v>0</v>
      </c>
      <c r="W3057" s="18">
        <v>3.3680555555555554E-2</v>
      </c>
      <c r="X3057" s="18">
        <v>3.3680555555555554E-2</v>
      </c>
      <c r="Y3057" s="1" t="e">
        <f>VLOOKUP(A3057,tickets!A:A,1,0)</f>
        <v>#N/A</v>
      </c>
    </row>
    <row r="3058" spans="1:25" x14ac:dyDescent="0.2">
      <c r="A3058" s="1" t="s">
        <v>10677</v>
      </c>
      <c r="B3058" s="1" t="s">
        <v>167</v>
      </c>
      <c r="C3058" s="1" t="s">
        <v>22</v>
      </c>
      <c r="D3058" s="1" t="s">
        <v>22</v>
      </c>
      <c r="E3058" s="1" t="s">
        <v>665</v>
      </c>
      <c r="F3058" s="1" t="s">
        <v>667</v>
      </c>
      <c r="G3058" s="1" t="s">
        <v>116</v>
      </c>
      <c r="H3058" s="1" t="s">
        <v>50</v>
      </c>
      <c r="I3058" s="1" t="s">
        <v>109</v>
      </c>
      <c r="J3058" s="1" t="s">
        <v>81</v>
      </c>
      <c r="K3058" s="1" t="s">
        <v>111</v>
      </c>
      <c r="L3058" s="1" t="s">
        <v>10681</v>
      </c>
      <c r="M3058" s="1" t="s">
        <v>14475</v>
      </c>
      <c r="N3058" s="1" t="s">
        <v>14476</v>
      </c>
      <c r="O3058" s="1" t="s">
        <v>122</v>
      </c>
      <c r="P3058" s="1" t="s">
        <v>266</v>
      </c>
      <c r="Q3058" s="1" t="s">
        <v>1046</v>
      </c>
      <c r="R3058" s="1" t="s">
        <v>14477</v>
      </c>
      <c r="S3058" s="1" t="s">
        <v>14054</v>
      </c>
      <c r="T3058" s="1" t="s">
        <v>1047</v>
      </c>
      <c r="U3058" s="1" t="s">
        <v>1048</v>
      </c>
      <c r="V3058" s="18">
        <v>0</v>
      </c>
      <c r="W3058" s="18">
        <v>2.0844907407407406E-2</v>
      </c>
      <c r="X3058" s="18">
        <v>2.0844907407407406E-2</v>
      </c>
      <c r="Y3058" s="1" t="e">
        <f>VLOOKUP(A3058,tickets!A:A,1,0)</f>
        <v>#N/A</v>
      </c>
    </row>
    <row r="3059" spans="1:25" x14ac:dyDescent="0.2">
      <c r="A3059" s="1" t="s">
        <v>10532</v>
      </c>
      <c r="B3059" s="1" t="s">
        <v>115</v>
      </c>
      <c r="C3059" s="1" t="s">
        <v>13</v>
      </c>
      <c r="D3059" s="1" t="s">
        <v>243</v>
      </c>
      <c r="E3059" s="1" t="s">
        <v>41</v>
      </c>
      <c r="F3059" s="1" t="s">
        <v>144</v>
      </c>
      <c r="G3059" s="1" t="s">
        <v>116</v>
      </c>
      <c r="H3059" s="1" t="s">
        <v>40</v>
      </c>
      <c r="I3059" s="1" t="s">
        <v>117</v>
      </c>
      <c r="J3059" s="1" t="s">
        <v>81</v>
      </c>
      <c r="K3059" s="1" t="s">
        <v>211</v>
      </c>
      <c r="L3059" s="1" t="s">
        <v>10536</v>
      </c>
      <c r="M3059" s="1" t="s">
        <v>14478</v>
      </c>
      <c r="N3059" s="1" t="s">
        <v>14479</v>
      </c>
      <c r="O3059" s="1" t="s">
        <v>122</v>
      </c>
      <c r="P3059" s="1" t="s">
        <v>246</v>
      </c>
      <c r="Q3059" s="1" t="s">
        <v>247</v>
      </c>
      <c r="R3059" s="1" t="s">
        <v>14480</v>
      </c>
      <c r="S3059" s="1" t="s">
        <v>14054</v>
      </c>
      <c r="T3059" s="1" t="s">
        <v>12788</v>
      </c>
      <c r="U3059" s="1" t="s">
        <v>12789</v>
      </c>
      <c r="V3059" s="18">
        <v>0.79954861111111108</v>
      </c>
      <c r="W3059" s="18">
        <v>1.0695833333333333</v>
      </c>
      <c r="X3059" s="18">
        <v>0.27003472222222219</v>
      </c>
      <c r="Y3059" s="1" t="e">
        <f>VLOOKUP(A3059,tickets!A:A,1,0)</f>
        <v>#N/A</v>
      </c>
    </row>
    <row r="3060" spans="1:25" hidden="1" x14ac:dyDescent="0.2">
      <c r="A3060" s="1" t="s">
        <v>12744</v>
      </c>
      <c r="B3060" s="1" t="s">
        <v>132</v>
      </c>
      <c r="C3060" s="1" t="s">
        <v>251</v>
      </c>
      <c r="D3060" s="1" t="s">
        <v>257</v>
      </c>
      <c r="E3060" s="1" t="s">
        <v>297</v>
      </c>
      <c r="F3060" s="1" t="s">
        <v>174</v>
      </c>
      <c r="G3060" s="1" t="s">
        <v>116</v>
      </c>
      <c r="H3060" s="1" t="s">
        <v>40</v>
      </c>
      <c r="I3060" s="1" t="s">
        <v>117</v>
      </c>
      <c r="J3060" s="1" t="s">
        <v>81</v>
      </c>
      <c r="K3060" s="1" t="s">
        <v>129</v>
      </c>
      <c r="L3060" s="1" t="s">
        <v>264</v>
      </c>
      <c r="M3060" s="1" t="s">
        <v>14481</v>
      </c>
      <c r="N3060" s="1" t="s">
        <v>14482</v>
      </c>
      <c r="O3060" s="1" t="s">
        <v>122</v>
      </c>
      <c r="P3060" s="1" t="s">
        <v>246</v>
      </c>
      <c r="Q3060" s="1" t="s">
        <v>247</v>
      </c>
      <c r="R3060" s="1" t="s">
        <v>14483</v>
      </c>
      <c r="S3060" s="1" t="s">
        <v>13989</v>
      </c>
      <c r="T3060" s="1" t="s">
        <v>12748</v>
      </c>
      <c r="U3060" s="1" t="s">
        <v>262</v>
      </c>
      <c r="V3060" s="18">
        <v>4.8379629629629632E-3</v>
      </c>
      <c r="W3060" s="18">
        <v>1.4039351851851851E-2</v>
      </c>
      <c r="X3060" s="18">
        <v>9.2013888888888892E-3</v>
      </c>
      <c r="Y3060" s="1" t="e">
        <f>VLOOKUP(A3060,tickets!A:A,1,0)</f>
        <v>#N/A</v>
      </c>
    </row>
    <row r="3061" spans="1:25" hidden="1" x14ac:dyDescent="0.2">
      <c r="A3061" s="1" t="s">
        <v>4140</v>
      </c>
      <c r="B3061" s="1" t="s">
        <v>124</v>
      </c>
      <c r="C3061" s="1" t="s">
        <v>18</v>
      </c>
      <c r="D3061" s="1" t="s">
        <v>277</v>
      </c>
      <c r="E3061" s="1" t="s">
        <v>60</v>
      </c>
      <c r="F3061" s="1" t="s">
        <v>125</v>
      </c>
      <c r="G3061" s="1" t="s">
        <v>123</v>
      </c>
      <c r="H3061" s="1" t="s">
        <v>50</v>
      </c>
      <c r="I3061" s="1" t="s">
        <v>109</v>
      </c>
      <c r="J3061" s="1" t="s">
        <v>80</v>
      </c>
      <c r="K3061" s="1" t="s">
        <v>138</v>
      </c>
      <c r="L3061" s="1" t="s">
        <v>139</v>
      </c>
      <c r="M3061" s="1" t="s">
        <v>14484</v>
      </c>
      <c r="N3061" s="1" t="s">
        <v>14484</v>
      </c>
      <c r="O3061" s="1" t="s">
        <v>122</v>
      </c>
      <c r="P3061" s="1" t="s">
        <v>278</v>
      </c>
      <c r="Q3061" s="1" t="s">
        <v>278</v>
      </c>
      <c r="R3061" s="1" t="s">
        <v>14485</v>
      </c>
      <c r="S3061" s="1" t="s">
        <v>13989</v>
      </c>
      <c r="T3061" s="1" t="s">
        <v>511</v>
      </c>
      <c r="U3061" s="1" t="s">
        <v>12701</v>
      </c>
      <c r="V3061" s="18">
        <v>1.4496527777777777</v>
      </c>
      <c r="W3061" s="18">
        <v>1.4505439814814816</v>
      </c>
      <c r="X3061" s="18">
        <v>8.9120370370370362E-4</v>
      </c>
      <c r="Y3061" s="1" t="e">
        <f>VLOOKUP(A3061,tickets!A:A,1,0)</f>
        <v>#N/A</v>
      </c>
    </row>
    <row r="3062" spans="1:25" x14ac:dyDescent="0.2">
      <c r="A3062" s="1" t="s">
        <v>10370</v>
      </c>
      <c r="B3062" s="1" t="s">
        <v>112</v>
      </c>
      <c r="C3062" s="1" t="s">
        <v>18</v>
      </c>
      <c r="D3062" s="1" t="s">
        <v>9031</v>
      </c>
      <c r="E3062" s="1" t="s">
        <v>57</v>
      </c>
      <c r="F3062" s="1" t="s">
        <v>4052</v>
      </c>
      <c r="G3062" s="1" t="s">
        <v>110</v>
      </c>
      <c r="H3062" s="1" t="s">
        <v>50</v>
      </c>
      <c r="I3062" s="1" t="s">
        <v>109</v>
      </c>
      <c r="J3062" s="1" t="s">
        <v>81</v>
      </c>
      <c r="K3062" s="1" t="s">
        <v>114</v>
      </c>
      <c r="L3062" s="1" t="s">
        <v>10374</v>
      </c>
      <c r="M3062" s="1" t="s">
        <v>14486</v>
      </c>
      <c r="N3062" s="1" t="s">
        <v>14487</v>
      </c>
      <c r="O3062" s="1" t="s">
        <v>122</v>
      </c>
      <c r="P3062" s="1" t="s">
        <v>6163</v>
      </c>
      <c r="Q3062" s="1" t="s">
        <v>6164</v>
      </c>
      <c r="R3062" s="1" t="s">
        <v>14488</v>
      </c>
      <c r="S3062" s="1" t="s">
        <v>13989</v>
      </c>
      <c r="T3062" s="1" t="s">
        <v>12592</v>
      </c>
      <c r="U3062" s="1" t="s">
        <v>12593</v>
      </c>
      <c r="V3062" s="18">
        <v>2.8133912037037039</v>
      </c>
      <c r="W3062" s="18">
        <v>2.9980092592592591</v>
      </c>
      <c r="X3062" s="18">
        <v>0.18461805555555555</v>
      </c>
      <c r="Y3062" s="1" t="e">
        <f>VLOOKUP(A3062,tickets!A:A,1,0)</f>
        <v>#N/A</v>
      </c>
    </row>
    <row r="3063" spans="1:25" x14ac:dyDescent="0.2">
      <c r="A3063" s="1" t="s">
        <v>10752</v>
      </c>
      <c r="B3063" s="1" t="s">
        <v>152</v>
      </c>
      <c r="C3063" s="1" t="s">
        <v>13</v>
      </c>
      <c r="D3063" s="1" t="s">
        <v>13</v>
      </c>
      <c r="E3063" s="1" t="s">
        <v>39</v>
      </c>
      <c r="F3063" s="1" t="s">
        <v>210</v>
      </c>
      <c r="G3063" s="1" t="s">
        <v>110</v>
      </c>
      <c r="H3063" s="1" t="s">
        <v>50</v>
      </c>
      <c r="I3063" s="1" t="s">
        <v>109</v>
      </c>
      <c r="J3063" s="1" t="s">
        <v>81</v>
      </c>
      <c r="K3063" s="1" t="s">
        <v>111</v>
      </c>
      <c r="L3063" s="1" t="s">
        <v>2406</v>
      </c>
      <c r="M3063" s="1" t="s">
        <v>14489</v>
      </c>
      <c r="N3063" s="1" t="s">
        <v>14490</v>
      </c>
      <c r="O3063" s="1" t="s">
        <v>122</v>
      </c>
      <c r="P3063" s="1" t="s">
        <v>246</v>
      </c>
      <c r="Q3063" s="1" t="s">
        <v>247</v>
      </c>
      <c r="R3063" s="1" t="s">
        <v>14491</v>
      </c>
      <c r="S3063" s="1" t="s">
        <v>14146</v>
      </c>
      <c r="T3063" s="1" t="s">
        <v>12681</v>
      </c>
      <c r="U3063" s="1" t="s">
        <v>12682</v>
      </c>
      <c r="V3063" s="18">
        <v>4.0906828703703706</v>
      </c>
      <c r="W3063" s="18">
        <v>4.0919675925925931</v>
      </c>
      <c r="X3063" s="18">
        <v>1.2847222222222223E-3</v>
      </c>
      <c r="Y3063" s="1" t="e">
        <f>VLOOKUP(A3063,tickets!A:A,1,0)</f>
        <v>#N/A</v>
      </c>
    </row>
    <row r="3064" spans="1:25" x14ac:dyDescent="0.2">
      <c r="A3064" s="1" t="s">
        <v>14492</v>
      </c>
      <c r="B3064" s="1" t="s">
        <v>115</v>
      </c>
      <c r="C3064" s="1" t="s">
        <v>20</v>
      </c>
      <c r="D3064" s="1" t="s">
        <v>243</v>
      </c>
      <c r="E3064" s="1" t="s">
        <v>66</v>
      </c>
      <c r="F3064" s="1" t="s">
        <v>120</v>
      </c>
      <c r="G3064" s="1" t="s">
        <v>116</v>
      </c>
      <c r="H3064" s="1" t="s">
        <v>40</v>
      </c>
      <c r="I3064" s="1" t="s">
        <v>117</v>
      </c>
      <c r="J3064" s="1" t="s">
        <v>81</v>
      </c>
      <c r="K3064" s="1" t="s">
        <v>111</v>
      </c>
      <c r="L3064" s="1" t="s">
        <v>14493</v>
      </c>
      <c r="M3064" s="1" t="s">
        <v>14494</v>
      </c>
      <c r="N3064" s="1" t="s">
        <v>14495</v>
      </c>
      <c r="O3064" s="1" t="s">
        <v>122</v>
      </c>
      <c r="P3064" s="1" t="s">
        <v>246</v>
      </c>
      <c r="Q3064" s="1" t="s">
        <v>247</v>
      </c>
      <c r="R3064" s="1" t="s">
        <v>14496</v>
      </c>
      <c r="S3064" s="1" t="s">
        <v>14017</v>
      </c>
      <c r="T3064" s="1" t="s">
        <v>14497</v>
      </c>
      <c r="U3064" s="1" t="s">
        <v>14498</v>
      </c>
      <c r="V3064" s="18">
        <v>6.7475231481481481</v>
      </c>
      <c r="W3064" s="18">
        <v>6.9074768518518512</v>
      </c>
      <c r="X3064" s="18">
        <v>0.15995370370370371</v>
      </c>
      <c r="Y3064" s="1" t="e">
        <f>VLOOKUP(A3064,tickets!A:A,1,0)</f>
        <v>#N/A</v>
      </c>
    </row>
    <row r="3065" spans="1:25" hidden="1" x14ac:dyDescent="0.2">
      <c r="A3065" s="1" t="s">
        <v>12766</v>
      </c>
      <c r="B3065" s="1" t="s">
        <v>132</v>
      </c>
      <c r="C3065" s="1" t="s">
        <v>250</v>
      </c>
      <c r="D3065" s="1" t="s">
        <v>251</v>
      </c>
      <c r="E3065" s="1" t="s">
        <v>252</v>
      </c>
      <c r="F3065" s="1" t="s">
        <v>253</v>
      </c>
      <c r="G3065" s="1" t="s">
        <v>159</v>
      </c>
      <c r="H3065" s="1" t="s">
        <v>36</v>
      </c>
      <c r="I3065" s="1" t="s">
        <v>84</v>
      </c>
      <c r="J3065" s="1" t="s">
        <v>81</v>
      </c>
      <c r="K3065" s="1" t="s">
        <v>129</v>
      </c>
      <c r="L3065" s="1" t="s">
        <v>386</v>
      </c>
      <c r="M3065" s="1" t="s">
        <v>14499</v>
      </c>
      <c r="N3065" s="1" t="s">
        <v>14500</v>
      </c>
      <c r="O3065" s="1" t="s">
        <v>122</v>
      </c>
      <c r="P3065" s="1" t="s">
        <v>246</v>
      </c>
      <c r="Q3065" s="1" t="s">
        <v>247</v>
      </c>
      <c r="R3065" s="1" t="s">
        <v>14501</v>
      </c>
      <c r="S3065" s="1" t="s">
        <v>13989</v>
      </c>
      <c r="T3065" s="1" t="s">
        <v>386</v>
      </c>
      <c r="U3065" s="1" t="s">
        <v>255</v>
      </c>
      <c r="V3065" s="18">
        <v>4.5138888888888892E-4</v>
      </c>
      <c r="W3065" s="18">
        <v>1.7939814814814815E-3</v>
      </c>
      <c r="X3065" s="18">
        <v>1.3425925925925925E-3</v>
      </c>
      <c r="Y3065" s="1" t="e">
        <f>VLOOKUP(A3065,tickets!A:A,1,0)</f>
        <v>#N/A</v>
      </c>
    </row>
    <row r="3066" spans="1:25" x14ac:dyDescent="0.2">
      <c r="A3066" s="1" t="s">
        <v>10910</v>
      </c>
      <c r="B3066" s="1" t="s">
        <v>115</v>
      </c>
      <c r="C3066" s="1" t="s">
        <v>18</v>
      </c>
      <c r="D3066" s="1" t="s">
        <v>257</v>
      </c>
      <c r="E3066" s="1" t="s">
        <v>57</v>
      </c>
      <c r="F3066" s="1" t="s">
        <v>174</v>
      </c>
      <c r="G3066" s="1" t="s">
        <v>110</v>
      </c>
      <c r="H3066" s="1" t="s">
        <v>50</v>
      </c>
      <c r="I3066" s="1" t="s">
        <v>109</v>
      </c>
      <c r="J3066" s="1" t="s">
        <v>81</v>
      </c>
      <c r="K3066" s="1" t="s">
        <v>114</v>
      </c>
      <c r="L3066" s="1" t="s">
        <v>10911</v>
      </c>
      <c r="M3066" s="1" t="s">
        <v>14502</v>
      </c>
      <c r="N3066" s="1" t="s">
        <v>14503</v>
      </c>
      <c r="O3066" s="1" t="s">
        <v>122</v>
      </c>
      <c r="P3066" s="1" t="s">
        <v>246</v>
      </c>
      <c r="Q3066" s="1" t="s">
        <v>247</v>
      </c>
      <c r="R3066" s="1" t="s">
        <v>14504</v>
      </c>
      <c r="S3066" s="1" t="s">
        <v>13996</v>
      </c>
      <c r="T3066" s="1" t="s">
        <v>13374</v>
      </c>
      <c r="U3066" s="1" t="s">
        <v>13375</v>
      </c>
      <c r="V3066" s="18">
        <v>0.10098379629629629</v>
      </c>
      <c r="W3066" s="18">
        <v>0.11173611111111111</v>
      </c>
      <c r="X3066" s="18">
        <v>1.0752314814814814E-2</v>
      </c>
      <c r="Y3066" s="1" t="e">
        <f>VLOOKUP(A3066,tickets!A:A,1,0)</f>
        <v>#N/A</v>
      </c>
    </row>
    <row r="3067" spans="1:25" hidden="1" x14ac:dyDescent="0.2">
      <c r="A3067" s="1" t="s">
        <v>14505</v>
      </c>
      <c r="B3067" s="1" t="s">
        <v>132</v>
      </c>
      <c r="C3067" s="1" t="s">
        <v>250</v>
      </c>
      <c r="D3067" s="1" t="s">
        <v>251</v>
      </c>
      <c r="E3067" s="1" t="s">
        <v>289</v>
      </c>
      <c r="F3067" s="1" t="s">
        <v>290</v>
      </c>
      <c r="G3067" s="1" t="s">
        <v>110</v>
      </c>
      <c r="H3067" s="1" t="s">
        <v>50</v>
      </c>
      <c r="I3067" s="1" t="s">
        <v>109</v>
      </c>
      <c r="J3067" s="1" t="s">
        <v>81</v>
      </c>
      <c r="K3067" s="1" t="s">
        <v>129</v>
      </c>
      <c r="L3067" s="1" t="s">
        <v>269</v>
      </c>
      <c r="M3067" s="1" t="s">
        <v>14506</v>
      </c>
      <c r="N3067" s="1" t="s">
        <v>14507</v>
      </c>
      <c r="O3067" s="1" t="s">
        <v>122</v>
      </c>
      <c r="P3067" s="1" t="s">
        <v>246</v>
      </c>
      <c r="Q3067" s="1" t="s">
        <v>247</v>
      </c>
      <c r="R3067" s="1" t="s">
        <v>14508</v>
      </c>
      <c r="S3067" s="1" t="s">
        <v>14017</v>
      </c>
      <c r="T3067" s="1" t="s">
        <v>269</v>
      </c>
      <c r="U3067" s="1" t="s">
        <v>369</v>
      </c>
      <c r="V3067" s="18">
        <v>8.9120370370370362E-4</v>
      </c>
      <c r="W3067" s="18">
        <v>1.5972222222222221E-3</v>
      </c>
      <c r="X3067" s="18">
        <v>7.0601851851851847E-4</v>
      </c>
      <c r="Y3067" s="1" t="e">
        <f>VLOOKUP(A3067,tickets!A:A,1,0)</f>
        <v>#N/A</v>
      </c>
    </row>
    <row r="3068" spans="1:25" hidden="1" x14ac:dyDescent="0.2">
      <c r="A3068" s="1" t="s">
        <v>13236</v>
      </c>
      <c r="B3068" s="1" t="s">
        <v>132</v>
      </c>
      <c r="C3068" s="1" t="s">
        <v>250</v>
      </c>
      <c r="D3068" s="1" t="s">
        <v>251</v>
      </c>
      <c r="E3068" s="1" t="s">
        <v>268</v>
      </c>
      <c r="F3068" s="1" t="s">
        <v>367</v>
      </c>
      <c r="G3068" s="1" t="s">
        <v>110</v>
      </c>
      <c r="H3068" s="1" t="s">
        <v>50</v>
      </c>
      <c r="I3068" s="1" t="s">
        <v>109</v>
      </c>
      <c r="J3068" s="1" t="s">
        <v>81</v>
      </c>
      <c r="K3068" s="1" t="s">
        <v>129</v>
      </c>
      <c r="L3068" s="1" t="s">
        <v>13237</v>
      </c>
      <c r="M3068" s="1" t="s">
        <v>14509</v>
      </c>
      <c r="N3068" s="1" t="s">
        <v>14510</v>
      </c>
      <c r="O3068" s="1" t="s">
        <v>122</v>
      </c>
      <c r="P3068" s="1" t="s">
        <v>246</v>
      </c>
      <c r="Q3068" s="1" t="s">
        <v>247</v>
      </c>
      <c r="R3068" s="1" t="s">
        <v>14511</v>
      </c>
      <c r="S3068" s="1" t="s">
        <v>14146</v>
      </c>
      <c r="T3068" s="1" t="s">
        <v>13237</v>
      </c>
      <c r="U3068" s="1" t="s">
        <v>439</v>
      </c>
      <c r="V3068" s="18">
        <v>8.7962962962962962E-4</v>
      </c>
      <c r="W3068" s="18">
        <v>2.5000000000000001E-3</v>
      </c>
      <c r="X3068" s="18">
        <v>1.6203703703703703E-3</v>
      </c>
      <c r="Y3068" s="1" t="e">
        <f>VLOOKUP(A3068,tickets!A:A,1,0)</f>
        <v>#N/A</v>
      </c>
    </row>
    <row r="3069" spans="1:25" hidden="1" x14ac:dyDescent="0.2">
      <c r="A3069" s="1" t="s">
        <v>10867</v>
      </c>
      <c r="B3069" s="1" t="s">
        <v>115</v>
      </c>
      <c r="C3069" s="1" t="s">
        <v>16</v>
      </c>
      <c r="D3069" s="1" t="s">
        <v>339</v>
      </c>
      <c r="E3069" s="1" t="s">
        <v>54</v>
      </c>
      <c r="F3069" s="1" t="s">
        <v>202</v>
      </c>
      <c r="G3069" s="1" t="s">
        <v>110</v>
      </c>
      <c r="H3069" s="1" t="s">
        <v>50</v>
      </c>
      <c r="I3069" s="1" t="s">
        <v>109</v>
      </c>
      <c r="J3069" s="1" t="s">
        <v>80</v>
      </c>
      <c r="K3069" s="1" t="s">
        <v>10868</v>
      </c>
      <c r="L3069" s="1" t="s">
        <v>10872</v>
      </c>
      <c r="M3069" s="1" t="s">
        <v>14512</v>
      </c>
      <c r="N3069" s="1" t="s">
        <v>14513</v>
      </c>
      <c r="O3069" s="1" t="s">
        <v>122</v>
      </c>
      <c r="P3069" s="1" t="s">
        <v>199</v>
      </c>
      <c r="Q3069" s="1" t="s">
        <v>115</v>
      </c>
      <c r="R3069" s="1" t="s">
        <v>14514</v>
      </c>
      <c r="S3069" s="1" t="s">
        <v>14146</v>
      </c>
      <c r="T3069" s="1" t="s">
        <v>12972</v>
      </c>
      <c r="U3069" s="1" t="s">
        <v>12973</v>
      </c>
      <c r="V3069" s="18">
        <v>0.99451388888888881</v>
      </c>
      <c r="W3069" s="18">
        <v>1.027638888888889</v>
      </c>
      <c r="X3069" s="18">
        <v>3.3125000000000002E-2</v>
      </c>
      <c r="Y3069" s="1" t="e">
        <f>VLOOKUP(A3069,tickets!A:A,1,0)</f>
        <v>#N/A</v>
      </c>
    </row>
    <row r="3070" spans="1:25" hidden="1" x14ac:dyDescent="0.2">
      <c r="A3070" s="1" t="s">
        <v>10939</v>
      </c>
      <c r="B3070" s="1" t="s">
        <v>124</v>
      </c>
      <c r="C3070" s="1" t="s">
        <v>18</v>
      </c>
      <c r="D3070" s="1" t="s">
        <v>277</v>
      </c>
      <c r="E3070" s="1" t="s">
        <v>60</v>
      </c>
      <c r="F3070" s="1" t="s">
        <v>125</v>
      </c>
      <c r="G3070" s="1" t="s">
        <v>123</v>
      </c>
      <c r="H3070" s="1" t="s">
        <v>50</v>
      </c>
      <c r="I3070" s="1" t="s">
        <v>109</v>
      </c>
      <c r="J3070" s="1" t="s">
        <v>80</v>
      </c>
      <c r="K3070" s="1" t="s">
        <v>121</v>
      </c>
      <c r="L3070" s="1" t="s">
        <v>10940</v>
      </c>
      <c r="M3070" s="1" t="s">
        <v>14515</v>
      </c>
      <c r="N3070" s="1" t="s">
        <v>14515</v>
      </c>
      <c r="O3070" s="1" t="s">
        <v>122</v>
      </c>
      <c r="P3070" s="1" t="s">
        <v>278</v>
      </c>
      <c r="Q3070" s="1" t="s">
        <v>278</v>
      </c>
      <c r="R3070" s="1" t="s">
        <v>14516</v>
      </c>
      <c r="S3070" s="1" t="s">
        <v>13996</v>
      </c>
      <c r="T3070" s="1" t="s">
        <v>13483</v>
      </c>
      <c r="U3070" s="1" t="s">
        <v>13478</v>
      </c>
      <c r="V3070" s="18">
        <v>6.5289351851851848E-2</v>
      </c>
      <c r="W3070" s="18">
        <v>9.7326388888888893E-2</v>
      </c>
      <c r="X3070" s="18">
        <v>3.2037037037037037E-2</v>
      </c>
      <c r="Y3070" s="1" t="e">
        <f>VLOOKUP(A3070,tickets!A:A,1,0)</f>
        <v>#N/A</v>
      </c>
    </row>
    <row r="3071" spans="1:25" x14ac:dyDescent="0.2">
      <c r="A3071" s="1" t="s">
        <v>14517</v>
      </c>
      <c r="B3071" s="1" t="s">
        <v>115</v>
      </c>
      <c r="C3071" s="1" t="s">
        <v>18</v>
      </c>
      <c r="D3071" s="1" t="s">
        <v>243</v>
      </c>
      <c r="E3071" s="1" t="s">
        <v>57</v>
      </c>
      <c r="F3071" s="1" t="s">
        <v>405</v>
      </c>
      <c r="G3071" s="1" t="s">
        <v>116</v>
      </c>
      <c r="H3071" s="1" t="s">
        <v>40</v>
      </c>
      <c r="I3071" s="1" t="s">
        <v>117</v>
      </c>
      <c r="J3071" s="1" t="s">
        <v>81</v>
      </c>
      <c r="K3071" s="1" t="s">
        <v>111</v>
      </c>
      <c r="L3071" s="1" t="s">
        <v>14518</v>
      </c>
      <c r="M3071" s="1" t="s">
        <v>14519</v>
      </c>
      <c r="N3071" s="1" t="s">
        <v>14520</v>
      </c>
      <c r="O3071" s="1" t="s">
        <v>122</v>
      </c>
      <c r="P3071" s="1" t="s">
        <v>246</v>
      </c>
      <c r="Q3071" s="1" t="s">
        <v>247</v>
      </c>
      <c r="R3071" s="1" t="s">
        <v>14521</v>
      </c>
      <c r="S3071" s="1" t="s">
        <v>14017</v>
      </c>
      <c r="T3071" s="1" t="s">
        <v>14522</v>
      </c>
      <c r="V3071" s="18">
        <v>1.7910185185185183</v>
      </c>
      <c r="W3071" s="18">
        <v>1.8045023148148147</v>
      </c>
      <c r="X3071" s="18">
        <v>1.3483796296296298E-2</v>
      </c>
      <c r="Y3071" s="1" t="e">
        <f>VLOOKUP(A3071,tickets!A:A,1,0)</f>
        <v>#N/A</v>
      </c>
    </row>
    <row r="3072" spans="1:25" x14ac:dyDescent="0.2">
      <c r="A3072" s="1" t="s">
        <v>10904</v>
      </c>
      <c r="B3072" s="1" t="s">
        <v>115</v>
      </c>
      <c r="C3072" s="1" t="s">
        <v>14</v>
      </c>
      <c r="D3072" s="1" t="s">
        <v>243</v>
      </c>
      <c r="E3072" s="1" t="s">
        <v>52</v>
      </c>
      <c r="F3072" s="1" t="s">
        <v>191</v>
      </c>
      <c r="G3072" s="1" t="s">
        <v>116</v>
      </c>
      <c r="H3072" s="1" t="s">
        <v>40</v>
      </c>
      <c r="I3072" s="1" t="s">
        <v>117</v>
      </c>
      <c r="J3072" s="1" t="s">
        <v>81</v>
      </c>
      <c r="K3072" s="1" t="s">
        <v>204</v>
      </c>
      <c r="L3072" s="1" t="s">
        <v>10905</v>
      </c>
      <c r="M3072" s="1" t="s">
        <v>14523</v>
      </c>
      <c r="N3072" s="1" t="s">
        <v>14524</v>
      </c>
      <c r="O3072" s="1" t="s">
        <v>122</v>
      </c>
      <c r="P3072" s="1" t="s">
        <v>246</v>
      </c>
      <c r="Q3072" s="1" t="s">
        <v>247</v>
      </c>
      <c r="R3072" s="1" t="s">
        <v>14525</v>
      </c>
      <c r="S3072" s="1" t="s">
        <v>13996</v>
      </c>
      <c r="T3072" s="1" t="s">
        <v>13248</v>
      </c>
      <c r="U3072" s="1" t="s">
        <v>13249</v>
      </c>
      <c r="V3072" s="18">
        <v>0.67504629629629631</v>
      </c>
      <c r="W3072" s="18">
        <v>0.68155092592592592</v>
      </c>
      <c r="X3072" s="18">
        <v>6.5046296296296302E-3</v>
      </c>
      <c r="Y3072" s="1" t="e">
        <f>VLOOKUP(A3072,tickets!A:A,1,0)</f>
        <v>#N/A</v>
      </c>
    </row>
    <row r="3073" spans="1:25" hidden="1" x14ac:dyDescent="0.2">
      <c r="A3073" s="1" t="s">
        <v>13387</v>
      </c>
      <c r="B3073" s="1" t="s">
        <v>132</v>
      </c>
      <c r="C3073" s="1" t="s">
        <v>250</v>
      </c>
      <c r="D3073" s="1" t="s">
        <v>251</v>
      </c>
      <c r="E3073" s="1" t="s">
        <v>268</v>
      </c>
      <c r="F3073" s="1" t="s">
        <v>367</v>
      </c>
      <c r="G3073" s="1" t="s">
        <v>159</v>
      </c>
      <c r="H3073" s="1" t="s">
        <v>36</v>
      </c>
      <c r="I3073" s="1" t="s">
        <v>84</v>
      </c>
      <c r="J3073" s="1" t="s">
        <v>81</v>
      </c>
      <c r="K3073" s="1" t="s">
        <v>129</v>
      </c>
      <c r="L3073" s="1" t="s">
        <v>13388</v>
      </c>
      <c r="M3073" s="1" t="s">
        <v>14526</v>
      </c>
      <c r="N3073" s="1" t="s">
        <v>14527</v>
      </c>
      <c r="O3073" s="1" t="s">
        <v>122</v>
      </c>
      <c r="P3073" s="1" t="s">
        <v>246</v>
      </c>
      <c r="Q3073" s="1" t="s">
        <v>247</v>
      </c>
      <c r="R3073" s="1" t="s">
        <v>14528</v>
      </c>
      <c r="S3073" s="1" t="s">
        <v>13996</v>
      </c>
      <c r="T3073" s="1" t="s">
        <v>13388</v>
      </c>
      <c r="U3073" s="1" t="s">
        <v>291</v>
      </c>
      <c r="V3073" s="18">
        <v>1.2962962962962963E-3</v>
      </c>
      <c r="W3073" s="18">
        <v>2.627314814814815E-3</v>
      </c>
      <c r="X3073" s="18">
        <v>1.3310185185185185E-3</v>
      </c>
      <c r="Y3073" s="1" t="e">
        <f>VLOOKUP(A3073,tickets!A:A,1,0)</f>
        <v>#N/A</v>
      </c>
    </row>
    <row r="3074" spans="1:25" x14ac:dyDescent="0.2">
      <c r="A3074" s="1" t="s">
        <v>10542</v>
      </c>
      <c r="B3074" s="1" t="s">
        <v>115</v>
      </c>
      <c r="C3074" s="1" t="s">
        <v>13</v>
      </c>
      <c r="D3074" s="1" t="s">
        <v>243</v>
      </c>
      <c r="E3074" s="1" t="s">
        <v>39</v>
      </c>
      <c r="F3074" s="1" t="s">
        <v>136</v>
      </c>
      <c r="G3074" s="1" t="s">
        <v>116</v>
      </c>
      <c r="H3074" s="1" t="s">
        <v>40</v>
      </c>
      <c r="I3074" s="1" t="s">
        <v>117</v>
      </c>
      <c r="J3074" s="1" t="s">
        <v>81</v>
      </c>
      <c r="K3074" s="1" t="s">
        <v>430</v>
      </c>
      <c r="L3074" s="1" t="s">
        <v>10546</v>
      </c>
      <c r="M3074" s="1" t="s">
        <v>14529</v>
      </c>
      <c r="N3074" s="1" t="s">
        <v>14530</v>
      </c>
      <c r="O3074" s="1" t="s">
        <v>122</v>
      </c>
      <c r="P3074" s="1" t="s">
        <v>246</v>
      </c>
      <c r="Q3074" s="1" t="s">
        <v>247</v>
      </c>
      <c r="R3074" s="1" t="s">
        <v>14531</v>
      </c>
      <c r="S3074" s="1" t="s">
        <v>14054</v>
      </c>
      <c r="T3074" s="1" t="s">
        <v>12532</v>
      </c>
      <c r="U3074" s="1" t="s">
        <v>12533</v>
      </c>
      <c r="V3074" s="18">
        <v>4.8078356481481483</v>
      </c>
      <c r="W3074" s="18">
        <v>4.8317245370370374</v>
      </c>
      <c r="X3074" s="18">
        <v>2.388888888888889E-2</v>
      </c>
      <c r="Y3074" s="1" t="e">
        <f>VLOOKUP(A3074,tickets!A:A,1,0)</f>
        <v>#N/A</v>
      </c>
    </row>
    <row r="3075" spans="1:25" x14ac:dyDescent="0.2">
      <c r="A3075" s="1" t="s">
        <v>13552</v>
      </c>
      <c r="B3075" s="1" t="s">
        <v>167</v>
      </c>
      <c r="C3075" s="1" t="s">
        <v>22</v>
      </c>
      <c r="D3075" s="1" t="s">
        <v>22</v>
      </c>
      <c r="E3075" s="1" t="s">
        <v>45</v>
      </c>
      <c r="F3075" s="1" t="s">
        <v>168</v>
      </c>
      <c r="G3075" s="1" t="s">
        <v>110</v>
      </c>
      <c r="H3075" s="1" t="s">
        <v>50</v>
      </c>
      <c r="I3075" s="1" t="s">
        <v>109</v>
      </c>
      <c r="J3075" s="1" t="s">
        <v>81</v>
      </c>
      <c r="K3075" s="1" t="s">
        <v>111</v>
      </c>
      <c r="L3075" s="1" t="s">
        <v>13553</v>
      </c>
      <c r="M3075" s="1" t="s">
        <v>14532</v>
      </c>
      <c r="N3075" s="1" t="s">
        <v>14533</v>
      </c>
      <c r="O3075" s="1" t="s">
        <v>122</v>
      </c>
      <c r="P3075" s="1" t="s">
        <v>279</v>
      </c>
      <c r="Q3075" s="1" t="s">
        <v>280</v>
      </c>
      <c r="R3075" s="1" t="s">
        <v>14534</v>
      </c>
      <c r="S3075" s="1" t="s">
        <v>14017</v>
      </c>
      <c r="T3075" s="1" t="s">
        <v>14087</v>
      </c>
      <c r="U3075" s="1" t="s">
        <v>14087</v>
      </c>
      <c r="V3075" s="18">
        <v>0</v>
      </c>
      <c r="W3075" s="18">
        <v>1.3773148148148147E-3</v>
      </c>
      <c r="X3075" s="18">
        <v>1.3773148148148147E-3</v>
      </c>
      <c r="Y3075" s="1" t="str">
        <f>VLOOKUP(A3075,tickets!A:A,1,0)</f>
        <v>INC000002646331</v>
      </c>
    </row>
    <row r="3076" spans="1:25" x14ac:dyDescent="0.2">
      <c r="A3076" s="1" t="s">
        <v>10481</v>
      </c>
      <c r="B3076" s="1" t="s">
        <v>167</v>
      </c>
      <c r="C3076" s="1" t="s">
        <v>22</v>
      </c>
      <c r="D3076" s="1" t="s">
        <v>22</v>
      </c>
      <c r="E3076" s="1" t="s">
        <v>665</v>
      </c>
      <c r="F3076" s="1" t="s">
        <v>667</v>
      </c>
      <c r="G3076" s="1" t="s">
        <v>116</v>
      </c>
      <c r="H3076" s="1" t="s">
        <v>50</v>
      </c>
      <c r="I3076" s="1" t="s">
        <v>109</v>
      </c>
      <c r="J3076" s="1" t="s">
        <v>81</v>
      </c>
      <c r="K3076" s="1" t="s">
        <v>111</v>
      </c>
      <c r="L3076" s="1" t="s">
        <v>10485</v>
      </c>
      <c r="M3076" s="1" t="s">
        <v>14535</v>
      </c>
      <c r="N3076" s="1" t="s">
        <v>14536</v>
      </c>
      <c r="O3076" s="1" t="s">
        <v>122</v>
      </c>
      <c r="P3076" s="1" t="s">
        <v>266</v>
      </c>
      <c r="Q3076" s="1" t="s">
        <v>1046</v>
      </c>
      <c r="R3076" s="1" t="s">
        <v>14537</v>
      </c>
      <c r="S3076" s="1" t="s">
        <v>13989</v>
      </c>
      <c r="T3076" s="1" t="s">
        <v>1047</v>
      </c>
      <c r="U3076" s="1" t="s">
        <v>1048</v>
      </c>
      <c r="V3076" s="18">
        <v>0</v>
      </c>
      <c r="W3076" s="18">
        <v>1.3854166666666666E-2</v>
      </c>
      <c r="X3076" s="18">
        <v>1.3854166666666666E-2</v>
      </c>
      <c r="Y3076" s="1" t="e">
        <f>VLOOKUP(A3076,tickets!A:A,1,0)</f>
        <v>#N/A</v>
      </c>
    </row>
    <row r="3077" spans="1:25" hidden="1" x14ac:dyDescent="0.2">
      <c r="A3077" s="1" t="s">
        <v>13835</v>
      </c>
      <c r="B3077" s="1" t="s">
        <v>124</v>
      </c>
      <c r="C3077" s="1" t="s">
        <v>19</v>
      </c>
      <c r="D3077" s="1" t="s">
        <v>311</v>
      </c>
      <c r="E3077" s="1" t="s">
        <v>62</v>
      </c>
      <c r="F3077" s="1" t="s">
        <v>125</v>
      </c>
      <c r="G3077" s="1" t="s">
        <v>123</v>
      </c>
      <c r="H3077" s="1" t="s">
        <v>50</v>
      </c>
      <c r="I3077" s="1" t="s">
        <v>109</v>
      </c>
      <c r="J3077" s="1" t="s">
        <v>80</v>
      </c>
      <c r="K3077" s="1" t="s">
        <v>121</v>
      </c>
      <c r="L3077" s="1" t="s">
        <v>450</v>
      </c>
      <c r="M3077" s="1" t="s">
        <v>14538</v>
      </c>
      <c r="N3077" s="1" t="s">
        <v>14538</v>
      </c>
      <c r="O3077" s="1" t="s">
        <v>122</v>
      </c>
      <c r="P3077" s="1" t="s">
        <v>266</v>
      </c>
      <c r="Q3077" s="1" t="s">
        <v>267</v>
      </c>
      <c r="R3077" s="1" t="s">
        <v>14539</v>
      </c>
      <c r="S3077" s="1" t="s">
        <v>14130</v>
      </c>
      <c r="T3077" s="1" t="s">
        <v>479</v>
      </c>
      <c r="U3077" s="1" t="s">
        <v>14540</v>
      </c>
      <c r="V3077" s="18">
        <v>0.13657407407407407</v>
      </c>
      <c r="W3077" s="18">
        <v>0.14010416666666667</v>
      </c>
      <c r="X3077" s="18">
        <v>3.530092592592592E-3</v>
      </c>
      <c r="Y3077" s="1" t="str">
        <f>VLOOKUP(A3077,tickets!A:A,1,0)</f>
        <v>INC000002649983</v>
      </c>
    </row>
    <row r="3078" spans="1:25" hidden="1" x14ac:dyDescent="0.2">
      <c r="A3078" s="1" t="s">
        <v>12779</v>
      </c>
      <c r="B3078" s="1" t="s">
        <v>132</v>
      </c>
      <c r="C3078" s="1" t="s">
        <v>250</v>
      </c>
      <c r="D3078" s="1" t="s">
        <v>251</v>
      </c>
      <c r="E3078" s="1" t="s">
        <v>252</v>
      </c>
      <c r="F3078" s="1" t="s">
        <v>253</v>
      </c>
      <c r="G3078" s="1" t="s">
        <v>159</v>
      </c>
      <c r="H3078" s="1" t="s">
        <v>36</v>
      </c>
      <c r="I3078" s="1" t="s">
        <v>84</v>
      </c>
      <c r="J3078" s="1" t="s">
        <v>81</v>
      </c>
      <c r="K3078" s="1" t="s">
        <v>129</v>
      </c>
      <c r="L3078" s="1" t="s">
        <v>9342</v>
      </c>
      <c r="M3078" s="1" t="s">
        <v>14541</v>
      </c>
      <c r="N3078" s="1" t="s">
        <v>14542</v>
      </c>
      <c r="O3078" s="1" t="s">
        <v>122</v>
      </c>
      <c r="P3078" s="1" t="s">
        <v>246</v>
      </c>
      <c r="Q3078" s="1" t="s">
        <v>247</v>
      </c>
      <c r="R3078" s="1" t="s">
        <v>14543</v>
      </c>
      <c r="S3078" s="1" t="s">
        <v>13989</v>
      </c>
      <c r="T3078" s="1" t="s">
        <v>9342</v>
      </c>
      <c r="U3078" s="1" t="s">
        <v>270</v>
      </c>
      <c r="V3078" s="18">
        <v>1.0069444444444444E-3</v>
      </c>
      <c r="W3078" s="18">
        <v>2.3148148148148151E-3</v>
      </c>
      <c r="X3078" s="18">
        <v>1.3078703703703705E-3</v>
      </c>
      <c r="Y3078" s="1" t="e">
        <f>VLOOKUP(A3078,tickets!A:A,1,0)</f>
        <v>#N/A</v>
      </c>
    </row>
    <row r="3079" spans="1:25" hidden="1" x14ac:dyDescent="0.2">
      <c r="A3079" s="1" t="s">
        <v>12783</v>
      </c>
      <c r="B3079" s="1" t="s">
        <v>132</v>
      </c>
      <c r="C3079" s="1" t="s">
        <v>250</v>
      </c>
      <c r="D3079" s="1" t="s">
        <v>251</v>
      </c>
      <c r="E3079" s="1" t="s">
        <v>302</v>
      </c>
      <c r="F3079" s="1" t="s">
        <v>303</v>
      </c>
      <c r="G3079" s="1" t="s">
        <v>110</v>
      </c>
      <c r="H3079" s="1" t="s">
        <v>50</v>
      </c>
      <c r="I3079" s="1" t="s">
        <v>109</v>
      </c>
      <c r="J3079" s="1" t="s">
        <v>4186</v>
      </c>
      <c r="K3079" s="1" t="s">
        <v>129</v>
      </c>
      <c r="L3079" s="1" t="s">
        <v>12784</v>
      </c>
      <c r="M3079" s="1" t="s">
        <v>14544</v>
      </c>
      <c r="N3079" s="1" t="s">
        <v>14545</v>
      </c>
      <c r="O3079" s="1" t="s">
        <v>122</v>
      </c>
      <c r="P3079" s="1" t="s">
        <v>246</v>
      </c>
      <c r="Q3079" s="1" t="s">
        <v>247</v>
      </c>
      <c r="R3079" s="1" t="s">
        <v>14546</v>
      </c>
      <c r="S3079" s="1" t="s">
        <v>13989</v>
      </c>
      <c r="T3079" s="1" t="s">
        <v>12784</v>
      </c>
      <c r="U3079" s="1" t="s">
        <v>276</v>
      </c>
      <c r="V3079" s="18">
        <v>0</v>
      </c>
      <c r="W3079" s="18">
        <v>0</v>
      </c>
      <c r="X3079" s="18">
        <v>0</v>
      </c>
      <c r="Y3079" s="1" t="e">
        <f>VLOOKUP(A3079,tickets!A:A,1,0)</f>
        <v>#N/A</v>
      </c>
    </row>
    <row r="3080" spans="1:25" hidden="1" x14ac:dyDescent="0.2">
      <c r="A3080" s="1" t="s">
        <v>12949</v>
      </c>
      <c r="B3080" s="1" t="s">
        <v>132</v>
      </c>
      <c r="C3080" s="1" t="s">
        <v>251</v>
      </c>
      <c r="D3080" s="1" t="s">
        <v>257</v>
      </c>
      <c r="E3080" s="1" t="s">
        <v>297</v>
      </c>
      <c r="F3080" s="1" t="s">
        <v>174</v>
      </c>
      <c r="G3080" s="1" t="s">
        <v>116</v>
      </c>
      <c r="H3080" s="1" t="s">
        <v>40</v>
      </c>
      <c r="I3080" s="1" t="s">
        <v>117</v>
      </c>
      <c r="J3080" s="1" t="s">
        <v>81</v>
      </c>
      <c r="K3080" s="1" t="s">
        <v>129</v>
      </c>
      <c r="L3080" s="1" t="s">
        <v>264</v>
      </c>
      <c r="M3080" s="1" t="s">
        <v>14547</v>
      </c>
      <c r="N3080" s="1" t="s">
        <v>14548</v>
      </c>
      <c r="O3080" s="1" t="s">
        <v>122</v>
      </c>
      <c r="P3080" s="1" t="s">
        <v>246</v>
      </c>
      <c r="Q3080" s="1" t="s">
        <v>247</v>
      </c>
      <c r="R3080" s="1" t="s">
        <v>14549</v>
      </c>
      <c r="S3080" s="1" t="s">
        <v>14054</v>
      </c>
      <c r="T3080" s="1" t="s">
        <v>12953</v>
      </c>
      <c r="U3080" s="1" t="s">
        <v>262</v>
      </c>
      <c r="V3080" s="18">
        <v>2.4571759259259262E-2</v>
      </c>
      <c r="W3080" s="18">
        <v>3.1111111111111107E-2</v>
      </c>
      <c r="X3080" s="18">
        <v>6.5393518518518517E-3</v>
      </c>
      <c r="Y3080" s="1" t="e">
        <f>VLOOKUP(A3080,tickets!A:A,1,0)</f>
        <v>#N/A</v>
      </c>
    </row>
    <row r="3081" spans="1:25" x14ac:dyDescent="0.2">
      <c r="A3081" s="1" t="s">
        <v>10325</v>
      </c>
      <c r="B3081" s="1" t="s">
        <v>112</v>
      </c>
      <c r="C3081" s="1" t="s">
        <v>18</v>
      </c>
      <c r="D3081" s="1" t="s">
        <v>242</v>
      </c>
      <c r="E3081" s="1" t="s">
        <v>61</v>
      </c>
      <c r="F3081" s="1" t="s">
        <v>453</v>
      </c>
      <c r="G3081" s="1" t="s">
        <v>110</v>
      </c>
      <c r="H3081" s="1" t="s">
        <v>50</v>
      </c>
      <c r="I3081" s="1" t="s">
        <v>109</v>
      </c>
      <c r="J3081" s="1" t="s">
        <v>81</v>
      </c>
      <c r="K3081" s="1" t="s">
        <v>111</v>
      </c>
      <c r="L3081" s="1" t="s">
        <v>10329</v>
      </c>
      <c r="M3081" s="1" t="s">
        <v>14550</v>
      </c>
      <c r="N3081" s="1" t="s">
        <v>14551</v>
      </c>
      <c r="O3081" s="1" t="s">
        <v>122</v>
      </c>
      <c r="P3081" s="1" t="s">
        <v>266</v>
      </c>
      <c r="Q3081" s="1" t="s">
        <v>267</v>
      </c>
      <c r="R3081" s="1" t="s">
        <v>14552</v>
      </c>
      <c r="S3081" s="1" t="s">
        <v>13989</v>
      </c>
      <c r="T3081" s="1" t="s">
        <v>10329</v>
      </c>
      <c r="U3081" s="1" t="s">
        <v>10329</v>
      </c>
      <c r="V3081" s="18">
        <v>0</v>
      </c>
      <c r="W3081" s="18">
        <v>2.5347222222222221E-3</v>
      </c>
      <c r="X3081" s="18">
        <v>2.5347222222222221E-3</v>
      </c>
      <c r="Y3081" s="1" t="e">
        <f>VLOOKUP(A3081,tickets!A:A,1,0)</f>
        <v>#N/A</v>
      </c>
    </row>
    <row r="3082" spans="1:25" x14ac:dyDescent="0.2">
      <c r="A3082" s="1" t="s">
        <v>10724</v>
      </c>
      <c r="B3082" s="1" t="s">
        <v>112</v>
      </c>
      <c r="C3082" s="1" t="s">
        <v>18</v>
      </c>
      <c r="D3082" s="1" t="s">
        <v>18</v>
      </c>
      <c r="E3082" s="1" t="s">
        <v>60</v>
      </c>
      <c r="F3082" s="1" t="s">
        <v>445</v>
      </c>
      <c r="G3082" s="1" t="s">
        <v>110</v>
      </c>
      <c r="H3082" s="1" t="s">
        <v>50</v>
      </c>
      <c r="I3082" s="1" t="s">
        <v>109</v>
      </c>
      <c r="J3082" s="1" t="s">
        <v>81</v>
      </c>
      <c r="K3082" s="1" t="s">
        <v>111</v>
      </c>
      <c r="L3082" s="1" t="s">
        <v>10728</v>
      </c>
      <c r="M3082" s="1" t="s">
        <v>14553</v>
      </c>
      <c r="N3082" s="1" t="s">
        <v>14554</v>
      </c>
      <c r="O3082" s="1" t="s">
        <v>122</v>
      </c>
      <c r="P3082" s="1" t="s">
        <v>266</v>
      </c>
      <c r="Q3082" s="1" t="s">
        <v>267</v>
      </c>
      <c r="R3082" s="1" t="s">
        <v>14555</v>
      </c>
      <c r="S3082" s="1" t="s">
        <v>14146</v>
      </c>
      <c r="T3082" s="1" t="s">
        <v>12958</v>
      </c>
      <c r="U3082" s="1" t="s">
        <v>12957</v>
      </c>
      <c r="V3082" s="18">
        <v>0.64093750000000005</v>
      </c>
      <c r="W3082" s="18">
        <v>0.64189814814814816</v>
      </c>
      <c r="X3082" s="18">
        <v>9.6064814814814808E-4</v>
      </c>
      <c r="Y3082" s="1" t="e">
        <f>VLOOKUP(A3082,tickets!A:A,1,0)</f>
        <v>#N/A</v>
      </c>
    </row>
    <row r="3083" spans="1:25" x14ac:dyDescent="0.2">
      <c r="A3083" s="1" t="s">
        <v>10340</v>
      </c>
      <c r="B3083" s="1" t="s">
        <v>112</v>
      </c>
      <c r="C3083" s="1" t="s">
        <v>18</v>
      </c>
      <c r="D3083" s="1" t="s">
        <v>242</v>
      </c>
      <c r="E3083" s="1" t="s">
        <v>61</v>
      </c>
      <c r="F3083" s="1" t="s">
        <v>453</v>
      </c>
      <c r="G3083" s="1" t="s">
        <v>110</v>
      </c>
      <c r="H3083" s="1" t="s">
        <v>50</v>
      </c>
      <c r="I3083" s="1" t="s">
        <v>109</v>
      </c>
      <c r="J3083" s="1" t="s">
        <v>81</v>
      </c>
      <c r="K3083" s="1" t="s">
        <v>111</v>
      </c>
      <c r="L3083" s="1" t="s">
        <v>10344</v>
      </c>
      <c r="M3083" s="1" t="s">
        <v>14556</v>
      </c>
      <c r="N3083" s="1" t="s">
        <v>14557</v>
      </c>
      <c r="O3083" s="1" t="s">
        <v>122</v>
      </c>
      <c r="P3083" s="1" t="s">
        <v>266</v>
      </c>
      <c r="Q3083" s="1" t="s">
        <v>267</v>
      </c>
      <c r="R3083" s="1" t="s">
        <v>14558</v>
      </c>
      <c r="S3083" s="1" t="s">
        <v>13989</v>
      </c>
      <c r="T3083" s="1" t="s">
        <v>10344</v>
      </c>
      <c r="U3083" s="1" t="s">
        <v>10344</v>
      </c>
      <c r="V3083" s="18">
        <v>0</v>
      </c>
      <c r="W3083" s="18">
        <v>3.4953703703703705E-3</v>
      </c>
      <c r="X3083" s="18">
        <v>3.4953703703703705E-3</v>
      </c>
      <c r="Y3083" s="1" t="e">
        <f>VLOOKUP(A3083,tickets!A:A,1,0)</f>
        <v>#N/A</v>
      </c>
    </row>
    <row r="3084" spans="1:25" x14ac:dyDescent="0.2">
      <c r="A3084" s="1" t="s">
        <v>10517</v>
      </c>
      <c r="B3084" s="1" t="s">
        <v>112</v>
      </c>
      <c r="C3084" s="1" t="s">
        <v>18</v>
      </c>
      <c r="D3084" s="1" t="s">
        <v>344</v>
      </c>
      <c r="E3084" s="1" t="s">
        <v>60</v>
      </c>
      <c r="F3084" s="1" t="s">
        <v>143</v>
      </c>
      <c r="G3084" s="1" t="s">
        <v>116</v>
      </c>
      <c r="H3084" s="1" t="s">
        <v>40</v>
      </c>
      <c r="I3084" s="1" t="s">
        <v>117</v>
      </c>
      <c r="J3084" s="1" t="s">
        <v>81</v>
      </c>
      <c r="K3084" s="1" t="s">
        <v>129</v>
      </c>
      <c r="L3084" s="1" t="s">
        <v>10521</v>
      </c>
      <c r="M3084" s="1" t="s">
        <v>14559</v>
      </c>
      <c r="N3084" s="1" t="s">
        <v>14560</v>
      </c>
      <c r="O3084" s="1" t="s">
        <v>122</v>
      </c>
      <c r="P3084" s="1" t="s">
        <v>249</v>
      </c>
      <c r="Q3084" s="1" t="s">
        <v>278</v>
      </c>
      <c r="R3084" s="1" t="s">
        <v>14561</v>
      </c>
      <c r="S3084" s="1" t="s">
        <v>14054</v>
      </c>
      <c r="T3084" s="1" t="s">
        <v>12440</v>
      </c>
      <c r="U3084" s="1" t="s">
        <v>12441</v>
      </c>
      <c r="V3084" s="18">
        <v>0.70211805555555562</v>
      </c>
      <c r="W3084" s="18">
        <v>0.71629629629629632</v>
      </c>
      <c r="X3084" s="18">
        <v>1.4178240740740741E-2</v>
      </c>
      <c r="Y3084" s="1" t="e">
        <f>VLOOKUP(A3084,tickets!A:A,1,0)</f>
        <v>#N/A</v>
      </c>
    </row>
    <row r="3085" spans="1:25" hidden="1" x14ac:dyDescent="0.2">
      <c r="A3085" s="1" t="s">
        <v>12811</v>
      </c>
      <c r="B3085" s="1" t="s">
        <v>132</v>
      </c>
      <c r="C3085" s="1" t="s">
        <v>250</v>
      </c>
      <c r="D3085" s="1" t="s">
        <v>251</v>
      </c>
      <c r="E3085" s="1" t="s">
        <v>302</v>
      </c>
      <c r="F3085" s="1" t="s">
        <v>303</v>
      </c>
      <c r="G3085" s="1" t="s">
        <v>110</v>
      </c>
      <c r="H3085" s="1" t="s">
        <v>50</v>
      </c>
      <c r="I3085" s="1" t="s">
        <v>109</v>
      </c>
      <c r="J3085" s="1" t="s">
        <v>81</v>
      </c>
      <c r="K3085" s="1" t="s">
        <v>129</v>
      </c>
      <c r="L3085" s="1" t="s">
        <v>12812</v>
      </c>
      <c r="M3085" s="1" t="s">
        <v>14562</v>
      </c>
      <c r="N3085" s="1" t="s">
        <v>14563</v>
      </c>
      <c r="O3085" s="1" t="s">
        <v>122</v>
      </c>
      <c r="P3085" s="1" t="s">
        <v>246</v>
      </c>
      <c r="Q3085" s="1" t="s">
        <v>247</v>
      </c>
      <c r="R3085" s="1" t="s">
        <v>14564</v>
      </c>
      <c r="S3085" s="1" t="s">
        <v>13989</v>
      </c>
      <c r="T3085" s="1" t="s">
        <v>12812</v>
      </c>
      <c r="U3085" s="1" t="s">
        <v>276</v>
      </c>
      <c r="V3085" s="18">
        <v>6.6296296296296298E-2</v>
      </c>
      <c r="W3085" s="18">
        <v>6.7581018518518512E-2</v>
      </c>
      <c r="X3085" s="18">
        <v>1.2847222222222223E-3</v>
      </c>
      <c r="Y3085" s="1" t="e">
        <f>VLOOKUP(A3085,tickets!A:A,1,0)</f>
        <v>#N/A</v>
      </c>
    </row>
    <row r="3086" spans="1:25" hidden="1" x14ac:dyDescent="0.2">
      <c r="A3086" s="1" t="s">
        <v>10734</v>
      </c>
      <c r="B3086" s="1" t="s">
        <v>124</v>
      </c>
      <c r="C3086" s="1" t="s">
        <v>18</v>
      </c>
      <c r="D3086" s="1" t="s">
        <v>277</v>
      </c>
      <c r="E3086" s="1" t="s">
        <v>60</v>
      </c>
      <c r="F3086" s="1" t="s">
        <v>125</v>
      </c>
      <c r="G3086" s="1" t="s">
        <v>123</v>
      </c>
      <c r="H3086" s="1" t="s">
        <v>50</v>
      </c>
      <c r="I3086" s="1" t="s">
        <v>109</v>
      </c>
      <c r="J3086" s="1" t="s">
        <v>80</v>
      </c>
      <c r="K3086" s="1" t="s">
        <v>138</v>
      </c>
      <c r="L3086" s="1" t="s">
        <v>139</v>
      </c>
      <c r="M3086" s="1" t="s">
        <v>14565</v>
      </c>
      <c r="N3086" s="1" t="s">
        <v>14565</v>
      </c>
      <c r="O3086" s="1" t="s">
        <v>122</v>
      </c>
      <c r="P3086" s="1" t="s">
        <v>278</v>
      </c>
      <c r="Q3086" s="1" t="s">
        <v>278</v>
      </c>
      <c r="R3086" s="1" t="s">
        <v>14566</v>
      </c>
      <c r="S3086" s="1" t="s">
        <v>14146</v>
      </c>
      <c r="T3086" s="1" t="s">
        <v>511</v>
      </c>
      <c r="U3086" s="1" t="s">
        <v>13139</v>
      </c>
      <c r="V3086" s="18">
        <v>0.46334490740740741</v>
      </c>
      <c r="W3086" s="18">
        <v>0.46436342592592594</v>
      </c>
      <c r="X3086" s="18">
        <v>1.0185185185185186E-3</v>
      </c>
      <c r="Y3086" s="1" t="e">
        <f>VLOOKUP(A3086,tickets!A:A,1,0)</f>
        <v>#N/A</v>
      </c>
    </row>
    <row r="3087" spans="1:25" hidden="1" x14ac:dyDescent="0.2">
      <c r="A3087" s="1" t="s">
        <v>13439</v>
      </c>
      <c r="B3087" s="1" t="s">
        <v>132</v>
      </c>
      <c r="C3087" s="1" t="s">
        <v>309</v>
      </c>
      <c r="D3087" s="1" t="s">
        <v>374</v>
      </c>
      <c r="E3087" s="1" t="s">
        <v>284</v>
      </c>
      <c r="F3087" s="1" t="s">
        <v>442</v>
      </c>
      <c r="G3087" s="1" t="s">
        <v>116</v>
      </c>
      <c r="H3087" s="1" t="s">
        <v>40</v>
      </c>
      <c r="I3087" s="1" t="s">
        <v>117</v>
      </c>
      <c r="J3087" s="1" t="s">
        <v>81</v>
      </c>
      <c r="K3087" s="1" t="s">
        <v>129</v>
      </c>
      <c r="L3087" s="1" t="s">
        <v>5192</v>
      </c>
      <c r="M3087" s="1" t="s">
        <v>14567</v>
      </c>
      <c r="N3087" s="1" t="s">
        <v>14568</v>
      </c>
      <c r="O3087" s="1" t="s">
        <v>122</v>
      </c>
      <c r="P3087" s="1" t="s">
        <v>199</v>
      </c>
      <c r="Q3087" s="1" t="s">
        <v>115</v>
      </c>
      <c r="R3087" s="1" t="s">
        <v>14569</v>
      </c>
      <c r="S3087" s="1" t="s">
        <v>13996</v>
      </c>
      <c r="T3087" s="1" t="s">
        <v>13443</v>
      </c>
      <c r="V3087" s="18">
        <v>6.9560185185185185E-3</v>
      </c>
      <c r="W3087" s="18">
        <v>1.2974537037037036E-2</v>
      </c>
      <c r="X3087" s="18">
        <v>6.0185185185185177E-3</v>
      </c>
      <c r="Y3087" s="1" t="e">
        <f>VLOOKUP(A3087,tickets!A:A,1,0)</f>
        <v>#N/A</v>
      </c>
    </row>
    <row r="3088" spans="1:25" x14ac:dyDescent="0.2">
      <c r="A3088" s="1" t="s">
        <v>13811</v>
      </c>
      <c r="B3088" s="1" t="s">
        <v>112</v>
      </c>
      <c r="C3088" s="1" t="s">
        <v>18</v>
      </c>
      <c r="D3088" s="1" t="s">
        <v>18</v>
      </c>
      <c r="E3088" s="1" t="s">
        <v>58</v>
      </c>
      <c r="F3088" s="1" t="s">
        <v>172</v>
      </c>
      <c r="G3088" s="1" t="s">
        <v>110</v>
      </c>
      <c r="H3088" s="1" t="s">
        <v>50</v>
      </c>
      <c r="I3088" s="1" t="s">
        <v>109</v>
      </c>
      <c r="J3088" s="1" t="s">
        <v>81</v>
      </c>
      <c r="K3088" s="1" t="s">
        <v>111</v>
      </c>
      <c r="L3088" s="1" t="s">
        <v>13815</v>
      </c>
      <c r="M3088" s="1" t="s">
        <v>14570</v>
      </c>
      <c r="N3088" s="1" t="s">
        <v>14571</v>
      </c>
      <c r="O3088" s="1" t="s">
        <v>122</v>
      </c>
      <c r="P3088" s="1" t="s">
        <v>246</v>
      </c>
      <c r="Q3088" s="1" t="s">
        <v>247</v>
      </c>
      <c r="R3088" s="1" t="s">
        <v>14572</v>
      </c>
      <c r="S3088" s="1" t="s">
        <v>14068</v>
      </c>
      <c r="T3088" s="1" t="s">
        <v>14573</v>
      </c>
      <c r="U3088" s="1" t="s">
        <v>14574</v>
      </c>
      <c r="V3088" s="18">
        <v>0</v>
      </c>
      <c r="W3088" s="18">
        <v>1.8287037037037037E-3</v>
      </c>
      <c r="X3088" s="18">
        <v>1.8287037037037037E-3</v>
      </c>
      <c r="Y3088" s="1" t="str">
        <f>VLOOKUP(A3088,tickets!A:A,1,0)</f>
        <v>INC000002648562</v>
      </c>
    </row>
    <row r="3089" spans="1:25" hidden="1" x14ac:dyDescent="0.2">
      <c r="A3089" s="1" t="s">
        <v>14575</v>
      </c>
      <c r="B3089" s="1" t="s">
        <v>164</v>
      </c>
      <c r="C3089" s="1" t="s">
        <v>250</v>
      </c>
      <c r="D3089" s="1" t="s">
        <v>251</v>
      </c>
      <c r="E3089" s="1" t="s">
        <v>13587</v>
      </c>
      <c r="F3089" s="1" t="s">
        <v>451</v>
      </c>
      <c r="G3089" s="1" t="s">
        <v>116</v>
      </c>
      <c r="H3089" s="1" t="s">
        <v>40</v>
      </c>
      <c r="I3089" s="1" t="s">
        <v>117</v>
      </c>
      <c r="J3089" s="1" t="s">
        <v>81</v>
      </c>
      <c r="K3089" s="1" t="s">
        <v>114</v>
      </c>
      <c r="L3089" s="1" t="s">
        <v>14576</v>
      </c>
      <c r="M3089" s="1" t="s">
        <v>14577</v>
      </c>
      <c r="N3089" s="1" t="s">
        <v>14578</v>
      </c>
      <c r="O3089" s="1" t="s">
        <v>122</v>
      </c>
      <c r="P3089" s="1" t="s">
        <v>246</v>
      </c>
      <c r="Q3089" s="1" t="s">
        <v>247</v>
      </c>
      <c r="R3089" s="1" t="s">
        <v>14579</v>
      </c>
      <c r="S3089" s="1" t="s">
        <v>14017</v>
      </c>
      <c r="T3089" s="1" t="s">
        <v>14576</v>
      </c>
      <c r="U3089" s="1" t="s">
        <v>14580</v>
      </c>
      <c r="V3089" s="18">
        <v>0.20498842592592592</v>
      </c>
      <c r="W3089" s="18">
        <v>0.20571759259259259</v>
      </c>
      <c r="X3089" s="18">
        <v>7.291666666666667E-4</v>
      </c>
      <c r="Y3089" s="1" t="e">
        <f>VLOOKUP(A3089,tickets!A:A,1,0)</f>
        <v>#N/A</v>
      </c>
    </row>
    <row r="3090" spans="1:25" x14ac:dyDescent="0.2">
      <c r="A3090" s="1" t="s">
        <v>10522</v>
      </c>
      <c r="B3090" s="1" t="s">
        <v>115</v>
      </c>
      <c r="C3090" s="1" t="s">
        <v>19</v>
      </c>
      <c r="D3090" s="1" t="s">
        <v>243</v>
      </c>
      <c r="E3090" s="1" t="s">
        <v>64</v>
      </c>
      <c r="F3090" s="1" t="s">
        <v>144</v>
      </c>
      <c r="G3090" s="1" t="s">
        <v>116</v>
      </c>
      <c r="H3090" s="1" t="s">
        <v>40</v>
      </c>
      <c r="I3090" s="1" t="s">
        <v>117</v>
      </c>
      <c r="J3090" s="1" t="s">
        <v>81</v>
      </c>
      <c r="K3090" s="1" t="s">
        <v>897</v>
      </c>
      <c r="L3090" s="1" t="s">
        <v>10526</v>
      </c>
      <c r="M3090" s="1" t="s">
        <v>14581</v>
      </c>
      <c r="N3090" s="1" t="s">
        <v>14582</v>
      </c>
      <c r="O3090" s="1" t="s">
        <v>122</v>
      </c>
      <c r="P3090" s="1" t="s">
        <v>266</v>
      </c>
      <c r="Q3090" s="1" t="s">
        <v>267</v>
      </c>
      <c r="R3090" s="1" t="s">
        <v>14583</v>
      </c>
      <c r="S3090" s="1" t="s">
        <v>14054</v>
      </c>
      <c r="T3090" s="1" t="s">
        <v>12860</v>
      </c>
      <c r="U3090" s="1" t="s">
        <v>12861</v>
      </c>
      <c r="V3090" s="18">
        <v>0.61170138888888892</v>
      </c>
      <c r="W3090" s="18">
        <v>0.71368055555555554</v>
      </c>
      <c r="X3090" s="18">
        <v>0.10197916666666666</v>
      </c>
      <c r="Y3090" s="1" t="e">
        <f>VLOOKUP(A3090,tickets!A:A,1,0)</f>
        <v>#N/A</v>
      </c>
    </row>
    <row r="3091" spans="1:25" hidden="1" x14ac:dyDescent="0.2">
      <c r="A3091" s="1" t="s">
        <v>13109</v>
      </c>
      <c r="B3091" s="1" t="s">
        <v>132</v>
      </c>
      <c r="C3091" s="1" t="s">
        <v>250</v>
      </c>
      <c r="D3091" s="1" t="s">
        <v>251</v>
      </c>
      <c r="E3091" s="1" t="s">
        <v>289</v>
      </c>
      <c r="F3091" s="1" t="s">
        <v>290</v>
      </c>
      <c r="G3091" s="1" t="s">
        <v>110</v>
      </c>
      <c r="H3091" s="1" t="s">
        <v>50</v>
      </c>
      <c r="I3091" s="1" t="s">
        <v>109</v>
      </c>
      <c r="J3091" s="1" t="s">
        <v>81</v>
      </c>
      <c r="K3091" s="1" t="s">
        <v>129</v>
      </c>
      <c r="L3091" s="1" t="s">
        <v>269</v>
      </c>
      <c r="M3091" s="1" t="s">
        <v>14584</v>
      </c>
      <c r="N3091" s="1" t="s">
        <v>14585</v>
      </c>
      <c r="O3091" s="1" t="s">
        <v>122</v>
      </c>
      <c r="P3091" s="1" t="s">
        <v>246</v>
      </c>
      <c r="Q3091" s="1" t="s">
        <v>247</v>
      </c>
      <c r="R3091" s="1" t="s">
        <v>14586</v>
      </c>
      <c r="S3091" s="1" t="s">
        <v>14146</v>
      </c>
      <c r="T3091" s="1" t="s">
        <v>269</v>
      </c>
      <c r="U3091" s="1" t="s">
        <v>369</v>
      </c>
      <c r="V3091" s="18">
        <v>7.407407407407407E-4</v>
      </c>
      <c r="W3091" s="18">
        <v>1.5162037037037036E-3</v>
      </c>
      <c r="X3091" s="18">
        <v>7.7546296296296304E-4</v>
      </c>
      <c r="Y3091" s="1" t="e">
        <f>VLOOKUP(A3091,tickets!A:A,1,0)</f>
        <v>#N/A</v>
      </c>
    </row>
    <row r="3092" spans="1:25" x14ac:dyDescent="0.2">
      <c r="A3092" s="1" t="s">
        <v>10781</v>
      </c>
      <c r="B3092" s="1" t="s">
        <v>112</v>
      </c>
      <c r="C3092" s="1" t="s">
        <v>18</v>
      </c>
      <c r="D3092" s="1" t="s">
        <v>18</v>
      </c>
      <c r="E3092" s="1" t="s">
        <v>499</v>
      </c>
      <c r="F3092" s="1" t="s">
        <v>1770</v>
      </c>
      <c r="G3092" s="1" t="s">
        <v>110</v>
      </c>
      <c r="H3092" s="1" t="s">
        <v>50</v>
      </c>
      <c r="I3092" s="1" t="s">
        <v>109</v>
      </c>
      <c r="J3092" s="1" t="s">
        <v>81</v>
      </c>
      <c r="K3092" s="1" t="s">
        <v>111</v>
      </c>
      <c r="L3092" s="1" t="s">
        <v>10785</v>
      </c>
      <c r="M3092" s="1" t="s">
        <v>14587</v>
      </c>
      <c r="N3092" s="1" t="s">
        <v>14588</v>
      </c>
      <c r="O3092" s="1" t="s">
        <v>122</v>
      </c>
      <c r="P3092" s="1" t="s">
        <v>266</v>
      </c>
      <c r="Q3092" s="1" t="s">
        <v>267</v>
      </c>
      <c r="R3092" s="1" t="s">
        <v>14589</v>
      </c>
      <c r="S3092" s="1" t="s">
        <v>14146</v>
      </c>
      <c r="T3092" s="1" t="s">
        <v>10785</v>
      </c>
      <c r="U3092" s="1" t="s">
        <v>10785</v>
      </c>
      <c r="V3092" s="18">
        <v>0</v>
      </c>
      <c r="W3092" s="18">
        <v>4.6990740740740743E-3</v>
      </c>
      <c r="X3092" s="18">
        <v>4.6990740740740743E-3</v>
      </c>
      <c r="Y3092" s="1" t="e">
        <f>VLOOKUP(A3092,tickets!A:A,1,0)</f>
        <v>#N/A</v>
      </c>
    </row>
    <row r="3093" spans="1:25" hidden="1" x14ac:dyDescent="0.2">
      <c r="A3093" s="1" t="s">
        <v>12756</v>
      </c>
      <c r="B3093" s="1" t="s">
        <v>132</v>
      </c>
      <c r="C3093" s="1" t="s">
        <v>309</v>
      </c>
      <c r="D3093" s="1" t="s">
        <v>257</v>
      </c>
      <c r="E3093" s="1" t="s">
        <v>328</v>
      </c>
      <c r="F3093" s="1" t="s">
        <v>174</v>
      </c>
      <c r="G3093" s="1" t="s">
        <v>116</v>
      </c>
      <c r="H3093" s="1" t="s">
        <v>40</v>
      </c>
      <c r="I3093" s="1" t="s">
        <v>117</v>
      </c>
      <c r="J3093" s="1" t="s">
        <v>81</v>
      </c>
      <c r="K3093" s="1" t="s">
        <v>129</v>
      </c>
      <c r="L3093" s="1" t="s">
        <v>380</v>
      </c>
      <c r="M3093" s="1" t="s">
        <v>14590</v>
      </c>
      <c r="N3093" s="1" t="s">
        <v>14591</v>
      </c>
      <c r="O3093" s="1" t="s">
        <v>122</v>
      </c>
      <c r="P3093" s="1" t="s">
        <v>246</v>
      </c>
      <c r="Q3093" s="1" t="s">
        <v>247</v>
      </c>
      <c r="R3093" s="1" t="s">
        <v>14592</v>
      </c>
      <c r="S3093" s="1" t="s">
        <v>13989</v>
      </c>
      <c r="T3093" s="1" t="s">
        <v>12760</v>
      </c>
      <c r="U3093" s="1" t="s">
        <v>375</v>
      </c>
      <c r="V3093" s="18">
        <v>0</v>
      </c>
      <c r="W3093" s="18">
        <v>2.0486111111111111E-2</v>
      </c>
      <c r="X3093" s="18">
        <v>2.0486111111111111E-2</v>
      </c>
      <c r="Y3093" s="1" t="e">
        <f>VLOOKUP(A3093,tickets!A:A,1,0)</f>
        <v>#N/A</v>
      </c>
    </row>
    <row r="3094" spans="1:25" x14ac:dyDescent="0.2">
      <c r="A3094" s="1" t="s">
        <v>10884</v>
      </c>
      <c r="B3094" s="1" t="s">
        <v>199</v>
      </c>
      <c r="C3094" s="1" t="s">
        <v>14</v>
      </c>
      <c r="D3094" s="1" t="s">
        <v>344</v>
      </c>
      <c r="E3094" s="1" t="s">
        <v>51</v>
      </c>
      <c r="F3094" s="1" t="s">
        <v>143</v>
      </c>
      <c r="G3094" s="1" t="s">
        <v>110</v>
      </c>
      <c r="H3094" s="1" t="s">
        <v>50</v>
      </c>
      <c r="I3094" s="1" t="s">
        <v>109</v>
      </c>
      <c r="J3094" s="1" t="s">
        <v>81</v>
      </c>
      <c r="K3094" s="1" t="s">
        <v>129</v>
      </c>
      <c r="L3094" s="1" t="s">
        <v>10888</v>
      </c>
      <c r="M3094" s="1" t="s">
        <v>14593</v>
      </c>
      <c r="N3094" s="1" t="s">
        <v>14594</v>
      </c>
      <c r="O3094" s="1" t="s">
        <v>122</v>
      </c>
      <c r="P3094" s="1" t="s">
        <v>249</v>
      </c>
      <c r="Q3094" s="1" t="s">
        <v>345</v>
      </c>
      <c r="R3094" s="1" t="s">
        <v>14595</v>
      </c>
      <c r="S3094" s="1" t="s">
        <v>14146</v>
      </c>
      <c r="T3094" s="1" t="s">
        <v>13082</v>
      </c>
      <c r="U3094" s="1" t="s">
        <v>13083</v>
      </c>
      <c r="V3094" s="18">
        <v>0.11690972222222222</v>
      </c>
      <c r="W3094" s="18">
        <v>0.27687499999999998</v>
      </c>
      <c r="X3094" s="18">
        <v>0.15996527777777778</v>
      </c>
      <c r="Y3094" s="1" t="e">
        <f>VLOOKUP(A3094,tickets!A:A,1,0)</f>
        <v>#N/A</v>
      </c>
    </row>
    <row r="3095" spans="1:25" x14ac:dyDescent="0.2">
      <c r="A3095" s="1" t="s">
        <v>10766</v>
      </c>
      <c r="B3095" s="1" t="s">
        <v>112</v>
      </c>
      <c r="C3095" s="1" t="s">
        <v>18</v>
      </c>
      <c r="D3095" s="1" t="s">
        <v>18</v>
      </c>
      <c r="E3095" s="1" t="s">
        <v>499</v>
      </c>
      <c r="F3095" s="1" t="s">
        <v>1770</v>
      </c>
      <c r="G3095" s="1" t="s">
        <v>110</v>
      </c>
      <c r="H3095" s="1" t="s">
        <v>50</v>
      </c>
      <c r="I3095" s="1" t="s">
        <v>109</v>
      </c>
      <c r="J3095" s="1" t="s">
        <v>81</v>
      </c>
      <c r="K3095" s="1" t="s">
        <v>111</v>
      </c>
      <c r="L3095" s="1" t="s">
        <v>10770</v>
      </c>
      <c r="M3095" s="1" t="s">
        <v>14596</v>
      </c>
      <c r="N3095" s="1" t="s">
        <v>14597</v>
      </c>
      <c r="O3095" s="1" t="s">
        <v>122</v>
      </c>
      <c r="P3095" s="1" t="s">
        <v>266</v>
      </c>
      <c r="Q3095" s="1" t="s">
        <v>267</v>
      </c>
      <c r="R3095" s="1" t="s">
        <v>14598</v>
      </c>
      <c r="S3095" s="1" t="s">
        <v>14146</v>
      </c>
      <c r="T3095" s="1" t="s">
        <v>13175</v>
      </c>
      <c r="U3095" s="1" t="s">
        <v>10770</v>
      </c>
      <c r="V3095" s="18">
        <v>0</v>
      </c>
      <c r="W3095" s="18">
        <v>1.6319444444444445E-3</v>
      </c>
      <c r="X3095" s="18">
        <v>1.6319444444444445E-3</v>
      </c>
      <c r="Y3095" s="1" t="e">
        <f>VLOOKUP(A3095,tickets!A:A,1,0)</f>
        <v>#N/A</v>
      </c>
    </row>
    <row r="3096" spans="1:25" hidden="1" x14ac:dyDescent="0.2">
      <c r="A3096" s="1" t="s">
        <v>14599</v>
      </c>
      <c r="B3096" s="1" t="s">
        <v>132</v>
      </c>
      <c r="C3096" s="1" t="s">
        <v>256</v>
      </c>
      <c r="D3096" s="1" t="s">
        <v>257</v>
      </c>
      <c r="E3096" s="1" t="s">
        <v>258</v>
      </c>
      <c r="F3096" s="1" t="s">
        <v>219</v>
      </c>
      <c r="G3096" s="1" t="s">
        <v>116</v>
      </c>
      <c r="H3096" s="1" t="s">
        <v>40</v>
      </c>
      <c r="I3096" s="1" t="s">
        <v>117</v>
      </c>
      <c r="J3096" s="1" t="s">
        <v>81</v>
      </c>
      <c r="K3096" s="1" t="s">
        <v>521</v>
      </c>
      <c r="L3096" s="1" t="s">
        <v>965</v>
      </c>
      <c r="M3096" s="1" t="s">
        <v>14600</v>
      </c>
      <c r="N3096" s="1" t="s">
        <v>14601</v>
      </c>
      <c r="O3096" s="1" t="s">
        <v>122</v>
      </c>
      <c r="P3096" s="1" t="s">
        <v>199</v>
      </c>
      <c r="Q3096" s="1" t="s">
        <v>115</v>
      </c>
      <c r="R3096" s="1" t="s">
        <v>14602</v>
      </c>
      <c r="S3096" s="1" t="s">
        <v>14017</v>
      </c>
      <c r="T3096" s="1" t="s">
        <v>14603</v>
      </c>
      <c r="V3096" s="18">
        <v>0.18415509259259258</v>
      </c>
      <c r="W3096" s="18">
        <v>0.20318287037037039</v>
      </c>
      <c r="X3096" s="18">
        <v>1.9027777777777779E-2</v>
      </c>
      <c r="Y3096" s="1" t="e">
        <f>VLOOKUP(A3096,tickets!A:A,1,0)</f>
        <v>#N/A</v>
      </c>
    </row>
    <row r="3097" spans="1:25" hidden="1" x14ac:dyDescent="0.2">
      <c r="A3097" s="1" t="s">
        <v>13144</v>
      </c>
      <c r="B3097" s="1" t="s">
        <v>132</v>
      </c>
      <c r="C3097" s="1" t="s">
        <v>256</v>
      </c>
      <c r="D3097" s="1" t="s">
        <v>374</v>
      </c>
      <c r="E3097" s="1" t="s">
        <v>258</v>
      </c>
      <c r="F3097" s="1" t="s">
        <v>442</v>
      </c>
      <c r="G3097" s="1" t="s">
        <v>116</v>
      </c>
      <c r="H3097" s="1" t="s">
        <v>40</v>
      </c>
      <c r="I3097" s="1" t="s">
        <v>117</v>
      </c>
      <c r="J3097" s="1" t="s">
        <v>81</v>
      </c>
      <c r="K3097" s="1" t="s">
        <v>129</v>
      </c>
      <c r="L3097" s="1" t="s">
        <v>264</v>
      </c>
      <c r="M3097" s="1" t="s">
        <v>14604</v>
      </c>
      <c r="N3097" s="1" t="s">
        <v>14605</v>
      </c>
      <c r="O3097" s="1" t="s">
        <v>122</v>
      </c>
      <c r="P3097" s="1" t="s">
        <v>199</v>
      </c>
      <c r="Q3097" s="1" t="s">
        <v>115</v>
      </c>
      <c r="R3097" s="1" t="s">
        <v>14606</v>
      </c>
      <c r="S3097" s="1" t="s">
        <v>14146</v>
      </c>
      <c r="T3097" s="1" t="s">
        <v>13148</v>
      </c>
      <c r="V3097" s="18">
        <v>8.3310185185185182E-2</v>
      </c>
      <c r="W3097" s="18">
        <v>5.2511574074074079E-2</v>
      </c>
      <c r="X3097" s="18">
        <v>1.0868055555555556E-2</v>
      </c>
      <c r="Y3097" s="1" t="e">
        <f>VLOOKUP(A3097,tickets!A:A,1,0)</f>
        <v>#N/A</v>
      </c>
    </row>
    <row r="3098" spans="1:25" hidden="1" x14ac:dyDescent="0.2">
      <c r="A3098" s="1" t="s">
        <v>13316</v>
      </c>
      <c r="B3098" s="1" t="s">
        <v>132</v>
      </c>
      <c r="C3098" s="1" t="s">
        <v>250</v>
      </c>
      <c r="D3098" s="1" t="s">
        <v>251</v>
      </c>
      <c r="E3098" s="1" t="s">
        <v>289</v>
      </c>
      <c r="F3098" s="1" t="s">
        <v>290</v>
      </c>
      <c r="G3098" s="1" t="s">
        <v>110</v>
      </c>
      <c r="H3098" s="1" t="s">
        <v>50</v>
      </c>
      <c r="I3098" s="1" t="s">
        <v>109</v>
      </c>
      <c r="J3098" s="1" t="s">
        <v>81</v>
      </c>
      <c r="K3098" s="1" t="s">
        <v>129</v>
      </c>
      <c r="L3098" s="1" t="s">
        <v>254</v>
      </c>
      <c r="M3098" s="1" t="s">
        <v>14607</v>
      </c>
      <c r="N3098" s="1" t="s">
        <v>14608</v>
      </c>
      <c r="O3098" s="1" t="s">
        <v>122</v>
      </c>
      <c r="P3098" s="1" t="s">
        <v>246</v>
      </c>
      <c r="Q3098" s="1" t="s">
        <v>247</v>
      </c>
      <c r="R3098" s="1" t="s">
        <v>14609</v>
      </c>
      <c r="S3098" s="1" t="s">
        <v>13996</v>
      </c>
      <c r="T3098" s="1" t="s">
        <v>254</v>
      </c>
      <c r="U3098" s="1" t="s">
        <v>346</v>
      </c>
      <c r="V3098" s="18">
        <v>6.5972222222222213E-4</v>
      </c>
      <c r="W3098" s="18">
        <v>1.3773148148148147E-3</v>
      </c>
      <c r="X3098" s="18">
        <v>7.175925925925927E-4</v>
      </c>
      <c r="Y3098" s="1" t="e">
        <f>VLOOKUP(A3098,tickets!A:A,1,0)</f>
        <v>#N/A</v>
      </c>
    </row>
    <row r="3099" spans="1:25" x14ac:dyDescent="0.2">
      <c r="A3099" s="1" t="s">
        <v>10955</v>
      </c>
      <c r="B3099" s="1" t="s">
        <v>115</v>
      </c>
      <c r="C3099" s="1" t="s">
        <v>19</v>
      </c>
      <c r="D3099" s="1" t="s">
        <v>243</v>
      </c>
      <c r="E3099" s="1" t="s">
        <v>457</v>
      </c>
      <c r="F3099" s="1" t="s">
        <v>120</v>
      </c>
      <c r="G3099" s="1" t="s">
        <v>116</v>
      </c>
      <c r="H3099" s="1" t="s">
        <v>40</v>
      </c>
      <c r="I3099" s="1" t="s">
        <v>117</v>
      </c>
      <c r="J3099" s="1" t="s">
        <v>81</v>
      </c>
      <c r="K3099" s="1" t="s">
        <v>111</v>
      </c>
      <c r="L3099" s="1" t="s">
        <v>10956</v>
      </c>
      <c r="M3099" s="1" t="s">
        <v>14610</v>
      </c>
      <c r="N3099" s="1" t="s">
        <v>14611</v>
      </c>
      <c r="O3099" s="1" t="s">
        <v>122</v>
      </c>
      <c r="P3099" s="1" t="s">
        <v>266</v>
      </c>
      <c r="Q3099" s="1" t="s">
        <v>267</v>
      </c>
      <c r="R3099" s="1" t="s">
        <v>14612</v>
      </c>
      <c r="S3099" s="1" t="s">
        <v>13996</v>
      </c>
      <c r="T3099" s="1" t="s">
        <v>13267</v>
      </c>
      <c r="U3099" s="1" t="s">
        <v>13268</v>
      </c>
      <c r="V3099" s="18">
        <v>1.1229050925925925</v>
      </c>
      <c r="W3099" s="18">
        <v>1.1638194444444443</v>
      </c>
      <c r="X3099" s="18">
        <v>4.0914351851851848E-2</v>
      </c>
      <c r="Y3099" s="1" t="e">
        <f>VLOOKUP(A3099,tickets!A:A,1,0)</f>
        <v>#N/A</v>
      </c>
    </row>
    <row r="3100" spans="1:25" hidden="1" x14ac:dyDescent="0.2">
      <c r="A3100" s="1" t="s">
        <v>4143</v>
      </c>
      <c r="B3100" s="1" t="s">
        <v>124</v>
      </c>
      <c r="C3100" s="1" t="s">
        <v>18</v>
      </c>
      <c r="D3100" s="1" t="s">
        <v>277</v>
      </c>
      <c r="E3100" s="1" t="s">
        <v>60</v>
      </c>
      <c r="F3100" s="1" t="s">
        <v>125</v>
      </c>
      <c r="G3100" s="1" t="s">
        <v>123</v>
      </c>
      <c r="H3100" s="1" t="s">
        <v>50</v>
      </c>
      <c r="I3100" s="1" t="s">
        <v>109</v>
      </c>
      <c r="J3100" s="1" t="s">
        <v>80</v>
      </c>
      <c r="K3100" s="1" t="s">
        <v>126</v>
      </c>
      <c r="L3100" s="1" t="s">
        <v>4146</v>
      </c>
      <c r="M3100" s="1" t="s">
        <v>14613</v>
      </c>
      <c r="N3100" s="1" t="s">
        <v>14613</v>
      </c>
      <c r="O3100" s="1" t="s">
        <v>122</v>
      </c>
      <c r="P3100" s="1" t="s">
        <v>278</v>
      </c>
      <c r="Q3100" s="1" t="s">
        <v>278</v>
      </c>
      <c r="R3100" s="1" t="s">
        <v>14614</v>
      </c>
      <c r="S3100" s="1" t="s">
        <v>13989</v>
      </c>
      <c r="T3100" s="1" t="s">
        <v>12702</v>
      </c>
      <c r="U3100" s="1" t="s">
        <v>12703</v>
      </c>
      <c r="V3100" s="18">
        <v>1.4400694444444444</v>
      </c>
      <c r="W3100" s="18">
        <v>1.4433796296296295</v>
      </c>
      <c r="X3100" s="18">
        <v>3.3101851851851851E-3</v>
      </c>
      <c r="Y3100" s="1" t="e">
        <f>VLOOKUP(A3100,tickets!A:A,1,0)</f>
        <v>#N/A</v>
      </c>
    </row>
    <row r="3101" spans="1:25" hidden="1" x14ac:dyDescent="0.2">
      <c r="A3101" s="1" t="s">
        <v>13323</v>
      </c>
      <c r="B3101" s="1" t="s">
        <v>132</v>
      </c>
      <c r="C3101" s="1" t="s">
        <v>250</v>
      </c>
      <c r="D3101" s="1" t="s">
        <v>251</v>
      </c>
      <c r="E3101" s="1" t="s">
        <v>268</v>
      </c>
      <c r="F3101" s="1" t="s">
        <v>367</v>
      </c>
      <c r="G3101" s="1" t="s">
        <v>110</v>
      </c>
      <c r="H3101" s="1" t="s">
        <v>50</v>
      </c>
      <c r="I3101" s="1" t="s">
        <v>109</v>
      </c>
      <c r="J3101" s="1" t="s">
        <v>81</v>
      </c>
      <c r="K3101" s="1" t="s">
        <v>129</v>
      </c>
      <c r="L3101" s="1" t="s">
        <v>13324</v>
      </c>
      <c r="M3101" s="1" t="s">
        <v>14615</v>
      </c>
      <c r="N3101" s="1" t="s">
        <v>14616</v>
      </c>
      <c r="O3101" s="1" t="s">
        <v>122</v>
      </c>
      <c r="P3101" s="1" t="s">
        <v>246</v>
      </c>
      <c r="Q3101" s="1" t="s">
        <v>247</v>
      </c>
      <c r="R3101" s="1" t="s">
        <v>14617</v>
      </c>
      <c r="S3101" s="1" t="s">
        <v>13996</v>
      </c>
      <c r="T3101" s="1" t="s">
        <v>13324</v>
      </c>
      <c r="U3101" s="1" t="s">
        <v>276</v>
      </c>
      <c r="V3101" s="18">
        <v>4.3819444444444446E-2</v>
      </c>
      <c r="W3101" s="18">
        <v>4.4710648148148152E-2</v>
      </c>
      <c r="X3101" s="18">
        <v>8.9120370370370362E-4</v>
      </c>
      <c r="Y3101" s="1" t="e">
        <f>VLOOKUP(A3101,tickets!A:A,1,0)</f>
        <v>#N/A</v>
      </c>
    </row>
    <row r="3102" spans="1:25" hidden="1" x14ac:dyDescent="0.2">
      <c r="A3102" s="1" t="s">
        <v>13183</v>
      </c>
      <c r="B3102" s="1" t="s">
        <v>132</v>
      </c>
      <c r="C3102" s="1" t="s">
        <v>309</v>
      </c>
      <c r="D3102" s="1" t="s">
        <v>374</v>
      </c>
      <c r="E3102" s="1" t="s">
        <v>284</v>
      </c>
      <c r="F3102" s="1" t="s">
        <v>442</v>
      </c>
      <c r="G3102" s="1" t="s">
        <v>116</v>
      </c>
      <c r="H3102" s="1" t="s">
        <v>40</v>
      </c>
      <c r="I3102" s="1" t="s">
        <v>117</v>
      </c>
      <c r="J3102" s="1" t="s">
        <v>81</v>
      </c>
      <c r="K3102" s="1" t="s">
        <v>13150</v>
      </c>
      <c r="L3102" s="1" t="s">
        <v>13151</v>
      </c>
      <c r="M3102" s="1" t="s">
        <v>14618</v>
      </c>
      <c r="N3102" s="1" t="s">
        <v>14619</v>
      </c>
      <c r="O3102" s="1" t="s">
        <v>122</v>
      </c>
      <c r="P3102" s="1" t="s">
        <v>199</v>
      </c>
      <c r="Q3102" s="1" t="s">
        <v>115</v>
      </c>
      <c r="R3102" s="1" t="s">
        <v>14620</v>
      </c>
      <c r="S3102" s="1" t="s">
        <v>14146</v>
      </c>
      <c r="T3102" s="1" t="s">
        <v>13155</v>
      </c>
      <c r="V3102" s="18">
        <v>6.3425925925925915E-3</v>
      </c>
      <c r="W3102" s="18">
        <v>1.2581018518518519E-2</v>
      </c>
      <c r="X3102" s="18">
        <v>6.238425925925925E-3</v>
      </c>
      <c r="Y3102" s="1" t="e">
        <f>VLOOKUP(A3102,tickets!A:A,1,0)</f>
        <v>#N/A</v>
      </c>
    </row>
    <row r="3103" spans="1:25" hidden="1" x14ac:dyDescent="0.2">
      <c r="A3103" s="1" t="s">
        <v>14621</v>
      </c>
      <c r="B3103" s="1" t="s">
        <v>132</v>
      </c>
      <c r="C3103" s="1" t="s">
        <v>250</v>
      </c>
      <c r="D3103" s="1" t="s">
        <v>251</v>
      </c>
      <c r="E3103" s="1" t="s">
        <v>268</v>
      </c>
      <c r="F3103" s="1" t="s">
        <v>367</v>
      </c>
      <c r="G3103" s="1" t="s">
        <v>110</v>
      </c>
      <c r="H3103" s="1" t="s">
        <v>50</v>
      </c>
      <c r="I3103" s="1" t="s">
        <v>109</v>
      </c>
      <c r="J3103" s="1" t="s">
        <v>81</v>
      </c>
      <c r="K3103" s="1" t="s">
        <v>129</v>
      </c>
      <c r="L3103" s="1" t="s">
        <v>14622</v>
      </c>
      <c r="M3103" s="1" t="s">
        <v>14623</v>
      </c>
      <c r="N3103" s="1" t="s">
        <v>14624</v>
      </c>
      <c r="O3103" s="1" t="s">
        <v>122</v>
      </c>
      <c r="P3103" s="1" t="s">
        <v>246</v>
      </c>
      <c r="Q3103" s="1" t="s">
        <v>247</v>
      </c>
      <c r="R3103" s="1" t="s">
        <v>14625</v>
      </c>
      <c r="S3103" s="1" t="s">
        <v>14017</v>
      </c>
      <c r="T3103" s="1" t="s">
        <v>14622</v>
      </c>
      <c r="U3103" s="1" t="s">
        <v>276</v>
      </c>
      <c r="V3103" s="18">
        <v>9.8379629629629642E-4</v>
      </c>
      <c r="W3103" s="18">
        <v>5.0347222222222225E-3</v>
      </c>
      <c r="X3103" s="18">
        <v>4.0509259259259257E-3</v>
      </c>
      <c r="Y3103" s="1" t="e">
        <f>VLOOKUP(A3103,tickets!A:A,1,0)</f>
        <v>#N/A</v>
      </c>
    </row>
    <row r="3104" spans="1:25" hidden="1" x14ac:dyDescent="0.2">
      <c r="A3104" s="1" t="s">
        <v>4151</v>
      </c>
      <c r="B3104" s="1" t="s">
        <v>124</v>
      </c>
      <c r="C3104" s="1" t="s">
        <v>18</v>
      </c>
      <c r="D3104" s="1" t="s">
        <v>277</v>
      </c>
      <c r="E3104" s="1" t="s">
        <v>60</v>
      </c>
      <c r="F3104" s="1" t="s">
        <v>125</v>
      </c>
      <c r="G3104" s="1" t="s">
        <v>123</v>
      </c>
      <c r="H3104" s="1" t="s">
        <v>50</v>
      </c>
      <c r="I3104" s="1" t="s">
        <v>109</v>
      </c>
      <c r="J3104" s="1" t="s">
        <v>80</v>
      </c>
      <c r="K3104" s="1" t="s">
        <v>126</v>
      </c>
      <c r="L3104" s="1" t="s">
        <v>4153</v>
      </c>
      <c r="M3104" s="1" t="s">
        <v>10321</v>
      </c>
      <c r="N3104" s="1" t="s">
        <v>10321</v>
      </c>
      <c r="O3104" s="1" t="s">
        <v>122</v>
      </c>
      <c r="P3104" s="1" t="s">
        <v>278</v>
      </c>
      <c r="Q3104" s="1" t="s">
        <v>278</v>
      </c>
      <c r="R3104" s="1" t="s">
        <v>14626</v>
      </c>
      <c r="S3104" s="1" t="s">
        <v>13989</v>
      </c>
      <c r="T3104" s="1" t="s">
        <v>12706</v>
      </c>
      <c r="U3104" s="1" t="s">
        <v>12707</v>
      </c>
      <c r="V3104" s="18">
        <v>1.4414236111111112</v>
      </c>
      <c r="W3104" s="18">
        <v>1.4429976851851851</v>
      </c>
      <c r="X3104" s="18">
        <v>1.5740740740740741E-3</v>
      </c>
      <c r="Y3104" s="1" t="e">
        <f>VLOOKUP(A3104,tickets!A:A,1,0)</f>
        <v>#N/A</v>
      </c>
    </row>
    <row r="3105" spans="1:25" hidden="1" x14ac:dyDescent="0.2">
      <c r="A3105" s="1" t="s">
        <v>14627</v>
      </c>
      <c r="B3105" s="1" t="s">
        <v>132</v>
      </c>
      <c r="C3105" s="1" t="s">
        <v>250</v>
      </c>
      <c r="D3105" s="1" t="s">
        <v>251</v>
      </c>
      <c r="E3105" s="1" t="s">
        <v>252</v>
      </c>
      <c r="F3105" s="1" t="s">
        <v>253</v>
      </c>
      <c r="G3105" s="1" t="s">
        <v>159</v>
      </c>
      <c r="H3105" s="1" t="s">
        <v>36</v>
      </c>
      <c r="I3105" s="1" t="s">
        <v>84</v>
      </c>
      <c r="J3105" s="1" t="s">
        <v>81</v>
      </c>
      <c r="K3105" s="1" t="s">
        <v>129</v>
      </c>
      <c r="L3105" s="1" t="s">
        <v>14628</v>
      </c>
      <c r="M3105" s="1" t="s">
        <v>14629</v>
      </c>
      <c r="N3105" s="1" t="s">
        <v>14630</v>
      </c>
      <c r="O3105" s="1" t="s">
        <v>122</v>
      </c>
      <c r="P3105" s="1" t="s">
        <v>246</v>
      </c>
      <c r="Q3105" s="1" t="s">
        <v>247</v>
      </c>
      <c r="R3105" s="1" t="s">
        <v>14631</v>
      </c>
      <c r="S3105" s="1" t="s">
        <v>14068</v>
      </c>
      <c r="T3105" s="1" t="s">
        <v>14628</v>
      </c>
      <c r="U3105" s="1" t="s">
        <v>351</v>
      </c>
      <c r="V3105" s="18">
        <v>8.880787037037037E-2</v>
      </c>
      <c r="W3105" s="18">
        <v>9.0115740740740746E-2</v>
      </c>
      <c r="X3105" s="18">
        <v>1.3078703703703705E-3</v>
      </c>
      <c r="Y3105" s="1" t="e">
        <f>VLOOKUP(A3105,tickets!A:A,1,0)</f>
        <v>#N/A</v>
      </c>
    </row>
    <row r="3106" spans="1:25" hidden="1" x14ac:dyDescent="0.2">
      <c r="A3106" s="1" t="s">
        <v>13567</v>
      </c>
      <c r="B3106" s="1" t="s">
        <v>124</v>
      </c>
      <c r="C3106" s="1" t="s">
        <v>18</v>
      </c>
      <c r="D3106" s="1" t="s">
        <v>277</v>
      </c>
      <c r="E3106" s="1" t="s">
        <v>57</v>
      </c>
      <c r="F3106" s="1" t="s">
        <v>125</v>
      </c>
      <c r="G3106" s="1" t="s">
        <v>123</v>
      </c>
      <c r="H3106" s="1" t="s">
        <v>50</v>
      </c>
      <c r="I3106" s="1" t="s">
        <v>109</v>
      </c>
      <c r="J3106" s="1" t="s">
        <v>80</v>
      </c>
      <c r="K3106" s="1" t="s">
        <v>129</v>
      </c>
      <c r="L3106" s="1" t="s">
        <v>13568</v>
      </c>
      <c r="M3106" s="1" t="s">
        <v>14632</v>
      </c>
      <c r="N3106" s="1" t="s">
        <v>14632</v>
      </c>
      <c r="O3106" s="1" t="s">
        <v>122</v>
      </c>
      <c r="P3106" s="1" t="s">
        <v>278</v>
      </c>
      <c r="Q3106" s="1" t="s">
        <v>278</v>
      </c>
      <c r="R3106" s="1" t="s">
        <v>14633</v>
      </c>
      <c r="S3106" s="1" t="s">
        <v>14017</v>
      </c>
      <c r="T3106" s="1" t="s">
        <v>14634</v>
      </c>
      <c r="U3106" s="1" t="s">
        <v>14635</v>
      </c>
      <c r="V3106" s="18">
        <v>6.1249999999999999E-2</v>
      </c>
      <c r="W3106" s="18">
        <v>8.3472222222222225E-2</v>
      </c>
      <c r="X3106" s="18">
        <v>2.2222222222222223E-2</v>
      </c>
      <c r="Y3106" s="1" t="str">
        <f>VLOOKUP(A3106,tickets!A:A,1,0)</f>
        <v>INC000002646566</v>
      </c>
    </row>
    <row r="3107" spans="1:25" hidden="1" x14ac:dyDescent="0.2">
      <c r="A3107" s="1" t="s">
        <v>14636</v>
      </c>
      <c r="B3107" s="1" t="s">
        <v>132</v>
      </c>
      <c r="C3107" s="1" t="s">
        <v>250</v>
      </c>
      <c r="D3107" s="1" t="s">
        <v>251</v>
      </c>
      <c r="E3107" s="1" t="s">
        <v>252</v>
      </c>
      <c r="F3107" s="1" t="s">
        <v>253</v>
      </c>
      <c r="G3107" s="1" t="s">
        <v>159</v>
      </c>
      <c r="H3107" s="1" t="s">
        <v>36</v>
      </c>
      <c r="I3107" s="1" t="s">
        <v>84</v>
      </c>
      <c r="J3107" s="1" t="s">
        <v>81</v>
      </c>
      <c r="K3107" s="1" t="s">
        <v>129</v>
      </c>
      <c r="L3107" s="1" t="s">
        <v>12775</v>
      </c>
      <c r="M3107" s="1" t="s">
        <v>14637</v>
      </c>
      <c r="N3107" s="1" t="s">
        <v>14638</v>
      </c>
      <c r="O3107" s="1" t="s">
        <v>122</v>
      </c>
      <c r="P3107" s="1" t="s">
        <v>246</v>
      </c>
      <c r="Q3107" s="1" t="s">
        <v>247</v>
      </c>
      <c r="R3107" s="1" t="s">
        <v>14639</v>
      </c>
      <c r="S3107" s="1" t="s">
        <v>14068</v>
      </c>
      <c r="T3107" s="1" t="s">
        <v>12775</v>
      </c>
      <c r="U3107" s="1" t="s">
        <v>270</v>
      </c>
      <c r="V3107" s="18">
        <v>3.3541666666666664E-2</v>
      </c>
      <c r="W3107" s="18">
        <v>3.5219907407407408E-2</v>
      </c>
      <c r="X3107" s="18">
        <v>1.6782407407407406E-3</v>
      </c>
      <c r="Y3107" s="1" t="e">
        <f>VLOOKUP(A3107,tickets!A:A,1,0)</f>
        <v>#N/A</v>
      </c>
    </row>
    <row r="3108" spans="1:25" x14ac:dyDescent="0.2">
      <c r="A3108" s="1" t="s">
        <v>13816</v>
      </c>
      <c r="B3108" s="1" t="s">
        <v>115</v>
      </c>
      <c r="C3108" s="1" t="s">
        <v>13</v>
      </c>
      <c r="D3108" s="1" t="s">
        <v>243</v>
      </c>
      <c r="E3108" s="1" t="s">
        <v>39</v>
      </c>
      <c r="F3108" s="1" t="s">
        <v>405</v>
      </c>
      <c r="G3108" s="1" t="s">
        <v>116</v>
      </c>
      <c r="H3108" s="1" t="s">
        <v>40</v>
      </c>
      <c r="I3108" s="1" t="s">
        <v>117</v>
      </c>
      <c r="J3108" s="1" t="s">
        <v>81</v>
      </c>
      <c r="K3108" s="1" t="s">
        <v>119</v>
      </c>
      <c r="L3108" s="1" t="s">
        <v>13820</v>
      </c>
      <c r="M3108" s="1" t="s">
        <v>14640</v>
      </c>
      <c r="N3108" s="1" t="s">
        <v>14641</v>
      </c>
      <c r="O3108" s="1" t="s">
        <v>122</v>
      </c>
      <c r="P3108" s="1" t="s">
        <v>246</v>
      </c>
      <c r="Q3108" s="1" t="s">
        <v>247</v>
      </c>
      <c r="R3108" s="1" t="s">
        <v>14642</v>
      </c>
      <c r="S3108" s="1" t="s">
        <v>14068</v>
      </c>
      <c r="T3108" s="1" t="s">
        <v>14643</v>
      </c>
      <c r="U3108" s="1" t="s">
        <v>9334</v>
      </c>
      <c r="V3108" s="18">
        <v>0.87859953703703697</v>
      </c>
      <c r="W3108" s="18">
        <v>0.91190972222222222</v>
      </c>
      <c r="X3108" s="18">
        <v>3.3310185185185186E-2</v>
      </c>
      <c r="Y3108" s="1" t="str">
        <f>VLOOKUP(A3108,tickets!A:A,1,0)</f>
        <v>INC000002646368</v>
      </c>
    </row>
    <row r="3109" spans="1:25" x14ac:dyDescent="0.2">
      <c r="A3109" s="1" t="s">
        <v>13556</v>
      </c>
      <c r="B3109" s="1" t="s">
        <v>112</v>
      </c>
      <c r="C3109" s="1" t="s">
        <v>18</v>
      </c>
      <c r="D3109" s="1" t="s">
        <v>242</v>
      </c>
      <c r="E3109" s="1" t="s">
        <v>61</v>
      </c>
      <c r="F3109" s="1" t="s">
        <v>453</v>
      </c>
      <c r="G3109" s="1" t="s">
        <v>110</v>
      </c>
      <c r="H3109" s="1" t="s">
        <v>50</v>
      </c>
      <c r="I3109" s="1" t="s">
        <v>109</v>
      </c>
      <c r="J3109" s="1" t="s">
        <v>81</v>
      </c>
      <c r="K3109" s="1" t="s">
        <v>111</v>
      </c>
      <c r="L3109" s="1" t="s">
        <v>13557</v>
      </c>
      <c r="M3109" s="1" t="s">
        <v>14644</v>
      </c>
      <c r="N3109" s="1" t="s">
        <v>14645</v>
      </c>
      <c r="O3109" s="1" t="s">
        <v>122</v>
      </c>
      <c r="P3109" s="1" t="s">
        <v>266</v>
      </c>
      <c r="Q3109" s="1" t="s">
        <v>267</v>
      </c>
      <c r="R3109" s="1" t="s">
        <v>14646</v>
      </c>
      <c r="S3109" s="1" t="s">
        <v>14017</v>
      </c>
      <c r="T3109" s="1" t="s">
        <v>13557</v>
      </c>
      <c r="U3109" s="1" t="s">
        <v>13557</v>
      </c>
      <c r="V3109" s="18">
        <v>0</v>
      </c>
      <c r="W3109" s="18">
        <v>2.9050925925925928E-3</v>
      </c>
      <c r="X3109" s="18">
        <v>2.9050925925925928E-3</v>
      </c>
      <c r="Y3109" s="1" t="str">
        <f>VLOOKUP(A3109,tickets!A:A,1,0)</f>
        <v>INC000002646389</v>
      </c>
    </row>
    <row r="3110" spans="1:25" hidden="1" x14ac:dyDescent="0.2">
      <c r="A3110" s="1" t="s">
        <v>14647</v>
      </c>
      <c r="B3110" s="1" t="s">
        <v>164</v>
      </c>
      <c r="C3110" s="1" t="s">
        <v>242</v>
      </c>
      <c r="D3110" s="1" t="s">
        <v>251</v>
      </c>
      <c r="E3110" s="1" t="s">
        <v>286</v>
      </c>
      <c r="F3110" s="1" t="s">
        <v>287</v>
      </c>
      <c r="G3110" s="1" t="s">
        <v>110</v>
      </c>
      <c r="H3110" s="1" t="s">
        <v>50</v>
      </c>
      <c r="I3110" s="1" t="s">
        <v>109</v>
      </c>
      <c r="J3110" s="1" t="s">
        <v>81</v>
      </c>
      <c r="K3110" s="1" t="s">
        <v>114</v>
      </c>
      <c r="L3110" s="1" t="s">
        <v>288</v>
      </c>
      <c r="M3110" s="1" t="s">
        <v>14648</v>
      </c>
      <c r="N3110" s="1" t="s">
        <v>14649</v>
      </c>
      <c r="O3110" s="1" t="s">
        <v>122</v>
      </c>
      <c r="P3110" s="1" t="s">
        <v>246</v>
      </c>
      <c r="Q3110" s="1" t="s">
        <v>247</v>
      </c>
      <c r="R3110" s="1" t="s">
        <v>14650</v>
      </c>
      <c r="S3110" s="1" t="s">
        <v>14130</v>
      </c>
      <c r="T3110" s="1" t="s">
        <v>13755</v>
      </c>
      <c r="U3110" s="1" t="s">
        <v>276</v>
      </c>
      <c r="V3110" s="18">
        <v>0</v>
      </c>
      <c r="W3110" s="18">
        <v>0.16877314814814814</v>
      </c>
      <c r="X3110" s="18">
        <v>0.16877314814814814</v>
      </c>
      <c r="Y3110" s="1" t="e">
        <f>VLOOKUP(A3110,tickets!A:A,1,0)</f>
        <v>#N/A</v>
      </c>
    </row>
    <row r="3111" spans="1:25" x14ac:dyDescent="0.2">
      <c r="A3111" s="1" t="s">
        <v>14651</v>
      </c>
      <c r="B3111" s="1" t="s">
        <v>175</v>
      </c>
      <c r="C3111" s="1" t="s">
        <v>24</v>
      </c>
      <c r="D3111" s="1" t="s">
        <v>24</v>
      </c>
      <c r="E3111" s="1" t="s">
        <v>54</v>
      </c>
      <c r="F3111" s="1" t="s">
        <v>183</v>
      </c>
      <c r="G3111" s="1" t="s">
        <v>110</v>
      </c>
      <c r="H3111" s="1" t="s">
        <v>50</v>
      </c>
      <c r="I3111" s="1" t="s">
        <v>109</v>
      </c>
      <c r="J3111" s="1" t="s">
        <v>81</v>
      </c>
      <c r="K3111" s="1" t="s">
        <v>111</v>
      </c>
      <c r="L3111" s="1" t="s">
        <v>14652</v>
      </c>
      <c r="M3111" s="1" t="s">
        <v>14653</v>
      </c>
      <c r="N3111" s="1" t="s">
        <v>14654</v>
      </c>
      <c r="O3111" s="1" t="s">
        <v>122</v>
      </c>
      <c r="P3111" s="1" t="s">
        <v>266</v>
      </c>
      <c r="Q3111" s="1" t="s">
        <v>330</v>
      </c>
      <c r="R3111" s="1" t="s">
        <v>14655</v>
      </c>
      <c r="S3111" s="1" t="s">
        <v>14017</v>
      </c>
      <c r="V3111" s="18">
        <v>0.70383101851851848</v>
      </c>
      <c r="W3111" s="18">
        <v>0.70385416666666656</v>
      </c>
      <c r="X3111" s="18">
        <v>2.3148148148148147E-5</v>
      </c>
      <c r="Y3111" s="1" t="e">
        <f>VLOOKUP(A3111,tickets!A:A,1,0)</f>
        <v>#N/A</v>
      </c>
    </row>
    <row r="3112" spans="1:25" x14ac:dyDescent="0.2">
      <c r="A3112" s="1" t="s">
        <v>14656</v>
      </c>
      <c r="B3112" s="1" t="s">
        <v>175</v>
      </c>
      <c r="C3112" s="1" t="s">
        <v>16</v>
      </c>
      <c r="D3112" s="1" t="s">
        <v>16</v>
      </c>
      <c r="E3112" s="1" t="s">
        <v>54</v>
      </c>
      <c r="F3112" s="1" t="s">
        <v>183</v>
      </c>
      <c r="G3112" s="1" t="s">
        <v>110</v>
      </c>
      <c r="H3112" s="1" t="s">
        <v>50</v>
      </c>
      <c r="I3112" s="1" t="s">
        <v>109</v>
      </c>
      <c r="J3112" s="1" t="s">
        <v>81</v>
      </c>
      <c r="K3112" s="1" t="s">
        <v>111</v>
      </c>
      <c r="L3112" s="1" t="s">
        <v>14657</v>
      </c>
      <c r="M3112" s="1" t="s">
        <v>14658</v>
      </c>
      <c r="N3112" s="1" t="s">
        <v>14659</v>
      </c>
      <c r="O3112" s="1" t="s">
        <v>122</v>
      </c>
      <c r="P3112" s="1" t="s">
        <v>266</v>
      </c>
      <c r="Q3112" s="1" t="s">
        <v>330</v>
      </c>
      <c r="R3112" s="1" t="s">
        <v>14660</v>
      </c>
      <c r="S3112" s="1" t="s">
        <v>14017</v>
      </c>
      <c r="T3112" s="1" t="s">
        <v>14661</v>
      </c>
      <c r="V3112" s="18">
        <v>0.70565972222222229</v>
      </c>
      <c r="W3112" s="18">
        <v>0.7059375</v>
      </c>
      <c r="X3112" s="18">
        <v>2.7777777777777778E-4</v>
      </c>
      <c r="Y3112" s="1" t="e">
        <f>VLOOKUP(A3112,tickets!A:A,1,0)</f>
        <v>#N/A</v>
      </c>
    </row>
    <row r="3113" spans="1:25" x14ac:dyDescent="0.2">
      <c r="A3113" s="1" t="s">
        <v>13561</v>
      </c>
      <c r="B3113" s="1" t="s">
        <v>167</v>
      </c>
      <c r="C3113" s="1" t="s">
        <v>22</v>
      </c>
      <c r="D3113" s="1" t="s">
        <v>22</v>
      </c>
      <c r="E3113" s="1" t="s">
        <v>45</v>
      </c>
      <c r="F3113" s="1" t="s">
        <v>168</v>
      </c>
      <c r="G3113" s="1" t="s">
        <v>110</v>
      </c>
      <c r="H3113" s="1" t="s">
        <v>50</v>
      </c>
      <c r="I3113" s="1" t="s">
        <v>109</v>
      </c>
      <c r="J3113" s="1" t="s">
        <v>81</v>
      </c>
      <c r="K3113" s="1" t="s">
        <v>111</v>
      </c>
      <c r="L3113" s="1" t="s">
        <v>13562</v>
      </c>
      <c r="M3113" s="1" t="s">
        <v>14662</v>
      </c>
      <c r="N3113" s="1" t="s">
        <v>14663</v>
      </c>
      <c r="O3113" s="1" t="s">
        <v>122</v>
      </c>
      <c r="P3113" s="1" t="s">
        <v>279</v>
      </c>
      <c r="Q3113" s="1" t="s">
        <v>280</v>
      </c>
      <c r="R3113" s="1" t="s">
        <v>14664</v>
      </c>
      <c r="S3113" s="1" t="s">
        <v>14017</v>
      </c>
      <c r="T3113" s="1" t="s">
        <v>1064</v>
      </c>
      <c r="U3113" s="1" t="s">
        <v>1064</v>
      </c>
      <c r="V3113" s="18">
        <v>0</v>
      </c>
      <c r="W3113" s="18">
        <v>1.5046296296296294E-3</v>
      </c>
      <c r="X3113" s="18">
        <v>1.5046296296296294E-3</v>
      </c>
      <c r="Y3113" s="1" t="str">
        <f>VLOOKUP(A3113,tickets!A:A,1,0)</f>
        <v>INC000002646808</v>
      </c>
    </row>
    <row r="3114" spans="1:25" x14ac:dyDescent="0.2">
      <c r="A3114" s="1" t="s">
        <v>13565</v>
      </c>
      <c r="B3114" s="1" t="s">
        <v>167</v>
      </c>
      <c r="C3114" s="1" t="s">
        <v>22</v>
      </c>
      <c r="D3114" s="1" t="s">
        <v>22</v>
      </c>
      <c r="E3114" s="1" t="s">
        <v>45</v>
      </c>
      <c r="F3114" s="1" t="s">
        <v>168</v>
      </c>
      <c r="G3114" s="1" t="s">
        <v>110</v>
      </c>
      <c r="H3114" s="1" t="s">
        <v>50</v>
      </c>
      <c r="I3114" s="1" t="s">
        <v>109</v>
      </c>
      <c r="J3114" s="1" t="s">
        <v>81</v>
      </c>
      <c r="K3114" s="1" t="s">
        <v>111</v>
      </c>
      <c r="L3114" s="1" t="s">
        <v>13566</v>
      </c>
      <c r="M3114" s="1" t="s">
        <v>14665</v>
      </c>
      <c r="N3114" s="1" t="s">
        <v>14666</v>
      </c>
      <c r="O3114" s="1" t="s">
        <v>122</v>
      </c>
      <c r="P3114" s="1" t="s">
        <v>279</v>
      </c>
      <c r="Q3114" s="1" t="s">
        <v>280</v>
      </c>
      <c r="R3114" s="1" t="s">
        <v>14667</v>
      </c>
      <c r="S3114" s="1" t="s">
        <v>14017</v>
      </c>
      <c r="T3114" s="1" t="s">
        <v>1064</v>
      </c>
      <c r="U3114" s="1" t="s">
        <v>1064</v>
      </c>
      <c r="V3114" s="18">
        <v>0</v>
      </c>
      <c r="W3114" s="18">
        <v>1.2384259259259258E-3</v>
      </c>
      <c r="X3114" s="18">
        <v>1.2384259259259258E-3</v>
      </c>
      <c r="Y3114" s="1" t="str">
        <f>VLOOKUP(A3114,tickets!A:A,1,0)</f>
        <v>INC000002646818</v>
      </c>
    </row>
    <row r="3115" spans="1:25" x14ac:dyDescent="0.2">
      <c r="A3115" s="1" t="s">
        <v>10949</v>
      </c>
      <c r="B3115" s="1" t="s">
        <v>115</v>
      </c>
      <c r="C3115" s="1" t="s">
        <v>13</v>
      </c>
      <c r="D3115" s="1" t="s">
        <v>374</v>
      </c>
      <c r="E3115" s="1" t="s">
        <v>41</v>
      </c>
      <c r="F3115" s="1" t="s">
        <v>149</v>
      </c>
      <c r="G3115" s="1" t="s">
        <v>116</v>
      </c>
      <c r="H3115" s="1" t="s">
        <v>40</v>
      </c>
      <c r="I3115" s="1" t="s">
        <v>117</v>
      </c>
      <c r="J3115" s="1" t="s">
        <v>81</v>
      </c>
      <c r="K3115" s="1" t="s">
        <v>488</v>
      </c>
      <c r="L3115" s="1" t="s">
        <v>10950</v>
      </c>
      <c r="M3115" s="1" t="s">
        <v>14668</v>
      </c>
      <c r="N3115" s="1" t="s">
        <v>14669</v>
      </c>
      <c r="O3115" s="1" t="s">
        <v>122</v>
      </c>
      <c r="P3115" s="1" t="s">
        <v>246</v>
      </c>
      <c r="Q3115" s="1" t="s">
        <v>247</v>
      </c>
      <c r="R3115" s="1" t="s">
        <v>14670</v>
      </c>
      <c r="S3115" s="1" t="s">
        <v>13996</v>
      </c>
      <c r="T3115" s="1" t="s">
        <v>13219</v>
      </c>
      <c r="U3115" s="1" t="s">
        <v>13220</v>
      </c>
      <c r="V3115" s="18">
        <v>0.94724537037037038</v>
      </c>
      <c r="W3115" s="18">
        <v>0.9784722222222223</v>
      </c>
      <c r="X3115" s="18">
        <v>3.1226851851851853E-2</v>
      </c>
      <c r="Y3115" s="1" t="e">
        <f>VLOOKUP(A3115,tickets!A:A,1,0)</f>
        <v>#N/A</v>
      </c>
    </row>
    <row r="3116" spans="1:25" hidden="1" x14ac:dyDescent="0.2">
      <c r="A3116" s="1" t="s">
        <v>14671</v>
      </c>
      <c r="B3116" s="1" t="s">
        <v>132</v>
      </c>
      <c r="C3116" s="1" t="s">
        <v>309</v>
      </c>
      <c r="D3116" s="1" t="s">
        <v>257</v>
      </c>
      <c r="E3116" s="1" t="s">
        <v>281</v>
      </c>
      <c r="F3116" s="1" t="s">
        <v>461</v>
      </c>
      <c r="G3116" s="1" t="s">
        <v>116</v>
      </c>
      <c r="H3116" s="1" t="s">
        <v>40</v>
      </c>
      <c r="I3116" s="1" t="s">
        <v>117</v>
      </c>
      <c r="J3116" s="1" t="s">
        <v>81</v>
      </c>
      <c r="K3116" s="1" t="s">
        <v>129</v>
      </c>
      <c r="L3116" s="1" t="s">
        <v>314</v>
      </c>
      <c r="M3116" s="1" t="s">
        <v>14672</v>
      </c>
      <c r="N3116" s="1" t="s">
        <v>14673</v>
      </c>
      <c r="O3116" s="1" t="s">
        <v>122</v>
      </c>
      <c r="P3116" s="1" t="s">
        <v>266</v>
      </c>
      <c r="Q3116" s="1" t="s">
        <v>341</v>
      </c>
      <c r="R3116" s="1" t="s">
        <v>14674</v>
      </c>
      <c r="S3116" s="1" t="s">
        <v>14068</v>
      </c>
      <c r="T3116" s="1" t="s">
        <v>14675</v>
      </c>
      <c r="U3116" s="1" t="s">
        <v>519</v>
      </c>
      <c r="V3116" s="18">
        <v>1.1157407407407408E-2</v>
      </c>
      <c r="W3116" s="18">
        <v>1.6736111111111111E-2</v>
      </c>
      <c r="X3116" s="18">
        <v>5.5787037037037038E-3</v>
      </c>
      <c r="Y3116" s="1" t="e">
        <f>VLOOKUP(A3116,tickets!A:A,1,0)</f>
        <v>#N/A</v>
      </c>
    </row>
    <row r="3117" spans="1:25" hidden="1" x14ac:dyDescent="0.2">
      <c r="A3117" s="1" t="s">
        <v>14676</v>
      </c>
      <c r="B3117" s="1" t="s">
        <v>164</v>
      </c>
      <c r="C3117" s="1" t="s">
        <v>295</v>
      </c>
      <c r="D3117" s="1" t="s">
        <v>251</v>
      </c>
      <c r="E3117" s="1" t="s">
        <v>5560</v>
      </c>
      <c r="F3117" s="1" t="s">
        <v>5561</v>
      </c>
      <c r="G3117" s="1" t="s">
        <v>110</v>
      </c>
      <c r="H3117" s="1" t="s">
        <v>50</v>
      </c>
      <c r="I3117" s="1" t="s">
        <v>109</v>
      </c>
      <c r="J3117" s="1" t="s">
        <v>4186</v>
      </c>
      <c r="K3117" s="1" t="s">
        <v>114</v>
      </c>
      <c r="L3117" s="1" t="s">
        <v>336</v>
      </c>
      <c r="M3117" s="1" t="s">
        <v>14677</v>
      </c>
      <c r="N3117" s="1" t="s">
        <v>14678</v>
      </c>
      <c r="O3117" s="1" t="s">
        <v>122</v>
      </c>
      <c r="P3117" s="1" t="s">
        <v>266</v>
      </c>
      <c r="Q3117" s="1" t="s">
        <v>274</v>
      </c>
      <c r="R3117" s="1" t="s">
        <v>14679</v>
      </c>
      <c r="S3117" s="1" t="s">
        <v>14068</v>
      </c>
      <c r="U3117" s="1" t="s">
        <v>276</v>
      </c>
      <c r="V3117" s="18">
        <v>0</v>
      </c>
      <c r="W3117" s="18">
        <v>0</v>
      </c>
      <c r="X3117" s="18">
        <v>0</v>
      </c>
      <c r="Y3117" s="1" t="e">
        <f>VLOOKUP(A3117,tickets!A:A,1,0)</f>
        <v>#N/A</v>
      </c>
    </row>
    <row r="3118" spans="1:25" hidden="1" x14ac:dyDescent="0.2">
      <c r="A3118" s="1" t="s">
        <v>13792</v>
      </c>
      <c r="B3118" s="1" t="s">
        <v>124</v>
      </c>
      <c r="C3118" s="1" t="s">
        <v>18</v>
      </c>
      <c r="D3118" s="1" t="s">
        <v>277</v>
      </c>
      <c r="E3118" s="1" t="s">
        <v>58</v>
      </c>
      <c r="F3118" s="1" t="s">
        <v>125</v>
      </c>
      <c r="G3118" s="1" t="s">
        <v>123</v>
      </c>
      <c r="H3118" s="1" t="s">
        <v>50</v>
      </c>
      <c r="I3118" s="1" t="s">
        <v>109</v>
      </c>
      <c r="J3118" s="1" t="s">
        <v>80</v>
      </c>
      <c r="K3118" s="1" t="s">
        <v>121</v>
      </c>
      <c r="L3118" s="1" t="s">
        <v>13795</v>
      </c>
      <c r="M3118" s="1" t="s">
        <v>14680</v>
      </c>
      <c r="N3118" s="1" t="s">
        <v>14680</v>
      </c>
      <c r="O3118" s="1" t="s">
        <v>122</v>
      </c>
      <c r="P3118" s="1" t="s">
        <v>278</v>
      </c>
      <c r="Q3118" s="1" t="s">
        <v>278</v>
      </c>
      <c r="R3118" s="1" t="s">
        <v>14681</v>
      </c>
      <c r="S3118" s="1" t="s">
        <v>14017</v>
      </c>
      <c r="T3118" s="1" t="s">
        <v>14682</v>
      </c>
      <c r="U3118" s="1" t="s">
        <v>14683</v>
      </c>
      <c r="V3118" s="18">
        <v>0.14271990740740739</v>
      </c>
      <c r="W3118" s="18">
        <v>0.14854166666666666</v>
      </c>
      <c r="X3118" s="18">
        <v>5.8217592592592592E-3</v>
      </c>
    </row>
    <row r="3119" spans="1:25" hidden="1" x14ac:dyDescent="0.2">
      <c r="A3119" s="1" t="s">
        <v>14684</v>
      </c>
      <c r="B3119" s="1" t="s">
        <v>132</v>
      </c>
      <c r="C3119" s="1" t="s">
        <v>309</v>
      </c>
      <c r="D3119" s="1" t="s">
        <v>257</v>
      </c>
      <c r="E3119" s="1" t="s">
        <v>284</v>
      </c>
      <c r="F3119" s="1" t="s">
        <v>461</v>
      </c>
      <c r="G3119" s="1" t="s">
        <v>116</v>
      </c>
      <c r="H3119" s="1" t="s">
        <v>40</v>
      </c>
      <c r="I3119" s="1" t="s">
        <v>117</v>
      </c>
      <c r="J3119" s="1" t="s">
        <v>81</v>
      </c>
      <c r="K3119" s="1" t="s">
        <v>430</v>
      </c>
      <c r="L3119" s="1" t="s">
        <v>431</v>
      </c>
      <c r="M3119" s="1" t="s">
        <v>14685</v>
      </c>
      <c r="N3119" s="1" t="s">
        <v>14686</v>
      </c>
      <c r="O3119" s="1" t="s">
        <v>122</v>
      </c>
      <c r="P3119" s="1" t="s">
        <v>199</v>
      </c>
      <c r="Q3119" s="1" t="s">
        <v>115</v>
      </c>
      <c r="R3119" s="1" t="s">
        <v>14687</v>
      </c>
      <c r="S3119" s="1" t="s">
        <v>14017</v>
      </c>
      <c r="T3119" s="1" t="s">
        <v>14688</v>
      </c>
      <c r="V3119" s="18">
        <v>2.3726851851851851E-3</v>
      </c>
      <c r="W3119" s="18">
        <v>7.0486111111111105E-3</v>
      </c>
      <c r="X3119" s="18">
        <v>4.6759259259259263E-3</v>
      </c>
    </row>
    <row r="3120" spans="1:25" x14ac:dyDescent="0.2">
      <c r="A3120" s="1" t="s">
        <v>13573</v>
      </c>
      <c r="B3120" s="1" t="s">
        <v>167</v>
      </c>
      <c r="C3120" s="1" t="s">
        <v>22</v>
      </c>
      <c r="D3120" s="1" t="s">
        <v>22</v>
      </c>
      <c r="E3120" s="1" t="s">
        <v>45</v>
      </c>
      <c r="F3120" s="1" t="s">
        <v>168</v>
      </c>
      <c r="G3120" s="1" t="s">
        <v>110</v>
      </c>
      <c r="H3120" s="1" t="s">
        <v>50</v>
      </c>
      <c r="I3120" s="1" t="s">
        <v>109</v>
      </c>
      <c r="J3120" s="1" t="s">
        <v>81</v>
      </c>
      <c r="K3120" s="1" t="s">
        <v>111</v>
      </c>
      <c r="L3120" s="1" t="s">
        <v>13574</v>
      </c>
      <c r="M3120" s="1" t="s">
        <v>14689</v>
      </c>
      <c r="N3120" s="1" t="s">
        <v>14690</v>
      </c>
      <c r="O3120" s="1" t="s">
        <v>122</v>
      </c>
      <c r="P3120" s="1" t="s">
        <v>279</v>
      </c>
      <c r="Q3120" s="1" t="s">
        <v>280</v>
      </c>
      <c r="R3120" s="1" t="s">
        <v>14691</v>
      </c>
      <c r="S3120" s="1" t="s">
        <v>14017</v>
      </c>
      <c r="T3120" s="1" t="s">
        <v>1064</v>
      </c>
      <c r="U3120" s="1" t="s">
        <v>1064</v>
      </c>
      <c r="V3120" s="18">
        <v>0</v>
      </c>
      <c r="W3120" s="18">
        <v>1.261574074074074E-3</v>
      </c>
      <c r="X3120" s="18">
        <v>1.261574074074074E-3</v>
      </c>
    </row>
    <row r="3121" spans="1:24" hidden="1" x14ac:dyDescent="0.2">
      <c r="A3121" s="1" t="s">
        <v>14692</v>
      </c>
      <c r="B3121" s="1" t="s">
        <v>115</v>
      </c>
      <c r="C3121" s="1" t="s">
        <v>242</v>
      </c>
      <c r="D3121" s="1" t="s">
        <v>257</v>
      </c>
      <c r="E3121" s="1" t="s">
        <v>352</v>
      </c>
      <c r="F3121" s="1" t="s">
        <v>151</v>
      </c>
      <c r="G3121" s="1" t="s">
        <v>116</v>
      </c>
      <c r="H3121" s="1" t="s">
        <v>40</v>
      </c>
      <c r="I3121" s="1" t="s">
        <v>117</v>
      </c>
      <c r="J3121" s="1" t="s">
        <v>81</v>
      </c>
      <c r="K3121" s="1" t="s">
        <v>150</v>
      </c>
      <c r="L3121" s="1" t="s">
        <v>14693</v>
      </c>
      <c r="M3121" s="1" t="s">
        <v>14694</v>
      </c>
      <c r="N3121" s="1" t="s">
        <v>14695</v>
      </c>
      <c r="O3121" s="1" t="s">
        <v>122</v>
      </c>
      <c r="P3121" s="1" t="s">
        <v>246</v>
      </c>
      <c r="Q3121" s="1" t="s">
        <v>247</v>
      </c>
      <c r="R3121" s="1" t="s">
        <v>14696</v>
      </c>
      <c r="S3121" s="1" t="s">
        <v>14017</v>
      </c>
      <c r="T3121" s="1" t="s">
        <v>14697</v>
      </c>
      <c r="U3121" s="1" t="s">
        <v>14698</v>
      </c>
      <c r="V3121" s="18">
        <v>3.5972222222222218E-2</v>
      </c>
      <c r="W3121" s="18">
        <v>4.520833333333333E-2</v>
      </c>
      <c r="X3121" s="18">
        <v>9.2361111111111116E-3</v>
      </c>
    </row>
    <row r="3122" spans="1:24" x14ac:dyDescent="0.2">
      <c r="A3122" s="1" t="s">
        <v>10737</v>
      </c>
      <c r="B3122" s="1" t="s">
        <v>115</v>
      </c>
      <c r="C3122" s="1" t="s">
        <v>21</v>
      </c>
      <c r="D3122" s="1" t="s">
        <v>243</v>
      </c>
      <c r="E3122" s="1" t="s">
        <v>498</v>
      </c>
      <c r="F3122" s="1" t="s">
        <v>191</v>
      </c>
      <c r="G3122" s="1" t="s">
        <v>116</v>
      </c>
      <c r="H3122" s="1" t="s">
        <v>40</v>
      </c>
      <c r="I3122" s="1" t="s">
        <v>117</v>
      </c>
      <c r="J3122" s="1" t="s">
        <v>81</v>
      </c>
      <c r="K3122" s="1" t="s">
        <v>118</v>
      </c>
      <c r="L3122" s="1" t="s">
        <v>10741</v>
      </c>
      <c r="M3122" s="1" t="s">
        <v>14699</v>
      </c>
      <c r="N3122" s="1" t="s">
        <v>14700</v>
      </c>
      <c r="O3122" s="1" t="s">
        <v>122</v>
      </c>
      <c r="P3122" s="1" t="s">
        <v>266</v>
      </c>
      <c r="Q3122" s="1" t="s">
        <v>343</v>
      </c>
      <c r="R3122" s="1" t="s">
        <v>14701</v>
      </c>
      <c r="S3122" s="1" t="s">
        <v>14146</v>
      </c>
      <c r="T3122" s="1" t="s">
        <v>12980</v>
      </c>
      <c r="U3122" s="1" t="s">
        <v>12981</v>
      </c>
      <c r="V3122" s="18">
        <v>0.96298611111111121</v>
      </c>
      <c r="W3122" s="18">
        <v>1.0179282407407408</v>
      </c>
      <c r="X3122" s="18">
        <v>5.4942129629629632E-2</v>
      </c>
    </row>
    <row r="3123" spans="1:24" hidden="1" x14ac:dyDescent="0.2">
      <c r="A3123" s="1" t="s">
        <v>10929</v>
      </c>
      <c r="B3123" s="1" t="s">
        <v>124</v>
      </c>
      <c r="C3123" s="1" t="s">
        <v>18</v>
      </c>
      <c r="D3123" s="1" t="s">
        <v>277</v>
      </c>
      <c r="E3123" s="1" t="s">
        <v>60</v>
      </c>
      <c r="F3123" s="1" t="s">
        <v>125</v>
      </c>
      <c r="G3123" s="1" t="s">
        <v>123</v>
      </c>
      <c r="H3123" s="1" t="s">
        <v>50</v>
      </c>
      <c r="I3123" s="1" t="s">
        <v>109</v>
      </c>
      <c r="J3123" s="1" t="s">
        <v>80</v>
      </c>
      <c r="K3123" s="1" t="s">
        <v>455</v>
      </c>
      <c r="L3123" s="1" t="s">
        <v>3006</v>
      </c>
      <c r="M3123" s="1" t="s">
        <v>14702</v>
      </c>
      <c r="N3123" s="1" t="s">
        <v>14702</v>
      </c>
      <c r="O3123" s="1" t="s">
        <v>122</v>
      </c>
      <c r="P3123" s="1" t="s">
        <v>278</v>
      </c>
      <c r="Q3123" s="1" t="s">
        <v>278</v>
      </c>
      <c r="R3123" s="1" t="s">
        <v>14703</v>
      </c>
      <c r="S3123" s="1" t="s">
        <v>13996</v>
      </c>
      <c r="T3123" s="1" t="s">
        <v>7661</v>
      </c>
      <c r="U3123" s="1" t="s">
        <v>13203</v>
      </c>
      <c r="V3123" s="18">
        <v>1.0476620370370371</v>
      </c>
      <c r="W3123" s="18">
        <v>1.0741203703703703</v>
      </c>
      <c r="X3123" s="18">
        <v>2.6458333333333334E-2</v>
      </c>
    </row>
    <row r="3124" spans="1:24" hidden="1" x14ac:dyDescent="0.2">
      <c r="A3124" s="1" t="s">
        <v>14704</v>
      </c>
      <c r="B3124" s="1" t="s">
        <v>164</v>
      </c>
      <c r="C3124" s="1" t="s">
        <v>295</v>
      </c>
      <c r="D3124" s="1" t="s">
        <v>251</v>
      </c>
      <c r="E3124" s="1" t="s">
        <v>5560</v>
      </c>
      <c r="F3124" s="1" t="s">
        <v>5561</v>
      </c>
      <c r="G3124" s="1" t="s">
        <v>110</v>
      </c>
      <c r="H3124" s="1" t="s">
        <v>50</v>
      </c>
      <c r="I3124" s="1" t="s">
        <v>109</v>
      </c>
      <c r="J3124" s="1" t="s">
        <v>4186</v>
      </c>
      <c r="K3124" s="1" t="s">
        <v>114</v>
      </c>
      <c r="L3124" s="1" t="s">
        <v>13690</v>
      </c>
      <c r="M3124" s="1" t="s">
        <v>14705</v>
      </c>
      <c r="N3124" s="1" t="s">
        <v>14706</v>
      </c>
      <c r="O3124" s="1" t="s">
        <v>122</v>
      </c>
      <c r="P3124" s="1" t="s">
        <v>266</v>
      </c>
      <c r="Q3124" s="1" t="s">
        <v>274</v>
      </c>
      <c r="R3124" s="1" t="s">
        <v>14707</v>
      </c>
      <c r="S3124" s="1" t="s">
        <v>14130</v>
      </c>
      <c r="T3124" s="1" t="s">
        <v>14708</v>
      </c>
      <c r="U3124" s="1" t="s">
        <v>13692</v>
      </c>
      <c r="V3124" s="18">
        <v>0</v>
      </c>
      <c r="W3124" s="18">
        <v>0</v>
      </c>
      <c r="X3124" s="18">
        <v>0</v>
      </c>
    </row>
    <row r="3125" spans="1:24" hidden="1" x14ac:dyDescent="0.2">
      <c r="A3125" s="1" t="s">
        <v>13497</v>
      </c>
      <c r="B3125" s="1" t="s">
        <v>132</v>
      </c>
      <c r="C3125" s="1" t="s">
        <v>250</v>
      </c>
      <c r="D3125" s="1" t="s">
        <v>251</v>
      </c>
      <c r="E3125" s="1" t="s">
        <v>268</v>
      </c>
      <c r="F3125" s="1" t="s">
        <v>367</v>
      </c>
      <c r="G3125" s="1" t="s">
        <v>110</v>
      </c>
      <c r="H3125" s="1" t="s">
        <v>50</v>
      </c>
      <c r="I3125" s="1" t="s">
        <v>109</v>
      </c>
      <c r="J3125" s="1" t="s">
        <v>81</v>
      </c>
      <c r="K3125" s="1" t="s">
        <v>129</v>
      </c>
      <c r="L3125" s="1" t="s">
        <v>13498</v>
      </c>
      <c r="M3125" s="1" t="s">
        <v>14709</v>
      </c>
      <c r="N3125" s="1" t="s">
        <v>14710</v>
      </c>
      <c r="O3125" s="1" t="s">
        <v>122</v>
      </c>
      <c r="P3125" s="1" t="s">
        <v>246</v>
      </c>
      <c r="Q3125" s="1" t="s">
        <v>247</v>
      </c>
      <c r="R3125" s="1" t="s">
        <v>14711</v>
      </c>
      <c r="S3125" s="1" t="s">
        <v>13996</v>
      </c>
      <c r="T3125" s="1" t="s">
        <v>13498</v>
      </c>
      <c r="U3125" s="1" t="s">
        <v>276</v>
      </c>
      <c r="V3125" s="18">
        <v>5.5381944444444442E-2</v>
      </c>
      <c r="W3125" s="18">
        <v>5.7002314814814818E-2</v>
      </c>
      <c r="X3125" s="18">
        <v>1.6203703703703703E-3</v>
      </c>
    </row>
    <row r="3126" spans="1:24" hidden="1" x14ac:dyDescent="0.2">
      <c r="A3126" s="1" t="s">
        <v>14712</v>
      </c>
      <c r="B3126" s="1" t="s">
        <v>164</v>
      </c>
      <c r="C3126" s="1" t="s">
        <v>242</v>
      </c>
      <c r="D3126" s="1" t="s">
        <v>251</v>
      </c>
      <c r="E3126" s="1" t="s">
        <v>286</v>
      </c>
      <c r="F3126" s="1" t="s">
        <v>287</v>
      </c>
      <c r="G3126" s="1" t="s">
        <v>110</v>
      </c>
      <c r="H3126" s="1" t="s">
        <v>50</v>
      </c>
      <c r="I3126" s="1" t="s">
        <v>109</v>
      </c>
      <c r="J3126" s="1" t="s">
        <v>81</v>
      </c>
      <c r="K3126" s="1" t="s">
        <v>114</v>
      </c>
      <c r="L3126" s="1" t="s">
        <v>14713</v>
      </c>
      <c r="M3126" s="1" t="s">
        <v>14714</v>
      </c>
      <c r="N3126" s="1" t="s">
        <v>14715</v>
      </c>
      <c r="O3126" s="1" t="s">
        <v>122</v>
      </c>
      <c r="P3126" s="1" t="s">
        <v>246</v>
      </c>
      <c r="Q3126" s="1" t="s">
        <v>247</v>
      </c>
      <c r="R3126" s="1" t="s">
        <v>14716</v>
      </c>
      <c r="S3126" s="1" t="s">
        <v>14130</v>
      </c>
      <c r="T3126" s="1" t="s">
        <v>14717</v>
      </c>
      <c r="U3126" s="1" t="s">
        <v>276</v>
      </c>
      <c r="V3126" s="18">
        <v>0</v>
      </c>
      <c r="W3126" s="18">
        <v>7.743055555555556E-3</v>
      </c>
      <c r="X3126" s="18">
        <v>7.743055555555556E-3</v>
      </c>
    </row>
    <row r="3127" spans="1:24" hidden="1" x14ac:dyDescent="0.2">
      <c r="A3127" s="1" t="s">
        <v>12976</v>
      </c>
      <c r="B3127" s="1" t="s">
        <v>132</v>
      </c>
      <c r="C3127" s="1" t="s">
        <v>250</v>
      </c>
      <c r="D3127" s="1" t="s">
        <v>251</v>
      </c>
      <c r="E3127" s="1" t="s">
        <v>289</v>
      </c>
      <c r="F3127" s="1" t="s">
        <v>290</v>
      </c>
      <c r="G3127" s="1" t="s">
        <v>110</v>
      </c>
      <c r="H3127" s="1" t="s">
        <v>50</v>
      </c>
      <c r="I3127" s="1" t="s">
        <v>109</v>
      </c>
      <c r="J3127" s="1" t="s">
        <v>81</v>
      </c>
      <c r="K3127" s="1" t="s">
        <v>129</v>
      </c>
      <c r="L3127" s="1" t="s">
        <v>269</v>
      </c>
      <c r="M3127" s="1" t="s">
        <v>14718</v>
      </c>
      <c r="N3127" s="1" t="s">
        <v>14719</v>
      </c>
      <c r="O3127" s="1" t="s">
        <v>122</v>
      </c>
      <c r="P3127" s="1" t="s">
        <v>246</v>
      </c>
      <c r="Q3127" s="1" t="s">
        <v>247</v>
      </c>
      <c r="R3127" s="1" t="s">
        <v>14720</v>
      </c>
      <c r="S3127" s="1" t="s">
        <v>13989</v>
      </c>
      <c r="T3127" s="1" t="s">
        <v>269</v>
      </c>
      <c r="U3127" s="1" t="s">
        <v>369</v>
      </c>
      <c r="V3127" s="18">
        <v>9.0277777777777784E-4</v>
      </c>
      <c r="W3127" s="18">
        <v>1.5972222222222221E-3</v>
      </c>
      <c r="X3127" s="18">
        <v>6.9444444444444447E-4</v>
      </c>
    </row>
    <row r="3128" spans="1:24" x14ac:dyDescent="0.2">
      <c r="A3128" s="1" t="s">
        <v>10415</v>
      </c>
      <c r="B3128" s="1" t="s">
        <v>115</v>
      </c>
      <c r="C3128" s="1" t="s">
        <v>19</v>
      </c>
      <c r="D3128" s="1" t="s">
        <v>243</v>
      </c>
      <c r="E3128" s="1" t="s">
        <v>64</v>
      </c>
      <c r="F3128" s="1" t="s">
        <v>120</v>
      </c>
      <c r="G3128" s="1" t="s">
        <v>116</v>
      </c>
      <c r="H3128" s="1" t="s">
        <v>40</v>
      </c>
      <c r="I3128" s="1" t="s">
        <v>117</v>
      </c>
      <c r="J3128" s="1" t="s">
        <v>81</v>
      </c>
      <c r="K3128" s="1" t="s">
        <v>111</v>
      </c>
      <c r="L3128" s="1" t="s">
        <v>10419</v>
      </c>
      <c r="M3128" s="1" t="s">
        <v>14721</v>
      </c>
      <c r="N3128" s="1" t="s">
        <v>14722</v>
      </c>
      <c r="O3128" s="1" t="s">
        <v>122</v>
      </c>
      <c r="P3128" s="1" t="s">
        <v>266</v>
      </c>
      <c r="Q3128" s="1" t="s">
        <v>267</v>
      </c>
      <c r="R3128" s="1" t="s">
        <v>14723</v>
      </c>
      <c r="S3128" s="1" t="s">
        <v>13989</v>
      </c>
      <c r="T3128" s="1" t="s">
        <v>12822</v>
      </c>
      <c r="U3128" s="1" t="s">
        <v>12823</v>
      </c>
      <c r="V3128" s="18">
        <v>0.14891203703703704</v>
      </c>
      <c r="W3128" s="18">
        <v>0.19934027777777777</v>
      </c>
      <c r="X3128" s="18">
        <v>5.0428240740740739E-2</v>
      </c>
    </row>
    <row r="3129" spans="1:24" x14ac:dyDescent="0.2">
      <c r="A3129" s="1" t="s">
        <v>10682</v>
      </c>
      <c r="B3129" s="1" t="s">
        <v>115</v>
      </c>
      <c r="C3129" s="1" t="s">
        <v>19</v>
      </c>
      <c r="D3129" s="1" t="s">
        <v>243</v>
      </c>
      <c r="E3129" s="1" t="s">
        <v>63</v>
      </c>
      <c r="F3129" s="1" t="s">
        <v>144</v>
      </c>
      <c r="G3129" s="1" t="s">
        <v>116</v>
      </c>
      <c r="H3129" s="1" t="s">
        <v>40</v>
      </c>
      <c r="I3129" s="1" t="s">
        <v>117</v>
      </c>
      <c r="J3129" s="1" t="s">
        <v>81</v>
      </c>
      <c r="K3129" s="1" t="s">
        <v>10683</v>
      </c>
      <c r="L3129" s="1" t="s">
        <v>10687</v>
      </c>
      <c r="M3129" s="1" t="s">
        <v>14724</v>
      </c>
      <c r="N3129" s="1" t="s">
        <v>14725</v>
      </c>
      <c r="O3129" s="1" t="s">
        <v>122</v>
      </c>
      <c r="P3129" s="1" t="s">
        <v>246</v>
      </c>
      <c r="Q3129" s="1" t="s">
        <v>247</v>
      </c>
      <c r="R3129" s="1" t="s">
        <v>14726</v>
      </c>
      <c r="S3129" s="1" t="s">
        <v>14054</v>
      </c>
      <c r="T3129" s="1" t="s">
        <v>12941</v>
      </c>
      <c r="U3129" s="1" t="s">
        <v>422</v>
      </c>
      <c r="V3129" s="18">
        <v>0.28047453703703701</v>
      </c>
      <c r="W3129" s="18">
        <v>0.34152777777777782</v>
      </c>
      <c r="X3129" s="18">
        <v>6.1053240740740734E-2</v>
      </c>
    </row>
    <row r="3130" spans="1:24" x14ac:dyDescent="0.2">
      <c r="A3130" s="1" t="s">
        <v>10927</v>
      </c>
      <c r="B3130" s="1" t="s">
        <v>115</v>
      </c>
      <c r="C3130" s="1" t="s">
        <v>22</v>
      </c>
      <c r="D3130" s="1" t="s">
        <v>243</v>
      </c>
      <c r="E3130" s="1" t="s">
        <v>45</v>
      </c>
      <c r="F3130" s="1" t="s">
        <v>120</v>
      </c>
      <c r="G3130" s="1" t="s">
        <v>116</v>
      </c>
      <c r="H3130" s="1" t="s">
        <v>40</v>
      </c>
      <c r="I3130" s="1" t="s">
        <v>117</v>
      </c>
      <c r="J3130" s="1" t="s">
        <v>81</v>
      </c>
      <c r="K3130" s="1" t="s">
        <v>119</v>
      </c>
      <c r="L3130" s="1" t="s">
        <v>10928</v>
      </c>
      <c r="M3130" s="1" t="s">
        <v>14727</v>
      </c>
      <c r="N3130" s="1" t="s">
        <v>14728</v>
      </c>
      <c r="O3130" s="1" t="s">
        <v>122</v>
      </c>
      <c r="P3130" s="1" t="s">
        <v>279</v>
      </c>
      <c r="Q3130" s="1" t="s">
        <v>280</v>
      </c>
      <c r="R3130" s="1" t="s">
        <v>14729</v>
      </c>
      <c r="S3130" s="1" t="s">
        <v>13996</v>
      </c>
      <c r="T3130" s="1" t="s">
        <v>13361</v>
      </c>
      <c r="U3130" s="1" t="s">
        <v>319</v>
      </c>
      <c r="V3130" s="18">
        <v>7.7546296296296304E-4</v>
      </c>
      <c r="W3130" s="18">
        <v>0.17953703703703705</v>
      </c>
      <c r="X3130" s="18">
        <v>0.17876157407407409</v>
      </c>
    </row>
    <row r="3131" spans="1:24" hidden="1" x14ac:dyDescent="0.2">
      <c r="A3131" s="1" t="s">
        <v>14730</v>
      </c>
      <c r="B3131" s="1" t="s">
        <v>132</v>
      </c>
      <c r="C3131" s="1" t="s">
        <v>250</v>
      </c>
      <c r="D3131" s="1" t="s">
        <v>251</v>
      </c>
      <c r="E3131" s="1" t="s">
        <v>268</v>
      </c>
      <c r="F3131" s="1" t="s">
        <v>367</v>
      </c>
      <c r="G3131" s="1" t="s">
        <v>110</v>
      </c>
      <c r="H3131" s="1" t="s">
        <v>50</v>
      </c>
      <c r="I3131" s="1" t="s">
        <v>109</v>
      </c>
      <c r="J3131" s="1" t="s">
        <v>81</v>
      </c>
      <c r="K3131" s="1" t="s">
        <v>129</v>
      </c>
      <c r="L3131" s="1" t="s">
        <v>14731</v>
      </c>
      <c r="M3131" s="1" t="s">
        <v>14732</v>
      </c>
      <c r="N3131" s="1" t="s">
        <v>14733</v>
      </c>
      <c r="O3131" s="1" t="s">
        <v>122</v>
      </c>
      <c r="P3131" s="1" t="s">
        <v>246</v>
      </c>
      <c r="Q3131" s="1" t="s">
        <v>247</v>
      </c>
      <c r="R3131" s="1" t="s">
        <v>14734</v>
      </c>
      <c r="S3131" s="1" t="s">
        <v>14017</v>
      </c>
      <c r="T3131" s="1" t="s">
        <v>14731</v>
      </c>
      <c r="U3131" s="1" t="s">
        <v>276</v>
      </c>
      <c r="V3131" s="18">
        <v>4.5462962962962962E-2</v>
      </c>
      <c r="W3131" s="18">
        <v>4.6550925925925919E-2</v>
      </c>
      <c r="X3131" s="18">
        <v>1.0879629629629629E-3</v>
      </c>
    </row>
    <row r="3132" spans="1:24" hidden="1" x14ac:dyDescent="0.2">
      <c r="A3132" s="1" t="s">
        <v>13309</v>
      </c>
      <c r="B3132" s="1" t="s">
        <v>132</v>
      </c>
      <c r="C3132" s="1" t="s">
        <v>250</v>
      </c>
      <c r="D3132" s="1" t="s">
        <v>251</v>
      </c>
      <c r="E3132" s="1" t="s">
        <v>289</v>
      </c>
      <c r="F3132" s="1" t="s">
        <v>290</v>
      </c>
      <c r="G3132" s="1" t="s">
        <v>110</v>
      </c>
      <c r="H3132" s="1" t="s">
        <v>50</v>
      </c>
      <c r="I3132" s="1" t="s">
        <v>109</v>
      </c>
      <c r="J3132" s="1" t="s">
        <v>81</v>
      </c>
      <c r="K3132" s="1" t="s">
        <v>129</v>
      </c>
      <c r="L3132" s="1" t="s">
        <v>13310</v>
      </c>
      <c r="M3132" s="1" t="s">
        <v>14735</v>
      </c>
      <c r="N3132" s="1" t="s">
        <v>14736</v>
      </c>
      <c r="O3132" s="1" t="s">
        <v>122</v>
      </c>
      <c r="P3132" s="1" t="s">
        <v>246</v>
      </c>
      <c r="Q3132" s="1" t="s">
        <v>247</v>
      </c>
      <c r="R3132" s="1" t="s">
        <v>14737</v>
      </c>
      <c r="S3132" s="1" t="s">
        <v>13996</v>
      </c>
      <c r="T3132" s="1" t="s">
        <v>13314</v>
      </c>
      <c r="U3132" s="1" t="s">
        <v>13315</v>
      </c>
      <c r="V3132" s="18">
        <v>8.6805555555555566E-2</v>
      </c>
      <c r="W3132" s="18">
        <v>8.7488425925925928E-2</v>
      </c>
      <c r="X3132" s="18">
        <v>6.8287037037037025E-4</v>
      </c>
    </row>
    <row r="3133" spans="1:24" x14ac:dyDescent="0.2">
      <c r="A3133" s="1" t="s">
        <v>13546</v>
      </c>
      <c r="B3133" s="1" t="s">
        <v>167</v>
      </c>
      <c r="C3133" s="1" t="s">
        <v>22</v>
      </c>
      <c r="D3133" s="1" t="s">
        <v>22</v>
      </c>
      <c r="E3133" s="1" t="s">
        <v>47</v>
      </c>
      <c r="F3133" s="1" t="s">
        <v>205</v>
      </c>
      <c r="G3133" s="1" t="s">
        <v>110</v>
      </c>
      <c r="H3133" s="1" t="s">
        <v>50</v>
      </c>
      <c r="I3133" s="1" t="s">
        <v>109</v>
      </c>
      <c r="J3133" s="1" t="s">
        <v>81</v>
      </c>
      <c r="K3133" s="1" t="s">
        <v>129</v>
      </c>
      <c r="L3133" s="1" t="s">
        <v>13547</v>
      </c>
      <c r="M3133" s="1" t="s">
        <v>14738</v>
      </c>
      <c r="N3133" s="1" t="s">
        <v>14739</v>
      </c>
      <c r="O3133" s="1" t="s">
        <v>122</v>
      </c>
      <c r="P3133" s="1" t="s">
        <v>279</v>
      </c>
      <c r="Q3133" s="1" t="s">
        <v>280</v>
      </c>
      <c r="R3133" s="1" t="s">
        <v>14740</v>
      </c>
      <c r="S3133" s="1" t="s">
        <v>14017</v>
      </c>
      <c r="T3133" s="1" t="s">
        <v>470</v>
      </c>
      <c r="U3133" s="1" t="s">
        <v>470</v>
      </c>
      <c r="V3133" s="18">
        <v>0</v>
      </c>
      <c r="W3133" s="18">
        <v>1.9791666666666668E-3</v>
      </c>
      <c r="X3133" s="18">
        <v>1.9791666666666668E-3</v>
      </c>
    </row>
    <row r="3134" spans="1:24" hidden="1" x14ac:dyDescent="0.2">
      <c r="A3134" s="1" t="s">
        <v>14741</v>
      </c>
      <c r="B3134" s="1" t="s">
        <v>132</v>
      </c>
      <c r="C3134" s="1" t="s">
        <v>250</v>
      </c>
      <c r="D3134" s="1" t="s">
        <v>251</v>
      </c>
      <c r="E3134" s="1" t="s">
        <v>252</v>
      </c>
      <c r="F3134" s="1" t="s">
        <v>253</v>
      </c>
      <c r="G3134" s="1" t="s">
        <v>159</v>
      </c>
      <c r="H3134" s="1" t="s">
        <v>36</v>
      </c>
      <c r="I3134" s="1" t="s">
        <v>84</v>
      </c>
      <c r="J3134" s="1" t="s">
        <v>81</v>
      </c>
      <c r="K3134" s="1" t="s">
        <v>129</v>
      </c>
      <c r="L3134" s="1" t="s">
        <v>9342</v>
      </c>
      <c r="M3134" s="1" t="s">
        <v>14742</v>
      </c>
      <c r="N3134" s="1" t="s">
        <v>14743</v>
      </c>
      <c r="O3134" s="1" t="s">
        <v>122</v>
      </c>
      <c r="P3134" s="1" t="s">
        <v>246</v>
      </c>
      <c r="Q3134" s="1" t="s">
        <v>247</v>
      </c>
      <c r="R3134" s="1" t="s">
        <v>14744</v>
      </c>
      <c r="S3134" s="1" t="s">
        <v>14068</v>
      </c>
      <c r="T3134" s="1" t="s">
        <v>9342</v>
      </c>
      <c r="U3134" s="1" t="s">
        <v>270</v>
      </c>
      <c r="V3134" s="18">
        <v>8.9027777777777775E-2</v>
      </c>
      <c r="W3134" s="18">
        <v>9.1018518518518512E-2</v>
      </c>
      <c r="X3134" s="18">
        <v>1.9907407407407408E-3</v>
      </c>
    </row>
    <row r="3135" spans="1:24" hidden="1" x14ac:dyDescent="0.2">
      <c r="A3135" s="1" t="s">
        <v>14745</v>
      </c>
      <c r="B3135" s="1" t="s">
        <v>164</v>
      </c>
      <c r="C3135" s="1" t="s">
        <v>242</v>
      </c>
      <c r="D3135" s="1" t="s">
        <v>251</v>
      </c>
      <c r="E3135" s="1" t="s">
        <v>286</v>
      </c>
      <c r="F3135" s="1" t="s">
        <v>287</v>
      </c>
      <c r="G3135" s="1" t="s">
        <v>110</v>
      </c>
      <c r="H3135" s="1" t="s">
        <v>50</v>
      </c>
      <c r="I3135" s="1" t="s">
        <v>109</v>
      </c>
      <c r="J3135" s="1" t="s">
        <v>81</v>
      </c>
      <c r="K3135" s="1" t="s">
        <v>114</v>
      </c>
      <c r="L3135" s="1" t="s">
        <v>14746</v>
      </c>
      <c r="M3135" s="1" t="s">
        <v>14747</v>
      </c>
      <c r="N3135" s="1" t="s">
        <v>14748</v>
      </c>
      <c r="O3135" s="1" t="s">
        <v>122</v>
      </c>
      <c r="P3135" s="1" t="s">
        <v>246</v>
      </c>
      <c r="Q3135" s="1" t="s">
        <v>247</v>
      </c>
      <c r="R3135" s="1" t="s">
        <v>14749</v>
      </c>
      <c r="S3135" s="1" t="s">
        <v>14068</v>
      </c>
      <c r="T3135" s="1" t="s">
        <v>14136</v>
      </c>
      <c r="U3135" s="1" t="s">
        <v>276</v>
      </c>
      <c r="V3135" s="18">
        <v>0</v>
      </c>
      <c r="W3135" s="18">
        <v>1.8506944444444444E-2</v>
      </c>
      <c r="X3135" s="18">
        <v>1.8506944444444444E-2</v>
      </c>
    </row>
    <row r="3136" spans="1:24" hidden="1" x14ac:dyDescent="0.2">
      <c r="A3136" s="1" t="s">
        <v>14750</v>
      </c>
      <c r="B3136" s="1" t="s">
        <v>132</v>
      </c>
      <c r="C3136" s="1" t="s">
        <v>250</v>
      </c>
      <c r="D3136" s="1" t="s">
        <v>251</v>
      </c>
      <c r="E3136" s="1" t="s">
        <v>252</v>
      </c>
      <c r="F3136" s="1" t="s">
        <v>253</v>
      </c>
      <c r="G3136" s="1" t="s">
        <v>159</v>
      </c>
      <c r="H3136" s="1" t="s">
        <v>36</v>
      </c>
      <c r="I3136" s="1" t="s">
        <v>84</v>
      </c>
      <c r="J3136" s="1" t="s">
        <v>81</v>
      </c>
      <c r="K3136" s="1" t="s">
        <v>129</v>
      </c>
      <c r="L3136" s="1" t="s">
        <v>9120</v>
      </c>
      <c r="M3136" s="1" t="s">
        <v>14751</v>
      </c>
      <c r="N3136" s="1" t="s">
        <v>14752</v>
      </c>
      <c r="O3136" s="1" t="s">
        <v>122</v>
      </c>
      <c r="P3136" s="1" t="s">
        <v>246</v>
      </c>
      <c r="Q3136" s="1" t="s">
        <v>247</v>
      </c>
      <c r="R3136" s="1" t="s">
        <v>14753</v>
      </c>
      <c r="S3136" s="1" t="s">
        <v>14130</v>
      </c>
      <c r="T3136" s="1" t="s">
        <v>9120</v>
      </c>
      <c r="U3136" s="1" t="s">
        <v>270</v>
      </c>
      <c r="V3136" s="18">
        <v>4.6527777777777779E-2</v>
      </c>
      <c r="W3136" s="18">
        <v>4.8425925925925928E-2</v>
      </c>
      <c r="X3136" s="18">
        <v>1.8981481481481482E-3</v>
      </c>
    </row>
    <row r="3137" spans="1:24" hidden="1" x14ac:dyDescent="0.2">
      <c r="A3137" s="1" t="s">
        <v>10957</v>
      </c>
      <c r="B3137" s="1" t="s">
        <v>124</v>
      </c>
      <c r="C3137" s="1" t="s">
        <v>19</v>
      </c>
      <c r="D3137" s="1" t="s">
        <v>277</v>
      </c>
      <c r="E3137" s="1" t="s">
        <v>63</v>
      </c>
      <c r="F3137" s="1" t="s">
        <v>125</v>
      </c>
      <c r="G3137" s="1" t="s">
        <v>123</v>
      </c>
      <c r="H3137" s="1" t="s">
        <v>50</v>
      </c>
      <c r="I3137" s="1" t="s">
        <v>109</v>
      </c>
      <c r="J3137" s="1" t="s">
        <v>80</v>
      </c>
      <c r="K3137" s="1" t="s">
        <v>121</v>
      </c>
      <c r="L3137" s="1" t="s">
        <v>10958</v>
      </c>
      <c r="M3137" s="1" t="s">
        <v>14754</v>
      </c>
      <c r="N3137" s="1" t="s">
        <v>14754</v>
      </c>
      <c r="O3137" s="1" t="s">
        <v>122</v>
      </c>
      <c r="P3137" s="1" t="s">
        <v>278</v>
      </c>
      <c r="Q3137" s="1" t="s">
        <v>278</v>
      </c>
      <c r="R3137" s="1" t="s">
        <v>14755</v>
      </c>
      <c r="S3137" s="1" t="s">
        <v>13996</v>
      </c>
      <c r="T3137" s="1" t="s">
        <v>13541</v>
      </c>
      <c r="U3137" s="1" t="s">
        <v>13542</v>
      </c>
      <c r="V3137" s="18">
        <v>3.3576388888888892E-2</v>
      </c>
      <c r="W3137" s="18">
        <v>3.7372685185185189E-2</v>
      </c>
      <c r="X3137" s="18">
        <v>3.7962962962962963E-3</v>
      </c>
    </row>
    <row r="3138" spans="1:24" x14ac:dyDescent="0.2">
      <c r="A3138" s="1" t="s">
        <v>13548</v>
      </c>
      <c r="B3138" s="1" t="s">
        <v>115</v>
      </c>
      <c r="C3138" s="1" t="s">
        <v>22</v>
      </c>
      <c r="D3138" s="1" t="s">
        <v>243</v>
      </c>
      <c r="E3138" s="1" t="s">
        <v>45</v>
      </c>
      <c r="F3138" s="1" t="s">
        <v>191</v>
      </c>
      <c r="G3138" s="1" t="s">
        <v>116</v>
      </c>
      <c r="H3138" s="1" t="s">
        <v>40</v>
      </c>
      <c r="I3138" s="1" t="s">
        <v>117</v>
      </c>
      <c r="J3138" s="1" t="s">
        <v>81</v>
      </c>
      <c r="K3138" s="1" t="s">
        <v>119</v>
      </c>
      <c r="L3138" s="1" t="s">
        <v>13549</v>
      </c>
      <c r="M3138" s="1" t="s">
        <v>14756</v>
      </c>
      <c r="N3138" s="1" t="s">
        <v>14757</v>
      </c>
      <c r="O3138" s="1" t="s">
        <v>122</v>
      </c>
      <c r="P3138" s="1" t="s">
        <v>279</v>
      </c>
      <c r="Q3138" s="1" t="s">
        <v>280</v>
      </c>
      <c r="R3138" s="1" t="s">
        <v>14758</v>
      </c>
      <c r="S3138" s="1" t="s">
        <v>14017</v>
      </c>
      <c r="T3138" s="1" t="s">
        <v>13585</v>
      </c>
      <c r="U3138" s="1" t="s">
        <v>319</v>
      </c>
      <c r="V3138" s="18">
        <v>2.2187499999999999E-2</v>
      </c>
      <c r="W3138" s="18">
        <v>6.9467592592592595E-2</v>
      </c>
      <c r="X3138" s="18">
        <v>4.7280092592592589E-2</v>
      </c>
    </row>
    <row r="3139" spans="1:24" x14ac:dyDescent="0.2">
      <c r="A3139" s="1" t="s">
        <v>13554</v>
      </c>
      <c r="B3139" s="1" t="s">
        <v>112</v>
      </c>
      <c r="C3139" s="1" t="s">
        <v>18</v>
      </c>
      <c r="D3139" s="1" t="s">
        <v>242</v>
      </c>
      <c r="E3139" s="1" t="s">
        <v>61</v>
      </c>
      <c r="F3139" s="1" t="s">
        <v>453</v>
      </c>
      <c r="G3139" s="1" t="s">
        <v>110</v>
      </c>
      <c r="H3139" s="1" t="s">
        <v>50</v>
      </c>
      <c r="I3139" s="1" t="s">
        <v>109</v>
      </c>
      <c r="J3139" s="1" t="s">
        <v>81</v>
      </c>
      <c r="K3139" s="1" t="s">
        <v>111</v>
      </c>
      <c r="L3139" s="1" t="s">
        <v>13555</v>
      </c>
      <c r="M3139" s="1" t="s">
        <v>14759</v>
      </c>
      <c r="N3139" s="1" t="s">
        <v>14760</v>
      </c>
      <c r="O3139" s="1" t="s">
        <v>122</v>
      </c>
      <c r="P3139" s="1" t="s">
        <v>266</v>
      </c>
      <c r="Q3139" s="1" t="s">
        <v>267</v>
      </c>
      <c r="R3139" s="1" t="s">
        <v>14761</v>
      </c>
      <c r="S3139" s="1" t="s">
        <v>14017</v>
      </c>
      <c r="T3139" s="1" t="s">
        <v>13555</v>
      </c>
      <c r="U3139" s="1" t="s">
        <v>13555</v>
      </c>
      <c r="V3139" s="18">
        <v>0</v>
      </c>
      <c r="W3139" s="18">
        <v>2.4768518518518516E-3</v>
      </c>
      <c r="X3139" s="18">
        <v>2.4768518518518516E-3</v>
      </c>
    </row>
    <row r="3140" spans="1:24" hidden="1" x14ac:dyDescent="0.2">
      <c r="A3140" s="1" t="s">
        <v>13586</v>
      </c>
      <c r="B3140" s="1" t="s">
        <v>173</v>
      </c>
      <c r="C3140" s="1" t="s">
        <v>250</v>
      </c>
      <c r="D3140" s="1" t="s">
        <v>251</v>
      </c>
      <c r="E3140" s="1" t="s">
        <v>13587</v>
      </c>
      <c r="F3140" s="1" t="s">
        <v>451</v>
      </c>
      <c r="G3140" s="1" t="s">
        <v>159</v>
      </c>
      <c r="H3140" s="1" t="s">
        <v>36</v>
      </c>
      <c r="I3140" s="1" t="s">
        <v>84</v>
      </c>
      <c r="J3140" s="1" t="s">
        <v>81</v>
      </c>
      <c r="K3140" s="1" t="s">
        <v>114</v>
      </c>
      <c r="L3140" s="1" t="s">
        <v>13588</v>
      </c>
      <c r="M3140" s="1" t="s">
        <v>14762</v>
      </c>
      <c r="N3140" s="1" t="s">
        <v>14763</v>
      </c>
      <c r="O3140" s="1" t="s">
        <v>122</v>
      </c>
      <c r="P3140" s="1" t="s">
        <v>246</v>
      </c>
      <c r="Q3140" s="1" t="s">
        <v>247</v>
      </c>
      <c r="R3140" s="1" t="s">
        <v>14764</v>
      </c>
      <c r="S3140" s="1" t="s">
        <v>14130</v>
      </c>
      <c r="T3140" s="1" t="s">
        <v>13588</v>
      </c>
      <c r="U3140" s="1" t="s">
        <v>13589</v>
      </c>
      <c r="V3140" s="18">
        <v>6.2442129629629632E-2</v>
      </c>
      <c r="W3140" s="18">
        <v>6.4803240740740745E-2</v>
      </c>
      <c r="X3140" s="18">
        <v>2.3611111111111111E-3</v>
      </c>
    </row>
    <row r="3141" spans="1:24" hidden="1" x14ac:dyDescent="0.2">
      <c r="A3141" s="1" t="s">
        <v>13590</v>
      </c>
      <c r="B3141" s="1" t="s">
        <v>132</v>
      </c>
      <c r="C3141" s="1" t="s">
        <v>250</v>
      </c>
      <c r="D3141" s="1" t="s">
        <v>251</v>
      </c>
      <c r="E3141" s="1" t="s">
        <v>252</v>
      </c>
      <c r="F3141" s="1" t="s">
        <v>253</v>
      </c>
      <c r="G3141" s="1" t="s">
        <v>159</v>
      </c>
      <c r="H3141" s="1" t="s">
        <v>36</v>
      </c>
      <c r="I3141" s="1" t="s">
        <v>84</v>
      </c>
      <c r="J3141" s="1" t="s">
        <v>81</v>
      </c>
      <c r="K3141" s="1" t="s">
        <v>129</v>
      </c>
      <c r="L3141" s="1" t="s">
        <v>9342</v>
      </c>
      <c r="M3141" s="1" t="s">
        <v>14765</v>
      </c>
      <c r="N3141" s="1" t="s">
        <v>14766</v>
      </c>
      <c r="O3141" s="1" t="s">
        <v>122</v>
      </c>
      <c r="P3141" s="1" t="s">
        <v>246</v>
      </c>
      <c r="Q3141" s="1" t="s">
        <v>247</v>
      </c>
      <c r="R3141" s="1" t="s">
        <v>14767</v>
      </c>
      <c r="S3141" s="1" t="s">
        <v>14130</v>
      </c>
      <c r="T3141" s="1" t="s">
        <v>9342</v>
      </c>
      <c r="U3141" s="1" t="s">
        <v>270</v>
      </c>
      <c r="V3141" s="18">
        <v>2.9201388888888888E-2</v>
      </c>
      <c r="W3141" s="18">
        <v>3.5787037037037034E-2</v>
      </c>
      <c r="X3141" s="18">
        <v>6.5856481481481469E-3</v>
      </c>
    </row>
    <row r="3142" spans="1:24" x14ac:dyDescent="0.2">
      <c r="A3142" s="1" t="s">
        <v>10466</v>
      </c>
      <c r="B3142" s="1" t="s">
        <v>115</v>
      </c>
      <c r="C3142" s="1" t="s">
        <v>20</v>
      </c>
      <c r="D3142" s="1" t="s">
        <v>243</v>
      </c>
      <c r="E3142" s="1" t="s">
        <v>67</v>
      </c>
      <c r="F3142" s="1" t="s">
        <v>191</v>
      </c>
      <c r="G3142" s="1" t="s">
        <v>116</v>
      </c>
      <c r="H3142" s="1" t="s">
        <v>40</v>
      </c>
      <c r="I3142" s="1" t="s">
        <v>117</v>
      </c>
      <c r="J3142" s="1" t="s">
        <v>81</v>
      </c>
      <c r="K3142" s="1" t="s">
        <v>111</v>
      </c>
      <c r="L3142" s="1" t="s">
        <v>10470</v>
      </c>
      <c r="M3142" s="1" t="s">
        <v>14768</v>
      </c>
      <c r="N3142" s="1" t="s">
        <v>14769</v>
      </c>
      <c r="O3142" s="1" t="s">
        <v>122</v>
      </c>
      <c r="P3142" s="1" t="s">
        <v>246</v>
      </c>
      <c r="Q3142" s="1" t="s">
        <v>247</v>
      </c>
      <c r="R3142" s="1" t="s">
        <v>14770</v>
      </c>
      <c r="S3142" s="1" t="s">
        <v>13989</v>
      </c>
      <c r="T3142" s="1" t="s">
        <v>12612</v>
      </c>
      <c r="U3142" s="1" t="s">
        <v>12613</v>
      </c>
      <c r="V3142" s="18">
        <v>3.0469097222222223</v>
      </c>
      <c r="W3142" s="18">
        <v>3.0631828703703703</v>
      </c>
      <c r="X3142" s="18">
        <v>1.6273148148148148E-2</v>
      </c>
    </row>
    <row r="3143" spans="1:24" x14ac:dyDescent="0.2">
      <c r="A3143" s="1" t="s">
        <v>4162</v>
      </c>
      <c r="B3143" s="1" t="s">
        <v>115</v>
      </c>
      <c r="C3143" s="1" t="s">
        <v>20</v>
      </c>
      <c r="D3143" s="1" t="s">
        <v>243</v>
      </c>
      <c r="E3143" s="1" t="s">
        <v>59</v>
      </c>
      <c r="F3143" s="1" t="s">
        <v>191</v>
      </c>
      <c r="G3143" s="1" t="s">
        <v>116</v>
      </c>
      <c r="H3143" s="1" t="s">
        <v>40</v>
      </c>
      <c r="I3143" s="1" t="s">
        <v>117</v>
      </c>
      <c r="J3143" s="1" t="s">
        <v>81</v>
      </c>
      <c r="K3143" s="1" t="s">
        <v>111</v>
      </c>
      <c r="L3143" s="1" t="s">
        <v>4166</v>
      </c>
      <c r="M3143" s="1" t="s">
        <v>14771</v>
      </c>
      <c r="N3143" s="1" t="s">
        <v>14772</v>
      </c>
      <c r="O3143" s="1" t="s">
        <v>122</v>
      </c>
      <c r="P3143" s="1" t="s">
        <v>266</v>
      </c>
      <c r="Q3143" s="1" t="s">
        <v>267</v>
      </c>
      <c r="R3143" s="1" t="s">
        <v>14773</v>
      </c>
      <c r="S3143" s="1" t="s">
        <v>13989</v>
      </c>
      <c r="T3143" s="1" t="s">
        <v>12610</v>
      </c>
      <c r="U3143" s="1" t="s">
        <v>12611</v>
      </c>
      <c r="V3143" s="18">
        <v>2.741597222222222</v>
      </c>
      <c r="W3143" s="18">
        <v>2.8086689814814814</v>
      </c>
      <c r="X3143" s="18">
        <v>6.7071759259259262E-2</v>
      </c>
    </row>
    <row r="3144" spans="1:24" x14ac:dyDescent="0.2">
      <c r="A3144" s="1" t="s">
        <v>10400</v>
      </c>
      <c r="B3144" s="1" t="s">
        <v>115</v>
      </c>
      <c r="C3144" s="1" t="s">
        <v>20</v>
      </c>
      <c r="D3144" s="1" t="s">
        <v>243</v>
      </c>
      <c r="E3144" s="1" t="s">
        <v>68</v>
      </c>
      <c r="F3144" s="1" t="s">
        <v>144</v>
      </c>
      <c r="G3144" s="1" t="s">
        <v>116</v>
      </c>
      <c r="H3144" s="1" t="s">
        <v>40</v>
      </c>
      <c r="I3144" s="1" t="s">
        <v>117</v>
      </c>
      <c r="J3144" s="1" t="s">
        <v>81</v>
      </c>
      <c r="K3144" s="1" t="s">
        <v>323</v>
      </c>
      <c r="L3144" s="1" t="s">
        <v>10404</v>
      </c>
      <c r="M3144" s="1" t="s">
        <v>14774</v>
      </c>
      <c r="N3144" s="1" t="s">
        <v>14775</v>
      </c>
      <c r="O3144" s="1" t="s">
        <v>122</v>
      </c>
      <c r="P3144" s="1" t="s">
        <v>246</v>
      </c>
      <c r="Q3144" s="1" t="s">
        <v>247</v>
      </c>
      <c r="R3144" s="1" t="s">
        <v>14776</v>
      </c>
      <c r="S3144" s="1" t="s">
        <v>13989</v>
      </c>
      <c r="T3144" s="1" t="s">
        <v>12512</v>
      </c>
      <c r="U3144" s="1" t="s">
        <v>12513</v>
      </c>
      <c r="V3144" s="18">
        <v>3.9723842592592593</v>
      </c>
      <c r="W3144" s="18">
        <v>4.1804282407407412</v>
      </c>
      <c r="X3144" s="18">
        <v>0.20804398148148148</v>
      </c>
    </row>
    <row r="3145" spans="1:24" x14ac:dyDescent="0.2">
      <c r="A3145" s="1" t="s">
        <v>10747</v>
      </c>
      <c r="B3145" s="1" t="s">
        <v>115</v>
      </c>
      <c r="C3145" s="1" t="s">
        <v>14</v>
      </c>
      <c r="D3145" s="1" t="s">
        <v>243</v>
      </c>
      <c r="E3145" s="1" t="s">
        <v>495</v>
      </c>
      <c r="F3145" s="1" t="s">
        <v>144</v>
      </c>
      <c r="G3145" s="1" t="s">
        <v>116</v>
      </c>
      <c r="H3145" s="1" t="s">
        <v>40</v>
      </c>
      <c r="I3145" s="1" t="s">
        <v>117</v>
      </c>
      <c r="J3145" s="1" t="s">
        <v>81</v>
      </c>
      <c r="K3145" s="1" t="s">
        <v>1616</v>
      </c>
      <c r="L3145" s="1" t="s">
        <v>10751</v>
      </c>
      <c r="M3145" s="1" t="s">
        <v>14777</v>
      </c>
      <c r="N3145" s="1" t="s">
        <v>14778</v>
      </c>
      <c r="O3145" s="1" t="s">
        <v>122</v>
      </c>
      <c r="P3145" s="1" t="s">
        <v>199</v>
      </c>
      <c r="Q3145" s="1" t="s">
        <v>408</v>
      </c>
      <c r="R3145" s="1" t="s">
        <v>14779</v>
      </c>
      <c r="S3145" s="1" t="s">
        <v>14146</v>
      </c>
      <c r="T3145" s="1" t="s">
        <v>12486</v>
      </c>
      <c r="U3145" s="1" t="s">
        <v>12487</v>
      </c>
      <c r="V3145" s="18">
        <v>6.314699074074074</v>
      </c>
      <c r="W3145" s="18">
        <v>6.6648148148148145</v>
      </c>
      <c r="X3145" s="18">
        <v>0.35011574074074076</v>
      </c>
    </row>
    <row r="3146" spans="1:24" x14ac:dyDescent="0.2">
      <c r="A3146" s="1" t="s">
        <v>10450</v>
      </c>
      <c r="B3146" s="1" t="s">
        <v>167</v>
      </c>
      <c r="C3146" s="1" t="s">
        <v>22</v>
      </c>
      <c r="D3146" s="1" t="s">
        <v>22</v>
      </c>
      <c r="E3146" s="1" t="s">
        <v>46</v>
      </c>
      <c r="F3146" s="1" t="s">
        <v>171</v>
      </c>
      <c r="G3146" s="1" t="s">
        <v>110</v>
      </c>
      <c r="H3146" s="1" t="s">
        <v>50</v>
      </c>
      <c r="I3146" s="1" t="s">
        <v>109</v>
      </c>
      <c r="J3146" s="1" t="s">
        <v>81</v>
      </c>
      <c r="K3146" s="1" t="s">
        <v>129</v>
      </c>
      <c r="L3146" s="1" t="s">
        <v>10454</v>
      </c>
      <c r="M3146" s="1" t="s">
        <v>14780</v>
      </c>
      <c r="N3146" s="1" t="s">
        <v>14781</v>
      </c>
      <c r="O3146" s="1" t="s">
        <v>122</v>
      </c>
      <c r="P3146" s="1" t="s">
        <v>266</v>
      </c>
      <c r="Q3146" s="1" t="s">
        <v>330</v>
      </c>
      <c r="R3146" s="1" t="s">
        <v>14782</v>
      </c>
      <c r="S3146" s="1" t="s">
        <v>13989</v>
      </c>
      <c r="T3146" s="1" t="s">
        <v>12887</v>
      </c>
      <c r="U3146" s="1" t="s">
        <v>12888</v>
      </c>
      <c r="V3146" s="18">
        <v>0</v>
      </c>
      <c r="W3146" s="18">
        <v>0</v>
      </c>
      <c r="X3146" s="18">
        <v>0</v>
      </c>
    </row>
    <row r="3147" spans="1:24" hidden="1" x14ac:dyDescent="0.2">
      <c r="A3147" s="1" t="s">
        <v>12847</v>
      </c>
      <c r="B3147" s="1" t="s">
        <v>132</v>
      </c>
      <c r="C3147" s="1" t="s">
        <v>251</v>
      </c>
      <c r="D3147" s="1" t="s">
        <v>257</v>
      </c>
      <c r="E3147" s="1" t="s">
        <v>297</v>
      </c>
      <c r="F3147" s="1" t="s">
        <v>174</v>
      </c>
      <c r="G3147" s="1" t="s">
        <v>116</v>
      </c>
      <c r="H3147" s="1" t="s">
        <v>40</v>
      </c>
      <c r="I3147" s="1" t="s">
        <v>117</v>
      </c>
      <c r="J3147" s="1" t="s">
        <v>81</v>
      </c>
      <c r="K3147" s="1" t="s">
        <v>8460</v>
      </c>
      <c r="L3147" s="1" t="s">
        <v>12848</v>
      </c>
      <c r="M3147" s="1" t="s">
        <v>14783</v>
      </c>
      <c r="N3147" s="1" t="s">
        <v>14784</v>
      </c>
      <c r="O3147" s="1" t="s">
        <v>122</v>
      </c>
      <c r="P3147" s="1" t="s">
        <v>246</v>
      </c>
      <c r="Q3147" s="1" t="s">
        <v>247</v>
      </c>
      <c r="R3147" s="1" t="s">
        <v>14785</v>
      </c>
      <c r="S3147" s="1" t="s">
        <v>13989</v>
      </c>
      <c r="T3147" s="1" t="s">
        <v>12852</v>
      </c>
      <c r="U3147" s="1" t="s">
        <v>262</v>
      </c>
      <c r="V3147" s="18">
        <v>4.5486111111111109E-3</v>
      </c>
      <c r="W3147" s="18">
        <v>1.1863425925925925E-2</v>
      </c>
      <c r="X3147" s="18">
        <v>7.3148148148148148E-3</v>
      </c>
    </row>
    <row r="3148" spans="1:24" x14ac:dyDescent="0.2">
      <c r="A3148" s="1" t="s">
        <v>10350</v>
      </c>
      <c r="B3148" s="1" t="s">
        <v>112</v>
      </c>
      <c r="C3148" s="1" t="s">
        <v>18</v>
      </c>
      <c r="D3148" s="1" t="s">
        <v>242</v>
      </c>
      <c r="E3148" s="1" t="s">
        <v>61</v>
      </c>
      <c r="F3148" s="1" t="s">
        <v>453</v>
      </c>
      <c r="G3148" s="1" t="s">
        <v>110</v>
      </c>
      <c r="H3148" s="1" t="s">
        <v>50</v>
      </c>
      <c r="I3148" s="1" t="s">
        <v>109</v>
      </c>
      <c r="J3148" s="1" t="s">
        <v>81</v>
      </c>
      <c r="K3148" s="1" t="s">
        <v>111</v>
      </c>
      <c r="L3148" s="1" t="s">
        <v>10354</v>
      </c>
      <c r="M3148" s="1" t="s">
        <v>14786</v>
      </c>
      <c r="N3148" s="1" t="s">
        <v>14787</v>
      </c>
      <c r="O3148" s="1" t="s">
        <v>122</v>
      </c>
      <c r="P3148" s="1" t="s">
        <v>266</v>
      </c>
      <c r="Q3148" s="1" t="s">
        <v>267</v>
      </c>
      <c r="R3148" s="1" t="s">
        <v>14788</v>
      </c>
      <c r="S3148" s="1" t="s">
        <v>13989</v>
      </c>
      <c r="T3148" s="1" t="s">
        <v>10354</v>
      </c>
      <c r="U3148" s="1" t="s">
        <v>10354</v>
      </c>
      <c r="V3148" s="18">
        <v>0</v>
      </c>
      <c r="W3148" s="18">
        <v>4.5717592592592589E-3</v>
      </c>
      <c r="X3148" s="18">
        <v>4.5717592592592589E-3</v>
      </c>
    </row>
    <row r="3149" spans="1:24" x14ac:dyDescent="0.2">
      <c r="A3149" s="1" t="s">
        <v>10360</v>
      </c>
      <c r="B3149" s="1" t="s">
        <v>112</v>
      </c>
      <c r="C3149" s="1" t="s">
        <v>18</v>
      </c>
      <c r="D3149" s="1" t="s">
        <v>242</v>
      </c>
      <c r="E3149" s="1" t="s">
        <v>61</v>
      </c>
      <c r="F3149" s="1" t="s">
        <v>453</v>
      </c>
      <c r="G3149" s="1" t="s">
        <v>110</v>
      </c>
      <c r="H3149" s="1" t="s">
        <v>50</v>
      </c>
      <c r="I3149" s="1" t="s">
        <v>109</v>
      </c>
      <c r="J3149" s="1" t="s">
        <v>81</v>
      </c>
      <c r="K3149" s="1" t="s">
        <v>111</v>
      </c>
      <c r="L3149" s="1" t="s">
        <v>10364</v>
      </c>
      <c r="M3149" s="1" t="s">
        <v>14789</v>
      </c>
      <c r="N3149" s="1" t="s">
        <v>14790</v>
      </c>
      <c r="O3149" s="1" t="s">
        <v>122</v>
      </c>
      <c r="P3149" s="1" t="s">
        <v>266</v>
      </c>
      <c r="Q3149" s="1" t="s">
        <v>267</v>
      </c>
      <c r="R3149" s="1" t="s">
        <v>14791</v>
      </c>
      <c r="S3149" s="1" t="s">
        <v>13989</v>
      </c>
      <c r="T3149" s="1" t="s">
        <v>10364</v>
      </c>
      <c r="U3149" s="1" t="s">
        <v>10364</v>
      </c>
      <c r="V3149" s="18">
        <v>0</v>
      </c>
      <c r="W3149" s="18">
        <v>5.5902777777777782E-3</v>
      </c>
      <c r="X3149" s="18">
        <v>5.5902777777777782E-3</v>
      </c>
    </row>
    <row r="3150" spans="1:24" x14ac:dyDescent="0.2">
      <c r="A3150" s="1" t="s">
        <v>4157</v>
      </c>
      <c r="B3150" s="1" t="s">
        <v>112</v>
      </c>
      <c r="C3150" s="1" t="s">
        <v>18</v>
      </c>
      <c r="D3150" s="1" t="s">
        <v>18</v>
      </c>
      <c r="E3150" s="1" t="s">
        <v>60</v>
      </c>
      <c r="F3150" s="1" t="s">
        <v>445</v>
      </c>
      <c r="G3150" s="1" t="s">
        <v>110</v>
      </c>
      <c r="H3150" s="1" t="s">
        <v>50</v>
      </c>
      <c r="I3150" s="1" t="s">
        <v>109</v>
      </c>
      <c r="J3150" s="1" t="s">
        <v>81</v>
      </c>
      <c r="K3150" s="1" t="s">
        <v>111</v>
      </c>
      <c r="L3150" s="1" t="s">
        <v>4161</v>
      </c>
      <c r="M3150" s="1" t="s">
        <v>14792</v>
      </c>
      <c r="N3150" s="1" t="s">
        <v>14793</v>
      </c>
      <c r="O3150" s="1" t="s">
        <v>122</v>
      </c>
      <c r="P3150" s="1" t="s">
        <v>266</v>
      </c>
      <c r="Q3150" s="1" t="s">
        <v>267</v>
      </c>
      <c r="R3150" s="1" t="s">
        <v>14794</v>
      </c>
      <c r="S3150" s="1" t="s">
        <v>13989</v>
      </c>
      <c r="T3150" s="1" t="s">
        <v>4161</v>
      </c>
      <c r="U3150" s="1" t="s">
        <v>12698</v>
      </c>
      <c r="V3150" s="18">
        <v>0</v>
      </c>
      <c r="W3150" s="18">
        <v>8.7962962962962962E-4</v>
      </c>
      <c r="X3150" s="18">
        <v>8.7962962962962962E-4</v>
      </c>
    </row>
    <row r="3151" spans="1:24" hidden="1" x14ac:dyDescent="0.2">
      <c r="A3151" s="1" t="s">
        <v>12908</v>
      </c>
      <c r="B3151" s="1" t="s">
        <v>132</v>
      </c>
      <c r="C3151" s="1" t="s">
        <v>250</v>
      </c>
      <c r="D3151" s="1" t="s">
        <v>251</v>
      </c>
      <c r="E3151" s="1" t="s">
        <v>289</v>
      </c>
      <c r="F3151" s="1" t="s">
        <v>290</v>
      </c>
      <c r="G3151" s="1" t="s">
        <v>110</v>
      </c>
      <c r="H3151" s="1" t="s">
        <v>50</v>
      </c>
      <c r="I3151" s="1" t="s">
        <v>109</v>
      </c>
      <c r="J3151" s="1" t="s">
        <v>81</v>
      </c>
      <c r="K3151" s="1" t="s">
        <v>129</v>
      </c>
      <c r="L3151" s="1" t="s">
        <v>12909</v>
      </c>
      <c r="M3151" s="1" t="s">
        <v>14795</v>
      </c>
      <c r="N3151" s="1" t="s">
        <v>14796</v>
      </c>
      <c r="O3151" s="1" t="s">
        <v>122</v>
      </c>
      <c r="P3151" s="1" t="s">
        <v>246</v>
      </c>
      <c r="Q3151" s="1" t="s">
        <v>247</v>
      </c>
      <c r="R3151" s="1" t="s">
        <v>14797</v>
      </c>
      <c r="S3151" s="1" t="s">
        <v>14054</v>
      </c>
      <c r="T3151" s="1" t="s">
        <v>12913</v>
      </c>
      <c r="U3151" s="1" t="s">
        <v>12914</v>
      </c>
      <c r="V3151" s="18">
        <v>8.7962962962962962E-4</v>
      </c>
      <c r="W3151" s="18">
        <v>1.9212962962962962E-3</v>
      </c>
      <c r="X3151" s="18">
        <v>1.0416666666666667E-3</v>
      </c>
    </row>
    <row r="3152" spans="1:24" hidden="1" x14ac:dyDescent="0.2">
      <c r="A3152" s="1" t="s">
        <v>10909</v>
      </c>
      <c r="B3152" s="1" t="s">
        <v>124</v>
      </c>
      <c r="C3152" s="1" t="s">
        <v>18</v>
      </c>
      <c r="D3152" s="1" t="s">
        <v>277</v>
      </c>
      <c r="E3152" s="1" t="s">
        <v>60</v>
      </c>
      <c r="F3152" s="1" t="s">
        <v>125</v>
      </c>
      <c r="G3152" s="1" t="s">
        <v>123</v>
      </c>
      <c r="H3152" s="1" t="s">
        <v>50</v>
      </c>
      <c r="I3152" s="1" t="s">
        <v>109</v>
      </c>
      <c r="J3152" s="1" t="s">
        <v>80</v>
      </c>
      <c r="K3152" s="1" t="s">
        <v>138</v>
      </c>
      <c r="L3152" s="1" t="s">
        <v>139</v>
      </c>
      <c r="M3152" s="1" t="s">
        <v>14798</v>
      </c>
      <c r="N3152" s="1" t="s">
        <v>14798</v>
      </c>
      <c r="O3152" s="1" t="s">
        <v>122</v>
      </c>
      <c r="P3152" s="1" t="s">
        <v>278</v>
      </c>
      <c r="Q3152" s="1" t="s">
        <v>278</v>
      </c>
      <c r="R3152" s="1" t="s">
        <v>14799</v>
      </c>
      <c r="S3152" s="1" t="s">
        <v>13996</v>
      </c>
      <c r="T3152" s="1" t="s">
        <v>511</v>
      </c>
      <c r="U3152" s="1" t="s">
        <v>13330</v>
      </c>
      <c r="V3152" s="18">
        <v>0.57313657407407403</v>
      </c>
      <c r="W3152" s="18">
        <v>0.57459490740740737</v>
      </c>
      <c r="X3152" s="18">
        <v>1.4583333333333334E-3</v>
      </c>
    </row>
    <row r="3153" spans="1:24" hidden="1" x14ac:dyDescent="0.2">
      <c r="A3153" s="1" t="s">
        <v>13591</v>
      </c>
      <c r="B3153" s="1" t="s">
        <v>132</v>
      </c>
      <c r="C3153" s="1" t="s">
        <v>250</v>
      </c>
      <c r="D3153" s="1" t="s">
        <v>251</v>
      </c>
      <c r="E3153" s="1" t="s">
        <v>268</v>
      </c>
      <c r="F3153" s="1" t="s">
        <v>367</v>
      </c>
      <c r="G3153" s="1" t="s">
        <v>110</v>
      </c>
      <c r="H3153" s="1" t="s">
        <v>50</v>
      </c>
      <c r="I3153" s="1" t="s">
        <v>109</v>
      </c>
      <c r="J3153" s="1" t="s">
        <v>81</v>
      </c>
      <c r="K3153" s="1" t="s">
        <v>129</v>
      </c>
      <c r="L3153" s="1" t="s">
        <v>13592</v>
      </c>
      <c r="M3153" s="1" t="s">
        <v>14800</v>
      </c>
      <c r="N3153" s="1" t="s">
        <v>14801</v>
      </c>
      <c r="O3153" s="1" t="s">
        <v>122</v>
      </c>
      <c r="P3153" s="1" t="s">
        <v>246</v>
      </c>
      <c r="Q3153" s="1" t="s">
        <v>247</v>
      </c>
      <c r="R3153" s="1" t="s">
        <v>14802</v>
      </c>
      <c r="S3153" s="1" t="s">
        <v>14017</v>
      </c>
      <c r="T3153" s="1" t="s">
        <v>13592</v>
      </c>
      <c r="U3153" s="1" t="s">
        <v>377</v>
      </c>
      <c r="V3153" s="18">
        <v>5.1134259259259261E-2</v>
      </c>
      <c r="W3153" s="18">
        <v>5.2476851851851851E-2</v>
      </c>
      <c r="X3153" s="18">
        <v>1.3425925925925925E-3</v>
      </c>
    </row>
    <row r="3154" spans="1:24" x14ac:dyDescent="0.2">
      <c r="A3154" s="1" t="s">
        <v>13581</v>
      </c>
      <c r="B3154" s="1" t="s">
        <v>112</v>
      </c>
      <c r="C3154" s="1" t="s">
        <v>21</v>
      </c>
      <c r="D3154" s="1" t="s">
        <v>311</v>
      </c>
      <c r="E3154" s="1" t="s">
        <v>42</v>
      </c>
      <c r="F3154" s="1" t="s">
        <v>145</v>
      </c>
      <c r="G3154" s="1" t="s">
        <v>116</v>
      </c>
      <c r="H3154" s="1" t="s">
        <v>50</v>
      </c>
      <c r="I3154" s="1" t="s">
        <v>109</v>
      </c>
      <c r="J3154" s="1" t="s">
        <v>81</v>
      </c>
      <c r="K3154" s="1" t="s">
        <v>121</v>
      </c>
      <c r="L3154" s="1" t="s">
        <v>3059</v>
      </c>
      <c r="M3154" s="1" t="s">
        <v>14803</v>
      </c>
      <c r="N3154" s="1" t="s">
        <v>14804</v>
      </c>
      <c r="O3154" s="1" t="s">
        <v>122</v>
      </c>
      <c r="P3154" s="1" t="s">
        <v>246</v>
      </c>
      <c r="Q3154" s="1" t="s">
        <v>247</v>
      </c>
      <c r="R3154" s="1" t="s">
        <v>14805</v>
      </c>
      <c r="S3154" s="1" t="s">
        <v>14017</v>
      </c>
      <c r="T3154" s="1" t="s">
        <v>312</v>
      </c>
      <c r="U3154" s="1" t="s">
        <v>13593</v>
      </c>
      <c r="V3154" s="18">
        <v>7.8437500000000007E-2</v>
      </c>
      <c r="W3154" s="18">
        <v>9.5370370370370369E-2</v>
      </c>
      <c r="X3154" s="18">
        <v>1.6932870370370369E-2</v>
      </c>
    </row>
    <row r="3155" spans="1:24" hidden="1" x14ac:dyDescent="0.2">
      <c r="A3155" s="1" t="s">
        <v>13594</v>
      </c>
      <c r="B3155" s="1" t="s">
        <v>124</v>
      </c>
      <c r="C3155" s="1" t="s">
        <v>18</v>
      </c>
      <c r="D3155" s="1" t="s">
        <v>277</v>
      </c>
      <c r="E3155" s="1" t="s">
        <v>58</v>
      </c>
      <c r="F3155" s="1" t="s">
        <v>125</v>
      </c>
      <c r="G3155" s="1" t="s">
        <v>123</v>
      </c>
      <c r="H3155" s="1" t="s">
        <v>50</v>
      </c>
      <c r="I3155" s="1" t="s">
        <v>109</v>
      </c>
      <c r="J3155" s="1" t="s">
        <v>80</v>
      </c>
      <c r="K3155" s="1" t="s">
        <v>121</v>
      </c>
      <c r="L3155" s="1" t="s">
        <v>13595</v>
      </c>
      <c r="M3155" s="1" t="s">
        <v>14806</v>
      </c>
      <c r="N3155" s="1" t="s">
        <v>14806</v>
      </c>
      <c r="O3155" s="1" t="s">
        <v>122</v>
      </c>
      <c r="P3155" s="1" t="s">
        <v>278</v>
      </c>
      <c r="Q3155" s="1" t="s">
        <v>278</v>
      </c>
      <c r="R3155" s="1" t="s">
        <v>14807</v>
      </c>
      <c r="S3155" s="1" t="s">
        <v>14017</v>
      </c>
      <c r="T3155" s="1" t="s">
        <v>13596</v>
      </c>
      <c r="V3155" s="18">
        <v>0.1416087962962963</v>
      </c>
      <c r="W3155" s="18">
        <v>0.14829861111111112</v>
      </c>
      <c r="X3155" s="18">
        <v>6.6898148148148142E-3</v>
      </c>
    </row>
    <row r="3156" spans="1:24" hidden="1" x14ac:dyDescent="0.2">
      <c r="A3156" s="1" t="s">
        <v>13448</v>
      </c>
      <c r="B3156" s="1" t="s">
        <v>132</v>
      </c>
      <c r="C3156" s="1" t="s">
        <v>309</v>
      </c>
      <c r="D3156" s="1" t="s">
        <v>257</v>
      </c>
      <c r="E3156" s="1" t="s">
        <v>284</v>
      </c>
      <c r="F3156" s="1" t="s">
        <v>461</v>
      </c>
      <c r="G3156" s="1" t="s">
        <v>116</v>
      </c>
      <c r="H3156" s="1" t="s">
        <v>40</v>
      </c>
      <c r="I3156" s="1" t="s">
        <v>117</v>
      </c>
      <c r="J3156" s="1" t="s">
        <v>81</v>
      </c>
      <c r="K3156" s="1" t="s">
        <v>326</v>
      </c>
      <c r="L3156" s="1" t="s">
        <v>520</v>
      </c>
      <c r="M3156" s="1" t="s">
        <v>14808</v>
      </c>
      <c r="N3156" s="1" t="s">
        <v>14809</v>
      </c>
      <c r="O3156" s="1" t="s">
        <v>122</v>
      </c>
      <c r="P3156" s="1" t="s">
        <v>199</v>
      </c>
      <c r="Q3156" s="1" t="s">
        <v>115</v>
      </c>
      <c r="R3156" s="1" t="s">
        <v>14810</v>
      </c>
      <c r="S3156" s="1" t="s">
        <v>13996</v>
      </c>
      <c r="T3156" s="1" t="s">
        <v>13452</v>
      </c>
      <c r="V3156" s="18">
        <v>1.8287037037037037E-3</v>
      </c>
      <c r="W3156" s="18">
        <v>5.0347222222222225E-3</v>
      </c>
      <c r="X3156" s="18">
        <v>3.2060185185185191E-3</v>
      </c>
    </row>
    <row r="3157" spans="1:24" hidden="1" x14ac:dyDescent="0.2">
      <c r="A3157" s="1" t="s">
        <v>13492</v>
      </c>
      <c r="B3157" s="1" t="s">
        <v>132</v>
      </c>
      <c r="C3157" s="1" t="s">
        <v>250</v>
      </c>
      <c r="D3157" s="1" t="s">
        <v>251</v>
      </c>
      <c r="E3157" s="1" t="s">
        <v>268</v>
      </c>
      <c r="F3157" s="1" t="s">
        <v>367</v>
      </c>
      <c r="G3157" s="1" t="s">
        <v>110</v>
      </c>
      <c r="H3157" s="1" t="s">
        <v>50</v>
      </c>
      <c r="I3157" s="1" t="s">
        <v>109</v>
      </c>
      <c r="J3157" s="1" t="s">
        <v>81</v>
      </c>
      <c r="K3157" s="1" t="s">
        <v>129</v>
      </c>
      <c r="L3157" s="1" t="s">
        <v>13493</v>
      </c>
      <c r="M3157" s="1" t="s">
        <v>14811</v>
      </c>
      <c r="N3157" s="1" t="s">
        <v>14812</v>
      </c>
      <c r="O3157" s="1" t="s">
        <v>122</v>
      </c>
      <c r="P3157" s="1" t="s">
        <v>246</v>
      </c>
      <c r="Q3157" s="1" t="s">
        <v>247</v>
      </c>
      <c r="R3157" s="1" t="s">
        <v>14813</v>
      </c>
      <c r="S3157" s="1" t="s">
        <v>13996</v>
      </c>
      <c r="T3157" s="1" t="s">
        <v>13493</v>
      </c>
      <c r="U3157" s="1" t="s">
        <v>276</v>
      </c>
      <c r="V3157" s="18">
        <v>1.3194444444444443E-3</v>
      </c>
      <c r="W3157" s="18">
        <v>2.4074074074074076E-3</v>
      </c>
      <c r="X3157" s="18">
        <v>1.0879629629629629E-3</v>
      </c>
    </row>
    <row r="3158" spans="1:24" x14ac:dyDescent="0.2">
      <c r="A3158" s="1" t="s">
        <v>13563</v>
      </c>
      <c r="B3158" s="1" t="s">
        <v>167</v>
      </c>
      <c r="C3158" s="1" t="s">
        <v>22</v>
      </c>
      <c r="D3158" s="1" t="s">
        <v>22</v>
      </c>
      <c r="E3158" s="1" t="s">
        <v>45</v>
      </c>
      <c r="F3158" s="1" t="s">
        <v>168</v>
      </c>
      <c r="G3158" s="1" t="s">
        <v>110</v>
      </c>
      <c r="H3158" s="1" t="s">
        <v>50</v>
      </c>
      <c r="I3158" s="1" t="s">
        <v>109</v>
      </c>
      <c r="J3158" s="1" t="s">
        <v>81</v>
      </c>
      <c r="K3158" s="1" t="s">
        <v>111</v>
      </c>
      <c r="L3158" s="1" t="s">
        <v>13564</v>
      </c>
      <c r="M3158" s="1" t="s">
        <v>14814</v>
      </c>
      <c r="N3158" s="1" t="s">
        <v>14815</v>
      </c>
      <c r="O3158" s="1" t="s">
        <v>122</v>
      </c>
      <c r="P3158" s="1" t="s">
        <v>279</v>
      </c>
      <c r="Q3158" s="1" t="s">
        <v>280</v>
      </c>
      <c r="R3158" s="1" t="s">
        <v>14816</v>
      </c>
      <c r="S3158" s="1" t="s">
        <v>14017</v>
      </c>
      <c r="T3158" s="1" t="s">
        <v>1064</v>
      </c>
      <c r="U3158" s="1" t="s">
        <v>1064</v>
      </c>
      <c r="V3158" s="18">
        <v>0</v>
      </c>
      <c r="W3158" s="18">
        <v>1.1805555555555556E-3</v>
      </c>
      <c r="X3158" s="18">
        <v>1.1805555555555556E-3</v>
      </c>
    </row>
    <row r="3159" spans="1:24" hidden="1" x14ac:dyDescent="0.2">
      <c r="A3159" s="1" t="s">
        <v>13597</v>
      </c>
      <c r="B3159" s="1" t="s">
        <v>132</v>
      </c>
      <c r="C3159" s="1" t="s">
        <v>251</v>
      </c>
      <c r="D3159" s="1" t="s">
        <v>257</v>
      </c>
      <c r="E3159" s="1" t="s">
        <v>286</v>
      </c>
      <c r="F3159" s="1" t="s">
        <v>219</v>
      </c>
      <c r="G3159" s="1" t="s">
        <v>116</v>
      </c>
      <c r="H3159" s="1" t="s">
        <v>40</v>
      </c>
      <c r="I3159" s="1" t="s">
        <v>117</v>
      </c>
      <c r="J3159" s="1" t="s">
        <v>81</v>
      </c>
      <c r="K3159" s="1" t="s">
        <v>521</v>
      </c>
      <c r="L3159" s="1" t="s">
        <v>965</v>
      </c>
      <c r="M3159" s="1" t="s">
        <v>14817</v>
      </c>
      <c r="N3159" s="1" t="s">
        <v>14818</v>
      </c>
      <c r="O3159" s="1" t="s">
        <v>122</v>
      </c>
      <c r="P3159" s="1" t="s">
        <v>199</v>
      </c>
      <c r="Q3159" s="1" t="s">
        <v>115</v>
      </c>
      <c r="R3159" s="1" t="s">
        <v>14819</v>
      </c>
      <c r="S3159" s="1" t="s">
        <v>14017</v>
      </c>
      <c r="T3159" s="1" t="s">
        <v>13598</v>
      </c>
      <c r="U3159" s="1" t="s">
        <v>262</v>
      </c>
      <c r="V3159" s="18">
        <v>5.6365740740740742E-3</v>
      </c>
      <c r="W3159" s="18">
        <v>1.2592592592592593E-2</v>
      </c>
      <c r="X3159" s="18">
        <v>6.9560185185185185E-3</v>
      </c>
    </row>
    <row r="3160" spans="1:24" x14ac:dyDescent="0.2">
      <c r="A3160" s="1" t="s">
        <v>13599</v>
      </c>
      <c r="B3160" s="1" t="s">
        <v>112</v>
      </c>
      <c r="C3160" s="1" t="s">
        <v>21</v>
      </c>
      <c r="D3160" s="1" t="s">
        <v>311</v>
      </c>
      <c r="E3160" s="1" t="s">
        <v>42</v>
      </c>
      <c r="F3160" s="1" t="s">
        <v>145</v>
      </c>
      <c r="G3160" s="1" t="s">
        <v>116</v>
      </c>
      <c r="H3160" s="1" t="s">
        <v>50</v>
      </c>
      <c r="I3160" s="1" t="s">
        <v>109</v>
      </c>
      <c r="J3160" s="1" t="s">
        <v>81</v>
      </c>
      <c r="K3160" s="1" t="s">
        <v>121</v>
      </c>
      <c r="L3160" s="1" t="s">
        <v>13600</v>
      </c>
      <c r="M3160" s="1" t="s">
        <v>14820</v>
      </c>
      <c r="N3160" s="1" t="s">
        <v>14821</v>
      </c>
      <c r="O3160" s="1" t="s">
        <v>122</v>
      </c>
      <c r="P3160" s="1" t="s">
        <v>246</v>
      </c>
      <c r="Q3160" s="1" t="s">
        <v>247</v>
      </c>
      <c r="R3160" s="1" t="s">
        <v>14822</v>
      </c>
      <c r="S3160" s="1" t="s">
        <v>14017</v>
      </c>
      <c r="T3160" s="1" t="s">
        <v>312</v>
      </c>
      <c r="U3160" s="1" t="s">
        <v>13601</v>
      </c>
      <c r="V3160" s="18">
        <v>1.1008912037037037</v>
      </c>
      <c r="W3160" s="18">
        <v>1.1077777777777778</v>
      </c>
      <c r="X3160" s="18">
        <v>6.8865740740740736E-3</v>
      </c>
    </row>
    <row r="3161" spans="1:24" hidden="1" x14ac:dyDescent="0.2">
      <c r="A3161" s="1" t="s">
        <v>13602</v>
      </c>
      <c r="B3161" s="1" t="s">
        <v>132</v>
      </c>
      <c r="C3161" s="1" t="s">
        <v>250</v>
      </c>
      <c r="D3161" s="1" t="s">
        <v>251</v>
      </c>
      <c r="E3161" s="1" t="s">
        <v>268</v>
      </c>
      <c r="F3161" s="1" t="s">
        <v>367</v>
      </c>
      <c r="G3161" s="1" t="s">
        <v>159</v>
      </c>
      <c r="H3161" s="1" t="s">
        <v>36</v>
      </c>
      <c r="I3161" s="1" t="s">
        <v>84</v>
      </c>
      <c r="J3161" s="1" t="s">
        <v>81</v>
      </c>
      <c r="K3161" s="1" t="s">
        <v>129</v>
      </c>
      <c r="L3161" s="1" t="s">
        <v>13603</v>
      </c>
      <c r="M3161" s="1" t="s">
        <v>14823</v>
      </c>
      <c r="N3161" s="1" t="s">
        <v>14824</v>
      </c>
      <c r="O3161" s="1" t="s">
        <v>122</v>
      </c>
      <c r="P3161" s="1" t="s">
        <v>246</v>
      </c>
      <c r="Q3161" s="1" t="s">
        <v>247</v>
      </c>
      <c r="R3161" s="1" t="s">
        <v>14825</v>
      </c>
      <c r="S3161" s="1" t="s">
        <v>14017</v>
      </c>
      <c r="T3161" s="1" t="s">
        <v>13603</v>
      </c>
      <c r="U3161" s="1" t="s">
        <v>291</v>
      </c>
      <c r="V3161" s="18">
        <v>1.8275462962962962E-2</v>
      </c>
      <c r="W3161" s="18">
        <v>1.9004629629629632E-2</v>
      </c>
      <c r="X3161" s="18">
        <v>7.291666666666667E-4</v>
      </c>
    </row>
    <row r="3162" spans="1:24" hidden="1" x14ac:dyDescent="0.2">
      <c r="A3162" s="1" t="s">
        <v>13604</v>
      </c>
      <c r="B3162" s="1" t="s">
        <v>124</v>
      </c>
      <c r="C3162" s="1" t="s">
        <v>19</v>
      </c>
      <c r="D3162" s="1" t="s">
        <v>277</v>
      </c>
      <c r="E3162" s="1" t="s">
        <v>62</v>
      </c>
      <c r="F3162" s="1" t="s">
        <v>125</v>
      </c>
      <c r="G3162" s="1" t="s">
        <v>123</v>
      </c>
      <c r="H3162" s="1" t="s">
        <v>50</v>
      </c>
      <c r="I3162" s="1" t="s">
        <v>109</v>
      </c>
      <c r="J3162" s="1" t="s">
        <v>80</v>
      </c>
      <c r="K3162" s="1" t="s">
        <v>121</v>
      </c>
      <c r="L3162" s="1" t="s">
        <v>13605</v>
      </c>
      <c r="M3162" s="1" t="s">
        <v>14826</v>
      </c>
      <c r="N3162" s="1" t="s">
        <v>14826</v>
      </c>
      <c r="O3162" s="1" t="s">
        <v>122</v>
      </c>
      <c r="P3162" s="1" t="s">
        <v>266</v>
      </c>
      <c r="Q3162" s="1" t="s">
        <v>267</v>
      </c>
      <c r="R3162" s="1" t="s">
        <v>14827</v>
      </c>
      <c r="S3162" s="1" t="s">
        <v>14068</v>
      </c>
      <c r="T3162" s="1" t="s">
        <v>13606</v>
      </c>
      <c r="U3162" s="1" t="s">
        <v>13607</v>
      </c>
      <c r="V3162" s="18">
        <v>0.11587962962962962</v>
      </c>
      <c r="W3162" s="18">
        <v>0.11761574074074073</v>
      </c>
      <c r="X3162" s="18">
        <v>1.736111111111111E-3</v>
      </c>
    </row>
    <row r="3163" spans="1:24" x14ac:dyDescent="0.2">
      <c r="A3163" s="1" t="s">
        <v>10898</v>
      </c>
      <c r="B3163" s="1" t="s">
        <v>112</v>
      </c>
      <c r="C3163" s="1" t="s">
        <v>18</v>
      </c>
      <c r="D3163" s="1" t="s">
        <v>344</v>
      </c>
      <c r="E3163" s="1" t="s">
        <v>60</v>
      </c>
      <c r="F3163" s="1" t="s">
        <v>143</v>
      </c>
      <c r="G3163" s="1" t="s">
        <v>116</v>
      </c>
      <c r="H3163" s="1" t="s">
        <v>40</v>
      </c>
      <c r="I3163" s="1" t="s">
        <v>117</v>
      </c>
      <c r="J3163" s="1" t="s">
        <v>81</v>
      </c>
      <c r="K3163" s="1" t="s">
        <v>129</v>
      </c>
      <c r="L3163" s="1" t="s">
        <v>10899</v>
      </c>
      <c r="M3163" s="1" t="s">
        <v>14828</v>
      </c>
      <c r="N3163" s="1" t="s">
        <v>14829</v>
      </c>
      <c r="O3163" s="1" t="s">
        <v>122</v>
      </c>
      <c r="P3163" s="1" t="s">
        <v>12444</v>
      </c>
      <c r="Q3163" s="1" t="s">
        <v>423</v>
      </c>
      <c r="R3163" s="1" t="s">
        <v>14830</v>
      </c>
      <c r="S3163" s="1" t="s">
        <v>13996</v>
      </c>
      <c r="T3163" s="1" t="s">
        <v>12447</v>
      </c>
      <c r="U3163" s="1" t="s">
        <v>12448</v>
      </c>
      <c r="V3163" s="18">
        <v>1.4944560185185185</v>
      </c>
      <c r="W3163" s="18">
        <v>1.5009953703703705</v>
      </c>
      <c r="X3163" s="18">
        <v>6.5393518518518517E-3</v>
      </c>
    </row>
    <row r="3164" spans="1:24" hidden="1" x14ac:dyDescent="0.2">
      <c r="A3164" s="1" t="s">
        <v>12830</v>
      </c>
      <c r="B3164" s="1" t="s">
        <v>132</v>
      </c>
      <c r="C3164" s="1" t="s">
        <v>251</v>
      </c>
      <c r="D3164" s="1" t="s">
        <v>257</v>
      </c>
      <c r="E3164" s="1" t="s">
        <v>297</v>
      </c>
      <c r="F3164" s="1" t="s">
        <v>461</v>
      </c>
      <c r="G3164" s="1" t="s">
        <v>116</v>
      </c>
      <c r="H3164" s="1" t="s">
        <v>40</v>
      </c>
      <c r="I3164" s="1" t="s">
        <v>117</v>
      </c>
      <c r="J3164" s="1" t="s">
        <v>81</v>
      </c>
      <c r="K3164" s="1" t="s">
        <v>129</v>
      </c>
      <c r="L3164" s="1" t="s">
        <v>314</v>
      </c>
      <c r="M3164" s="1" t="s">
        <v>14831</v>
      </c>
      <c r="N3164" s="1" t="s">
        <v>14832</v>
      </c>
      <c r="O3164" s="1" t="s">
        <v>122</v>
      </c>
      <c r="P3164" s="1" t="s">
        <v>246</v>
      </c>
      <c r="Q3164" s="1" t="s">
        <v>247</v>
      </c>
      <c r="R3164" s="1" t="s">
        <v>14833</v>
      </c>
      <c r="S3164" s="1" t="s">
        <v>13989</v>
      </c>
      <c r="T3164" s="1" t="s">
        <v>7634</v>
      </c>
      <c r="U3164" s="1" t="s">
        <v>262</v>
      </c>
      <c r="V3164" s="18">
        <v>1.2662037037037039E-2</v>
      </c>
      <c r="W3164" s="18">
        <v>2.1273148148148149E-2</v>
      </c>
      <c r="X3164" s="18">
        <v>8.611111111111111E-3</v>
      </c>
    </row>
    <row r="3165" spans="1:24" hidden="1" x14ac:dyDescent="0.2">
      <c r="A3165" s="1" t="s">
        <v>13331</v>
      </c>
      <c r="B3165" s="1" t="s">
        <v>132</v>
      </c>
      <c r="C3165" s="1" t="s">
        <v>309</v>
      </c>
      <c r="D3165" s="1" t="s">
        <v>257</v>
      </c>
      <c r="E3165" s="1" t="s">
        <v>284</v>
      </c>
      <c r="F3165" s="1" t="s">
        <v>174</v>
      </c>
      <c r="G3165" s="1" t="s">
        <v>116</v>
      </c>
      <c r="H3165" s="1" t="s">
        <v>40</v>
      </c>
      <c r="I3165" s="1" t="s">
        <v>117</v>
      </c>
      <c r="J3165" s="1" t="s">
        <v>81</v>
      </c>
      <c r="K3165" s="1" t="s">
        <v>111</v>
      </c>
      <c r="L3165" s="1" t="s">
        <v>8963</v>
      </c>
      <c r="M3165" s="1" t="s">
        <v>14834</v>
      </c>
      <c r="N3165" s="1" t="s">
        <v>14835</v>
      </c>
      <c r="O3165" s="1" t="s">
        <v>122</v>
      </c>
      <c r="P3165" s="1" t="s">
        <v>199</v>
      </c>
      <c r="Q3165" s="1" t="s">
        <v>115</v>
      </c>
      <c r="R3165" s="1" t="s">
        <v>14836</v>
      </c>
      <c r="S3165" s="1" t="s">
        <v>13996</v>
      </c>
      <c r="T3165" s="1" t="s">
        <v>13335</v>
      </c>
      <c r="V3165" s="18">
        <v>4.6412037037037038E-3</v>
      </c>
      <c r="W3165" s="18">
        <v>8.726851851851852E-3</v>
      </c>
      <c r="X3165" s="18">
        <v>4.0856481481481481E-3</v>
      </c>
    </row>
    <row r="3166" spans="1:24" x14ac:dyDescent="0.2">
      <c r="A3166" s="1" t="s">
        <v>13608</v>
      </c>
      <c r="B3166" s="1" t="s">
        <v>112</v>
      </c>
      <c r="C3166" s="1" t="s">
        <v>18</v>
      </c>
      <c r="D3166" s="1" t="s">
        <v>373</v>
      </c>
      <c r="E3166" s="1" t="s">
        <v>58</v>
      </c>
      <c r="F3166" s="1" t="s">
        <v>133</v>
      </c>
      <c r="G3166" s="1" t="s">
        <v>116</v>
      </c>
      <c r="H3166" s="1" t="s">
        <v>50</v>
      </c>
      <c r="I3166" s="1" t="s">
        <v>109</v>
      </c>
      <c r="J3166" s="1" t="s">
        <v>81</v>
      </c>
      <c r="K3166" s="1" t="s">
        <v>121</v>
      </c>
      <c r="L3166" s="1" t="s">
        <v>13609</v>
      </c>
      <c r="M3166" s="1" t="s">
        <v>14837</v>
      </c>
      <c r="N3166" s="1" t="s">
        <v>14838</v>
      </c>
      <c r="O3166" s="1" t="s">
        <v>122</v>
      </c>
      <c r="P3166" s="1" t="s">
        <v>246</v>
      </c>
      <c r="Q3166" s="1" t="s">
        <v>247</v>
      </c>
      <c r="R3166" s="1" t="s">
        <v>14839</v>
      </c>
      <c r="S3166" s="1" t="s">
        <v>14068</v>
      </c>
      <c r="T3166" s="1" t="s">
        <v>13610</v>
      </c>
      <c r="V3166" s="18">
        <v>0.26373842592592595</v>
      </c>
      <c r="W3166" s="18">
        <v>0.26538194444444446</v>
      </c>
      <c r="X3166" s="18">
        <v>1.6435185185185183E-3</v>
      </c>
    </row>
    <row r="3167" spans="1:24" x14ac:dyDescent="0.2">
      <c r="A3167" s="1" t="s">
        <v>10951</v>
      </c>
      <c r="B3167" s="1" t="s">
        <v>115</v>
      </c>
      <c r="C3167" s="1" t="s">
        <v>13</v>
      </c>
      <c r="D3167" s="1" t="s">
        <v>243</v>
      </c>
      <c r="E3167" s="1" t="s">
        <v>39</v>
      </c>
      <c r="F3167" s="1" t="s">
        <v>156</v>
      </c>
      <c r="G3167" s="1" t="s">
        <v>116</v>
      </c>
      <c r="H3167" s="1" t="s">
        <v>40</v>
      </c>
      <c r="I3167" s="1" t="s">
        <v>117</v>
      </c>
      <c r="J3167" s="1" t="s">
        <v>81</v>
      </c>
      <c r="K3167" s="1" t="s">
        <v>455</v>
      </c>
      <c r="L3167" s="1" t="s">
        <v>10952</v>
      </c>
      <c r="M3167" s="1" t="s">
        <v>14840</v>
      </c>
      <c r="N3167" s="1" t="s">
        <v>14841</v>
      </c>
      <c r="O3167" s="1" t="s">
        <v>122</v>
      </c>
      <c r="P3167" s="1" t="s">
        <v>246</v>
      </c>
      <c r="Q3167" s="1" t="s">
        <v>247</v>
      </c>
      <c r="R3167" s="1" t="s">
        <v>14842</v>
      </c>
      <c r="S3167" s="1" t="s">
        <v>13996</v>
      </c>
      <c r="T3167" s="1" t="s">
        <v>13107</v>
      </c>
      <c r="U3167" s="1" t="s">
        <v>13108</v>
      </c>
      <c r="V3167" s="18">
        <v>1.8536689814814815</v>
      </c>
      <c r="W3167" s="18">
        <v>1.9361226851851852</v>
      </c>
      <c r="X3167" s="18">
        <v>8.245370370370371E-2</v>
      </c>
    </row>
    <row r="3168" spans="1:24" hidden="1" x14ac:dyDescent="0.2">
      <c r="A3168" s="1" t="s">
        <v>13611</v>
      </c>
      <c r="B3168" s="1" t="s">
        <v>132</v>
      </c>
      <c r="C3168" s="1" t="s">
        <v>250</v>
      </c>
      <c r="D3168" s="1" t="s">
        <v>251</v>
      </c>
      <c r="E3168" s="1" t="s">
        <v>268</v>
      </c>
      <c r="F3168" s="1" t="s">
        <v>367</v>
      </c>
      <c r="G3168" s="1" t="s">
        <v>110</v>
      </c>
      <c r="H3168" s="1" t="s">
        <v>50</v>
      </c>
      <c r="I3168" s="1" t="s">
        <v>109</v>
      </c>
      <c r="J3168" s="1" t="s">
        <v>81</v>
      </c>
      <c r="K3168" s="1" t="s">
        <v>129</v>
      </c>
      <c r="L3168" s="1" t="s">
        <v>13612</v>
      </c>
      <c r="M3168" s="1" t="s">
        <v>14843</v>
      </c>
      <c r="N3168" s="1" t="s">
        <v>14844</v>
      </c>
      <c r="O3168" s="1" t="s">
        <v>122</v>
      </c>
      <c r="P3168" s="1" t="s">
        <v>246</v>
      </c>
      <c r="Q3168" s="1" t="s">
        <v>247</v>
      </c>
      <c r="R3168" s="1" t="s">
        <v>14845</v>
      </c>
      <c r="S3168" s="1" t="s">
        <v>14017</v>
      </c>
      <c r="T3168" s="1" t="s">
        <v>13612</v>
      </c>
      <c r="U3168" s="1" t="s">
        <v>276</v>
      </c>
      <c r="V3168" s="18">
        <v>1.4467592592592594E-3</v>
      </c>
      <c r="W3168" s="18">
        <v>1.3344907407407408E-2</v>
      </c>
      <c r="X3168" s="18">
        <v>1.1898148148148149E-2</v>
      </c>
    </row>
    <row r="3169" spans="1:24" hidden="1" x14ac:dyDescent="0.2">
      <c r="A3169" s="1" t="s">
        <v>13117</v>
      </c>
      <c r="B3169" s="1" t="s">
        <v>132</v>
      </c>
      <c r="C3169" s="1" t="s">
        <v>250</v>
      </c>
      <c r="D3169" s="1" t="s">
        <v>251</v>
      </c>
      <c r="E3169" s="1" t="s">
        <v>289</v>
      </c>
      <c r="F3169" s="1" t="s">
        <v>290</v>
      </c>
      <c r="G3169" s="1" t="s">
        <v>110</v>
      </c>
      <c r="H3169" s="1" t="s">
        <v>50</v>
      </c>
      <c r="I3169" s="1" t="s">
        <v>109</v>
      </c>
      <c r="J3169" s="1" t="s">
        <v>81</v>
      </c>
      <c r="K3169" s="1" t="s">
        <v>129</v>
      </c>
      <c r="L3169" s="1" t="s">
        <v>269</v>
      </c>
      <c r="M3169" s="1" t="s">
        <v>14846</v>
      </c>
      <c r="N3169" s="1" t="s">
        <v>14847</v>
      </c>
      <c r="O3169" s="1" t="s">
        <v>122</v>
      </c>
      <c r="P3169" s="1" t="s">
        <v>246</v>
      </c>
      <c r="Q3169" s="1" t="s">
        <v>247</v>
      </c>
      <c r="R3169" s="1" t="s">
        <v>14848</v>
      </c>
      <c r="S3169" s="1" t="s">
        <v>14146</v>
      </c>
      <c r="T3169" s="1" t="s">
        <v>269</v>
      </c>
      <c r="U3169" s="1" t="s">
        <v>369</v>
      </c>
      <c r="V3169" s="18">
        <v>6.3657407407407402E-4</v>
      </c>
      <c r="W3169" s="18">
        <v>1.3888888888888889E-3</v>
      </c>
      <c r="X3169" s="18">
        <v>7.5231481481481471E-4</v>
      </c>
    </row>
    <row r="3170" spans="1:24" x14ac:dyDescent="0.2">
      <c r="A3170" s="1" t="s">
        <v>13613</v>
      </c>
      <c r="B3170" s="1" t="s">
        <v>112</v>
      </c>
      <c r="C3170" s="1" t="s">
        <v>16</v>
      </c>
      <c r="D3170" s="1" t="s">
        <v>17</v>
      </c>
      <c r="E3170" s="1" t="s">
        <v>57</v>
      </c>
      <c r="F3170" s="1" t="s">
        <v>113</v>
      </c>
      <c r="G3170" s="1" t="s">
        <v>110</v>
      </c>
      <c r="H3170" s="1" t="s">
        <v>50</v>
      </c>
      <c r="I3170" s="1" t="s">
        <v>109</v>
      </c>
      <c r="J3170" s="1" t="s">
        <v>81</v>
      </c>
      <c r="K3170" s="1" t="s">
        <v>111</v>
      </c>
      <c r="L3170" s="1" t="s">
        <v>13614</v>
      </c>
      <c r="M3170" s="1" t="s">
        <v>14849</v>
      </c>
      <c r="N3170" s="1" t="s">
        <v>14850</v>
      </c>
      <c r="O3170" s="1" t="s">
        <v>122</v>
      </c>
      <c r="P3170" s="1" t="s">
        <v>266</v>
      </c>
      <c r="Q3170" s="1" t="s">
        <v>267</v>
      </c>
      <c r="R3170" s="1" t="s">
        <v>14851</v>
      </c>
      <c r="S3170" s="1" t="s">
        <v>14017</v>
      </c>
      <c r="T3170" s="1" t="s">
        <v>13614</v>
      </c>
      <c r="U3170" s="1" t="s">
        <v>13615</v>
      </c>
      <c r="V3170" s="18">
        <v>0.86935185185185182</v>
      </c>
      <c r="W3170" s="18">
        <v>0.87233796296296295</v>
      </c>
      <c r="X3170" s="18">
        <v>2.9861111111111113E-3</v>
      </c>
    </row>
    <row r="3171" spans="1:24" x14ac:dyDescent="0.2">
      <c r="A3171" s="1" t="s">
        <v>13616</v>
      </c>
      <c r="B3171" s="1" t="s">
        <v>167</v>
      </c>
      <c r="C3171" s="1" t="s">
        <v>22</v>
      </c>
      <c r="D3171" s="1" t="s">
        <v>22</v>
      </c>
      <c r="E3171" s="1" t="s">
        <v>46</v>
      </c>
      <c r="F3171" s="1" t="s">
        <v>171</v>
      </c>
      <c r="G3171" s="1" t="s">
        <v>110</v>
      </c>
      <c r="H3171" s="1" t="s">
        <v>50</v>
      </c>
      <c r="I3171" s="1" t="s">
        <v>109</v>
      </c>
      <c r="J3171" s="1" t="s">
        <v>81</v>
      </c>
      <c r="K3171" s="1" t="s">
        <v>129</v>
      </c>
      <c r="L3171" s="1" t="s">
        <v>13617</v>
      </c>
      <c r="M3171" s="1" t="s">
        <v>14852</v>
      </c>
      <c r="N3171" s="1" t="s">
        <v>14853</v>
      </c>
      <c r="O3171" s="1" t="s">
        <v>122</v>
      </c>
      <c r="P3171" s="1" t="s">
        <v>266</v>
      </c>
      <c r="Q3171" s="1" t="s">
        <v>330</v>
      </c>
      <c r="R3171" s="1" t="s">
        <v>14854</v>
      </c>
      <c r="S3171" s="1" t="s">
        <v>14017</v>
      </c>
      <c r="T3171" s="1" t="s">
        <v>13618</v>
      </c>
      <c r="U3171" s="1" t="s">
        <v>13619</v>
      </c>
      <c r="V3171" s="18">
        <v>0</v>
      </c>
      <c r="W3171" s="18">
        <v>0</v>
      </c>
      <c r="X3171" s="18">
        <v>0</v>
      </c>
    </row>
    <row r="3172" spans="1:24" hidden="1" x14ac:dyDescent="0.2">
      <c r="A3172" s="1" t="s">
        <v>13620</v>
      </c>
      <c r="B3172" s="1" t="s">
        <v>132</v>
      </c>
      <c r="C3172" s="1" t="s">
        <v>250</v>
      </c>
      <c r="D3172" s="1" t="s">
        <v>251</v>
      </c>
      <c r="E3172" s="1" t="s">
        <v>268</v>
      </c>
      <c r="F3172" s="1" t="s">
        <v>367</v>
      </c>
      <c r="G3172" s="1" t="s">
        <v>110</v>
      </c>
      <c r="H3172" s="1" t="s">
        <v>50</v>
      </c>
      <c r="I3172" s="1" t="s">
        <v>109</v>
      </c>
      <c r="J3172" s="1" t="s">
        <v>81</v>
      </c>
      <c r="K3172" s="1" t="s">
        <v>129</v>
      </c>
      <c r="L3172" s="1" t="s">
        <v>13621</v>
      </c>
      <c r="M3172" s="1" t="s">
        <v>14855</v>
      </c>
      <c r="N3172" s="1" t="s">
        <v>14856</v>
      </c>
      <c r="O3172" s="1" t="s">
        <v>122</v>
      </c>
      <c r="P3172" s="1" t="s">
        <v>246</v>
      </c>
      <c r="Q3172" s="1" t="s">
        <v>247</v>
      </c>
      <c r="R3172" s="1" t="s">
        <v>14857</v>
      </c>
      <c r="S3172" s="1" t="s">
        <v>14017</v>
      </c>
      <c r="T3172" s="1" t="s">
        <v>13621</v>
      </c>
      <c r="U3172" s="1" t="s">
        <v>276</v>
      </c>
      <c r="V3172" s="18">
        <v>9.3750000000000007E-4</v>
      </c>
      <c r="W3172" s="18">
        <v>2.9398148148148148E-3</v>
      </c>
      <c r="X3172" s="18">
        <v>2.0023148148148148E-3</v>
      </c>
    </row>
    <row r="3173" spans="1:24" hidden="1" x14ac:dyDescent="0.2">
      <c r="A3173" s="1" t="s">
        <v>13140</v>
      </c>
      <c r="B3173" s="1" t="s">
        <v>132</v>
      </c>
      <c r="C3173" s="1" t="s">
        <v>250</v>
      </c>
      <c r="D3173" s="1" t="s">
        <v>251</v>
      </c>
      <c r="E3173" s="1" t="s">
        <v>268</v>
      </c>
      <c r="F3173" s="1" t="s">
        <v>367</v>
      </c>
      <c r="G3173" s="1" t="s">
        <v>110</v>
      </c>
      <c r="H3173" s="1" t="s">
        <v>50</v>
      </c>
      <c r="I3173" s="1" t="s">
        <v>109</v>
      </c>
      <c r="J3173" s="1" t="s">
        <v>81</v>
      </c>
      <c r="K3173" s="1" t="s">
        <v>129</v>
      </c>
      <c r="L3173" s="1" t="s">
        <v>333</v>
      </c>
      <c r="M3173" s="1" t="s">
        <v>14858</v>
      </c>
      <c r="N3173" s="1" t="s">
        <v>14859</v>
      </c>
      <c r="O3173" s="1" t="s">
        <v>122</v>
      </c>
      <c r="P3173" s="1" t="s">
        <v>246</v>
      </c>
      <c r="Q3173" s="1" t="s">
        <v>247</v>
      </c>
      <c r="R3173" s="1" t="s">
        <v>14860</v>
      </c>
      <c r="S3173" s="1" t="s">
        <v>14146</v>
      </c>
      <c r="T3173" s="1" t="s">
        <v>333</v>
      </c>
      <c r="U3173" s="1" t="s">
        <v>276</v>
      </c>
      <c r="V3173" s="18">
        <v>4.5694444444444447E-2</v>
      </c>
      <c r="W3173" s="18">
        <v>4.6504629629629625E-2</v>
      </c>
      <c r="X3173" s="18">
        <v>8.1018518518518516E-4</v>
      </c>
    </row>
    <row r="3174" spans="1:24" hidden="1" x14ac:dyDescent="0.2">
      <c r="A3174" s="1" t="s">
        <v>12826</v>
      </c>
      <c r="B3174" s="1" t="s">
        <v>132</v>
      </c>
      <c r="C3174" s="1" t="s">
        <v>251</v>
      </c>
      <c r="D3174" s="1" t="s">
        <v>257</v>
      </c>
      <c r="E3174" s="1" t="s">
        <v>297</v>
      </c>
      <c r="F3174" s="1" t="s">
        <v>461</v>
      </c>
      <c r="G3174" s="1" t="s">
        <v>116</v>
      </c>
      <c r="H3174" s="1" t="s">
        <v>40</v>
      </c>
      <c r="I3174" s="1" t="s">
        <v>117</v>
      </c>
      <c r="J3174" s="1" t="s">
        <v>81</v>
      </c>
      <c r="K3174" s="1" t="s">
        <v>129</v>
      </c>
      <c r="L3174" s="1" t="s">
        <v>314</v>
      </c>
      <c r="M3174" s="1" t="s">
        <v>14861</v>
      </c>
      <c r="N3174" s="1" t="s">
        <v>14862</v>
      </c>
      <c r="O3174" s="1" t="s">
        <v>122</v>
      </c>
      <c r="P3174" s="1" t="s">
        <v>246</v>
      </c>
      <c r="Q3174" s="1" t="s">
        <v>247</v>
      </c>
      <c r="R3174" s="1" t="s">
        <v>14863</v>
      </c>
      <c r="S3174" s="1" t="s">
        <v>13989</v>
      </c>
      <c r="T3174" s="1" t="s">
        <v>7927</v>
      </c>
      <c r="U3174" s="1" t="s">
        <v>262</v>
      </c>
      <c r="V3174" s="18">
        <v>1.0555555555555554E-2</v>
      </c>
      <c r="W3174" s="18">
        <v>2.3958333333333331E-2</v>
      </c>
      <c r="X3174" s="18">
        <v>1.3402777777777777E-2</v>
      </c>
    </row>
    <row r="3175" spans="1:24" hidden="1" x14ac:dyDescent="0.2">
      <c r="A3175" s="1" t="s">
        <v>12799</v>
      </c>
      <c r="B3175" s="1" t="s">
        <v>132</v>
      </c>
      <c r="C3175" s="1" t="s">
        <v>309</v>
      </c>
      <c r="D3175" s="1" t="s">
        <v>257</v>
      </c>
      <c r="E3175" s="1" t="s">
        <v>328</v>
      </c>
      <c r="F3175" s="1" t="s">
        <v>461</v>
      </c>
      <c r="G3175" s="1" t="s">
        <v>116</v>
      </c>
      <c r="H3175" s="1" t="s">
        <v>40</v>
      </c>
      <c r="I3175" s="1" t="s">
        <v>117</v>
      </c>
      <c r="J3175" s="1" t="s">
        <v>81</v>
      </c>
      <c r="K3175" s="1" t="s">
        <v>129</v>
      </c>
      <c r="L3175" s="1" t="s">
        <v>314</v>
      </c>
      <c r="M3175" s="1" t="s">
        <v>14864</v>
      </c>
      <c r="N3175" s="1" t="s">
        <v>14865</v>
      </c>
      <c r="O3175" s="1" t="s">
        <v>122</v>
      </c>
      <c r="P3175" s="1" t="s">
        <v>246</v>
      </c>
      <c r="Q3175" s="1" t="s">
        <v>247</v>
      </c>
      <c r="R3175" s="1" t="s">
        <v>14866</v>
      </c>
      <c r="S3175" s="1" t="s">
        <v>13989</v>
      </c>
      <c r="T3175" s="1" t="s">
        <v>12803</v>
      </c>
      <c r="U3175" s="1" t="s">
        <v>375</v>
      </c>
      <c r="V3175" s="18">
        <v>0</v>
      </c>
      <c r="W3175" s="18">
        <v>8.1793981481481481E-2</v>
      </c>
      <c r="X3175" s="18">
        <v>8.1793981481481481E-2</v>
      </c>
    </row>
    <row r="3176" spans="1:24" x14ac:dyDescent="0.2">
      <c r="A3176" s="1" t="s">
        <v>10557</v>
      </c>
      <c r="B3176" s="1" t="s">
        <v>115</v>
      </c>
      <c r="C3176" s="1" t="s">
        <v>18</v>
      </c>
      <c r="D3176" s="1" t="s">
        <v>374</v>
      </c>
      <c r="E3176" s="1" t="s">
        <v>58</v>
      </c>
      <c r="F3176" s="1" t="s">
        <v>149</v>
      </c>
      <c r="G3176" s="1" t="s">
        <v>110</v>
      </c>
      <c r="H3176" s="1" t="s">
        <v>50</v>
      </c>
      <c r="I3176" s="1" t="s">
        <v>109</v>
      </c>
      <c r="J3176" s="1" t="s">
        <v>81</v>
      </c>
      <c r="K3176" s="1" t="s">
        <v>155</v>
      </c>
      <c r="L3176" s="1" t="s">
        <v>10561</v>
      </c>
      <c r="M3176" s="1" t="s">
        <v>14867</v>
      </c>
      <c r="N3176" s="1" t="s">
        <v>14868</v>
      </c>
      <c r="O3176" s="1" t="s">
        <v>122</v>
      </c>
      <c r="P3176" s="1" t="s">
        <v>246</v>
      </c>
      <c r="Q3176" s="1" t="s">
        <v>247</v>
      </c>
      <c r="R3176" s="1" t="s">
        <v>14869</v>
      </c>
      <c r="S3176" s="1" t="s">
        <v>14054</v>
      </c>
      <c r="T3176" s="1" t="s">
        <v>13025</v>
      </c>
      <c r="V3176" s="18">
        <v>0</v>
      </c>
      <c r="W3176" s="18">
        <v>9.9490740740740755E-2</v>
      </c>
      <c r="X3176" s="18">
        <v>9.9490740740740755E-2</v>
      </c>
    </row>
    <row r="3177" spans="1:24" x14ac:dyDescent="0.2">
      <c r="A3177" s="1" t="s">
        <v>10841</v>
      </c>
      <c r="B3177" s="1" t="s">
        <v>115</v>
      </c>
      <c r="C3177" s="1" t="s">
        <v>21</v>
      </c>
      <c r="D3177" s="1" t="s">
        <v>243</v>
      </c>
      <c r="E3177" s="1" t="s">
        <v>498</v>
      </c>
      <c r="F3177" s="1" t="s">
        <v>191</v>
      </c>
      <c r="G3177" s="1" t="s">
        <v>116</v>
      </c>
      <c r="H3177" s="1" t="s">
        <v>40</v>
      </c>
      <c r="I3177" s="1" t="s">
        <v>117</v>
      </c>
      <c r="J3177" s="1" t="s">
        <v>81</v>
      </c>
      <c r="K3177" s="1" t="s">
        <v>118</v>
      </c>
      <c r="L3177" s="1" t="s">
        <v>10845</v>
      </c>
      <c r="M3177" s="1" t="s">
        <v>14870</v>
      </c>
      <c r="N3177" s="1" t="s">
        <v>14871</v>
      </c>
      <c r="O3177" s="1" t="s">
        <v>122</v>
      </c>
      <c r="P3177" s="1" t="s">
        <v>266</v>
      </c>
      <c r="Q3177" s="1" t="s">
        <v>343</v>
      </c>
      <c r="R3177" s="1" t="s">
        <v>14872</v>
      </c>
      <c r="S3177" s="1" t="s">
        <v>14146</v>
      </c>
      <c r="T3177" s="1" t="s">
        <v>13137</v>
      </c>
      <c r="U3177" s="1" t="s">
        <v>13138</v>
      </c>
      <c r="V3177" s="18">
        <v>0.81312499999999999</v>
      </c>
      <c r="W3177" s="18">
        <v>0.8477662037037037</v>
      </c>
      <c r="X3177" s="18">
        <v>3.4641203703703702E-2</v>
      </c>
    </row>
    <row r="3178" spans="1:24" hidden="1" x14ac:dyDescent="0.2">
      <c r="A3178" s="1" t="s">
        <v>12834</v>
      </c>
      <c r="B3178" s="1" t="s">
        <v>132</v>
      </c>
      <c r="C3178" s="1" t="s">
        <v>251</v>
      </c>
      <c r="D3178" s="1" t="s">
        <v>257</v>
      </c>
      <c r="E3178" s="1" t="s">
        <v>297</v>
      </c>
      <c r="F3178" s="1" t="s">
        <v>461</v>
      </c>
      <c r="G3178" s="1" t="s">
        <v>116</v>
      </c>
      <c r="H3178" s="1" t="s">
        <v>40</v>
      </c>
      <c r="I3178" s="1" t="s">
        <v>117</v>
      </c>
      <c r="J3178" s="1" t="s">
        <v>81</v>
      </c>
      <c r="K3178" s="1" t="s">
        <v>129</v>
      </c>
      <c r="L3178" s="1" t="s">
        <v>8450</v>
      </c>
      <c r="M3178" s="1" t="s">
        <v>14873</v>
      </c>
      <c r="N3178" s="1" t="s">
        <v>14874</v>
      </c>
      <c r="O3178" s="1" t="s">
        <v>122</v>
      </c>
      <c r="P3178" s="1" t="s">
        <v>246</v>
      </c>
      <c r="Q3178" s="1" t="s">
        <v>247</v>
      </c>
      <c r="R3178" s="1" t="s">
        <v>14875</v>
      </c>
      <c r="S3178" s="1" t="s">
        <v>13989</v>
      </c>
      <c r="T3178" s="1" t="s">
        <v>12838</v>
      </c>
      <c r="U3178" s="1" t="s">
        <v>262</v>
      </c>
      <c r="V3178" s="18">
        <v>1.306712962962963E-2</v>
      </c>
      <c r="W3178" s="18">
        <v>1.9618055555555555E-2</v>
      </c>
      <c r="X3178" s="18">
        <v>6.5509259259259262E-3</v>
      </c>
    </row>
    <row r="3179" spans="1:24" x14ac:dyDescent="0.2">
      <c r="A3179" s="1" t="s">
        <v>10672</v>
      </c>
      <c r="B3179" s="1" t="s">
        <v>115</v>
      </c>
      <c r="C3179" s="1" t="s">
        <v>19</v>
      </c>
      <c r="D3179" s="1" t="s">
        <v>243</v>
      </c>
      <c r="E3179" s="1" t="s">
        <v>457</v>
      </c>
      <c r="F3179" s="1" t="s">
        <v>144</v>
      </c>
      <c r="G3179" s="1" t="s">
        <v>116</v>
      </c>
      <c r="H3179" s="1" t="s">
        <v>40</v>
      </c>
      <c r="I3179" s="1" t="s">
        <v>117</v>
      </c>
      <c r="J3179" s="1" t="s">
        <v>81</v>
      </c>
      <c r="K3179" s="1" t="s">
        <v>111</v>
      </c>
      <c r="L3179" s="1" t="s">
        <v>10676</v>
      </c>
      <c r="M3179" s="1" t="s">
        <v>14876</v>
      </c>
      <c r="N3179" s="1" t="s">
        <v>14877</v>
      </c>
      <c r="O3179" s="1" t="s">
        <v>122</v>
      </c>
      <c r="P3179" s="1" t="s">
        <v>266</v>
      </c>
      <c r="Q3179" s="1" t="s">
        <v>267</v>
      </c>
      <c r="R3179" s="1" t="s">
        <v>14878</v>
      </c>
      <c r="S3179" s="1" t="s">
        <v>14054</v>
      </c>
      <c r="T3179" s="1" t="s">
        <v>13121</v>
      </c>
      <c r="U3179" s="1" t="s">
        <v>13122</v>
      </c>
      <c r="V3179" s="18">
        <v>0</v>
      </c>
      <c r="W3179" s="18">
        <v>2.9328703703703704E-2</v>
      </c>
      <c r="X3179" s="18">
        <v>2.9328703703703704E-2</v>
      </c>
    </row>
    <row r="3180" spans="1:24" hidden="1" x14ac:dyDescent="0.2">
      <c r="A3180" s="1" t="s">
        <v>13622</v>
      </c>
      <c r="B3180" s="1" t="s">
        <v>132</v>
      </c>
      <c r="C3180" s="1" t="s">
        <v>250</v>
      </c>
      <c r="D3180" s="1" t="s">
        <v>251</v>
      </c>
      <c r="E3180" s="1" t="s">
        <v>252</v>
      </c>
      <c r="F3180" s="1" t="s">
        <v>253</v>
      </c>
      <c r="G3180" s="1" t="s">
        <v>159</v>
      </c>
      <c r="H3180" s="1" t="s">
        <v>36</v>
      </c>
      <c r="I3180" s="1" t="s">
        <v>84</v>
      </c>
      <c r="J3180" s="1" t="s">
        <v>81</v>
      </c>
      <c r="K3180" s="1" t="s">
        <v>129</v>
      </c>
      <c r="L3180" s="1" t="s">
        <v>386</v>
      </c>
      <c r="M3180" s="1" t="s">
        <v>14879</v>
      </c>
      <c r="N3180" s="1" t="s">
        <v>14880</v>
      </c>
      <c r="O3180" s="1" t="s">
        <v>122</v>
      </c>
      <c r="P3180" s="1" t="s">
        <v>246</v>
      </c>
      <c r="Q3180" s="1" t="s">
        <v>247</v>
      </c>
      <c r="R3180" s="1" t="s">
        <v>14881</v>
      </c>
      <c r="S3180" s="1" t="s">
        <v>14068</v>
      </c>
      <c r="T3180" s="1" t="s">
        <v>386</v>
      </c>
      <c r="U3180" s="1" t="s">
        <v>255</v>
      </c>
      <c r="V3180" s="18">
        <v>8.6805555555555551E-4</v>
      </c>
      <c r="W3180" s="18">
        <v>2.7199074074074074E-3</v>
      </c>
      <c r="X3180" s="18">
        <v>1.8518518518518517E-3</v>
      </c>
    </row>
    <row r="3181" spans="1:24" hidden="1" x14ac:dyDescent="0.2">
      <c r="A3181" s="1" t="s">
        <v>13530</v>
      </c>
      <c r="B3181" s="1" t="s">
        <v>132</v>
      </c>
      <c r="C3181" s="1" t="s">
        <v>256</v>
      </c>
      <c r="D3181" s="1" t="s">
        <v>257</v>
      </c>
      <c r="E3181" s="1" t="s">
        <v>258</v>
      </c>
      <c r="F3181" s="1" t="s">
        <v>461</v>
      </c>
      <c r="G3181" s="1" t="s">
        <v>116</v>
      </c>
      <c r="H3181" s="1" t="s">
        <v>40</v>
      </c>
      <c r="I3181" s="1" t="s">
        <v>117</v>
      </c>
      <c r="J3181" s="1" t="s">
        <v>81</v>
      </c>
      <c r="K3181" s="1" t="s">
        <v>521</v>
      </c>
      <c r="L3181" s="1" t="s">
        <v>965</v>
      </c>
      <c r="M3181" s="1" t="s">
        <v>14882</v>
      </c>
      <c r="N3181" s="1" t="s">
        <v>14883</v>
      </c>
      <c r="O3181" s="1" t="s">
        <v>122</v>
      </c>
      <c r="P3181" s="1" t="s">
        <v>199</v>
      </c>
      <c r="Q3181" s="1" t="s">
        <v>115</v>
      </c>
      <c r="R3181" s="1" t="s">
        <v>14884</v>
      </c>
      <c r="S3181" s="1" t="s">
        <v>13996</v>
      </c>
      <c r="T3181" s="1" t="s">
        <v>7777</v>
      </c>
      <c r="V3181" s="18">
        <v>1.8356481481481481E-2</v>
      </c>
      <c r="W3181" s="18">
        <v>3.0601851851851852E-2</v>
      </c>
      <c r="X3181" s="18">
        <v>1.224537037037037E-2</v>
      </c>
    </row>
    <row r="3182" spans="1:24" hidden="1" x14ac:dyDescent="0.2">
      <c r="A3182" s="1" t="s">
        <v>12925</v>
      </c>
      <c r="B3182" s="1" t="s">
        <v>132</v>
      </c>
      <c r="C3182" s="1" t="s">
        <v>250</v>
      </c>
      <c r="D3182" s="1" t="s">
        <v>251</v>
      </c>
      <c r="E3182" s="1" t="s">
        <v>289</v>
      </c>
      <c r="F3182" s="1" t="s">
        <v>290</v>
      </c>
      <c r="G3182" s="1" t="s">
        <v>110</v>
      </c>
      <c r="H3182" s="1" t="s">
        <v>50</v>
      </c>
      <c r="I3182" s="1" t="s">
        <v>109</v>
      </c>
      <c r="J3182" s="1" t="s">
        <v>81</v>
      </c>
      <c r="K3182" s="1" t="s">
        <v>129</v>
      </c>
      <c r="L3182" s="1" t="s">
        <v>269</v>
      </c>
      <c r="M3182" s="1" t="s">
        <v>14885</v>
      </c>
      <c r="N3182" s="1" t="s">
        <v>14886</v>
      </c>
      <c r="O3182" s="1" t="s">
        <v>122</v>
      </c>
      <c r="P3182" s="1" t="s">
        <v>246</v>
      </c>
      <c r="Q3182" s="1" t="s">
        <v>247</v>
      </c>
      <c r="R3182" s="1" t="s">
        <v>14887</v>
      </c>
      <c r="S3182" s="1" t="s">
        <v>14054</v>
      </c>
      <c r="T3182" s="1" t="s">
        <v>269</v>
      </c>
      <c r="U3182" s="1" t="s">
        <v>369</v>
      </c>
      <c r="V3182" s="18">
        <v>5.9027777777777778E-4</v>
      </c>
      <c r="W3182" s="18">
        <v>1.9097222222222222E-3</v>
      </c>
      <c r="X3182" s="18">
        <v>1.3194444444444443E-3</v>
      </c>
    </row>
    <row r="3183" spans="1:24" hidden="1" x14ac:dyDescent="0.2">
      <c r="A3183" s="1" t="s">
        <v>13623</v>
      </c>
      <c r="B3183" s="1" t="s">
        <v>124</v>
      </c>
      <c r="C3183" s="1" t="s">
        <v>19</v>
      </c>
      <c r="D3183" s="1" t="s">
        <v>311</v>
      </c>
      <c r="E3183" s="1" t="s">
        <v>62</v>
      </c>
      <c r="F3183" s="1" t="s">
        <v>125</v>
      </c>
      <c r="G3183" s="1" t="s">
        <v>123</v>
      </c>
      <c r="H3183" s="1" t="s">
        <v>50</v>
      </c>
      <c r="I3183" s="1" t="s">
        <v>109</v>
      </c>
      <c r="J3183" s="1" t="s">
        <v>80</v>
      </c>
      <c r="K3183" s="1" t="s">
        <v>121</v>
      </c>
      <c r="L3183" s="1" t="s">
        <v>450</v>
      </c>
      <c r="M3183" s="1" t="s">
        <v>14888</v>
      </c>
      <c r="N3183" s="1" t="s">
        <v>14888</v>
      </c>
      <c r="O3183" s="1" t="s">
        <v>122</v>
      </c>
      <c r="P3183" s="1" t="s">
        <v>266</v>
      </c>
      <c r="Q3183" s="1" t="s">
        <v>267</v>
      </c>
      <c r="R3183" s="1" t="s">
        <v>14889</v>
      </c>
      <c r="S3183" s="1" t="s">
        <v>14130</v>
      </c>
      <c r="T3183" s="1" t="s">
        <v>479</v>
      </c>
      <c r="U3183" s="1" t="s">
        <v>13624</v>
      </c>
      <c r="V3183" s="18">
        <v>5.168981481481482E-2</v>
      </c>
      <c r="W3183" s="18">
        <v>5.2962962962962962E-2</v>
      </c>
      <c r="X3183" s="18">
        <v>1.2731481481481483E-3</v>
      </c>
    </row>
    <row r="3184" spans="1:24" hidden="1" x14ac:dyDescent="0.2">
      <c r="A3184" s="1" t="s">
        <v>12942</v>
      </c>
      <c r="B3184" s="1" t="s">
        <v>132</v>
      </c>
      <c r="C3184" s="1" t="s">
        <v>251</v>
      </c>
      <c r="D3184" s="1" t="s">
        <v>257</v>
      </c>
      <c r="E3184" s="1" t="s">
        <v>297</v>
      </c>
      <c r="F3184" s="1" t="s">
        <v>174</v>
      </c>
      <c r="G3184" s="1" t="s">
        <v>116</v>
      </c>
      <c r="H3184" s="1" t="s">
        <v>40</v>
      </c>
      <c r="I3184" s="1" t="s">
        <v>117</v>
      </c>
      <c r="J3184" s="1" t="s">
        <v>81</v>
      </c>
      <c r="K3184" s="1" t="s">
        <v>12943</v>
      </c>
      <c r="L3184" s="1" t="s">
        <v>12944</v>
      </c>
      <c r="M3184" s="1" t="s">
        <v>14890</v>
      </c>
      <c r="N3184" s="1" t="s">
        <v>14891</v>
      </c>
      <c r="O3184" s="1" t="s">
        <v>122</v>
      </c>
      <c r="P3184" s="1" t="s">
        <v>246</v>
      </c>
      <c r="Q3184" s="1" t="s">
        <v>247</v>
      </c>
      <c r="R3184" s="1" t="s">
        <v>14892</v>
      </c>
      <c r="S3184" s="1" t="s">
        <v>14054</v>
      </c>
      <c r="T3184" s="1" t="s">
        <v>12948</v>
      </c>
      <c r="U3184" s="1" t="s">
        <v>262</v>
      </c>
      <c r="V3184" s="18">
        <v>3.0925925925925926E-2</v>
      </c>
      <c r="W3184" s="18">
        <v>3.6284722222222225E-2</v>
      </c>
      <c r="X3184" s="18">
        <v>5.3587962962962964E-3</v>
      </c>
    </row>
    <row r="3185" spans="1:24" x14ac:dyDescent="0.2">
      <c r="A3185" s="1" t="s">
        <v>10345</v>
      </c>
      <c r="B3185" s="1" t="s">
        <v>112</v>
      </c>
      <c r="C3185" s="1" t="s">
        <v>18</v>
      </c>
      <c r="D3185" s="1" t="s">
        <v>242</v>
      </c>
      <c r="E3185" s="1" t="s">
        <v>61</v>
      </c>
      <c r="F3185" s="1" t="s">
        <v>453</v>
      </c>
      <c r="G3185" s="1" t="s">
        <v>110</v>
      </c>
      <c r="H3185" s="1" t="s">
        <v>50</v>
      </c>
      <c r="I3185" s="1" t="s">
        <v>109</v>
      </c>
      <c r="J3185" s="1" t="s">
        <v>81</v>
      </c>
      <c r="K3185" s="1" t="s">
        <v>111</v>
      </c>
      <c r="L3185" s="1" t="s">
        <v>10349</v>
      </c>
      <c r="M3185" s="1" t="s">
        <v>14893</v>
      </c>
      <c r="N3185" s="1" t="s">
        <v>14894</v>
      </c>
      <c r="O3185" s="1" t="s">
        <v>122</v>
      </c>
      <c r="P3185" s="1" t="s">
        <v>266</v>
      </c>
      <c r="Q3185" s="1" t="s">
        <v>267</v>
      </c>
      <c r="R3185" s="1" t="s">
        <v>14895</v>
      </c>
      <c r="S3185" s="1" t="s">
        <v>13989</v>
      </c>
      <c r="T3185" s="1" t="s">
        <v>12809</v>
      </c>
      <c r="U3185" s="1" t="s">
        <v>12809</v>
      </c>
      <c r="V3185" s="18">
        <v>0</v>
      </c>
      <c r="W3185" s="18">
        <v>3.9236111111111112E-3</v>
      </c>
      <c r="X3185" s="18">
        <v>3.9236111111111112E-3</v>
      </c>
    </row>
    <row r="3186" spans="1:24" hidden="1" x14ac:dyDescent="0.2">
      <c r="A3186" s="1" t="s">
        <v>13525</v>
      </c>
      <c r="B3186" s="1" t="s">
        <v>132</v>
      </c>
      <c r="C3186" s="1" t="s">
        <v>256</v>
      </c>
      <c r="D3186" s="1" t="s">
        <v>257</v>
      </c>
      <c r="E3186" s="1" t="s">
        <v>258</v>
      </c>
      <c r="F3186" s="1" t="s">
        <v>174</v>
      </c>
      <c r="G3186" s="1" t="s">
        <v>116</v>
      </c>
      <c r="H3186" s="1" t="s">
        <v>40</v>
      </c>
      <c r="I3186" s="1" t="s">
        <v>117</v>
      </c>
      <c r="J3186" s="1" t="s">
        <v>81</v>
      </c>
      <c r="K3186" s="1" t="s">
        <v>259</v>
      </c>
      <c r="L3186" s="1" t="s">
        <v>464</v>
      </c>
      <c r="M3186" s="1" t="s">
        <v>14896</v>
      </c>
      <c r="N3186" s="1" t="s">
        <v>14897</v>
      </c>
      <c r="O3186" s="1" t="s">
        <v>122</v>
      </c>
      <c r="P3186" s="1" t="s">
        <v>199</v>
      </c>
      <c r="Q3186" s="1" t="s">
        <v>115</v>
      </c>
      <c r="R3186" s="1" t="s">
        <v>14898</v>
      </c>
      <c r="S3186" s="1" t="s">
        <v>13996</v>
      </c>
      <c r="T3186" s="1" t="s">
        <v>13529</v>
      </c>
      <c r="V3186" s="18">
        <v>1.8784722222222223E-2</v>
      </c>
      <c r="W3186" s="18">
        <v>3.1342592592592596E-2</v>
      </c>
      <c r="X3186" s="18">
        <v>1.255787037037037E-2</v>
      </c>
    </row>
    <row r="3187" spans="1:24" x14ac:dyDescent="0.2">
      <c r="A3187" s="1" t="s">
        <v>10455</v>
      </c>
      <c r="B3187" s="1" t="s">
        <v>167</v>
      </c>
      <c r="C3187" s="1" t="s">
        <v>22</v>
      </c>
      <c r="D3187" s="1" t="s">
        <v>22</v>
      </c>
      <c r="E3187" s="1" t="s">
        <v>46</v>
      </c>
      <c r="F3187" s="1" t="s">
        <v>171</v>
      </c>
      <c r="G3187" s="1" t="s">
        <v>110</v>
      </c>
      <c r="H3187" s="1" t="s">
        <v>50</v>
      </c>
      <c r="I3187" s="1" t="s">
        <v>109</v>
      </c>
      <c r="J3187" s="1" t="s">
        <v>81</v>
      </c>
      <c r="K3187" s="1" t="s">
        <v>129</v>
      </c>
      <c r="L3187" s="1" t="s">
        <v>10460</v>
      </c>
      <c r="M3187" s="1" t="s">
        <v>14899</v>
      </c>
      <c r="N3187" s="1" t="s">
        <v>14900</v>
      </c>
      <c r="O3187" s="1" t="s">
        <v>122</v>
      </c>
      <c r="P3187" s="1" t="s">
        <v>266</v>
      </c>
      <c r="Q3187" s="1" t="s">
        <v>330</v>
      </c>
      <c r="R3187" s="1" t="s">
        <v>14901</v>
      </c>
      <c r="S3187" s="1" t="s">
        <v>13989</v>
      </c>
      <c r="T3187" s="1" t="s">
        <v>12885</v>
      </c>
      <c r="U3187" s="1" t="s">
        <v>12886</v>
      </c>
      <c r="V3187" s="18">
        <v>0</v>
      </c>
      <c r="W3187" s="18">
        <v>0</v>
      </c>
      <c r="X3187" s="18">
        <v>0</v>
      </c>
    </row>
    <row r="3188" spans="1:24" x14ac:dyDescent="0.2">
      <c r="A3188" s="1" t="s">
        <v>10471</v>
      </c>
      <c r="B3188" s="1" t="s">
        <v>112</v>
      </c>
      <c r="C3188" s="1" t="s">
        <v>18</v>
      </c>
      <c r="D3188" s="1" t="s">
        <v>18</v>
      </c>
      <c r="E3188" s="1" t="s">
        <v>60</v>
      </c>
      <c r="F3188" s="1" t="s">
        <v>445</v>
      </c>
      <c r="G3188" s="1" t="s">
        <v>110</v>
      </c>
      <c r="H3188" s="1" t="s">
        <v>50</v>
      </c>
      <c r="I3188" s="1" t="s">
        <v>109</v>
      </c>
      <c r="J3188" s="1" t="s">
        <v>81</v>
      </c>
      <c r="K3188" s="1" t="s">
        <v>111</v>
      </c>
      <c r="L3188" s="1" t="s">
        <v>10475</v>
      </c>
      <c r="M3188" s="1" t="s">
        <v>14902</v>
      </c>
      <c r="N3188" s="1" t="s">
        <v>14903</v>
      </c>
      <c r="O3188" s="1" t="s">
        <v>122</v>
      </c>
      <c r="P3188" s="1" t="s">
        <v>266</v>
      </c>
      <c r="Q3188" s="1" t="s">
        <v>267</v>
      </c>
      <c r="R3188" s="1" t="s">
        <v>14904</v>
      </c>
      <c r="S3188" s="1" t="s">
        <v>13989</v>
      </c>
      <c r="T3188" s="1" t="s">
        <v>12790</v>
      </c>
      <c r="U3188" s="1" t="s">
        <v>12791</v>
      </c>
      <c r="V3188" s="18">
        <v>0.3130324074074074</v>
      </c>
      <c r="W3188" s="18">
        <v>0.31366898148148148</v>
      </c>
      <c r="X3188" s="18">
        <v>6.3657407407407402E-4</v>
      </c>
    </row>
    <row r="3189" spans="1:24" x14ac:dyDescent="0.2">
      <c r="A3189" s="1" t="s">
        <v>10491</v>
      </c>
      <c r="B3189" s="1" t="s">
        <v>167</v>
      </c>
      <c r="C3189" s="1" t="s">
        <v>22</v>
      </c>
      <c r="D3189" s="1" t="s">
        <v>22</v>
      </c>
      <c r="E3189" s="1" t="s">
        <v>665</v>
      </c>
      <c r="F3189" s="1" t="s">
        <v>667</v>
      </c>
      <c r="G3189" s="1" t="s">
        <v>116</v>
      </c>
      <c r="H3189" s="1" t="s">
        <v>50</v>
      </c>
      <c r="I3189" s="1" t="s">
        <v>109</v>
      </c>
      <c r="J3189" s="1" t="s">
        <v>81</v>
      </c>
      <c r="K3189" s="1" t="s">
        <v>111</v>
      </c>
      <c r="L3189" s="1" t="s">
        <v>10495</v>
      </c>
      <c r="M3189" s="1" t="s">
        <v>14905</v>
      </c>
      <c r="N3189" s="1" t="s">
        <v>14906</v>
      </c>
      <c r="O3189" s="1" t="s">
        <v>122</v>
      </c>
      <c r="P3189" s="1" t="s">
        <v>266</v>
      </c>
      <c r="Q3189" s="1" t="s">
        <v>1046</v>
      </c>
      <c r="R3189" s="1" t="s">
        <v>14907</v>
      </c>
      <c r="S3189" s="1" t="s">
        <v>13989</v>
      </c>
      <c r="T3189" s="1" t="s">
        <v>12901</v>
      </c>
      <c r="U3189" s="1" t="s">
        <v>1048</v>
      </c>
      <c r="V3189" s="18">
        <v>0</v>
      </c>
      <c r="W3189" s="18">
        <v>1.5196759259259259E-2</v>
      </c>
      <c r="X3189" s="18">
        <v>1.5196759259259259E-2</v>
      </c>
    </row>
    <row r="3190" spans="1:24" x14ac:dyDescent="0.2">
      <c r="A3190" s="1" t="s">
        <v>10647</v>
      </c>
      <c r="B3190" s="1" t="s">
        <v>167</v>
      </c>
      <c r="C3190" s="1" t="s">
        <v>22</v>
      </c>
      <c r="D3190" s="1" t="s">
        <v>22</v>
      </c>
      <c r="E3190" s="1" t="s">
        <v>665</v>
      </c>
      <c r="F3190" s="1" t="s">
        <v>667</v>
      </c>
      <c r="G3190" s="1" t="s">
        <v>116</v>
      </c>
      <c r="H3190" s="1" t="s">
        <v>50</v>
      </c>
      <c r="I3190" s="1" t="s">
        <v>109</v>
      </c>
      <c r="J3190" s="1" t="s">
        <v>81</v>
      </c>
      <c r="K3190" s="1" t="s">
        <v>111</v>
      </c>
      <c r="L3190" s="1" t="s">
        <v>10651</v>
      </c>
      <c r="M3190" s="1" t="s">
        <v>14908</v>
      </c>
      <c r="N3190" s="1" t="s">
        <v>14909</v>
      </c>
      <c r="O3190" s="1" t="s">
        <v>122</v>
      </c>
      <c r="P3190" s="1" t="s">
        <v>266</v>
      </c>
      <c r="Q3190" s="1" t="s">
        <v>1046</v>
      </c>
      <c r="R3190" s="1" t="s">
        <v>14910</v>
      </c>
      <c r="S3190" s="1" t="s">
        <v>14054</v>
      </c>
      <c r="T3190" s="1" t="s">
        <v>1047</v>
      </c>
      <c r="U3190" s="1" t="s">
        <v>1048</v>
      </c>
      <c r="V3190" s="18">
        <v>0</v>
      </c>
      <c r="W3190" s="18">
        <v>2.9571759259259259E-2</v>
      </c>
      <c r="X3190" s="18">
        <v>2.9571759259259259E-2</v>
      </c>
    </row>
    <row r="3191" spans="1:24" x14ac:dyDescent="0.2">
      <c r="A3191" s="1" t="s">
        <v>4134</v>
      </c>
      <c r="B3191" s="1" t="s">
        <v>167</v>
      </c>
      <c r="C3191" s="1" t="s">
        <v>22</v>
      </c>
      <c r="D3191" s="1" t="s">
        <v>22</v>
      </c>
      <c r="E3191" s="1" t="s">
        <v>47</v>
      </c>
      <c r="F3191" s="1" t="s">
        <v>205</v>
      </c>
      <c r="G3191" s="1" t="s">
        <v>110</v>
      </c>
      <c r="H3191" s="1" t="s">
        <v>50</v>
      </c>
      <c r="I3191" s="1" t="s">
        <v>109</v>
      </c>
      <c r="J3191" s="1" t="s">
        <v>81</v>
      </c>
      <c r="K3191" s="1" t="s">
        <v>129</v>
      </c>
      <c r="L3191" s="1" t="s">
        <v>4139</v>
      </c>
      <c r="M3191" s="1" t="s">
        <v>14911</v>
      </c>
      <c r="N3191" s="1" t="s">
        <v>14912</v>
      </c>
      <c r="O3191" s="1" t="s">
        <v>122</v>
      </c>
      <c r="P3191" s="1" t="s">
        <v>279</v>
      </c>
      <c r="Q3191" s="1" t="s">
        <v>280</v>
      </c>
      <c r="R3191" s="1" t="s">
        <v>14913</v>
      </c>
      <c r="S3191" s="1" t="s">
        <v>13989</v>
      </c>
      <c r="T3191" s="1" t="s">
        <v>470</v>
      </c>
      <c r="U3191" s="1" t="s">
        <v>470</v>
      </c>
      <c r="V3191" s="18">
        <v>0</v>
      </c>
      <c r="W3191" s="18">
        <v>1.6782407407407406E-3</v>
      </c>
      <c r="X3191" s="18">
        <v>1.6782407407407406E-3</v>
      </c>
    </row>
    <row r="3192" spans="1:24" hidden="1" x14ac:dyDescent="0.2">
      <c r="A3192" s="1" t="s">
        <v>13290</v>
      </c>
      <c r="B3192" s="1" t="s">
        <v>132</v>
      </c>
      <c r="C3192" s="1" t="s">
        <v>250</v>
      </c>
      <c r="D3192" s="1" t="s">
        <v>251</v>
      </c>
      <c r="E3192" s="1" t="s">
        <v>289</v>
      </c>
      <c r="F3192" s="1" t="s">
        <v>290</v>
      </c>
      <c r="G3192" s="1" t="s">
        <v>110</v>
      </c>
      <c r="H3192" s="1" t="s">
        <v>50</v>
      </c>
      <c r="I3192" s="1" t="s">
        <v>109</v>
      </c>
      <c r="J3192" s="1" t="s">
        <v>81</v>
      </c>
      <c r="K3192" s="1" t="s">
        <v>129</v>
      </c>
      <c r="L3192" s="1" t="s">
        <v>13291</v>
      </c>
      <c r="M3192" s="1" t="s">
        <v>14914</v>
      </c>
      <c r="N3192" s="1" t="s">
        <v>14915</v>
      </c>
      <c r="O3192" s="1" t="s">
        <v>122</v>
      </c>
      <c r="P3192" s="1" t="s">
        <v>246</v>
      </c>
      <c r="Q3192" s="1" t="s">
        <v>247</v>
      </c>
      <c r="R3192" s="1" t="s">
        <v>14916</v>
      </c>
      <c r="S3192" s="1" t="s">
        <v>13996</v>
      </c>
      <c r="T3192" s="1" t="s">
        <v>13295</v>
      </c>
      <c r="U3192" s="1" t="s">
        <v>291</v>
      </c>
      <c r="V3192" s="18">
        <v>0.20701388888888891</v>
      </c>
      <c r="W3192" s="18">
        <v>0.20774305555555558</v>
      </c>
      <c r="X3192" s="18">
        <v>7.291666666666667E-4</v>
      </c>
    </row>
    <row r="3193" spans="1:24" hidden="1" x14ac:dyDescent="0.2">
      <c r="A3193" s="1" t="s">
        <v>13296</v>
      </c>
      <c r="B3193" s="1" t="s">
        <v>132</v>
      </c>
      <c r="C3193" s="1" t="s">
        <v>250</v>
      </c>
      <c r="D3193" s="1" t="s">
        <v>251</v>
      </c>
      <c r="E3193" s="1" t="s">
        <v>289</v>
      </c>
      <c r="F3193" s="1" t="s">
        <v>290</v>
      </c>
      <c r="G3193" s="1" t="s">
        <v>110</v>
      </c>
      <c r="H3193" s="1" t="s">
        <v>50</v>
      </c>
      <c r="I3193" s="1" t="s">
        <v>109</v>
      </c>
      <c r="J3193" s="1" t="s">
        <v>81</v>
      </c>
      <c r="K3193" s="1" t="s">
        <v>129</v>
      </c>
      <c r="L3193" s="1" t="s">
        <v>269</v>
      </c>
      <c r="M3193" s="1" t="s">
        <v>14917</v>
      </c>
      <c r="N3193" s="1" t="s">
        <v>14918</v>
      </c>
      <c r="O3193" s="1" t="s">
        <v>122</v>
      </c>
      <c r="P3193" s="1" t="s">
        <v>246</v>
      </c>
      <c r="Q3193" s="1" t="s">
        <v>247</v>
      </c>
      <c r="R3193" s="1" t="s">
        <v>14919</v>
      </c>
      <c r="S3193" s="1" t="s">
        <v>13996</v>
      </c>
      <c r="T3193" s="1" t="s">
        <v>269</v>
      </c>
      <c r="U3193" s="1" t="s">
        <v>369</v>
      </c>
      <c r="V3193" s="18">
        <v>6.018518518518519E-4</v>
      </c>
      <c r="W3193" s="18">
        <v>1.1921296296296296E-3</v>
      </c>
      <c r="X3193" s="18">
        <v>5.9027777777777778E-4</v>
      </c>
    </row>
    <row r="3194" spans="1:24" x14ac:dyDescent="0.2">
      <c r="A3194" s="1" t="s">
        <v>10786</v>
      </c>
      <c r="B3194" s="1" t="s">
        <v>167</v>
      </c>
      <c r="C3194" s="1" t="s">
        <v>22</v>
      </c>
      <c r="D3194" s="1" t="s">
        <v>22</v>
      </c>
      <c r="E3194" s="1" t="s">
        <v>665</v>
      </c>
      <c r="F3194" s="1" t="s">
        <v>667</v>
      </c>
      <c r="G3194" s="1" t="s">
        <v>116</v>
      </c>
      <c r="H3194" s="1" t="s">
        <v>50</v>
      </c>
      <c r="I3194" s="1" t="s">
        <v>109</v>
      </c>
      <c r="J3194" s="1" t="s">
        <v>81</v>
      </c>
      <c r="K3194" s="1" t="s">
        <v>111</v>
      </c>
      <c r="L3194" s="1" t="s">
        <v>10790</v>
      </c>
      <c r="M3194" s="1" t="s">
        <v>14920</v>
      </c>
      <c r="N3194" s="1" t="s">
        <v>14921</v>
      </c>
      <c r="O3194" s="1" t="s">
        <v>122</v>
      </c>
      <c r="P3194" s="1" t="s">
        <v>266</v>
      </c>
      <c r="Q3194" s="1" t="s">
        <v>1046</v>
      </c>
      <c r="R3194" s="1" t="s">
        <v>14922</v>
      </c>
      <c r="S3194" s="1" t="s">
        <v>14146</v>
      </c>
      <c r="T3194" s="1" t="s">
        <v>1047</v>
      </c>
      <c r="U3194" s="1" t="s">
        <v>1048</v>
      </c>
      <c r="V3194" s="18">
        <v>0</v>
      </c>
      <c r="W3194" s="18">
        <v>4.6539351851851853E-2</v>
      </c>
      <c r="X3194" s="18">
        <v>4.6539351851851853E-2</v>
      </c>
    </row>
    <row r="3195" spans="1:24" hidden="1" x14ac:dyDescent="0.2">
      <c r="A3195" s="1" t="s">
        <v>12749</v>
      </c>
      <c r="B3195" s="1" t="s">
        <v>132</v>
      </c>
      <c r="C3195" s="1" t="s">
        <v>242</v>
      </c>
      <c r="D3195" s="1" t="s">
        <v>243</v>
      </c>
      <c r="E3195" s="1" t="s">
        <v>244</v>
      </c>
      <c r="F3195" s="1" t="s">
        <v>144</v>
      </c>
      <c r="G3195" s="1" t="s">
        <v>116</v>
      </c>
      <c r="H3195" s="1" t="s">
        <v>40</v>
      </c>
      <c r="I3195" s="1" t="s">
        <v>117</v>
      </c>
      <c r="J3195" s="1" t="s">
        <v>81</v>
      </c>
      <c r="K3195" s="1" t="s">
        <v>12750</v>
      </c>
      <c r="L3195" s="1" t="s">
        <v>12751</v>
      </c>
      <c r="M3195" s="1" t="s">
        <v>14923</v>
      </c>
      <c r="N3195" s="1" t="s">
        <v>14924</v>
      </c>
      <c r="O3195" s="1" t="s">
        <v>122</v>
      </c>
      <c r="P3195" s="1" t="s">
        <v>246</v>
      </c>
      <c r="Q3195" s="1" t="s">
        <v>247</v>
      </c>
      <c r="R3195" s="1" t="s">
        <v>14925</v>
      </c>
      <c r="S3195" s="1" t="s">
        <v>13989</v>
      </c>
      <c r="T3195" s="1" t="s">
        <v>12755</v>
      </c>
      <c r="U3195" s="1" t="s">
        <v>248</v>
      </c>
      <c r="V3195" s="18">
        <v>0.30792824074074071</v>
      </c>
      <c r="W3195" s="18">
        <v>0.3130324074074074</v>
      </c>
      <c r="X3195" s="18">
        <v>5.1041666666666666E-3</v>
      </c>
    </row>
    <row r="3196" spans="1:24" hidden="1" x14ac:dyDescent="0.2">
      <c r="A3196" s="1" t="s">
        <v>13038</v>
      </c>
      <c r="B3196" s="1" t="s">
        <v>132</v>
      </c>
      <c r="C3196" s="1" t="s">
        <v>256</v>
      </c>
      <c r="D3196" s="1" t="s">
        <v>374</v>
      </c>
      <c r="E3196" s="1" t="s">
        <v>258</v>
      </c>
      <c r="F3196" s="1" t="s">
        <v>442</v>
      </c>
      <c r="G3196" s="1" t="s">
        <v>116</v>
      </c>
      <c r="H3196" s="1" t="s">
        <v>40</v>
      </c>
      <c r="I3196" s="1" t="s">
        <v>117</v>
      </c>
      <c r="J3196" s="1" t="s">
        <v>81</v>
      </c>
      <c r="K3196" s="1" t="s">
        <v>13039</v>
      </c>
      <c r="L3196" s="1" t="s">
        <v>13040</v>
      </c>
      <c r="M3196" s="1" t="s">
        <v>14926</v>
      </c>
      <c r="N3196" s="1" t="s">
        <v>14927</v>
      </c>
      <c r="O3196" s="1" t="s">
        <v>122</v>
      </c>
      <c r="P3196" s="1" t="s">
        <v>199</v>
      </c>
      <c r="Q3196" s="1" t="s">
        <v>115</v>
      </c>
      <c r="R3196" s="1" t="s">
        <v>14928</v>
      </c>
      <c r="S3196" s="1" t="s">
        <v>14054</v>
      </c>
      <c r="T3196" s="1" t="s">
        <v>13044</v>
      </c>
      <c r="V3196" s="18">
        <v>9.5023148148148159E-3</v>
      </c>
      <c r="W3196" s="18">
        <v>1.9398148148148147E-2</v>
      </c>
      <c r="X3196" s="18">
        <v>9.8958333333333329E-3</v>
      </c>
    </row>
    <row r="3197" spans="1:24" hidden="1" x14ac:dyDescent="0.2">
      <c r="A3197" s="1" t="s">
        <v>13507</v>
      </c>
      <c r="B3197" s="1" t="s">
        <v>132</v>
      </c>
      <c r="C3197" s="1" t="s">
        <v>251</v>
      </c>
      <c r="D3197" s="1" t="s">
        <v>257</v>
      </c>
      <c r="E3197" s="1" t="s">
        <v>407</v>
      </c>
      <c r="F3197" s="1" t="s">
        <v>461</v>
      </c>
      <c r="G3197" s="1" t="s">
        <v>116</v>
      </c>
      <c r="H3197" s="1" t="s">
        <v>40</v>
      </c>
      <c r="I3197" s="1" t="s">
        <v>117</v>
      </c>
      <c r="J3197" s="1" t="s">
        <v>81</v>
      </c>
      <c r="K3197" s="1" t="s">
        <v>521</v>
      </c>
      <c r="L3197" s="1" t="s">
        <v>965</v>
      </c>
      <c r="M3197" s="1" t="s">
        <v>14929</v>
      </c>
      <c r="N3197" s="1" t="s">
        <v>14930</v>
      </c>
      <c r="O3197" s="1" t="s">
        <v>122</v>
      </c>
      <c r="P3197" s="1" t="s">
        <v>9240</v>
      </c>
      <c r="Q3197" s="1" t="s">
        <v>230</v>
      </c>
      <c r="R3197" s="1" t="s">
        <v>14931</v>
      </c>
      <c r="S3197" s="1" t="s">
        <v>13996</v>
      </c>
      <c r="T3197" s="1" t="s">
        <v>8600</v>
      </c>
      <c r="U3197" s="1" t="s">
        <v>13357</v>
      </c>
      <c r="V3197" s="18">
        <v>1.1817129629629629E-2</v>
      </c>
      <c r="W3197" s="18">
        <v>2.6331018518518517E-2</v>
      </c>
      <c r="X3197" s="18">
        <v>1.4513888888888889E-2</v>
      </c>
    </row>
    <row r="3198" spans="1:24" x14ac:dyDescent="0.2">
      <c r="A3198" s="1" t="s">
        <v>13625</v>
      </c>
      <c r="B3198" s="1" t="s">
        <v>112</v>
      </c>
      <c r="C3198" s="1" t="s">
        <v>21</v>
      </c>
      <c r="D3198" s="1" t="s">
        <v>311</v>
      </c>
      <c r="E3198" s="1" t="s">
        <v>42</v>
      </c>
      <c r="F3198" s="1" t="s">
        <v>145</v>
      </c>
      <c r="G3198" s="1" t="s">
        <v>116</v>
      </c>
      <c r="H3198" s="1" t="s">
        <v>50</v>
      </c>
      <c r="I3198" s="1" t="s">
        <v>109</v>
      </c>
      <c r="J3198" s="1" t="s">
        <v>81</v>
      </c>
      <c r="K3198" s="1" t="s">
        <v>121</v>
      </c>
      <c r="L3198" s="1" t="s">
        <v>13626</v>
      </c>
      <c r="M3198" s="1" t="s">
        <v>14932</v>
      </c>
      <c r="N3198" s="1" t="s">
        <v>14933</v>
      </c>
      <c r="O3198" s="1" t="s">
        <v>122</v>
      </c>
      <c r="P3198" s="1" t="s">
        <v>246</v>
      </c>
      <c r="Q3198" s="1" t="s">
        <v>247</v>
      </c>
      <c r="R3198" s="1" t="s">
        <v>14934</v>
      </c>
      <c r="S3198" s="1" t="s">
        <v>14017</v>
      </c>
      <c r="T3198" s="1" t="s">
        <v>312</v>
      </c>
      <c r="U3198" s="1" t="s">
        <v>13627</v>
      </c>
      <c r="V3198" s="18">
        <v>1.8506944444444444E-2</v>
      </c>
      <c r="W3198" s="18">
        <v>5.7766203703703702E-2</v>
      </c>
      <c r="X3198" s="18">
        <v>3.9259259259259258E-2</v>
      </c>
    </row>
    <row r="3199" spans="1:24" x14ac:dyDescent="0.2">
      <c r="A3199" s="1" t="s">
        <v>10894</v>
      </c>
      <c r="B3199" s="1" t="s">
        <v>115</v>
      </c>
      <c r="C3199" s="1" t="s">
        <v>15</v>
      </c>
      <c r="D3199" s="1" t="s">
        <v>243</v>
      </c>
      <c r="E3199" s="1" t="s">
        <v>53</v>
      </c>
      <c r="F3199" s="1" t="s">
        <v>120</v>
      </c>
      <c r="G3199" s="1" t="s">
        <v>116</v>
      </c>
      <c r="H3199" s="1" t="s">
        <v>40</v>
      </c>
      <c r="I3199" s="1" t="s">
        <v>117</v>
      </c>
      <c r="J3199" s="1" t="s">
        <v>81</v>
      </c>
      <c r="K3199" s="1" t="s">
        <v>111</v>
      </c>
      <c r="L3199" s="1" t="s">
        <v>10895</v>
      </c>
      <c r="M3199" s="1" t="s">
        <v>14935</v>
      </c>
      <c r="N3199" s="1" t="s">
        <v>14936</v>
      </c>
      <c r="O3199" s="1" t="s">
        <v>122</v>
      </c>
      <c r="P3199" s="1" t="s">
        <v>246</v>
      </c>
      <c r="Q3199" s="1" t="s">
        <v>247</v>
      </c>
      <c r="R3199" s="1" t="s">
        <v>14937</v>
      </c>
      <c r="S3199" s="1" t="s">
        <v>14146</v>
      </c>
      <c r="T3199" s="1" t="s">
        <v>13257</v>
      </c>
      <c r="U3199" s="1" t="s">
        <v>13258</v>
      </c>
      <c r="V3199" s="18">
        <v>3.5127314814814813E-2</v>
      </c>
      <c r="W3199" s="18">
        <v>5.3206018518518521E-2</v>
      </c>
      <c r="X3199" s="18">
        <v>1.8078703703703704E-2</v>
      </c>
    </row>
    <row r="3200" spans="1:24" x14ac:dyDescent="0.2">
      <c r="A3200" s="1" t="s">
        <v>10719</v>
      </c>
      <c r="B3200" s="1" t="s">
        <v>112</v>
      </c>
      <c r="C3200" s="1" t="s">
        <v>18</v>
      </c>
      <c r="D3200" s="1" t="s">
        <v>18</v>
      </c>
      <c r="E3200" s="1" t="s">
        <v>60</v>
      </c>
      <c r="F3200" s="1" t="s">
        <v>445</v>
      </c>
      <c r="G3200" s="1" t="s">
        <v>110</v>
      </c>
      <c r="H3200" s="1" t="s">
        <v>50</v>
      </c>
      <c r="I3200" s="1" t="s">
        <v>109</v>
      </c>
      <c r="J3200" s="1" t="s">
        <v>81</v>
      </c>
      <c r="K3200" s="1" t="s">
        <v>111</v>
      </c>
      <c r="L3200" s="1" t="s">
        <v>10723</v>
      </c>
      <c r="M3200" s="1" t="s">
        <v>14938</v>
      </c>
      <c r="N3200" s="1" t="s">
        <v>14939</v>
      </c>
      <c r="O3200" s="1" t="s">
        <v>122</v>
      </c>
      <c r="P3200" s="1" t="s">
        <v>266</v>
      </c>
      <c r="Q3200" s="1" t="s">
        <v>267</v>
      </c>
      <c r="R3200" s="1" t="s">
        <v>14940</v>
      </c>
      <c r="S3200" s="1" t="s">
        <v>14146</v>
      </c>
      <c r="T3200" s="1" t="s">
        <v>12956</v>
      </c>
      <c r="U3200" s="1" t="s">
        <v>12957</v>
      </c>
      <c r="V3200" s="18">
        <v>0.64072916666666668</v>
      </c>
      <c r="W3200" s="18">
        <v>0.64265046296296291</v>
      </c>
      <c r="X3200" s="18">
        <v>1.9212962962962962E-3</v>
      </c>
    </row>
    <row r="3201" spans="1:24" hidden="1" x14ac:dyDescent="0.2">
      <c r="A3201" s="1" t="s">
        <v>13628</v>
      </c>
      <c r="B3201" s="1" t="s">
        <v>173</v>
      </c>
      <c r="C3201" s="1" t="s">
        <v>462</v>
      </c>
      <c r="D3201" s="1" t="s">
        <v>251</v>
      </c>
      <c r="E3201" s="1" t="s">
        <v>13629</v>
      </c>
      <c r="F3201" s="1" t="s">
        <v>451</v>
      </c>
      <c r="G3201" s="1" t="s">
        <v>159</v>
      </c>
      <c r="H3201" s="1" t="s">
        <v>36</v>
      </c>
      <c r="I3201" s="1" t="s">
        <v>84</v>
      </c>
      <c r="J3201" s="1" t="s">
        <v>4186</v>
      </c>
      <c r="K3201" s="1" t="s">
        <v>114</v>
      </c>
      <c r="L3201" s="1" t="s">
        <v>13630</v>
      </c>
      <c r="M3201" s="1" t="s">
        <v>14941</v>
      </c>
      <c r="N3201" s="1" t="s">
        <v>14942</v>
      </c>
      <c r="O3201" s="1" t="s">
        <v>122</v>
      </c>
      <c r="P3201" s="1" t="s">
        <v>246</v>
      </c>
      <c r="Q3201" s="1" t="s">
        <v>247</v>
      </c>
      <c r="R3201" s="1" t="s">
        <v>14943</v>
      </c>
      <c r="S3201" s="1" t="s">
        <v>14068</v>
      </c>
      <c r="T3201" s="1" t="s">
        <v>13630</v>
      </c>
      <c r="V3201" s="18">
        <v>0</v>
      </c>
      <c r="W3201" s="18">
        <v>0</v>
      </c>
      <c r="X3201" s="18">
        <v>0</v>
      </c>
    </row>
    <row r="3202" spans="1:24" hidden="1" x14ac:dyDescent="0.2">
      <c r="A3202" s="1" t="s">
        <v>13631</v>
      </c>
      <c r="B3202" s="1" t="s">
        <v>132</v>
      </c>
      <c r="C3202" s="1" t="s">
        <v>242</v>
      </c>
      <c r="D3202" s="1" t="s">
        <v>251</v>
      </c>
      <c r="E3202" s="1" t="s">
        <v>281</v>
      </c>
      <c r="F3202" s="1" t="s">
        <v>282</v>
      </c>
      <c r="G3202" s="1" t="s">
        <v>110</v>
      </c>
      <c r="H3202" s="1" t="s">
        <v>50</v>
      </c>
      <c r="I3202" s="1" t="s">
        <v>109</v>
      </c>
      <c r="J3202" s="1" t="s">
        <v>4186</v>
      </c>
      <c r="K3202" s="1" t="s">
        <v>114</v>
      </c>
      <c r="L3202" s="1" t="s">
        <v>13632</v>
      </c>
      <c r="M3202" s="1" t="s">
        <v>14944</v>
      </c>
      <c r="N3202" s="1" t="s">
        <v>14945</v>
      </c>
      <c r="O3202" s="1" t="s">
        <v>122</v>
      </c>
      <c r="P3202" s="1" t="s">
        <v>246</v>
      </c>
      <c r="Q3202" s="1" t="s">
        <v>247</v>
      </c>
      <c r="R3202" s="1" t="s">
        <v>14946</v>
      </c>
      <c r="S3202" s="1" t="s">
        <v>14130</v>
      </c>
      <c r="T3202" s="1" t="s">
        <v>13633</v>
      </c>
      <c r="U3202" s="1" t="s">
        <v>13634</v>
      </c>
      <c r="V3202" s="18">
        <v>0</v>
      </c>
      <c r="W3202" s="18">
        <v>0</v>
      </c>
      <c r="X3202" s="18">
        <v>0</v>
      </c>
    </row>
    <row r="3203" spans="1:24" x14ac:dyDescent="0.2">
      <c r="A3203" s="1" t="s">
        <v>13635</v>
      </c>
      <c r="B3203" s="1" t="s">
        <v>115</v>
      </c>
      <c r="C3203" s="1" t="s">
        <v>20</v>
      </c>
      <c r="D3203" s="1" t="s">
        <v>243</v>
      </c>
      <c r="E3203" s="1" t="s">
        <v>59</v>
      </c>
      <c r="F3203" s="1" t="s">
        <v>120</v>
      </c>
      <c r="G3203" s="1" t="s">
        <v>116</v>
      </c>
      <c r="H3203" s="1" t="s">
        <v>40</v>
      </c>
      <c r="I3203" s="1" t="s">
        <v>117</v>
      </c>
      <c r="J3203" s="1" t="s">
        <v>81</v>
      </c>
      <c r="K3203" s="1" t="s">
        <v>13636</v>
      </c>
      <c r="L3203" s="1" t="s">
        <v>13637</v>
      </c>
      <c r="M3203" s="1" t="s">
        <v>14947</v>
      </c>
      <c r="N3203" s="1" t="s">
        <v>14948</v>
      </c>
      <c r="O3203" s="1" t="s">
        <v>122</v>
      </c>
      <c r="P3203" s="1" t="s">
        <v>266</v>
      </c>
      <c r="Q3203" s="1" t="s">
        <v>267</v>
      </c>
      <c r="R3203" s="1" t="s">
        <v>14949</v>
      </c>
      <c r="S3203" s="1" t="s">
        <v>14017</v>
      </c>
      <c r="T3203" s="1" t="s">
        <v>13638</v>
      </c>
      <c r="U3203" s="1" t="s">
        <v>13639</v>
      </c>
      <c r="V3203" s="18">
        <v>3.370034722222222</v>
      </c>
      <c r="W3203" s="18">
        <v>3.6135532407407407</v>
      </c>
      <c r="X3203" s="18">
        <v>0.2435185185185185</v>
      </c>
    </row>
    <row r="3204" spans="1:24" hidden="1" x14ac:dyDescent="0.2">
      <c r="A3204" s="1" t="s">
        <v>13047</v>
      </c>
      <c r="B3204" s="1" t="s">
        <v>132</v>
      </c>
      <c r="C3204" s="1" t="s">
        <v>251</v>
      </c>
      <c r="D3204" s="1" t="s">
        <v>257</v>
      </c>
      <c r="E3204" s="1" t="s">
        <v>297</v>
      </c>
      <c r="F3204" s="1" t="s">
        <v>219</v>
      </c>
      <c r="G3204" s="1" t="s">
        <v>116</v>
      </c>
      <c r="H3204" s="1" t="s">
        <v>40</v>
      </c>
      <c r="I3204" s="1" t="s">
        <v>117</v>
      </c>
      <c r="J3204" s="1" t="s">
        <v>81</v>
      </c>
      <c r="K3204" s="1" t="s">
        <v>150</v>
      </c>
      <c r="L3204" s="1" t="s">
        <v>9156</v>
      </c>
      <c r="M3204" s="1" t="s">
        <v>14950</v>
      </c>
      <c r="N3204" s="1" t="s">
        <v>14951</v>
      </c>
      <c r="O3204" s="1" t="s">
        <v>122</v>
      </c>
      <c r="P3204" s="1" t="s">
        <v>246</v>
      </c>
      <c r="Q3204" s="1" t="s">
        <v>247</v>
      </c>
      <c r="R3204" s="1" t="s">
        <v>14952</v>
      </c>
      <c r="S3204" s="1" t="s">
        <v>14054</v>
      </c>
      <c r="T3204" s="1" t="s">
        <v>13051</v>
      </c>
      <c r="U3204" s="1" t="s">
        <v>262</v>
      </c>
      <c r="V3204" s="18">
        <v>6.782407407407408E-3</v>
      </c>
      <c r="W3204" s="18">
        <v>3.2731481481481479E-2</v>
      </c>
      <c r="X3204" s="18">
        <v>2.5949074074074072E-2</v>
      </c>
    </row>
    <row r="3205" spans="1:24" hidden="1" x14ac:dyDescent="0.2">
      <c r="A3205" s="1" t="s">
        <v>12992</v>
      </c>
      <c r="B3205" s="1" t="s">
        <v>132</v>
      </c>
      <c r="C3205" s="1" t="s">
        <v>250</v>
      </c>
      <c r="D3205" s="1" t="s">
        <v>251</v>
      </c>
      <c r="E3205" s="1" t="s">
        <v>302</v>
      </c>
      <c r="F3205" s="1" t="s">
        <v>303</v>
      </c>
      <c r="G3205" s="1" t="s">
        <v>110</v>
      </c>
      <c r="H3205" s="1" t="s">
        <v>50</v>
      </c>
      <c r="I3205" s="1" t="s">
        <v>109</v>
      </c>
      <c r="J3205" s="1" t="s">
        <v>81</v>
      </c>
      <c r="K3205" s="1" t="s">
        <v>129</v>
      </c>
      <c r="L3205" s="1" t="s">
        <v>12812</v>
      </c>
      <c r="M3205" s="1" t="s">
        <v>14953</v>
      </c>
      <c r="N3205" s="1" t="s">
        <v>14954</v>
      </c>
      <c r="O3205" s="1" t="s">
        <v>122</v>
      </c>
      <c r="P3205" s="1" t="s">
        <v>246</v>
      </c>
      <c r="Q3205" s="1" t="s">
        <v>247</v>
      </c>
      <c r="R3205" s="1" t="s">
        <v>14955</v>
      </c>
      <c r="S3205" s="1" t="s">
        <v>14054</v>
      </c>
      <c r="T3205" s="1" t="s">
        <v>12812</v>
      </c>
      <c r="U3205" s="1" t="s">
        <v>276</v>
      </c>
      <c r="V3205" s="18">
        <v>0.1832175925925926</v>
      </c>
      <c r="W3205" s="18">
        <v>0.18429398148148149</v>
      </c>
      <c r="X3205" s="18">
        <v>1.0763888888888889E-3</v>
      </c>
    </row>
    <row r="3206" spans="1:24" hidden="1" x14ac:dyDescent="0.2">
      <c r="A3206" s="1" t="s">
        <v>13026</v>
      </c>
      <c r="B3206" s="1" t="s">
        <v>132</v>
      </c>
      <c r="C3206" s="1" t="s">
        <v>309</v>
      </c>
      <c r="D3206" s="1" t="s">
        <v>374</v>
      </c>
      <c r="E3206" s="1" t="s">
        <v>284</v>
      </c>
      <c r="F3206" s="1" t="s">
        <v>442</v>
      </c>
      <c r="G3206" s="1" t="s">
        <v>116</v>
      </c>
      <c r="H3206" s="1" t="s">
        <v>40</v>
      </c>
      <c r="I3206" s="1" t="s">
        <v>117</v>
      </c>
      <c r="J3206" s="1" t="s">
        <v>80</v>
      </c>
      <c r="K3206" s="1" t="s">
        <v>473</v>
      </c>
      <c r="L3206" s="1" t="s">
        <v>954</v>
      </c>
      <c r="M3206" s="1" t="s">
        <v>14956</v>
      </c>
      <c r="N3206" s="1" t="s">
        <v>14957</v>
      </c>
      <c r="O3206" s="1" t="s">
        <v>122</v>
      </c>
      <c r="P3206" s="1" t="s">
        <v>199</v>
      </c>
      <c r="Q3206" s="1" t="s">
        <v>115</v>
      </c>
      <c r="R3206" s="1" t="s">
        <v>14958</v>
      </c>
      <c r="S3206" s="1" t="s">
        <v>14054</v>
      </c>
      <c r="T3206" s="1" t="s">
        <v>13030</v>
      </c>
      <c r="V3206" s="18">
        <v>1.7824074074074072E-3</v>
      </c>
      <c r="W3206" s="18">
        <v>7.3842592592592597E-3</v>
      </c>
      <c r="X3206" s="18">
        <v>5.6018518518518518E-3</v>
      </c>
    </row>
    <row r="3207" spans="1:24" x14ac:dyDescent="0.2">
      <c r="A3207" s="1" t="s">
        <v>10889</v>
      </c>
      <c r="B3207" s="1" t="s">
        <v>199</v>
      </c>
      <c r="C3207" s="1" t="s">
        <v>14</v>
      </c>
      <c r="D3207" s="1" t="s">
        <v>14</v>
      </c>
      <c r="E3207" s="1" t="s">
        <v>52</v>
      </c>
      <c r="F3207" s="1" t="s">
        <v>452</v>
      </c>
      <c r="G3207" s="1" t="s">
        <v>116</v>
      </c>
      <c r="H3207" s="1" t="s">
        <v>40</v>
      </c>
      <c r="I3207" s="1" t="s">
        <v>117</v>
      </c>
      <c r="J3207" s="1" t="s">
        <v>81</v>
      </c>
      <c r="K3207" s="1" t="s">
        <v>111</v>
      </c>
      <c r="L3207" s="1" t="s">
        <v>10893</v>
      </c>
      <c r="M3207" s="1" t="s">
        <v>14959</v>
      </c>
      <c r="N3207" s="1" t="s">
        <v>14960</v>
      </c>
      <c r="O3207" s="1" t="s">
        <v>122</v>
      </c>
      <c r="P3207" s="1" t="s">
        <v>199</v>
      </c>
      <c r="Q3207" s="1" t="s">
        <v>401</v>
      </c>
      <c r="R3207" s="1" t="s">
        <v>14961</v>
      </c>
      <c r="S3207" s="1" t="s">
        <v>14146</v>
      </c>
      <c r="T3207" s="1" t="s">
        <v>10893</v>
      </c>
      <c r="U3207" s="1" t="s">
        <v>13215</v>
      </c>
      <c r="V3207" s="18">
        <v>0</v>
      </c>
      <c r="W3207" s="18">
        <v>7.3599537037037033E-2</v>
      </c>
      <c r="X3207" s="18">
        <v>7.3599537037037033E-2</v>
      </c>
    </row>
    <row r="3208" spans="1:24" hidden="1" x14ac:dyDescent="0.2">
      <c r="A3208" s="1" t="s">
        <v>13278</v>
      </c>
      <c r="B3208" s="1" t="s">
        <v>132</v>
      </c>
      <c r="C3208" s="1" t="s">
        <v>309</v>
      </c>
      <c r="D3208" s="1" t="s">
        <v>257</v>
      </c>
      <c r="E3208" s="1" t="s">
        <v>328</v>
      </c>
      <c r="F3208" s="1" t="s">
        <v>471</v>
      </c>
      <c r="G3208" s="1" t="s">
        <v>116</v>
      </c>
      <c r="H3208" s="1" t="s">
        <v>40</v>
      </c>
      <c r="I3208" s="1" t="s">
        <v>117</v>
      </c>
      <c r="J3208" s="1" t="s">
        <v>81</v>
      </c>
      <c r="K3208" s="1" t="s">
        <v>285</v>
      </c>
      <c r="L3208" s="1" t="s">
        <v>13279</v>
      </c>
      <c r="M3208" s="1" t="s">
        <v>14962</v>
      </c>
      <c r="N3208" s="1" t="s">
        <v>14963</v>
      </c>
      <c r="O3208" s="1" t="s">
        <v>122</v>
      </c>
      <c r="P3208" s="1" t="s">
        <v>199</v>
      </c>
      <c r="Q3208" s="1" t="s">
        <v>115</v>
      </c>
      <c r="R3208" s="1" t="s">
        <v>14964</v>
      </c>
      <c r="S3208" s="1" t="s">
        <v>13996</v>
      </c>
      <c r="T3208" s="1" t="s">
        <v>13283</v>
      </c>
      <c r="U3208" s="1" t="s">
        <v>375</v>
      </c>
      <c r="V3208" s="18">
        <v>2.2430555555555554E-2</v>
      </c>
      <c r="W3208" s="18">
        <v>0.26556712962962964</v>
      </c>
      <c r="X3208" s="18">
        <v>0.24313657407407407</v>
      </c>
    </row>
    <row r="3209" spans="1:24" hidden="1" x14ac:dyDescent="0.2">
      <c r="A3209" s="1" t="s">
        <v>4147</v>
      </c>
      <c r="B3209" s="1" t="s">
        <v>124</v>
      </c>
      <c r="C3209" s="1" t="s">
        <v>18</v>
      </c>
      <c r="D3209" s="1" t="s">
        <v>277</v>
      </c>
      <c r="E3209" s="1" t="s">
        <v>60</v>
      </c>
      <c r="F3209" s="1" t="s">
        <v>125</v>
      </c>
      <c r="G3209" s="1" t="s">
        <v>123</v>
      </c>
      <c r="H3209" s="1" t="s">
        <v>50</v>
      </c>
      <c r="I3209" s="1" t="s">
        <v>109</v>
      </c>
      <c r="J3209" s="1" t="s">
        <v>80</v>
      </c>
      <c r="K3209" s="1" t="s">
        <v>126</v>
      </c>
      <c r="L3209" s="1" t="s">
        <v>4150</v>
      </c>
      <c r="M3209" s="1" t="s">
        <v>14965</v>
      </c>
      <c r="N3209" s="1" t="s">
        <v>14965</v>
      </c>
      <c r="O3209" s="1" t="s">
        <v>122</v>
      </c>
      <c r="P3209" s="1" t="s">
        <v>278</v>
      </c>
      <c r="Q3209" s="1" t="s">
        <v>278</v>
      </c>
      <c r="R3209" s="1" t="s">
        <v>14966</v>
      </c>
      <c r="S3209" s="1" t="s">
        <v>13989</v>
      </c>
      <c r="T3209" s="1" t="s">
        <v>12704</v>
      </c>
      <c r="U3209" s="1" t="s">
        <v>12705</v>
      </c>
      <c r="V3209" s="18">
        <v>1.4393634259259258</v>
      </c>
      <c r="W3209" s="18">
        <v>1.4428356481481481</v>
      </c>
      <c r="X3209" s="18">
        <v>3.472222222222222E-3</v>
      </c>
    </row>
    <row r="3210" spans="1:24" x14ac:dyDescent="0.2">
      <c r="A3210" s="1" t="s">
        <v>10880</v>
      </c>
      <c r="B3210" s="1" t="s">
        <v>112</v>
      </c>
      <c r="C3210" s="1" t="s">
        <v>18</v>
      </c>
      <c r="D3210" s="1" t="s">
        <v>18</v>
      </c>
      <c r="E3210" s="1" t="s">
        <v>499</v>
      </c>
      <c r="F3210" s="1" t="s">
        <v>1770</v>
      </c>
      <c r="G3210" s="1" t="s">
        <v>110</v>
      </c>
      <c r="H3210" s="1" t="s">
        <v>50</v>
      </c>
      <c r="I3210" s="1" t="s">
        <v>109</v>
      </c>
      <c r="J3210" s="1" t="s">
        <v>81</v>
      </c>
      <c r="K3210" s="1" t="s">
        <v>111</v>
      </c>
      <c r="L3210" s="1" t="s">
        <v>10883</v>
      </c>
      <c r="M3210" s="1" t="s">
        <v>14967</v>
      </c>
      <c r="N3210" s="1" t="s">
        <v>14968</v>
      </c>
      <c r="O3210" s="1" t="s">
        <v>122</v>
      </c>
      <c r="P3210" s="1" t="s">
        <v>266</v>
      </c>
      <c r="Q3210" s="1" t="s">
        <v>267</v>
      </c>
      <c r="R3210" s="1" t="s">
        <v>14968</v>
      </c>
      <c r="S3210" s="1" t="s">
        <v>14146</v>
      </c>
      <c r="T3210" s="1" t="s">
        <v>10883</v>
      </c>
      <c r="V3210" s="18">
        <v>0</v>
      </c>
      <c r="W3210" s="18">
        <v>5.7870370370370378E-4</v>
      </c>
      <c r="X3210" s="18">
        <v>5.7870370370370378E-4</v>
      </c>
    </row>
    <row r="3211" spans="1:24" x14ac:dyDescent="0.2">
      <c r="A3211" s="1" t="s">
        <v>10852</v>
      </c>
      <c r="B3211" s="1" t="s">
        <v>167</v>
      </c>
      <c r="C3211" s="1" t="s">
        <v>22</v>
      </c>
      <c r="D3211" s="1" t="s">
        <v>22</v>
      </c>
      <c r="E3211" s="1" t="s">
        <v>665</v>
      </c>
      <c r="F3211" s="1" t="s">
        <v>667</v>
      </c>
      <c r="G3211" s="1" t="s">
        <v>116</v>
      </c>
      <c r="H3211" s="1" t="s">
        <v>50</v>
      </c>
      <c r="I3211" s="1" t="s">
        <v>109</v>
      </c>
      <c r="J3211" s="1" t="s">
        <v>81</v>
      </c>
      <c r="K3211" s="1" t="s">
        <v>111</v>
      </c>
      <c r="L3211" s="1" t="s">
        <v>10856</v>
      </c>
      <c r="M3211" s="1" t="s">
        <v>14969</v>
      </c>
      <c r="N3211" s="1" t="s">
        <v>14970</v>
      </c>
      <c r="O3211" s="1" t="s">
        <v>122</v>
      </c>
      <c r="P3211" s="1" t="s">
        <v>266</v>
      </c>
      <c r="Q3211" s="1" t="s">
        <v>1046</v>
      </c>
      <c r="R3211" s="1" t="s">
        <v>14971</v>
      </c>
      <c r="S3211" s="1" t="s">
        <v>14146</v>
      </c>
      <c r="T3211" s="1" t="s">
        <v>12901</v>
      </c>
      <c r="U3211" s="1" t="s">
        <v>1048</v>
      </c>
      <c r="V3211" s="18">
        <v>0</v>
      </c>
      <c r="W3211" s="18">
        <v>2.5752314814814815E-2</v>
      </c>
      <c r="X3211" s="18">
        <v>2.5752314814814815E-2</v>
      </c>
    </row>
    <row r="3212" spans="1:24" x14ac:dyDescent="0.2">
      <c r="A3212" s="1" t="s">
        <v>10857</v>
      </c>
      <c r="B3212" s="1" t="s">
        <v>115</v>
      </c>
      <c r="C3212" s="1" t="s">
        <v>19</v>
      </c>
      <c r="D3212" s="1" t="s">
        <v>243</v>
      </c>
      <c r="E3212" s="1" t="s">
        <v>63</v>
      </c>
      <c r="F3212" s="1" t="s">
        <v>120</v>
      </c>
      <c r="G3212" s="1" t="s">
        <v>116</v>
      </c>
      <c r="H3212" s="1" t="s">
        <v>40</v>
      </c>
      <c r="I3212" s="1" t="s">
        <v>117</v>
      </c>
      <c r="J3212" s="1" t="s">
        <v>81</v>
      </c>
      <c r="K3212" s="1" t="s">
        <v>897</v>
      </c>
      <c r="L3212" s="1" t="s">
        <v>10861</v>
      </c>
      <c r="M3212" s="1" t="s">
        <v>14972</v>
      </c>
      <c r="N3212" s="1" t="s">
        <v>14973</v>
      </c>
      <c r="O3212" s="1" t="s">
        <v>122</v>
      </c>
      <c r="P3212" s="1" t="s">
        <v>246</v>
      </c>
      <c r="Q3212" s="1" t="s">
        <v>247</v>
      </c>
      <c r="R3212" s="1" t="s">
        <v>14974</v>
      </c>
      <c r="S3212" s="1" t="s">
        <v>14146</v>
      </c>
      <c r="T3212" s="1" t="s">
        <v>13182</v>
      </c>
      <c r="U3212" s="1" t="s">
        <v>422</v>
      </c>
      <c r="V3212" s="18">
        <v>2.4826388888888887E-2</v>
      </c>
      <c r="W3212" s="18">
        <v>0.11710648148148149</v>
      </c>
      <c r="X3212" s="18">
        <v>9.228009259259258E-2</v>
      </c>
    </row>
    <row r="3213" spans="1:24" hidden="1" x14ac:dyDescent="0.2">
      <c r="A3213" s="1" t="s">
        <v>13187</v>
      </c>
      <c r="B3213" s="1" t="s">
        <v>132</v>
      </c>
      <c r="C3213" s="1" t="s">
        <v>309</v>
      </c>
      <c r="D3213" s="1" t="s">
        <v>257</v>
      </c>
      <c r="E3213" s="1" t="s">
        <v>284</v>
      </c>
      <c r="F3213" s="1" t="s">
        <v>471</v>
      </c>
      <c r="G3213" s="1" t="s">
        <v>116</v>
      </c>
      <c r="H3213" s="1" t="s">
        <v>40</v>
      </c>
      <c r="I3213" s="1" t="s">
        <v>117</v>
      </c>
      <c r="J3213" s="1" t="s">
        <v>81</v>
      </c>
      <c r="K3213" s="1" t="s">
        <v>427</v>
      </c>
      <c r="L3213" s="1" t="s">
        <v>428</v>
      </c>
      <c r="M3213" s="1" t="s">
        <v>14975</v>
      </c>
      <c r="N3213" s="1" t="s">
        <v>14976</v>
      </c>
      <c r="O3213" s="1" t="s">
        <v>122</v>
      </c>
      <c r="P3213" s="1" t="s">
        <v>199</v>
      </c>
      <c r="Q3213" s="1" t="s">
        <v>115</v>
      </c>
      <c r="R3213" s="1" t="s">
        <v>14977</v>
      </c>
      <c r="S3213" s="1" t="s">
        <v>14146</v>
      </c>
      <c r="T3213" s="1" t="s">
        <v>13007</v>
      </c>
      <c r="V3213" s="18">
        <v>1.8055555555555557E-3</v>
      </c>
      <c r="W3213" s="18">
        <v>5.9143518518518521E-3</v>
      </c>
      <c r="X3213" s="18">
        <v>4.108796296296297E-3</v>
      </c>
    </row>
    <row r="3214" spans="1:24" hidden="1" x14ac:dyDescent="0.2">
      <c r="A3214" s="1" t="s">
        <v>13640</v>
      </c>
      <c r="B3214" s="1" t="s">
        <v>132</v>
      </c>
      <c r="C3214" s="1" t="s">
        <v>256</v>
      </c>
      <c r="D3214" s="1" t="s">
        <v>257</v>
      </c>
      <c r="E3214" s="1" t="s">
        <v>258</v>
      </c>
      <c r="F3214" s="1" t="s">
        <v>219</v>
      </c>
      <c r="G3214" s="1" t="s">
        <v>116</v>
      </c>
      <c r="H3214" s="1" t="s">
        <v>40</v>
      </c>
      <c r="I3214" s="1" t="s">
        <v>117</v>
      </c>
      <c r="J3214" s="1" t="s">
        <v>81</v>
      </c>
      <c r="K3214" s="1" t="s">
        <v>259</v>
      </c>
      <c r="L3214" s="1" t="s">
        <v>260</v>
      </c>
      <c r="M3214" s="1" t="s">
        <v>14978</v>
      </c>
      <c r="N3214" s="1" t="s">
        <v>14979</v>
      </c>
      <c r="O3214" s="1" t="s">
        <v>122</v>
      </c>
      <c r="P3214" s="1" t="s">
        <v>199</v>
      </c>
      <c r="Q3214" s="1" t="s">
        <v>115</v>
      </c>
      <c r="R3214" s="1" t="s">
        <v>14980</v>
      </c>
      <c r="S3214" s="1" t="s">
        <v>14017</v>
      </c>
      <c r="T3214" s="1" t="s">
        <v>13641</v>
      </c>
      <c r="V3214" s="18">
        <v>0.11670138888888888</v>
      </c>
      <c r="W3214" s="18">
        <v>0.13824074074074075</v>
      </c>
      <c r="X3214" s="18">
        <v>2.1539351851851851E-2</v>
      </c>
    </row>
    <row r="3215" spans="1:24" hidden="1" x14ac:dyDescent="0.2">
      <c r="A3215" s="1" t="s">
        <v>13642</v>
      </c>
      <c r="B3215" s="1" t="s">
        <v>132</v>
      </c>
      <c r="C3215" s="1" t="s">
        <v>256</v>
      </c>
      <c r="D3215" s="1" t="s">
        <v>257</v>
      </c>
      <c r="E3215" s="1" t="s">
        <v>258</v>
      </c>
      <c r="F3215" s="1" t="s">
        <v>219</v>
      </c>
      <c r="G3215" s="1" t="s">
        <v>116</v>
      </c>
      <c r="H3215" s="1" t="s">
        <v>40</v>
      </c>
      <c r="I3215" s="1" t="s">
        <v>117</v>
      </c>
      <c r="J3215" s="1" t="s">
        <v>81</v>
      </c>
      <c r="K3215" s="1" t="s">
        <v>259</v>
      </c>
      <c r="L3215" s="1" t="s">
        <v>260</v>
      </c>
      <c r="M3215" s="1" t="s">
        <v>14981</v>
      </c>
      <c r="N3215" s="1" t="s">
        <v>14982</v>
      </c>
      <c r="O3215" s="1" t="s">
        <v>122</v>
      </c>
      <c r="P3215" s="1" t="s">
        <v>199</v>
      </c>
      <c r="Q3215" s="1" t="s">
        <v>115</v>
      </c>
      <c r="R3215" s="1" t="s">
        <v>14983</v>
      </c>
      <c r="S3215" s="1" t="s">
        <v>14017</v>
      </c>
      <c r="T3215" s="1" t="s">
        <v>13641</v>
      </c>
      <c r="V3215" s="18">
        <v>0.11680555555555555</v>
      </c>
      <c r="W3215" s="18">
        <v>0.13775462962962962</v>
      </c>
      <c r="X3215" s="18">
        <v>2.0949074074074075E-2</v>
      </c>
    </row>
    <row r="3216" spans="1:24" hidden="1" x14ac:dyDescent="0.2">
      <c r="A3216" s="1" t="s">
        <v>13643</v>
      </c>
      <c r="B3216" s="1" t="s">
        <v>132</v>
      </c>
      <c r="C3216" s="1" t="s">
        <v>256</v>
      </c>
      <c r="D3216" s="1" t="s">
        <v>257</v>
      </c>
      <c r="E3216" s="1" t="s">
        <v>258</v>
      </c>
      <c r="F3216" s="1" t="s">
        <v>219</v>
      </c>
      <c r="G3216" s="1" t="s">
        <v>116</v>
      </c>
      <c r="H3216" s="1" t="s">
        <v>40</v>
      </c>
      <c r="I3216" s="1" t="s">
        <v>117</v>
      </c>
      <c r="J3216" s="1" t="s">
        <v>81</v>
      </c>
      <c r="K3216" s="1" t="s">
        <v>259</v>
      </c>
      <c r="L3216" s="1" t="s">
        <v>260</v>
      </c>
      <c r="M3216" s="1" t="s">
        <v>14984</v>
      </c>
      <c r="N3216" s="1" t="s">
        <v>14985</v>
      </c>
      <c r="O3216" s="1" t="s">
        <v>122</v>
      </c>
      <c r="P3216" s="1" t="s">
        <v>199</v>
      </c>
      <c r="Q3216" s="1" t="s">
        <v>115</v>
      </c>
      <c r="R3216" s="1" t="s">
        <v>14986</v>
      </c>
      <c r="S3216" s="1" t="s">
        <v>14017</v>
      </c>
      <c r="T3216" s="1" t="s">
        <v>13641</v>
      </c>
      <c r="V3216" s="18">
        <v>0.11699074074074074</v>
      </c>
      <c r="W3216" s="18">
        <v>0.13721064814814815</v>
      </c>
      <c r="X3216" s="18">
        <v>2.0219907407407409E-2</v>
      </c>
    </row>
    <row r="3217" spans="1:24" x14ac:dyDescent="0.2">
      <c r="A3217" s="1" t="s">
        <v>10547</v>
      </c>
      <c r="B3217" s="1" t="s">
        <v>115</v>
      </c>
      <c r="C3217" s="1" t="s">
        <v>18</v>
      </c>
      <c r="D3217" s="1" t="s">
        <v>374</v>
      </c>
      <c r="E3217" s="1" t="s">
        <v>57</v>
      </c>
      <c r="F3217" s="1" t="s">
        <v>442</v>
      </c>
      <c r="G3217" s="1" t="s">
        <v>110</v>
      </c>
      <c r="H3217" s="1" t="s">
        <v>50</v>
      </c>
      <c r="I3217" s="1" t="s">
        <v>109</v>
      </c>
      <c r="J3217" s="1" t="s">
        <v>81</v>
      </c>
      <c r="K3217" s="1" t="s">
        <v>114</v>
      </c>
      <c r="L3217" s="1" t="s">
        <v>10551</v>
      </c>
      <c r="M3217" s="1" t="s">
        <v>14987</v>
      </c>
      <c r="N3217" s="1" t="s">
        <v>14988</v>
      </c>
      <c r="O3217" s="1" t="s">
        <v>122</v>
      </c>
      <c r="P3217" s="1" t="s">
        <v>246</v>
      </c>
      <c r="Q3217" s="1" t="s">
        <v>247</v>
      </c>
      <c r="R3217" s="1" t="s">
        <v>14989</v>
      </c>
      <c r="S3217" s="1" t="s">
        <v>14054</v>
      </c>
      <c r="T3217" s="1" t="s">
        <v>12954</v>
      </c>
      <c r="U3217" s="1" t="s">
        <v>12955</v>
      </c>
      <c r="V3217" s="18">
        <v>1.7106481481481483E-2</v>
      </c>
      <c r="W3217" s="18">
        <v>0.11731481481481482</v>
      </c>
      <c r="X3217" s="18">
        <v>0.10020833333333334</v>
      </c>
    </row>
    <row r="3218" spans="1:24" hidden="1" x14ac:dyDescent="0.2">
      <c r="A3218" s="1" t="s">
        <v>13644</v>
      </c>
      <c r="B3218" s="1" t="s">
        <v>132</v>
      </c>
      <c r="C3218" s="1" t="s">
        <v>256</v>
      </c>
      <c r="D3218" s="1" t="s">
        <v>257</v>
      </c>
      <c r="E3218" s="1" t="s">
        <v>258</v>
      </c>
      <c r="F3218" s="1" t="s">
        <v>219</v>
      </c>
      <c r="G3218" s="1" t="s">
        <v>116</v>
      </c>
      <c r="H3218" s="1" t="s">
        <v>40</v>
      </c>
      <c r="I3218" s="1" t="s">
        <v>117</v>
      </c>
      <c r="J3218" s="1" t="s">
        <v>81</v>
      </c>
      <c r="K3218" s="1" t="s">
        <v>259</v>
      </c>
      <c r="L3218" s="1" t="s">
        <v>260</v>
      </c>
      <c r="M3218" s="1" t="s">
        <v>14990</v>
      </c>
      <c r="N3218" s="1" t="s">
        <v>14991</v>
      </c>
      <c r="O3218" s="1" t="s">
        <v>122</v>
      </c>
      <c r="P3218" s="1" t="s">
        <v>199</v>
      </c>
      <c r="Q3218" s="1" t="s">
        <v>115</v>
      </c>
      <c r="R3218" s="1" t="s">
        <v>14992</v>
      </c>
      <c r="S3218" s="1" t="s">
        <v>14017</v>
      </c>
      <c r="T3218" s="1" t="s">
        <v>13641</v>
      </c>
      <c r="V3218" s="18">
        <v>0.1170138888888889</v>
      </c>
      <c r="W3218" s="18">
        <v>0.13582175925925927</v>
      </c>
      <c r="X3218" s="18">
        <v>1.8807870370370371E-2</v>
      </c>
    </row>
    <row r="3219" spans="1:24" hidden="1" x14ac:dyDescent="0.2">
      <c r="A3219" s="1" t="s">
        <v>13645</v>
      </c>
      <c r="B3219" s="1" t="s">
        <v>132</v>
      </c>
      <c r="C3219" s="1" t="s">
        <v>256</v>
      </c>
      <c r="D3219" s="1" t="s">
        <v>257</v>
      </c>
      <c r="E3219" s="1" t="s">
        <v>258</v>
      </c>
      <c r="F3219" s="1" t="s">
        <v>219</v>
      </c>
      <c r="G3219" s="1" t="s">
        <v>116</v>
      </c>
      <c r="H3219" s="1" t="s">
        <v>40</v>
      </c>
      <c r="I3219" s="1" t="s">
        <v>117</v>
      </c>
      <c r="J3219" s="1" t="s">
        <v>81</v>
      </c>
      <c r="K3219" s="1" t="s">
        <v>259</v>
      </c>
      <c r="L3219" s="1" t="s">
        <v>260</v>
      </c>
      <c r="M3219" s="1" t="s">
        <v>14993</v>
      </c>
      <c r="N3219" s="1" t="s">
        <v>14994</v>
      </c>
      <c r="O3219" s="1" t="s">
        <v>122</v>
      </c>
      <c r="P3219" s="1" t="s">
        <v>199</v>
      </c>
      <c r="Q3219" s="1" t="s">
        <v>115</v>
      </c>
      <c r="R3219" s="1" t="s">
        <v>14995</v>
      </c>
      <c r="S3219" s="1" t="s">
        <v>14017</v>
      </c>
      <c r="T3219" s="1" t="s">
        <v>13641</v>
      </c>
      <c r="V3219" s="18">
        <v>0.1169675925925926</v>
      </c>
      <c r="W3219" s="18">
        <v>0.13528935185185184</v>
      </c>
      <c r="X3219" s="18">
        <v>1.832175925925926E-2</v>
      </c>
    </row>
    <row r="3220" spans="1:24" hidden="1" x14ac:dyDescent="0.2">
      <c r="A3220" s="1" t="s">
        <v>13646</v>
      </c>
      <c r="B3220" s="1" t="s">
        <v>132</v>
      </c>
      <c r="C3220" s="1" t="s">
        <v>256</v>
      </c>
      <c r="D3220" s="1" t="s">
        <v>257</v>
      </c>
      <c r="E3220" s="1" t="s">
        <v>258</v>
      </c>
      <c r="F3220" s="1" t="s">
        <v>219</v>
      </c>
      <c r="G3220" s="1" t="s">
        <v>116</v>
      </c>
      <c r="H3220" s="1" t="s">
        <v>40</v>
      </c>
      <c r="I3220" s="1" t="s">
        <v>117</v>
      </c>
      <c r="J3220" s="1" t="s">
        <v>81</v>
      </c>
      <c r="K3220" s="1" t="s">
        <v>259</v>
      </c>
      <c r="L3220" s="1" t="s">
        <v>260</v>
      </c>
      <c r="M3220" s="1" t="s">
        <v>14996</v>
      </c>
      <c r="N3220" s="1" t="s">
        <v>14997</v>
      </c>
      <c r="O3220" s="1" t="s">
        <v>122</v>
      </c>
      <c r="P3220" s="1" t="s">
        <v>199</v>
      </c>
      <c r="Q3220" s="1" t="s">
        <v>115</v>
      </c>
      <c r="R3220" s="1" t="s">
        <v>14998</v>
      </c>
      <c r="S3220" s="1" t="s">
        <v>14017</v>
      </c>
      <c r="T3220" s="1" t="s">
        <v>13641</v>
      </c>
      <c r="V3220" s="18">
        <v>0.11725694444444446</v>
      </c>
      <c r="W3220" s="18">
        <v>0.13493055555555555</v>
      </c>
      <c r="X3220" s="18">
        <v>1.7673611111111109E-2</v>
      </c>
    </row>
    <row r="3221" spans="1:24" hidden="1" x14ac:dyDescent="0.2">
      <c r="A3221" s="1" t="s">
        <v>12794</v>
      </c>
      <c r="B3221" s="1" t="s">
        <v>132</v>
      </c>
      <c r="C3221" s="1" t="s">
        <v>250</v>
      </c>
      <c r="D3221" s="1" t="s">
        <v>251</v>
      </c>
      <c r="E3221" s="1" t="s">
        <v>302</v>
      </c>
      <c r="F3221" s="1" t="s">
        <v>303</v>
      </c>
      <c r="G3221" s="1" t="s">
        <v>110</v>
      </c>
      <c r="H3221" s="1" t="s">
        <v>50</v>
      </c>
      <c r="I3221" s="1" t="s">
        <v>109</v>
      </c>
      <c r="J3221" s="1" t="s">
        <v>4186</v>
      </c>
      <c r="K3221" s="1" t="s">
        <v>129</v>
      </c>
      <c r="L3221" s="1" t="s">
        <v>12795</v>
      </c>
      <c r="M3221" s="1" t="s">
        <v>14999</v>
      </c>
      <c r="N3221" s="1" t="s">
        <v>15000</v>
      </c>
      <c r="O3221" s="1" t="s">
        <v>122</v>
      </c>
      <c r="P3221" s="1" t="s">
        <v>246</v>
      </c>
      <c r="Q3221" s="1" t="s">
        <v>247</v>
      </c>
      <c r="R3221" s="1" t="s">
        <v>15001</v>
      </c>
      <c r="S3221" s="1" t="s">
        <v>13989</v>
      </c>
      <c r="T3221" s="1" t="s">
        <v>12795</v>
      </c>
      <c r="U3221" s="1" t="s">
        <v>305</v>
      </c>
      <c r="V3221" s="18">
        <v>0</v>
      </c>
      <c r="W3221" s="18">
        <v>0</v>
      </c>
      <c r="X3221" s="18">
        <v>0</v>
      </c>
    </row>
    <row r="3222" spans="1:24" x14ac:dyDescent="0.2">
      <c r="A3222" s="1" t="s">
        <v>10395</v>
      </c>
      <c r="B3222" s="1" t="s">
        <v>115</v>
      </c>
      <c r="C3222" s="1" t="s">
        <v>19</v>
      </c>
      <c r="D3222" s="1" t="s">
        <v>243</v>
      </c>
      <c r="E3222" s="1" t="s">
        <v>63</v>
      </c>
      <c r="F3222" s="1" t="s">
        <v>144</v>
      </c>
      <c r="G3222" s="1" t="s">
        <v>116</v>
      </c>
      <c r="H3222" s="1" t="s">
        <v>40</v>
      </c>
      <c r="I3222" s="1" t="s">
        <v>117</v>
      </c>
      <c r="J3222" s="1" t="s">
        <v>81</v>
      </c>
      <c r="K3222" s="1" t="s">
        <v>200</v>
      </c>
      <c r="L3222" s="1" t="s">
        <v>10399</v>
      </c>
      <c r="M3222" s="1" t="s">
        <v>15002</v>
      </c>
      <c r="N3222" s="1" t="s">
        <v>15003</v>
      </c>
      <c r="O3222" s="1" t="s">
        <v>122</v>
      </c>
      <c r="P3222" s="1" t="s">
        <v>246</v>
      </c>
      <c r="Q3222" s="1" t="s">
        <v>247</v>
      </c>
      <c r="R3222" s="1" t="s">
        <v>15004</v>
      </c>
      <c r="S3222" s="1" t="s">
        <v>13989</v>
      </c>
      <c r="T3222" s="1" t="s">
        <v>12840</v>
      </c>
      <c r="U3222" s="1" t="s">
        <v>12841</v>
      </c>
      <c r="V3222" s="18">
        <v>0</v>
      </c>
      <c r="W3222" s="18">
        <v>9.9178240740740733E-2</v>
      </c>
      <c r="X3222" s="18">
        <v>9.9178240740740733E-2</v>
      </c>
    </row>
    <row r="3223" spans="1:24" x14ac:dyDescent="0.2">
      <c r="A3223" s="1" t="s">
        <v>10811</v>
      </c>
      <c r="B3223" s="1" t="s">
        <v>115</v>
      </c>
      <c r="C3223" s="1" t="s">
        <v>20</v>
      </c>
      <c r="D3223" s="1" t="s">
        <v>243</v>
      </c>
      <c r="E3223" s="1" t="s">
        <v>65</v>
      </c>
      <c r="F3223" s="1" t="s">
        <v>156</v>
      </c>
      <c r="G3223" s="1" t="s">
        <v>116</v>
      </c>
      <c r="H3223" s="1" t="s">
        <v>40</v>
      </c>
      <c r="I3223" s="1" t="s">
        <v>117</v>
      </c>
      <c r="J3223" s="1" t="s">
        <v>81</v>
      </c>
      <c r="K3223" s="1" t="s">
        <v>111</v>
      </c>
      <c r="L3223" s="1" t="s">
        <v>10815</v>
      </c>
      <c r="M3223" s="1" t="s">
        <v>15005</v>
      </c>
      <c r="N3223" s="1" t="s">
        <v>15006</v>
      </c>
      <c r="O3223" s="1" t="s">
        <v>122</v>
      </c>
      <c r="P3223" s="1" t="s">
        <v>246</v>
      </c>
      <c r="Q3223" s="1" t="s">
        <v>247</v>
      </c>
      <c r="R3223" s="1" t="s">
        <v>15007</v>
      </c>
      <c r="S3223" s="1" t="s">
        <v>14146</v>
      </c>
      <c r="T3223" s="1" t="s">
        <v>13102</v>
      </c>
      <c r="U3223" s="1" t="s">
        <v>13103</v>
      </c>
      <c r="V3223" s="18">
        <v>0.45140046296296293</v>
      </c>
      <c r="W3223" s="18">
        <v>0.72697916666666673</v>
      </c>
      <c r="X3223" s="18">
        <v>0.27557870370370369</v>
      </c>
    </row>
    <row r="3224" spans="1:24" x14ac:dyDescent="0.2">
      <c r="A3224" s="1" t="s">
        <v>10631</v>
      </c>
      <c r="B3224" s="1" t="s">
        <v>167</v>
      </c>
      <c r="C3224" s="1" t="s">
        <v>22</v>
      </c>
      <c r="D3224" s="1" t="s">
        <v>22</v>
      </c>
      <c r="E3224" s="1" t="s">
        <v>46</v>
      </c>
      <c r="F3224" s="1" t="s">
        <v>171</v>
      </c>
      <c r="G3224" s="1" t="s">
        <v>110</v>
      </c>
      <c r="H3224" s="1" t="s">
        <v>50</v>
      </c>
      <c r="I3224" s="1" t="s">
        <v>109</v>
      </c>
      <c r="J3224" s="1" t="s">
        <v>81</v>
      </c>
      <c r="K3224" s="1" t="s">
        <v>129</v>
      </c>
      <c r="L3224" s="1" t="s">
        <v>10636</v>
      </c>
      <c r="M3224" s="1" t="s">
        <v>15008</v>
      </c>
      <c r="N3224" s="1" t="s">
        <v>15009</v>
      </c>
      <c r="O3224" s="1" t="s">
        <v>122</v>
      </c>
      <c r="P3224" s="1" t="s">
        <v>266</v>
      </c>
      <c r="Q3224" s="1" t="s">
        <v>330</v>
      </c>
      <c r="R3224" s="1" t="s">
        <v>15010</v>
      </c>
      <c r="S3224" s="1" t="s">
        <v>14054</v>
      </c>
      <c r="T3224" s="1" t="s">
        <v>13125</v>
      </c>
      <c r="U3224" s="1" t="s">
        <v>13126</v>
      </c>
      <c r="V3224" s="18">
        <v>0</v>
      </c>
      <c r="W3224" s="18">
        <v>0</v>
      </c>
      <c r="X3224" s="18">
        <v>0</v>
      </c>
    </row>
    <row r="3225" spans="1:24" x14ac:dyDescent="0.2">
      <c r="A3225" s="1" t="s">
        <v>10642</v>
      </c>
      <c r="B3225" s="1" t="s">
        <v>167</v>
      </c>
      <c r="C3225" s="1" t="s">
        <v>22</v>
      </c>
      <c r="D3225" s="1" t="s">
        <v>22</v>
      </c>
      <c r="E3225" s="1" t="s">
        <v>46</v>
      </c>
      <c r="F3225" s="1" t="s">
        <v>171</v>
      </c>
      <c r="G3225" s="1" t="s">
        <v>110</v>
      </c>
      <c r="H3225" s="1" t="s">
        <v>50</v>
      </c>
      <c r="I3225" s="1" t="s">
        <v>109</v>
      </c>
      <c r="J3225" s="1" t="s">
        <v>81</v>
      </c>
      <c r="K3225" s="1" t="s">
        <v>129</v>
      </c>
      <c r="L3225" s="1" t="s">
        <v>10646</v>
      </c>
      <c r="M3225" s="1" t="s">
        <v>15011</v>
      </c>
      <c r="N3225" s="1" t="s">
        <v>15012</v>
      </c>
      <c r="O3225" s="1" t="s">
        <v>122</v>
      </c>
      <c r="P3225" s="1" t="s">
        <v>266</v>
      </c>
      <c r="Q3225" s="1" t="s">
        <v>330</v>
      </c>
      <c r="R3225" s="1" t="s">
        <v>15013</v>
      </c>
      <c r="S3225" s="1" t="s">
        <v>14054</v>
      </c>
      <c r="T3225" s="1" t="s">
        <v>13127</v>
      </c>
      <c r="U3225" s="1" t="s">
        <v>13128</v>
      </c>
      <c r="V3225" s="18">
        <v>0</v>
      </c>
      <c r="W3225" s="18">
        <v>0</v>
      </c>
      <c r="X3225" s="18">
        <v>0</v>
      </c>
    </row>
    <row r="3226" spans="1:24" hidden="1" x14ac:dyDescent="0.2">
      <c r="A3226" s="1" t="s">
        <v>13031</v>
      </c>
      <c r="B3226" s="1" t="s">
        <v>132</v>
      </c>
      <c r="C3226" s="1" t="s">
        <v>309</v>
      </c>
      <c r="D3226" s="1" t="s">
        <v>257</v>
      </c>
      <c r="E3226" s="1" t="s">
        <v>284</v>
      </c>
      <c r="F3226" s="1" t="s">
        <v>471</v>
      </c>
      <c r="G3226" s="1" t="s">
        <v>116</v>
      </c>
      <c r="H3226" s="1" t="s">
        <v>40</v>
      </c>
      <c r="I3226" s="1" t="s">
        <v>117</v>
      </c>
      <c r="J3226" s="1" t="s">
        <v>81</v>
      </c>
      <c r="K3226" s="1" t="s">
        <v>13032</v>
      </c>
      <c r="L3226" s="1" t="s">
        <v>13033</v>
      </c>
      <c r="M3226" s="1" t="s">
        <v>15014</v>
      </c>
      <c r="N3226" s="1" t="s">
        <v>15015</v>
      </c>
      <c r="O3226" s="1" t="s">
        <v>122</v>
      </c>
      <c r="P3226" s="1" t="s">
        <v>199</v>
      </c>
      <c r="Q3226" s="1" t="s">
        <v>115</v>
      </c>
      <c r="R3226" s="1" t="s">
        <v>15016</v>
      </c>
      <c r="S3226" s="1" t="s">
        <v>14054</v>
      </c>
      <c r="T3226" s="1" t="s">
        <v>13037</v>
      </c>
      <c r="V3226" s="18">
        <v>1.480324074074074E-2</v>
      </c>
      <c r="W3226" s="18">
        <v>2.3668981481481485E-2</v>
      </c>
      <c r="X3226" s="18">
        <v>8.8657407407407417E-3</v>
      </c>
    </row>
    <row r="3227" spans="1:24" hidden="1" x14ac:dyDescent="0.2">
      <c r="A3227" s="1" t="s">
        <v>12915</v>
      </c>
      <c r="B3227" s="1" t="s">
        <v>132</v>
      </c>
      <c r="C3227" s="1" t="s">
        <v>250</v>
      </c>
      <c r="D3227" s="1" t="s">
        <v>251</v>
      </c>
      <c r="E3227" s="1" t="s">
        <v>289</v>
      </c>
      <c r="F3227" s="1" t="s">
        <v>290</v>
      </c>
      <c r="G3227" s="1" t="s">
        <v>110</v>
      </c>
      <c r="H3227" s="1" t="s">
        <v>50</v>
      </c>
      <c r="I3227" s="1" t="s">
        <v>109</v>
      </c>
      <c r="J3227" s="1" t="s">
        <v>81</v>
      </c>
      <c r="K3227" s="1" t="s">
        <v>129</v>
      </c>
      <c r="L3227" s="1" t="s">
        <v>12916</v>
      </c>
      <c r="M3227" s="1" t="s">
        <v>15017</v>
      </c>
      <c r="N3227" s="1" t="s">
        <v>15018</v>
      </c>
      <c r="O3227" s="1" t="s">
        <v>122</v>
      </c>
      <c r="P3227" s="1" t="s">
        <v>246</v>
      </c>
      <c r="Q3227" s="1" t="s">
        <v>247</v>
      </c>
      <c r="R3227" s="1" t="s">
        <v>15019</v>
      </c>
      <c r="S3227" s="1" t="s">
        <v>14054</v>
      </c>
      <c r="T3227" s="1" t="s">
        <v>12920</v>
      </c>
      <c r="U3227" s="1" t="s">
        <v>340</v>
      </c>
      <c r="V3227" s="18">
        <v>6.5972222222222213E-4</v>
      </c>
      <c r="W3227" s="18">
        <v>1.2847222222222223E-3</v>
      </c>
      <c r="X3227" s="18">
        <v>6.2500000000000001E-4</v>
      </c>
    </row>
    <row r="3228" spans="1:24" hidden="1" x14ac:dyDescent="0.2">
      <c r="A3228" s="1" t="s">
        <v>12929</v>
      </c>
      <c r="B3228" s="1" t="s">
        <v>132</v>
      </c>
      <c r="C3228" s="1" t="s">
        <v>250</v>
      </c>
      <c r="D3228" s="1" t="s">
        <v>251</v>
      </c>
      <c r="E3228" s="1" t="s">
        <v>289</v>
      </c>
      <c r="F3228" s="1" t="s">
        <v>290</v>
      </c>
      <c r="G3228" s="1" t="s">
        <v>110</v>
      </c>
      <c r="H3228" s="1" t="s">
        <v>50</v>
      </c>
      <c r="I3228" s="1" t="s">
        <v>109</v>
      </c>
      <c r="J3228" s="1" t="s">
        <v>81</v>
      </c>
      <c r="K3228" s="1" t="s">
        <v>129</v>
      </c>
      <c r="L3228" s="1" t="s">
        <v>269</v>
      </c>
      <c r="M3228" s="1" t="s">
        <v>15020</v>
      </c>
      <c r="N3228" s="1" t="s">
        <v>15021</v>
      </c>
      <c r="O3228" s="1" t="s">
        <v>122</v>
      </c>
      <c r="P3228" s="1" t="s">
        <v>246</v>
      </c>
      <c r="Q3228" s="1" t="s">
        <v>247</v>
      </c>
      <c r="R3228" s="1" t="s">
        <v>15022</v>
      </c>
      <c r="S3228" s="1" t="s">
        <v>14054</v>
      </c>
      <c r="T3228" s="1" t="s">
        <v>269</v>
      </c>
      <c r="U3228" s="1" t="s">
        <v>369</v>
      </c>
      <c r="V3228" s="18">
        <v>6.5972222222222213E-4</v>
      </c>
      <c r="W3228" s="18">
        <v>1.4699074074074074E-3</v>
      </c>
      <c r="X3228" s="18">
        <v>8.1018518518518516E-4</v>
      </c>
    </row>
    <row r="3229" spans="1:24" x14ac:dyDescent="0.2">
      <c r="A3229" s="1" t="s">
        <v>10729</v>
      </c>
      <c r="B3229" s="1" t="s">
        <v>167</v>
      </c>
      <c r="C3229" s="1" t="s">
        <v>22</v>
      </c>
      <c r="D3229" s="1" t="s">
        <v>22</v>
      </c>
      <c r="E3229" s="1" t="s">
        <v>47</v>
      </c>
      <c r="F3229" s="1" t="s">
        <v>205</v>
      </c>
      <c r="G3229" s="1" t="s">
        <v>110</v>
      </c>
      <c r="H3229" s="1" t="s">
        <v>50</v>
      </c>
      <c r="I3229" s="1" t="s">
        <v>109</v>
      </c>
      <c r="J3229" s="1" t="s">
        <v>81</v>
      </c>
      <c r="K3229" s="1" t="s">
        <v>129</v>
      </c>
      <c r="L3229" s="1" t="s">
        <v>10733</v>
      </c>
      <c r="M3229" s="1" t="s">
        <v>15023</v>
      </c>
      <c r="N3229" s="1" t="s">
        <v>15024</v>
      </c>
      <c r="O3229" s="1" t="s">
        <v>122</v>
      </c>
      <c r="P3229" s="1" t="s">
        <v>279</v>
      </c>
      <c r="Q3229" s="1" t="s">
        <v>280</v>
      </c>
      <c r="R3229" s="1" t="s">
        <v>15025</v>
      </c>
      <c r="S3229" s="1" t="s">
        <v>14146</v>
      </c>
      <c r="T3229" s="1" t="s">
        <v>470</v>
      </c>
      <c r="U3229" s="1" t="s">
        <v>470</v>
      </c>
      <c r="V3229" s="18">
        <v>0</v>
      </c>
      <c r="W3229" s="18">
        <v>9.2592592592592585E-4</v>
      </c>
      <c r="X3229" s="18">
        <v>9.2592592592592585E-4</v>
      </c>
    </row>
    <row r="3230" spans="1:24" hidden="1" x14ac:dyDescent="0.2">
      <c r="A3230" s="1" t="s">
        <v>12937</v>
      </c>
      <c r="B3230" s="1" t="s">
        <v>132</v>
      </c>
      <c r="C3230" s="1" t="s">
        <v>250</v>
      </c>
      <c r="D3230" s="1" t="s">
        <v>251</v>
      </c>
      <c r="E3230" s="1" t="s">
        <v>302</v>
      </c>
      <c r="F3230" s="1" t="s">
        <v>303</v>
      </c>
      <c r="G3230" s="1" t="s">
        <v>110</v>
      </c>
      <c r="H3230" s="1" t="s">
        <v>50</v>
      </c>
      <c r="I3230" s="1" t="s">
        <v>109</v>
      </c>
      <c r="J3230" s="1" t="s">
        <v>81</v>
      </c>
      <c r="K3230" s="1" t="s">
        <v>129</v>
      </c>
      <c r="L3230" s="1" t="s">
        <v>12784</v>
      </c>
      <c r="M3230" s="1" t="s">
        <v>15026</v>
      </c>
      <c r="N3230" s="1" t="s">
        <v>15027</v>
      </c>
      <c r="O3230" s="1" t="s">
        <v>122</v>
      </c>
      <c r="P3230" s="1" t="s">
        <v>246</v>
      </c>
      <c r="Q3230" s="1" t="s">
        <v>247</v>
      </c>
      <c r="R3230" s="1" t="s">
        <v>15028</v>
      </c>
      <c r="S3230" s="1" t="s">
        <v>14054</v>
      </c>
      <c r="T3230" s="1" t="s">
        <v>12784</v>
      </c>
      <c r="U3230" s="1" t="s">
        <v>276</v>
      </c>
      <c r="V3230" s="18">
        <v>4.0659722222222222E-2</v>
      </c>
      <c r="W3230" s="18">
        <v>4.1689814814814818E-2</v>
      </c>
      <c r="X3230" s="18">
        <v>1.0300925925925926E-3</v>
      </c>
    </row>
    <row r="3231" spans="1:24" x14ac:dyDescent="0.2">
      <c r="A3231" s="1" t="s">
        <v>10410</v>
      </c>
      <c r="B3231" s="1" t="s">
        <v>167</v>
      </c>
      <c r="C3231" s="1" t="s">
        <v>22</v>
      </c>
      <c r="D3231" s="1" t="s">
        <v>22</v>
      </c>
      <c r="E3231" s="1" t="s">
        <v>46</v>
      </c>
      <c r="F3231" s="1" t="s">
        <v>171</v>
      </c>
      <c r="G3231" s="1" t="s">
        <v>110</v>
      </c>
      <c r="H3231" s="1" t="s">
        <v>50</v>
      </c>
      <c r="I3231" s="1" t="s">
        <v>109</v>
      </c>
      <c r="J3231" s="1" t="s">
        <v>81</v>
      </c>
      <c r="K3231" s="1" t="s">
        <v>129</v>
      </c>
      <c r="L3231" s="1" t="s">
        <v>10414</v>
      </c>
      <c r="M3231" s="1" t="s">
        <v>15029</v>
      </c>
      <c r="N3231" s="1" t="s">
        <v>15030</v>
      </c>
      <c r="O3231" s="1" t="s">
        <v>122</v>
      </c>
      <c r="P3231" s="1" t="s">
        <v>266</v>
      </c>
      <c r="Q3231" s="1" t="s">
        <v>330</v>
      </c>
      <c r="R3231" s="1" t="s">
        <v>15031</v>
      </c>
      <c r="S3231" s="1" t="s">
        <v>13989</v>
      </c>
      <c r="T3231" s="1" t="s">
        <v>12876</v>
      </c>
      <c r="U3231" s="1" t="s">
        <v>12877</v>
      </c>
      <c r="V3231" s="18">
        <v>0</v>
      </c>
      <c r="W3231" s="18">
        <v>0</v>
      </c>
      <c r="X3231" s="18">
        <v>0</v>
      </c>
    </row>
    <row r="3232" spans="1:24" x14ac:dyDescent="0.2">
      <c r="A3232" s="1" t="s">
        <v>10375</v>
      </c>
      <c r="B3232" s="1" t="s">
        <v>115</v>
      </c>
      <c r="C3232" s="1" t="s">
        <v>18</v>
      </c>
      <c r="D3232" s="1" t="s">
        <v>257</v>
      </c>
      <c r="E3232" s="1" t="s">
        <v>58</v>
      </c>
      <c r="F3232" s="1" t="s">
        <v>471</v>
      </c>
      <c r="G3232" s="1" t="s">
        <v>110</v>
      </c>
      <c r="H3232" s="1" t="s">
        <v>50</v>
      </c>
      <c r="I3232" s="1" t="s">
        <v>109</v>
      </c>
      <c r="J3232" s="1" t="s">
        <v>81</v>
      </c>
      <c r="K3232" s="1" t="s">
        <v>114</v>
      </c>
      <c r="L3232" s="1" t="s">
        <v>10379</v>
      </c>
      <c r="M3232" s="1" t="s">
        <v>15032</v>
      </c>
      <c r="N3232" s="1" t="s">
        <v>15033</v>
      </c>
      <c r="O3232" s="1" t="s">
        <v>122</v>
      </c>
      <c r="P3232" s="1" t="s">
        <v>246</v>
      </c>
      <c r="Q3232" s="1" t="s">
        <v>247</v>
      </c>
      <c r="R3232" s="1" t="s">
        <v>15034</v>
      </c>
      <c r="S3232" s="1" t="s">
        <v>13989</v>
      </c>
      <c r="T3232" s="1" t="s">
        <v>12792</v>
      </c>
      <c r="U3232" s="1" t="s">
        <v>12793</v>
      </c>
      <c r="V3232" s="18">
        <v>0</v>
      </c>
      <c r="W3232" s="18">
        <v>0.11996527777777777</v>
      </c>
      <c r="X3232" s="18">
        <v>0.11996527777777777</v>
      </c>
    </row>
    <row r="3233" spans="1:24" hidden="1" x14ac:dyDescent="0.2">
      <c r="A3233" s="1" t="s">
        <v>10931</v>
      </c>
      <c r="B3233" s="1" t="s">
        <v>124</v>
      </c>
      <c r="C3233" s="1" t="s">
        <v>19</v>
      </c>
      <c r="D3233" s="1" t="s">
        <v>6209</v>
      </c>
      <c r="E3233" s="1" t="s">
        <v>64</v>
      </c>
      <c r="F3233" s="1" t="s">
        <v>125</v>
      </c>
      <c r="G3233" s="1" t="s">
        <v>123</v>
      </c>
      <c r="H3233" s="1" t="s">
        <v>50</v>
      </c>
      <c r="I3233" s="1" t="s">
        <v>109</v>
      </c>
      <c r="J3233" s="1" t="s">
        <v>80</v>
      </c>
      <c r="K3233" s="1" t="s">
        <v>459</v>
      </c>
      <c r="L3233" s="1" t="s">
        <v>10932</v>
      </c>
      <c r="M3233" s="1" t="s">
        <v>15035</v>
      </c>
      <c r="N3233" s="1" t="s">
        <v>15035</v>
      </c>
      <c r="O3233" s="1" t="s">
        <v>122</v>
      </c>
      <c r="P3233" s="1" t="s">
        <v>266</v>
      </c>
      <c r="Q3233" s="1" t="s">
        <v>267</v>
      </c>
      <c r="R3233" s="1" t="s">
        <v>15036</v>
      </c>
      <c r="S3233" s="1" t="s">
        <v>13996</v>
      </c>
      <c r="T3233" s="1" t="s">
        <v>13460</v>
      </c>
      <c r="U3233" s="1" t="s">
        <v>13433</v>
      </c>
      <c r="V3233" s="18">
        <v>0.13258101851851853</v>
      </c>
      <c r="W3233" s="18">
        <v>0.1514351851851852</v>
      </c>
      <c r="X3233" s="18">
        <v>1.8854166666666665E-2</v>
      </c>
    </row>
    <row r="3234" spans="1:24" x14ac:dyDescent="0.2">
      <c r="A3234" s="1" t="s">
        <v>10440</v>
      </c>
      <c r="B3234" s="1" t="s">
        <v>152</v>
      </c>
      <c r="C3234" s="1" t="s">
        <v>13</v>
      </c>
      <c r="D3234" s="1" t="s">
        <v>242</v>
      </c>
      <c r="E3234" s="1" t="s">
        <v>39</v>
      </c>
      <c r="F3234" s="1" t="s">
        <v>147</v>
      </c>
      <c r="G3234" s="1" t="s">
        <v>110</v>
      </c>
      <c r="H3234" s="1" t="s">
        <v>50</v>
      </c>
      <c r="I3234" s="1" t="s">
        <v>109</v>
      </c>
      <c r="J3234" s="1" t="s">
        <v>81</v>
      </c>
      <c r="K3234" s="1" t="s">
        <v>111</v>
      </c>
      <c r="L3234" s="1" t="s">
        <v>10444</v>
      </c>
      <c r="M3234" s="1" t="s">
        <v>15037</v>
      </c>
      <c r="N3234" s="1" t="s">
        <v>15038</v>
      </c>
      <c r="O3234" s="1" t="s">
        <v>122</v>
      </c>
      <c r="P3234" s="1" t="s">
        <v>266</v>
      </c>
      <c r="Q3234" s="1" t="s">
        <v>341</v>
      </c>
      <c r="R3234" s="1" t="s">
        <v>15039</v>
      </c>
      <c r="S3234" s="1" t="s">
        <v>13989</v>
      </c>
      <c r="T3234" s="1" t="s">
        <v>12370</v>
      </c>
      <c r="U3234" s="1" t="s">
        <v>12371</v>
      </c>
      <c r="V3234" s="18">
        <v>0</v>
      </c>
      <c r="W3234" s="18">
        <v>0</v>
      </c>
      <c r="X3234" s="18">
        <v>0</v>
      </c>
    </row>
    <row r="3235" spans="1:24" hidden="1" x14ac:dyDescent="0.2">
      <c r="A3235" s="1" t="s">
        <v>12770</v>
      </c>
      <c r="B3235" s="1" t="s">
        <v>132</v>
      </c>
      <c r="C3235" s="1" t="s">
        <v>250</v>
      </c>
      <c r="D3235" s="1" t="s">
        <v>251</v>
      </c>
      <c r="E3235" s="1" t="s">
        <v>252</v>
      </c>
      <c r="F3235" s="1" t="s">
        <v>253</v>
      </c>
      <c r="G3235" s="1" t="s">
        <v>159</v>
      </c>
      <c r="H3235" s="1" t="s">
        <v>36</v>
      </c>
      <c r="I3235" s="1" t="s">
        <v>84</v>
      </c>
      <c r="J3235" s="1" t="s">
        <v>81</v>
      </c>
      <c r="K3235" s="1" t="s">
        <v>129</v>
      </c>
      <c r="L3235" s="1" t="s">
        <v>9258</v>
      </c>
      <c r="M3235" s="1" t="s">
        <v>15040</v>
      </c>
      <c r="N3235" s="1" t="s">
        <v>15041</v>
      </c>
      <c r="O3235" s="1" t="s">
        <v>122</v>
      </c>
      <c r="P3235" s="1" t="s">
        <v>246</v>
      </c>
      <c r="Q3235" s="1" t="s">
        <v>247</v>
      </c>
      <c r="R3235" s="1" t="s">
        <v>15042</v>
      </c>
      <c r="S3235" s="1" t="s">
        <v>13989</v>
      </c>
      <c r="T3235" s="1" t="s">
        <v>9258</v>
      </c>
      <c r="U3235" s="1" t="s">
        <v>270</v>
      </c>
      <c r="V3235" s="18">
        <v>1.7245370370370372E-3</v>
      </c>
      <c r="W3235" s="18">
        <v>2.9050925925925928E-3</v>
      </c>
      <c r="X3235" s="18">
        <v>1.1805555555555556E-3</v>
      </c>
    </row>
    <row r="3236" spans="1:24" hidden="1" x14ac:dyDescent="0.2">
      <c r="A3236" s="1" t="s">
        <v>13227</v>
      </c>
      <c r="B3236" s="1" t="s">
        <v>132</v>
      </c>
      <c r="C3236" s="1" t="s">
        <v>256</v>
      </c>
      <c r="D3236" s="1" t="s">
        <v>257</v>
      </c>
      <c r="E3236" s="1" t="s">
        <v>289</v>
      </c>
      <c r="F3236" s="1" t="s">
        <v>461</v>
      </c>
      <c r="G3236" s="1" t="s">
        <v>116</v>
      </c>
      <c r="H3236" s="1" t="s">
        <v>40</v>
      </c>
      <c r="I3236" s="1" t="s">
        <v>117</v>
      </c>
      <c r="J3236" s="1" t="s">
        <v>81</v>
      </c>
      <c r="K3236" s="1" t="s">
        <v>259</v>
      </c>
      <c r="L3236" s="1" t="s">
        <v>260</v>
      </c>
      <c r="M3236" s="1" t="s">
        <v>15043</v>
      </c>
      <c r="N3236" s="1" t="s">
        <v>15044</v>
      </c>
      <c r="O3236" s="1" t="s">
        <v>122</v>
      </c>
      <c r="P3236" s="1" t="s">
        <v>199</v>
      </c>
      <c r="Q3236" s="1" t="s">
        <v>115</v>
      </c>
      <c r="R3236" s="1" t="s">
        <v>15045</v>
      </c>
      <c r="S3236" s="1" t="s">
        <v>14146</v>
      </c>
      <c r="T3236" s="1" t="s">
        <v>6454</v>
      </c>
      <c r="U3236" s="1" t="s">
        <v>262</v>
      </c>
      <c r="V3236" s="18">
        <v>6.9490740740740742E-2</v>
      </c>
      <c r="W3236" s="18">
        <v>7.273148148148148E-2</v>
      </c>
      <c r="X3236" s="18">
        <v>3.2407407407407406E-3</v>
      </c>
    </row>
    <row r="3237" spans="1:24" x14ac:dyDescent="0.2">
      <c r="A3237" s="1" t="s">
        <v>10806</v>
      </c>
      <c r="B3237" s="1" t="s">
        <v>167</v>
      </c>
      <c r="C3237" s="1" t="s">
        <v>22</v>
      </c>
      <c r="D3237" s="1" t="s">
        <v>22</v>
      </c>
      <c r="E3237" s="1" t="s">
        <v>665</v>
      </c>
      <c r="F3237" s="1" t="s">
        <v>667</v>
      </c>
      <c r="G3237" s="1" t="s">
        <v>116</v>
      </c>
      <c r="H3237" s="1" t="s">
        <v>50</v>
      </c>
      <c r="I3237" s="1" t="s">
        <v>109</v>
      </c>
      <c r="J3237" s="1" t="s">
        <v>81</v>
      </c>
      <c r="K3237" s="1" t="s">
        <v>111</v>
      </c>
      <c r="L3237" s="1" t="s">
        <v>10810</v>
      </c>
      <c r="M3237" s="1" t="s">
        <v>15046</v>
      </c>
      <c r="N3237" s="1" t="s">
        <v>15047</v>
      </c>
      <c r="O3237" s="1" t="s">
        <v>122</v>
      </c>
      <c r="P3237" s="1" t="s">
        <v>266</v>
      </c>
      <c r="Q3237" s="1" t="s">
        <v>1046</v>
      </c>
      <c r="R3237" s="1" t="s">
        <v>15048</v>
      </c>
      <c r="S3237" s="1" t="s">
        <v>14146</v>
      </c>
      <c r="T3237" s="1" t="s">
        <v>12901</v>
      </c>
      <c r="U3237" s="1" t="s">
        <v>1048</v>
      </c>
      <c r="V3237" s="18">
        <v>0</v>
      </c>
      <c r="W3237" s="18">
        <v>6.4386574074074068E-2</v>
      </c>
      <c r="X3237" s="18">
        <v>6.4386574074074068E-2</v>
      </c>
    </row>
    <row r="3238" spans="1:24" x14ac:dyDescent="0.2">
      <c r="A3238" s="1" t="s">
        <v>10816</v>
      </c>
      <c r="B3238" s="1" t="s">
        <v>167</v>
      </c>
      <c r="C3238" s="1" t="s">
        <v>22</v>
      </c>
      <c r="D3238" s="1" t="s">
        <v>22</v>
      </c>
      <c r="E3238" s="1" t="s">
        <v>665</v>
      </c>
      <c r="F3238" s="1" t="s">
        <v>667</v>
      </c>
      <c r="G3238" s="1" t="s">
        <v>116</v>
      </c>
      <c r="H3238" s="1" t="s">
        <v>50</v>
      </c>
      <c r="I3238" s="1" t="s">
        <v>109</v>
      </c>
      <c r="J3238" s="1" t="s">
        <v>81</v>
      </c>
      <c r="K3238" s="1" t="s">
        <v>111</v>
      </c>
      <c r="L3238" s="1" t="s">
        <v>10820</v>
      </c>
      <c r="M3238" s="1" t="s">
        <v>15049</v>
      </c>
      <c r="N3238" s="1" t="s">
        <v>15050</v>
      </c>
      <c r="O3238" s="1" t="s">
        <v>122</v>
      </c>
      <c r="P3238" s="1" t="s">
        <v>266</v>
      </c>
      <c r="Q3238" s="1" t="s">
        <v>330</v>
      </c>
      <c r="R3238" s="1" t="s">
        <v>15051</v>
      </c>
      <c r="S3238" s="1" t="s">
        <v>14146</v>
      </c>
      <c r="T3238" s="1" t="s">
        <v>13172</v>
      </c>
      <c r="U3238" s="1" t="s">
        <v>13176</v>
      </c>
      <c r="V3238" s="18">
        <v>0</v>
      </c>
      <c r="W3238" s="18">
        <v>7.4479166666666666E-2</v>
      </c>
      <c r="X3238" s="18">
        <v>7.4479166666666666E-2</v>
      </c>
    </row>
    <row r="3239" spans="1:24" x14ac:dyDescent="0.2">
      <c r="A3239" s="1" t="s">
        <v>13577</v>
      </c>
      <c r="B3239" s="1" t="s">
        <v>112</v>
      </c>
      <c r="C3239" s="1" t="s">
        <v>21</v>
      </c>
      <c r="D3239" s="1" t="s">
        <v>311</v>
      </c>
      <c r="E3239" s="1" t="s">
        <v>44</v>
      </c>
      <c r="F3239" s="1" t="s">
        <v>145</v>
      </c>
      <c r="G3239" s="1" t="s">
        <v>116</v>
      </c>
      <c r="H3239" s="1" t="s">
        <v>50</v>
      </c>
      <c r="I3239" s="1" t="s">
        <v>109</v>
      </c>
      <c r="J3239" s="1" t="s">
        <v>81</v>
      </c>
      <c r="K3239" s="1" t="s">
        <v>121</v>
      </c>
      <c r="L3239" s="1" t="s">
        <v>13578</v>
      </c>
      <c r="M3239" s="1" t="s">
        <v>15052</v>
      </c>
      <c r="N3239" s="1" t="s">
        <v>15053</v>
      </c>
      <c r="O3239" s="1" t="s">
        <v>122</v>
      </c>
      <c r="P3239" s="1" t="s">
        <v>342</v>
      </c>
      <c r="Q3239" s="1" t="s">
        <v>343</v>
      </c>
      <c r="R3239" s="1" t="s">
        <v>15054</v>
      </c>
      <c r="S3239" s="1" t="s">
        <v>14017</v>
      </c>
      <c r="T3239" s="1" t="s">
        <v>312</v>
      </c>
      <c r="U3239" s="1" t="s">
        <v>13647</v>
      </c>
      <c r="V3239" s="18">
        <v>0.12909722222222222</v>
      </c>
      <c r="W3239" s="18">
        <v>0.15870370370370371</v>
      </c>
      <c r="X3239" s="18">
        <v>2.960648148148148E-2</v>
      </c>
    </row>
    <row r="3240" spans="1:24" hidden="1" x14ac:dyDescent="0.2">
      <c r="A3240" s="1" t="s">
        <v>13648</v>
      </c>
      <c r="B3240" s="1" t="s">
        <v>132</v>
      </c>
      <c r="C3240" s="1" t="s">
        <v>250</v>
      </c>
      <c r="D3240" s="1" t="s">
        <v>251</v>
      </c>
      <c r="E3240" s="1" t="s">
        <v>252</v>
      </c>
      <c r="F3240" s="1" t="s">
        <v>253</v>
      </c>
      <c r="G3240" s="1" t="s">
        <v>159</v>
      </c>
      <c r="H3240" s="1" t="s">
        <v>36</v>
      </c>
      <c r="I3240" s="1" t="s">
        <v>84</v>
      </c>
      <c r="J3240" s="1" t="s">
        <v>81</v>
      </c>
      <c r="K3240" s="1" t="s">
        <v>129</v>
      </c>
      <c r="L3240" s="1" t="s">
        <v>13649</v>
      </c>
      <c r="M3240" s="1" t="s">
        <v>15055</v>
      </c>
      <c r="N3240" s="1" t="s">
        <v>15056</v>
      </c>
      <c r="O3240" s="1" t="s">
        <v>122</v>
      </c>
      <c r="P3240" s="1" t="s">
        <v>246</v>
      </c>
      <c r="Q3240" s="1" t="s">
        <v>247</v>
      </c>
      <c r="R3240" s="1" t="s">
        <v>15057</v>
      </c>
      <c r="S3240" s="1" t="s">
        <v>14068</v>
      </c>
      <c r="T3240" s="1" t="s">
        <v>13649</v>
      </c>
      <c r="U3240" s="1" t="s">
        <v>270</v>
      </c>
      <c r="V3240" s="18">
        <v>2.8472222222222219E-3</v>
      </c>
      <c r="W3240" s="18">
        <v>4.8842592592592592E-3</v>
      </c>
      <c r="X3240" s="18">
        <v>2.0370370370370373E-3</v>
      </c>
    </row>
    <row r="3241" spans="1:24" hidden="1" x14ac:dyDescent="0.2">
      <c r="A3241" s="1" t="s">
        <v>13650</v>
      </c>
      <c r="B3241" s="1" t="s">
        <v>124</v>
      </c>
      <c r="C3241" s="1" t="s">
        <v>18</v>
      </c>
      <c r="D3241" s="1" t="s">
        <v>277</v>
      </c>
      <c r="E3241" s="1" t="s">
        <v>58</v>
      </c>
      <c r="F3241" s="1" t="s">
        <v>125</v>
      </c>
      <c r="G3241" s="1" t="s">
        <v>123</v>
      </c>
      <c r="H3241" s="1" t="s">
        <v>50</v>
      </c>
      <c r="I3241" s="1" t="s">
        <v>109</v>
      </c>
      <c r="J3241" s="1" t="s">
        <v>80</v>
      </c>
      <c r="K3241" s="1" t="s">
        <v>121</v>
      </c>
      <c r="L3241" s="1" t="s">
        <v>13651</v>
      </c>
      <c r="M3241" s="1" t="s">
        <v>15058</v>
      </c>
      <c r="N3241" s="1" t="s">
        <v>15058</v>
      </c>
      <c r="O3241" s="1" t="s">
        <v>122</v>
      </c>
      <c r="P3241" s="1" t="s">
        <v>278</v>
      </c>
      <c r="Q3241" s="1" t="s">
        <v>278</v>
      </c>
      <c r="R3241" s="1" t="s">
        <v>15059</v>
      </c>
      <c r="S3241" s="1" t="s">
        <v>14017</v>
      </c>
      <c r="T3241" s="1" t="s">
        <v>13652</v>
      </c>
      <c r="V3241" s="18">
        <v>0.1461574074074074</v>
      </c>
      <c r="W3241" s="18">
        <v>0.15153935185185186</v>
      </c>
      <c r="X3241" s="18">
        <v>5.3819444444444453E-3</v>
      </c>
    </row>
    <row r="3242" spans="1:24" hidden="1" x14ac:dyDescent="0.2">
      <c r="A3242" s="1" t="s">
        <v>13653</v>
      </c>
      <c r="B3242" s="1" t="s">
        <v>132</v>
      </c>
      <c r="C3242" s="1" t="s">
        <v>242</v>
      </c>
      <c r="D3242" s="1" t="s">
        <v>251</v>
      </c>
      <c r="E3242" s="1" t="s">
        <v>281</v>
      </c>
      <c r="F3242" s="1" t="s">
        <v>282</v>
      </c>
      <c r="G3242" s="1" t="s">
        <v>110</v>
      </c>
      <c r="H3242" s="1" t="s">
        <v>50</v>
      </c>
      <c r="I3242" s="1" t="s">
        <v>109</v>
      </c>
      <c r="J3242" s="1" t="s">
        <v>4186</v>
      </c>
      <c r="K3242" s="1" t="s">
        <v>114</v>
      </c>
      <c r="L3242" s="1" t="s">
        <v>404</v>
      </c>
      <c r="M3242" s="1" t="s">
        <v>15060</v>
      </c>
      <c r="N3242" s="1" t="s">
        <v>15061</v>
      </c>
      <c r="O3242" s="1" t="s">
        <v>122</v>
      </c>
      <c r="P3242" s="1" t="s">
        <v>266</v>
      </c>
      <c r="Q3242" s="1" t="s">
        <v>274</v>
      </c>
      <c r="R3242" s="1" t="s">
        <v>15062</v>
      </c>
      <c r="S3242" s="1" t="s">
        <v>14068</v>
      </c>
      <c r="T3242" s="1" t="s">
        <v>13654</v>
      </c>
      <c r="U3242" s="1" t="s">
        <v>5766</v>
      </c>
      <c r="V3242" s="18">
        <v>0</v>
      </c>
      <c r="W3242" s="18">
        <v>0</v>
      </c>
      <c r="X3242" s="18">
        <v>0</v>
      </c>
    </row>
    <row r="3243" spans="1:24" x14ac:dyDescent="0.2">
      <c r="A3243" s="1" t="s">
        <v>10796</v>
      </c>
      <c r="B3243" s="1" t="s">
        <v>167</v>
      </c>
      <c r="C3243" s="1" t="s">
        <v>22</v>
      </c>
      <c r="D3243" s="1" t="s">
        <v>22</v>
      </c>
      <c r="E3243" s="1" t="s">
        <v>665</v>
      </c>
      <c r="F3243" s="1" t="s">
        <v>667</v>
      </c>
      <c r="G3243" s="1" t="s">
        <v>116</v>
      </c>
      <c r="H3243" s="1" t="s">
        <v>50</v>
      </c>
      <c r="I3243" s="1" t="s">
        <v>109</v>
      </c>
      <c r="J3243" s="1" t="s">
        <v>81</v>
      </c>
      <c r="K3243" s="1" t="s">
        <v>111</v>
      </c>
      <c r="L3243" s="1" t="s">
        <v>10800</v>
      </c>
      <c r="M3243" s="1" t="s">
        <v>15063</v>
      </c>
      <c r="N3243" s="1" t="s">
        <v>15064</v>
      </c>
      <c r="O3243" s="1" t="s">
        <v>122</v>
      </c>
      <c r="P3243" s="1" t="s">
        <v>266</v>
      </c>
      <c r="Q3243" s="1" t="s">
        <v>1046</v>
      </c>
      <c r="R3243" s="1" t="s">
        <v>15065</v>
      </c>
      <c r="S3243" s="1" t="s">
        <v>14146</v>
      </c>
      <c r="T3243" s="1" t="s">
        <v>1049</v>
      </c>
      <c r="U3243" s="1" t="s">
        <v>1048</v>
      </c>
      <c r="V3243" s="18">
        <v>0</v>
      </c>
      <c r="W3243" s="18">
        <v>6.2118055555555551E-2</v>
      </c>
      <c r="X3243" s="18">
        <v>6.2118055555555551E-2</v>
      </c>
    </row>
    <row r="3244" spans="1:24" hidden="1" x14ac:dyDescent="0.2">
      <c r="A3244" s="1" t="s">
        <v>13259</v>
      </c>
      <c r="B3244" s="1" t="s">
        <v>132</v>
      </c>
      <c r="C3244" s="1" t="s">
        <v>250</v>
      </c>
      <c r="D3244" s="1" t="s">
        <v>251</v>
      </c>
      <c r="E3244" s="1" t="s">
        <v>268</v>
      </c>
      <c r="F3244" s="1" t="s">
        <v>367</v>
      </c>
      <c r="G3244" s="1" t="s">
        <v>110</v>
      </c>
      <c r="H3244" s="1" t="s">
        <v>50</v>
      </c>
      <c r="I3244" s="1" t="s">
        <v>109</v>
      </c>
      <c r="J3244" s="1" t="s">
        <v>81</v>
      </c>
      <c r="K3244" s="1" t="s">
        <v>129</v>
      </c>
      <c r="L3244" s="1" t="s">
        <v>13260</v>
      </c>
      <c r="M3244" s="1" t="s">
        <v>15066</v>
      </c>
      <c r="N3244" s="1" t="s">
        <v>15067</v>
      </c>
      <c r="O3244" s="1" t="s">
        <v>122</v>
      </c>
      <c r="P3244" s="1" t="s">
        <v>246</v>
      </c>
      <c r="Q3244" s="1" t="s">
        <v>247</v>
      </c>
      <c r="R3244" s="1" t="s">
        <v>15068</v>
      </c>
      <c r="S3244" s="1" t="s">
        <v>14146</v>
      </c>
      <c r="T3244" s="1" t="s">
        <v>13260</v>
      </c>
      <c r="U3244" s="1" t="s">
        <v>276</v>
      </c>
      <c r="V3244" s="18">
        <v>6.3101851851851853E-2</v>
      </c>
      <c r="W3244" s="18">
        <v>6.4085648148148142E-2</v>
      </c>
      <c r="X3244" s="18">
        <v>9.8379629629629642E-4</v>
      </c>
    </row>
    <row r="3245" spans="1:24" x14ac:dyDescent="0.2">
      <c r="A3245" s="1" t="s">
        <v>10896</v>
      </c>
      <c r="B3245" s="1" t="s">
        <v>112</v>
      </c>
      <c r="C3245" s="1" t="s">
        <v>21</v>
      </c>
      <c r="D3245" s="1" t="s">
        <v>311</v>
      </c>
      <c r="E3245" s="1" t="s">
        <v>42</v>
      </c>
      <c r="F3245" s="1" t="s">
        <v>145</v>
      </c>
      <c r="G3245" s="1" t="s">
        <v>116</v>
      </c>
      <c r="H3245" s="1" t="s">
        <v>50</v>
      </c>
      <c r="I3245" s="1" t="s">
        <v>109</v>
      </c>
      <c r="J3245" s="1" t="s">
        <v>81</v>
      </c>
      <c r="K3245" s="1" t="s">
        <v>121</v>
      </c>
      <c r="L3245" s="1" t="s">
        <v>10897</v>
      </c>
      <c r="M3245" s="1" t="s">
        <v>15069</v>
      </c>
      <c r="N3245" s="1" t="s">
        <v>15070</v>
      </c>
      <c r="O3245" s="1" t="s">
        <v>122</v>
      </c>
      <c r="P3245" s="1" t="s">
        <v>246</v>
      </c>
      <c r="Q3245" s="1" t="s">
        <v>247</v>
      </c>
      <c r="R3245" s="1" t="s">
        <v>15071</v>
      </c>
      <c r="S3245" s="1" t="s">
        <v>14146</v>
      </c>
      <c r="T3245" s="1" t="s">
        <v>312</v>
      </c>
      <c r="U3245" s="1" t="s">
        <v>13272</v>
      </c>
      <c r="V3245" s="18">
        <v>6.8252314814814807E-2</v>
      </c>
      <c r="W3245" s="18">
        <v>9.7129629629629635E-2</v>
      </c>
      <c r="X3245" s="18">
        <v>2.8877314814814817E-2</v>
      </c>
    </row>
    <row r="3246" spans="1:24" hidden="1" x14ac:dyDescent="0.2">
      <c r="A3246" s="1" t="s">
        <v>13655</v>
      </c>
      <c r="B3246" s="1" t="s">
        <v>164</v>
      </c>
      <c r="C3246" s="1" t="s">
        <v>250</v>
      </c>
      <c r="D3246" s="1" t="s">
        <v>251</v>
      </c>
      <c r="E3246" s="1" t="s">
        <v>13587</v>
      </c>
      <c r="F3246" s="1" t="s">
        <v>451</v>
      </c>
      <c r="G3246" s="1" t="s">
        <v>159</v>
      </c>
      <c r="H3246" s="1" t="s">
        <v>36</v>
      </c>
      <c r="I3246" s="1" t="s">
        <v>84</v>
      </c>
      <c r="J3246" s="1" t="s">
        <v>81</v>
      </c>
      <c r="K3246" s="1" t="s">
        <v>114</v>
      </c>
      <c r="L3246" s="1" t="s">
        <v>13656</v>
      </c>
      <c r="M3246" s="1" t="s">
        <v>15072</v>
      </c>
      <c r="N3246" s="1" t="s">
        <v>15073</v>
      </c>
      <c r="O3246" s="1" t="s">
        <v>122</v>
      </c>
      <c r="P3246" s="1" t="s">
        <v>246</v>
      </c>
      <c r="Q3246" s="1" t="s">
        <v>247</v>
      </c>
      <c r="R3246" s="1" t="s">
        <v>15074</v>
      </c>
      <c r="S3246" s="1" t="s">
        <v>14068</v>
      </c>
      <c r="T3246" s="1" t="s">
        <v>13656</v>
      </c>
      <c r="U3246" s="1" t="s">
        <v>13589</v>
      </c>
      <c r="V3246" s="18">
        <v>4.6643518518518522E-2</v>
      </c>
      <c r="W3246" s="18">
        <v>4.7534722222222221E-2</v>
      </c>
      <c r="X3246" s="18">
        <v>8.9120370370370362E-4</v>
      </c>
    </row>
    <row r="3247" spans="1:24" x14ac:dyDescent="0.2">
      <c r="A3247" s="1" t="s">
        <v>10586</v>
      </c>
      <c r="B3247" s="1" t="s">
        <v>167</v>
      </c>
      <c r="C3247" s="1" t="s">
        <v>22</v>
      </c>
      <c r="D3247" s="1" t="s">
        <v>22</v>
      </c>
      <c r="E3247" s="1" t="s">
        <v>665</v>
      </c>
      <c r="F3247" s="1" t="s">
        <v>667</v>
      </c>
      <c r="G3247" s="1" t="s">
        <v>116</v>
      </c>
      <c r="H3247" s="1" t="s">
        <v>50</v>
      </c>
      <c r="I3247" s="1" t="s">
        <v>109</v>
      </c>
      <c r="J3247" s="1" t="s">
        <v>81</v>
      </c>
      <c r="K3247" s="1" t="s">
        <v>111</v>
      </c>
      <c r="L3247" s="1" t="s">
        <v>10590</v>
      </c>
      <c r="M3247" s="1" t="s">
        <v>15075</v>
      </c>
      <c r="N3247" s="1" t="s">
        <v>15076</v>
      </c>
      <c r="O3247" s="1" t="s">
        <v>122</v>
      </c>
      <c r="P3247" s="1" t="s">
        <v>266</v>
      </c>
      <c r="Q3247" s="1" t="s">
        <v>1046</v>
      </c>
      <c r="R3247" s="1" t="s">
        <v>15077</v>
      </c>
      <c r="S3247" s="1" t="s">
        <v>14054</v>
      </c>
      <c r="T3247" s="1" t="s">
        <v>1047</v>
      </c>
      <c r="U3247" s="1" t="s">
        <v>1048</v>
      </c>
      <c r="V3247" s="18">
        <v>0</v>
      </c>
      <c r="W3247" s="18">
        <v>7.5231481481481483E-2</v>
      </c>
      <c r="X3247" s="18">
        <v>7.5231481481481483E-2</v>
      </c>
    </row>
    <row r="3248" spans="1:24" x14ac:dyDescent="0.2">
      <c r="A3248" s="1" t="s">
        <v>10662</v>
      </c>
      <c r="B3248" s="1" t="s">
        <v>167</v>
      </c>
      <c r="C3248" s="1" t="s">
        <v>22</v>
      </c>
      <c r="D3248" s="1" t="s">
        <v>22</v>
      </c>
      <c r="E3248" s="1" t="s">
        <v>665</v>
      </c>
      <c r="F3248" s="1" t="s">
        <v>667</v>
      </c>
      <c r="G3248" s="1" t="s">
        <v>116</v>
      </c>
      <c r="H3248" s="1" t="s">
        <v>50</v>
      </c>
      <c r="I3248" s="1" t="s">
        <v>109</v>
      </c>
      <c r="J3248" s="1" t="s">
        <v>81</v>
      </c>
      <c r="K3248" s="1" t="s">
        <v>111</v>
      </c>
      <c r="L3248" s="1" t="s">
        <v>10666</v>
      </c>
      <c r="M3248" s="1" t="s">
        <v>15078</v>
      </c>
      <c r="N3248" s="1" t="s">
        <v>15079</v>
      </c>
      <c r="O3248" s="1" t="s">
        <v>122</v>
      </c>
      <c r="P3248" s="1" t="s">
        <v>266</v>
      </c>
      <c r="Q3248" s="1" t="s">
        <v>1046</v>
      </c>
      <c r="R3248" s="1" t="s">
        <v>15080</v>
      </c>
      <c r="S3248" s="1" t="s">
        <v>14054</v>
      </c>
      <c r="T3248" s="1" t="s">
        <v>1047</v>
      </c>
      <c r="U3248" s="1" t="s">
        <v>1048</v>
      </c>
      <c r="V3248" s="18">
        <v>0</v>
      </c>
      <c r="W3248" s="18">
        <v>2.1828703703703701E-2</v>
      </c>
      <c r="X3248" s="18">
        <v>2.1828703703703701E-2</v>
      </c>
    </row>
    <row r="3249" spans="1:24" hidden="1" x14ac:dyDescent="0.2">
      <c r="A3249" s="1" t="s">
        <v>10930</v>
      </c>
      <c r="B3249" s="1" t="s">
        <v>124</v>
      </c>
      <c r="C3249" s="1" t="s">
        <v>19</v>
      </c>
      <c r="D3249" s="1" t="s">
        <v>6209</v>
      </c>
      <c r="E3249" s="1" t="s">
        <v>64</v>
      </c>
      <c r="F3249" s="1" t="s">
        <v>125</v>
      </c>
      <c r="G3249" s="1" t="s">
        <v>123</v>
      </c>
      <c r="H3249" s="1" t="s">
        <v>50</v>
      </c>
      <c r="I3249" s="1" t="s">
        <v>109</v>
      </c>
      <c r="J3249" s="1" t="s">
        <v>80</v>
      </c>
      <c r="K3249" s="1" t="s">
        <v>459</v>
      </c>
      <c r="L3249" s="1" t="s">
        <v>2805</v>
      </c>
      <c r="M3249" s="1" t="s">
        <v>15081</v>
      </c>
      <c r="N3249" s="1" t="s">
        <v>15081</v>
      </c>
      <c r="O3249" s="1" t="s">
        <v>122</v>
      </c>
      <c r="P3249" s="1" t="s">
        <v>266</v>
      </c>
      <c r="Q3249" s="1" t="s">
        <v>267</v>
      </c>
      <c r="R3249" s="1" t="s">
        <v>15082</v>
      </c>
      <c r="S3249" s="1" t="s">
        <v>13996</v>
      </c>
      <c r="T3249" s="1" t="s">
        <v>13432</v>
      </c>
      <c r="U3249" s="1" t="s">
        <v>13433</v>
      </c>
      <c r="V3249" s="18">
        <v>0.15274305555555556</v>
      </c>
      <c r="W3249" s="18">
        <v>0.15930555555555556</v>
      </c>
      <c r="X3249" s="18">
        <v>6.5624999999999998E-3</v>
      </c>
    </row>
    <row r="3250" spans="1:24" x14ac:dyDescent="0.2">
      <c r="A3250" s="1" t="s">
        <v>10776</v>
      </c>
      <c r="B3250" s="1" t="s">
        <v>112</v>
      </c>
      <c r="C3250" s="1" t="s">
        <v>18</v>
      </c>
      <c r="D3250" s="1" t="s">
        <v>18</v>
      </c>
      <c r="E3250" s="1" t="s">
        <v>499</v>
      </c>
      <c r="F3250" s="1" t="s">
        <v>1770</v>
      </c>
      <c r="G3250" s="1" t="s">
        <v>110</v>
      </c>
      <c r="H3250" s="1" t="s">
        <v>50</v>
      </c>
      <c r="I3250" s="1" t="s">
        <v>109</v>
      </c>
      <c r="J3250" s="1" t="s">
        <v>81</v>
      </c>
      <c r="K3250" s="1" t="s">
        <v>111</v>
      </c>
      <c r="L3250" s="1" t="s">
        <v>10780</v>
      </c>
      <c r="M3250" s="1" t="s">
        <v>15083</v>
      </c>
      <c r="N3250" s="1" t="s">
        <v>15084</v>
      </c>
      <c r="O3250" s="1" t="s">
        <v>122</v>
      </c>
      <c r="P3250" s="1" t="s">
        <v>266</v>
      </c>
      <c r="Q3250" s="1" t="s">
        <v>267</v>
      </c>
      <c r="R3250" s="1" t="s">
        <v>15085</v>
      </c>
      <c r="S3250" s="1" t="s">
        <v>14146</v>
      </c>
      <c r="T3250" s="1" t="s">
        <v>10780</v>
      </c>
      <c r="U3250" s="1" t="s">
        <v>13174</v>
      </c>
      <c r="V3250" s="18">
        <v>0</v>
      </c>
      <c r="W3250" s="18">
        <v>3.5995370370370369E-3</v>
      </c>
      <c r="X3250" s="18">
        <v>3.5995370370370369E-3</v>
      </c>
    </row>
    <row r="3251" spans="1:24" x14ac:dyDescent="0.2">
      <c r="A3251" s="1" t="s">
        <v>10761</v>
      </c>
      <c r="B3251" s="1" t="s">
        <v>112</v>
      </c>
      <c r="C3251" s="1" t="s">
        <v>18</v>
      </c>
      <c r="D3251" s="1" t="s">
        <v>18</v>
      </c>
      <c r="E3251" s="1" t="s">
        <v>499</v>
      </c>
      <c r="F3251" s="1" t="s">
        <v>1770</v>
      </c>
      <c r="G3251" s="1" t="s">
        <v>110</v>
      </c>
      <c r="H3251" s="1" t="s">
        <v>50</v>
      </c>
      <c r="I3251" s="1" t="s">
        <v>109</v>
      </c>
      <c r="J3251" s="1" t="s">
        <v>81</v>
      </c>
      <c r="K3251" s="1" t="s">
        <v>111</v>
      </c>
      <c r="L3251" s="1" t="s">
        <v>10765</v>
      </c>
      <c r="M3251" s="1" t="s">
        <v>15086</v>
      </c>
      <c r="N3251" s="1" t="s">
        <v>15087</v>
      </c>
      <c r="O3251" s="1" t="s">
        <v>122</v>
      </c>
      <c r="P3251" s="1" t="s">
        <v>266</v>
      </c>
      <c r="Q3251" s="1" t="s">
        <v>267</v>
      </c>
      <c r="R3251" s="1" t="s">
        <v>15088</v>
      </c>
      <c r="S3251" s="1" t="s">
        <v>14146</v>
      </c>
      <c r="T3251" s="1" t="s">
        <v>10765</v>
      </c>
      <c r="U3251" s="1" t="s">
        <v>6339</v>
      </c>
      <c r="V3251" s="18">
        <v>0</v>
      </c>
      <c r="W3251" s="18">
        <v>6.9444444444444447E-4</v>
      </c>
      <c r="X3251" s="18">
        <v>6.9444444444444447E-4</v>
      </c>
    </row>
    <row r="3252" spans="1:24" x14ac:dyDescent="0.2">
      <c r="A3252" s="1" t="s">
        <v>10801</v>
      </c>
      <c r="B3252" s="1" t="s">
        <v>167</v>
      </c>
      <c r="C3252" s="1" t="s">
        <v>22</v>
      </c>
      <c r="D3252" s="1" t="s">
        <v>22</v>
      </c>
      <c r="E3252" s="1" t="s">
        <v>665</v>
      </c>
      <c r="F3252" s="1" t="s">
        <v>667</v>
      </c>
      <c r="G3252" s="1" t="s">
        <v>116</v>
      </c>
      <c r="H3252" s="1" t="s">
        <v>50</v>
      </c>
      <c r="I3252" s="1" t="s">
        <v>109</v>
      </c>
      <c r="J3252" s="1" t="s">
        <v>81</v>
      </c>
      <c r="K3252" s="1" t="s">
        <v>111</v>
      </c>
      <c r="L3252" s="1" t="s">
        <v>10805</v>
      </c>
      <c r="M3252" s="1" t="s">
        <v>15089</v>
      </c>
      <c r="N3252" s="1" t="s">
        <v>15090</v>
      </c>
      <c r="O3252" s="1" t="s">
        <v>122</v>
      </c>
      <c r="P3252" s="1" t="s">
        <v>266</v>
      </c>
      <c r="Q3252" s="1" t="s">
        <v>330</v>
      </c>
      <c r="R3252" s="1" t="s">
        <v>15091</v>
      </c>
      <c r="S3252" s="1" t="s">
        <v>14146</v>
      </c>
      <c r="T3252" s="1" t="s">
        <v>13172</v>
      </c>
      <c r="U3252" s="1" t="s">
        <v>13173</v>
      </c>
      <c r="V3252" s="18">
        <v>0</v>
      </c>
      <c r="W3252" s="18">
        <v>6.4490740740740737E-2</v>
      </c>
      <c r="X3252" s="18">
        <v>6.4490740740740737E-2</v>
      </c>
    </row>
    <row r="3253" spans="1:24" hidden="1" x14ac:dyDescent="0.2">
      <c r="A3253" s="1" t="s">
        <v>13204</v>
      </c>
      <c r="B3253" s="1" t="s">
        <v>132</v>
      </c>
      <c r="C3253" s="1" t="s">
        <v>251</v>
      </c>
      <c r="D3253" s="1" t="s">
        <v>257</v>
      </c>
      <c r="E3253" s="1" t="s">
        <v>297</v>
      </c>
      <c r="F3253" s="1" t="s">
        <v>461</v>
      </c>
      <c r="G3253" s="1" t="s">
        <v>116</v>
      </c>
      <c r="H3253" s="1" t="s">
        <v>40</v>
      </c>
      <c r="I3253" s="1" t="s">
        <v>117</v>
      </c>
      <c r="J3253" s="1" t="s">
        <v>81</v>
      </c>
      <c r="K3253" s="1" t="s">
        <v>337</v>
      </c>
      <c r="L3253" s="1" t="s">
        <v>338</v>
      </c>
      <c r="M3253" s="1" t="s">
        <v>15092</v>
      </c>
      <c r="N3253" s="1" t="s">
        <v>15093</v>
      </c>
      <c r="O3253" s="1" t="s">
        <v>122</v>
      </c>
      <c r="P3253" s="1" t="s">
        <v>246</v>
      </c>
      <c r="Q3253" s="1" t="s">
        <v>247</v>
      </c>
      <c r="R3253" s="1" t="s">
        <v>15094</v>
      </c>
      <c r="S3253" s="1" t="s">
        <v>14146</v>
      </c>
      <c r="T3253" s="1" t="s">
        <v>13208</v>
      </c>
      <c r="U3253" s="1" t="s">
        <v>262</v>
      </c>
      <c r="V3253" s="18">
        <v>8.0879629629629635E-2</v>
      </c>
      <c r="W3253" s="18">
        <v>8.4155092592592587E-2</v>
      </c>
      <c r="X3253" s="18">
        <v>3.2754629629629631E-3</v>
      </c>
    </row>
    <row r="3254" spans="1:24" x14ac:dyDescent="0.2">
      <c r="A3254" s="1" t="s">
        <v>10688</v>
      </c>
      <c r="B3254" s="1" t="s">
        <v>167</v>
      </c>
      <c r="C3254" s="1" t="s">
        <v>22</v>
      </c>
      <c r="D3254" s="1" t="s">
        <v>22</v>
      </c>
      <c r="E3254" s="1" t="s">
        <v>665</v>
      </c>
      <c r="F3254" s="1" t="s">
        <v>667</v>
      </c>
      <c r="G3254" s="1" t="s">
        <v>116</v>
      </c>
      <c r="H3254" s="1" t="s">
        <v>50</v>
      </c>
      <c r="I3254" s="1" t="s">
        <v>109</v>
      </c>
      <c r="J3254" s="1" t="s">
        <v>81</v>
      </c>
      <c r="K3254" s="1" t="s">
        <v>111</v>
      </c>
      <c r="L3254" s="1" t="s">
        <v>10692</v>
      </c>
      <c r="M3254" s="1" t="s">
        <v>15095</v>
      </c>
      <c r="N3254" s="1" t="s">
        <v>15096</v>
      </c>
      <c r="O3254" s="1" t="s">
        <v>122</v>
      </c>
      <c r="P3254" s="1" t="s">
        <v>266</v>
      </c>
      <c r="Q3254" s="1" t="s">
        <v>1046</v>
      </c>
      <c r="R3254" s="1" t="s">
        <v>15097</v>
      </c>
      <c r="S3254" s="1" t="s">
        <v>14054</v>
      </c>
      <c r="T3254" s="1" t="s">
        <v>1047</v>
      </c>
      <c r="U3254" s="1" t="s">
        <v>1048</v>
      </c>
      <c r="V3254" s="18">
        <v>0</v>
      </c>
      <c r="W3254" s="18">
        <v>3.0497685185185183E-2</v>
      </c>
      <c r="X3254" s="18">
        <v>3.0497685185185183E-2</v>
      </c>
    </row>
    <row r="3255" spans="1:24" x14ac:dyDescent="0.2">
      <c r="A3255" s="1" t="s">
        <v>10709</v>
      </c>
      <c r="B3255" s="1" t="s">
        <v>167</v>
      </c>
      <c r="C3255" s="1" t="s">
        <v>22</v>
      </c>
      <c r="D3255" s="1" t="s">
        <v>22</v>
      </c>
      <c r="E3255" s="1" t="s">
        <v>665</v>
      </c>
      <c r="F3255" s="1" t="s">
        <v>667</v>
      </c>
      <c r="G3255" s="1" t="s">
        <v>116</v>
      </c>
      <c r="H3255" s="1" t="s">
        <v>50</v>
      </c>
      <c r="I3255" s="1" t="s">
        <v>109</v>
      </c>
      <c r="J3255" s="1" t="s">
        <v>81</v>
      </c>
      <c r="K3255" s="1" t="s">
        <v>111</v>
      </c>
      <c r="L3255" s="1" t="s">
        <v>10713</v>
      </c>
      <c r="M3255" s="1" t="s">
        <v>15098</v>
      </c>
      <c r="N3255" s="1" t="s">
        <v>15099</v>
      </c>
      <c r="O3255" s="1" t="s">
        <v>122</v>
      </c>
      <c r="P3255" s="1" t="s">
        <v>266</v>
      </c>
      <c r="Q3255" s="1" t="s">
        <v>1046</v>
      </c>
      <c r="R3255" s="1" t="s">
        <v>15100</v>
      </c>
      <c r="S3255" s="1" t="s">
        <v>14054</v>
      </c>
      <c r="T3255" s="1" t="s">
        <v>1047</v>
      </c>
      <c r="U3255" s="1" t="s">
        <v>1048</v>
      </c>
      <c r="V3255" s="18">
        <v>0</v>
      </c>
      <c r="W3255" s="18">
        <v>4.1319444444444443E-2</v>
      </c>
      <c r="X3255" s="18">
        <v>4.1319444444444443E-2</v>
      </c>
    </row>
    <row r="3256" spans="1:24" hidden="1" x14ac:dyDescent="0.2">
      <c r="A3256" s="1" t="s">
        <v>13063</v>
      </c>
      <c r="B3256" s="1" t="s">
        <v>132</v>
      </c>
      <c r="C3256" s="1" t="s">
        <v>309</v>
      </c>
      <c r="D3256" s="1" t="s">
        <v>257</v>
      </c>
      <c r="E3256" s="1" t="s">
        <v>328</v>
      </c>
      <c r="F3256" s="1" t="s">
        <v>219</v>
      </c>
      <c r="G3256" s="1" t="s">
        <v>116</v>
      </c>
      <c r="H3256" s="1" t="s">
        <v>40</v>
      </c>
      <c r="I3256" s="1" t="s">
        <v>117</v>
      </c>
      <c r="J3256" s="1" t="s">
        <v>81</v>
      </c>
      <c r="K3256" s="1" t="s">
        <v>413</v>
      </c>
      <c r="L3256" s="1" t="s">
        <v>425</v>
      </c>
      <c r="M3256" s="1" t="s">
        <v>15101</v>
      </c>
      <c r="N3256" s="1" t="s">
        <v>15102</v>
      </c>
      <c r="O3256" s="1" t="s">
        <v>122</v>
      </c>
      <c r="P3256" s="1" t="s">
        <v>199</v>
      </c>
      <c r="Q3256" s="1" t="s">
        <v>115</v>
      </c>
      <c r="R3256" s="1" t="s">
        <v>15103</v>
      </c>
      <c r="S3256" s="1" t="s">
        <v>14054</v>
      </c>
      <c r="T3256" s="1" t="s">
        <v>13067</v>
      </c>
      <c r="U3256" s="1" t="s">
        <v>375</v>
      </c>
      <c r="V3256" s="18">
        <v>5.0856481481481482E-2</v>
      </c>
      <c r="W3256" s="18">
        <v>6.6354166666666659E-2</v>
      </c>
      <c r="X3256" s="18">
        <v>1.5497685185185186E-2</v>
      </c>
    </row>
    <row r="3257" spans="1:24" x14ac:dyDescent="0.2">
      <c r="A3257" s="1" t="s">
        <v>10699</v>
      </c>
      <c r="B3257" s="1" t="s">
        <v>167</v>
      </c>
      <c r="C3257" s="1" t="s">
        <v>22</v>
      </c>
      <c r="D3257" s="1" t="s">
        <v>22</v>
      </c>
      <c r="E3257" s="1" t="s">
        <v>665</v>
      </c>
      <c r="F3257" s="1" t="s">
        <v>667</v>
      </c>
      <c r="G3257" s="1" t="s">
        <v>116</v>
      </c>
      <c r="H3257" s="1" t="s">
        <v>50</v>
      </c>
      <c r="I3257" s="1" t="s">
        <v>109</v>
      </c>
      <c r="J3257" s="1" t="s">
        <v>81</v>
      </c>
      <c r="K3257" s="1" t="s">
        <v>111</v>
      </c>
      <c r="L3257" s="1" t="s">
        <v>10703</v>
      </c>
      <c r="M3257" s="1" t="s">
        <v>15104</v>
      </c>
      <c r="N3257" s="1" t="s">
        <v>15105</v>
      </c>
      <c r="O3257" s="1" t="s">
        <v>122</v>
      </c>
      <c r="P3257" s="1" t="s">
        <v>266</v>
      </c>
      <c r="Q3257" s="1" t="s">
        <v>1046</v>
      </c>
      <c r="R3257" s="1" t="s">
        <v>15106</v>
      </c>
      <c r="S3257" s="1" t="s">
        <v>14054</v>
      </c>
      <c r="T3257" s="1" t="s">
        <v>1047</v>
      </c>
      <c r="U3257" s="1" t="s">
        <v>1048</v>
      </c>
      <c r="V3257" s="18">
        <v>0</v>
      </c>
      <c r="W3257" s="18">
        <v>4.5520833333333337E-2</v>
      </c>
      <c r="X3257" s="18">
        <v>4.5520833333333337E-2</v>
      </c>
    </row>
    <row r="3258" spans="1:24" hidden="1" x14ac:dyDescent="0.2">
      <c r="A3258" s="1" t="s">
        <v>13058</v>
      </c>
      <c r="B3258" s="1" t="s">
        <v>132</v>
      </c>
      <c r="C3258" s="1" t="s">
        <v>256</v>
      </c>
      <c r="D3258" s="1" t="s">
        <v>257</v>
      </c>
      <c r="E3258" s="1" t="s">
        <v>289</v>
      </c>
      <c r="F3258" s="1" t="s">
        <v>219</v>
      </c>
      <c r="G3258" s="1" t="s">
        <v>116</v>
      </c>
      <c r="H3258" s="1" t="s">
        <v>40</v>
      </c>
      <c r="I3258" s="1" t="s">
        <v>117</v>
      </c>
      <c r="J3258" s="1" t="s">
        <v>81</v>
      </c>
      <c r="K3258" s="1" t="s">
        <v>259</v>
      </c>
      <c r="L3258" s="1" t="s">
        <v>260</v>
      </c>
      <c r="M3258" s="1" t="s">
        <v>15107</v>
      </c>
      <c r="N3258" s="1" t="s">
        <v>15108</v>
      </c>
      <c r="O3258" s="1" t="s">
        <v>122</v>
      </c>
      <c r="P3258" s="1" t="s">
        <v>199</v>
      </c>
      <c r="Q3258" s="1" t="s">
        <v>115</v>
      </c>
      <c r="R3258" s="1" t="s">
        <v>15109</v>
      </c>
      <c r="S3258" s="1" t="s">
        <v>14054</v>
      </c>
      <c r="T3258" s="1" t="s">
        <v>13062</v>
      </c>
      <c r="U3258" s="1" t="s">
        <v>262</v>
      </c>
      <c r="V3258" s="18">
        <v>3.8831018518518515E-2</v>
      </c>
      <c r="W3258" s="18">
        <v>4.1805555555555561E-2</v>
      </c>
      <c r="X3258" s="18">
        <v>2.9745370370370373E-3</v>
      </c>
    </row>
    <row r="3259" spans="1:24" hidden="1" x14ac:dyDescent="0.2">
      <c r="A3259" s="1" t="s">
        <v>13068</v>
      </c>
      <c r="B3259" s="1" t="s">
        <v>132</v>
      </c>
      <c r="C3259" s="1" t="s">
        <v>250</v>
      </c>
      <c r="D3259" s="1" t="s">
        <v>251</v>
      </c>
      <c r="E3259" s="1" t="s">
        <v>289</v>
      </c>
      <c r="F3259" s="1" t="s">
        <v>290</v>
      </c>
      <c r="G3259" s="1" t="s">
        <v>110</v>
      </c>
      <c r="H3259" s="1" t="s">
        <v>50</v>
      </c>
      <c r="I3259" s="1" t="s">
        <v>109</v>
      </c>
      <c r="J3259" s="1" t="s">
        <v>81</v>
      </c>
      <c r="K3259" s="1" t="s">
        <v>129</v>
      </c>
      <c r="L3259" s="1" t="s">
        <v>13069</v>
      </c>
      <c r="M3259" s="1" t="s">
        <v>15110</v>
      </c>
      <c r="N3259" s="1" t="s">
        <v>15111</v>
      </c>
      <c r="O3259" s="1" t="s">
        <v>122</v>
      </c>
      <c r="P3259" s="1" t="s">
        <v>246</v>
      </c>
      <c r="Q3259" s="1" t="s">
        <v>247</v>
      </c>
      <c r="R3259" s="1" t="s">
        <v>15112</v>
      </c>
      <c r="S3259" s="1" t="s">
        <v>14054</v>
      </c>
      <c r="T3259" s="1" t="s">
        <v>13073</v>
      </c>
      <c r="U3259" s="1" t="s">
        <v>292</v>
      </c>
      <c r="V3259" s="18">
        <v>1.0879629629629629E-3</v>
      </c>
      <c r="W3259" s="18">
        <v>2.2569444444444447E-3</v>
      </c>
      <c r="X3259" s="18">
        <v>1.1689814814814816E-3</v>
      </c>
    </row>
    <row r="3260" spans="1:24" hidden="1" x14ac:dyDescent="0.2">
      <c r="A3260" s="1" t="s">
        <v>13425</v>
      </c>
      <c r="B3260" s="1" t="s">
        <v>132</v>
      </c>
      <c r="C3260" s="1" t="s">
        <v>357</v>
      </c>
      <c r="D3260" s="1" t="s">
        <v>251</v>
      </c>
      <c r="E3260" s="1" t="s">
        <v>358</v>
      </c>
      <c r="F3260" s="1" t="s">
        <v>359</v>
      </c>
      <c r="G3260" s="1" t="s">
        <v>110</v>
      </c>
      <c r="H3260" s="1" t="s">
        <v>50</v>
      </c>
      <c r="I3260" s="1" t="s">
        <v>109</v>
      </c>
      <c r="J3260" s="1" t="s">
        <v>4186</v>
      </c>
      <c r="K3260" s="1" t="s">
        <v>114</v>
      </c>
      <c r="L3260" s="1" t="s">
        <v>376</v>
      </c>
      <c r="M3260" s="1" t="s">
        <v>15113</v>
      </c>
      <c r="N3260" s="1" t="s">
        <v>15114</v>
      </c>
      <c r="O3260" s="1" t="s">
        <v>122</v>
      </c>
      <c r="P3260" s="1" t="s">
        <v>246</v>
      </c>
      <c r="Q3260" s="1" t="s">
        <v>247</v>
      </c>
      <c r="R3260" s="1" t="s">
        <v>15115</v>
      </c>
      <c r="S3260" s="1" t="s">
        <v>13996</v>
      </c>
      <c r="T3260" s="1" t="s">
        <v>13396</v>
      </c>
      <c r="U3260" s="1" t="s">
        <v>13429</v>
      </c>
      <c r="V3260" s="18">
        <v>0</v>
      </c>
      <c r="W3260" s="18">
        <v>0</v>
      </c>
      <c r="X3260" s="18">
        <v>0</v>
      </c>
    </row>
    <row r="3261" spans="1:24" hidden="1" x14ac:dyDescent="0.2">
      <c r="A3261" s="1" t="s">
        <v>10937</v>
      </c>
      <c r="B3261" s="1" t="s">
        <v>124</v>
      </c>
      <c r="C3261" s="1" t="s">
        <v>18</v>
      </c>
      <c r="D3261" s="1" t="s">
        <v>277</v>
      </c>
      <c r="E3261" s="1" t="s">
        <v>60</v>
      </c>
      <c r="F3261" s="1" t="s">
        <v>125</v>
      </c>
      <c r="G3261" s="1" t="s">
        <v>123</v>
      </c>
      <c r="H3261" s="1" t="s">
        <v>50</v>
      </c>
      <c r="I3261" s="1" t="s">
        <v>109</v>
      </c>
      <c r="J3261" s="1" t="s">
        <v>80</v>
      </c>
      <c r="K3261" s="1" t="s">
        <v>121</v>
      </c>
      <c r="L3261" s="1" t="s">
        <v>10938</v>
      </c>
      <c r="M3261" s="1" t="s">
        <v>15116</v>
      </c>
      <c r="N3261" s="1" t="s">
        <v>15116</v>
      </c>
      <c r="O3261" s="1" t="s">
        <v>122</v>
      </c>
      <c r="P3261" s="1" t="s">
        <v>278</v>
      </c>
      <c r="Q3261" s="1" t="s">
        <v>278</v>
      </c>
      <c r="R3261" s="1" t="s">
        <v>15117</v>
      </c>
      <c r="S3261" s="1" t="s">
        <v>13996</v>
      </c>
      <c r="T3261" s="1" t="s">
        <v>13480</v>
      </c>
      <c r="U3261" s="1" t="s">
        <v>13478</v>
      </c>
      <c r="V3261" s="18">
        <v>6.6342592592592592E-2</v>
      </c>
      <c r="W3261" s="18">
        <v>9.707175925925926E-2</v>
      </c>
      <c r="X3261" s="18">
        <v>3.0729166666666669E-2</v>
      </c>
    </row>
    <row r="3262" spans="1:24" hidden="1" x14ac:dyDescent="0.2">
      <c r="A3262" s="1" t="s">
        <v>10935</v>
      </c>
      <c r="B3262" s="1" t="s">
        <v>124</v>
      </c>
      <c r="C3262" s="1" t="s">
        <v>18</v>
      </c>
      <c r="D3262" s="1" t="s">
        <v>277</v>
      </c>
      <c r="E3262" s="1" t="s">
        <v>60</v>
      </c>
      <c r="F3262" s="1" t="s">
        <v>125</v>
      </c>
      <c r="G3262" s="1" t="s">
        <v>123</v>
      </c>
      <c r="H3262" s="1" t="s">
        <v>50</v>
      </c>
      <c r="I3262" s="1" t="s">
        <v>109</v>
      </c>
      <c r="J3262" s="1" t="s">
        <v>80</v>
      </c>
      <c r="K3262" s="1" t="s">
        <v>121</v>
      </c>
      <c r="L3262" s="1" t="s">
        <v>10936</v>
      </c>
      <c r="M3262" s="1" t="s">
        <v>15116</v>
      </c>
      <c r="N3262" s="1" t="s">
        <v>15116</v>
      </c>
      <c r="O3262" s="1" t="s">
        <v>122</v>
      </c>
      <c r="P3262" s="1" t="s">
        <v>278</v>
      </c>
      <c r="Q3262" s="1" t="s">
        <v>278</v>
      </c>
      <c r="R3262" s="1" t="s">
        <v>15118</v>
      </c>
      <c r="S3262" s="1" t="s">
        <v>13996</v>
      </c>
      <c r="T3262" s="1" t="s">
        <v>13477</v>
      </c>
      <c r="U3262" s="1" t="s">
        <v>13478</v>
      </c>
      <c r="V3262" s="18">
        <v>6.6400462962962967E-2</v>
      </c>
      <c r="W3262" s="18">
        <v>9.6805555555555547E-2</v>
      </c>
      <c r="X3262" s="18">
        <v>3.0405092592592591E-2</v>
      </c>
    </row>
    <row r="3263" spans="1:24" x14ac:dyDescent="0.2">
      <c r="A3263" s="1" t="s">
        <v>10616</v>
      </c>
      <c r="B3263" s="1" t="s">
        <v>112</v>
      </c>
      <c r="C3263" s="1" t="s">
        <v>18</v>
      </c>
      <c r="D3263" s="1" t="s">
        <v>311</v>
      </c>
      <c r="E3263" s="1" t="s">
        <v>61</v>
      </c>
      <c r="F3263" s="1" t="s">
        <v>134</v>
      </c>
      <c r="G3263" s="1" t="s">
        <v>110</v>
      </c>
      <c r="H3263" s="1" t="s">
        <v>50</v>
      </c>
      <c r="I3263" s="1" t="s">
        <v>109</v>
      </c>
      <c r="J3263" s="1" t="s">
        <v>81</v>
      </c>
      <c r="K3263" s="1" t="s">
        <v>121</v>
      </c>
      <c r="L3263" s="1" t="s">
        <v>10620</v>
      </c>
      <c r="M3263" s="1" t="s">
        <v>15119</v>
      </c>
      <c r="N3263" s="1" t="s">
        <v>15120</v>
      </c>
      <c r="O3263" s="1" t="s">
        <v>122</v>
      </c>
      <c r="P3263" s="1" t="s">
        <v>246</v>
      </c>
      <c r="Q3263" s="1" t="s">
        <v>247</v>
      </c>
      <c r="R3263" s="1" t="s">
        <v>15121</v>
      </c>
      <c r="S3263" s="1" t="s">
        <v>14054</v>
      </c>
      <c r="T3263" s="1" t="s">
        <v>12507</v>
      </c>
      <c r="U3263" s="1" t="s">
        <v>12508</v>
      </c>
      <c r="V3263" s="18">
        <v>5.0733333333333333</v>
      </c>
      <c r="W3263" s="18">
        <v>5.3105208333333334</v>
      </c>
      <c r="X3263" s="18">
        <v>0.2371875</v>
      </c>
    </row>
    <row r="3264" spans="1:24" x14ac:dyDescent="0.2">
      <c r="A3264" s="1" t="s">
        <v>10943</v>
      </c>
      <c r="B3264" s="1" t="s">
        <v>199</v>
      </c>
      <c r="C3264" s="1" t="s">
        <v>14</v>
      </c>
      <c r="D3264" s="1" t="s">
        <v>14</v>
      </c>
      <c r="E3264" s="1" t="s">
        <v>52</v>
      </c>
      <c r="F3264" s="1" t="s">
        <v>452</v>
      </c>
      <c r="G3264" s="1" t="s">
        <v>116</v>
      </c>
      <c r="H3264" s="1" t="s">
        <v>40</v>
      </c>
      <c r="I3264" s="1" t="s">
        <v>117</v>
      </c>
      <c r="J3264" s="1" t="s">
        <v>81</v>
      </c>
      <c r="K3264" s="1" t="s">
        <v>111</v>
      </c>
      <c r="L3264" s="1" t="s">
        <v>10944</v>
      </c>
      <c r="M3264" s="1" t="s">
        <v>15122</v>
      </c>
      <c r="N3264" s="1" t="s">
        <v>15123</v>
      </c>
      <c r="O3264" s="1" t="s">
        <v>122</v>
      </c>
      <c r="P3264" s="1" t="s">
        <v>199</v>
      </c>
      <c r="Q3264" s="1" t="s">
        <v>401</v>
      </c>
      <c r="R3264" s="1" t="s">
        <v>15124</v>
      </c>
      <c r="S3264" s="1" t="s">
        <v>13996</v>
      </c>
      <c r="T3264" s="1" t="s">
        <v>10944</v>
      </c>
      <c r="U3264" s="1" t="s">
        <v>13524</v>
      </c>
      <c r="V3264" s="18">
        <v>0</v>
      </c>
      <c r="W3264" s="18">
        <v>1.4699074074074074E-3</v>
      </c>
      <c r="X3264" s="18">
        <v>1.4699074074074074E-3</v>
      </c>
    </row>
    <row r="3265" spans="1:24" x14ac:dyDescent="0.2">
      <c r="A3265" s="1" t="s">
        <v>10771</v>
      </c>
      <c r="B3265" s="1" t="s">
        <v>112</v>
      </c>
      <c r="C3265" s="1" t="s">
        <v>18</v>
      </c>
      <c r="D3265" s="1" t="s">
        <v>18</v>
      </c>
      <c r="E3265" s="1" t="s">
        <v>499</v>
      </c>
      <c r="F3265" s="1" t="s">
        <v>1770</v>
      </c>
      <c r="G3265" s="1" t="s">
        <v>110</v>
      </c>
      <c r="H3265" s="1" t="s">
        <v>50</v>
      </c>
      <c r="I3265" s="1" t="s">
        <v>109</v>
      </c>
      <c r="J3265" s="1" t="s">
        <v>81</v>
      </c>
      <c r="K3265" s="1" t="s">
        <v>111</v>
      </c>
      <c r="L3265" s="1" t="s">
        <v>10775</v>
      </c>
      <c r="M3265" s="1" t="s">
        <v>15125</v>
      </c>
      <c r="N3265" s="1" t="s">
        <v>15126</v>
      </c>
      <c r="O3265" s="1" t="s">
        <v>122</v>
      </c>
      <c r="P3265" s="1" t="s">
        <v>266</v>
      </c>
      <c r="Q3265" s="1" t="s">
        <v>267</v>
      </c>
      <c r="R3265" s="1" t="s">
        <v>15127</v>
      </c>
      <c r="S3265" s="1" t="s">
        <v>14146</v>
      </c>
      <c r="T3265" s="1" t="s">
        <v>10775</v>
      </c>
      <c r="U3265" s="1" t="s">
        <v>10775</v>
      </c>
      <c r="V3265" s="18">
        <v>0</v>
      </c>
      <c r="W3265" s="18">
        <v>2.7314814814814819E-3</v>
      </c>
      <c r="X3265" s="18">
        <v>2.7314814814814819E-3</v>
      </c>
    </row>
    <row r="3266" spans="1:24" hidden="1" x14ac:dyDescent="0.2">
      <c r="A3266" s="1" t="s">
        <v>13149</v>
      </c>
      <c r="B3266" s="1" t="s">
        <v>132</v>
      </c>
      <c r="C3266" s="1" t="s">
        <v>309</v>
      </c>
      <c r="D3266" s="1" t="s">
        <v>374</v>
      </c>
      <c r="E3266" s="1" t="s">
        <v>284</v>
      </c>
      <c r="F3266" s="1" t="s">
        <v>442</v>
      </c>
      <c r="G3266" s="1" t="s">
        <v>116</v>
      </c>
      <c r="H3266" s="1" t="s">
        <v>40</v>
      </c>
      <c r="I3266" s="1" t="s">
        <v>117</v>
      </c>
      <c r="J3266" s="1" t="s">
        <v>81</v>
      </c>
      <c r="K3266" s="1" t="s">
        <v>13150</v>
      </c>
      <c r="L3266" s="1" t="s">
        <v>13151</v>
      </c>
      <c r="M3266" s="1" t="s">
        <v>15128</v>
      </c>
      <c r="N3266" s="1" t="s">
        <v>15129</v>
      </c>
      <c r="O3266" s="1" t="s">
        <v>122</v>
      </c>
      <c r="P3266" s="1" t="s">
        <v>199</v>
      </c>
      <c r="Q3266" s="1" t="s">
        <v>115</v>
      </c>
      <c r="R3266" s="1" t="s">
        <v>15130</v>
      </c>
      <c r="S3266" s="1" t="s">
        <v>14146</v>
      </c>
      <c r="T3266" s="1" t="s">
        <v>13155</v>
      </c>
      <c r="V3266" s="18">
        <v>6.782407407407408E-3</v>
      </c>
      <c r="W3266" s="18">
        <v>2.3344907407407408E-2</v>
      </c>
      <c r="X3266" s="18">
        <v>1.6562500000000001E-2</v>
      </c>
    </row>
    <row r="3267" spans="1:24" x14ac:dyDescent="0.2">
      <c r="A3267" s="1" t="s">
        <v>10355</v>
      </c>
      <c r="B3267" s="1" t="s">
        <v>112</v>
      </c>
      <c r="C3267" s="1" t="s">
        <v>18</v>
      </c>
      <c r="D3267" s="1" t="s">
        <v>242</v>
      </c>
      <c r="E3267" s="1" t="s">
        <v>61</v>
      </c>
      <c r="F3267" s="1" t="s">
        <v>453</v>
      </c>
      <c r="G3267" s="1" t="s">
        <v>110</v>
      </c>
      <c r="H3267" s="1" t="s">
        <v>50</v>
      </c>
      <c r="I3267" s="1" t="s">
        <v>109</v>
      </c>
      <c r="J3267" s="1" t="s">
        <v>81</v>
      </c>
      <c r="K3267" s="1" t="s">
        <v>111</v>
      </c>
      <c r="L3267" s="1" t="s">
        <v>10359</v>
      </c>
      <c r="M3267" s="1" t="s">
        <v>15131</v>
      </c>
      <c r="N3267" s="1" t="s">
        <v>15132</v>
      </c>
      <c r="O3267" s="1" t="s">
        <v>122</v>
      </c>
      <c r="P3267" s="1" t="s">
        <v>266</v>
      </c>
      <c r="Q3267" s="1" t="s">
        <v>267</v>
      </c>
      <c r="R3267" s="1" t="s">
        <v>15133</v>
      </c>
      <c r="S3267" s="1" t="s">
        <v>13989</v>
      </c>
      <c r="T3267" s="1" t="s">
        <v>12810</v>
      </c>
      <c r="U3267" s="1" t="s">
        <v>12810</v>
      </c>
      <c r="V3267" s="18">
        <v>0</v>
      </c>
      <c r="W3267" s="18">
        <v>5.2893518518518515E-3</v>
      </c>
      <c r="X3267" s="18">
        <v>5.2893518518518515E-3</v>
      </c>
    </row>
    <row r="3268" spans="1:24" x14ac:dyDescent="0.2">
      <c r="A3268" s="1" t="s">
        <v>10916</v>
      </c>
      <c r="B3268" s="1" t="s">
        <v>112</v>
      </c>
      <c r="C3268" s="1" t="s">
        <v>18</v>
      </c>
      <c r="D3268" s="1" t="s">
        <v>18</v>
      </c>
      <c r="E3268" s="1" t="s">
        <v>499</v>
      </c>
      <c r="F3268" s="1" t="s">
        <v>1770</v>
      </c>
      <c r="G3268" s="1" t="s">
        <v>110</v>
      </c>
      <c r="H3268" s="1" t="s">
        <v>50</v>
      </c>
      <c r="I3268" s="1" t="s">
        <v>109</v>
      </c>
      <c r="J3268" s="1" t="s">
        <v>81</v>
      </c>
      <c r="K3268" s="1" t="s">
        <v>111</v>
      </c>
      <c r="L3268" s="1" t="s">
        <v>10917</v>
      </c>
      <c r="M3268" s="1" t="s">
        <v>15134</v>
      </c>
      <c r="N3268" s="1" t="s">
        <v>15135</v>
      </c>
      <c r="O3268" s="1" t="s">
        <v>122</v>
      </c>
      <c r="P3268" s="1" t="s">
        <v>266</v>
      </c>
      <c r="Q3268" s="1" t="s">
        <v>267</v>
      </c>
      <c r="R3268" s="1" t="s">
        <v>15136</v>
      </c>
      <c r="S3268" s="1" t="s">
        <v>13996</v>
      </c>
      <c r="T3268" s="1" t="s">
        <v>13421</v>
      </c>
      <c r="U3268" s="1" t="s">
        <v>6339</v>
      </c>
      <c r="V3268" s="18">
        <v>0</v>
      </c>
      <c r="W3268" s="18">
        <v>2.5115740740740741E-3</v>
      </c>
      <c r="X3268" s="18">
        <v>2.5115740740740741E-3</v>
      </c>
    </row>
    <row r="3269" spans="1:24" hidden="1" x14ac:dyDescent="0.2">
      <c r="A3269" s="1" t="s">
        <v>13002</v>
      </c>
      <c r="B3269" s="1" t="s">
        <v>132</v>
      </c>
      <c r="C3269" s="1" t="s">
        <v>309</v>
      </c>
      <c r="D3269" s="1" t="s">
        <v>257</v>
      </c>
      <c r="E3269" s="1" t="s">
        <v>284</v>
      </c>
      <c r="F3269" s="1" t="s">
        <v>174</v>
      </c>
      <c r="G3269" s="1" t="s">
        <v>116</v>
      </c>
      <c r="H3269" s="1" t="s">
        <v>40</v>
      </c>
      <c r="I3269" s="1" t="s">
        <v>117</v>
      </c>
      <c r="J3269" s="1" t="s">
        <v>81</v>
      </c>
      <c r="K3269" s="1" t="s">
        <v>427</v>
      </c>
      <c r="L3269" s="1" t="s">
        <v>13003</v>
      </c>
      <c r="M3269" s="1" t="s">
        <v>15137</v>
      </c>
      <c r="N3269" s="1" t="s">
        <v>15138</v>
      </c>
      <c r="O3269" s="1" t="s">
        <v>122</v>
      </c>
      <c r="P3269" s="1" t="s">
        <v>199</v>
      </c>
      <c r="Q3269" s="1" t="s">
        <v>115</v>
      </c>
      <c r="R3269" s="1" t="s">
        <v>15139</v>
      </c>
      <c r="S3269" s="1" t="s">
        <v>14054</v>
      </c>
      <c r="T3269" s="1" t="s">
        <v>13007</v>
      </c>
      <c r="V3269" s="18">
        <v>0</v>
      </c>
      <c r="W3269" s="18">
        <v>5.6597222222222222E-3</v>
      </c>
      <c r="X3269" s="18">
        <v>5.6597222222222222E-3</v>
      </c>
    </row>
    <row r="3270" spans="1:24" x14ac:dyDescent="0.2">
      <c r="A3270" s="1" t="s">
        <v>13657</v>
      </c>
      <c r="B3270" s="1" t="s">
        <v>115</v>
      </c>
      <c r="C3270" s="1" t="s">
        <v>20</v>
      </c>
      <c r="D3270" s="1" t="s">
        <v>243</v>
      </c>
      <c r="E3270" s="1" t="s">
        <v>59</v>
      </c>
      <c r="F3270" s="1" t="s">
        <v>405</v>
      </c>
      <c r="G3270" s="1" t="s">
        <v>116</v>
      </c>
      <c r="H3270" s="1" t="s">
        <v>40</v>
      </c>
      <c r="I3270" s="1" t="s">
        <v>117</v>
      </c>
      <c r="J3270" s="1" t="s">
        <v>81</v>
      </c>
      <c r="K3270" s="1" t="s">
        <v>111</v>
      </c>
      <c r="L3270" s="1" t="s">
        <v>13658</v>
      </c>
      <c r="M3270" s="1" t="s">
        <v>15140</v>
      </c>
      <c r="N3270" s="1" t="s">
        <v>15141</v>
      </c>
      <c r="O3270" s="1" t="s">
        <v>122</v>
      </c>
      <c r="P3270" s="1" t="s">
        <v>266</v>
      </c>
      <c r="Q3270" s="1" t="s">
        <v>267</v>
      </c>
      <c r="R3270" s="1" t="s">
        <v>15142</v>
      </c>
      <c r="S3270" s="1" t="s">
        <v>14017</v>
      </c>
      <c r="T3270" s="1" t="s">
        <v>13659</v>
      </c>
      <c r="U3270" s="1" t="s">
        <v>13660</v>
      </c>
      <c r="V3270" s="18">
        <v>1.6730787037037036</v>
      </c>
      <c r="W3270" s="18">
        <v>1.8939930555555555</v>
      </c>
      <c r="X3270" s="18">
        <v>0.22091435185185185</v>
      </c>
    </row>
    <row r="3271" spans="1:24" x14ac:dyDescent="0.2">
      <c r="A3271" s="1" t="s">
        <v>10601</v>
      </c>
      <c r="B3271" s="1" t="s">
        <v>112</v>
      </c>
      <c r="C3271" s="1" t="s">
        <v>18</v>
      </c>
      <c r="D3271" s="1" t="s">
        <v>242</v>
      </c>
      <c r="E3271" s="1" t="s">
        <v>61</v>
      </c>
      <c r="F3271" s="1" t="s">
        <v>453</v>
      </c>
      <c r="G3271" s="1" t="s">
        <v>110</v>
      </c>
      <c r="H3271" s="1" t="s">
        <v>50</v>
      </c>
      <c r="I3271" s="1" t="s">
        <v>109</v>
      </c>
      <c r="J3271" s="1" t="s">
        <v>81</v>
      </c>
      <c r="K3271" s="1" t="s">
        <v>111</v>
      </c>
      <c r="L3271" s="1" t="s">
        <v>10605</v>
      </c>
      <c r="M3271" s="1" t="s">
        <v>15143</v>
      </c>
      <c r="N3271" s="1" t="s">
        <v>15144</v>
      </c>
      <c r="O3271" s="1" t="s">
        <v>122</v>
      </c>
      <c r="P3271" s="1" t="s">
        <v>266</v>
      </c>
      <c r="Q3271" s="1" t="s">
        <v>267</v>
      </c>
      <c r="R3271" s="1" t="s">
        <v>15145</v>
      </c>
      <c r="S3271" s="1" t="s">
        <v>14054</v>
      </c>
      <c r="T3271" s="1" t="s">
        <v>10605</v>
      </c>
      <c r="U3271" s="1" t="s">
        <v>10605</v>
      </c>
      <c r="V3271" s="18">
        <v>0</v>
      </c>
      <c r="W3271" s="18">
        <v>0.26048611111111114</v>
      </c>
      <c r="X3271" s="18">
        <v>0.26048611111111114</v>
      </c>
    </row>
    <row r="3272" spans="1:24" hidden="1" x14ac:dyDescent="0.2">
      <c r="A3272" s="1" t="s">
        <v>10924</v>
      </c>
      <c r="B3272" s="1" t="s">
        <v>152</v>
      </c>
      <c r="C3272" s="1" t="s">
        <v>17</v>
      </c>
      <c r="D3272" s="1" t="s">
        <v>17</v>
      </c>
      <c r="E3272" s="1" t="s">
        <v>55</v>
      </c>
      <c r="F3272" s="1" t="s">
        <v>531</v>
      </c>
      <c r="G3272" s="1" t="s">
        <v>110</v>
      </c>
      <c r="H3272" s="1" t="s">
        <v>50</v>
      </c>
      <c r="I3272" s="1" t="s">
        <v>109</v>
      </c>
      <c r="J3272" s="1" t="s">
        <v>80</v>
      </c>
      <c r="K3272" s="1" t="s">
        <v>111</v>
      </c>
      <c r="L3272" s="1" t="s">
        <v>10925</v>
      </c>
      <c r="M3272" s="1" t="s">
        <v>15146</v>
      </c>
      <c r="N3272" s="1" t="s">
        <v>15147</v>
      </c>
      <c r="O3272" s="1" t="s">
        <v>122</v>
      </c>
      <c r="P3272" s="1" t="s">
        <v>278</v>
      </c>
      <c r="Q3272" s="1" t="s">
        <v>278</v>
      </c>
      <c r="R3272" s="1" t="s">
        <v>15148</v>
      </c>
      <c r="S3272" s="1" t="s">
        <v>13996</v>
      </c>
      <c r="T3272" s="1" t="s">
        <v>13407</v>
      </c>
      <c r="U3272" s="1" t="s">
        <v>13408</v>
      </c>
      <c r="V3272" s="18">
        <v>0</v>
      </c>
      <c r="W3272" s="18">
        <v>7.5671296296296306E-2</v>
      </c>
      <c r="X3272" s="18">
        <v>7.5671296296296306E-2</v>
      </c>
    </row>
    <row r="3273" spans="1:24" x14ac:dyDescent="0.2">
      <c r="A3273" s="1" t="s">
        <v>10637</v>
      </c>
      <c r="B3273" s="1" t="s">
        <v>167</v>
      </c>
      <c r="C3273" s="1" t="s">
        <v>22</v>
      </c>
      <c r="D3273" s="1" t="s">
        <v>22</v>
      </c>
      <c r="E3273" s="1" t="s">
        <v>46</v>
      </c>
      <c r="F3273" s="1" t="s">
        <v>171</v>
      </c>
      <c r="G3273" s="1" t="s">
        <v>110</v>
      </c>
      <c r="H3273" s="1" t="s">
        <v>50</v>
      </c>
      <c r="I3273" s="1" t="s">
        <v>109</v>
      </c>
      <c r="J3273" s="1" t="s">
        <v>81</v>
      </c>
      <c r="K3273" s="1" t="s">
        <v>129</v>
      </c>
      <c r="L3273" s="1" t="s">
        <v>10641</v>
      </c>
      <c r="M3273" s="1" t="s">
        <v>15149</v>
      </c>
      <c r="N3273" s="1" t="s">
        <v>15150</v>
      </c>
      <c r="O3273" s="1" t="s">
        <v>122</v>
      </c>
      <c r="P3273" s="1" t="s">
        <v>266</v>
      </c>
      <c r="Q3273" s="1" t="s">
        <v>330</v>
      </c>
      <c r="R3273" s="1" t="s">
        <v>15151</v>
      </c>
      <c r="S3273" s="1" t="s">
        <v>14054</v>
      </c>
      <c r="T3273" s="1" t="s">
        <v>13123</v>
      </c>
      <c r="U3273" s="1" t="s">
        <v>13124</v>
      </c>
      <c r="V3273" s="18">
        <v>0</v>
      </c>
      <c r="W3273" s="18">
        <v>0</v>
      </c>
      <c r="X3273" s="18">
        <v>0</v>
      </c>
    </row>
    <row r="3274" spans="1:24" hidden="1" x14ac:dyDescent="0.2">
      <c r="A3274" s="1" t="s">
        <v>12761</v>
      </c>
      <c r="B3274" s="1" t="s">
        <v>132</v>
      </c>
      <c r="C3274" s="1" t="s">
        <v>250</v>
      </c>
      <c r="D3274" s="1" t="s">
        <v>251</v>
      </c>
      <c r="E3274" s="1" t="s">
        <v>252</v>
      </c>
      <c r="F3274" s="1" t="s">
        <v>253</v>
      </c>
      <c r="G3274" s="1" t="s">
        <v>159</v>
      </c>
      <c r="H3274" s="1" t="s">
        <v>36</v>
      </c>
      <c r="I3274" s="1" t="s">
        <v>84</v>
      </c>
      <c r="J3274" s="1" t="s">
        <v>81</v>
      </c>
      <c r="K3274" s="1" t="s">
        <v>129</v>
      </c>
      <c r="L3274" s="1" t="s">
        <v>12762</v>
      </c>
      <c r="M3274" s="1" t="s">
        <v>15152</v>
      </c>
      <c r="N3274" s="1" t="s">
        <v>15153</v>
      </c>
      <c r="O3274" s="1" t="s">
        <v>122</v>
      </c>
      <c r="P3274" s="1" t="s">
        <v>246</v>
      </c>
      <c r="Q3274" s="1" t="s">
        <v>247</v>
      </c>
      <c r="R3274" s="1" t="s">
        <v>15154</v>
      </c>
      <c r="S3274" s="1" t="s">
        <v>13989</v>
      </c>
      <c r="T3274" s="1" t="s">
        <v>12762</v>
      </c>
      <c r="U3274" s="1" t="s">
        <v>270</v>
      </c>
      <c r="V3274" s="18">
        <v>4.6296296296296293E-4</v>
      </c>
      <c r="W3274" s="18">
        <v>2.9050925925925928E-3</v>
      </c>
      <c r="X3274" s="18">
        <v>2.4421296296296296E-3</v>
      </c>
    </row>
    <row r="3275" spans="1:24" x14ac:dyDescent="0.2">
      <c r="A3275" s="1" t="s">
        <v>13661</v>
      </c>
      <c r="B3275" s="1" t="s">
        <v>167</v>
      </c>
      <c r="C3275" s="1" t="s">
        <v>22</v>
      </c>
      <c r="D3275" s="1" t="s">
        <v>22</v>
      </c>
      <c r="E3275" s="1" t="s">
        <v>46</v>
      </c>
      <c r="F3275" s="1" t="s">
        <v>171</v>
      </c>
      <c r="G3275" s="1" t="s">
        <v>110</v>
      </c>
      <c r="H3275" s="1" t="s">
        <v>50</v>
      </c>
      <c r="I3275" s="1" t="s">
        <v>109</v>
      </c>
      <c r="J3275" s="1" t="s">
        <v>81</v>
      </c>
      <c r="K3275" s="1" t="s">
        <v>129</v>
      </c>
      <c r="L3275" s="1" t="s">
        <v>13662</v>
      </c>
      <c r="M3275" s="1" t="s">
        <v>15155</v>
      </c>
      <c r="N3275" s="1" t="s">
        <v>15156</v>
      </c>
      <c r="O3275" s="1" t="s">
        <v>122</v>
      </c>
      <c r="P3275" s="1" t="s">
        <v>266</v>
      </c>
      <c r="Q3275" s="1" t="s">
        <v>330</v>
      </c>
      <c r="R3275" s="1" t="s">
        <v>15157</v>
      </c>
      <c r="S3275" s="1" t="s">
        <v>14017</v>
      </c>
      <c r="T3275" s="1" t="s">
        <v>13663</v>
      </c>
      <c r="U3275" s="1" t="s">
        <v>13664</v>
      </c>
      <c r="V3275" s="18">
        <v>0</v>
      </c>
      <c r="W3275" s="18">
        <v>0</v>
      </c>
      <c r="X3275" s="18">
        <v>0</v>
      </c>
    </row>
    <row r="3276" spans="1:24" hidden="1" x14ac:dyDescent="0.2">
      <c r="A3276" s="1" t="s">
        <v>13665</v>
      </c>
      <c r="B3276" s="1" t="s">
        <v>124</v>
      </c>
      <c r="C3276" s="1" t="s">
        <v>19</v>
      </c>
      <c r="D3276" s="1" t="s">
        <v>277</v>
      </c>
      <c r="E3276" s="1" t="s">
        <v>62</v>
      </c>
      <c r="F3276" s="1" t="s">
        <v>125</v>
      </c>
      <c r="G3276" s="1" t="s">
        <v>123</v>
      </c>
      <c r="H3276" s="1" t="s">
        <v>50</v>
      </c>
      <c r="I3276" s="1" t="s">
        <v>109</v>
      </c>
      <c r="J3276" s="1" t="s">
        <v>80</v>
      </c>
      <c r="K3276" s="1" t="s">
        <v>460</v>
      </c>
      <c r="L3276" s="1" t="s">
        <v>13666</v>
      </c>
      <c r="M3276" s="1" t="s">
        <v>15158</v>
      </c>
      <c r="N3276" s="1" t="s">
        <v>15158</v>
      </c>
      <c r="O3276" s="1" t="s">
        <v>122</v>
      </c>
      <c r="P3276" s="1" t="s">
        <v>266</v>
      </c>
      <c r="Q3276" s="1" t="s">
        <v>267</v>
      </c>
      <c r="R3276" s="1" t="s">
        <v>15159</v>
      </c>
      <c r="S3276" s="1" t="s">
        <v>14130</v>
      </c>
      <c r="T3276" s="1" t="s">
        <v>13667</v>
      </c>
      <c r="U3276" s="1" t="s">
        <v>13668</v>
      </c>
      <c r="V3276" s="18">
        <v>1.0591087962962964</v>
      </c>
      <c r="W3276" s="18">
        <v>1.0597222222222222</v>
      </c>
      <c r="X3276" s="18">
        <v>6.134259259259259E-4</v>
      </c>
    </row>
    <row r="3277" spans="1:24" hidden="1" x14ac:dyDescent="0.2">
      <c r="A3277" s="1" t="s">
        <v>13669</v>
      </c>
      <c r="B3277" s="1" t="s">
        <v>132</v>
      </c>
      <c r="C3277" s="1" t="s">
        <v>250</v>
      </c>
      <c r="D3277" s="1" t="s">
        <v>251</v>
      </c>
      <c r="E3277" s="1" t="s">
        <v>252</v>
      </c>
      <c r="F3277" s="1" t="s">
        <v>253</v>
      </c>
      <c r="G3277" s="1" t="s">
        <v>159</v>
      </c>
      <c r="H3277" s="1" t="s">
        <v>36</v>
      </c>
      <c r="I3277" s="1" t="s">
        <v>84</v>
      </c>
      <c r="J3277" s="1" t="s">
        <v>81</v>
      </c>
      <c r="K3277" s="1" t="s">
        <v>129</v>
      </c>
      <c r="L3277" s="1" t="s">
        <v>12762</v>
      </c>
      <c r="M3277" s="1" t="s">
        <v>15160</v>
      </c>
      <c r="N3277" s="1" t="s">
        <v>15161</v>
      </c>
      <c r="O3277" s="1" t="s">
        <v>122</v>
      </c>
      <c r="P3277" s="1" t="s">
        <v>246</v>
      </c>
      <c r="Q3277" s="1" t="s">
        <v>247</v>
      </c>
      <c r="R3277" s="1" t="s">
        <v>15162</v>
      </c>
      <c r="S3277" s="1" t="s">
        <v>14068</v>
      </c>
      <c r="T3277" s="1" t="s">
        <v>12762</v>
      </c>
      <c r="U3277" s="1" t="s">
        <v>270</v>
      </c>
      <c r="V3277" s="18">
        <v>3.712962962962963E-2</v>
      </c>
      <c r="W3277" s="18">
        <v>4.4745370370370373E-2</v>
      </c>
      <c r="X3277" s="18">
        <v>7.6157407407407415E-3</v>
      </c>
    </row>
    <row r="3278" spans="1:24" x14ac:dyDescent="0.2">
      <c r="A3278" s="1" t="s">
        <v>10606</v>
      </c>
      <c r="B3278" s="1" t="s">
        <v>115</v>
      </c>
      <c r="C3278" s="1" t="s">
        <v>23</v>
      </c>
      <c r="D3278" s="1" t="s">
        <v>243</v>
      </c>
      <c r="E3278" s="1" t="s">
        <v>68</v>
      </c>
      <c r="F3278" s="1" t="s">
        <v>144</v>
      </c>
      <c r="G3278" s="1" t="s">
        <v>116</v>
      </c>
      <c r="H3278" s="1" t="s">
        <v>40</v>
      </c>
      <c r="I3278" s="1" t="s">
        <v>117</v>
      </c>
      <c r="J3278" s="1" t="s">
        <v>81</v>
      </c>
      <c r="K3278" s="1" t="s">
        <v>121</v>
      </c>
      <c r="L3278" s="1" t="s">
        <v>10610</v>
      </c>
      <c r="M3278" s="1" t="s">
        <v>15163</v>
      </c>
      <c r="N3278" s="1" t="s">
        <v>15164</v>
      </c>
      <c r="O3278" s="1" t="s">
        <v>122</v>
      </c>
      <c r="P3278" s="1" t="s">
        <v>246</v>
      </c>
      <c r="Q3278" s="1" t="s">
        <v>247</v>
      </c>
      <c r="R3278" s="1" t="s">
        <v>15165</v>
      </c>
      <c r="S3278" s="1" t="s">
        <v>14054</v>
      </c>
      <c r="T3278" s="1" t="s">
        <v>12862</v>
      </c>
      <c r="U3278" s="1" t="s">
        <v>12863</v>
      </c>
      <c r="V3278" s="18">
        <v>0.56988425925925923</v>
      </c>
      <c r="W3278" s="18">
        <v>0.96391203703703709</v>
      </c>
      <c r="X3278" s="18">
        <v>0.39402777777777781</v>
      </c>
    </row>
    <row r="3279" spans="1:24" x14ac:dyDescent="0.2">
      <c r="A3279" s="1" t="s">
        <v>13670</v>
      </c>
      <c r="B3279" s="1" t="s">
        <v>167</v>
      </c>
      <c r="C3279" s="1" t="s">
        <v>22</v>
      </c>
      <c r="D3279" s="1" t="s">
        <v>22</v>
      </c>
      <c r="E3279" s="1" t="s">
        <v>46</v>
      </c>
      <c r="F3279" s="1" t="s">
        <v>171</v>
      </c>
      <c r="G3279" s="1" t="s">
        <v>110</v>
      </c>
      <c r="H3279" s="1" t="s">
        <v>50</v>
      </c>
      <c r="I3279" s="1" t="s">
        <v>109</v>
      </c>
      <c r="J3279" s="1" t="s">
        <v>81</v>
      </c>
      <c r="K3279" s="1" t="s">
        <v>129</v>
      </c>
      <c r="L3279" s="1" t="s">
        <v>13671</v>
      </c>
      <c r="M3279" s="1" t="s">
        <v>15166</v>
      </c>
      <c r="N3279" s="1" t="s">
        <v>15167</v>
      </c>
      <c r="O3279" s="1" t="s">
        <v>122</v>
      </c>
      <c r="P3279" s="1" t="s">
        <v>266</v>
      </c>
      <c r="Q3279" s="1" t="s">
        <v>330</v>
      </c>
      <c r="R3279" s="1" t="s">
        <v>15168</v>
      </c>
      <c r="S3279" s="1" t="s">
        <v>14017</v>
      </c>
      <c r="T3279" s="1" t="s">
        <v>13672</v>
      </c>
      <c r="U3279" s="1" t="s">
        <v>13673</v>
      </c>
      <c r="V3279" s="18">
        <v>0</v>
      </c>
      <c r="W3279" s="18">
        <v>0</v>
      </c>
      <c r="X3279" s="18">
        <v>0</v>
      </c>
    </row>
    <row r="3280" spans="1:24" x14ac:dyDescent="0.2">
      <c r="A3280" s="1" t="s">
        <v>12620</v>
      </c>
      <c r="B3280" s="1" t="s">
        <v>115</v>
      </c>
      <c r="C3280" s="1" t="s">
        <v>13</v>
      </c>
      <c r="D3280" s="1" t="s">
        <v>243</v>
      </c>
      <c r="E3280" s="1" t="s">
        <v>41</v>
      </c>
      <c r="F3280" s="1" t="s">
        <v>191</v>
      </c>
      <c r="G3280" s="1" t="s">
        <v>116</v>
      </c>
      <c r="H3280" s="1" t="s">
        <v>40</v>
      </c>
      <c r="I3280" s="1" t="s">
        <v>117</v>
      </c>
      <c r="J3280" s="1" t="s">
        <v>81</v>
      </c>
      <c r="K3280" s="1" t="s">
        <v>111</v>
      </c>
      <c r="L3280" s="1" t="s">
        <v>12621</v>
      </c>
      <c r="M3280" s="1" t="s">
        <v>15169</v>
      </c>
      <c r="N3280" s="1" t="s">
        <v>15170</v>
      </c>
      <c r="O3280" s="1" t="s">
        <v>122</v>
      </c>
      <c r="P3280" s="1" t="s">
        <v>246</v>
      </c>
      <c r="Q3280" s="1" t="s">
        <v>247</v>
      </c>
      <c r="R3280" s="1" t="s">
        <v>15171</v>
      </c>
      <c r="S3280" s="1" t="s">
        <v>13996</v>
      </c>
      <c r="T3280" s="1" t="s">
        <v>12625</v>
      </c>
      <c r="U3280" s="1" t="s">
        <v>12626</v>
      </c>
      <c r="V3280" s="18">
        <v>5.2463657407407407</v>
      </c>
      <c r="W3280" s="18">
        <v>6.0439120370370363</v>
      </c>
      <c r="X3280" s="18">
        <v>0.79754629629629636</v>
      </c>
    </row>
    <row r="3281" spans="1:24" x14ac:dyDescent="0.2">
      <c r="A3281" s="1" t="s">
        <v>13571</v>
      </c>
      <c r="B3281" s="1" t="s">
        <v>167</v>
      </c>
      <c r="C3281" s="1" t="s">
        <v>22</v>
      </c>
      <c r="D3281" s="1" t="s">
        <v>22</v>
      </c>
      <c r="E3281" s="1" t="s">
        <v>665</v>
      </c>
      <c r="F3281" s="1" t="s">
        <v>667</v>
      </c>
      <c r="G3281" s="1" t="s">
        <v>116</v>
      </c>
      <c r="H3281" s="1" t="s">
        <v>50</v>
      </c>
      <c r="I3281" s="1" t="s">
        <v>109</v>
      </c>
      <c r="J3281" s="1" t="s">
        <v>81</v>
      </c>
      <c r="K3281" s="1" t="s">
        <v>111</v>
      </c>
      <c r="L3281" s="1" t="s">
        <v>13572</v>
      </c>
      <c r="M3281" s="1" t="s">
        <v>15172</v>
      </c>
      <c r="N3281" s="1" t="s">
        <v>15173</v>
      </c>
      <c r="O3281" s="1" t="s">
        <v>122</v>
      </c>
      <c r="P3281" s="1" t="s">
        <v>266</v>
      </c>
      <c r="Q3281" s="1" t="s">
        <v>1046</v>
      </c>
      <c r="R3281" s="1" t="s">
        <v>15174</v>
      </c>
      <c r="S3281" s="1" t="s">
        <v>14017</v>
      </c>
      <c r="T3281" s="1" t="s">
        <v>12901</v>
      </c>
      <c r="U3281" s="1" t="s">
        <v>1048</v>
      </c>
      <c r="V3281" s="18">
        <v>0</v>
      </c>
      <c r="W3281" s="18">
        <v>7.6273148148148151E-3</v>
      </c>
      <c r="X3281" s="18">
        <v>7.6273148148148151E-3</v>
      </c>
    </row>
    <row r="3282" spans="1:24" hidden="1" x14ac:dyDescent="0.2">
      <c r="A3282" s="1" t="s">
        <v>13674</v>
      </c>
      <c r="B3282" s="1" t="s">
        <v>132</v>
      </c>
      <c r="C3282" s="1" t="s">
        <v>256</v>
      </c>
      <c r="D3282" s="1" t="s">
        <v>257</v>
      </c>
      <c r="E3282" s="1" t="s">
        <v>258</v>
      </c>
      <c r="F3282" s="1" t="s">
        <v>219</v>
      </c>
      <c r="G3282" s="1" t="s">
        <v>116</v>
      </c>
      <c r="H3282" s="1" t="s">
        <v>40</v>
      </c>
      <c r="I3282" s="1" t="s">
        <v>117</v>
      </c>
      <c r="J3282" s="1" t="s">
        <v>81</v>
      </c>
      <c r="K3282" s="1" t="s">
        <v>259</v>
      </c>
      <c r="L3282" s="1" t="s">
        <v>260</v>
      </c>
      <c r="M3282" s="1" t="s">
        <v>15175</v>
      </c>
      <c r="N3282" s="1" t="s">
        <v>15176</v>
      </c>
      <c r="O3282" s="1" t="s">
        <v>122</v>
      </c>
      <c r="P3282" s="1" t="s">
        <v>199</v>
      </c>
      <c r="Q3282" s="1" t="s">
        <v>115</v>
      </c>
      <c r="R3282" s="1" t="s">
        <v>15177</v>
      </c>
      <c r="S3282" s="1" t="s">
        <v>14017</v>
      </c>
      <c r="T3282" s="1" t="s">
        <v>13641</v>
      </c>
      <c r="V3282" s="18">
        <v>0.11687499999999999</v>
      </c>
      <c r="W3282" s="18">
        <v>0.13658564814814814</v>
      </c>
      <c r="X3282" s="18">
        <v>1.9710648148148147E-2</v>
      </c>
    </row>
    <row r="3283" spans="1:24" x14ac:dyDescent="0.2">
      <c r="A3283" s="1" t="s">
        <v>10714</v>
      </c>
      <c r="B3283" s="1" t="s">
        <v>176</v>
      </c>
      <c r="C3283" s="1" t="s">
        <v>18</v>
      </c>
      <c r="D3283" s="1" t="s">
        <v>383</v>
      </c>
      <c r="E3283" s="1" t="s">
        <v>58</v>
      </c>
      <c r="F3283" s="1" t="s">
        <v>184</v>
      </c>
      <c r="G3283" s="1" t="s">
        <v>159</v>
      </c>
      <c r="H3283" s="1" t="s">
        <v>36</v>
      </c>
      <c r="I3283" s="1" t="s">
        <v>84</v>
      </c>
      <c r="J3283" s="1" t="s">
        <v>81</v>
      </c>
      <c r="K3283" s="1" t="s">
        <v>114</v>
      </c>
      <c r="L3283" s="1" t="s">
        <v>10718</v>
      </c>
      <c r="M3283" s="1" t="s">
        <v>15178</v>
      </c>
      <c r="N3283" s="1" t="s">
        <v>15179</v>
      </c>
      <c r="O3283" s="1" t="s">
        <v>122</v>
      </c>
      <c r="P3283" s="1" t="s">
        <v>384</v>
      </c>
      <c r="Q3283" s="1" t="s">
        <v>385</v>
      </c>
      <c r="R3283" s="1" t="s">
        <v>15180</v>
      </c>
      <c r="S3283" s="1" t="s">
        <v>14054</v>
      </c>
      <c r="T3283" s="1" t="s">
        <v>13056</v>
      </c>
      <c r="U3283" s="1" t="s">
        <v>13057</v>
      </c>
      <c r="V3283" s="18">
        <v>0</v>
      </c>
      <c r="W3283" s="18">
        <v>0.15188657407407408</v>
      </c>
      <c r="X3283" s="18">
        <v>0.15188657407407408</v>
      </c>
    </row>
    <row r="3284" spans="1:24" x14ac:dyDescent="0.2">
      <c r="A3284" s="1" t="s">
        <v>10596</v>
      </c>
      <c r="B3284" s="1" t="s">
        <v>167</v>
      </c>
      <c r="C3284" s="1" t="s">
        <v>22</v>
      </c>
      <c r="D3284" s="1" t="s">
        <v>22</v>
      </c>
      <c r="E3284" s="1" t="s">
        <v>665</v>
      </c>
      <c r="F3284" s="1" t="s">
        <v>667</v>
      </c>
      <c r="G3284" s="1" t="s">
        <v>116</v>
      </c>
      <c r="H3284" s="1" t="s">
        <v>50</v>
      </c>
      <c r="I3284" s="1" t="s">
        <v>109</v>
      </c>
      <c r="J3284" s="1" t="s">
        <v>81</v>
      </c>
      <c r="K3284" s="1" t="s">
        <v>111</v>
      </c>
      <c r="L3284" s="1" t="s">
        <v>10600</v>
      </c>
      <c r="M3284" s="1" t="s">
        <v>15181</v>
      </c>
      <c r="N3284" s="1" t="s">
        <v>15182</v>
      </c>
      <c r="O3284" s="1" t="s">
        <v>122</v>
      </c>
      <c r="P3284" s="1" t="s">
        <v>266</v>
      </c>
      <c r="Q3284" s="1" t="s">
        <v>1046</v>
      </c>
      <c r="R3284" s="1" t="s">
        <v>15183</v>
      </c>
      <c r="S3284" s="1" t="s">
        <v>14054</v>
      </c>
      <c r="T3284" s="1" t="s">
        <v>1047</v>
      </c>
      <c r="U3284" s="1" t="s">
        <v>1048</v>
      </c>
      <c r="V3284" s="18">
        <v>0</v>
      </c>
      <c r="W3284" s="18">
        <v>6.4120370370370364E-3</v>
      </c>
      <c r="X3284" s="18">
        <v>6.4120370370370364E-3</v>
      </c>
    </row>
    <row r="3285" spans="1:24" x14ac:dyDescent="0.2">
      <c r="A3285" s="1" t="s">
        <v>10704</v>
      </c>
      <c r="B3285" s="1" t="s">
        <v>167</v>
      </c>
      <c r="C3285" s="1" t="s">
        <v>22</v>
      </c>
      <c r="D3285" s="1" t="s">
        <v>22</v>
      </c>
      <c r="E3285" s="1" t="s">
        <v>665</v>
      </c>
      <c r="F3285" s="1" t="s">
        <v>667</v>
      </c>
      <c r="G3285" s="1" t="s">
        <v>116</v>
      </c>
      <c r="H3285" s="1" t="s">
        <v>50</v>
      </c>
      <c r="I3285" s="1" t="s">
        <v>109</v>
      </c>
      <c r="J3285" s="1" t="s">
        <v>81</v>
      </c>
      <c r="K3285" s="1" t="s">
        <v>111</v>
      </c>
      <c r="L3285" s="1" t="s">
        <v>10708</v>
      </c>
      <c r="M3285" s="1" t="s">
        <v>15184</v>
      </c>
      <c r="N3285" s="1" t="s">
        <v>15185</v>
      </c>
      <c r="O3285" s="1" t="s">
        <v>122</v>
      </c>
      <c r="P3285" s="1" t="s">
        <v>266</v>
      </c>
      <c r="Q3285" s="1" t="s">
        <v>1046</v>
      </c>
      <c r="R3285" s="1" t="s">
        <v>15186</v>
      </c>
      <c r="S3285" s="1" t="s">
        <v>14054</v>
      </c>
      <c r="T3285" s="1" t="s">
        <v>1047</v>
      </c>
      <c r="U3285" s="1" t="s">
        <v>1048</v>
      </c>
      <c r="V3285" s="18">
        <v>0</v>
      </c>
      <c r="W3285" s="18">
        <v>4.5324074074074072E-2</v>
      </c>
      <c r="X3285" s="18">
        <v>4.5324074074074072E-2</v>
      </c>
    </row>
    <row r="3286" spans="1:24" hidden="1" x14ac:dyDescent="0.2">
      <c r="A3286" s="1" t="s">
        <v>13675</v>
      </c>
      <c r="B3286" s="1" t="s">
        <v>132</v>
      </c>
      <c r="C3286" s="1" t="s">
        <v>309</v>
      </c>
      <c r="D3286" s="1" t="s">
        <v>257</v>
      </c>
      <c r="E3286" s="1" t="s">
        <v>284</v>
      </c>
      <c r="F3286" s="1" t="s">
        <v>471</v>
      </c>
      <c r="G3286" s="1" t="s">
        <v>116</v>
      </c>
      <c r="H3286" s="1" t="s">
        <v>40</v>
      </c>
      <c r="I3286" s="1" t="s">
        <v>117</v>
      </c>
      <c r="J3286" s="1" t="s">
        <v>81</v>
      </c>
      <c r="K3286" s="1" t="s">
        <v>13676</v>
      </c>
      <c r="L3286" s="1" t="s">
        <v>13677</v>
      </c>
      <c r="M3286" s="1" t="s">
        <v>15187</v>
      </c>
      <c r="N3286" s="1" t="s">
        <v>15188</v>
      </c>
      <c r="O3286" s="1" t="s">
        <v>122</v>
      </c>
      <c r="P3286" s="1" t="s">
        <v>199</v>
      </c>
      <c r="Q3286" s="1" t="s">
        <v>115</v>
      </c>
      <c r="R3286" s="1" t="s">
        <v>15189</v>
      </c>
      <c r="S3286" s="1" t="s">
        <v>14017</v>
      </c>
      <c r="T3286" s="1" t="s">
        <v>13678</v>
      </c>
      <c r="V3286" s="18">
        <v>2.417824074074074E-2</v>
      </c>
      <c r="W3286" s="18">
        <v>2.7395833333333338E-2</v>
      </c>
      <c r="X3286" s="18">
        <v>3.2175925925925926E-3</v>
      </c>
    </row>
    <row r="3287" spans="1:24" hidden="1" x14ac:dyDescent="0.2">
      <c r="A3287" s="1" t="s">
        <v>13341</v>
      </c>
      <c r="B3287" s="1" t="s">
        <v>132</v>
      </c>
      <c r="C3287" s="1" t="s">
        <v>251</v>
      </c>
      <c r="D3287" s="1" t="s">
        <v>257</v>
      </c>
      <c r="E3287" s="1" t="s">
        <v>407</v>
      </c>
      <c r="F3287" s="1" t="s">
        <v>461</v>
      </c>
      <c r="G3287" s="1" t="s">
        <v>116</v>
      </c>
      <c r="H3287" s="1" t="s">
        <v>40</v>
      </c>
      <c r="I3287" s="1" t="s">
        <v>117</v>
      </c>
      <c r="J3287" s="1" t="s">
        <v>81</v>
      </c>
      <c r="K3287" s="1" t="s">
        <v>505</v>
      </c>
      <c r="L3287" s="1" t="s">
        <v>13342</v>
      </c>
      <c r="M3287" s="1" t="s">
        <v>15190</v>
      </c>
      <c r="N3287" s="1" t="s">
        <v>15191</v>
      </c>
      <c r="O3287" s="1" t="s">
        <v>122</v>
      </c>
      <c r="P3287" s="1" t="s">
        <v>9240</v>
      </c>
      <c r="Q3287" s="1" t="s">
        <v>230</v>
      </c>
      <c r="R3287" s="1" t="s">
        <v>15192</v>
      </c>
      <c r="S3287" s="1" t="s">
        <v>13996</v>
      </c>
      <c r="T3287" s="1" t="s">
        <v>13346</v>
      </c>
      <c r="U3287" s="1" t="s">
        <v>13347</v>
      </c>
      <c r="V3287" s="18">
        <v>6.3379629629629633E-2</v>
      </c>
      <c r="W3287" s="18">
        <v>8.711805555555556E-2</v>
      </c>
      <c r="X3287" s="18">
        <v>2.3738425925925923E-2</v>
      </c>
    </row>
    <row r="3288" spans="1:24" hidden="1" x14ac:dyDescent="0.2">
      <c r="A3288" s="1" t="s">
        <v>10873</v>
      </c>
      <c r="B3288" s="1" t="s">
        <v>124</v>
      </c>
      <c r="C3288" s="1" t="s">
        <v>17</v>
      </c>
      <c r="D3288" s="1" t="s">
        <v>277</v>
      </c>
      <c r="E3288" s="1" t="s">
        <v>10585</v>
      </c>
      <c r="F3288" s="1" t="s">
        <v>125</v>
      </c>
      <c r="G3288" s="1" t="s">
        <v>123</v>
      </c>
      <c r="H3288" s="1" t="s">
        <v>50</v>
      </c>
      <c r="I3288" s="1" t="s">
        <v>109</v>
      </c>
      <c r="J3288" s="1" t="s">
        <v>80</v>
      </c>
      <c r="K3288" s="1" t="s">
        <v>129</v>
      </c>
      <c r="L3288" s="1" t="s">
        <v>3978</v>
      </c>
      <c r="M3288" s="1" t="s">
        <v>15193</v>
      </c>
      <c r="N3288" s="1" t="s">
        <v>15193</v>
      </c>
      <c r="O3288" s="1" t="s">
        <v>122</v>
      </c>
      <c r="P3288" s="1" t="s">
        <v>266</v>
      </c>
      <c r="Q3288" s="1" t="s">
        <v>341</v>
      </c>
      <c r="R3288" s="1" t="s">
        <v>15194</v>
      </c>
      <c r="S3288" s="1" t="s">
        <v>14146</v>
      </c>
      <c r="T3288" s="1" t="s">
        <v>9273</v>
      </c>
      <c r="U3288" s="1" t="s">
        <v>13209</v>
      </c>
      <c r="V3288" s="18">
        <v>4.2604166666666665E-2</v>
      </c>
      <c r="W3288" s="18">
        <v>6.9212962962962962E-2</v>
      </c>
      <c r="X3288" s="18">
        <v>2.6608796296296297E-2</v>
      </c>
    </row>
    <row r="3289" spans="1:24" x14ac:dyDescent="0.2">
      <c r="A3289" s="1" t="s">
        <v>13679</v>
      </c>
      <c r="B3289" s="1" t="s">
        <v>115</v>
      </c>
      <c r="C3289" s="1" t="s">
        <v>22</v>
      </c>
      <c r="D3289" s="1" t="s">
        <v>243</v>
      </c>
      <c r="E3289" s="1" t="s">
        <v>45</v>
      </c>
      <c r="F3289" s="1" t="s">
        <v>141</v>
      </c>
      <c r="G3289" s="1" t="s">
        <v>110</v>
      </c>
      <c r="H3289" s="1" t="s">
        <v>50</v>
      </c>
      <c r="I3289" s="1" t="s">
        <v>109</v>
      </c>
      <c r="J3289" s="1" t="s">
        <v>81</v>
      </c>
      <c r="K3289" s="1" t="s">
        <v>170</v>
      </c>
      <c r="L3289" s="1" t="s">
        <v>13680</v>
      </c>
      <c r="M3289" s="1" t="s">
        <v>15195</v>
      </c>
      <c r="N3289" s="1" t="s">
        <v>15196</v>
      </c>
      <c r="O3289" s="1" t="s">
        <v>122</v>
      </c>
      <c r="P3289" s="1" t="s">
        <v>279</v>
      </c>
      <c r="Q3289" s="1" t="s">
        <v>280</v>
      </c>
      <c r="R3289" s="1" t="s">
        <v>15197</v>
      </c>
      <c r="S3289" s="1" t="s">
        <v>14017</v>
      </c>
      <c r="T3289" s="1" t="s">
        <v>13681</v>
      </c>
      <c r="U3289" s="1" t="s">
        <v>319</v>
      </c>
      <c r="V3289" s="18">
        <v>0</v>
      </c>
      <c r="W3289" s="18">
        <v>3.8182870370370374E-2</v>
      </c>
      <c r="X3289" s="18">
        <v>3.8182870370370374E-2</v>
      </c>
    </row>
    <row r="3290" spans="1:24" x14ac:dyDescent="0.2">
      <c r="A3290" s="1" t="s">
        <v>13682</v>
      </c>
      <c r="B3290" s="1" t="s">
        <v>115</v>
      </c>
      <c r="C3290" s="1" t="s">
        <v>13</v>
      </c>
      <c r="D3290" s="1" t="s">
        <v>243</v>
      </c>
      <c r="E3290" s="1" t="s">
        <v>39</v>
      </c>
      <c r="F3290" s="1" t="s">
        <v>120</v>
      </c>
      <c r="G3290" s="1" t="s">
        <v>116</v>
      </c>
      <c r="H3290" s="1" t="s">
        <v>40</v>
      </c>
      <c r="I3290" s="1" t="s">
        <v>117</v>
      </c>
      <c r="J3290" s="1" t="s">
        <v>81</v>
      </c>
      <c r="K3290" s="1" t="s">
        <v>119</v>
      </c>
      <c r="L3290" s="1" t="s">
        <v>13683</v>
      </c>
      <c r="M3290" s="1" t="s">
        <v>15198</v>
      </c>
      <c r="N3290" s="1" t="s">
        <v>15199</v>
      </c>
      <c r="O3290" s="1" t="s">
        <v>122</v>
      </c>
      <c r="P3290" s="1" t="s">
        <v>246</v>
      </c>
      <c r="Q3290" s="1" t="s">
        <v>247</v>
      </c>
      <c r="R3290" s="1" t="s">
        <v>15200</v>
      </c>
      <c r="S3290" s="1" t="s">
        <v>14017</v>
      </c>
      <c r="T3290" s="1" t="s">
        <v>13684</v>
      </c>
      <c r="U3290" s="1" t="s">
        <v>13685</v>
      </c>
      <c r="V3290" s="18">
        <v>1.1467824074074073</v>
      </c>
      <c r="W3290" s="18">
        <v>1.1563425925925925</v>
      </c>
      <c r="X3290" s="18">
        <v>9.5601851851851855E-3</v>
      </c>
    </row>
    <row r="3291" spans="1:24" hidden="1" x14ac:dyDescent="0.2">
      <c r="A3291" s="1" t="s">
        <v>13686</v>
      </c>
      <c r="B3291" s="1" t="s">
        <v>124</v>
      </c>
      <c r="C3291" s="1" t="s">
        <v>18</v>
      </c>
      <c r="D3291" s="1" t="s">
        <v>277</v>
      </c>
      <c r="E3291" s="1" t="s">
        <v>58</v>
      </c>
      <c r="F3291" s="1" t="s">
        <v>125</v>
      </c>
      <c r="G3291" s="1" t="s">
        <v>123</v>
      </c>
      <c r="H3291" s="1" t="s">
        <v>50</v>
      </c>
      <c r="I3291" s="1" t="s">
        <v>109</v>
      </c>
      <c r="J3291" s="1" t="s">
        <v>80</v>
      </c>
      <c r="K3291" s="1" t="s">
        <v>121</v>
      </c>
      <c r="L3291" s="1" t="s">
        <v>194</v>
      </c>
      <c r="M3291" s="1" t="s">
        <v>15201</v>
      </c>
      <c r="N3291" s="1" t="s">
        <v>15201</v>
      </c>
      <c r="O3291" s="1" t="s">
        <v>122</v>
      </c>
      <c r="P3291" s="1" t="s">
        <v>278</v>
      </c>
      <c r="Q3291" s="1" t="s">
        <v>278</v>
      </c>
      <c r="R3291" s="1" t="s">
        <v>15202</v>
      </c>
      <c r="S3291" s="1" t="s">
        <v>14017</v>
      </c>
      <c r="T3291" s="1" t="s">
        <v>4788</v>
      </c>
      <c r="V3291" s="18">
        <v>0.14334490740740741</v>
      </c>
      <c r="W3291" s="18">
        <v>0.14857638888888888</v>
      </c>
      <c r="X3291" s="18">
        <v>5.2314814814814819E-3</v>
      </c>
    </row>
    <row r="3292" spans="1:24" hidden="1" x14ac:dyDescent="0.2">
      <c r="A3292" s="1" t="s">
        <v>10582</v>
      </c>
      <c r="B3292" s="1" t="s">
        <v>124</v>
      </c>
      <c r="C3292" s="1" t="s">
        <v>17</v>
      </c>
      <c r="D3292" s="1" t="s">
        <v>277</v>
      </c>
      <c r="E3292" s="1" t="s">
        <v>10585</v>
      </c>
      <c r="F3292" s="1" t="s">
        <v>125</v>
      </c>
      <c r="G3292" s="1" t="s">
        <v>123</v>
      </c>
      <c r="H3292" s="1" t="s">
        <v>50</v>
      </c>
      <c r="I3292" s="1" t="s">
        <v>109</v>
      </c>
      <c r="J3292" s="1" t="s">
        <v>80</v>
      </c>
      <c r="K3292" s="1" t="s">
        <v>126</v>
      </c>
      <c r="L3292" s="1" t="s">
        <v>1860</v>
      </c>
      <c r="M3292" s="1" t="s">
        <v>15203</v>
      </c>
      <c r="N3292" s="1" t="s">
        <v>15203</v>
      </c>
      <c r="O3292" s="1" t="s">
        <v>122</v>
      </c>
      <c r="P3292" s="1" t="s">
        <v>266</v>
      </c>
      <c r="Q3292" s="1" t="s">
        <v>341</v>
      </c>
      <c r="R3292" s="1" t="s">
        <v>15204</v>
      </c>
      <c r="S3292" s="1" t="s">
        <v>14054</v>
      </c>
      <c r="T3292" s="1" t="s">
        <v>13054</v>
      </c>
      <c r="U3292" s="1" t="s">
        <v>13055</v>
      </c>
      <c r="V3292" s="18">
        <v>2.1712962962962962E-2</v>
      </c>
      <c r="W3292" s="18">
        <v>5.9710648148148145E-2</v>
      </c>
      <c r="X3292" s="18">
        <v>3.7997685185185183E-2</v>
      </c>
    </row>
    <row r="3293" spans="1:24" x14ac:dyDescent="0.2">
      <c r="A3293" s="1" t="s">
        <v>10430</v>
      </c>
      <c r="B3293" s="1" t="s">
        <v>167</v>
      </c>
      <c r="C3293" s="1" t="s">
        <v>22</v>
      </c>
      <c r="D3293" s="1" t="s">
        <v>22</v>
      </c>
      <c r="E3293" s="1" t="s">
        <v>46</v>
      </c>
      <c r="F3293" s="1" t="s">
        <v>171</v>
      </c>
      <c r="G3293" s="1" t="s">
        <v>110</v>
      </c>
      <c r="H3293" s="1" t="s">
        <v>50</v>
      </c>
      <c r="I3293" s="1" t="s">
        <v>109</v>
      </c>
      <c r="J3293" s="1" t="s">
        <v>81</v>
      </c>
      <c r="K3293" s="1" t="s">
        <v>129</v>
      </c>
      <c r="L3293" s="1" t="s">
        <v>10434</v>
      </c>
      <c r="M3293" s="1" t="s">
        <v>15205</v>
      </c>
      <c r="N3293" s="1" t="s">
        <v>15206</v>
      </c>
      <c r="O3293" s="1" t="s">
        <v>122</v>
      </c>
      <c r="P3293" s="1" t="s">
        <v>266</v>
      </c>
      <c r="Q3293" s="1" t="s">
        <v>330</v>
      </c>
      <c r="R3293" s="1" t="s">
        <v>15207</v>
      </c>
      <c r="S3293" s="1" t="s">
        <v>13989</v>
      </c>
      <c r="T3293" s="1" t="s">
        <v>12870</v>
      </c>
      <c r="U3293" s="1" t="s">
        <v>12871</v>
      </c>
      <c r="V3293" s="18">
        <v>0</v>
      </c>
      <c r="W3293" s="18">
        <v>0</v>
      </c>
      <c r="X3293" s="18">
        <v>0</v>
      </c>
    </row>
    <row r="3294" spans="1:24" x14ac:dyDescent="0.2">
      <c r="A3294" s="1" t="s">
        <v>10445</v>
      </c>
      <c r="B3294" s="1" t="s">
        <v>167</v>
      </c>
      <c r="C3294" s="1" t="s">
        <v>22</v>
      </c>
      <c r="D3294" s="1" t="s">
        <v>22</v>
      </c>
      <c r="E3294" s="1" t="s">
        <v>46</v>
      </c>
      <c r="F3294" s="1" t="s">
        <v>171</v>
      </c>
      <c r="G3294" s="1" t="s">
        <v>110</v>
      </c>
      <c r="H3294" s="1" t="s">
        <v>50</v>
      </c>
      <c r="I3294" s="1" t="s">
        <v>109</v>
      </c>
      <c r="J3294" s="1" t="s">
        <v>81</v>
      </c>
      <c r="K3294" s="1" t="s">
        <v>129</v>
      </c>
      <c r="L3294" s="1" t="s">
        <v>10449</v>
      </c>
      <c r="M3294" s="1" t="s">
        <v>15208</v>
      </c>
      <c r="N3294" s="1" t="s">
        <v>15209</v>
      </c>
      <c r="O3294" s="1" t="s">
        <v>122</v>
      </c>
      <c r="P3294" s="1" t="s">
        <v>266</v>
      </c>
      <c r="Q3294" s="1" t="s">
        <v>330</v>
      </c>
      <c r="R3294" s="1" t="s">
        <v>15210</v>
      </c>
      <c r="S3294" s="1" t="s">
        <v>13989</v>
      </c>
      <c r="T3294" s="1" t="s">
        <v>12889</v>
      </c>
      <c r="U3294" s="1" t="s">
        <v>12890</v>
      </c>
      <c r="V3294" s="18">
        <v>0</v>
      </c>
      <c r="W3294" s="18">
        <v>0</v>
      </c>
      <c r="X3294" s="18">
        <v>0</v>
      </c>
    </row>
    <row r="3295" spans="1:24" hidden="1" x14ac:dyDescent="0.2">
      <c r="A3295" s="1" t="s">
        <v>13687</v>
      </c>
      <c r="B3295" s="1" t="s">
        <v>132</v>
      </c>
      <c r="C3295" s="1" t="s">
        <v>250</v>
      </c>
      <c r="D3295" s="1" t="s">
        <v>251</v>
      </c>
      <c r="E3295" s="1" t="s">
        <v>289</v>
      </c>
      <c r="F3295" s="1" t="s">
        <v>290</v>
      </c>
      <c r="G3295" s="1" t="s">
        <v>110</v>
      </c>
      <c r="H3295" s="1" t="s">
        <v>50</v>
      </c>
      <c r="I3295" s="1" t="s">
        <v>109</v>
      </c>
      <c r="J3295" s="1" t="s">
        <v>81</v>
      </c>
      <c r="K3295" s="1" t="s">
        <v>129</v>
      </c>
      <c r="L3295" s="1" t="s">
        <v>269</v>
      </c>
      <c r="M3295" s="1" t="s">
        <v>15211</v>
      </c>
      <c r="N3295" s="1" t="s">
        <v>15212</v>
      </c>
      <c r="O3295" s="1" t="s">
        <v>122</v>
      </c>
      <c r="P3295" s="1" t="s">
        <v>246</v>
      </c>
      <c r="Q3295" s="1" t="s">
        <v>247</v>
      </c>
      <c r="R3295" s="1" t="s">
        <v>15213</v>
      </c>
      <c r="S3295" s="1" t="s">
        <v>14017</v>
      </c>
      <c r="T3295" s="1" t="s">
        <v>269</v>
      </c>
      <c r="U3295" s="1" t="s">
        <v>369</v>
      </c>
      <c r="V3295" s="18">
        <v>6.3657407407407402E-4</v>
      </c>
      <c r="W3295" s="18">
        <v>1.8171296296296297E-3</v>
      </c>
      <c r="X3295" s="18">
        <v>1.1805555555555556E-3</v>
      </c>
    </row>
    <row r="3296" spans="1:24" hidden="1" x14ac:dyDescent="0.2">
      <c r="A3296" s="1" t="s">
        <v>13688</v>
      </c>
      <c r="B3296" s="1" t="s">
        <v>132</v>
      </c>
      <c r="C3296" s="1" t="s">
        <v>250</v>
      </c>
      <c r="D3296" s="1" t="s">
        <v>251</v>
      </c>
      <c r="E3296" s="1" t="s">
        <v>289</v>
      </c>
      <c r="F3296" s="1" t="s">
        <v>290</v>
      </c>
      <c r="G3296" s="1" t="s">
        <v>110</v>
      </c>
      <c r="H3296" s="1" t="s">
        <v>50</v>
      </c>
      <c r="I3296" s="1" t="s">
        <v>109</v>
      </c>
      <c r="J3296" s="1" t="s">
        <v>81</v>
      </c>
      <c r="K3296" s="1" t="s">
        <v>129</v>
      </c>
      <c r="L3296" s="1" t="s">
        <v>269</v>
      </c>
      <c r="M3296" s="1" t="s">
        <v>15214</v>
      </c>
      <c r="N3296" s="1" t="s">
        <v>15215</v>
      </c>
      <c r="O3296" s="1" t="s">
        <v>122</v>
      </c>
      <c r="P3296" s="1" t="s">
        <v>246</v>
      </c>
      <c r="Q3296" s="1" t="s">
        <v>247</v>
      </c>
      <c r="R3296" s="1" t="s">
        <v>15216</v>
      </c>
      <c r="S3296" s="1" t="s">
        <v>14017</v>
      </c>
      <c r="T3296" s="1" t="s">
        <v>269</v>
      </c>
      <c r="U3296" s="1" t="s">
        <v>369</v>
      </c>
      <c r="V3296" s="18">
        <v>9.3750000000000007E-4</v>
      </c>
      <c r="W3296" s="18">
        <v>1.6782407407407406E-3</v>
      </c>
      <c r="X3296" s="18">
        <v>7.407407407407407E-4</v>
      </c>
    </row>
    <row r="3297" spans="1:24" hidden="1" x14ac:dyDescent="0.2">
      <c r="A3297" s="1" t="s">
        <v>13362</v>
      </c>
      <c r="B3297" s="1" t="s">
        <v>132</v>
      </c>
      <c r="C3297" s="1" t="s">
        <v>309</v>
      </c>
      <c r="D3297" s="1" t="s">
        <v>257</v>
      </c>
      <c r="E3297" s="1" t="s">
        <v>284</v>
      </c>
      <c r="F3297" s="1" t="s">
        <v>461</v>
      </c>
      <c r="G3297" s="1" t="s">
        <v>116</v>
      </c>
      <c r="H3297" s="1" t="s">
        <v>40</v>
      </c>
      <c r="I3297" s="1" t="s">
        <v>117</v>
      </c>
      <c r="J3297" s="1" t="s">
        <v>81</v>
      </c>
      <c r="K3297" s="1" t="s">
        <v>111</v>
      </c>
      <c r="L3297" s="1" t="s">
        <v>379</v>
      </c>
      <c r="M3297" s="1" t="s">
        <v>15217</v>
      </c>
      <c r="N3297" s="1" t="s">
        <v>15218</v>
      </c>
      <c r="O3297" s="1" t="s">
        <v>122</v>
      </c>
      <c r="P3297" s="1" t="s">
        <v>199</v>
      </c>
      <c r="Q3297" s="1" t="s">
        <v>115</v>
      </c>
      <c r="R3297" s="1" t="s">
        <v>15219</v>
      </c>
      <c r="S3297" s="1" t="s">
        <v>13996</v>
      </c>
      <c r="T3297" s="1" t="s">
        <v>13214</v>
      </c>
      <c r="V3297" s="18">
        <v>4.8726851851851856E-3</v>
      </c>
      <c r="W3297" s="18">
        <v>1.0995370370370371E-2</v>
      </c>
      <c r="X3297" s="18">
        <v>6.122685185185185E-3</v>
      </c>
    </row>
    <row r="3298" spans="1:24" hidden="1" x14ac:dyDescent="0.2">
      <c r="A3298" s="1" t="s">
        <v>13689</v>
      </c>
      <c r="B3298" s="1" t="s">
        <v>164</v>
      </c>
      <c r="C3298" s="1" t="s">
        <v>295</v>
      </c>
      <c r="D3298" s="1" t="s">
        <v>251</v>
      </c>
      <c r="E3298" s="1" t="s">
        <v>407</v>
      </c>
      <c r="F3298" s="1" t="s">
        <v>5561</v>
      </c>
      <c r="G3298" s="1" t="s">
        <v>110</v>
      </c>
      <c r="H3298" s="1" t="s">
        <v>50</v>
      </c>
      <c r="I3298" s="1" t="s">
        <v>109</v>
      </c>
      <c r="J3298" s="1" t="s">
        <v>4186</v>
      </c>
      <c r="K3298" s="1" t="s">
        <v>114</v>
      </c>
      <c r="L3298" s="1" t="s">
        <v>13690</v>
      </c>
      <c r="M3298" s="1" t="s">
        <v>15220</v>
      </c>
      <c r="N3298" s="1" t="s">
        <v>15221</v>
      </c>
      <c r="O3298" s="1" t="s">
        <v>122</v>
      </c>
      <c r="P3298" s="1" t="s">
        <v>266</v>
      </c>
      <c r="Q3298" s="1" t="s">
        <v>274</v>
      </c>
      <c r="R3298" s="1" t="s">
        <v>15222</v>
      </c>
      <c r="S3298" s="1" t="s">
        <v>14068</v>
      </c>
      <c r="T3298" s="1" t="s">
        <v>13691</v>
      </c>
      <c r="U3298" s="1" t="s">
        <v>13692</v>
      </c>
      <c r="V3298" s="18">
        <v>0</v>
      </c>
      <c r="W3298" s="18">
        <v>0</v>
      </c>
      <c r="X3298" s="18">
        <v>0</v>
      </c>
    </row>
    <row r="3299" spans="1:24" hidden="1" x14ac:dyDescent="0.2">
      <c r="A3299" s="1" t="s">
        <v>13241</v>
      </c>
      <c r="B3299" s="1" t="s">
        <v>132</v>
      </c>
      <c r="C3299" s="1" t="s">
        <v>250</v>
      </c>
      <c r="D3299" s="1" t="s">
        <v>251</v>
      </c>
      <c r="E3299" s="1" t="s">
        <v>268</v>
      </c>
      <c r="F3299" s="1" t="s">
        <v>367</v>
      </c>
      <c r="G3299" s="1" t="s">
        <v>110</v>
      </c>
      <c r="H3299" s="1" t="s">
        <v>50</v>
      </c>
      <c r="I3299" s="1" t="s">
        <v>109</v>
      </c>
      <c r="J3299" s="1" t="s">
        <v>81</v>
      </c>
      <c r="K3299" s="1" t="s">
        <v>129</v>
      </c>
      <c r="L3299" s="1" t="s">
        <v>333</v>
      </c>
      <c r="M3299" s="1" t="s">
        <v>15223</v>
      </c>
      <c r="N3299" s="1" t="s">
        <v>15224</v>
      </c>
      <c r="O3299" s="1" t="s">
        <v>122</v>
      </c>
      <c r="P3299" s="1" t="s">
        <v>246</v>
      </c>
      <c r="Q3299" s="1" t="s">
        <v>247</v>
      </c>
      <c r="R3299" s="1" t="s">
        <v>15225</v>
      </c>
      <c r="S3299" s="1" t="s">
        <v>14146</v>
      </c>
      <c r="T3299" s="1" t="s">
        <v>333</v>
      </c>
      <c r="U3299" s="1" t="s">
        <v>276</v>
      </c>
      <c r="V3299" s="18">
        <v>1.4467592592592594E-3</v>
      </c>
      <c r="W3299" s="18">
        <v>2.2106481481481478E-3</v>
      </c>
      <c r="X3299" s="18">
        <v>7.6388888888888893E-4</v>
      </c>
    </row>
    <row r="3300" spans="1:24" x14ac:dyDescent="0.2">
      <c r="A3300" s="1" t="s">
        <v>10876</v>
      </c>
      <c r="B3300" s="1" t="s">
        <v>115</v>
      </c>
      <c r="C3300" s="1" t="s">
        <v>22</v>
      </c>
      <c r="D3300" s="1" t="s">
        <v>243</v>
      </c>
      <c r="E3300" s="1" t="s">
        <v>47</v>
      </c>
      <c r="F3300" s="1" t="s">
        <v>191</v>
      </c>
      <c r="G3300" s="1" t="s">
        <v>116</v>
      </c>
      <c r="H3300" s="1" t="s">
        <v>40</v>
      </c>
      <c r="I3300" s="1" t="s">
        <v>117</v>
      </c>
      <c r="J3300" s="1" t="s">
        <v>81</v>
      </c>
      <c r="K3300" s="1" t="s">
        <v>170</v>
      </c>
      <c r="L3300" s="1" t="s">
        <v>3997</v>
      </c>
      <c r="M3300" s="1" t="s">
        <v>15226</v>
      </c>
      <c r="N3300" s="1" t="s">
        <v>15227</v>
      </c>
      <c r="O3300" s="1" t="s">
        <v>122</v>
      </c>
      <c r="P3300" s="1" t="s">
        <v>246</v>
      </c>
      <c r="Q3300" s="1" t="s">
        <v>247</v>
      </c>
      <c r="R3300" s="1" t="s">
        <v>15228</v>
      </c>
      <c r="S3300" s="1" t="s">
        <v>14146</v>
      </c>
      <c r="T3300" s="1" t="s">
        <v>13178</v>
      </c>
      <c r="U3300" s="1" t="s">
        <v>13179</v>
      </c>
      <c r="V3300" s="18">
        <v>0</v>
      </c>
      <c r="W3300" s="18">
        <v>1.3321759259259261E-2</v>
      </c>
      <c r="X3300" s="18">
        <v>1.3321759259259261E-2</v>
      </c>
    </row>
    <row r="3301" spans="1:24" x14ac:dyDescent="0.2">
      <c r="A3301" s="1" t="s">
        <v>13693</v>
      </c>
      <c r="B3301" s="1" t="s">
        <v>115</v>
      </c>
      <c r="C3301" s="1" t="s">
        <v>20</v>
      </c>
      <c r="D3301" s="1" t="s">
        <v>243</v>
      </c>
      <c r="E3301" s="1" t="s">
        <v>59</v>
      </c>
      <c r="F3301" s="1" t="s">
        <v>144</v>
      </c>
      <c r="G3301" s="1" t="s">
        <v>116</v>
      </c>
      <c r="H3301" s="1" t="s">
        <v>40</v>
      </c>
      <c r="I3301" s="1" t="s">
        <v>117</v>
      </c>
      <c r="J3301" s="1" t="s">
        <v>81</v>
      </c>
      <c r="K3301" s="1" t="s">
        <v>111</v>
      </c>
      <c r="L3301" s="1" t="s">
        <v>13694</v>
      </c>
      <c r="M3301" s="1" t="s">
        <v>15229</v>
      </c>
      <c r="N3301" s="1" t="s">
        <v>15230</v>
      </c>
      <c r="O3301" s="1" t="s">
        <v>122</v>
      </c>
      <c r="P3301" s="1" t="s">
        <v>266</v>
      </c>
      <c r="Q3301" s="1" t="s">
        <v>267</v>
      </c>
      <c r="R3301" s="1" t="s">
        <v>14933</v>
      </c>
      <c r="S3301" s="1" t="s">
        <v>14017</v>
      </c>
      <c r="T3301" s="1" t="s">
        <v>13695</v>
      </c>
      <c r="U3301" s="1" t="s">
        <v>13696</v>
      </c>
      <c r="V3301" s="18">
        <v>0.30434027777777778</v>
      </c>
      <c r="W3301" s="18">
        <v>0.34641203703703699</v>
      </c>
      <c r="X3301" s="18">
        <v>4.207175925925926E-2</v>
      </c>
    </row>
    <row r="3302" spans="1:24" hidden="1" x14ac:dyDescent="0.2">
      <c r="A3302" s="1" t="s">
        <v>13697</v>
      </c>
      <c r="B3302" s="1" t="s">
        <v>164</v>
      </c>
      <c r="C3302" s="1" t="s">
        <v>295</v>
      </c>
      <c r="D3302" s="1" t="s">
        <v>251</v>
      </c>
      <c r="E3302" s="1" t="s">
        <v>407</v>
      </c>
      <c r="F3302" s="1" t="s">
        <v>5561</v>
      </c>
      <c r="G3302" s="1" t="s">
        <v>110</v>
      </c>
      <c r="H3302" s="1" t="s">
        <v>50</v>
      </c>
      <c r="I3302" s="1" t="s">
        <v>109</v>
      </c>
      <c r="J3302" s="1" t="s">
        <v>4186</v>
      </c>
      <c r="K3302" s="1" t="s">
        <v>114</v>
      </c>
      <c r="L3302" s="1" t="s">
        <v>13698</v>
      </c>
      <c r="M3302" s="1" t="s">
        <v>15231</v>
      </c>
      <c r="N3302" s="1" t="s">
        <v>15232</v>
      </c>
      <c r="O3302" s="1" t="s">
        <v>122</v>
      </c>
      <c r="P3302" s="1" t="s">
        <v>266</v>
      </c>
      <c r="Q3302" s="1" t="s">
        <v>283</v>
      </c>
      <c r="R3302" s="1" t="s">
        <v>15233</v>
      </c>
      <c r="S3302" s="1" t="s">
        <v>14068</v>
      </c>
      <c r="T3302" s="1" t="s">
        <v>13699</v>
      </c>
      <c r="U3302" s="1" t="s">
        <v>13692</v>
      </c>
      <c r="V3302" s="18">
        <v>0</v>
      </c>
      <c r="W3302" s="18">
        <v>0</v>
      </c>
      <c r="X3302" s="18">
        <v>0</v>
      </c>
    </row>
    <row r="3303" spans="1:24" hidden="1" x14ac:dyDescent="0.2">
      <c r="A3303" s="1" t="s">
        <v>13700</v>
      </c>
      <c r="B3303" s="1" t="s">
        <v>132</v>
      </c>
      <c r="C3303" s="1" t="s">
        <v>256</v>
      </c>
      <c r="D3303" s="1" t="s">
        <v>257</v>
      </c>
      <c r="E3303" s="1" t="s">
        <v>252</v>
      </c>
      <c r="F3303" s="1" t="s">
        <v>461</v>
      </c>
      <c r="G3303" s="1" t="s">
        <v>116</v>
      </c>
      <c r="H3303" s="1" t="s">
        <v>40</v>
      </c>
      <c r="I3303" s="1" t="s">
        <v>117</v>
      </c>
      <c r="J3303" s="1" t="s">
        <v>81</v>
      </c>
      <c r="K3303" s="1" t="s">
        <v>114</v>
      </c>
      <c r="L3303" s="1" t="s">
        <v>13701</v>
      </c>
      <c r="M3303" s="1" t="s">
        <v>15234</v>
      </c>
      <c r="N3303" s="1" t="s">
        <v>15235</v>
      </c>
      <c r="O3303" s="1" t="s">
        <v>122</v>
      </c>
      <c r="P3303" s="1" t="s">
        <v>199</v>
      </c>
      <c r="Q3303" s="1" t="s">
        <v>115</v>
      </c>
      <c r="R3303" s="1" t="s">
        <v>15236</v>
      </c>
      <c r="S3303" s="1" t="s">
        <v>14130</v>
      </c>
      <c r="T3303" s="1" t="s">
        <v>13702</v>
      </c>
      <c r="U3303" s="1" t="s">
        <v>262</v>
      </c>
      <c r="V3303" s="18">
        <v>0.49011574074074077</v>
      </c>
      <c r="W3303" s="18">
        <v>0.51624999999999999</v>
      </c>
      <c r="X3303" s="18">
        <v>2.613425925925926E-2</v>
      </c>
    </row>
    <row r="3304" spans="1:24" hidden="1" x14ac:dyDescent="0.2">
      <c r="A3304" s="1" t="s">
        <v>13231</v>
      </c>
      <c r="B3304" s="1" t="s">
        <v>132</v>
      </c>
      <c r="C3304" s="1" t="s">
        <v>256</v>
      </c>
      <c r="D3304" s="1" t="s">
        <v>257</v>
      </c>
      <c r="E3304" s="1" t="s">
        <v>258</v>
      </c>
      <c r="F3304" s="1" t="s">
        <v>461</v>
      </c>
      <c r="G3304" s="1" t="s">
        <v>116</v>
      </c>
      <c r="H3304" s="1" t="s">
        <v>40</v>
      </c>
      <c r="I3304" s="1" t="s">
        <v>117</v>
      </c>
      <c r="J3304" s="1" t="s">
        <v>81</v>
      </c>
      <c r="K3304" s="1" t="s">
        <v>129</v>
      </c>
      <c r="L3304" s="1" t="s">
        <v>6133</v>
      </c>
      <c r="M3304" s="1" t="s">
        <v>15237</v>
      </c>
      <c r="N3304" s="1" t="s">
        <v>15238</v>
      </c>
      <c r="O3304" s="1" t="s">
        <v>122</v>
      </c>
      <c r="P3304" s="1" t="s">
        <v>199</v>
      </c>
      <c r="Q3304" s="1" t="s">
        <v>115</v>
      </c>
      <c r="R3304" s="1" t="s">
        <v>15239</v>
      </c>
      <c r="S3304" s="1" t="s">
        <v>14146</v>
      </c>
      <c r="T3304" s="1" t="s">
        <v>13235</v>
      </c>
      <c r="V3304" s="18">
        <v>0</v>
      </c>
      <c r="W3304" s="18">
        <v>4.9537037037037041E-3</v>
      </c>
      <c r="X3304" s="18">
        <v>4.9537037037037041E-3</v>
      </c>
    </row>
    <row r="3305" spans="1:24" hidden="1" x14ac:dyDescent="0.2">
      <c r="A3305" s="1" t="s">
        <v>13703</v>
      </c>
      <c r="B3305" s="1" t="s">
        <v>173</v>
      </c>
      <c r="C3305" s="1" t="s">
        <v>242</v>
      </c>
      <c r="D3305" s="1" t="s">
        <v>251</v>
      </c>
      <c r="E3305" s="1" t="s">
        <v>352</v>
      </c>
      <c r="F3305" s="1" t="s">
        <v>318</v>
      </c>
      <c r="G3305" s="1" t="s">
        <v>110</v>
      </c>
      <c r="H3305" s="1" t="s">
        <v>50</v>
      </c>
      <c r="I3305" s="1" t="s">
        <v>109</v>
      </c>
      <c r="J3305" s="1" t="s">
        <v>4186</v>
      </c>
      <c r="K3305" s="1" t="s">
        <v>114</v>
      </c>
      <c r="L3305" s="1" t="s">
        <v>13704</v>
      </c>
      <c r="M3305" s="1" t="s">
        <v>15240</v>
      </c>
      <c r="N3305" s="1" t="s">
        <v>15241</v>
      </c>
      <c r="O3305" s="1" t="s">
        <v>122</v>
      </c>
      <c r="P3305" s="1" t="s">
        <v>246</v>
      </c>
      <c r="Q3305" s="1" t="s">
        <v>247</v>
      </c>
      <c r="R3305" s="1" t="s">
        <v>15242</v>
      </c>
      <c r="S3305" s="1" t="s">
        <v>14017</v>
      </c>
      <c r="T3305" s="1" t="s">
        <v>13705</v>
      </c>
      <c r="U3305" s="1" t="s">
        <v>6809</v>
      </c>
      <c r="V3305" s="18">
        <v>0</v>
      </c>
      <c r="W3305" s="18">
        <v>0</v>
      </c>
      <c r="X3305" s="18">
        <v>0</v>
      </c>
    </row>
    <row r="3306" spans="1:24" x14ac:dyDescent="0.2">
      <c r="A3306" s="1" t="s">
        <v>13706</v>
      </c>
      <c r="B3306" s="1" t="s">
        <v>115</v>
      </c>
      <c r="C3306" s="1" t="s">
        <v>18</v>
      </c>
      <c r="D3306" s="1" t="s">
        <v>257</v>
      </c>
      <c r="E3306" s="1" t="s">
        <v>58</v>
      </c>
      <c r="F3306" s="1" t="s">
        <v>151</v>
      </c>
      <c r="G3306" s="1" t="s">
        <v>116</v>
      </c>
      <c r="H3306" s="1" t="s">
        <v>40</v>
      </c>
      <c r="I3306" s="1" t="s">
        <v>117</v>
      </c>
      <c r="J3306" s="1" t="s">
        <v>81</v>
      </c>
      <c r="K3306" s="1" t="s">
        <v>111</v>
      </c>
      <c r="L3306" s="1" t="s">
        <v>13707</v>
      </c>
      <c r="M3306" s="1" t="s">
        <v>15243</v>
      </c>
      <c r="N3306" s="1" t="s">
        <v>15244</v>
      </c>
      <c r="O3306" s="1" t="s">
        <v>122</v>
      </c>
      <c r="P3306" s="1" t="s">
        <v>246</v>
      </c>
      <c r="Q3306" s="1" t="s">
        <v>247</v>
      </c>
      <c r="R3306" s="1" t="s">
        <v>15245</v>
      </c>
      <c r="S3306" s="1" t="s">
        <v>14017</v>
      </c>
      <c r="T3306" s="1" t="s">
        <v>13708</v>
      </c>
      <c r="V3306" s="18">
        <v>3.3020833333333333E-2</v>
      </c>
      <c r="W3306" s="18">
        <v>4.5543981481481477E-2</v>
      </c>
      <c r="X3306" s="18">
        <v>1.252314814814815E-2</v>
      </c>
    </row>
    <row r="3307" spans="1:24" x14ac:dyDescent="0.2">
      <c r="A3307" s="1" t="s">
        <v>13709</v>
      </c>
      <c r="B3307" s="1" t="s">
        <v>115</v>
      </c>
      <c r="C3307" s="1" t="s">
        <v>13</v>
      </c>
      <c r="D3307" s="1" t="s">
        <v>243</v>
      </c>
      <c r="E3307" s="1" t="s">
        <v>39</v>
      </c>
      <c r="F3307" s="1" t="s">
        <v>144</v>
      </c>
      <c r="G3307" s="1" t="s">
        <v>116</v>
      </c>
      <c r="H3307" s="1" t="s">
        <v>40</v>
      </c>
      <c r="I3307" s="1" t="s">
        <v>117</v>
      </c>
      <c r="J3307" s="1" t="s">
        <v>81</v>
      </c>
      <c r="K3307" s="1" t="s">
        <v>111</v>
      </c>
      <c r="L3307" s="1" t="s">
        <v>13710</v>
      </c>
      <c r="M3307" s="1" t="s">
        <v>15246</v>
      </c>
      <c r="N3307" s="1" t="s">
        <v>15247</v>
      </c>
      <c r="O3307" s="1" t="s">
        <v>122</v>
      </c>
      <c r="P3307" s="1" t="s">
        <v>246</v>
      </c>
      <c r="Q3307" s="1" t="s">
        <v>247</v>
      </c>
      <c r="R3307" s="1" t="s">
        <v>15248</v>
      </c>
      <c r="S3307" s="1" t="s">
        <v>14068</v>
      </c>
      <c r="T3307" s="1" t="s">
        <v>13711</v>
      </c>
      <c r="U3307" s="1" t="s">
        <v>13712</v>
      </c>
      <c r="V3307" s="18">
        <v>0.51476851851851857</v>
      </c>
      <c r="W3307" s="18">
        <v>0.74792824074074071</v>
      </c>
      <c r="X3307" s="18">
        <v>0.23315972222222223</v>
      </c>
    </row>
    <row r="3308" spans="1:24" x14ac:dyDescent="0.2">
      <c r="A3308" s="1" t="s">
        <v>13713</v>
      </c>
      <c r="B3308" s="1" t="s">
        <v>115</v>
      </c>
      <c r="C3308" s="1" t="s">
        <v>19</v>
      </c>
      <c r="D3308" s="1" t="s">
        <v>243</v>
      </c>
      <c r="E3308" s="1" t="s">
        <v>64</v>
      </c>
      <c r="F3308" s="1" t="s">
        <v>144</v>
      </c>
      <c r="G3308" s="1" t="s">
        <v>116</v>
      </c>
      <c r="H3308" s="1" t="s">
        <v>40</v>
      </c>
      <c r="I3308" s="1" t="s">
        <v>117</v>
      </c>
      <c r="J3308" s="1" t="s">
        <v>81</v>
      </c>
      <c r="K3308" s="1" t="s">
        <v>13714</v>
      </c>
      <c r="L3308" s="1" t="s">
        <v>13715</v>
      </c>
      <c r="M3308" s="1" t="s">
        <v>15249</v>
      </c>
      <c r="N3308" s="1" t="s">
        <v>15250</v>
      </c>
      <c r="O3308" s="1" t="s">
        <v>122</v>
      </c>
      <c r="P3308" s="1" t="s">
        <v>266</v>
      </c>
      <c r="Q3308" s="1" t="s">
        <v>267</v>
      </c>
      <c r="R3308" s="1" t="s">
        <v>15251</v>
      </c>
      <c r="S3308" s="1" t="s">
        <v>14017</v>
      </c>
      <c r="T3308" s="1" t="s">
        <v>13716</v>
      </c>
      <c r="U3308" s="1" t="s">
        <v>13717</v>
      </c>
      <c r="V3308" s="18">
        <v>2.4652777777777776E-3</v>
      </c>
      <c r="W3308" s="18">
        <v>1.037037037037037E-2</v>
      </c>
      <c r="X3308" s="18">
        <v>7.905092592592592E-3</v>
      </c>
    </row>
    <row r="3309" spans="1:24" hidden="1" x14ac:dyDescent="0.2">
      <c r="A3309" s="1" t="s">
        <v>13718</v>
      </c>
      <c r="B3309" s="1" t="s">
        <v>132</v>
      </c>
      <c r="C3309" s="1" t="s">
        <v>250</v>
      </c>
      <c r="D3309" s="1" t="s">
        <v>251</v>
      </c>
      <c r="E3309" s="1" t="s">
        <v>252</v>
      </c>
      <c r="F3309" s="1" t="s">
        <v>253</v>
      </c>
      <c r="G3309" s="1" t="s">
        <v>159</v>
      </c>
      <c r="H3309" s="1" t="s">
        <v>36</v>
      </c>
      <c r="I3309" s="1" t="s">
        <v>84</v>
      </c>
      <c r="J3309" s="1" t="s">
        <v>81</v>
      </c>
      <c r="K3309" s="1" t="s">
        <v>129</v>
      </c>
      <c r="L3309" s="1" t="s">
        <v>12775</v>
      </c>
      <c r="M3309" s="1" t="s">
        <v>15252</v>
      </c>
      <c r="N3309" s="1" t="s">
        <v>15253</v>
      </c>
      <c r="O3309" s="1" t="s">
        <v>122</v>
      </c>
      <c r="P3309" s="1" t="s">
        <v>246</v>
      </c>
      <c r="Q3309" s="1" t="s">
        <v>247</v>
      </c>
      <c r="R3309" s="1" t="s">
        <v>15254</v>
      </c>
      <c r="S3309" s="1" t="s">
        <v>14130</v>
      </c>
      <c r="T3309" s="1" t="s">
        <v>12775</v>
      </c>
      <c r="U3309" s="1" t="s">
        <v>270</v>
      </c>
      <c r="V3309" s="18">
        <v>4.1354166666666664E-2</v>
      </c>
      <c r="W3309" s="18">
        <v>4.280092592592593E-2</v>
      </c>
      <c r="X3309" s="18">
        <v>1.4467592592592594E-3</v>
      </c>
    </row>
    <row r="3310" spans="1:24" hidden="1" x14ac:dyDescent="0.2">
      <c r="A3310" s="1" t="s">
        <v>13719</v>
      </c>
      <c r="B3310" s="1" t="s">
        <v>124</v>
      </c>
      <c r="C3310" s="1" t="s">
        <v>18</v>
      </c>
      <c r="D3310" s="1" t="s">
        <v>277</v>
      </c>
      <c r="E3310" s="1" t="s">
        <v>58</v>
      </c>
      <c r="F3310" s="1" t="s">
        <v>125</v>
      </c>
      <c r="G3310" s="1" t="s">
        <v>123</v>
      </c>
      <c r="H3310" s="1" t="s">
        <v>50</v>
      </c>
      <c r="I3310" s="1" t="s">
        <v>109</v>
      </c>
      <c r="J3310" s="1" t="s">
        <v>80</v>
      </c>
      <c r="K3310" s="1" t="s">
        <v>455</v>
      </c>
      <c r="L3310" s="1" t="s">
        <v>1433</v>
      </c>
      <c r="M3310" s="1" t="s">
        <v>15255</v>
      </c>
      <c r="N3310" s="1" t="s">
        <v>15255</v>
      </c>
      <c r="O3310" s="1" t="s">
        <v>122</v>
      </c>
      <c r="P3310" s="1" t="s">
        <v>278</v>
      </c>
      <c r="Q3310" s="1" t="s">
        <v>278</v>
      </c>
      <c r="R3310" s="1" t="s">
        <v>15256</v>
      </c>
      <c r="S3310" s="1" t="s">
        <v>14130</v>
      </c>
      <c r="T3310" s="1" t="s">
        <v>5004</v>
      </c>
      <c r="U3310" s="1" t="s">
        <v>13720</v>
      </c>
      <c r="V3310" s="18">
        <v>0.54519675925925926</v>
      </c>
      <c r="W3310" s="18">
        <v>0.54662037037037037</v>
      </c>
      <c r="X3310" s="18">
        <v>1.423611111111111E-3</v>
      </c>
    </row>
    <row r="3311" spans="1:24" hidden="1" x14ac:dyDescent="0.2">
      <c r="A3311" s="1" t="s">
        <v>13721</v>
      </c>
      <c r="B3311" s="1" t="s">
        <v>124</v>
      </c>
      <c r="C3311" s="1" t="s">
        <v>19</v>
      </c>
      <c r="D3311" s="1" t="s">
        <v>6209</v>
      </c>
      <c r="E3311" s="1" t="s">
        <v>62</v>
      </c>
      <c r="F3311" s="1" t="s">
        <v>125</v>
      </c>
      <c r="G3311" s="1" t="s">
        <v>123</v>
      </c>
      <c r="H3311" s="1" t="s">
        <v>50</v>
      </c>
      <c r="I3311" s="1" t="s">
        <v>109</v>
      </c>
      <c r="J3311" s="1" t="s">
        <v>80</v>
      </c>
      <c r="K3311" s="1" t="s">
        <v>126</v>
      </c>
      <c r="L3311" s="1" t="s">
        <v>13722</v>
      </c>
      <c r="M3311" s="1" t="s">
        <v>15257</v>
      </c>
      <c r="N3311" s="1" t="s">
        <v>15257</v>
      </c>
      <c r="O3311" s="1" t="s">
        <v>122</v>
      </c>
      <c r="P3311" s="1" t="s">
        <v>266</v>
      </c>
      <c r="Q3311" s="1" t="s">
        <v>267</v>
      </c>
      <c r="R3311" s="1" t="s">
        <v>15258</v>
      </c>
      <c r="S3311" s="1" t="s">
        <v>14130</v>
      </c>
      <c r="T3311" s="1" t="s">
        <v>13723</v>
      </c>
      <c r="V3311" s="18">
        <v>0.25241898148148151</v>
      </c>
      <c r="W3311" s="18">
        <v>0.26075231481481481</v>
      </c>
      <c r="X3311" s="18">
        <v>8.3333333333333332E-3</v>
      </c>
    </row>
    <row r="3312" spans="1:24" hidden="1" x14ac:dyDescent="0.2">
      <c r="A3312" s="1" t="s">
        <v>13724</v>
      </c>
      <c r="B3312" s="1" t="s">
        <v>173</v>
      </c>
      <c r="C3312" s="1" t="s">
        <v>250</v>
      </c>
      <c r="D3312" s="1" t="s">
        <v>251</v>
      </c>
      <c r="E3312" s="1" t="s">
        <v>13587</v>
      </c>
      <c r="F3312" s="1" t="s">
        <v>451</v>
      </c>
      <c r="G3312" s="1" t="s">
        <v>159</v>
      </c>
      <c r="H3312" s="1" t="s">
        <v>36</v>
      </c>
      <c r="I3312" s="1" t="s">
        <v>84</v>
      </c>
      <c r="J3312" s="1" t="s">
        <v>81</v>
      </c>
      <c r="K3312" s="1" t="s">
        <v>114</v>
      </c>
      <c r="L3312" s="1" t="s">
        <v>13725</v>
      </c>
      <c r="M3312" s="1" t="s">
        <v>15259</v>
      </c>
      <c r="N3312" s="1" t="s">
        <v>15260</v>
      </c>
      <c r="O3312" s="1" t="s">
        <v>122</v>
      </c>
      <c r="P3312" s="1" t="s">
        <v>246</v>
      </c>
      <c r="Q3312" s="1" t="s">
        <v>247</v>
      </c>
      <c r="R3312" s="1" t="s">
        <v>15261</v>
      </c>
      <c r="S3312" s="1" t="s">
        <v>14130</v>
      </c>
      <c r="T3312" s="1" t="s">
        <v>13725</v>
      </c>
      <c r="U3312" s="1" t="s">
        <v>13726</v>
      </c>
      <c r="V3312" s="18">
        <v>2.9282407407407406E-2</v>
      </c>
      <c r="W3312" s="18">
        <v>3.0312499999999996E-2</v>
      </c>
      <c r="X3312" s="18">
        <v>1.0300925925925926E-3</v>
      </c>
    </row>
    <row r="3313" spans="1:24" hidden="1" x14ac:dyDescent="0.2">
      <c r="A3313" s="1" t="s">
        <v>13727</v>
      </c>
      <c r="B3313" s="1" t="s">
        <v>132</v>
      </c>
      <c r="C3313" s="1" t="s">
        <v>250</v>
      </c>
      <c r="D3313" s="1" t="s">
        <v>251</v>
      </c>
      <c r="E3313" s="1" t="s">
        <v>289</v>
      </c>
      <c r="F3313" s="1" t="s">
        <v>290</v>
      </c>
      <c r="G3313" s="1" t="s">
        <v>110</v>
      </c>
      <c r="H3313" s="1" t="s">
        <v>50</v>
      </c>
      <c r="I3313" s="1" t="s">
        <v>109</v>
      </c>
      <c r="J3313" s="1" t="s">
        <v>81</v>
      </c>
      <c r="K3313" s="1" t="s">
        <v>129</v>
      </c>
      <c r="L3313" s="1" t="s">
        <v>254</v>
      </c>
      <c r="M3313" s="1" t="s">
        <v>15262</v>
      </c>
      <c r="N3313" s="1" t="s">
        <v>15263</v>
      </c>
      <c r="O3313" s="1" t="s">
        <v>122</v>
      </c>
      <c r="P3313" s="1" t="s">
        <v>246</v>
      </c>
      <c r="Q3313" s="1" t="s">
        <v>247</v>
      </c>
      <c r="R3313" s="1" t="s">
        <v>15264</v>
      </c>
      <c r="S3313" s="1" t="s">
        <v>14017</v>
      </c>
      <c r="T3313" s="1" t="s">
        <v>254</v>
      </c>
      <c r="U3313" s="1" t="s">
        <v>346</v>
      </c>
      <c r="V3313" s="18">
        <v>6.5972222222222213E-4</v>
      </c>
      <c r="W3313" s="18">
        <v>1.4814814814814814E-3</v>
      </c>
      <c r="X3313" s="18">
        <v>8.2175925925925917E-4</v>
      </c>
    </row>
    <row r="3314" spans="1:24" hidden="1" x14ac:dyDescent="0.2">
      <c r="A3314" s="1" t="s">
        <v>13728</v>
      </c>
      <c r="B3314" s="1" t="s">
        <v>132</v>
      </c>
      <c r="C3314" s="1" t="s">
        <v>250</v>
      </c>
      <c r="D3314" s="1" t="s">
        <v>251</v>
      </c>
      <c r="E3314" s="1" t="s">
        <v>289</v>
      </c>
      <c r="F3314" s="1" t="s">
        <v>290</v>
      </c>
      <c r="G3314" s="1" t="s">
        <v>110</v>
      </c>
      <c r="H3314" s="1" t="s">
        <v>50</v>
      </c>
      <c r="I3314" s="1" t="s">
        <v>109</v>
      </c>
      <c r="J3314" s="1" t="s">
        <v>81</v>
      </c>
      <c r="K3314" s="1" t="s">
        <v>129</v>
      </c>
      <c r="L3314" s="1" t="s">
        <v>269</v>
      </c>
      <c r="M3314" s="1" t="s">
        <v>15265</v>
      </c>
      <c r="N3314" s="1" t="s">
        <v>15266</v>
      </c>
      <c r="O3314" s="1" t="s">
        <v>122</v>
      </c>
      <c r="P3314" s="1" t="s">
        <v>246</v>
      </c>
      <c r="Q3314" s="1" t="s">
        <v>247</v>
      </c>
      <c r="R3314" s="1" t="s">
        <v>15267</v>
      </c>
      <c r="S3314" s="1" t="s">
        <v>14017</v>
      </c>
      <c r="T3314" s="1" t="s">
        <v>269</v>
      </c>
      <c r="U3314" s="1" t="s">
        <v>369</v>
      </c>
      <c r="V3314" s="18">
        <v>6.018518518518519E-4</v>
      </c>
      <c r="W3314" s="18">
        <v>1.2847222222222223E-3</v>
      </c>
      <c r="X3314" s="18">
        <v>6.8287037037037025E-4</v>
      </c>
    </row>
    <row r="3315" spans="1:24" hidden="1" x14ac:dyDescent="0.2">
      <c r="A3315" s="1" t="s">
        <v>13729</v>
      </c>
      <c r="B3315" s="1" t="s">
        <v>173</v>
      </c>
      <c r="C3315" s="1" t="s">
        <v>250</v>
      </c>
      <c r="D3315" s="1" t="s">
        <v>251</v>
      </c>
      <c r="E3315" s="1" t="s">
        <v>13587</v>
      </c>
      <c r="F3315" s="1" t="s">
        <v>451</v>
      </c>
      <c r="G3315" s="1" t="s">
        <v>116</v>
      </c>
      <c r="H3315" s="1" t="s">
        <v>40</v>
      </c>
      <c r="I3315" s="1" t="s">
        <v>117</v>
      </c>
      <c r="J3315" s="1" t="s">
        <v>81</v>
      </c>
      <c r="K3315" s="1" t="s">
        <v>114</v>
      </c>
      <c r="L3315" s="1" t="s">
        <v>13730</v>
      </c>
      <c r="M3315" s="1" t="s">
        <v>15268</v>
      </c>
      <c r="N3315" s="1" t="s">
        <v>15269</v>
      </c>
      <c r="O3315" s="1" t="s">
        <v>122</v>
      </c>
      <c r="P3315" s="1" t="s">
        <v>246</v>
      </c>
      <c r="Q3315" s="1" t="s">
        <v>247</v>
      </c>
      <c r="R3315" s="1" t="s">
        <v>15270</v>
      </c>
      <c r="S3315" s="1" t="s">
        <v>14068</v>
      </c>
      <c r="T3315" s="1" t="s">
        <v>13731</v>
      </c>
      <c r="U3315" s="1" t="s">
        <v>13726</v>
      </c>
      <c r="V3315" s="18">
        <v>2.6990740740740742E-2</v>
      </c>
      <c r="W3315" s="18">
        <v>2.826388888888889E-2</v>
      </c>
      <c r="X3315" s="18">
        <v>1.2731481481481483E-3</v>
      </c>
    </row>
    <row r="3316" spans="1:24" hidden="1" x14ac:dyDescent="0.2">
      <c r="A3316" s="1" t="s">
        <v>13732</v>
      </c>
      <c r="B3316" s="1" t="s">
        <v>173</v>
      </c>
      <c r="C3316" s="1" t="s">
        <v>250</v>
      </c>
      <c r="D3316" s="1" t="s">
        <v>251</v>
      </c>
      <c r="E3316" s="1" t="s">
        <v>13587</v>
      </c>
      <c r="F3316" s="1" t="s">
        <v>451</v>
      </c>
      <c r="G3316" s="1" t="s">
        <v>159</v>
      </c>
      <c r="H3316" s="1" t="s">
        <v>36</v>
      </c>
      <c r="I3316" s="1" t="s">
        <v>84</v>
      </c>
      <c r="J3316" s="1" t="s">
        <v>81</v>
      </c>
      <c r="K3316" s="1" t="s">
        <v>114</v>
      </c>
      <c r="L3316" s="1" t="s">
        <v>13733</v>
      </c>
      <c r="M3316" s="1" t="s">
        <v>15271</v>
      </c>
      <c r="N3316" s="1" t="s">
        <v>15272</v>
      </c>
      <c r="O3316" s="1" t="s">
        <v>122</v>
      </c>
      <c r="P3316" s="1" t="s">
        <v>246</v>
      </c>
      <c r="Q3316" s="1" t="s">
        <v>247</v>
      </c>
      <c r="R3316" s="1" t="s">
        <v>15273</v>
      </c>
      <c r="S3316" s="1" t="s">
        <v>14068</v>
      </c>
      <c r="T3316" s="1" t="s">
        <v>13733</v>
      </c>
      <c r="U3316" s="1" t="s">
        <v>13734</v>
      </c>
      <c r="V3316" s="18">
        <v>2.2094907407407407E-2</v>
      </c>
      <c r="W3316" s="18">
        <v>2.3067129629629632E-2</v>
      </c>
      <c r="X3316" s="18">
        <v>9.7222222222222209E-4</v>
      </c>
    </row>
    <row r="3317" spans="1:24" hidden="1" x14ac:dyDescent="0.2">
      <c r="A3317" s="1" t="s">
        <v>13735</v>
      </c>
      <c r="B3317" s="1" t="s">
        <v>173</v>
      </c>
      <c r="C3317" s="1" t="s">
        <v>250</v>
      </c>
      <c r="D3317" s="1" t="s">
        <v>251</v>
      </c>
      <c r="E3317" s="1" t="s">
        <v>13587</v>
      </c>
      <c r="F3317" s="1" t="s">
        <v>451</v>
      </c>
      <c r="G3317" s="1" t="s">
        <v>159</v>
      </c>
      <c r="H3317" s="1" t="s">
        <v>36</v>
      </c>
      <c r="I3317" s="1" t="s">
        <v>84</v>
      </c>
      <c r="J3317" s="1" t="s">
        <v>81</v>
      </c>
      <c r="K3317" s="1" t="s">
        <v>114</v>
      </c>
      <c r="L3317" s="1" t="s">
        <v>13736</v>
      </c>
      <c r="M3317" s="1" t="s">
        <v>15274</v>
      </c>
      <c r="N3317" s="1" t="s">
        <v>15275</v>
      </c>
      <c r="O3317" s="1" t="s">
        <v>122</v>
      </c>
      <c r="P3317" s="1" t="s">
        <v>246</v>
      </c>
      <c r="Q3317" s="1" t="s">
        <v>247</v>
      </c>
      <c r="R3317" s="1" t="s">
        <v>15276</v>
      </c>
      <c r="S3317" s="1" t="s">
        <v>14068</v>
      </c>
      <c r="T3317" s="1" t="s">
        <v>13736</v>
      </c>
      <c r="U3317" s="1" t="s">
        <v>13726</v>
      </c>
      <c r="V3317" s="18">
        <v>0</v>
      </c>
      <c r="W3317" s="18">
        <v>2.8703703703703708E-3</v>
      </c>
      <c r="X3317" s="18">
        <v>2.8703703703703708E-3</v>
      </c>
    </row>
    <row r="3318" spans="1:24" hidden="1" x14ac:dyDescent="0.2">
      <c r="A3318" s="1" t="s">
        <v>13737</v>
      </c>
      <c r="B3318" s="1" t="s">
        <v>164</v>
      </c>
      <c r="C3318" s="1" t="s">
        <v>242</v>
      </c>
      <c r="D3318" s="1" t="s">
        <v>251</v>
      </c>
      <c r="E3318" s="1" t="s">
        <v>286</v>
      </c>
      <c r="F3318" s="1" t="s">
        <v>287</v>
      </c>
      <c r="G3318" s="1" t="s">
        <v>110</v>
      </c>
      <c r="H3318" s="1" t="s">
        <v>50</v>
      </c>
      <c r="I3318" s="1" t="s">
        <v>109</v>
      </c>
      <c r="J3318" s="1" t="s">
        <v>81</v>
      </c>
      <c r="K3318" s="1" t="s">
        <v>114</v>
      </c>
      <c r="L3318" s="1" t="s">
        <v>13738</v>
      </c>
      <c r="M3318" s="1" t="s">
        <v>15277</v>
      </c>
      <c r="N3318" s="1" t="s">
        <v>15278</v>
      </c>
      <c r="O3318" s="1" t="s">
        <v>122</v>
      </c>
      <c r="P3318" s="1" t="s">
        <v>246</v>
      </c>
      <c r="Q3318" s="1" t="s">
        <v>247</v>
      </c>
      <c r="R3318" s="1" t="s">
        <v>15279</v>
      </c>
      <c r="S3318" s="1" t="s">
        <v>14068</v>
      </c>
      <c r="T3318" s="1" t="s">
        <v>13739</v>
      </c>
      <c r="U3318" s="1" t="s">
        <v>276</v>
      </c>
      <c r="V3318" s="18">
        <v>0</v>
      </c>
      <c r="W3318" s="18">
        <v>1.5833333333333335E-2</v>
      </c>
      <c r="X3318" s="18">
        <v>1.5833333333333335E-2</v>
      </c>
    </row>
    <row r="3319" spans="1:24" hidden="1" x14ac:dyDescent="0.2">
      <c r="A3319" s="1" t="s">
        <v>10908</v>
      </c>
      <c r="B3319" s="1" t="s">
        <v>124</v>
      </c>
      <c r="C3319" s="1" t="s">
        <v>19</v>
      </c>
      <c r="D3319" s="1" t="s">
        <v>277</v>
      </c>
      <c r="E3319" s="1" t="s">
        <v>63</v>
      </c>
      <c r="F3319" s="1" t="s">
        <v>125</v>
      </c>
      <c r="G3319" s="1" t="s">
        <v>123</v>
      </c>
      <c r="H3319" s="1" t="s">
        <v>50</v>
      </c>
      <c r="I3319" s="1" t="s">
        <v>109</v>
      </c>
      <c r="J3319" s="1" t="s">
        <v>80</v>
      </c>
      <c r="K3319" s="1" t="s">
        <v>129</v>
      </c>
      <c r="L3319" s="1" t="s">
        <v>3978</v>
      </c>
      <c r="M3319" s="1" t="s">
        <v>15280</v>
      </c>
      <c r="N3319" s="1" t="s">
        <v>15280</v>
      </c>
      <c r="O3319" s="1" t="s">
        <v>122</v>
      </c>
      <c r="P3319" s="1" t="s">
        <v>278</v>
      </c>
      <c r="Q3319" s="1" t="s">
        <v>278</v>
      </c>
      <c r="R3319" s="1" t="s">
        <v>15281</v>
      </c>
      <c r="S3319" s="1" t="s">
        <v>13996</v>
      </c>
      <c r="T3319" s="1" t="s">
        <v>9273</v>
      </c>
      <c r="U3319" s="1" t="s">
        <v>13424</v>
      </c>
      <c r="V3319" s="18">
        <v>4.7233796296296295E-2</v>
      </c>
      <c r="W3319" s="18">
        <v>8.111111111111112E-2</v>
      </c>
      <c r="X3319" s="18">
        <v>3.3877314814814811E-2</v>
      </c>
    </row>
    <row r="3320" spans="1:24" hidden="1" x14ac:dyDescent="0.2">
      <c r="A3320" s="1" t="s">
        <v>13740</v>
      </c>
      <c r="B3320" s="1" t="s">
        <v>132</v>
      </c>
      <c r="C3320" s="1" t="s">
        <v>250</v>
      </c>
      <c r="D3320" s="1" t="s">
        <v>251</v>
      </c>
      <c r="E3320" s="1" t="s">
        <v>252</v>
      </c>
      <c r="F3320" s="1" t="s">
        <v>253</v>
      </c>
      <c r="G3320" s="1" t="s">
        <v>159</v>
      </c>
      <c r="H3320" s="1" t="s">
        <v>36</v>
      </c>
      <c r="I3320" s="1" t="s">
        <v>84</v>
      </c>
      <c r="J3320" s="1" t="s">
        <v>81</v>
      </c>
      <c r="K3320" s="1" t="s">
        <v>129</v>
      </c>
      <c r="L3320" s="1" t="s">
        <v>13741</v>
      </c>
      <c r="M3320" s="1" t="s">
        <v>15282</v>
      </c>
      <c r="N3320" s="1" t="s">
        <v>15283</v>
      </c>
      <c r="O3320" s="1" t="s">
        <v>122</v>
      </c>
      <c r="P3320" s="1" t="s">
        <v>246</v>
      </c>
      <c r="Q3320" s="1" t="s">
        <v>247</v>
      </c>
      <c r="R3320" s="1" t="s">
        <v>15284</v>
      </c>
      <c r="S3320" s="1" t="s">
        <v>14068</v>
      </c>
      <c r="T3320" s="1" t="s">
        <v>13741</v>
      </c>
      <c r="U3320" s="1" t="s">
        <v>255</v>
      </c>
      <c r="V3320" s="18">
        <v>4.4548611111111108E-2</v>
      </c>
      <c r="W3320" s="18">
        <v>4.9189814814814818E-2</v>
      </c>
      <c r="X3320" s="18">
        <v>4.6412037037037038E-3</v>
      </c>
    </row>
    <row r="3321" spans="1:24" hidden="1" x14ac:dyDescent="0.2">
      <c r="A3321" s="1" t="s">
        <v>13742</v>
      </c>
      <c r="B3321" s="1" t="s">
        <v>173</v>
      </c>
      <c r="C3321" s="1" t="s">
        <v>250</v>
      </c>
      <c r="D3321" s="1" t="s">
        <v>251</v>
      </c>
      <c r="E3321" s="1" t="s">
        <v>13587</v>
      </c>
      <c r="F3321" s="1" t="s">
        <v>451</v>
      </c>
      <c r="G3321" s="1" t="s">
        <v>159</v>
      </c>
      <c r="H3321" s="1" t="s">
        <v>36</v>
      </c>
      <c r="I3321" s="1" t="s">
        <v>84</v>
      </c>
      <c r="J3321" s="1" t="s">
        <v>81</v>
      </c>
      <c r="K3321" s="1" t="s">
        <v>114</v>
      </c>
      <c r="L3321" s="1" t="s">
        <v>13743</v>
      </c>
      <c r="M3321" s="1" t="s">
        <v>15285</v>
      </c>
      <c r="N3321" s="1" t="s">
        <v>15286</v>
      </c>
      <c r="O3321" s="1" t="s">
        <v>122</v>
      </c>
      <c r="P3321" s="1" t="s">
        <v>246</v>
      </c>
      <c r="Q3321" s="1" t="s">
        <v>247</v>
      </c>
      <c r="R3321" s="1" t="s">
        <v>15287</v>
      </c>
      <c r="S3321" s="1" t="s">
        <v>14068</v>
      </c>
      <c r="T3321" s="1" t="s">
        <v>13743</v>
      </c>
      <c r="U3321" s="1" t="s">
        <v>13726</v>
      </c>
      <c r="V3321" s="18">
        <v>4.9629629629629635E-2</v>
      </c>
      <c r="W3321" s="18">
        <v>5.0659722222222224E-2</v>
      </c>
      <c r="X3321" s="18">
        <v>1.0300925925925926E-3</v>
      </c>
    </row>
    <row r="3322" spans="1:24" hidden="1" x14ac:dyDescent="0.2">
      <c r="A3322" s="1" t="s">
        <v>13744</v>
      </c>
      <c r="B3322" s="1" t="s">
        <v>173</v>
      </c>
      <c r="C3322" s="1" t="s">
        <v>462</v>
      </c>
      <c r="D3322" s="1" t="s">
        <v>251</v>
      </c>
      <c r="E3322" s="1" t="s">
        <v>13629</v>
      </c>
      <c r="F3322" s="1" t="s">
        <v>451</v>
      </c>
      <c r="G3322" s="1" t="s">
        <v>159</v>
      </c>
      <c r="H3322" s="1" t="s">
        <v>36</v>
      </c>
      <c r="I3322" s="1" t="s">
        <v>84</v>
      </c>
      <c r="J3322" s="1" t="s">
        <v>4186</v>
      </c>
      <c r="K3322" s="1" t="s">
        <v>114</v>
      </c>
      <c r="L3322" s="1" t="s">
        <v>13745</v>
      </c>
      <c r="M3322" s="1" t="s">
        <v>15288</v>
      </c>
      <c r="N3322" s="1" t="s">
        <v>15289</v>
      </c>
      <c r="O3322" s="1" t="s">
        <v>122</v>
      </c>
      <c r="P3322" s="1" t="s">
        <v>246</v>
      </c>
      <c r="Q3322" s="1" t="s">
        <v>247</v>
      </c>
      <c r="R3322" s="1" t="s">
        <v>15290</v>
      </c>
      <c r="S3322" s="1" t="s">
        <v>14130</v>
      </c>
      <c r="T3322" s="1" t="s">
        <v>13745</v>
      </c>
      <c r="V3322" s="18">
        <v>0</v>
      </c>
      <c r="W3322" s="18">
        <v>0</v>
      </c>
      <c r="X3322" s="18">
        <v>0</v>
      </c>
    </row>
    <row r="3323" spans="1:24" hidden="1" x14ac:dyDescent="0.2">
      <c r="A3323" s="1" t="s">
        <v>12896</v>
      </c>
      <c r="B3323" s="1" t="s">
        <v>132</v>
      </c>
      <c r="C3323" s="1" t="s">
        <v>250</v>
      </c>
      <c r="D3323" s="1" t="s">
        <v>251</v>
      </c>
      <c r="E3323" s="1" t="s">
        <v>268</v>
      </c>
      <c r="F3323" s="1" t="s">
        <v>367</v>
      </c>
      <c r="G3323" s="1" t="s">
        <v>110</v>
      </c>
      <c r="H3323" s="1" t="s">
        <v>50</v>
      </c>
      <c r="I3323" s="1" t="s">
        <v>109</v>
      </c>
      <c r="J3323" s="1" t="s">
        <v>81</v>
      </c>
      <c r="K3323" s="1" t="s">
        <v>129</v>
      </c>
      <c r="L3323" s="1" t="s">
        <v>12897</v>
      </c>
      <c r="M3323" s="1" t="s">
        <v>15291</v>
      </c>
      <c r="N3323" s="1" t="s">
        <v>15292</v>
      </c>
      <c r="O3323" s="1" t="s">
        <v>122</v>
      </c>
      <c r="P3323" s="1" t="s">
        <v>246</v>
      </c>
      <c r="Q3323" s="1" t="s">
        <v>247</v>
      </c>
      <c r="R3323" s="1" t="s">
        <v>15293</v>
      </c>
      <c r="S3323" s="1" t="s">
        <v>13989</v>
      </c>
      <c r="T3323" s="1" t="s">
        <v>12897</v>
      </c>
      <c r="U3323" s="1" t="s">
        <v>412</v>
      </c>
      <c r="V3323" s="18">
        <v>6.8865740740740736E-3</v>
      </c>
      <c r="W3323" s="18">
        <v>7.8125E-3</v>
      </c>
      <c r="X3323" s="18">
        <v>9.2592592592592585E-4</v>
      </c>
    </row>
    <row r="3324" spans="1:24" hidden="1" x14ac:dyDescent="0.2">
      <c r="A3324" s="1" t="s">
        <v>13746</v>
      </c>
      <c r="B3324" s="1" t="s">
        <v>115</v>
      </c>
      <c r="C3324" s="1" t="s">
        <v>14</v>
      </c>
      <c r="D3324" s="1" t="s">
        <v>243</v>
      </c>
      <c r="E3324" s="1" t="s">
        <v>495</v>
      </c>
      <c r="F3324" s="1" t="s">
        <v>144</v>
      </c>
      <c r="G3324" s="1" t="s">
        <v>116</v>
      </c>
      <c r="H3324" s="1" t="s">
        <v>40</v>
      </c>
      <c r="I3324" s="1" t="s">
        <v>117</v>
      </c>
      <c r="J3324" s="1" t="s">
        <v>80</v>
      </c>
      <c r="K3324" s="1" t="s">
        <v>13747</v>
      </c>
      <c r="L3324" s="1" t="s">
        <v>13748</v>
      </c>
      <c r="M3324" s="1" t="s">
        <v>15294</v>
      </c>
      <c r="N3324" s="1" t="s">
        <v>15295</v>
      </c>
      <c r="O3324" s="1" t="s">
        <v>122</v>
      </c>
      <c r="P3324" s="1" t="s">
        <v>199</v>
      </c>
      <c r="Q3324" s="1" t="s">
        <v>408</v>
      </c>
      <c r="R3324" s="1" t="s">
        <v>15296</v>
      </c>
      <c r="S3324" s="1" t="s">
        <v>14017</v>
      </c>
      <c r="T3324" s="1" t="s">
        <v>13749</v>
      </c>
      <c r="U3324" s="1" t="s">
        <v>13750</v>
      </c>
      <c r="V3324" s="18">
        <v>1.0331481481481481</v>
      </c>
      <c r="W3324" s="18">
        <v>1.0918402777777778</v>
      </c>
      <c r="X3324" s="18">
        <v>5.8692129629629629E-2</v>
      </c>
    </row>
    <row r="3325" spans="1:24" x14ac:dyDescent="0.2">
      <c r="A3325" s="1" t="s">
        <v>10496</v>
      </c>
      <c r="B3325" s="1" t="s">
        <v>167</v>
      </c>
      <c r="C3325" s="1" t="s">
        <v>22</v>
      </c>
      <c r="D3325" s="1" t="s">
        <v>22</v>
      </c>
      <c r="E3325" s="1" t="s">
        <v>665</v>
      </c>
      <c r="F3325" s="1" t="s">
        <v>667</v>
      </c>
      <c r="G3325" s="1" t="s">
        <v>116</v>
      </c>
      <c r="H3325" s="1" t="s">
        <v>50</v>
      </c>
      <c r="I3325" s="1" t="s">
        <v>109</v>
      </c>
      <c r="J3325" s="1" t="s">
        <v>81</v>
      </c>
      <c r="K3325" s="1" t="s">
        <v>111</v>
      </c>
      <c r="L3325" s="1" t="s">
        <v>10500</v>
      </c>
      <c r="M3325" s="1" t="s">
        <v>15297</v>
      </c>
      <c r="N3325" s="1" t="s">
        <v>15298</v>
      </c>
      <c r="O3325" s="1" t="s">
        <v>122</v>
      </c>
      <c r="P3325" s="1" t="s">
        <v>266</v>
      </c>
      <c r="Q3325" s="1" t="s">
        <v>1046</v>
      </c>
      <c r="R3325" s="1" t="s">
        <v>15299</v>
      </c>
      <c r="S3325" s="1" t="s">
        <v>13989</v>
      </c>
      <c r="T3325" s="1" t="s">
        <v>1047</v>
      </c>
      <c r="U3325" s="1" t="s">
        <v>1048</v>
      </c>
      <c r="V3325" s="18">
        <v>0</v>
      </c>
      <c r="W3325" s="18">
        <v>1.5462962962962963E-2</v>
      </c>
      <c r="X3325" s="18">
        <v>1.5462962962962963E-2</v>
      </c>
    </row>
    <row r="3326" spans="1:24" x14ac:dyDescent="0.2">
      <c r="A3326" s="1" t="s">
        <v>10461</v>
      </c>
      <c r="B3326" s="1" t="s">
        <v>112</v>
      </c>
      <c r="C3326" s="1" t="s">
        <v>18</v>
      </c>
      <c r="D3326" s="1" t="s">
        <v>18</v>
      </c>
      <c r="E3326" s="1" t="s">
        <v>499</v>
      </c>
      <c r="F3326" s="1" t="s">
        <v>1770</v>
      </c>
      <c r="G3326" s="1" t="s">
        <v>110</v>
      </c>
      <c r="H3326" s="1" t="s">
        <v>50</v>
      </c>
      <c r="I3326" s="1" t="s">
        <v>109</v>
      </c>
      <c r="J3326" s="1" t="s">
        <v>81</v>
      </c>
      <c r="K3326" s="1" t="s">
        <v>111</v>
      </c>
      <c r="L3326" s="1" t="s">
        <v>10465</v>
      </c>
      <c r="M3326" s="1" t="s">
        <v>15300</v>
      </c>
      <c r="N3326" s="1" t="s">
        <v>15301</v>
      </c>
      <c r="O3326" s="1" t="s">
        <v>122</v>
      </c>
      <c r="P3326" s="1" t="s">
        <v>266</v>
      </c>
      <c r="Q3326" s="1" t="s">
        <v>267</v>
      </c>
      <c r="R3326" s="1" t="s">
        <v>15302</v>
      </c>
      <c r="S3326" s="1" t="s">
        <v>13989</v>
      </c>
      <c r="T3326" s="1" t="s">
        <v>6115</v>
      </c>
      <c r="U3326" s="1" t="s">
        <v>6339</v>
      </c>
      <c r="V3326" s="18">
        <v>0</v>
      </c>
      <c r="W3326" s="18">
        <v>8.3333333333333339E-4</v>
      </c>
      <c r="X3326" s="18">
        <v>8.3333333333333339E-4</v>
      </c>
    </row>
    <row r="3327" spans="1:24" hidden="1" x14ac:dyDescent="0.2">
      <c r="A3327" s="1" t="s">
        <v>13560</v>
      </c>
      <c r="B3327" s="1" t="s">
        <v>124</v>
      </c>
      <c r="C3327" s="1" t="s">
        <v>18</v>
      </c>
      <c r="D3327" s="1" t="s">
        <v>277</v>
      </c>
      <c r="E3327" s="1" t="s">
        <v>57</v>
      </c>
      <c r="F3327" s="1" t="s">
        <v>125</v>
      </c>
      <c r="G3327" s="1" t="s">
        <v>123</v>
      </c>
      <c r="H3327" s="1" t="s">
        <v>50</v>
      </c>
      <c r="I3327" s="1" t="s">
        <v>109</v>
      </c>
      <c r="J3327" s="1" t="s">
        <v>80</v>
      </c>
      <c r="K3327" s="1" t="s">
        <v>126</v>
      </c>
      <c r="L3327" s="1" t="s">
        <v>1860</v>
      </c>
      <c r="M3327" s="1" t="s">
        <v>15303</v>
      </c>
      <c r="N3327" s="1" t="s">
        <v>15303</v>
      </c>
      <c r="O3327" s="1" t="s">
        <v>122</v>
      </c>
      <c r="P3327" s="1" t="s">
        <v>278</v>
      </c>
      <c r="Q3327" s="1" t="s">
        <v>278</v>
      </c>
      <c r="R3327" s="1" t="s">
        <v>15304</v>
      </c>
      <c r="S3327" s="1" t="s">
        <v>14017</v>
      </c>
      <c r="T3327" s="1" t="s">
        <v>13751</v>
      </c>
      <c r="U3327" s="1" t="s">
        <v>13752</v>
      </c>
      <c r="V3327" s="18">
        <v>3.8182870370370374E-2</v>
      </c>
      <c r="W3327" s="18">
        <v>9.0057870370370371E-2</v>
      </c>
      <c r="X3327" s="18">
        <v>5.1875000000000004E-2</v>
      </c>
    </row>
    <row r="3328" spans="1:24" hidden="1" x14ac:dyDescent="0.2">
      <c r="A3328" s="1" t="s">
        <v>12964</v>
      </c>
      <c r="B3328" s="1" t="s">
        <v>132</v>
      </c>
      <c r="C3328" s="1" t="s">
        <v>250</v>
      </c>
      <c r="D3328" s="1" t="s">
        <v>251</v>
      </c>
      <c r="E3328" s="1" t="s">
        <v>302</v>
      </c>
      <c r="F3328" s="1" t="s">
        <v>303</v>
      </c>
      <c r="G3328" s="1" t="s">
        <v>110</v>
      </c>
      <c r="H3328" s="1" t="s">
        <v>50</v>
      </c>
      <c r="I3328" s="1" t="s">
        <v>109</v>
      </c>
      <c r="J3328" s="1" t="s">
        <v>81</v>
      </c>
      <c r="K3328" s="1" t="s">
        <v>129</v>
      </c>
      <c r="L3328" s="1" t="s">
        <v>12965</v>
      </c>
      <c r="M3328" s="1" t="s">
        <v>15305</v>
      </c>
      <c r="N3328" s="1" t="s">
        <v>15306</v>
      </c>
      <c r="O3328" s="1" t="s">
        <v>122</v>
      </c>
      <c r="P3328" s="1" t="s">
        <v>246</v>
      </c>
      <c r="Q3328" s="1" t="s">
        <v>247</v>
      </c>
      <c r="R3328" s="1" t="s">
        <v>15307</v>
      </c>
      <c r="S3328" s="1" t="s">
        <v>13989</v>
      </c>
      <c r="T3328" s="1" t="s">
        <v>12965</v>
      </c>
      <c r="U3328" s="1" t="s">
        <v>276</v>
      </c>
      <c r="V3328" s="18">
        <v>7.8703703703703713E-3</v>
      </c>
      <c r="W3328" s="18">
        <v>9.4675925925925917E-3</v>
      </c>
      <c r="X3328" s="18">
        <v>1.5972222222222221E-3</v>
      </c>
    </row>
    <row r="3329" spans="1:24" hidden="1" x14ac:dyDescent="0.2">
      <c r="A3329" s="1" t="s">
        <v>12982</v>
      </c>
      <c r="B3329" s="1" t="s">
        <v>132</v>
      </c>
      <c r="C3329" s="1" t="s">
        <v>309</v>
      </c>
      <c r="D3329" s="1" t="s">
        <v>374</v>
      </c>
      <c r="E3329" s="1" t="s">
        <v>284</v>
      </c>
      <c r="F3329" s="1" t="s">
        <v>442</v>
      </c>
      <c r="G3329" s="1" t="s">
        <v>116</v>
      </c>
      <c r="H3329" s="1" t="s">
        <v>40</v>
      </c>
      <c r="I3329" s="1" t="s">
        <v>117</v>
      </c>
      <c r="J3329" s="1" t="s">
        <v>81</v>
      </c>
      <c r="K3329" s="1" t="s">
        <v>415</v>
      </c>
      <c r="L3329" s="1" t="s">
        <v>523</v>
      </c>
      <c r="M3329" s="1" t="s">
        <v>15308</v>
      </c>
      <c r="N3329" s="1" t="s">
        <v>15309</v>
      </c>
      <c r="O3329" s="1" t="s">
        <v>122</v>
      </c>
      <c r="P3329" s="1" t="s">
        <v>199</v>
      </c>
      <c r="Q3329" s="1" t="s">
        <v>115</v>
      </c>
      <c r="R3329" s="1" t="s">
        <v>15310</v>
      </c>
      <c r="S3329" s="1" t="s">
        <v>14054</v>
      </c>
      <c r="T3329" s="1" t="s">
        <v>12986</v>
      </c>
      <c r="V3329" s="18">
        <v>1.4351851851851854E-3</v>
      </c>
      <c r="W3329" s="18">
        <v>1.0393518518518519E-2</v>
      </c>
      <c r="X3329" s="18">
        <v>8.9583333333333338E-3</v>
      </c>
    </row>
    <row r="3330" spans="1:24" hidden="1" x14ac:dyDescent="0.2">
      <c r="A3330" s="1" t="s">
        <v>13753</v>
      </c>
      <c r="B3330" s="1" t="s">
        <v>164</v>
      </c>
      <c r="C3330" s="1" t="s">
        <v>242</v>
      </c>
      <c r="D3330" s="1" t="s">
        <v>251</v>
      </c>
      <c r="E3330" s="1" t="s">
        <v>286</v>
      </c>
      <c r="F3330" s="1" t="s">
        <v>287</v>
      </c>
      <c r="G3330" s="1" t="s">
        <v>110</v>
      </c>
      <c r="H3330" s="1" t="s">
        <v>50</v>
      </c>
      <c r="I3330" s="1" t="s">
        <v>109</v>
      </c>
      <c r="J3330" s="1" t="s">
        <v>81</v>
      </c>
      <c r="K3330" s="1" t="s">
        <v>114</v>
      </c>
      <c r="L3330" s="1" t="s">
        <v>13754</v>
      </c>
      <c r="M3330" s="1" t="s">
        <v>15311</v>
      </c>
      <c r="N3330" s="1" t="s">
        <v>15312</v>
      </c>
      <c r="O3330" s="1" t="s">
        <v>122</v>
      </c>
      <c r="P3330" s="1" t="s">
        <v>246</v>
      </c>
      <c r="Q3330" s="1" t="s">
        <v>247</v>
      </c>
      <c r="R3330" s="1" t="s">
        <v>15313</v>
      </c>
      <c r="S3330" s="1" t="s">
        <v>14130</v>
      </c>
      <c r="T3330" s="1" t="s">
        <v>13755</v>
      </c>
      <c r="U3330" s="1" t="s">
        <v>276</v>
      </c>
      <c r="V3330" s="18">
        <v>0</v>
      </c>
      <c r="W3330" s="18">
        <v>4.6874999999999998E-3</v>
      </c>
      <c r="X3330" s="18">
        <v>4.6874999999999998E-3</v>
      </c>
    </row>
    <row r="3331" spans="1:24" x14ac:dyDescent="0.2">
      <c r="A3331" s="1" t="s">
        <v>13558</v>
      </c>
      <c r="B3331" s="1" t="s">
        <v>112</v>
      </c>
      <c r="C3331" s="1" t="s">
        <v>18</v>
      </c>
      <c r="D3331" s="1" t="s">
        <v>242</v>
      </c>
      <c r="E3331" s="1" t="s">
        <v>61</v>
      </c>
      <c r="F3331" s="1" t="s">
        <v>453</v>
      </c>
      <c r="G3331" s="1" t="s">
        <v>110</v>
      </c>
      <c r="H3331" s="1" t="s">
        <v>50</v>
      </c>
      <c r="I3331" s="1" t="s">
        <v>109</v>
      </c>
      <c r="J3331" s="1" t="s">
        <v>81</v>
      </c>
      <c r="K3331" s="1" t="s">
        <v>111</v>
      </c>
      <c r="L3331" s="1" t="s">
        <v>13559</v>
      </c>
      <c r="M3331" s="1" t="s">
        <v>15314</v>
      </c>
      <c r="N3331" s="1" t="s">
        <v>15315</v>
      </c>
      <c r="O3331" s="1" t="s">
        <v>122</v>
      </c>
      <c r="P3331" s="1" t="s">
        <v>266</v>
      </c>
      <c r="Q3331" s="1" t="s">
        <v>267</v>
      </c>
      <c r="R3331" s="1" t="s">
        <v>15316</v>
      </c>
      <c r="S3331" s="1" t="s">
        <v>14017</v>
      </c>
      <c r="T3331" s="1" t="s">
        <v>13559</v>
      </c>
      <c r="U3331" s="1" t="s">
        <v>13559</v>
      </c>
      <c r="V3331" s="18">
        <v>0</v>
      </c>
      <c r="W3331" s="18">
        <v>3.3217592592592591E-3</v>
      </c>
      <c r="X3331" s="18">
        <v>3.3217592592592591E-3</v>
      </c>
    </row>
    <row r="3332" spans="1:24" hidden="1" x14ac:dyDescent="0.2">
      <c r="A3332" s="1" t="s">
        <v>13756</v>
      </c>
      <c r="B3332" s="1" t="s">
        <v>132</v>
      </c>
      <c r="C3332" s="1" t="s">
        <v>256</v>
      </c>
      <c r="D3332" s="1" t="s">
        <v>257</v>
      </c>
      <c r="E3332" s="1" t="s">
        <v>252</v>
      </c>
      <c r="F3332" s="1" t="s">
        <v>219</v>
      </c>
      <c r="G3332" s="1" t="s">
        <v>116</v>
      </c>
      <c r="H3332" s="1" t="s">
        <v>40</v>
      </c>
      <c r="I3332" s="1" t="s">
        <v>117</v>
      </c>
      <c r="J3332" s="1" t="s">
        <v>81</v>
      </c>
      <c r="K3332" s="1" t="s">
        <v>129</v>
      </c>
      <c r="L3332" s="1" t="s">
        <v>314</v>
      </c>
      <c r="M3332" s="1" t="s">
        <v>15317</v>
      </c>
      <c r="N3332" s="1" t="s">
        <v>15318</v>
      </c>
      <c r="O3332" s="1" t="s">
        <v>122</v>
      </c>
      <c r="P3332" s="1" t="s">
        <v>199</v>
      </c>
      <c r="Q3332" s="1" t="s">
        <v>115</v>
      </c>
      <c r="R3332" s="1" t="s">
        <v>15319</v>
      </c>
      <c r="S3332" s="1" t="s">
        <v>14017</v>
      </c>
      <c r="T3332" s="1" t="s">
        <v>13757</v>
      </c>
      <c r="U3332" s="1" t="s">
        <v>262</v>
      </c>
      <c r="V3332" s="18">
        <v>0.13193287037037035</v>
      </c>
      <c r="W3332" s="18">
        <v>0.13672453703703705</v>
      </c>
      <c r="X3332" s="18">
        <v>4.7916666666666672E-3</v>
      </c>
    </row>
    <row r="3333" spans="1:24" hidden="1" x14ac:dyDescent="0.2">
      <c r="A3333" s="1" t="s">
        <v>13758</v>
      </c>
      <c r="B3333" s="1" t="s">
        <v>164</v>
      </c>
      <c r="C3333" s="1" t="s">
        <v>295</v>
      </c>
      <c r="D3333" s="1" t="s">
        <v>251</v>
      </c>
      <c r="E3333" s="1" t="s">
        <v>5560</v>
      </c>
      <c r="F3333" s="1" t="s">
        <v>5561</v>
      </c>
      <c r="G3333" s="1" t="s">
        <v>110</v>
      </c>
      <c r="H3333" s="1" t="s">
        <v>50</v>
      </c>
      <c r="I3333" s="1" t="s">
        <v>109</v>
      </c>
      <c r="J3333" s="1" t="s">
        <v>4186</v>
      </c>
      <c r="K3333" s="1" t="s">
        <v>114</v>
      </c>
      <c r="L3333" s="1" t="s">
        <v>13690</v>
      </c>
      <c r="M3333" s="1" t="s">
        <v>15320</v>
      </c>
      <c r="N3333" s="1" t="s">
        <v>15321</v>
      </c>
      <c r="O3333" s="1" t="s">
        <v>122</v>
      </c>
      <c r="P3333" s="1" t="s">
        <v>266</v>
      </c>
      <c r="Q3333" s="1" t="s">
        <v>274</v>
      </c>
      <c r="R3333" s="1" t="s">
        <v>15322</v>
      </c>
      <c r="S3333" s="1" t="s">
        <v>14130</v>
      </c>
      <c r="U3333" s="1" t="s">
        <v>13692</v>
      </c>
      <c r="V3333" s="18">
        <v>0</v>
      </c>
      <c r="W3333" s="18">
        <v>0</v>
      </c>
      <c r="X3333" s="18">
        <v>0</v>
      </c>
    </row>
    <row r="3334" spans="1:24" s="102" customFormat="1" hidden="1" x14ac:dyDescent="0.2">
      <c r="A3334" s="102" t="s">
        <v>13759</v>
      </c>
      <c r="B3334" s="102" t="s">
        <v>132</v>
      </c>
      <c r="C3334" s="102" t="s">
        <v>242</v>
      </c>
      <c r="D3334" s="102" t="s">
        <v>251</v>
      </c>
      <c r="E3334" s="102" t="s">
        <v>281</v>
      </c>
      <c r="F3334" s="102" t="s">
        <v>282</v>
      </c>
      <c r="G3334" s="102" t="s">
        <v>110</v>
      </c>
      <c r="H3334" s="102" t="s">
        <v>50</v>
      </c>
      <c r="I3334" s="102" t="s">
        <v>109</v>
      </c>
      <c r="J3334" s="102" t="s">
        <v>4186</v>
      </c>
      <c r="K3334" s="102" t="s">
        <v>114</v>
      </c>
      <c r="L3334" s="102" t="s">
        <v>13760</v>
      </c>
      <c r="M3334" s="102" t="s">
        <v>15323</v>
      </c>
      <c r="N3334" s="102" t="s">
        <v>15324</v>
      </c>
      <c r="O3334" s="102" t="s">
        <v>122</v>
      </c>
      <c r="P3334" s="102" t="s">
        <v>363</v>
      </c>
      <c r="Q3334" s="102" t="s">
        <v>230</v>
      </c>
      <c r="R3334" s="102" t="s">
        <v>15325</v>
      </c>
      <c r="S3334" s="102" t="s">
        <v>14130</v>
      </c>
      <c r="T3334" s="102" t="s">
        <v>13761</v>
      </c>
      <c r="U3334" s="102" t="s">
        <v>6670</v>
      </c>
      <c r="V3334" s="103">
        <v>0</v>
      </c>
      <c r="W3334" s="103">
        <v>0</v>
      </c>
      <c r="X3334" s="103">
        <v>0</v>
      </c>
    </row>
    <row r="3335" spans="1:24" hidden="1" x14ac:dyDescent="0.2">
      <c r="A3335" s="1" t="s">
        <v>16768</v>
      </c>
      <c r="B3335" s="1" t="s">
        <v>173</v>
      </c>
      <c r="C3335" s="1" t="s">
        <v>242</v>
      </c>
      <c r="D3335" s="1" t="s">
        <v>251</v>
      </c>
      <c r="E3335" s="1" t="s">
        <v>352</v>
      </c>
      <c r="F3335" s="1" t="s">
        <v>389</v>
      </c>
      <c r="G3335" s="1" t="s">
        <v>110</v>
      </c>
      <c r="H3335" s="1" t="s">
        <v>50</v>
      </c>
      <c r="I3335" s="1" t="s">
        <v>109</v>
      </c>
      <c r="J3335" s="1" t="s">
        <v>4186</v>
      </c>
      <c r="K3335" s="1" t="s">
        <v>114</v>
      </c>
      <c r="L3335" s="1" t="s">
        <v>478</v>
      </c>
      <c r="M3335" s="1" t="s">
        <v>16769</v>
      </c>
      <c r="N3335" s="1" t="s">
        <v>16770</v>
      </c>
      <c r="O3335" s="1" t="s">
        <v>122</v>
      </c>
      <c r="P3335" s="1" t="s">
        <v>246</v>
      </c>
      <c r="Q3335" s="1" t="s">
        <v>247</v>
      </c>
      <c r="R3335" s="1" t="s">
        <v>16771</v>
      </c>
      <c r="S3335" s="1" t="s">
        <v>16772</v>
      </c>
      <c r="T3335" s="1" t="s">
        <v>16773</v>
      </c>
      <c r="U3335" s="1" t="s">
        <v>16774</v>
      </c>
      <c r="V3335" s="18">
        <v>0</v>
      </c>
      <c r="W3335" s="18">
        <v>0</v>
      </c>
      <c r="X3335" s="18">
        <v>0</v>
      </c>
    </row>
    <row r="3336" spans="1:24" hidden="1" x14ac:dyDescent="0.2">
      <c r="A3336" s="1" t="s">
        <v>16775</v>
      </c>
      <c r="B3336" s="1" t="s">
        <v>132</v>
      </c>
      <c r="C3336" s="1" t="s">
        <v>309</v>
      </c>
      <c r="D3336" s="1" t="s">
        <v>257</v>
      </c>
      <c r="E3336" s="1" t="s">
        <v>281</v>
      </c>
      <c r="F3336" s="1" t="s">
        <v>461</v>
      </c>
      <c r="G3336" s="1" t="s">
        <v>116</v>
      </c>
      <c r="H3336" s="1" t="s">
        <v>40</v>
      </c>
      <c r="I3336" s="1" t="s">
        <v>117</v>
      </c>
      <c r="J3336" s="1" t="s">
        <v>81</v>
      </c>
      <c r="K3336" s="1" t="s">
        <v>353</v>
      </c>
      <c r="L3336" s="1" t="s">
        <v>354</v>
      </c>
      <c r="M3336" s="1" t="s">
        <v>16776</v>
      </c>
      <c r="N3336" s="1" t="s">
        <v>16777</v>
      </c>
      <c r="O3336" s="1" t="s">
        <v>122</v>
      </c>
      <c r="P3336" s="1" t="s">
        <v>363</v>
      </c>
      <c r="Q3336" s="1" t="s">
        <v>423</v>
      </c>
      <c r="R3336" s="1" t="s">
        <v>16778</v>
      </c>
      <c r="S3336" s="1" t="s">
        <v>16772</v>
      </c>
      <c r="T3336" s="1" t="s">
        <v>4344</v>
      </c>
      <c r="U3336" s="1" t="s">
        <v>519</v>
      </c>
      <c r="V3336" s="18">
        <v>2.7777777777777779E-3</v>
      </c>
      <c r="W3336" s="18">
        <v>6.0879629629629626E-3</v>
      </c>
      <c r="X3336" s="18">
        <v>3.3101851851851851E-3</v>
      </c>
    </row>
    <row r="3337" spans="1:24" x14ac:dyDescent="0.2">
      <c r="A3337" s="1" t="s">
        <v>13936</v>
      </c>
      <c r="B3337" s="1" t="s">
        <v>167</v>
      </c>
      <c r="C3337" s="1" t="s">
        <v>22</v>
      </c>
      <c r="D3337" s="1" t="s">
        <v>22</v>
      </c>
      <c r="E3337" s="1" t="s">
        <v>45</v>
      </c>
      <c r="F3337" s="1" t="s">
        <v>168</v>
      </c>
      <c r="G3337" s="1" t="s">
        <v>110</v>
      </c>
      <c r="H3337" s="1" t="s">
        <v>50</v>
      </c>
      <c r="I3337" s="1" t="s">
        <v>109</v>
      </c>
      <c r="J3337" s="1" t="s">
        <v>81</v>
      </c>
      <c r="K3337" s="1" t="s">
        <v>111</v>
      </c>
      <c r="L3337" s="1" t="s">
        <v>13940</v>
      </c>
      <c r="M3337" s="1" t="s">
        <v>16779</v>
      </c>
      <c r="N3337" s="1" t="s">
        <v>16780</v>
      </c>
      <c r="O3337" s="1" t="s">
        <v>122</v>
      </c>
      <c r="P3337" s="1" t="s">
        <v>279</v>
      </c>
      <c r="Q3337" s="1" t="s">
        <v>280</v>
      </c>
      <c r="R3337" s="1" t="s">
        <v>16781</v>
      </c>
      <c r="S3337" s="1" t="s">
        <v>16772</v>
      </c>
      <c r="T3337" s="1" t="s">
        <v>4316</v>
      </c>
      <c r="U3337" s="1" t="s">
        <v>4316</v>
      </c>
      <c r="V3337" s="18">
        <v>0</v>
      </c>
      <c r="W3337" s="18">
        <v>1.6203703703703703E-3</v>
      </c>
      <c r="X3337" s="18">
        <v>1.6203703703703703E-3</v>
      </c>
    </row>
    <row r="3338" spans="1:24" x14ac:dyDescent="0.2">
      <c r="A3338" s="1" t="s">
        <v>13941</v>
      </c>
      <c r="B3338" s="1" t="s">
        <v>167</v>
      </c>
      <c r="C3338" s="1" t="s">
        <v>22</v>
      </c>
      <c r="D3338" s="1" t="s">
        <v>22</v>
      </c>
      <c r="E3338" s="1" t="s">
        <v>45</v>
      </c>
      <c r="F3338" s="1" t="s">
        <v>168</v>
      </c>
      <c r="G3338" s="1" t="s">
        <v>110</v>
      </c>
      <c r="H3338" s="1" t="s">
        <v>50</v>
      </c>
      <c r="I3338" s="1" t="s">
        <v>109</v>
      </c>
      <c r="J3338" s="1" t="s">
        <v>81</v>
      </c>
      <c r="K3338" s="1" t="s">
        <v>111</v>
      </c>
      <c r="L3338" s="1" t="s">
        <v>13945</v>
      </c>
      <c r="M3338" s="1" t="s">
        <v>16782</v>
      </c>
      <c r="N3338" s="1" t="s">
        <v>16783</v>
      </c>
      <c r="O3338" s="1" t="s">
        <v>122</v>
      </c>
      <c r="P3338" s="1" t="s">
        <v>279</v>
      </c>
      <c r="Q3338" s="1" t="s">
        <v>280</v>
      </c>
      <c r="R3338" s="1" t="s">
        <v>16784</v>
      </c>
      <c r="S3338" s="1" t="s">
        <v>16772</v>
      </c>
      <c r="T3338" s="1" t="s">
        <v>4316</v>
      </c>
      <c r="U3338" s="1" t="s">
        <v>4316</v>
      </c>
      <c r="V3338" s="18">
        <v>0</v>
      </c>
      <c r="W3338" s="18">
        <v>1.1342592592592593E-3</v>
      </c>
      <c r="X3338" s="18">
        <v>1.1342592592592593E-3</v>
      </c>
    </row>
    <row r="3339" spans="1:24" x14ac:dyDescent="0.2">
      <c r="A3339" s="1" t="s">
        <v>13898</v>
      </c>
      <c r="B3339" s="1" t="s">
        <v>112</v>
      </c>
      <c r="C3339" s="1" t="s">
        <v>18</v>
      </c>
      <c r="D3339" s="1" t="s">
        <v>18</v>
      </c>
      <c r="E3339" s="1" t="s">
        <v>499</v>
      </c>
      <c r="F3339" s="1" t="s">
        <v>1770</v>
      </c>
      <c r="G3339" s="1" t="s">
        <v>110</v>
      </c>
      <c r="H3339" s="1" t="s">
        <v>50</v>
      </c>
      <c r="I3339" s="1" t="s">
        <v>109</v>
      </c>
      <c r="J3339" s="1" t="s">
        <v>81</v>
      </c>
      <c r="K3339" s="1" t="s">
        <v>111</v>
      </c>
      <c r="L3339" s="1" t="s">
        <v>13902</v>
      </c>
      <c r="M3339" s="1" t="s">
        <v>16785</v>
      </c>
      <c r="N3339" s="1" t="s">
        <v>16786</v>
      </c>
      <c r="O3339" s="1" t="s">
        <v>122</v>
      </c>
      <c r="P3339" s="1" t="s">
        <v>266</v>
      </c>
      <c r="Q3339" s="1" t="s">
        <v>267</v>
      </c>
      <c r="R3339" s="1" t="s">
        <v>16787</v>
      </c>
      <c r="S3339" s="1" t="s">
        <v>16772</v>
      </c>
      <c r="T3339" s="1" t="s">
        <v>16788</v>
      </c>
      <c r="U3339" s="1" t="s">
        <v>6891</v>
      </c>
      <c r="V3339" s="18">
        <v>0</v>
      </c>
      <c r="W3339" s="18">
        <v>5.3125000000000004E-3</v>
      </c>
      <c r="X3339" s="18">
        <v>5.3125000000000004E-3</v>
      </c>
    </row>
    <row r="3340" spans="1:24" hidden="1" x14ac:dyDescent="0.2">
      <c r="A3340" s="1" t="s">
        <v>16789</v>
      </c>
      <c r="B3340" s="1" t="s">
        <v>164</v>
      </c>
      <c r="C3340" s="1" t="s">
        <v>295</v>
      </c>
      <c r="D3340" s="1" t="s">
        <v>296</v>
      </c>
      <c r="E3340" s="1" t="s">
        <v>481</v>
      </c>
      <c r="F3340" s="1" t="s">
        <v>298</v>
      </c>
      <c r="G3340" s="1" t="s">
        <v>110</v>
      </c>
      <c r="H3340" s="1" t="s">
        <v>50</v>
      </c>
      <c r="I3340" s="1" t="s">
        <v>109</v>
      </c>
      <c r="J3340" s="1" t="s">
        <v>4186</v>
      </c>
      <c r="K3340" s="1" t="s">
        <v>129</v>
      </c>
      <c r="L3340" s="1" t="s">
        <v>16790</v>
      </c>
      <c r="M3340" s="1" t="s">
        <v>16791</v>
      </c>
      <c r="N3340" s="1" t="s">
        <v>16792</v>
      </c>
      <c r="O3340" s="1" t="s">
        <v>122</v>
      </c>
      <c r="P3340" s="1" t="s">
        <v>266</v>
      </c>
      <c r="Q3340" s="1" t="s">
        <v>274</v>
      </c>
      <c r="R3340" s="1" t="s">
        <v>16793</v>
      </c>
      <c r="S3340" s="1" t="s">
        <v>16794</v>
      </c>
      <c r="U3340" s="1" t="s">
        <v>16795</v>
      </c>
      <c r="V3340" s="18">
        <v>0</v>
      </c>
      <c r="W3340" s="18">
        <v>0</v>
      </c>
      <c r="X3340" s="18">
        <v>0</v>
      </c>
    </row>
    <row r="3341" spans="1:24" hidden="1" x14ac:dyDescent="0.2">
      <c r="A3341" s="1" t="s">
        <v>16796</v>
      </c>
      <c r="B3341" s="1" t="s">
        <v>132</v>
      </c>
      <c r="C3341" s="1" t="s">
        <v>250</v>
      </c>
      <c r="D3341" s="1" t="s">
        <v>251</v>
      </c>
      <c r="E3341" s="1" t="s">
        <v>252</v>
      </c>
      <c r="F3341" s="1" t="s">
        <v>253</v>
      </c>
      <c r="G3341" s="1" t="s">
        <v>159</v>
      </c>
      <c r="H3341" s="1" t="s">
        <v>36</v>
      </c>
      <c r="I3341" s="1" t="s">
        <v>84</v>
      </c>
      <c r="J3341" s="1" t="s">
        <v>81</v>
      </c>
      <c r="K3341" s="1" t="s">
        <v>129</v>
      </c>
      <c r="L3341" s="1" t="s">
        <v>9342</v>
      </c>
      <c r="M3341" s="1" t="s">
        <v>16797</v>
      </c>
      <c r="N3341" s="1" t="s">
        <v>16798</v>
      </c>
      <c r="O3341" s="1" t="s">
        <v>122</v>
      </c>
      <c r="P3341" s="1" t="s">
        <v>246</v>
      </c>
      <c r="Q3341" s="1" t="s">
        <v>247</v>
      </c>
      <c r="R3341" s="1" t="s">
        <v>16799</v>
      </c>
      <c r="S3341" s="1" t="s">
        <v>16772</v>
      </c>
      <c r="T3341" s="1" t="s">
        <v>9342</v>
      </c>
      <c r="U3341" s="1" t="s">
        <v>270</v>
      </c>
      <c r="V3341" s="18">
        <v>4.1122685185185186E-2</v>
      </c>
      <c r="W3341" s="18">
        <v>4.3449074074074077E-2</v>
      </c>
      <c r="X3341" s="18">
        <v>2.3263888888888887E-3</v>
      </c>
    </row>
    <row r="3342" spans="1:24" hidden="1" x14ac:dyDescent="0.2">
      <c r="A3342" s="1" t="s">
        <v>13852</v>
      </c>
      <c r="B3342" s="1" t="s">
        <v>124</v>
      </c>
      <c r="C3342" s="1" t="s">
        <v>19</v>
      </c>
      <c r="D3342" s="1" t="s">
        <v>277</v>
      </c>
      <c r="E3342" s="1" t="s">
        <v>62</v>
      </c>
      <c r="F3342" s="1" t="s">
        <v>125</v>
      </c>
      <c r="G3342" s="1" t="s">
        <v>123</v>
      </c>
      <c r="H3342" s="1" t="s">
        <v>50</v>
      </c>
      <c r="I3342" s="1" t="s">
        <v>109</v>
      </c>
      <c r="J3342" s="1" t="s">
        <v>80</v>
      </c>
      <c r="K3342" s="1" t="s">
        <v>121</v>
      </c>
      <c r="L3342" s="1" t="s">
        <v>2328</v>
      </c>
      <c r="M3342" s="1" t="s">
        <v>16800</v>
      </c>
      <c r="N3342" s="1" t="s">
        <v>16800</v>
      </c>
      <c r="O3342" s="1" t="s">
        <v>122</v>
      </c>
      <c r="P3342" s="1" t="s">
        <v>266</v>
      </c>
      <c r="Q3342" s="1" t="s">
        <v>267</v>
      </c>
      <c r="R3342" s="1" t="s">
        <v>16801</v>
      </c>
      <c r="S3342" s="1" t="s">
        <v>16772</v>
      </c>
      <c r="T3342" s="1" t="s">
        <v>7227</v>
      </c>
      <c r="U3342" s="1" t="s">
        <v>16802</v>
      </c>
      <c r="V3342" s="18">
        <v>0.28050925925925924</v>
      </c>
      <c r="W3342" s="18">
        <v>0.2852777777777778</v>
      </c>
      <c r="X3342" s="18">
        <v>4.7685185185185183E-3</v>
      </c>
    </row>
    <row r="3343" spans="1:24" hidden="1" x14ac:dyDescent="0.2">
      <c r="A3343" s="1" t="s">
        <v>16803</v>
      </c>
      <c r="B3343" s="1" t="s">
        <v>132</v>
      </c>
      <c r="C3343" s="1" t="s">
        <v>309</v>
      </c>
      <c r="D3343" s="1" t="s">
        <v>257</v>
      </c>
      <c r="E3343" s="1" t="s">
        <v>281</v>
      </c>
      <c r="F3343" s="1" t="s">
        <v>174</v>
      </c>
      <c r="G3343" s="1" t="s">
        <v>116</v>
      </c>
      <c r="H3343" s="1" t="s">
        <v>40</v>
      </c>
      <c r="I3343" s="1" t="s">
        <v>117</v>
      </c>
      <c r="J3343" s="1" t="s">
        <v>81</v>
      </c>
      <c r="K3343" s="1" t="s">
        <v>129</v>
      </c>
      <c r="L3343" s="1" t="s">
        <v>380</v>
      </c>
      <c r="M3343" s="1" t="s">
        <v>16804</v>
      </c>
      <c r="N3343" s="1" t="s">
        <v>16805</v>
      </c>
      <c r="O3343" s="1" t="s">
        <v>122</v>
      </c>
      <c r="P3343" s="1" t="s">
        <v>266</v>
      </c>
      <c r="Q3343" s="1" t="s">
        <v>283</v>
      </c>
      <c r="R3343" s="1" t="s">
        <v>16806</v>
      </c>
      <c r="S3343" s="1" t="s">
        <v>16772</v>
      </c>
      <c r="T3343" s="1" t="s">
        <v>16807</v>
      </c>
      <c r="U3343" s="1" t="s">
        <v>519</v>
      </c>
      <c r="V3343" s="18">
        <v>6.3425925925925924E-3</v>
      </c>
      <c r="W3343" s="18">
        <v>1.1307870370370371E-2</v>
      </c>
      <c r="X3343" s="18">
        <v>4.9652777777777777E-3</v>
      </c>
    </row>
    <row r="3344" spans="1:24" hidden="1" x14ac:dyDescent="0.2">
      <c r="A3344" s="1" t="s">
        <v>16808</v>
      </c>
      <c r="B3344" s="1" t="s">
        <v>132</v>
      </c>
      <c r="C3344" s="1" t="s">
        <v>250</v>
      </c>
      <c r="D3344" s="1" t="s">
        <v>251</v>
      </c>
      <c r="E3344" s="1" t="s">
        <v>252</v>
      </c>
      <c r="F3344" s="1" t="s">
        <v>253</v>
      </c>
      <c r="G3344" s="1" t="s">
        <v>159</v>
      </c>
      <c r="H3344" s="1" t="s">
        <v>36</v>
      </c>
      <c r="I3344" s="1" t="s">
        <v>84</v>
      </c>
      <c r="J3344" s="1" t="s">
        <v>81</v>
      </c>
      <c r="K3344" s="1" t="s">
        <v>129</v>
      </c>
      <c r="L3344" s="1" t="s">
        <v>12775</v>
      </c>
      <c r="M3344" s="1" t="s">
        <v>16809</v>
      </c>
      <c r="N3344" s="1" t="s">
        <v>16810</v>
      </c>
      <c r="O3344" s="1" t="s">
        <v>122</v>
      </c>
      <c r="P3344" s="1" t="s">
        <v>246</v>
      </c>
      <c r="Q3344" s="1" t="s">
        <v>247</v>
      </c>
      <c r="R3344" s="1" t="s">
        <v>16811</v>
      </c>
      <c r="S3344" s="1" t="s">
        <v>16772</v>
      </c>
      <c r="T3344" s="1" t="s">
        <v>12775</v>
      </c>
      <c r="U3344" s="1" t="s">
        <v>270</v>
      </c>
      <c r="V3344" s="18">
        <v>4.0752314814814818E-2</v>
      </c>
      <c r="W3344" s="18">
        <v>4.2604166666666665E-2</v>
      </c>
      <c r="X3344" s="18">
        <v>1.8518518518518519E-3</v>
      </c>
    </row>
    <row r="3345" spans="1:24" hidden="1" x14ac:dyDescent="0.2">
      <c r="A3345" s="1" t="s">
        <v>16812</v>
      </c>
      <c r="B3345" s="1" t="s">
        <v>132</v>
      </c>
      <c r="C3345" s="1" t="s">
        <v>242</v>
      </c>
      <c r="D3345" s="1" t="s">
        <v>251</v>
      </c>
      <c r="E3345" s="1" t="s">
        <v>281</v>
      </c>
      <c r="F3345" s="1" t="s">
        <v>282</v>
      </c>
      <c r="G3345" s="1" t="s">
        <v>110</v>
      </c>
      <c r="H3345" s="1" t="s">
        <v>50</v>
      </c>
      <c r="I3345" s="1" t="s">
        <v>109</v>
      </c>
      <c r="J3345" s="1" t="s">
        <v>4186</v>
      </c>
      <c r="K3345" s="1" t="s">
        <v>114</v>
      </c>
      <c r="L3345" s="1" t="s">
        <v>16813</v>
      </c>
      <c r="M3345" s="1" t="s">
        <v>16814</v>
      </c>
      <c r="N3345" s="1" t="s">
        <v>16815</v>
      </c>
      <c r="O3345" s="1" t="s">
        <v>122</v>
      </c>
      <c r="P3345" s="1" t="s">
        <v>266</v>
      </c>
      <c r="Q3345" s="1" t="s">
        <v>283</v>
      </c>
      <c r="R3345" s="1" t="s">
        <v>16816</v>
      </c>
      <c r="S3345" s="1" t="s">
        <v>16772</v>
      </c>
      <c r="T3345" s="1" t="s">
        <v>16817</v>
      </c>
      <c r="U3345" s="1" t="s">
        <v>16818</v>
      </c>
      <c r="V3345" s="18">
        <v>0</v>
      </c>
      <c r="W3345" s="18">
        <v>0</v>
      </c>
      <c r="X3345" s="18">
        <v>0</v>
      </c>
    </row>
    <row r="3346" spans="1:24" hidden="1" x14ac:dyDescent="0.2">
      <c r="A3346" s="1" t="s">
        <v>16819</v>
      </c>
      <c r="B3346" s="1" t="s">
        <v>164</v>
      </c>
      <c r="C3346" s="1" t="s">
        <v>295</v>
      </c>
      <c r="D3346" s="1" t="s">
        <v>251</v>
      </c>
      <c r="E3346" s="1" t="s">
        <v>5560</v>
      </c>
      <c r="F3346" s="1" t="s">
        <v>5561</v>
      </c>
      <c r="G3346" s="1" t="s">
        <v>110</v>
      </c>
      <c r="H3346" s="1" t="s">
        <v>50</v>
      </c>
      <c r="I3346" s="1" t="s">
        <v>109</v>
      </c>
      <c r="J3346" s="1" t="s">
        <v>4186</v>
      </c>
      <c r="K3346" s="1" t="s">
        <v>114</v>
      </c>
      <c r="L3346" s="1" t="s">
        <v>16820</v>
      </c>
      <c r="M3346" s="1" t="s">
        <v>16821</v>
      </c>
      <c r="N3346" s="1" t="s">
        <v>16822</v>
      </c>
      <c r="O3346" s="1" t="s">
        <v>122</v>
      </c>
      <c r="P3346" s="1" t="s">
        <v>266</v>
      </c>
      <c r="Q3346" s="1" t="s">
        <v>274</v>
      </c>
      <c r="R3346" s="1" t="s">
        <v>16823</v>
      </c>
      <c r="S3346" s="1" t="s">
        <v>16772</v>
      </c>
      <c r="T3346" s="1" t="s">
        <v>16824</v>
      </c>
      <c r="U3346" s="1" t="s">
        <v>13692</v>
      </c>
      <c r="V3346" s="18">
        <v>0</v>
      </c>
      <c r="W3346" s="18">
        <v>0</v>
      </c>
      <c r="X3346" s="18">
        <v>0</v>
      </c>
    </row>
    <row r="3347" spans="1:24" x14ac:dyDescent="0.2">
      <c r="A3347" s="1" t="s">
        <v>13921</v>
      </c>
      <c r="B3347" s="1" t="s">
        <v>112</v>
      </c>
      <c r="C3347" s="1" t="s">
        <v>18</v>
      </c>
      <c r="D3347" s="1" t="s">
        <v>18</v>
      </c>
      <c r="E3347" s="1" t="s">
        <v>499</v>
      </c>
      <c r="F3347" s="1" t="s">
        <v>1770</v>
      </c>
      <c r="G3347" s="1" t="s">
        <v>110</v>
      </c>
      <c r="H3347" s="1" t="s">
        <v>50</v>
      </c>
      <c r="I3347" s="1" t="s">
        <v>109</v>
      </c>
      <c r="J3347" s="1" t="s">
        <v>81</v>
      </c>
      <c r="K3347" s="1" t="s">
        <v>111</v>
      </c>
      <c r="L3347" s="1" t="s">
        <v>13925</v>
      </c>
      <c r="M3347" s="1" t="s">
        <v>16825</v>
      </c>
      <c r="N3347" s="1" t="s">
        <v>16826</v>
      </c>
      <c r="O3347" s="1" t="s">
        <v>122</v>
      </c>
      <c r="P3347" s="1" t="s">
        <v>266</v>
      </c>
      <c r="Q3347" s="1" t="s">
        <v>267</v>
      </c>
      <c r="R3347" s="1" t="s">
        <v>16827</v>
      </c>
      <c r="S3347" s="1" t="s">
        <v>16772</v>
      </c>
      <c r="T3347" s="1" t="s">
        <v>13925</v>
      </c>
      <c r="U3347" s="1" t="s">
        <v>6339</v>
      </c>
      <c r="V3347" s="18">
        <v>0</v>
      </c>
      <c r="W3347" s="18">
        <v>2.6157407407407405E-3</v>
      </c>
      <c r="X3347" s="18">
        <v>2.6157407407407405E-3</v>
      </c>
    </row>
    <row r="3348" spans="1:24" x14ac:dyDescent="0.2">
      <c r="A3348" s="1" t="s">
        <v>15391</v>
      </c>
      <c r="B3348" s="1" t="s">
        <v>115</v>
      </c>
      <c r="C3348" s="1" t="s">
        <v>23</v>
      </c>
      <c r="D3348" s="1" t="s">
        <v>374</v>
      </c>
      <c r="E3348" s="1" t="s">
        <v>67</v>
      </c>
      <c r="F3348" s="1" t="s">
        <v>136</v>
      </c>
      <c r="G3348" s="1" t="s">
        <v>116</v>
      </c>
      <c r="H3348" s="1" t="s">
        <v>40</v>
      </c>
      <c r="I3348" s="1" t="s">
        <v>117</v>
      </c>
      <c r="J3348" s="1" t="s">
        <v>81</v>
      </c>
      <c r="K3348" s="1" t="s">
        <v>155</v>
      </c>
      <c r="L3348" s="1" t="s">
        <v>15395</v>
      </c>
      <c r="M3348" s="1" t="s">
        <v>16828</v>
      </c>
      <c r="N3348" s="1" t="s">
        <v>16829</v>
      </c>
      <c r="O3348" s="1" t="s">
        <v>122</v>
      </c>
      <c r="P3348" s="1" t="s">
        <v>246</v>
      </c>
      <c r="Q3348" s="1" t="s">
        <v>247</v>
      </c>
      <c r="R3348" s="1" t="s">
        <v>16830</v>
      </c>
      <c r="S3348" s="1" t="s">
        <v>16794</v>
      </c>
      <c r="T3348" s="1" t="s">
        <v>16831</v>
      </c>
      <c r="U3348" s="1" t="s">
        <v>16832</v>
      </c>
      <c r="V3348" s="18">
        <v>0.78153935185185186</v>
      </c>
      <c r="W3348" s="18">
        <v>0.94925925925925925</v>
      </c>
      <c r="X3348" s="18">
        <v>0.16771990740740741</v>
      </c>
    </row>
    <row r="3349" spans="1:24" x14ac:dyDescent="0.2">
      <c r="A3349" s="1" t="s">
        <v>16833</v>
      </c>
      <c r="B3349" s="1" t="s">
        <v>112</v>
      </c>
      <c r="C3349" s="1" t="s">
        <v>19</v>
      </c>
      <c r="D3349" s="1" t="s">
        <v>373</v>
      </c>
      <c r="E3349" s="1" t="s">
        <v>62</v>
      </c>
      <c r="F3349" s="1" t="s">
        <v>134</v>
      </c>
      <c r="G3349" s="1" t="s">
        <v>110</v>
      </c>
      <c r="H3349" s="1" t="s">
        <v>50</v>
      </c>
      <c r="I3349" s="1" t="s">
        <v>109</v>
      </c>
      <c r="J3349" s="1" t="s">
        <v>81</v>
      </c>
      <c r="K3349" s="1" t="s">
        <v>121</v>
      </c>
      <c r="L3349" s="1" t="s">
        <v>16834</v>
      </c>
      <c r="M3349" s="1" t="s">
        <v>16835</v>
      </c>
      <c r="N3349" s="1" t="s">
        <v>16836</v>
      </c>
      <c r="O3349" s="1" t="s">
        <v>122</v>
      </c>
      <c r="P3349" s="1" t="s">
        <v>266</v>
      </c>
      <c r="Q3349" s="1" t="s">
        <v>267</v>
      </c>
      <c r="R3349" s="1" t="s">
        <v>16837</v>
      </c>
      <c r="S3349" s="1" t="s">
        <v>16772</v>
      </c>
      <c r="T3349" s="1" t="s">
        <v>13045</v>
      </c>
      <c r="U3349" s="1" t="s">
        <v>16838</v>
      </c>
      <c r="V3349" s="18">
        <v>6.8689930555555554</v>
      </c>
      <c r="W3349" s="18">
        <v>6.878784722222222</v>
      </c>
      <c r="X3349" s="18">
        <v>9.7916666666666673E-3</v>
      </c>
    </row>
    <row r="3350" spans="1:24" hidden="1" x14ac:dyDescent="0.2">
      <c r="A3350" s="1" t="s">
        <v>16839</v>
      </c>
      <c r="B3350" s="1" t="s">
        <v>164</v>
      </c>
      <c r="C3350" s="1" t="s">
        <v>295</v>
      </c>
      <c r="D3350" s="1" t="s">
        <v>251</v>
      </c>
      <c r="E3350" s="1" t="s">
        <v>5560</v>
      </c>
      <c r="F3350" s="1" t="s">
        <v>5561</v>
      </c>
      <c r="G3350" s="1" t="s">
        <v>116</v>
      </c>
      <c r="H3350" s="1" t="s">
        <v>40</v>
      </c>
      <c r="I3350" s="1" t="s">
        <v>117</v>
      </c>
      <c r="J3350" s="1" t="s">
        <v>4186</v>
      </c>
      <c r="K3350" s="1" t="s">
        <v>114</v>
      </c>
      <c r="L3350" s="1" t="s">
        <v>16840</v>
      </c>
      <c r="M3350" s="1" t="s">
        <v>16841</v>
      </c>
      <c r="N3350" s="1" t="s">
        <v>16842</v>
      </c>
      <c r="O3350" s="1" t="s">
        <v>122</v>
      </c>
      <c r="P3350" s="1" t="s">
        <v>266</v>
      </c>
      <c r="Q3350" s="1" t="s">
        <v>274</v>
      </c>
      <c r="R3350" s="1" t="s">
        <v>16843</v>
      </c>
      <c r="S3350" s="1" t="s">
        <v>16772</v>
      </c>
      <c r="T3350" s="1" t="s">
        <v>16844</v>
      </c>
      <c r="U3350" s="1" t="s">
        <v>13692</v>
      </c>
      <c r="V3350" s="18">
        <v>0</v>
      </c>
      <c r="W3350" s="18">
        <v>0</v>
      </c>
      <c r="X3350" s="18">
        <v>0</v>
      </c>
    </row>
    <row r="3351" spans="1:24" x14ac:dyDescent="0.2">
      <c r="A3351" s="1" t="s">
        <v>16845</v>
      </c>
      <c r="B3351" s="1" t="s">
        <v>115</v>
      </c>
      <c r="C3351" s="1" t="s">
        <v>13</v>
      </c>
      <c r="D3351" s="1" t="s">
        <v>374</v>
      </c>
      <c r="E3351" s="1" t="s">
        <v>39</v>
      </c>
      <c r="F3351" s="1" t="s">
        <v>149</v>
      </c>
      <c r="G3351" s="1" t="s">
        <v>116</v>
      </c>
      <c r="H3351" s="1" t="s">
        <v>40</v>
      </c>
      <c r="I3351" s="1" t="s">
        <v>117</v>
      </c>
      <c r="J3351" s="1" t="s">
        <v>81</v>
      </c>
      <c r="K3351" s="1" t="s">
        <v>488</v>
      </c>
      <c r="L3351" s="1" t="s">
        <v>16846</v>
      </c>
      <c r="M3351" s="1" t="s">
        <v>16847</v>
      </c>
      <c r="N3351" s="1" t="s">
        <v>16848</v>
      </c>
      <c r="O3351" s="1" t="s">
        <v>122</v>
      </c>
      <c r="P3351" s="1" t="s">
        <v>246</v>
      </c>
      <c r="Q3351" s="1" t="s">
        <v>247</v>
      </c>
      <c r="R3351" s="1" t="s">
        <v>16849</v>
      </c>
      <c r="S3351" s="1" t="s">
        <v>16850</v>
      </c>
      <c r="T3351" s="1" t="s">
        <v>16851</v>
      </c>
      <c r="U3351" s="1" t="s">
        <v>16852</v>
      </c>
      <c r="V3351" s="18">
        <v>7.6832060185185185</v>
      </c>
      <c r="W3351" s="18">
        <v>7.7182870370370367</v>
      </c>
      <c r="X3351" s="18">
        <v>3.5081018518518518E-2</v>
      </c>
    </row>
    <row r="3352" spans="1:24" hidden="1" x14ac:dyDescent="0.2">
      <c r="A3352" s="1" t="s">
        <v>16853</v>
      </c>
      <c r="B3352" s="1" t="s">
        <v>173</v>
      </c>
      <c r="C3352" s="1" t="s">
        <v>295</v>
      </c>
      <c r="D3352" s="1" t="s">
        <v>251</v>
      </c>
      <c r="E3352" s="1" t="s">
        <v>4476</v>
      </c>
      <c r="F3352" s="1" t="s">
        <v>321</v>
      </c>
      <c r="G3352" s="1" t="s">
        <v>116</v>
      </c>
      <c r="H3352" s="1" t="s">
        <v>40</v>
      </c>
      <c r="I3352" s="1" t="s">
        <v>117</v>
      </c>
      <c r="J3352" s="1" t="s">
        <v>4186</v>
      </c>
      <c r="K3352" s="1" t="s">
        <v>111</v>
      </c>
      <c r="L3352" s="1" t="s">
        <v>16854</v>
      </c>
      <c r="M3352" s="1" t="s">
        <v>16855</v>
      </c>
      <c r="N3352" s="1" t="s">
        <v>16856</v>
      </c>
      <c r="O3352" s="1" t="s">
        <v>122</v>
      </c>
      <c r="P3352" s="1" t="s">
        <v>266</v>
      </c>
      <c r="Q3352" s="1" t="s">
        <v>274</v>
      </c>
      <c r="R3352" s="1" t="s">
        <v>16857</v>
      </c>
      <c r="S3352" s="1" t="s">
        <v>16794</v>
      </c>
      <c r="T3352" s="1" t="s">
        <v>16854</v>
      </c>
      <c r="U3352" s="1" t="s">
        <v>16858</v>
      </c>
      <c r="V3352" s="18">
        <v>0</v>
      </c>
      <c r="W3352" s="18">
        <v>0</v>
      </c>
      <c r="X3352" s="18">
        <v>0</v>
      </c>
    </row>
    <row r="3353" spans="1:24" x14ac:dyDescent="0.2">
      <c r="A3353" s="1" t="s">
        <v>13847</v>
      </c>
      <c r="B3353" s="1" t="s">
        <v>112</v>
      </c>
      <c r="C3353" s="1" t="s">
        <v>21</v>
      </c>
      <c r="D3353" s="1" t="s">
        <v>373</v>
      </c>
      <c r="E3353" s="1" t="s">
        <v>42</v>
      </c>
      <c r="F3353" s="1" t="s">
        <v>133</v>
      </c>
      <c r="G3353" s="1" t="s">
        <v>116</v>
      </c>
      <c r="H3353" s="1" t="s">
        <v>50</v>
      </c>
      <c r="I3353" s="1" t="s">
        <v>109</v>
      </c>
      <c r="J3353" s="1" t="s">
        <v>81</v>
      </c>
      <c r="K3353" s="1" t="s">
        <v>121</v>
      </c>
      <c r="L3353" s="1" t="s">
        <v>13851</v>
      </c>
      <c r="M3353" s="1" t="s">
        <v>16859</v>
      </c>
      <c r="N3353" s="1" t="s">
        <v>16860</v>
      </c>
      <c r="O3353" s="1" t="s">
        <v>122</v>
      </c>
      <c r="P3353" s="1" t="s">
        <v>246</v>
      </c>
      <c r="Q3353" s="1" t="s">
        <v>247</v>
      </c>
      <c r="R3353" s="1" t="s">
        <v>16861</v>
      </c>
      <c r="S3353" s="1" t="s">
        <v>16772</v>
      </c>
      <c r="T3353" s="1" t="s">
        <v>16862</v>
      </c>
      <c r="U3353" s="1" t="s">
        <v>16863</v>
      </c>
      <c r="V3353" s="18">
        <v>2.7323379629629629</v>
      </c>
      <c r="W3353" s="18">
        <v>2.7389351851851851</v>
      </c>
      <c r="X3353" s="18">
        <v>6.5972222222222222E-3</v>
      </c>
    </row>
    <row r="3354" spans="1:24" hidden="1" x14ac:dyDescent="0.2">
      <c r="A3354" s="1" t="s">
        <v>16864</v>
      </c>
      <c r="B3354" s="1" t="s">
        <v>164</v>
      </c>
      <c r="C3354" s="1" t="s">
        <v>250</v>
      </c>
      <c r="D3354" s="1" t="s">
        <v>251</v>
      </c>
      <c r="E3354" s="1" t="s">
        <v>252</v>
      </c>
      <c r="F3354" s="1" t="s">
        <v>253</v>
      </c>
      <c r="G3354" s="1" t="s">
        <v>159</v>
      </c>
      <c r="H3354" s="1" t="s">
        <v>36</v>
      </c>
      <c r="I3354" s="1" t="s">
        <v>84</v>
      </c>
      <c r="J3354" s="1" t="s">
        <v>81</v>
      </c>
      <c r="K3354" s="1" t="s">
        <v>129</v>
      </c>
      <c r="L3354" s="1" t="s">
        <v>16865</v>
      </c>
      <c r="M3354" s="1" t="s">
        <v>16866</v>
      </c>
      <c r="N3354" s="1" t="s">
        <v>16867</v>
      </c>
      <c r="O3354" s="1" t="s">
        <v>122</v>
      </c>
      <c r="P3354" s="1" t="s">
        <v>246</v>
      </c>
      <c r="Q3354" s="1" t="s">
        <v>247</v>
      </c>
      <c r="R3354" s="1" t="s">
        <v>16868</v>
      </c>
      <c r="S3354" s="1" t="s">
        <v>16772</v>
      </c>
      <c r="T3354" s="1" t="s">
        <v>16869</v>
      </c>
      <c r="U3354" s="1" t="s">
        <v>291</v>
      </c>
      <c r="V3354" s="18">
        <v>1.1447916666666667</v>
      </c>
      <c r="W3354" s="18">
        <v>1.1475462962962963</v>
      </c>
      <c r="X3354" s="18">
        <v>2.7546296296296294E-3</v>
      </c>
    </row>
    <row r="3355" spans="1:24" hidden="1" x14ac:dyDescent="0.2">
      <c r="A3355" s="1" t="s">
        <v>16870</v>
      </c>
      <c r="B3355" s="1" t="s">
        <v>164</v>
      </c>
      <c r="C3355" s="1" t="s">
        <v>295</v>
      </c>
      <c r="D3355" s="1" t="s">
        <v>251</v>
      </c>
      <c r="E3355" s="1" t="s">
        <v>481</v>
      </c>
      <c r="F3355" s="1" t="s">
        <v>5561</v>
      </c>
      <c r="G3355" s="1" t="s">
        <v>116</v>
      </c>
      <c r="H3355" s="1" t="s">
        <v>40</v>
      </c>
      <c r="I3355" s="1" t="s">
        <v>117</v>
      </c>
      <c r="J3355" s="1" t="s">
        <v>4186</v>
      </c>
      <c r="K3355" s="1" t="s">
        <v>114</v>
      </c>
      <c r="L3355" s="1" t="s">
        <v>16871</v>
      </c>
      <c r="M3355" s="1" t="s">
        <v>16872</v>
      </c>
      <c r="N3355" s="1" t="s">
        <v>16873</v>
      </c>
      <c r="O3355" s="1" t="s">
        <v>122</v>
      </c>
      <c r="P3355" s="1" t="s">
        <v>266</v>
      </c>
      <c r="Q3355" s="1" t="s">
        <v>274</v>
      </c>
      <c r="R3355" s="1" t="s">
        <v>16874</v>
      </c>
      <c r="S3355" s="1" t="s">
        <v>16794</v>
      </c>
      <c r="U3355" s="1" t="s">
        <v>16875</v>
      </c>
      <c r="V3355" s="18">
        <v>0</v>
      </c>
      <c r="W3355" s="18">
        <v>0</v>
      </c>
      <c r="X3355" s="18">
        <v>0</v>
      </c>
    </row>
    <row r="3356" spans="1:24" x14ac:dyDescent="0.2">
      <c r="A3356" s="1" t="s">
        <v>16876</v>
      </c>
      <c r="B3356" s="1" t="s">
        <v>115</v>
      </c>
      <c r="C3356" s="1" t="s">
        <v>19</v>
      </c>
      <c r="D3356" s="1" t="s">
        <v>374</v>
      </c>
      <c r="E3356" s="1" t="s">
        <v>62</v>
      </c>
      <c r="F3356" s="1" t="s">
        <v>442</v>
      </c>
      <c r="G3356" s="1" t="s">
        <v>110</v>
      </c>
      <c r="H3356" s="1" t="s">
        <v>50</v>
      </c>
      <c r="I3356" s="1" t="s">
        <v>109</v>
      </c>
      <c r="J3356" s="1" t="s">
        <v>81</v>
      </c>
      <c r="K3356" s="1" t="s">
        <v>121</v>
      </c>
      <c r="L3356" s="1" t="s">
        <v>16877</v>
      </c>
      <c r="M3356" s="1" t="s">
        <v>16878</v>
      </c>
      <c r="N3356" s="1" t="s">
        <v>16879</v>
      </c>
      <c r="O3356" s="1" t="s">
        <v>122</v>
      </c>
      <c r="P3356" s="1" t="s">
        <v>266</v>
      </c>
      <c r="Q3356" s="1" t="s">
        <v>267</v>
      </c>
      <c r="R3356" s="1" t="s">
        <v>16880</v>
      </c>
      <c r="S3356" s="1" t="s">
        <v>16772</v>
      </c>
      <c r="T3356" s="1" t="s">
        <v>16881</v>
      </c>
      <c r="U3356" s="1" t="s">
        <v>16882</v>
      </c>
      <c r="V3356" s="18">
        <v>3.9834953703703704</v>
      </c>
      <c r="W3356" s="18">
        <v>4.2664814814814811</v>
      </c>
      <c r="X3356" s="18">
        <v>0.2829861111111111</v>
      </c>
    </row>
    <row r="3357" spans="1:24" x14ac:dyDescent="0.2">
      <c r="A3357" s="1" t="s">
        <v>13860</v>
      </c>
      <c r="B3357" s="1" t="s">
        <v>152</v>
      </c>
      <c r="C3357" s="1" t="s">
        <v>13</v>
      </c>
      <c r="D3357" s="1" t="s">
        <v>13</v>
      </c>
      <c r="E3357" s="1" t="s">
        <v>39</v>
      </c>
      <c r="F3357" s="1" t="s">
        <v>210</v>
      </c>
      <c r="G3357" s="1" t="s">
        <v>110</v>
      </c>
      <c r="H3357" s="1" t="s">
        <v>50</v>
      </c>
      <c r="I3357" s="1" t="s">
        <v>109</v>
      </c>
      <c r="J3357" s="1" t="s">
        <v>81</v>
      </c>
      <c r="K3357" s="1" t="s">
        <v>111</v>
      </c>
      <c r="L3357" s="1" t="s">
        <v>13864</v>
      </c>
      <c r="M3357" s="1" t="s">
        <v>16883</v>
      </c>
      <c r="N3357" s="1" t="s">
        <v>16884</v>
      </c>
      <c r="O3357" s="1" t="s">
        <v>122</v>
      </c>
      <c r="P3357" s="1" t="s">
        <v>246</v>
      </c>
      <c r="Q3357" s="1" t="s">
        <v>247</v>
      </c>
      <c r="R3357" s="1" t="s">
        <v>16885</v>
      </c>
      <c r="S3357" s="1" t="s">
        <v>16772</v>
      </c>
      <c r="T3357" s="1" t="s">
        <v>16886</v>
      </c>
      <c r="U3357" s="1" t="s">
        <v>16887</v>
      </c>
      <c r="V3357" s="18">
        <v>2.0271875000000001</v>
      </c>
      <c r="W3357" s="18">
        <v>2.0281597222222221</v>
      </c>
      <c r="X3357" s="18">
        <v>9.7222222222222219E-4</v>
      </c>
    </row>
    <row r="3358" spans="1:24" hidden="1" x14ac:dyDescent="0.2">
      <c r="A3358" s="1" t="s">
        <v>16888</v>
      </c>
      <c r="B3358" s="1" t="s">
        <v>132</v>
      </c>
      <c r="C3358" s="1" t="s">
        <v>251</v>
      </c>
      <c r="D3358" s="1" t="s">
        <v>257</v>
      </c>
      <c r="E3358" s="1" t="s">
        <v>320</v>
      </c>
      <c r="F3358" s="1" t="s">
        <v>461</v>
      </c>
      <c r="G3358" s="1" t="s">
        <v>116</v>
      </c>
      <c r="H3358" s="1" t="s">
        <v>40</v>
      </c>
      <c r="I3358" s="1" t="s">
        <v>117</v>
      </c>
      <c r="J3358" s="1" t="s">
        <v>81</v>
      </c>
      <c r="K3358" s="1" t="s">
        <v>129</v>
      </c>
      <c r="L3358" s="1" t="s">
        <v>314</v>
      </c>
      <c r="M3358" s="1" t="s">
        <v>16889</v>
      </c>
      <c r="N3358" s="1" t="s">
        <v>16890</v>
      </c>
      <c r="O3358" s="1" t="s">
        <v>122</v>
      </c>
      <c r="P3358" s="1" t="s">
        <v>199</v>
      </c>
      <c r="Q3358" s="1" t="s">
        <v>115</v>
      </c>
      <c r="R3358" s="1" t="s">
        <v>16891</v>
      </c>
      <c r="S3358" s="1" t="s">
        <v>16772</v>
      </c>
      <c r="T3358" s="1" t="s">
        <v>7927</v>
      </c>
      <c r="U3358" s="1" t="s">
        <v>262</v>
      </c>
      <c r="V3358" s="18">
        <v>1.2222222222222223E-2</v>
      </c>
      <c r="W3358" s="18">
        <v>1.9756944444444445E-2</v>
      </c>
      <c r="X3358" s="18">
        <v>7.5347222222222222E-3</v>
      </c>
    </row>
    <row r="3359" spans="1:24" hidden="1" x14ac:dyDescent="0.2">
      <c r="A3359" s="1" t="s">
        <v>16892</v>
      </c>
      <c r="B3359" s="1" t="s">
        <v>164</v>
      </c>
      <c r="C3359" s="1" t="s">
        <v>242</v>
      </c>
      <c r="D3359" s="1" t="s">
        <v>251</v>
      </c>
      <c r="E3359" s="1" t="s">
        <v>286</v>
      </c>
      <c r="F3359" s="1" t="s">
        <v>287</v>
      </c>
      <c r="G3359" s="1" t="s">
        <v>110</v>
      </c>
      <c r="H3359" s="1" t="s">
        <v>50</v>
      </c>
      <c r="I3359" s="1" t="s">
        <v>109</v>
      </c>
      <c r="J3359" s="1" t="s">
        <v>81</v>
      </c>
      <c r="K3359" s="1" t="s">
        <v>114</v>
      </c>
      <c r="L3359" s="1" t="s">
        <v>16893</v>
      </c>
      <c r="M3359" s="1" t="s">
        <v>16894</v>
      </c>
      <c r="N3359" s="1" t="s">
        <v>16895</v>
      </c>
      <c r="O3359" s="1" t="s">
        <v>122</v>
      </c>
      <c r="P3359" s="1" t="s">
        <v>246</v>
      </c>
      <c r="Q3359" s="1" t="s">
        <v>247</v>
      </c>
      <c r="R3359" s="1" t="s">
        <v>16896</v>
      </c>
      <c r="S3359" s="1" t="s">
        <v>16772</v>
      </c>
      <c r="T3359" s="1" t="s">
        <v>16897</v>
      </c>
      <c r="U3359" s="1" t="s">
        <v>291</v>
      </c>
      <c r="V3359" s="18">
        <v>1.1069791666666666</v>
      </c>
      <c r="W3359" s="18">
        <v>1.1420138888888889</v>
      </c>
      <c r="X3359" s="18">
        <v>3.5034722222222224E-2</v>
      </c>
    </row>
    <row r="3360" spans="1:24" x14ac:dyDescent="0.2">
      <c r="A3360" s="1" t="s">
        <v>16898</v>
      </c>
      <c r="B3360" s="1" t="s">
        <v>185</v>
      </c>
      <c r="C3360" s="1" t="s">
        <v>16</v>
      </c>
      <c r="D3360" s="1" t="s">
        <v>339</v>
      </c>
      <c r="E3360" s="1" t="s">
        <v>54</v>
      </c>
      <c r="F3360" s="1" t="s">
        <v>206</v>
      </c>
      <c r="G3360" s="1" t="s">
        <v>110</v>
      </c>
      <c r="H3360" s="1" t="s">
        <v>50</v>
      </c>
      <c r="I3360" s="1" t="s">
        <v>109</v>
      </c>
      <c r="J3360" s="1" t="s">
        <v>81</v>
      </c>
      <c r="K3360" s="1" t="s">
        <v>16899</v>
      </c>
      <c r="L3360" s="1" t="s">
        <v>16900</v>
      </c>
      <c r="M3360" s="1" t="s">
        <v>16901</v>
      </c>
      <c r="N3360" s="1" t="s">
        <v>16902</v>
      </c>
      <c r="O3360" s="1" t="s">
        <v>122</v>
      </c>
      <c r="P3360" s="1" t="s">
        <v>199</v>
      </c>
      <c r="Q3360" s="1" t="s">
        <v>115</v>
      </c>
      <c r="R3360" s="1" t="s">
        <v>16903</v>
      </c>
      <c r="S3360" s="1" t="s">
        <v>16904</v>
      </c>
      <c r="T3360" s="1" t="s">
        <v>16905</v>
      </c>
      <c r="U3360" s="1" t="s">
        <v>16906</v>
      </c>
      <c r="V3360" s="18">
        <v>9.3716319444444451</v>
      </c>
      <c r="W3360" s="18">
        <v>12.343819444444444</v>
      </c>
      <c r="X3360" s="18">
        <v>2.9721875</v>
      </c>
    </row>
    <row r="3361" spans="1:24" x14ac:dyDescent="0.2">
      <c r="A3361" s="1" t="s">
        <v>16907</v>
      </c>
      <c r="B3361" s="1" t="s">
        <v>112</v>
      </c>
      <c r="C3361" s="1" t="s">
        <v>16</v>
      </c>
      <c r="D3361" s="1" t="s">
        <v>242</v>
      </c>
      <c r="E3361" s="1" t="s">
        <v>54</v>
      </c>
      <c r="F3361" s="1" t="s">
        <v>453</v>
      </c>
      <c r="G3361" s="1" t="s">
        <v>110</v>
      </c>
      <c r="H3361" s="1" t="s">
        <v>50</v>
      </c>
      <c r="I3361" s="1" t="s">
        <v>109</v>
      </c>
      <c r="J3361" s="1" t="s">
        <v>81</v>
      </c>
      <c r="K3361" s="1" t="s">
        <v>111</v>
      </c>
      <c r="L3361" s="1" t="s">
        <v>16908</v>
      </c>
      <c r="M3361" s="1" t="s">
        <v>16909</v>
      </c>
      <c r="N3361" s="1" t="s">
        <v>16910</v>
      </c>
      <c r="O3361" s="1" t="s">
        <v>122</v>
      </c>
      <c r="P3361" s="1" t="s">
        <v>266</v>
      </c>
      <c r="Q3361" s="1" t="s">
        <v>267</v>
      </c>
      <c r="R3361" s="1" t="s">
        <v>16911</v>
      </c>
      <c r="S3361" s="1" t="s">
        <v>16794</v>
      </c>
      <c r="T3361" s="1" t="s">
        <v>16908</v>
      </c>
      <c r="V3361" s="18">
        <v>5.2452662037037037</v>
      </c>
      <c r="W3361" s="18">
        <v>5.2462268518518522</v>
      </c>
      <c r="X3361" s="18">
        <v>9.6064814814814819E-4</v>
      </c>
    </row>
    <row r="3362" spans="1:24" hidden="1" x14ac:dyDescent="0.2">
      <c r="A3362" s="1" t="s">
        <v>16912</v>
      </c>
      <c r="B3362" s="1" t="s">
        <v>132</v>
      </c>
      <c r="C3362" s="1" t="s">
        <v>250</v>
      </c>
      <c r="D3362" s="1" t="s">
        <v>251</v>
      </c>
      <c r="E3362" s="1" t="s">
        <v>268</v>
      </c>
      <c r="F3362" s="1" t="s">
        <v>367</v>
      </c>
      <c r="G3362" s="1" t="s">
        <v>110</v>
      </c>
      <c r="H3362" s="1" t="s">
        <v>50</v>
      </c>
      <c r="I3362" s="1" t="s">
        <v>109</v>
      </c>
      <c r="J3362" s="1" t="s">
        <v>81</v>
      </c>
      <c r="K3362" s="1" t="s">
        <v>129</v>
      </c>
      <c r="L3362" s="1" t="s">
        <v>14731</v>
      </c>
      <c r="M3362" s="1" t="s">
        <v>16913</v>
      </c>
      <c r="N3362" s="1" t="s">
        <v>16914</v>
      </c>
      <c r="O3362" s="1" t="s">
        <v>122</v>
      </c>
      <c r="P3362" s="1" t="s">
        <v>246</v>
      </c>
      <c r="Q3362" s="1" t="s">
        <v>247</v>
      </c>
      <c r="R3362" s="1" t="s">
        <v>16915</v>
      </c>
      <c r="S3362" s="1" t="s">
        <v>16772</v>
      </c>
      <c r="T3362" s="1" t="s">
        <v>14731</v>
      </c>
      <c r="U3362" s="1" t="s">
        <v>276</v>
      </c>
      <c r="V3362" s="18">
        <v>3.7986111111111109E-2</v>
      </c>
      <c r="W3362" s="18">
        <v>3.8877314814814816E-2</v>
      </c>
      <c r="X3362" s="18">
        <v>8.9120370370370373E-4</v>
      </c>
    </row>
    <row r="3363" spans="1:24" hidden="1" x14ac:dyDescent="0.2">
      <c r="A3363" s="1" t="s">
        <v>13842</v>
      </c>
      <c r="B3363" s="1" t="s">
        <v>124</v>
      </c>
      <c r="C3363" s="1" t="s">
        <v>18</v>
      </c>
      <c r="D3363" s="1" t="s">
        <v>277</v>
      </c>
      <c r="E3363" s="1" t="s">
        <v>58</v>
      </c>
      <c r="F3363" s="1" t="s">
        <v>125</v>
      </c>
      <c r="G3363" s="1" t="s">
        <v>123</v>
      </c>
      <c r="H3363" s="1" t="s">
        <v>50</v>
      </c>
      <c r="I3363" s="1" t="s">
        <v>109</v>
      </c>
      <c r="J3363" s="1" t="s">
        <v>80</v>
      </c>
      <c r="K3363" s="1" t="s">
        <v>13843</v>
      </c>
      <c r="L3363" s="1" t="s">
        <v>13846</v>
      </c>
      <c r="M3363" s="1" t="s">
        <v>16916</v>
      </c>
      <c r="N3363" s="1" t="s">
        <v>16916</v>
      </c>
      <c r="O3363" s="1" t="s">
        <v>122</v>
      </c>
      <c r="P3363" s="1" t="s">
        <v>278</v>
      </c>
      <c r="Q3363" s="1" t="s">
        <v>278</v>
      </c>
      <c r="R3363" s="1" t="s">
        <v>16917</v>
      </c>
      <c r="S3363" s="1" t="s">
        <v>16772</v>
      </c>
      <c r="T3363" s="1" t="s">
        <v>16918</v>
      </c>
      <c r="U3363" s="1" t="s">
        <v>16919</v>
      </c>
      <c r="V3363" s="18">
        <v>0.12628472222222223</v>
      </c>
      <c r="W3363" s="18">
        <v>0.12689814814814815</v>
      </c>
      <c r="X3363" s="18">
        <v>6.134259259259259E-4</v>
      </c>
    </row>
    <row r="3364" spans="1:24" x14ac:dyDescent="0.2">
      <c r="A3364" s="1" t="s">
        <v>13971</v>
      </c>
      <c r="B3364" s="1" t="s">
        <v>115</v>
      </c>
      <c r="C3364" s="1" t="s">
        <v>23</v>
      </c>
      <c r="D3364" s="1" t="s">
        <v>374</v>
      </c>
      <c r="E3364" s="1" t="s">
        <v>67</v>
      </c>
      <c r="F3364" s="1" t="s">
        <v>149</v>
      </c>
      <c r="G3364" s="1" t="s">
        <v>110</v>
      </c>
      <c r="H3364" s="1" t="s">
        <v>50</v>
      </c>
      <c r="I3364" s="1" t="s">
        <v>109</v>
      </c>
      <c r="J3364" s="1" t="s">
        <v>81</v>
      </c>
      <c r="K3364" s="1" t="s">
        <v>155</v>
      </c>
      <c r="L3364" s="1" t="s">
        <v>13975</v>
      </c>
      <c r="M3364" s="1" t="s">
        <v>16920</v>
      </c>
      <c r="N3364" s="1" t="s">
        <v>16921</v>
      </c>
      <c r="O3364" s="1" t="s">
        <v>122</v>
      </c>
      <c r="P3364" s="1" t="s">
        <v>246</v>
      </c>
      <c r="Q3364" s="1" t="s">
        <v>247</v>
      </c>
      <c r="R3364" s="1" t="s">
        <v>16922</v>
      </c>
      <c r="S3364" s="1" t="s">
        <v>16772</v>
      </c>
      <c r="T3364" s="1" t="s">
        <v>16923</v>
      </c>
      <c r="U3364" s="1" t="s">
        <v>16924</v>
      </c>
      <c r="V3364" s="18">
        <v>0.13755787037037037</v>
      </c>
      <c r="W3364" s="18">
        <v>0.17087962962962963</v>
      </c>
      <c r="X3364" s="18">
        <v>3.3321759259259259E-2</v>
      </c>
    </row>
    <row r="3365" spans="1:24" hidden="1" x14ac:dyDescent="0.2">
      <c r="A3365" s="1" t="s">
        <v>15375</v>
      </c>
      <c r="B3365" s="1" t="s">
        <v>115</v>
      </c>
      <c r="C3365" s="1" t="s">
        <v>15357</v>
      </c>
      <c r="D3365" s="1" t="s">
        <v>243</v>
      </c>
      <c r="E3365" s="1" t="s">
        <v>498</v>
      </c>
      <c r="F3365" s="1" t="s">
        <v>191</v>
      </c>
      <c r="G3365" s="1" t="s">
        <v>116</v>
      </c>
      <c r="H3365" s="1" t="s">
        <v>40</v>
      </c>
      <c r="I3365" s="1" t="s">
        <v>117</v>
      </c>
      <c r="J3365" s="1" t="s">
        <v>81</v>
      </c>
      <c r="K3365" s="1" t="s">
        <v>111</v>
      </c>
      <c r="L3365" s="1" t="s">
        <v>15379</v>
      </c>
      <c r="M3365" s="1" t="s">
        <v>16925</v>
      </c>
      <c r="N3365" s="1" t="s">
        <v>16926</v>
      </c>
      <c r="O3365" s="1" t="s">
        <v>122</v>
      </c>
      <c r="P3365" s="1" t="s">
        <v>266</v>
      </c>
      <c r="Q3365" s="1" t="s">
        <v>343</v>
      </c>
      <c r="R3365" s="1" t="s">
        <v>16927</v>
      </c>
      <c r="S3365" s="1" t="s">
        <v>16794</v>
      </c>
      <c r="T3365" s="1" t="s">
        <v>16928</v>
      </c>
      <c r="U3365" s="1" t="s">
        <v>16929</v>
      </c>
      <c r="V3365" s="18">
        <v>0.60390046296296296</v>
      </c>
      <c r="W3365" s="18">
        <v>0.62953703703703701</v>
      </c>
      <c r="X3365" s="18">
        <v>2.5636574074074076E-2</v>
      </c>
    </row>
    <row r="3366" spans="1:24" hidden="1" x14ac:dyDescent="0.2">
      <c r="A3366" s="1" t="s">
        <v>16930</v>
      </c>
      <c r="B3366" s="1" t="s">
        <v>164</v>
      </c>
      <c r="C3366" s="1" t="s">
        <v>242</v>
      </c>
      <c r="D3366" s="1" t="s">
        <v>251</v>
      </c>
      <c r="E3366" s="1" t="s">
        <v>286</v>
      </c>
      <c r="F3366" s="1" t="s">
        <v>287</v>
      </c>
      <c r="G3366" s="1" t="s">
        <v>110</v>
      </c>
      <c r="H3366" s="1" t="s">
        <v>50</v>
      </c>
      <c r="I3366" s="1" t="s">
        <v>109</v>
      </c>
      <c r="J3366" s="1" t="s">
        <v>81</v>
      </c>
      <c r="K3366" s="1" t="s">
        <v>114</v>
      </c>
      <c r="L3366" s="1" t="s">
        <v>14132</v>
      </c>
      <c r="M3366" s="1" t="s">
        <v>16931</v>
      </c>
      <c r="N3366" s="1" t="s">
        <v>16932</v>
      </c>
      <c r="O3366" s="1" t="s">
        <v>122</v>
      </c>
      <c r="P3366" s="1" t="s">
        <v>246</v>
      </c>
      <c r="Q3366" s="1" t="s">
        <v>247</v>
      </c>
      <c r="R3366" s="1" t="s">
        <v>16933</v>
      </c>
      <c r="S3366" s="1" t="s">
        <v>16794</v>
      </c>
      <c r="T3366" s="1" t="s">
        <v>14136</v>
      </c>
      <c r="U3366" s="1" t="s">
        <v>276</v>
      </c>
      <c r="V3366" s="18">
        <v>0</v>
      </c>
      <c r="W3366" s="18">
        <v>2.0150462962962964E-2</v>
      </c>
      <c r="X3366" s="18">
        <v>2.0150462962962964E-2</v>
      </c>
    </row>
    <row r="3367" spans="1:24" x14ac:dyDescent="0.2">
      <c r="A3367" s="1" t="s">
        <v>15976</v>
      </c>
      <c r="B3367" s="1" t="s">
        <v>112</v>
      </c>
      <c r="C3367" s="1" t="s">
        <v>18</v>
      </c>
      <c r="D3367" s="1" t="s">
        <v>242</v>
      </c>
      <c r="E3367" s="1" t="s">
        <v>61</v>
      </c>
      <c r="F3367" s="1" t="s">
        <v>453</v>
      </c>
      <c r="G3367" s="1" t="s">
        <v>110</v>
      </c>
      <c r="H3367" s="1" t="s">
        <v>50</v>
      </c>
      <c r="I3367" s="1" t="s">
        <v>109</v>
      </c>
      <c r="J3367" s="1" t="s">
        <v>81</v>
      </c>
      <c r="K3367" s="1" t="s">
        <v>111</v>
      </c>
      <c r="L3367" s="1" t="s">
        <v>15980</v>
      </c>
      <c r="M3367" s="1" t="s">
        <v>16934</v>
      </c>
      <c r="N3367" s="1" t="s">
        <v>16935</v>
      </c>
      <c r="O3367" s="1" t="s">
        <v>122</v>
      </c>
      <c r="P3367" s="1" t="s">
        <v>266</v>
      </c>
      <c r="Q3367" s="1" t="s">
        <v>267</v>
      </c>
      <c r="R3367" s="1" t="s">
        <v>16936</v>
      </c>
      <c r="S3367" s="1" t="s">
        <v>16937</v>
      </c>
      <c r="T3367" s="1" t="s">
        <v>16938</v>
      </c>
      <c r="U3367" s="1" t="s">
        <v>16938</v>
      </c>
      <c r="V3367" s="18">
        <v>0</v>
      </c>
      <c r="W3367" s="18">
        <v>1.0231481481481482E-2</v>
      </c>
      <c r="X3367" s="18">
        <v>1.0231481481481482E-2</v>
      </c>
    </row>
    <row r="3368" spans="1:24" hidden="1" x14ac:dyDescent="0.2">
      <c r="A3368" s="1" t="s">
        <v>16939</v>
      </c>
      <c r="B3368" s="1" t="s">
        <v>164</v>
      </c>
      <c r="C3368" s="1" t="s">
        <v>242</v>
      </c>
      <c r="D3368" s="1" t="s">
        <v>251</v>
      </c>
      <c r="E3368" s="1" t="s">
        <v>286</v>
      </c>
      <c r="F3368" s="1" t="s">
        <v>287</v>
      </c>
      <c r="G3368" s="1" t="s">
        <v>110</v>
      </c>
      <c r="H3368" s="1" t="s">
        <v>50</v>
      </c>
      <c r="I3368" s="1" t="s">
        <v>109</v>
      </c>
      <c r="J3368" s="1" t="s">
        <v>81</v>
      </c>
      <c r="K3368" s="1" t="s">
        <v>114</v>
      </c>
      <c r="L3368" s="1" t="s">
        <v>14132</v>
      </c>
      <c r="M3368" s="1" t="s">
        <v>16940</v>
      </c>
      <c r="N3368" s="1" t="s">
        <v>16941</v>
      </c>
      <c r="O3368" s="1" t="s">
        <v>122</v>
      </c>
      <c r="P3368" s="1" t="s">
        <v>246</v>
      </c>
      <c r="Q3368" s="1" t="s">
        <v>247</v>
      </c>
      <c r="R3368" s="1" t="s">
        <v>16942</v>
      </c>
      <c r="S3368" s="1" t="s">
        <v>16943</v>
      </c>
      <c r="T3368" s="1" t="s">
        <v>16944</v>
      </c>
      <c r="U3368" s="1" t="s">
        <v>276</v>
      </c>
      <c r="V3368" s="18">
        <v>0</v>
      </c>
      <c r="W3368" s="18">
        <v>1.7164351851851851E-2</v>
      </c>
      <c r="X3368" s="18">
        <v>1.7164351851851851E-2</v>
      </c>
    </row>
    <row r="3369" spans="1:24" x14ac:dyDescent="0.2">
      <c r="A3369" s="1" t="s">
        <v>13976</v>
      </c>
      <c r="B3369" s="1" t="s">
        <v>115</v>
      </c>
      <c r="C3369" s="1" t="s">
        <v>20</v>
      </c>
      <c r="D3369" s="1" t="s">
        <v>243</v>
      </c>
      <c r="E3369" s="1" t="s">
        <v>66</v>
      </c>
      <c r="F3369" s="1" t="s">
        <v>144</v>
      </c>
      <c r="G3369" s="1" t="s">
        <v>116</v>
      </c>
      <c r="H3369" s="1" t="s">
        <v>40</v>
      </c>
      <c r="I3369" s="1" t="s">
        <v>117</v>
      </c>
      <c r="J3369" s="1" t="s">
        <v>81</v>
      </c>
      <c r="K3369" s="1" t="s">
        <v>13977</v>
      </c>
      <c r="L3369" s="1" t="s">
        <v>13981</v>
      </c>
      <c r="M3369" s="1" t="s">
        <v>16945</v>
      </c>
      <c r="N3369" s="1" t="s">
        <v>16946</v>
      </c>
      <c r="O3369" s="1" t="s">
        <v>122</v>
      </c>
      <c r="P3369" s="1" t="s">
        <v>246</v>
      </c>
      <c r="Q3369" s="1" t="s">
        <v>247</v>
      </c>
      <c r="R3369" s="1" t="s">
        <v>16947</v>
      </c>
      <c r="S3369" s="1" t="s">
        <v>16772</v>
      </c>
      <c r="T3369" s="1" t="s">
        <v>16948</v>
      </c>
      <c r="U3369" s="1" t="s">
        <v>16949</v>
      </c>
      <c r="V3369" s="18">
        <v>6.2893518518518515E-2</v>
      </c>
      <c r="W3369" s="18">
        <v>8.2013888888888886E-2</v>
      </c>
      <c r="X3369" s="18">
        <v>1.9120370370370371E-2</v>
      </c>
    </row>
    <row r="3370" spans="1:24" x14ac:dyDescent="0.2">
      <c r="A3370" s="1" t="s">
        <v>15814</v>
      </c>
      <c r="B3370" s="1" t="s">
        <v>115</v>
      </c>
      <c r="C3370" s="1" t="s">
        <v>13</v>
      </c>
      <c r="D3370" s="1" t="s">
        <v>243</v>
      </c>
      <c r="E3370" s="1" t="s">
        <v>37</v>
      </c>
      <c r="F3370" s="1" t="s">
        <v>136</v>
      </c>
      <c r="G3370" s="1" t="s">
        <v>116</v>
      </c>
      <c r="H3370" s="1" t="s">
        <v>40</v>
      </c>
      <c r="I3370" s="1" t="s">
        <v>117</v>
      </c>
      <c r="J3370" s="1" t="s">
        <v>81</v>
      </c>
      <c r="K3370" s="1" t="s">
        <v>13977</v>
      </c>
      <c r="L3370" s="1" t="s">
        <v>15818</v>
      </c>
      <c r="M3370" s="1" t="s">
        <v>16950</v>
      </c>
      <c r="N3370" s="1" t="s">
        <v>16951</v>
      </c>
      <c r="O3370" s="1" t="s">
        <v>122</v>
      </c>
      <c r="P3370" s="1" t="s">
        <v>266</v>
      </c>
      <c r="Q3370" s="1" t="s">
        <v>341</v>
      </c>
      <c r="R3370" s="1" t="s">
        <v>16952</v>
      </c>
      <c r="S3370" s="1" t="s">
        <v>16850</v>
      </c>
      <c r="T3370" s="1" t="s">
        <v>16953</v>
      </c>
      <c r="U3370" s="1" t="s">
        <v>16954</v>
      </c>
      <c r="V3370" s="18">
        <v>0.29356481481481483</v>
      </c>
      <c r="W3370" s="18">
        <v>0.29797453703703702</v>
      </c>
      <c r="X3370" s="18">
        <v>4.409722222222222E-3</v>
      </c>
    </row>
    <row r="3371" spans="1:24" hidden="1" x14ac:dyDescent="0.2">
      <c r="A3371" s="1" t="s">
        <v>16955</v>
      </c>
      <c r="B3371" s="1" t="s">
        <v>132</v>
      </c>
      <c r="C3371" s="1" t="s">
        <v>250</v>
      </c>
      <c r="D3371" s="1" t="s">
        <v>251</v>
      </c>
      <c r="E3371" s="1" t="s">
        <v>268</v>
      </c>
      <c r="F3371" s="1" t="s">
        <v>367</v>
      </c>
      <c r="G3371" s="1" t="s">
        <v>159</v>
      </c>
      <c r="H3371" s="1" t="s">
        <v>36</v>
      </c>
      <c r="I3371" s="1" t="s">
        <v>84</v>
      </c>
      <c r="J3371" s="1" t="s">
        <v>81</v>
      </c>
      <c r="K3371" s="1" t="s">
        <v>129</v>
      </c>
      <c r="L3371" s="1" t="s">
        <v>16956</v>
      </c>
      <c r="M3371" s="1" t="s">
        <v>16957</v>
      </c>
      <c r="N3371" s="1" t="s">
        <v>16958</v>
      </c>
      <c r="O3371" s="1" t="s">
        <v>122</v>
      </c>
      <c r="P3371" s="1" t="s">
        <v>246</v>
      </c>
      <c r="Q3371" s="1" t="s">
        <v>247</v>
      </c>
      <c r="R3371" s="1" t="s">
        <v>16959</v>
      </c>
      <c r="S3371" s="1" t="s">
        <v>16772</v>
      </c>
      <c r="T3371" s="1" t="s">
        <v>16956</v>
      </c>
      <c r="U3371" s="1" t="s">
        <v>291</v>
      </c>
      <c r="V3371" s="18">
        <v>1.8368055555555554E-2</v>
      </c>
      <c r="W3371" s="18">
        <v>1.9039351851851852E-2</v>
      </c>
      <c r="X3371" s="18">
        <v>6.7129629629629625E-4</v>
      </c>
    </row>
    <row r="3372" spans="1:24" hidden="1" x14ac:dyDescent="0.2">
      <c r="A3372" s="1" t="s">
        <v>16960</v>
      </c>
      <c r="B3372" s="1" t="s">
        <v>132</v>
      </c>
      <c r="C3372" s="1" t="s">
        <v>242</v>
      </c>
      <c r="D3372" s="1" t="s">
        <v>251</v>
      </c>
      <c r="E3372" s="1" t="s">
        <v>281</v>
      </c>
      <c r="F3372" s="1" t="s">
        <v>282</v>
      </c>
      <c r="G3372" s="1" t="s">
        <v>110</v>
      </c>
      <c r="H3372" s="1" t="s">
        <v>50</v>
      </c>
      <c r="I3372" s="1" t="s">
        <v>109</v>
      </c>
      <c r="J3372" s="1" t="s">
        <v>4186</v>
      </c>
      <c r="K3372" s="1" t="s">
        <v>114</v>
      </c>
      <c r="L3372" s="1" t="s">
        <v>16961</v>
      </c>
      <c r="M3372" s="1" t="s">
        <v>16962</v>
      </c>
      <c r="N3372" s="1" t="s">
        <v>16963</v>
      </c>
      <c r="O3372" s="1" t="s">
        <v>122</v>
      </c>
      <c r="P3372" s="1" t="s">
        <v>266</v>
      </c>
      <c r="Q3372" s="1" t="s">
        <v>283</v>
      </c>
      <c r="R3372" s="1" t="s">
        <v>16964</v>
      </c>
      <c r="S3372" s="1" t="s">
        <v>16794</v>
      </c>
      <c r="T3372" s="1" t="s">
        <v>16965</v>
      </c>
      <c r="U3372" s="1" t="s">
        <v>14296</v>
      </c>
      <c r="V3372" s="18">
        <v>0</v>
      </c>
      <c r="W3372" s="18">
        <v>0</v>
      </c>
      <c r="X3372" s="18">
        <v>0</v>
      </c>
    </row>
    <row r="3373" spans="1:24" hidden="1" x14ac:dyDescent="0.2">
      <c r="A3373" s="1" t="s">
        <v>16966</v>
      </c>
      <c r="B3373" s="1" t="s">
        <v>132</v>
      </c>
      <c r="C3373" s="1" t="s">
        <v>256</v>
      </c>
      <c r="D3373" s="1" t="s">
        <v>257</v>
      </c>
      <c r="E3373" s="1" t="s">
        <v>258</v>
      </c>
      <c r="F3373" s="1" t="s">
        <v>219</v>
      </c>
      <c r="G3373" s="1" t="s">
        <v>116</v>
      </c>
      <c r="H3373" s="1" t="s">
        <v>40</v>
      </c>
      <c r="I3373" s="1" t="s">
        <v>117</v>
      </c>
      <c r="J3373" s="1" t="s">
        <v>81</v>
      </c>
      <c r="K3373" s="1" t="s">
        <v>521</v>
      </c>
      <c r="L3373" s="1" t="s">
        <v>965</v>
      </c>
      <c r="M3373" s="1" t="s">
        <v>16967</v>
      </c>
      <c r="N3373" s="1" t="s">
        <v>16968</v>
      </c>
      <c r="O3373" s="1" t="s">
        <v>122</v>
      </c>
      <c r="P3373" s="1" t="s">
        <v>199</v>
      </c>
      <c r="Q3373" s="1" t="s">
        <v>115</v>
      </c>
      <c r="R3373" s="1" t="s">
        <v>16969</v>
      </c>
      <c r="S3373" s="1" t="s">
        <v>16937</v>
      </c>
      <c r="T3373" s="1" t="s">
        <v>16970</v>
      </c>
      <c r="V3373" s="18">
        <v>5.8518518518518518E-2</v>
      </c>
      <c r="W3373" s="18">
        <v>8.4884259259259257E-2</v>
      </c>
      <c r="X3373" s="18">
        <v>2.6365740740740742E-2</v>
      </c>
    </row>
    <row r="3374" spans="1:24" hidden="1" x14ac:dyDescent="0.2">
      <c r="A3374" s="1" t="s">
        <v>16971</v>
      </c>
      <c r="B3374" s="1" t="s">
        <v>132</v>
      </c>
      <c r="C3374" s="1" t="s">
        <v>256</v>
      </c>
      <c r="D3374" s="1" t="s">
        <v>257</v>
      </c>
      <c r="E3374" s="1" t="s">
        <v>258</v>
      </c>
      <c r="F3374" s="1" t="s">
        <v>174</v>
      </c>
      <c r="G3374" s="1" t="s">
        <v>116</v>
      </c>
      <c r="H3374" s="1" t="s">
        <v>40</v>
      </c>
      <c r="I3374" s="1" t="s">
        <v>117</v>
      </c>
      <c r="J3374" s="1" t="s">
        <v>81</v>
      </c>
      <c r="K3374" s="1" t="s">
        <v>259</v>
      </c>
      <c r="L3374" s="1" t="s">
        <v>464</v>
      </c>
      <c r="M3374" s="1" t="s">
        <v>16972</v>
      </c>
      <c r="N3374" s="1" t="s">
        <v>16973</v>
      </c>
      <c r="O3374" s="1" t="s">
        <v>122</v>
      </c>
      <c r="P3374" s="1" t="s">
        <v>199</v>
      </c>
      <c r="Q3374" s="1" t="s">
        <v>115</v>
      </c>
      <c r="R3374" s="1" t="s">
        <v>16974</v>
      </c>
      <c r="S3374" s="1" t="s">
        <v>16937</v>
      </c>
      <c r="T3374" s="1" t="s">
        <v>4412</v>
      </c>
      <c r="V3374" s="18">
        <v>0</v>
      </c>
      <c r="W3374" s="18">
        <v>2.3981481481481482E-2</v>
      </c>
      <c r="X3374" s="18">
        <v>2.3981481481481482E-2</v>
      </c>
    </row>
    <row r="3375" spans="1:24" x14ac:dyDescent="0.2">
      <c r="A3375" s="1" t="s">
        <v>15966</v>
      </c>
      <c r="B3375" s="1" t="s">
        <v>112</v>
      </c>
      <c r="C3375" s="1" t="s">
        <v>18</v>
      </c>
      <c r="D3375" s="1" t="s">
        <v>242</v>
      </c>
      <c r="E3375" s="1" t="s">
        <v>61</v>
      </c>
      <c r="F3375" s="1" t="s">
        <v>453</v>
      </c>
      <c r="G3375" s="1" t="s">
        <v>110</v>
      </c>
      <c r="H3375" s="1" t="s">
        <v>50</v>
      </c>
      <c r="I3375" s="1" t="s">
        <v>109</v>
      </c>
      <c r="J3375" s="1" t="s">
        <v>81</v>
      </c>
      <c r="K3375" s="1" t="s">
        <v>111</v>
      </c>
      <c r="L3375" s="1" t="s">
        <v>15970</v>
      </c>
      <c r="M3375" s="1" t="s">
        <v>16975</v>
      </c>
      <c r="N3375" s="1" t="s">
        <v>16976</v>
      </c>
      <c r="O3375" s="1" t="s">
        <v>122</v>
      </c>
      <c r="P3375" s="1" t="s">
        <v>266</v>
      </c>
      <c r="Q3375" s="1" t="s">
        <v>267</v>
      </c>
      <c r="R3375" s="1" t="s">
        <v>16977</v>
      </c>
      <c r="S3375" s="1" t="s">
        <v>16937</v>
      </c>
      <c r="T3375" s="1" t="s">
        <v>15970</v>
      </c>
      <c r="U3375" s="1" t="s">
        <v>15970</v>
      </c>
      <c r="V3375" s="18">
        <v>0</v>
      </c>
      <c r="W3375" s="18">
        <v>9.0740740740740747E-3</v>
      </c>
      <c r="X3375" s="18">
        <v>9.0740740740740747E-3</v>
      </c>
    </row>
    <row r="3376" spans="1:24" x14ac:dyDescent="0.2">
      <c r="A3376" s="1" t="s">
        <v>13966</v>
      </c>
      <c r="B3376" s="1" t="s">
        <v>112</v>
      </c>
      <c r="C3376" s="1" t="s">
        <v>18</v>
      </c>
      <c r="D3376" s="1" t="s">
        <v>242</v>
      </c>
      <c r="E3376" s="1" t="s">
        <v>61</v>
      </c>
      <c r="F3376" s="1" t="s">
        <v>453</v>
      </c>
      <c r="G3376" s="1" t="s">
        <v>110</v>
      </c>
      <c r="H3376" s="1" t="s">
        <v>50</v>
      </c>
      <c r="I3376" s="1" t="s">
        <v>109</v>
      </c>
      <c r="J3376" s="1" t="s">
        <v>81</v>
      </c>
      <c r="K3376" s="1" t="s">
        <v>111</v>
      </c>
      <c r="L3376" s="1" t="s">
        <v>13970</v>
      </c>
      <c r="M3376" s="1" t="s">
        <v>16978</v>
      </c>
      <c r="N3376" s="1" t="s">
        <v>16979</v>
      </c>
      <c r="O3376" s="1" t="s">
        <v>122</v>
      </c>
      <c r="P3376" s="1" t="s">
        <v>266</v>
      </c>
      <c r="Q3376" s="1" t="s">
        <v>267</v>
      </c>
      <c r="R3376" s="1" t="s">
        <v>16980</v>
      </c>
      <c r="S3376" s="1" t="s">
        <v>16772</v>
      </c>
      <c r="T3376" s="1" t="s">
        <v>13970</v>
      </c>
      <c r="U3376" s="1" t="s">
        <v>13970</v>
      </c>
      <c r="V3376" s="18">
        <v>0</v>
      </c>
      <c r="W3376" s="18">
        <v>1.9560185185185184E-3</v>
      </c>
      <c r="X3376" s="18">
        <v>1.9560185185185184E-3</v>
      </c>
    </row>
    <row r="3377" spans="1:24" hidden="1" x14ac:dyDescent="0.2">
      <c r="A3377" s="1" t="s">
        <v>16981</v>
      </c>
      <c r="B3377" s="1" t="s">
        <v>115</v>
      </c>
      <c r="C3377" s="1" t="s">
        <v>242</v>
      </c>
      <c r="D3377" s="1" t="s">
        <v>257</v>
      </c>
      <c r="E3377" s="1" t="s">
        <v>286</v>
      </c>
      <c r="F3377" s="1" t="s">
        <v>151</v>
      </c>
      <c r="G3377" s="1" t="s">
        <v>116</v>
      </c>
      <c r="H3377" s="1" t="s">
        <v>40</v>
      </c>
      <c r="I3377" s="1" t="s">
        <v>117</v>
      </c>
      <c r="J3377" s="1" t="s">
        <v>81</v>
      </c>
      <c r="K3377" s="1" t="s">
        <v>362</v>
      </c>
      <c r="L3377" s="1" t="s">
        <v>16982</v>
      </c>
      <c r="M3377" s="1" t="s">
        <v>16983</v>
      </c>
      <c r="N3377" s="1" t="s">
        <v>16984</v>
      </c>
      <c r="O3377" s="1" t="s">
        <v>122</v>
      </c>
      <c r="P3377" s="1" t="s">
        <v>246</v>
      </c>
      <c r="Q3377" s="1" t="s">
        <v>247</v>
      </c>
      <c r="R3377" s="1" t="s">
        <v>16985</v>
      </c>
      <c r="S3377" s="1" t="s">
        <v>16943</v>
      </c>
      <c r="T3377" s="1" t="s">
        <v>16986</v>
      </c>
      <c r="U3377" s="1" t="s">
        <v>16987</v>
      </c>
      <c r="V3377" s="18">
        <v>1.1180555555555555E-2</v>
      </c>
      <c r="W3377" s="18">
        <v>1.5821759259259258E-2</v>
      </c>
      <c r="X3377" s="18">
        <v>4.6412037037037038E-3</v>
      </c>
    </row>
    <row r="3378" spans="1:24" hidden="1" x14ac:dyDescent="0.2">
      <c r="A3378" s="1" t="s">
        <v>16988</v>
      </c>
      <c r="B3378" s="1" t="s">
        <v>132</v>
      </c>
      <c r="C3378" s="1" t="s">
        <v>309</v>
      </c>
      <c r="D3378" s="1" t="s">
        <v>257</v>
      </c>
      <c r="E3378" s="1" t="s">
        <v>284</v>
      </c>
      <c r="F3378" s="1" t="s">
        <v>471</v>
      </c>
      <c r="G3378" s="1" t="s">
        <v>116</v>
      </c>
      <c r="H3378" s="1" t="s">
        <v>40</v>
      </c>
      <c r="I3378" s="1" t="s">
        <v>117</v>
      </c>
      <c r="J3378" s="1" t="s">
        <v>81</v>
      </c>
      <c r="K3378" s="1" t="s">
        <v>285</v>
      </c>
      <c r="L3378" s="1" t="s">
        <v>13279</v>
      </c>
      <c r="M3378" s="1" t="s">
        <v>16989</v>
      </c>
      <c r="N3378" s="1" t="s">
        <v>16990</v>
      </c>
      <c r="O3378" s="1" t="s">
        <v>122</v>
      </c>
      <c r="P3378" s="1" t="s">
        <v>199</v>
      </c>
      <c r="Q3378" s="1" t="s">
        <v>115</v>
      </c>
      <c r="R3378" s="1" t="s">
        <v>16991</v>
      </c>
      <c r="S3378" s="1" t="s">
        <v>16904</v>
      </c>
      <c r="T3378" s="1" t="s">
        <v>16992</v>
      </c>
      <c r="V3378" s="18">
        <v>5.3356481481481484E-3</v>
      </c>
      <c r="W3378" s="18">
        <v>9.0277777777777769E-3</v>
      </c>
      <c r="X3378" s="18">
        <v>3.6921296296296298E-3</v>
      </c>
    </row>
    <row r="3379" spans="1:24" hidden="1" x14ac:dyDescent="0.2">
      <c r="A3379" s="1" t="s">
        <v>16993</v>
      </c>
      <c r="B3379" s="1" t="s">
        <v>173</v>
      </c>
      <c r="C3379" s="1" t="s">
        <v>250</v>
      </c>
      <c r="D3379" s="1" t="s">
        <v>251</v>
      </c>
      <c r="E3379" s="1" t="s">
        <v>13587</v>
      </c>
      <c r="F3379" s="1" t="s">
        <v>451</v>
      </c>
      <c r="G3379" s="1" t="s">
        <v>159</v>
      </c>
      <c r="H3379" s="1" t="s">
        <v>36</v>
      </c>
      <c r="I3379" s="1" t="s">
        <v>84</v>
      </c>
      <c r="J3379" s="1" t="s">
        <v>81</v>
      </c>
      <c r="K3379" s="1" t="s">
        <v>114</v>
      </c>
      <c r="L3379" s="1" t="s">
        <v>16994</v>
      </c>
      <c r="M3379" s="1" t="s">
        <v>16995</v>
      </c>
      <c r="N3379" s="1" t="s">
        <v>16996</v>
      </c>
      <c r="O3379" s="1" t="s">
        <v>122</v>
      </c>
      <c r="P3379" s="1" t="s">
        <v>246</v>
      </c>
      <c r="Q3379" s="1" t="s">
        <v>247</v>
      </c>
      <c r="R3379" s="1" t="s">
        <v>16997</v>
      </c>
      <c r="S3379" s="1" t="s">
        <v>16937</v>
      </c>
      <c r="T3379" s="1" t="s">
        <v>16998</v>
      </c>
      <c r="U3379" s="1" t="s">
        <v>16999</v>
      </c>
      <c r="V3379" s="18">
        <v>6.6655092592592599E-2</v>
      </c>
      <c r="W3379" s="18">
        <v>6.7476851851851857E-2</v>
      </c>
      <c r="X3379" s="18">
        <v>8.2175925925925927E-4</v>
      </c>
    </row>
    <row r="3380" spans="1:24" hidden="1" x14ac:dyDescent="0.2">
      <c r="A3380" s="1" t="s">
        <v>17000</v>
      </c>
      <c r="B3380" s="1" t="s">
        <v>164</v>
      </c>
      <c r="C3380" s="1" t="s">
        <v>242</v>
      </c>
      <c r="D3380" s="1" t="s">
        <v>251</v>
      </c>
      <c r="E3380" s="1" t="s">
        <v>286</v>
      </c>
      <c r="F3380" s="1" t="s">
        <v>287</v>
      </c>
      <c r="G3380" s="1" t="s">
        <v>110</v>
      </c>
      <c r="H3380" s="1" t="s">
        <v>50</v>
      </c>
      <c r="I3380" s="1" t="s">
        <v>109</v>
      </c>
      <c r="J3380" s="1" t="s">
        <v>81</v>
      </c>
      <c r="K3380" s="1" t="s">
        <v>114</v>
      </c>
      <c r="L3380" s="1" t="s">
        <v>17001</v>
      </c>
      <c r="M3380" s="1" t="s">
        <v>17002</v>
      </c>
      <c r="N3380" s="1" t="s">
        <v>17003</v>
      </c>
      <c r="O3380" s="1" t="s">
        <v>122</v>
      </c>
      <c r="P3380" s="1" t="s">
        <v>246</v>
      </c>
      <c r="Q3380" s="1" t="s">
        <v>247</v>
      </c>
      <c r="R3380" s="1" t="s">
        <v>17004</v>
      </c>
      <c r="S3380" s="1" t="s">
        <v>16943</v>
      </c>
      <c r="T3380" s="1" t="s">
        <v>17005</v>
      </c>
      <c r="U3380" s="1" t="s">
        <v>276</v>
      </c>
      <c r="V3380" s="18">
        <v>0</v>
      </c>
      <c r="W3380" s="18">
        <v>1.6701388888888891E-2</v>
      </c>
      <c r="X3380" s="18">
        <v>1.6701388888888891E-2</v>
      </c>
    </row>
    <row r="3381" spans="1:24" x14ac:dyDescent="0.2">
      <c r="A3381" s="1" t="s">
        <v>15431</v>
      </c>
      <c r="B3381" s="1" t="s">
        <v>112</v>
      </c>
      <c r="C3381" s="1" t="s">
        <v>18</v>
      </c>
      <c r="D3381" s="1" t="s">
        <v>373</v>
      </c>
      <c r="E3381" s="1" t="s">
        <v>61</v>
      </c>
      <c r="F3381" s="1" t="s">
        <v>134</v>
      </c>
      <c r="G3381" s="1" t="s">
        <v>110</v>
      </c>
      <c r="H3381" s="1" t="s">
        <v>50</v>
      </c>
      <c r="I3381" s="1" t="s">
        <v>109</v>
      </c>
      <c r="J3381" s="1" t="s">
        <v>81</v>
      </c>
      <c r="K3381" s="1" t="s">
        <v>121</v>
      </c>
      <c r="L3381" s="1" t="s">
        <v>15435</v>
      </c>
      <c r="M3381" s="1" t="s">
        <v>17006</v>
      </c>
      <c r="N3381" s="1" t="s">
        <v>17007</v>
      </c>
      <c r="O3381" s="1" t="s">
        <v>122</v>
      </c>
      <c r="P3381" s="1" t="s">
        <v>246</v>
      </c>
      <c r="Q3381" s="1" t="s">
        <v>247</v>
      </c>
      <c r="R3381" s="1" t="s">
        <v>17008</v>
      </c>
      <c r="S3381" s="1" t="s">
        <v>16794</v>
      </c>
      <c r="T3381" s="1" t="s">
        <v>17009</v>
      </c>
      <c r="U3381" s="1" t="s">
        <v>17010</v>
      </c>
      <c r="V3381" s="18">
        <v>0.93625000000000003</v>
      </c>
      <c r="W3381" s="18">
        <v>1.0147453703703704</v>
      </c>
      <c r="X3381" s="18">
        <v>7.8495370370370368E-2</v>
      </c>
    </row>
    <row r="3382" spans="1:24" hidden="1" x14ac:dyDescent="0.2">
      <c r="A3382" s="1" t="s">
        <v>17011</v>
      </c>
      <c r="B3382" s="1" t="s">
        <v>132</v>
      </c>
      <c r="C3382" s="1" t="s">
        <v>309</v>
      </c>
      <c r="D3382" s="1" t="s">
        <v>257</v>
      </c>
      <c r="E3382" s="1" t="s">
        <v>407</v>
      </c>
      <c r="F3382" s="1" t="s">
        <v>461</v>
      </c>
      <c r="G3382" s="1" t="s">
        <v>116</v>
      </c>
      <c r="H3382" s="1" t="s">
        <v>40</v>
      </c>
      <c r="I3382" s="1" t="s">
        <v>117</v>
      </c>
      <c r="J3382" s="1" t="s">
        <v>81</v>
      </c>
      <c r="K3382" s="1" t="s">
        <v>326</v>
      </c>
      <c r="L3382" s="1" t="s">
        <v>520</v>
      </c>
      <c r="M3382" s="1" t="s">
        <v>17012</v>
      </c>
      <c r="N3382" s="1" t="s">
        <v>17013</v>
      </c>
      <c r="O3382" s="1" t="s">
        <v>122</v>
      </c>
      <c r="P3382" s="1" t="s">
        <v>199</v>
      </c>
      <c r="Q3382" s="1" t="s">
        <v>115</v>
      </c>
      <c r="R3382" s="1" t="s">
        <v>17014</v>
      </c>
      <c r="S3382" s="1" t="s">
        <v>16850</v>
      </c>
      <c r="T3382" s="1" t="s">
        <v>17015</v>
      </c>
      <c r="U3382" s="1" t="s">
        <v>17016</v>
      </c>
      <c r="V3382" s="18">
        <v>3.740740740740741E-2</v>
      </c>
      <c r="W3382" s="18">
        <v>3.9814814814814817E-2</v>
      </c>
      <c r="X3382" s="18">
        <v>2.4074074074074076E-3</v>
      </c>
    </row>
    <row r="3383" spans="1:24" hidden="1" x14ac:dyDescent="0.2">
      <c r="A3383" s="1" t="s">
        <v>17017</v>
      </c>
      <c r="B3383" s="1" t="s">
        <v>132</v>
      </c>
      <c r="C3383" s="1" t="s">
        <v>250</v>
      </c>
      <c r="D3383" s="1" t="s">
        <v>251</v>
      </c>
      <c r="E3383" s="1" t="s">
        <v>13587</v>
      </c>
      <c r="F3383" s="1" t="s">
        <v>451</v>
      </c>
      <c r="G3383" s="1" t="s">
        <v>159</v>
      </c>
      <c r="H3383" s="1" t="s">
        <v>36</v>
      </c>
      <c r="I3383" s="1" t="s">
        <v>84</v>
      </c>
      <c r="J3383" s="1" t="s">
        <v>81</v>
      </c>
      <c r="K3383" s="1" t="s">
        <v>114</v>
      </c>
      <c r="L3383" s="1" t="s">
        <v>17018</v>
      </c>
      <c r="M3383" s="1" t="s">
        <v>17019</v>
      </c>
      <c r="N3383" s="1" t="s">
        <v>17020</v>
      </c>
      <c r="O3383" s="1" t="s">
        <v>122</v>
      </c>
      <c r="P3383" s="1" t="s">
        <v>246</v>
      </c>
      <c r="Q3383" s="1" t="s">
        <v>247</v>
      </c>
      <c r="R3383" s="1" t="s">
        <v>17021</v>
      </c>
      <c r="S3383" s="1" t="s">
        <v>16943</v>
      </c>
      <c r="T3383" s="1" t="s">
        <v>17022</v>
      </c>
      <c r="V3383" s="18">
        <v>5.707175925925926E-2</v>
      </c>
      <c r="W3383" s="18">
        <v>5.7986111111111113E-2</v>
      </c>
      <c r="X3383" s="18">
        <v>9.1435185185185185E-4</v>
      </c>
    </row>
    <row r="3384" spans="1:24" hidden="1" x14ac:dyDescent="0.2">
      <c r="A3384" s="1" t="s">
        <v>17023</v>
      </c>
      <c r="B3384" s="1" t="s">
        <v>132</v>
      </c>
      <c r="C3384" s="1" t="s">
        <v>250</v>
      </c>
      <c r="D3384" s="1" t="s">
        <v>251</v>
      </c>
      <c r="E3384" s="1" t="s">
        <v>268</v>
      </c>
      <c r="F3384" s="1" t="s">
        <v>367</v>
      </c>
      <c r="G3384" s="1" t="s">
        <v>159</v>
      </c>
      <c r="H3384" s="1" t="s">
        <v>36</v>
      </c>
      <c r="I3384" s="1" t="s">
        <v>84</v>
      </c>
      <c r="J3384" s="1" t="s">
        <v>81</v>
      </c>
      <c r="K3384" s="1" t="s">
        <v>129</v>
      </c>
      <c r="L3384" s="1" t="s">
        <v>17024</v>
      </c>
      <c r="M3384" s="1" t="s">
        <v>17025</v>
      </c>
      <c r="N3384" s="1" t="s">
        <v>17026</v>
      </c>
      <c r="O3384" s="1" t="s">
        <v>122</v>
      </c>
      <c r="P3384" s="1" t="s">
        <v>246</v>
      </c>
      <c r="Q3384" s="1" t="s">
        <v>247</v>
      </c>
      <c r="R3384" s="1" t="s">
        <v>17027</v>
      </c>
      <c r="S3384" s="1" t="s">
        <v>16794</v>
      </c>
      <c r="T3384" s="1" t="s">
        <v>17024</v>
      </c>
      <c r="U3384" s="1" t="s">
        <v>291</v>
      </c>
      <c r="V3384" s="18">
        <v>2.3402777777777779E-2</v>
      </c>
      <c r="W3384" s="18">
        <v>2.6215277777777778E-2</v>
      </c>
      <c r="X3384" s="18">
        <v>2.8124999999999999E-3</v>
      </c>
    </row>
    <row r="3385" spans="1:24" x14ac:dyDescent="0.2">
      <c r="A3385" s="1" t="s">
        <v>15536</v>
      </c>
      <c r="B3385" s="1" t="s">
        <v>115</v>
      </c>
      <c r="C3385" s="1" t="s">
        <v>22</v>
      </c>
      <c r="D3385" s="1" t="s">
        <v>257</v>
      </c>
      <c r="E3385" s="1" t="s">
        <v>65</v>
      </c>
      <c r="F3385" s="1" t="s">
        <v>461</v>
      </c>
      <c r="G3385" s="1" t="s">
        <v>110</v>
      </c>
      <c r="H3385" s="1" t="s">
        <v>50</v>
      </c>
      <c r="I3385" s="1" t="s">
        <v>109</v>
      </c>
      <c r="J3385" s="1" t="s">
        <v>81</v>
      </c>
      <c r="K3385" s="1" t="s">
        <v>114</v>
      </c>
      <c r="L3385" s="1" t="s">
        <v>15540</v>
      </c>
      <c r="M3385" s="1" t="s">
        <v>17028</v>
      </c>
      <c r="N3385" s="1" t="s">
        <v>17029</v>
      </c>
      <c r="O3385" s="1" t="s">
        <v>122</v>
      </c>
      <c r="P3385" s="1" t="s">
        <v>246</v>
      </c>
      <c r="Q3385" s="1" t="s">
        <v>247</v>
      </c>
      <c r="R3385" s="1" t="s">
        <v>17030</v>
      </c>
      <c r="S3385" s="1" t="s">
        <v>16794</v>
      </c>
      <c r="T3385" s="1" t="s">
        <v>17031</v>
      </c>
      <c r="U3385" s="1" t="s">
        <v>17032</v>
      </c>
      <c r="V3385" s="18">
        <v>0.86084490740740738</v>
      </c>
      <c r="W3385" s="18">
        <v>1.0136226851851853</v>
      </c>
      <c r="X3385" s="18">
        <v>0.15277777777777779</v>
      </c>
    </row>
    <row r="3386" spans="1:24" hidden="1" x14ac:dyDescent="0.2">
      <c r="A3386" s="1" t="s">
        <v>17033</v>
      </c>
      <c r="B3386" s="1" t="s">
        <v>132</v>
      </c>
      <c r="C3386" s="1" t="s">
        <v>242</v>
      </c>
      <c r="D3386" s="1" t="s">
        <v>251</v>
      </c>
      <c r="E3386" s="1" t="s">
        <v>281</v>
      </c>
      <c r="F3386" s="1" t="s">
        <v>282</v>
      </c>
      <c r="G3386" s="1" t="s">
        <v>110</v>
      </c>
      <c r="H3386" s="1" t="s">
        <v>50</v>
      </c>
      <c r="I3386" s="1" t="s">
        <v>109</v>
      </c>
      <c r="J3386" s="1" t="s">
        <v>4186</v>
      </c>
      <c r="K3386" s="1" t="s">
        <v>114</v>
      </c>
      <c r="L3386" s="1" t="s">
        <v>17034</v>
      </c>
      <c r="M3386" s="1" t="s">
        <v>17035</v>
      </c>
      <c r="N3386" s="1" t="s">
        <v>17036</v>
      </c>
      <c r="O3386" s="1" t="s">
        <v>122</v>
      </c>
      <c r="P3386" s="1" t="s">
        <v>246</v>
      </c>
      <c r="Q3386" s="1" t="s">
        <v>247</v>
      </c>
      <c r="R3386" s="1" t="s">
        <v>17037</v>
      </c>
      <c r="S3386" s="1" t="s">
        <v>16794</v>
      </c>
      <c r="T3386" s="1" t="s">
        <v>17038</v>
      </c>
      <c r="U3386" s="1" t="s">
        <v>17039</v>
      </c>
      <c r="V3386" s="18">
        <v>0</v>
      </c>
      <c r="W3386" s="18">
        <v>0</v>
      </c>
      <c r="X3386" s="18">
        <v>0</v>
      </c>
    </row>
    <row r="3387" spans="1:24" hidden="1" x14ac:dyDescent="0.2">
      <c r="A3387" s="1" t="s">
        <v>17040</v>
      </c>
      <c r="B3387" s="1" t="s">
        <v>132</v>
      </c>
      <c r="C3387" s="1" t="s">
        <v>250</v>
      </c>
      <c r="D3387" s="1" t="s">
        <v>251</v>
      </c>
      <c r="E3387" s="1" t="s">
        <v>252</v>
      </c>
      <c r="F3387" s="1" t="s">
        <v>253</v>
      </c>
      <c r="G3387" s="1" t="s">
        <v>159</v>
      </c>
      <c r="H3387" s="1" t="s">
        <v>36</v>
      </c>
      <c r="I3387" s="1" t="s">
        <v>84</v>
      </c>
      <c r="J3387" s="1" t="s">
        <v>81</v>
      </c>
      <c r="K3387" s="1" t="s">
        <v>129</v>
      </c>
      <c r="L3387" s="1" t="s">
        <v>13741</v>
      </c>
      <c r="M3387" s="1" t="s">
        <v>17041</v>
      </c>
      <c r="N3387" s="1" t="s">
        <v>17042</v>
      </c>
      <c r="O3387" s="1" t="s">
        <v>122</v>
      </c>
      <c r="P3387" s="1" t="s">
        <v>246</v>
      </c>
      <c r="Q3387" s="1" t="s">
        <v>247</v>
      </c>
      <c r="R3387" s="1" t="s">
        <v>17043</v>
      </c>
      <c r="S3387" s="1" t="s">
        <v>16772</v>
      </c>
      <c r="T3387" s="1" t="s">
        <v>13741</v>
      </c>
      <c r="U3387" s="1" t="s">
        <v>255</v>
      </c>
      <c r="V3387" s="18">
        <v>6.7743055555555556E-2</v>
      </c>
      <c r="W3387" s="18">
        <v>7.0069444444444448E-2</v>
      </c>
      <c r="X3387" s="18">
        <v>2.3263888888888887E-3</v>
      </c>
    </row>
    <row r="3388" spans="1:24" hidden="1" x14ac:dyDescent="0.2">
      <c r="A3388" s="1" t="s">
        <v>17044</v>
      </c>
      <c r="B3388" s="1" t="s">
        <v>132</v>
      </c>
      <c r="C3388" s="1" t="s">
        <v>250</v>
      </c>
      <c r="D3388" s="1" t="s">
        <v>251</v>
      </c>
      <c r="E3388" s="1" t="s">
        <v>289</v>
      </c>
      <c r="F3388" s="1" t="s">
        <v>290</v>
      </c>
      <c r="G3388" s="1" t="s">
        <v>110</v>
      </c>
      <c r="H3388" s="1" t="s">
        <v>50</v>
      </c>
      <c r="I3388" s="1" t="s">
        <v>109</v>
      </c>
      <c r="J3388" s="1" t="s">
        <v>81</v>
      </c>
      <c r="K3388" s="1" t="s">
        <v>129</v>
      </c>
      <c r="L3388" s="1" t="s">
        <v>269</v>
      </c>
      <c r="M3388" s="1" t="s">
        <v>17045</v>
      </c>
      <c r="N3388" s="1" t="s">
        <v>17046</v>
      </c>
      <c r="O3388" s="1" t="s">
        <v>122</v>
      </c>
      <c r="P3388" s="1" t="s">
        <v>246</v>
      </c>
      <c r="Q3388" s="1" t="s">
        <v>247</v>
      </c>
      <c r="R3388" s="1" t="s">
        <v>17047</v>
      </c>
      <c r="S3388" s="1" t="s">
        <v>16850</v>
      </c>
      <c r="T3388" s="1" t="s">
        <v>269</v>
      </c>
      <c r="U3388" s="1" t="s">
        <v>369</v>
      </c>
      <c r="V3388" s="18">
        <v>9.4097222222222221E-3</v>
      </c>
      <c r="W3388" s="18">
        <v>1.0138888888888888E-2</v>
      </c>
      <c r="X3388" s="18">
        <v>7.291666666666667E-4</v>
      </c>
    </row>
    <row r="3389" spans="1:24" x14ac:dyDescent="0.2">
      <c r="A3389" s="1" t="s">
        <v>15742</v>
      </c>
      <c r="B3389" s="1" t="s">
        <v>115</v>
      </c>
      <c r="C3389" s="1" t="s">
        <v>15</v>
      </c>
      <c r="D3389" s="1" t="s">
        <v>243</v>
      </c>
      <c r="E3389" s="1" t="s">
        <v>37</v>
      </c>
      <c r="F3389" s="1" t="s">
        <v>144</v>
      </c>
      <c r="G3389" s="1" t="s">
        <v>116</v>
      </c>
      <c r="H3389" s="1" t="s">
        <v>40</v>
      </c>
      <c r="I3389" s="1" t="s">
        <v>117</v>
      </c>
      <c r="J3389" s="1" t="s">
        <v>81</v>
      </c>
      <c r="K3389" s="1" t="s">
        <v>111</v>
      </c>
      <c r="L3389" s="1" t="s">
        <v>15746</v>
      </c>
      <c r="M3389" s="1" t="s">
        <v>17048</v>
      </c>
      <c r="N3389" s="1" t="s">
        <v>17049</v>
      </c>
      <c r="O3389" s="1" t="s">
        <v>122</v>
      </c>
      <c r="P3389" s="1" t="s">
        <v>266</v>
      </c>
      <c r="Q3389" s="1" t="s">
        <v>341</v>
      </c>
      <c r="R3389" s="1" t="s">
        <v>17050</v>
      </c>
      <c r="S3389" s="1" t="s">
        <v>16850</v>
      </c>
      <c r="T3389" s="1" t="s">
        <v>17051</v>
      </c>
      <c r="U3389" s="1" t="s">
        <v>17052</v>
      </c>
      <c r="V3389" s="18">
        <v>0</v>
      </c>
      <c r="W3389" s="18">
        <v>5.9953703703703705E-3</v>
      </c>
      <c r="X3389" s="18">
        <v>5.9953703703703705E-3</v>
      </c>
    </row>
    <row r="3390" spans="1:24" hidden="1" x14ac:dyDescent="0.2">
      <c r="A3390" s="1" t="s">
        <v>15824</v>
      </c>
      <c r="B3390" s="1" t="s">
        <v>124</v>
      </c>
      <c r="C3390" s="1" t="s">
        <v>19</v>
      </c>
      <c r="D3390" s="1" t="s">
        <v>277</v>
      </c>
      <c r="E3390" s="1" t="s">
        <v>62</v>
      </c>
      <c r="F3390" s="1" t="s">
        <v>125</v>
      </c>
      <c r="G3390" s="1" t="s">
        <v>123</v>
      </c>
      <c r="H3390" s="1" t="s">
        <v>50</v>
      </c>
      <c r="I3390" s="1" t="s">
        <v>109</v>
      </c>
      <c r="J3390" s="1" t="s">
        <v>80</v>
      </c>
      <c r="K3390" s="1" t="s">
        <v>129</v>
      </c>
      <c r="L3390" s="1" t="s">
        <v>2203</v>
      </c>
      <c r="M3390" s="1" t="s">
        <v>17053</v>
      </c>
      <c r="N3390" s="1" t="s">
        <v>17053</v>
      </c>
      <c r="O3390" s="1" t="s">
        <v>122</v>
      </c>
      <c r="P3390" s="1" t="s">
        <v>266</v>
      </c>
      <c r="Q3390" s="1" t="s">
        <v>267</v>
      </c>
      <c r="R3390" s="1" t="s">
        <v>17054</v>
      </c>
      <c r="S3390" s="1" t="s">
        <v>16850</v>
      </c>
      <c r="T3390" s="1" t="s">
        <v>6425</v>
      </c>
      <c r="U3390" s="1" t="s">
        <v>17055</v>
      </c>
      <c r="V3390" s="18">
        <v>7.1134259259259258E-2</v>
      </c>
      <c r="W3390" s="18">
        <v>7.3437500000000003E-2</v>
      </c>
      <c r="X3390" s="18">
        <v>2.3032407407407407E-3</v>
      </c>
    </row>
    <row r="3391" spans="1:24" hidden="1" x14ac:dyDescent="0.2">
      <c r="A3391" s="1" t="s">
        <v>17056</v>
      </c>
      <c r="B3391" s="1" t="s">
        <v>132</v>
      </c>
      <c r="C3391" s="1" t="s">
        <v>250</v>
      </c>
      <c r="D3391" s="1" t="s">
        <v>251</v>
      </c>
      <c r="E3391" s="1" t="s">
        <v>13587</v>
      </c>
      <c r="F3391" s="1" t="s">
        <v>451</v>
      </c>
      <c r="G3391" s="1" t="s">
        <v>159</v>
      </c>
      <c r="H3391" s="1" t="s">
        <v>36</v>
      </c>
      <c r="I3391" s="1" t="s">
        <v>84</v>
      </c>
      <c r="J3391" s="1" t="s">
        <v>81</v>
      </c>
      <c r="K3391" s="1" t="s">
        <v>114</v>
      </c>
      <c r="L3391" s="1" t="s">
        <v>17018</v>
      </c>
      <c r="M3391" s="1" t="s">
        <v>17057</v>
      </c>
      <c r="N3391" s="1" t="s">
        <v>17058</v>
      </c>
      <c r="O3391" s="1" t="s">
        <v>122</v>
      </c>
      <c r="P3391" s="1" t="s">
        <v>246</v>
      </c>
      <c r="Q3391" s="1" t="s">
        <v>247</v>
      </c>
      <c r="R3391" s="1" t="s">
        <v>17059</v>
      </c>
      <c r="S3391" s="1" t="s">
        <v>17060</v>
      </c>
      <c r="T3391" s="1" t="s">
        <v>17022</v>
      </c>
      <c r="U3391" s="1" t="s">
        <v>17061</v>
      </c>
      <c r="V3391" s="18">
        <v>7.5462962962962968E-2</v>
      </c>
      <c r="W3391" s="18">
        <v>7.6342592592592587E-2</v>
      </c>
      <c r="X3391" s="18">
        <v>8.7962962962962962E-4</v>
      </c>
    </row>
    <row r="3392" spans="1:24" x14ac:dyDescent="0.2">
      <c r="A3392" s="1" t="s">
        <v>15482</v>
      </c>
      <c r="B3392" s="1" t="s">
        <v>115</v>
      </c>
      <c r="C3392" s="1" t="s">
        <v>18</v>
      </c>
      <c r="D3392" s="1" t="s">
        <v>243</v>
      </c>
      <c r="E3392" s="1" t="s">
        <v>499</v>
      </c>
      <c r="F3392" s="1" t="s">
        <v>405</v>
      </c>
      <c r="G3392" s="1" t="s">
        <v>116</v>
      </c>
      <c r="H3392" s="1" t="s">
        <v>40</v>
      </c>
      <c r="I3392" s="1" t="s">
        <v>117</v>
      </c>
      <c r="J3392" s="1" t="s">
        <v>81</v>
      </c>
      <c r="K3392" s="1" t="s">
        <v>111</v>
      </c>
      <c r="L3392" s="1" t="s">
        <v>15486</v>
      </c>
      <c r="M3392" s="1" t="s">
        <v>17062</v>
      </c>
      <c r="N3392" s="1" t="s">
        <v>17063</v>
      </c>
      <c r="O3392" s="1" t="s">
        <v>122</v>
      </c>
      <c r="P3392" s="1" t="s">
        <v>246</v>
      </c>
      <c r="Q3392" s="1" t="s">
        <v>247</v>
      </c>
      <c r="R3392" s="1" t="s">
        <v>17064</v>
      </c>
      <c r="S3392" s="1" t="s">
        <v>16794</v>
      </c>
      <c r="T3392" s="1" t="s">
        <v>17065</v>
      </c>
      <c r="U3392" s="1" t="s">
        <v>6891</v>
      </c>
      <c r="V3392" s="18">
        <v>0.31203703703703706</v>
      </c>
      <c r="W3392" s="18">
        <v>0.31594907407407408</v>
      </c>
      <c r="X3392" s="18">
        <v>3.9120370370370368E-3</v>
      </c>
    </row>
    <row r="3393" spans="1:24" hidden="1" x14ac:dyDescent="0.2">
      <c r="A3393" s="1" t="s">
        <v>17066</v>
      </c>
      <c r="B3393" s="1" t="s">
        <v>132</v>
      </c>
      <c r="C3393" s="1" t="s">
        <v>250</v>
      </c>
      <c r="D3393" s="1" t="s">
        <v>251</v>
      </c>
      <c r="E3393" s="1" t="s">
        <v>13587</v>
      </c>
      <c r="F3393" s="1" t="s">
        <v>451</v>
      </c>
      <c r="G3393" s="1" t="s">
        <v>159</v>
      </c>
      <c r="H3393" s="1" t="s">
        <v>36</v>
      </c>
      <c r="I3393" s="1" t="s">
        <v>84</v>
      </c>
      <c r="J3393" s="1" t="s">
        <v>81</v>
      </c>
      <c r="K3393" s="1" t="s">
        <v>114</v>
      </c>
      <c r="L3393" s="1" t="s">
        <v>17067</v>
      </c>
      <c r="M3393" s="1" t="s">
        <v>17068</v>
      </c>
      <c r="N3393" s="1" t="s">
        <v>17069</v>
      </c>
      <c r="O3393" s="1" t="s">
        <v>122</v>
      </c>
      <c r="P3393" s="1" t="s">
        <v>246</v>
      </c>
      <c r="Q3393" s="1" t="s">
        <v>247</v>
      </c>
      <c r="R3393" s="1" t="s">
        <v>17070</v>
      </c>
      <c r="S3393" s="1" t="s">
        <v>16850</v>
      </c>
      <c r="T3393" s="1" t="s">
        <v>17067</v>
      </c>
      <c r="V3393" s="18">
        <v>4.1701388888888892E-2</v>
      </c>
      <c r="W3393" s="18">
        <v>4.2557870370370371E-2</v>
      </c>
      <c r="X3393" s="18">
        <v>8.564814814814815E-4</v>
      </c>
    </row>
    <row r="3394" spans="1:24" x14ac:dyDescent="0.2">
      <c r="A3394" s="1" t="s">
        <v>15406</v>
      </c>
      <c r="B3394" s="1" t="s">
        <v>167</v>
      </c>
      <c r="C3394" s="1" t="s">
        <v>22</v>
      </c>
      <c r="D3394" s="1" t="s">
        <v>243</v>
      </c>
      <c r="E3394" s="1" t="s">
        <v>46</v>
      </c>
      <c r="F3394" s="1" t="s">
        <v>144</v>
      </c>
      <c r="G3394" s="1" t="s">
        <v>116</v>
      </c>
      <c r="H3394" s="1" t="s">
        <v>40</v>
      </c>
      <c r="I3394" s="1" t="s">
        <v>117</v>
      </c>
      <c r="J3394" s="1" t="s">
        <v>81</v>
      </c>
      <c r="K3394" s="1" t="s">
        <v>169</v>
      </c>
      <c r="L3394" s="1" t="s">
        <v>15410</v>
      </c>
      <c r="M3394" s="1" t="s">
        <v>17071</v>
      </c>
      <c r="N3394" s="1" t="s">
        <v>17072</v>
      </c>
      <c r="O3394" s="1" t="s">
        <v>122</v>
      </c>
      <c r="P3394" s="1" t="s">
        <v>266</v>
      </c>
      <c r="Q3394" s="1" t="s">
        <v>330</v>
      </c>
      <c r="R3394" s="1" t="s">
        <v>17073</v>
      </c>
      <c r="S3394" s="1" t="s">
        <v>16794</v>
      </c>
      <c r="T3394" s="1" t="s">
        <v>17074</v>
      </c>
      <c r="U3394" s="1" t="s">
        <v>331</v>
      </c>
      <c r="V3394" s="18">
        <v>6.7592592592592591E-3</v>
      </c>
      <c r="W3394" s="18">
        <v>2.8900462962962965E-2</v>
      </c>
      <c r="X3394" s="18">
        <v>2.2141203703703705E-2</v>
      </c>
    </row>
    <row r="3395" spans="1:24" hidden="1" x14ac:dyDescent="0.2">
      <c r="A3395" s="1" t="s">
        <v>17075</v>
      </c>
      <c r="B3395" s="1" t="s">
        <v>164</v>
      </c>
      <c r="C3395" s="1" t="s">
        <v>295</v>
      </c>
      <c r="D3395" s="1" t="s">
        <v>296</v>
      </c>
      <c r="E3395" s="1" t="s">
        <v>297</v>
      </c>
      <c r="F3395" s="1" t="s">
        <v>298</v>
      </c>
      <c r="G3395" s="1" t="s">
        <v>110</v>
      </c>
      <c r="H3395" s="1" t="s">
        <v>50</v>
      </c>
      <c r="I3395" s="1" t="s">
        <v>109</v>
      </c>
      <c r="J3395" s="1" t="s">
        <v>4186</v>
      </c>
      <c r="K3395" s="1" t="s">
        <v>129</v>
      </c>
      <c r="L3395" s="1" t="s">
        <v>17076</v>
      </c>
      <c r="M3395" s="1" t="s">
        <v>17077</v>
      </c>
      <c r="N3395" s="1" t="s">
        <v>17078</v>
      </c>
      <c r="O3395" s="1" t="s">
        <v>122</v>
      </c>
      <c r="P3395" s="1" t="s">
        <v>266</v>
      </c>
      <c r="Q3395" s="1" t="s">
        <v>283</v>
      </c>
      <c r="R3395" s="1" t="s">
        <v>17079</v>
      </c>
      <c r="S3395" s="1" t="s">
        <v>16904</v>
      </c>
      <c r="U3395" s="1" t="s">
        <v>17080</v>
      </c>
      <c r="V3395" s="18">
        <v>0</v>
      </c>
      <c r="W3395" s="18">
        <v>0</v>
      </c>
      <c r="X3395" s="18">
        <v>0</v>
      </c>
    </row>
    <row r="3396" spans="1:24" hidden="1" x14ac:dyDescent="0.2">
      <c r="A3396" s="1" t="s">
        <v>17081</v>
      </c>
      <c r="B3396" s="1" t="s">
        <v>164</v>
      </c>
      <c r="C3396" s="1" t="s">
        <v>295</v>
      </c>
      <c r="D3396" s="1" t="s">
        <v>296</v>
      </c>
      <c r="E3396" s="1" t="s">
        <v>297</v>
      </c>
      <c r="F3396" s="1" t="s">
        <v>298</v>
      </c>
      <c r="G3396" s="1" t="s">
        <v>110</v>
      </c>
      <c r="H3396" s="1" t="s">
        <v>50</v>
      </c>
      <c r="I3396" s="1" t="s">
        <v>109</v>
      </c>
      <c r="J3396" s="1" t="s">
        <v>4186</v>
      </c>
      <c r="K3396" s="1" t="s">
        <v>129</v>
      </c>
      <c r="L3396" s="1" t="s">
        <v>299</v>
      </c>
      <c r="M3396" s="1" t="s">
        <v>17082</v>
      </c>
      <c r="N3396" s="1" t="s">
        <v>17083</v>
      </c>
      <c r="O3396" s="1" t="s">
        <v>122</v>
      </c>
      <c r="P3396" s="1" t="s">
        <v>266</v>
      </c>
      <c r="Q3396" s="1" t="s">
        <v>283</v>
      </c>
      <c r="R3396" s="1" t="s">
        <v>17084</v>
      </c>
      <c r="S3396" s="1" t="s">
        <v>16937</v>
      </c>
      <c r="V3396" s="18">
        <v>0</v>
      </c>
      <c r="W3396" s="18">
        <v>0</v>
      </c>
      <c r="X3396" s="18">
        <v>0</v>
      </c>
    </row>
    <row r="3397" spans="1:24" hidden="1" x14ac:dyDescent="0.2">
      <c r="A3397" s="1" t="s">
        <v>17085</v>
      </c>
      <c r="B3397" s="1" t="s">
        <v>132</v>
      </c>
      <c r="C3397" s="1" t="s">
        <v>256</v>
      </c>
      <c r="D3397" s="1" t="s">
        <v>257</v>
      </c>
      <c r="E3397" s="1" t="s">
        <v>289</v>
      </c>
      <c r="F3397" s="1" t="s">
        <v>218</v>
      </c>
      <c r="G3397" s="1" t="s">
        <v>116</v>
      </c>
      <c r="H3397" s="1" t="s">
        <v>40</v>
      </c>
      <c r="I3397" s="1" t="s">
        <v>117</v>
      </c>
      <c r="J3397" s="1" t="s">
        <v>81</v>
      </c>
      <c r="K3397" s="1" t="s">
        <v>129</v>
      </c>
      <c r="L3397" s="1" t="s">
        <v>873</v>
      </c>
      <c r="M3397" s="1" t="s">
        <v>17086</v>
      </c>
      <c r="N3397" s="1" t="s">
        <v>17087</v>
      </c>
      <c r="O3397" s="1" t="s">
        <v>122</v>
      </c>
      <c r="P3397" s="1" t="s">
        <v>199</v>
      </c>
      <c r="Q3397" s="1" t="s">
        <v>115</v>
      </c>
      <c r="R3397" s="1" t="s">
        <v>17088</v>
      </c>
      <c r="S3397" s="1" t="s">
        <v>16937</v>
      </c>
      <c r="T3397" s="1" t="s">
        <v>17089</v>
      </c>
      <c r="U3397" s="1" t="s">
        <v>262</v>
      </c>
      <c r="V3397" s="18">
        <v>1.0798611111111111E-2</v>
      </c>
      <c r="W3397" s="18">
        <v>1.7048611111111112E-2</v>
      </c>
      <c r="X3397" s="18">
        <v>6.2500000000000003E-3</v>
      </c>
    </row>
    <row r="3398" spans="1:24" x14ac:dyDescent="0.2">
      <c r="A3398" s="1" t="s">
        <v>15691</v>
      </c>
      <c r="B3398" s="1" t="s">
        <v>115</v>
      </c>
      <c r="C3398" s="1" t="s">
        <v>13</v>
      </c>
      <c r="D3398" s="1" t="s">
        <v>243</v>
      </c>
      <c r="E3398" s="1" t="s">
        <v>37</v>
      </c>
      <c r="F3398" s="1" t="s">
        <v>144</v>
      </c>
      <c r="G3398" s="1" t="s">
        <v>116</v>
      </c>
      <c r="H3398" s="1" t="s">
        <v>40</v>
      </c>
      <c r="I3398" s="1" t="s">
        <v>117</v>
      </c>
      <c r="J3398" s="1" t="s">
        <v>81</v>
      </c>
      <c r="K3398" s="1" t="s">
        <v>13977</v>
      </c>
      <c r="L3398" s="1" t="s">
        <v>15695</v>
      </c>
      <c r="M3398" s="1" t="s">
        <v>17090</v>
      </c>
      <c r="N3398" s="1" t="s">
        <v>17091</v>
      </c>
      <c r="O3398" s="1" t="s">
        <v>122</v>
      </c>
      <c r="P3398" s="1" t="s">
        <v>266</v>
      </c>
      <c r="Q3398" s="1" t="s">
        <v>341</v>
      </c>
      <c r="R3398" s="1" t="s">
        <v>17092</v>
      </c>
      <c r="S3398" s="1" t="s">
        <v>16850</v>
      </c>
      <c r="T3398" s="1" t="s">
        <v>17093</v>
      </c>
      <c r="U3398" s="1" t="s">
        <v>17094</v>
      </c>
      <c r="V3398" s="18">
        <v>5.2662037037037035E-3</v>
      </c>
      <c r="W3398" s="18">
        <v>9.8726851851851857E-3</v>
      </c>
      <c r="X3398" s="18">
        <v>4.6064814814814814E-3</v>
      </c>
    </row>
    <row r="3399" spans="1:24" x14ac:dyDescent="0.2">
      <c r="A3399" s="1" t="s">
        <v>15462</v>
      </c>
      <c r="B3399" s="1" t="s">
        <v>112</v>
      </c>
      <c r="C3399" s="1" t="s">
        <v>18</v>
      </c>
      <c r="D3399" s="1" t="s">
        <v>17</v>
      </c>
      <c r="E3399" s="1" t="s">
        <v>57</v>
      </c>
      <c r="F3399" s="1" t="s">
        <v>113</v>
      </c>
      <c r="G3399" s="1" t="s">
        <v>110</v>
      </c>
      <c r="H3399" s="1" t="s">
        <v>50</v>
      </c>
      <c r="I3399" s="1" t="s">
        <v>109</v>
      </c>
      <c r="J3399" s="1" t="s">
        <v>81</v>
      </c>
      <c r="K3399" s="1" t="s">
        <v>111</v>
      </c>
      <c r="L3399" s="1" t="s">
        <v>15466</v>
      </c>
      <c r="M3399" s="1" t="s">
        <v>17095</v>
      </c>
      <c r="N3399" s="1" t="s">
        <v>17096</v>
      </c>
      <c r="O3399" s="1" t="s">
        <v>122</v>
      </c>
      <c r="P3399" s="1" t="s">
        <v>266</v>
      </c>
      <c r="Q3399" s="1" t="s">
        <v>267</v>
      </c>
      <c r="R3399" s="1" t="s">
        <v>17097</v>
      </c>
      <c r="S3399" s="1" t="s">
        <v>16794</v>
      </c>
      <c r="T3399" s="1" t="s">
        <v>15466</v>
      </c>
      <c r="U3399" s="1" t="s">
        <v>17098</v>
      </c>
      <c r="V3399" s="18">
        <v>0</v>
      </c>
      <c r="W3399" s="18">
        <v>7.7083333333333335E-3</v>
      </c>
      <c r="X3399" s="18">
        <v>7.7083333333333335E-3</v>
      </c>
    </row>
    <row r="3400" spans="1:24" x14ac:dyDescent="0.2">
      <c r="A3400" s="1" t="s">
        <v>15767</v>
      </c>
      <c r="B3400" s="1" t="s">
        <v>112</v>
      </c>
      <c r="C3400" s="1" t="s">
        <v>18</v>
      </c>
      <c r="D3400" s="1" t="s">
        <v>18</v>
      </c>
      <c r="E3400" s="1" t="s">
        <v>499</v>
      </c>
      <c r="F3400" s="1" t="s">
        <v>1770</v>
      </c>
      <c r="G3400" s="1" t="s">
        <v>110</v>
      </c>
      <c r="H3400" s="1" t="s">
        <v>50</v>
      </c>
      <c r="I3400" s="1" t="s">
        <v>109</v>
      </c>
      <c r="J3400" s="1" t="s">
        <v>81</v>
      </c>
      <c r="K3400" s="1" t="s">
        <v>111</v>
      </c>
      <c r="L3400" s="1" t="s">
        <v>15771</v>
      </c>
      <c r="M3400" s="1" t="s">
        <v>17099</v>
      </c>
      <c r="N3400" s="1" t="s">
        <v>17100</v>
      </c>
      <c r="O3400" s="1" t="s">
        <v>122</v>
      </c>
      <c r="P3400" s="1" t="s">
        <v>266</v>
      </c>
      <c r="Q3400" s="1" t="s">
        <v>267</v>
      </c>
      <c r="R3400" s="1" t="s">
        <v>17101</v>
      </c>
      <c r="S3400" s="1" t="s">
        <v>16850</v>
      </c>
      <c r="T3400" s="1" t="s">
        <v>6115</v>
      </c>
      <c r="U3400" s="1" t="s">
        <v>6339</v>
      </c>
      <c r="V3400" s="18">
        <v>0</v>
      </c>
      <c r="W3400" s="18">
        <v>1.4930555555555556E-3</v>
      </c>
      <c r="X3400" s="18">
        <v>1.4930555555555556E-3</v>
      </c>
    </row>
    <row r="3401" spans="1:24" x14ac:dyDescent="0.2">
      <c r="A3401" s="1" t="s">
        <v>15516</v>
      </c>
      <c r="B3401" s="1" t="s">
        <v>115</v>
      </c>
      <c r="C3401" s="1" t="s">
        <v>18</v>
      </c>
      <c r="D3401" s="1" t="s">
        <v>243</v>
      </c>
      <c r="E3401" s="1" t="s">
        <v>58</v>
      </c>
      <c r="F3401" s="1" t="s">
        <v>405</v>
      </c>
      <c r="G3401" s="1" t="s">
        <v>116</v>
      </c>
      <c r="H3401" s="1" t="s">
        <v>40</v>
      </c>
      <c r="I3401" s="1" t="s">
        <v>117</v>
      </c>
      <c r="J3401" s="1" t="s">
        <v>81</v>
      </c>
      <c r="K3401" s="1" t="s">
        <v>111</v>
      </c>
      <c r="L3401" s="1" t="s">
        <v>15520</v>
      </c>
      <c r="M3401" s="1" t="s">
        <v>17102</v>
      </c>
      <c r="N3401" s="1" t="s">
        <v>17103</v>
      </c>
      <c r="O3401" s="1" t="s">
        <v>122</v>
      </c>
      <c r="P3401" s="1" t="s">
        <v>246</v>
      </c>
      <c r="Q3401" s="1" t="s">
        <v>247</v>
      </c>
      <c r="R3401" s="1" t="s">
        <v>17104</v>
      </c>
      <c r="S3401" s="1" t="s">
        <v>16794</v>
      </c>
      <c r="T3401" s="1" t="s">
        <v>17105</v>
      </c>
      <c r="V3401" s="18">
        <v>0.22585648148148149</v>
      </c>
      <c r="W3401" s="18">
        <v>0.23733796296296297</v>
      </c>
      <c r="X3401" s="18">
        <v>1.1481481481481481E-2</v>
      </c>
    </row>
    <row r="3402" spans="1:24" hidden="1" x14ac:dyDescent="0.2">
      <c r="A3402" s="1" t="s">
        <v>17106</v>
      </c>
      <c r="B3402" s="1" t="s">
        <v>164</v>
      </c>
      <c r="C3402" s="1" t="s">
        <v>242</v>
      </c>
      <c r="D3402" s="1" t="s">
        <v>251</v>
      </c>
      <c r="E3402" s="1" t="s">
        <v>286</v>
      </c>
      <c r="F3402" s="1" t="s">
        <v>287</v>
      </c>
      <c r="G3402" s="1" t="s">
        <v>110</v>
      </c>
      <c r="H3402" s="1" t="s">
        <v>50</v>
      </c>
      <c r="I3402" s="1" t="s">
        <v>109</v>
      </c>
      <c r="J3402" s="1" t="s">
        <v>81</v>
      </c>
      <c r="K3402" s="1" t="s">
        <v>114</v>
      </c>
      <c r="L3402" s="1" t="s">
        <v>14138</v>
      </c>
      <c r="M3402" s="1" t="s">
        <v>17107</v>
      </c>
      <c r="N3402" s="1" t="s">
        <v>17108</v>
      </c>
      <c r="O3402" s="1" t="s">
        <v>122</v>
      </c>
      <c r="P3402" s="1" t="s">
        <v>246</v>
      </c>
      <c r="Q3402" s="1" t="s">
        <v>247</v>
      </c>
      <c r="R3402" s="1" t="s">
        <v>17109</v>
      </c>
      <c r="S3402" s="1" t="s">
        <v>16772</v>
      </c>
      <c r="T3402" s="1" t="s">
        <v>17110</v>
      </c>
      <c r="U3402" s="1" t="s">
        <v>276</v>
      </c>
      <c r="V3402" s="18">
        <v>0</v>
      </c>
      <c r="W3402" s="18">
        <v>2.2187499999999999E-2</v>
      </c>
      <c r="X3402" s="18">
        <v>2.2187499999999999E-2</v>
      </c>
    </row>
    <row r="3403" spans="1:24" hidden="1" x14ac:dyDescent="0.2">
      <c r="A3403" s="1" t="s">
        <v>17111</v>
      </c>
      <c r="B3403" s="1" t="s">
        <v>164</v>
      </c>
      <c r="C3403" s="1" t="s">
        <v>242</v>
      </c>
      <c r="D3403" s="1" t="s">
        <v>251</v>
      </c>
      <c r="E3403" s="1" t="s">
        <v>286</v>
      </c>
      <c r="F3403" s="1" t="s">
        <v>287</v>
      </c>
      <c r="G3403" s="1" t="s">
        <v>110</v>
      </c>
      <c r="H3403" s="1" t="s">
        <v>50</v>
      </c>
      <c r="I3403" s="1" t="s">
        <v>109</v>
      </c>
      <c r="J3403" s="1" t="s">
        <v>81</v>
      </c>
      <c r="K3403" s="1" t="s">
        <v>114</v>
      </c>
      <c r="L3403" s="1" t="s">
        <v>17112</v>
      </c>
      <c r="M3403" s="1" t="s">
        <v>17113</v>
      </c>
      <c r="N3403" s="1" t="s">
        <v>17114</v>
      </c>
      <c r="O3403" s="1" t="s">
        <v>122</v>
      </c>
      <c r="P3403" s="1" t="s">
        <v>246</v>
      </c>
      <c r="Q3403" s="1" t="s">
        <v>247</v>
      </c>
      <c r="R3403" s="1" t="s">
        <v>17115</v>
      </c>
      <c r="S3403" s="1" t="s">
        <v>16943</v>
      </c>
      <c r="T3403" s="1" t="s">
        <v>17116</v>
      </c>
      <c r="U3403" s="1" t="s">
        <v>276</v>
      </c>
      <c r="V3403" s="18">
        <v>0</v>
      </c>
      <c r="W3403" s="18">
        <v>3.1898148148148148E-2</v>
      </c>
      <c r="X3403" s="18">
        <v>3.1898148148148148E-2</v>
      </c>
    </row>
    <row r="3404" spans="1:24" hidden="1" x14ac:dyDescent="0.2">
      <c r="A3404" s="1" t="s">
        <v>17117</v>
      </c>
      <c r="B3404" s="1" t="s">
        <v>173</v>
      </c>
      <c r="C3404" s="1" t="s">
        <v>250</v>
      </c>
      <c r="D3404" s="1" t="s">
        <v>251</v>
      </c>
      <c r="E3404" s="1" t="s">
        <v>13587</v>
      </c>
      <c r="F3404" s="1" t="s">
        <v>451</v>
      </c>
      <c r="G3404" s="1" t="s">
        <v>159</v>
      </c>
      <c r="H3404" s="1" t="s">
        <v>36</v>
      </c>
      <c r="I3404" s="1" t="s">
        <v>84</v>
      </c>
      <c r="J3404" s="1" t="s">
        <v>81</v>
      </c>
      <c r="K3404" s="1" t="s">
        <v>114</v>
      </c>
      <c r="L3404" s="1" t="s">
        <v>17118</v>
      </c>
      <c r="M3404" s="1" t="s">
        <v>17119</v>
      </c>
      <c r="N3404" s="1" t="s">
        <v>17120</v>
      </c>
      <c r="O3404" s="1" t="s">
        <v>122</v>
      </c>
      <c r="P3404" s="1" t="s">
        <v>246</v>
      </c>
      <c r="Q3404" s="1" t="s">
        <v>247</v>
      </c>
      <c r="R3404" s="1" t="s">
        <v>17121</v>
      </c>
      <c r="S3404" s="1" t="s">
        <v>16904</v>
      </c>
      <c r="T3404" s="1" t="s">
        <v>17118</v>
      </c>
      <c r="U3404" s="1" t="s">
        <v>14580</v>
      </c>
      <c r="V3404" s="18">
        <v>1.3194444444444445E-3</v>
      </c>
      <c r="W3404" s="18">
        <v>2.0833333333333333E-3</v>
      </c>
      <c r="X3404" s="18">
        <v>7.6388888888888893E-4</v>
      </c>
    </row>
    <row r="3405" spans="1:24" x14ac:dyDescent="0.2">
      <c r="A3405" s="1" t="s">
        <v>15752</v>
      </c>
      <c r="B3405" s="1" t="s">
        <v>115</v>
      </c>
      <c r="C3405" s="1" t="s">
        <v>14</v>
      </c>
      <c r="D3405" s="1" t="s">
        <v>243</v>
      </c>
      <c r="E3405" s="1" t="s">
        <v>51</v>
      </c>
      <c r="F3405" s="1" t="s">
        <v>144</v>
      </c>
      <c r="G3405" s="1" t="s">
        <v>116</v>
      </c>
      <c r="H3405" s="1" t="s">
        <v>40</v>
      </c>
      <c r="I3405" s="1" t="s">
        <v>117</v>
      </c>
      <c r="J3405" s="1" t="s">
        <v>81</v>
      </c>
      <c r="K3405" s="1" t="s">
        <v>111</v>
      </c>
      <c r="L3405" s="1" t="s">
        <v>15756</v>
      </c>
      <c r="M3405" s="1" t="s">
        <v>17122</v>
      </c>
      <c r="N3405" s="1" t="s">
        <v>17123</v>
      </c>
      <c r="O3405" s="1" t="s">
        <v>122</v>
      </c>
      <c r="P3405" s="1" t="s">
        <v>246</v>
      </c>
      <c r="Q3405" s="1" t="s">
        <v>247</v>
      </c>
      <c r="R3405" s="1" t="s">
        <v>17124</v>
      </c>
      <c r="S3405" s="1" t="s">
        <v>16850</v>
      </c>
      <c r="T3405" s="1" t="s">
        <v>17125</v>
      </c>
      <c r="V3405" s="18">
        <v>0.90618055555555554</v>
      </c>
      <c r="W3405" s="18">
        <v>0.96315972222222224</v>
      </c>
      <c r="X3405" s="18">
        <v>5.6979166666666664E-2</v>
      </c>
    </row>
    <row r="3406" spans="1:24" hidden="1" x14ac:dyDescent="0.2">
      <c r="A3406" s="1" t="s">
        <v>15747</v>
      </c>
      <c r="B3406" s="1" t="s">
        <v>152</v>
      </c>
      <c r="C3406" s="1" t="s">
        <v>20</v>
      </c>
      <c r="D3406" s="1" t="s">
        <v>242</v>
      </c>
      <c r="E3406" s="1" t="s">
        <v>65</v>
      </c>
      <c r="F3406" s="1" t="s">
        <v>198</v>
      </c>
      <c r="G3406" s="1" t="s">
        <v>110</v>
      </c>
      <c r="H3406" s="1" t="s">
        <v>50</v>
      </c>
      <c r="I3406" s="1" t="s">
        <v>109</v>
      </c>
      <c r="J3406" s="1" t="s">
        <v>80</v>
      </c>
      <c r="K3406" s="1" t="s">
        <v>111</v>
      </c>
      <c r="L3406" s="1" t="s">
        <v>15751</v>
      </c>
      <c r="M3406" s="1" t="s">
        <v>17126</v>
      </c>
      <c r="N3406" s="1" t="s">
        <v>17127</v>
      </c>
      <c r="O3406" s="1" t="s">
        <v>122</v>
      </c>
      <c r="P3406" s="1" t="s">
        <v>266</v>
      </c>
      <c r="Q3406" s="1" t="s">
        <v>417</v>
      </c>
      <c r="R3406" s="1" t="s">
        <v>17128</v>
      </c>
      <c r="S3406" s="1" t="s">
        <v>16850</v>
      </c>
      <c r="T3406" s="1" t="s">
        <v>17129</v>
      </c>
      <c r="U3406" s="1" t="s">
        <v>17130</v>
      </c>
      <c r="V3406" s="18">
        <v>0.59215277777777775</v>
      </c>
      <c r="W3406" s="18">
        <v>0.59909722222222217</v>
      </c>
      <c r="X3406" s="18">
        <v>6.9444444444444441E-3</v>
      </c>
    </row>
    <row r="3407" spans="1:24" hidden="1" x14ac:dyDescent="0.2">
      <c r="A3407" s="1" t="s">
        <v>17131</v>
      </c>
      <c r="B3407" s="1" t="s">
        <v>132</v>
      </c>
      <c r="C3407" s="1" t="s">
        <v>309</v>
      </c>
      <c r="D3407" s="1" t="s">
        <v>257</v>
      </c>
      <c r="E3407" s="1" t="s">
        <v>284</v>
      </c>
      <c r="F3407" s="1" t="s">
        <v>471</v>
      </c>
      <c r="G3407" s="1" t="s">
        <v>116</v>
      </c>
      <c r="H3407" s="1" t="s">
        <v>40</v>
      </c>
      <c r="I3407" s="1" t="s">
        <v>117</v>
      </c>
      <c r="J3407" s="1" t="s">
        <v>81</v>
      </c>
      <c r="K3407" s="1" t="s">
        <v>427</v>
      </c>
      <c r="L3407" s="1" t="s">
        <v>428</v>
      </c>
      <c r="M3407" s="1" t="s">
        <v>17132</v>
      </c>
      <c r="N3407" s="1" t="s">
        <v>17133</v>
      </c>
      <c r="O3407" s="1" t="s">
        <v>122</v>
      </c>
      <c r="P3407" s="1" t="s">
        <v>199</v>
      </c>
      <c r="Q3407" s="1" t="s">
        <v>115</v>
      </c>
      <c r="R3407" s="1" t="s">
        <v>17134</v>
      </c>
      <c r="S3407" s="1" t="s">
        <v>16904</v>
      </c>
      <c r="T3407" s="1" t="s">
        <v>17135</v>
      </c>
      <c r="V3407" s="18">
        <v>1.5162037037037036E-3</v>
      </c>
      <c r="W3407" s="18">
        <v>6.5509259259259262E-3</v>
      </c>
      <c r="X3407" s="18">
        <v>5.0347222222222225E-3</v>
      </c>
    </row>
    <row r="3408" spans="1:24" hidden="1" x14ac:dyDescent="0.2">
      <c r="A3408" s="1" t="s">
        <v>17136</v>
      </c>
      <c r="B3408" s="1" t="s">
        <v>173</v>
      </c>
      <c r="C3408" s="1" t="s">
        <v>250</v>
      </c>
      <c r="D3408" s="1" t="s">
        <v>251</v>
      </c>
      <c r="E3408" s="1" t="s">
        <v>13587</v>
      </c>
      <c r="F3408" s="1" t="s">
        <v>451</v>
      </c>
      <c r="G3408" s="1" t="s">
        <v>159</v>
      </c>
      <c r="H3408" s="1" t="s">
        <v>36</v>
      </c>
      <c r="I3408" s="1" t="s">
        <v>84</v>
      </c>
      <c r="J3408" s="1" t="s">
        <v>81</v>
      </c>
      <c r="K3408" s="1" t="s">
        <v>114</v>
      </c>
      <c r="L3408" s="1" t="s">
        <v>16994</v>
      </c>
      <c r="M3408" s="1" t="s">
        <v>17137</v>
      </c>
      <c r="N3408" s="1" t="s">
        <v>17138</v>
      </c>
      <c r="O3408" s="1" t="s">
        <v>122</v>
      </c>
      <c r="P3408" s="1" t="s">
        <v>246</v>
      </c>
      <c r="Q3408" s="1" t="s">
        <v>247</v>
      </c>
      <c r="R3408" s="1" t="s">
        <v>17139</v>
      </c>
      <c r="S3408" s="1" t="s">
        <v>17060</v>
      </c>
      <c r="T3408" s="1" t="s">
        <v>17140</v>
      </c>
      <c r="U3408" s="1" t="s">
        <v>17141</v>
      </c>
      <c r="V3408" s="18">
        <v>2.6956018518518518E-2</v>
      </c>
      <c r="W3408" s="18">
        <v>2.7858796296296295E-2</v>
      </c>
      <c r="X3408" s="18">
        <v>9.0277777777777774E-4</v>
      </c>
    </row>
    <row r="3409" spans="1:24" hidden="1" x14ac:dyDescent="0.2">
      <c r="A3409" s="1" t="s">
        <v>15841</v>
      </c>
      <c r="B3409" s="1" t="s">
        <v>124</v>
      </c>
      <c r="C3409" s="1" t="s">
        <v>14</v>
      </c>
      <c r="D3409" s="1" t="s">
        <v>6209</v>
      </c>
      <c r="E3409" s="1" t="s">
        <v>51</v>
      </c>
      <c r="F3409" s="1" t="s">
        <v>125</v>
      </c>
      <c r="G3409" s="1" t="s">
        <v>123</v>
      </c>
      <c r="H3409" s="1" t="s">
        <v>50</v>
      </c>
      <c r="I3409" s="1" t="s">
        <v>109</v>
      </c>
      <c r="J3409" s="1" t="s">
        <v>80</v>
      </c>
      <c r="K3409" s="1" t="s">
        <v>488</v>
      </c>
      <c r="L3409" s="1" t="s">
        <v>15844</v>
      </c>
      <c r="M3409" s="1" t="s">
        <v>17142</v>
      </c>
      <c r="N3409" s="1" t="s">
        <v>17142</v>
      </c>
      <c r="O3409" s="1" t="s">
        <v>122</v>
      </c>
      <c r="P3409" s="1" t="s">
        <v>278</v>
      </c>
      <c r="Q3409" s="1" t="s">
        <v>278</v>
      </c>
      <c r="R3409" s="1" t="s">
        <v>17143</v>
      </c>
      <c r="S3409" s="1" t="s">
        <v>16850</v>
      </c>
      <c r="T3409" s="1" t="s">
        <v>17144</v>
      </c>
      <c r="U3409" s="1" t="s">
        <v>17145</v>
      </c>
      <c r="V3409" s="18">
        <v>0.21427083333333333</v>
      </c>
      <c r="W3409" s="18">
        <v>0.3820486111111111</v>
      </c>
      <c r="X3409" s="18">
        <v>0.16777777777777778</v>
      </c>
    </row>
    <row r="3410" spans="1:24" hidden="1" x14ac:dyDescent="0.2">
      <c r="A3410" s="1" t="s">
        <v>15875</v>
      </c>
      <c r="B3410" s="1" t="s">
        <v>124</v>
      </c>
      <c r="C3410" s="1" t="s">
        <v>18</v>
      </c>
      <c r="D3410" s="1" t="s">
        <v>277</v>
      </c>
      <c r="E3410" s="1" t="s">
        <v>57</v>
      </c>
      <c r="F3410" s="1" t="s">
        <v>125</v>
      </c>
      <c r="G3410" s="1" t="s">
        <v>123</v>
      </c>
      <c r="H3410" s="1" t="s">
        <v>50</v>
      </c>
      <c r="I3410" s="1" t="s">
        <v>109</v>
      </c>
      <c r="J3410" s="1" t="s">
        <v>80</v>
      </c>
      <c r="K3410" s="1" t="s">
        <v>430</v>
      </c>
      <c r="L3410" s="1" t="s">
        <v>15878</v>
      </c>
      <c r="M3410" s="1" t="s">
        <v>17146</v>
      </c>
      <c r="N3410" s="1" t="s">
        <v>17146</v>
      </c>
      <c r="O3410" s="1" t="s">
        <v>122</v>
      </c>
      <c r="P3410" s="1" t="s">
        <v>278</v>
      </c>
      <c r="Q3410" s="1" t="s">
        <v>278</v>
      </c>
      <c r="R3410" s="1" t="s">
        <v>17147</v>
      </c>
      <c r="S3410" s="1" t="s">
        <v>16937</v>
      </c>
      <c r="T3410" s="1" t="s">
        <v>17148</v>
      </c>
      <c r="U3410" s="1" t="s">
        <v>17149</v>
      </c>
      <c r="V3410" s="18">
        <v>0.78613425925925928</v>
      </c>
      <c r="W3410" s="18">
        <v>0.85775462962962967</v>
      </c>
      <c r="X3410" s="18">
        <v>7.1620370370370376E-2</v>
      </c>
    </row>
    <row r="3411" spans="1:24" x14ac:dyDescent="0.2">
      <c r="A3411" s="1" t="s">
        <v>15511</v>
      </c>
      <c r="B3411" s="1" t="s">
        <v>112</v>
      </c>
      <c r="C3411" s="1" t="s">
        <v>18</v>
      </c>
      <c r="D3411" s="1" t="s">
        <v>18</v>
      </c>
      <c r="E3411" s="1" t="s">
        <v>499</v>
      </c>
      <c r="F3411" s="1" t="s">
        <v>1770</v>
      </c>
      <c r="G3411" s="1" t="s">
        <v>110</v>
      </c>
      <c r="H3411" s="1" t="s">
        <v>50</v>
      </c>
      <c r="I3411" s="1" t="s">
        <v>109</v>
      </c>
      <c r="J3411" s="1" t="s">
        <v>81</v>
      </c>
      <c r="K3411" s="1" t="s">
        <v>111</v>
      </c>
      <c r="L3411" s="1" t="s">
        <v>15515</v>
      </c>
      <c r="M3411" s="1" t="s">
        <v>17150</v>
      </c>
      <c r="N3411" s="1" t="s">
        <v>17151</v>
      </c>
      <c r="O3411" s="1" t="s">
        <v>122</v>
      </c>
      <c r="P3411" s="1" t="s">
        <v>266</v>
      </c>
      <c r="Q3411" s="1" t="s">
        <v>267</v>
      </c>
      <c r="R3411" s="1" t="s">
        <v>17152</v>
      </c>
      <c r="S3411" s="1" t="s">
        <v>16794</v>
      </c>
      <c r="T3411" s="1" t="s">
        <v>6115</v>
      </c>
      <c r="U3411" s="1" t="s">
        <v>6891</v>
      </c>
      <c r="V3411" s="18">
        <v>0</v>
      </c>
      <c r="W3411" s="18">
        <v>3.5196759259259261E-2</v>
      </c>
      <c r="X3411" s="18">
        <v>3.5196759259259261E-2</v>
      </c>
    </row>
    <row r="3412" spans="1:24" hidden="1" x14ac:dyDescent="0.2">
      <c r="A3412" s="1" t="s">
        <v>17153</v>
      </c>
      <c r="B3412" s="1" t="s">
        <v>132</v>
      </c>
      <c r="C3412" s="1" t="s">
        <v>251</v>
      </c>
      <c r="D3412" s="1" t="s">
        <v>374</v>
      </c>
      <c r="E3412" s="1" t="s">
        <v>320</v>
      </c>
      <c r="F3412" s="1" t="s">
        <v>442</v>
      </c>
      <c r="G3412" s="1" t="s">
        <v>116</v>
      </c>
      <c r="H3412" s="1" t="s">
        <v>40</v>
      </c>
      <c r="I3412" s="1" t="s">
        <v>117</v>
      </c>
      <c r="J3412" s="1" t="s">
        <v>81</v>
      </c>
      <c r="K3412" s="1" t="s">
        <v>337</v>
      </c>
      <c r="L3412" s="1" t="s">
        <v>466</v>
      </c>
      <c r="M3412" s="1" t="s">
        <v>17154</v>
      </c>
      <c r="N3412" s="1" t="s">
        <v>17155</v>
      </c>
      <c r="O3412" s="1" t="s">
        <v>122</v>
      </c>
      <c r="P3412" s="1" t="s">
        <v>199</v>
      </c>
      <c r="Q3412" s="1" t="s">
        <v>115</v>
      </c>
      <c r="R3412" s="1" t="s">
        <v>17156</v>
      </c>
      <c r="S3412" s="1" t="s">
        <v>16904</v>
      </c>
      <c r="T3412" s="1" t="s">
        <v>17157</v>
      </c>
      <c r="U3412" s="1" t="s">
        <v>262</v>
      </c>
      <c r="V3412" s="18">
        <v>0</v>
      </c>
      <c r="W3412" s="18">
        <v>1.1030092592592593E-2</v>
      </c>
      <c r="X3412" s="18">
        <v>1.1030092592592593E-2</v>
      </c>
    </row>
    <row r="3413" spans="1:24" hidden="1" x14ac:dyDescent="0.2">
      <c r="A3413" s="1" t="s">
        <v>17158</v>
      </c>
      <c r="B3413" s="1" t="s">
        <v>132</v>
      </c>
      <c r="C3413" s="1" t="s">
        <v>250</v>
      </c>
      <c r="D3413" s="1" t="s">
        <v>251</v>
      </c>
      <c r="E3413" s="1" t="s">
        <v>289</v>
      </c>
      <c r="F3413" s="1" t="s">
        <v>290</v>
      </c>
      <c r="G3413" s="1" t="s">
        <v>110</v>
      </c>
      <c r="H3413" s="1" t="s">
        <v>50</v>
      </c>
      <c r="I3413" s="1" t="s">
        <v>109</v>
      </c>
      <c r="J3413" s="1" t="s">
        <v>81</v>
      </c>
      <c r="K3413" s="1" t="s">
        <v>129</v>
      </c>
      <c r="L3413" s="1" t="s">
        <v>17159</v>
      </c>
      <c r="M3413" s="1" t="s">
        <v>17160</v>
      </c>
      <c r="N3413" s="1" t="s">
        <v>17161</v>
      </c>
      <c r="O3413" s="1" t="s">
        <v>122</v>
      </c>
      <c r="P3413" s="1" t="s">
        <v>246</v>
      </c>
      <c r="Q3413" s="1" t="s">
        <v>247</v>
      </c>
      <c r="R3413" s="1" t="s">
        <v>17162</v>
      </c>
      <c r="S3413" s="1" t="s">
        <v>17060</v>
      </c>
      <c r="U3413" s="1" t="s">
        <v>5043</v>
      </c>
      <c r="V3413" s="18">
        <v>2.0023148148148148E-3</v>
      </c>
      <c r="W3413" s="18">
        <v>2.8587962962962963E-3</v>
      </c>
      <c r="X3413" s="18">
        <v>8.564814814814815E-4</v>
      </c>
    </row>
    <row r="3414" spans="1:24" hidden="1" x14ac:dyDescent="0.2">
      <c r="A3414" s="1" t="s">
        <v>17163</v>
      </c>
      <c r="B3414" s="1" t="s">
        <v>132</v>
      </c>
      <c r="C3414" s="1" t="s">
        <v>251</v>
      </c>
      <c r="D3414" s="1" t="s">
        <v>257</v>
      </c>
      <c r="E3414" s="1" t="s">
        <v>320</v>
      </c>
      <c r="F3414" s="1" t="s">
        <v>219</v>
      </c>
      <c r="G3414" s="1" t="s">
        <v>116</v>
      </c>
      <c r="H3414" s="1" t="s">
        <v>40</v>
      </c>
      <c r="I3414" s="1" t="s">
        <v>117</v>
      </c>
      <c r="J3414" s="1" t="s">
        <v>81</v>
      </c>
      <c r="K3414" s="1" t="s">
        <v>521</v>
      </c>
      <c r="L3414" s="1" t="s">
        <v>965</v>
      </c>
      <c r="M3414" s="1" t="s">
        <v>17164</v>
      </c>
      <c r="N3414" s="1" t="s">
        <v>17165</v>
      </c>
      <c r="O3414" s="1" t="s">
        <v>122</v>
      </c>
      <c r="P3414" s="1" t="s">
        <v>199</v>
      </c>
      <c r="Q3414" s="1" t="s">
        <v>115</v>
      </c>
      <c r="R3414" s="1" t="s">
        <v>17166</v>
      </c>
      <c r="S3414" s="1" t="s">
        <v>16850</v>
      </c>
      <c r="T3414" s="1" t="s">
        <v>17167</v>
      </c>
      <c r="U3414" s="1" t="s">
        <v>262</v>
      </c>
      <c r="V3414" s="18">
        <v>3.2754629629629631E-3</v>
      </c>
      <c r="W3414" s="18">
        <v>1.0034722222222223E-2</v>
      </c>
      <c r="X3414" s="18">
        <v>6.7592592592592591E-3</v>
      </c>
    </row>
    <row r="3415" spans="1:24" hidden="1" x14ac:dyDescent="0.2">
      <c r="A3415" s="1" t="s">
        <v>13913</v>
      </c>
      <c r="B3415" s="1" t="s">
        <v>124</v>
      </c>
      <c r="C3415" s="1" t="s">
        <v>18</v>
      </c>
      <c r="D3415" s="1" t="s">
        <v>277</v>
      </c>
      <c r="E3415" s="1" t="s">
        <v>57</v>
      </c>
      <c r="F3415" s="1" t="s">
        <v>125</v>
      </c>
      <c r="G3415" s="1" t="s">
        <v>123</v>
      </c>
      <c r="H3415" s="1" t="s">
        <v>50</v>
      </c>
      <c r="I3415" s="1" t="s">
        <v>109</v>
      </c>
      <c r="J3415" s="1" t="s">
        <v>80</v>
      </c>
      <c r="K3415" s="1" t="s">
        <v>129</v>
      </c>
      <c r="L3415" s="1" t="s">
        <v>13568</v>
      </c>
      <c r="M3415" s="1" t="s">
        <v>17168</v>
      </c>
      <c r="N3415" s="1" t="s">
        <v>17168</v>
      </c>
      <c r="O3415" s="1" t="s">
        <v>122</v>
      </c>
      <c r="P3415" s="1" t="s">
        <v>278</v>
      </c>
      <c r="Q3415" s="1" t="s">
        <v>278</v>
      </c>
      <c r="R3415" s="1" t="s">
        <v>17169</v>
      </c>
      <c r="S3415" s="1" t="s">
        <v>16772</v>
      </c>
      <c r="T3415" s="1" t="s">
        <v>14634</v>
      </c>
      <c r="U3415" s="1" t="s">
        <v>14635</v>
      </c>
      <c r="V3415" s="18">
        <v>2.4652777777777777E-2</v>
      </c>
      <c r="W3415" s="18">
        <v>4.4467592592592593E-2</v>
      </c>
      <c r="X3415" s="18">
        <v>1.9814814814814816E-2</v>
      </c>
    </row>
    <row r="3416" spans="1:24" hidden="1" x14ac:dyDescent="0.2">
      <c r="A3416" s="1" t="s">
        <v>17170</v>
      </c>
      <c r="B3416" s="1" t="s">
        <v>132</v>
      </c>
      <c r="C3416" s="1" t="s">
        <v>250</v>
      </c>
      <c r="D3416" s="1" t="s">
        <v>251</v>
      </c>
      <c r="E3416" s="1" t="s">
        <v>268</v>
      </c>
      <c r="F3416" s="1" t="s">
        <v>367</v>
      </c>
      <c r="G3416" s="1" t="s">
        <v>110</v>
      </c>
      <c r="H3416" s="1" t="s">
        <v>50</v>
      </c>
      <c r="I3416" s="1" t="s">
        <v>109</v>
      </c>
      <c r="J3416" s="1" t="s">
        <v>81</v>
      </c>
      <c r="K3416" s="1" t="s">
        <v>129</v>
      </c>
      <c r="L3416" s="1" t="s">
        <v>17171</v>
      </c>
      <c r="M3416" s="1" t="s">
        <v>17172</v>
      </c>
      <c r="N3416" s="1" t="s">
        <v>17173</v>
      </c>
      <c r="O3416" s="1" t="s">
        <v>122</v>
      </c>
      <c r="P3416" s="1" t="s">
        <v>246</v>
      </c>
      <c r="Q3416" s="1" t="s">
        <v>247</v>
      </c>
      <c r="R3416" s="1" t="s">
        <v>17174</v>
      </c>
      <c r="S3416" s="1" t="s">
        <v>16794</v>
      </c>
      <c r="T3416" s="1" t="s">
        <v>17171</v>
      </c>
      <c r="U3416" s="1" t="s">
        <v>377</v>
      </c>
      <c r="V3416" s="18">
        <v>4.5787037037037036E-2</v>
      </c>
      <c r="W3416" s="18">
        <v>4.6643518518518522E-2</v>
      </c>
      <c r="X3416" s="18">
        <v>8.564814814814815E-4</v>
      </c>
    </row>
    <row r="3417" spans="1:24" x14ac:dyDescent="0.2">
      <c r="A3417" s="1" t="s">
        <v>15551</v>
      </c>
      <c r="B3417" s="1" t="s">
        <v>115</v>
      </c>
      <c r="C3417" s="1" t="s">
        <v>19</v>
      </c>
      <c r="D3417" s="1" t="s">
        <v>243</v>
      </c>
      <c r="E3417" s="1" t="s">
        <v>63</v>
      </c>
      <c r="F3417" s="1" t="s">
        <v>191</v>
      </c>
      <c r="G3417" s="1" t="s">
        <v>116</v>
      </c>
      <c r="H3417" s="1" t="s">
        <v>40</v>
      </c>
      <c r="I3417" s="1" t="s">
        <v>117</v>
      </c>
      <c r="J3417" s="1" t="s">
        <v>81</v>
      </c>
      <c r="K3417" s="1" t="s">
        <v>111</v>
      </c>
      <c r="L3417" s="1" t="s">
        <v>15555</v>
      </c>
      <c r="M3417" s="1" t="s">
        <v>17175</v>
      </c>
      <c r="N3417" s="1" t="s">
        <v>17176</v>
      </c>
      <c r="O3417" s="1" t="s">
        <v>122</v>
      </c>
      <c r="P3417" s="1" t="s">
        <v>246</v>
      </c>
      <c r="Q3417" s="1" t="s">
        <v>247</v>
      </c>
      <c r="R3417" s="1" t="s">
        <v>17177</v>
      </c>
      <c r="S3417" s="1" t="s">
        <v>16794</v>
      </c>
      <c r="T3417" s="1" t="s">
        <v>17178</v>
      </c>
      <c r="U3417" s="1" t="s">
        <v>17179</v>
      </c>
      <c r="V3417" s="18">
        <v>1.4293287037037037</v>
      </c>
      <c r="W3417" s="18">
        <v>1.4377083333333334</v>
      </c>
      <c r="X3417" s="18">
        <v>8.3796296296296292E-3</v>
      </c>
    </row>
    <row r="3418" spans="1:24" x14ac:dyDescent="0.2">
      <c r="A3418" s="1" t="s">
        <v>13873</v>
      </c>
      <c r="B3418" s="1" t="s">
        <v>115</v>
      </c>
      <c r="C3418" s="1" t="s">
        <v>15</v>
      </c>
      <c r="D3418" s="1" t="s">
        <v>243</v>
      </c>
      <c r="E3418" s="1" t="s">
        <v>47</v>
      </c>
      <c r="F3418" s="1" t="s">
        <v>191</v>
      </c>
      <c r="G3418" s="1" t="s">
        <v>116</v>
      </c>
      <c r="H3418" s="1" t="s">
        <v>40</v>
      </c>
      <c r="I3418" s="1" t="s">
        <v>117</v>
      </c>
      <c r="J3418" s="1" t="s">
        <v>81</v>
      </c>
      <c r="K3418" s="1" t="s">
        <v>170</v>
      </c>
      <c r="L3418" s="1" t="s">
        <v>13877</v>
      </c>
      <c r="M3418" s="1" t="s">
        <v>17180</v>
      </c>
      <c r="N3418" s="1" t="s">
        <v>17181</v>
      </c>
      <c r="O3418" s="1" t="s">
        <v>122</v>
      </c>
      <c r="P3418" s="1" t="s">
        <v>246</v>
      </c>
      <c r="Q3418" s="1" t="s">
        <v>247</v>
      </c>
      <c r="R3418" s="1" t="s">
        <v>17182</v>
      </c>
      <c r="S3418" s="1" t="s">
        <v>16772</v>
      </c>
      <c r="T3418" s="1" t="s">
        <v>17183</v>
      </c>
      <c r="U3418" s="1" t="s">
        <v>17184</v>
      </c>
      <c r="V3418" s="18">
        <v>4.7453703703703704E-4</v>
      </c>
      <c r="W3418" s="18">
        <v>1.1782407407407408E-2</v>
      </c>
      <c r="X3418" s="18">
        <v>1.1307870370370371E-2</v>
      </c>
    </row>
    <row r="3419" spans="1:24" x14ac:dyDescent="0.2">
      <c r="A3419" s="1" t="s">
        <v>15660</v>
      </c>
      <c r="B3419" s="1" t="s">
        <v>115</v>
      </c>
      <c r="C3419" s="1" t="s">
        <v>23</v>
      </c>
      <c r="D3419" s="1" t="s">
        <v>243</v>
      </c>
      <c r="E3419" s="1" t="s">
        <v>68</v>
      </c>
      <c r="F3419" s="1" t="s">
        <v>405</v>
      </c>
      <c r="G3419" s="1" t="s">
        <v>116</v>
      </c>
      <c r="H3419" s="1" t="s">
        <v>40</v>
      </c>
      <c r="I3419" s="1" t="s">
        <v>117</v>
      </c>
      <c r="J3419" s="1" t="s">
        <v>81</v>
      </c>
      <c r="K3419" s="1" t="s">
        <v>118</v>
      </c>
      <c r="L3419" s="1" t="s">
        <v>15664</v>
      </c>
      <c r="M3419" s="1" t="s">
        <v>17185</v>
      </c>
      <c r="N3419" s="1" t="s">
        <v>17186</v>
      </c>
      <c r="O3419" s="1" t="s">
        <v>122</v>
      </c>
      <c r="P3419" s="1" t="s">
        <v>246</v>
      </c>
      <c r="Q3419" s="1" t="s">
        <v>247</v>
      </c>
      <c r="R3419" s="1" t="s">
        <v>17187</v>
      </c>
      <c r="S3419" s="1" t="s">
        <v>16904</v>
      </c>
      <c r="T3419" s="1" t="s">
        <v>17188</v>
      </c>
      <c r="U3419" s="1" t="s">
        <v>17189</v>
      </c>
      <c r="V3419" s="18">
        <v>1.2733449074074075</v>
      </c>
      <c r="W3419" s="18">
        <v>1.2901273148148149</v>
      </c>
      <c r="X3419" s="18">
        <v>1.6782407407407409E-2</v>
      </c>
    </row>
    <row r="3420" spans="1:24" hidden="1" x14ac:dyDescent="0.2">
      <c r="A3420" s="1" t="s">
        <v>17190</v>
      </c>
      <c r="B3420" s="1" t="s">
        <v>132</v>
      </c>
      <c r="C3420" s="1" t="s">
        <v>250</v>
      </c>
      <c r="D3420" s="1" t="s">
        <v>251</v>
      </c>
      <c r="E3420" s="1" t="s">
        <v>268</v>
      </c>
      <c r="F3420" s="1" t="s">
        <v>367</v>
      </c>
      <c r="G3420" s="1" t="s">
        <v>110</v>
      </c>
      <c r="H3420" s="1" t="s">
        <v>50</v>
      </c>
      <c r="I3420" s="1" t="s">
        <v>109</v>
      </c>
      <c r="J3420" s="1" t="s">
        <v>81</v>
      </c>
      <c r="K3420" s="1" t="s">
        <v>129</v>
      </c>
      <c r="L3420" s="1" t="s">
        <v>17191</v>
      </c>
      <c r="M3420" s="1" t="s">
        <v>17192</v>
      </c>
      <c r="N3420" s="1" t="s">
        <v>17193</v>
      </c>
      <c r="O3420" s="1" t="s">
        <v>122</v>
      </c>
      <c r="P3420" s="1" t="s">
        <v>246</v>
      </c>
      <c r="Q3420" s="1" t="s">
        <v>247</v>
      </c>
      <c r="R3420" s="1" t="s">
        <v>17194</v>
      </c>
      <c r="S3420" s="1" t="s">
        <v>16937</v>
      </c>
      <c r="T3420" s="1" t="s">
        <v>17191</v>
      </c>
      <c r="U3420" s="1" t="s">
        <v>276</v>
      </c>
      <c r="V3420" s="18">
        <v>2.7685185185185184E-2</v>
      </c>
      <c r="W3420" s="18">
        <v>2.8449074074074075E-2</v>
      </c>
      <c r="X3420" s="18">
        <v>7.6388888888888893E-4</v>
      </c>
    </row>
    <row r="3421" spans="1:24" x14ac:dyDescent="0.2">
      <c r="A3421" s="1" t="s">
        <v>15716</v>
      </c>
      <c r="B3421" s="1" t="s">
        <v>112</v>
      </c>
      <c r="C3421" s="1" t="s">
        <v>18</v>
      </c>
      <c r="D3421" s="1" t="s">
        <v>17</v>
      </c>
      <c r="E3421" s="1" t="s">
        <v>57</v>
      </c>
      <c r="F3421" s="1" t="s">
        <v>113</v>
      </c>
      <c r="G3421" s="1" t="s">
        <v>110</v>
      </c>
      <c r="H3421" s="1" t="s">
        <v>50</v>
      </c>
      <c r="I3421" s="1" t="s">
        <v>109</v>
      </c>
      <c r="J3421" s="1" t="s">
        <v>81</v>
      </c>
      <c r="K3421" s="1" t="s">
        <v>111</v>
      </c>
      <c r="L3421" s="1" t="s">
        <v>15720</v>
      </c>
      <c r="M3421" s="1" t="s">
        <v>17195</v>
      </c>
      <c r="N3421" s="1" t="s">
        <v>17196</v>
      </c>
      <c r="O3421" s="1" t="s">
        <v>122</v>
      </c>
      <c r="P3421" s="1" t="s">
        <v>266</v>
      </c>
      <c r="Q3421" s="1" t="s">
        <v>267</v>
      </c>
      <c r="R3421" s="1" t="s">
        <v>17197</v>
      </c>
      <c r="S3421" s="1" t="s">
        <v>16850</v>
      </c>
      <c r="T3421" s="1" t="s">
        <v>17198</v>
      </c>
      <c r="U3421" s="1" t="s">
        <v>15720</v>
      </c>
      <c r="V3421" s="18">
        <v>0</v>
      </c>
      <c r="W3421" s="18">
        <v>1.6898148148148148E-3</v>
      </c>
      <c r="X3421" s="18">
        <v>1.6898148148148148E-3</v>
      </c>
    </row>
    <row r="3422" spans="1:24" hidden="1" x14ac:dyDescent="0.2">
      <c r="A3422" s="1" t="s">
        <v>17199</v>
      </c>
      <c r="B3422" s="1" t="s">
        <v>132</v>
      </c>
      <c r="C3422" s="1" t="s">
        <v>256</v>
      </c>
      <c r="D3422" s="1" t="s">
        <v>374</v>
      </c>
      <c r="E3422" s="1" t="s">
        <v>258</v>
      </c>
      <c r="F3422" s="1" t="s">
        <v>442</v>
      </c>
      <c r="G3422" s="1" t="s">
        <v>116</v>
      </c>
      <c r="H3422" s="1" t="s">
        <v>40</v>
      </c>
      <c r="I3422" s="1" t="s">
        <v>117</v>
      </c>
      <c r="J3422" s="1" t="s">
        <v>81</v>
      </c>
      <c r="K3422" s="1" t="s">
        <v>259</v>
      </c>
      <c r="L3422" s="1" t="s">
        <v>464</v>
      </c>
      <c r="M3422" s="1" t="s">
        <v>17200</v>
      </c>
      <c r="N3422" s="1" t="s">
        <v>17201</v>
      </c>
      <c r="O3422" s="1" t="s">
        <v>122</v>
      </c>
      <c r="P3422" s="1" t="s">
        <v>199</v>
      </c>
      <c r="Q3422" s="1" t="s">
        <v>115</v>
      </c>
      <c r="R3422" s="1" t="s">
        <v>17202</v>
      </c>
      <c r="S3422" s="1" t="s">
        <v>16937</v>
      </c>
      <c r="T3422" s="1" t="s">
        <v>17203</v>
      </c>
      <c r="V3422" s="18">
        <v>1.9895833333333335E-2</v>
      </c>
      <c r="W3422" s="18">
        <v>2.9467592592592594E-2</v>
      </c>
      <c r="X3422" s="18">
        <v>9.571759259259259E-3</v>
      </c>
    </row>
    <row r="3423" spans="1:24" hidden="1" x14ac:dyDescent="0.2">
      <c r="A3423" s="1" t="s">
        <v>17204</v>
      </c>
      <c r="B3423" s="1" t="s">
        <v>132</v>
      </c>
      <c r="C3423" s="1" t="s">
        <v>309</v>
      </c>
      <c r="D3423" s="1" t="s">
        <v>257</v>
      </c>
      <c r="E3423" s="1" t="s">
        <v>328</v>
      </c>
      <c r="F3423" s="1" t="s">
        <v>461</v>
      </c>
      <c r="G3423" s="1" t="s">
        <v>116</v>
      </c>
      <c r="H3423" s="1" t="s">
        <v>40</v>
      </c>
      <c r="I3423" s="1" t="s">
        <v>117</v>
      </c>
      <c r="J3423" s="1" t="s">
        <v>81</v>
      </c>
      <c r="K3423" s="1" t="s">
        <v>129</v>
      </c>
      <c r="L3423" s="1" t="s">
        <v>314</v>
      </c>
      <c r="M3423" s="1" t="s">
        <v>17205</v>
      </c>
      <c r="N3423" s="1" t="s">
        <v>17206</v>
      </c>
      <c r="O3423" s="1" t="s">
        <v>122</v>
      </c>
      <c r="P3423" s="1" t="s">
        <v>199</v>
      </c>
      <c r="Q3423" s="1" t="s">
        <v>115</v>
      </c>
      <c r="R3423" s="1" t="s">
        <v>17207</v>
      </c>
      <c r="S3423" s="1" t="s">
        <v>16850</v>
      </c>
      <c r="T3423" s="1" t="s">
        <v>17208</v>
      </c>
      <c r="U3423" s="1" t="s">
        <v>375</v>
      </c>
      <c r="V3423" s="18">
        <v>0</v>
      </c>
      <c r="W3423" s="18">
        <v>7.6921296296296293E-2</v>
      </c>
      <c r="X3423" s="18">
        <v>7.6921296296296293E-2</v>
      </c>
    </row>
    <row r="3424" spans="1:24" hidden="1" x14ac:dyDescent="0.2">
      <c r="A3424" s="1" t="s">
        <v>15837</v>
      </c>
      <c r="B3424" s="1" t="s">
        <v>124</v>
      </c>
      <c r="C3424" s="1" t="s">
        <v>18</v>
      </c>
      <c r="D3424" s="1" t="s">
        <v>277</v>
      </c>
      <c r="E3424" s="1" t="s">
        <v>58</v>
      </c>
      <c r="F3424" s="1" t="s">
        <v>125</v>
      </c>
      <c r="G3424" s="1" t="s">
        <v>123</v>
      </c>
      <c r="H3424" s="1" t="s">
        <v>50</v>
      </c>
      <c r="I3424" s="1" t="s">
        <v>109</v>
      </c>
      <c r="J3424" s="1" t="s">
        <v>80</v>
      </c>
      <c r="K3424" s="1" t="s">
        <v>455</v>
      </c>
      <c r="L3424" s="1" t="s">
        <v>15840</v>
      </c>
      <c r="M3424" s="1" t="s">
        <v>17209</v>
      </c>
      <c r="N3424" s="1" t="s">
        <v>17209</v>
      </c>
      <c r="O3424" s="1" t="s">
        <v>122</v>
      </c>
      <c r="P3424" s="1" t="s">
        <v>278</v>
      </c>
      <c r="Q3424" s="1" t="s">
        <v>278</v>
      </c>
      <c r="R3424" s="1" t="s">
        <v>17210</v>
      </c>
      <c r="S3424" s="1" t="s">
        <v>16850</v>
      </c>
      <c r="T3424" s="1" t="s">
        <v>17211</v>
      </c>
      <c r="U3424" s="1" t="s">
        <v>17212</v>
      </c>
      <c r="V3424" s="18">
        <v>0.1004513888888889</v>
      </c>
      <c r="W3424" s="18">
        <v>0.10180555555555555</v>
      </c>
      <c r="X3424" s="18">
        <v>1.3541666666666667E-3</v>
      </c>
    </row>
    <row r="3425" spans="1:24" hidden="1" x14ac:dyDescent="0.2">
      <c r="A3425" s="1" t="s">
        <v>17213</v>
      </c>
      <c r="B3425" s="1" t="s">
        <v>164</v>
      </c>
      <c r="C3425" s="1" t="s">
        <v>295</v>
      </c>
      <c r="D3425" s="1" t="s">
        <v>251</v>
      </c>
      <c r="E3425" s="1" t="s">
        <v>261</v>
      </c>
      <c r="F3425" s="1" t="s">
        <v>335</v>
      </c>
      <c r="G3425" s="1" t="s">
        <v>110</v>
      </c>
      <c r="H3425" s="1" t="s">
        <v>50</v>
      </c>
      <c r="I3425" s="1" t="s">
        <v>109</v>
      </c>
      <c r="J3425" s="1" t="s">
        <v>4186</v>
      </c>
      <c r="K3425" s="1" t="s">
        <v>129</v>
      </c>
      <c r="L3425" s="1" t="s">
        <v>336</v>
      </c>
      <c r="M3425" s="1" t="s">
        <v>17214</v>
      </c>
      <c r="N3425" s="1" t="s">
        <v>17215</v>
      </c>
      <c r="O3425" s="1" t="s">
        <v>122</v>
      </c>
      <c r="P3425" s="1" t="s">
        <v>246</v>
      </c>
      <c r="Q3425" s="1" t="s">
        <v>247</v>
      </c>
      <c r="R3425" s="1" t="s">
        <v>17216</v>
      </c>
      <c r="S3425" s="1" t="s">
        <v>17060</v>
      </c>
      <c r="U3425" s="1" t="s">
        <v>6657</v>
      </c>
      <c r="V3425" s="18">
        <v>0</v>
      </c>
      <c r="W3425" s="18">
        <v>0</v>
      </c>
      <c r="X3425" s="18">
        <v>0</v>
      </c>
    </row>
    <row r="3426" spans="1:24" hidden="1" x14ac:dyDescent="0.2">
      <c r="A3426" s="1" t="s">
        <v>17217</v>
      </c>
      <c r="B3426" s="1" t="s">
        <v>164</v>
      </c>
      <c r="C3426" s="1" t="s">
        <v>250</v>
      </c>
      <c r="D3426" s="1" t="s">
        <v>251</v>
      </c>
      <c r="E3426" s="1" t="s">
        <v>13587</v>
      </c>
      <c r="F3426" s="1" t="s">
        <v>451</v>
      </c>
      <c r="G3426" s="1" t="s">
        <v>159</v>
      </c>
      <c r="H3426" s="1" t="s">
        <v>36</v>
      </c>
      <c r="I3426" s="1" t="s">
        <v>84</v>
      </c>
      <c r="J3426" s="1" t="s">
        <v>81</v>
      </c>
      <c r="K3426" s="1" t="s">
        <v>114</v>
      </c>
      <c r="L3426" s="1" t="s">
        <v>17218</v>
      </c>
      <c r="M3426" s="1" t="s">
        <v>17219</v>
      </c>
      <c r="N3426" s="1" t="s">
        <v>17220</v>
      </c>
      <c r="O3426" s="1" t="s">
        <v>122</v>
      </c>
      <c r="P3426" s="1" t="s">
        <v>246</v>
      </c>
      <c r="Q3426" s="1" t="s">
        <v>247</v>
      </c>
      <c r="R3426" s="1" t="s">
        <v>17221</v>
      </c>
      <c r="S3426" s="1" t="s">
        <v>16850</v>
      </c>
      <c r="T3426" s="1" t="s">
        <v>17218</v>
      </c>
      <c r="V3426" s="18">
        <v>1.3935185185185186E-2</v>
      </c>
      <c r="W3426" s="18">
        <v>1.4872685185185185E-2</v>
      </c>
      <c r="X3426" s="18">
        <v>9.3749999999999997E-4</v>
      </c>
    </row>
    <row r="3427" spans="1:24" x14ac:dyDescent="0.2">
      <c r="A3427" s="1" t="s">
        <v>15870</v>
      </c>
      <c r="B3427" s="1" t="s">
        <v>185</v>
      </c>
      <c r="C3427" s="1" t="s">
        <v>16</v>
      </c>
      <c r="D3427" s="1" t="s">
        <v>16</v>
      </c>
      <c r="E3427" s="1" t="s">
        <v>54</v>
      </c>
      <c r="F3427" s="1" t="s">
        <v>183</v>
      </c>
      <c r="G3427" s="1" t="s">
        <v>110</v>
      </c>
      <c r="H3427" s="1" t="s">
        <v>50</v>
      </c>
      <c r="I3427" s="1" t="s">
        <v>109</v>
      </c>
      <c r="J3427" s="1" t="s">
        <v>81</v>
      </c>
      <c r="K3427" s="1" t="s">
        <v>111</v>
      </c>
      <c r="L3427" s="1" t="s">
        <v>15874</v>
      </c>
      <c r="M3427" s="1" t="s">
        <v>17222</v>
      </c>
      <c r="N3427" s="1" t="s">
        <v>17223</v>
      </c>
      <c r="O3427" s="1" t="s">
        <v>122</v>
      </c>
      <c r="P3427" s="1" t="s">
        <v>266</v>
      </c>
      <c r="Q3427" s="1" t="s">
        <v>330</v>
      </c>
      <c r="R3427" s="1" t="s">
        <v>17224</v>
      </c>
      <c r="S3427" s="1" t="s">
        <v>16937</v>
      </c>
      <c r="T3427" s="1" t="s">
        <v>17225</v>
      </c>
      <c r="V3427" s="18">
        <v>0.76143518518518516</v>
      </c>
      <c r="W3427" s="18">
        <v>0.76177083333333329</v>
      </c>
      <c r="X3427" s="18">
        <v>3.3564814814814812E-4</v>
      </c>
    </row>
    <row r="3428" spans="1:24" x14ac:dyDescent="0.2">
      <c r="A3428" s="1" t="s">
        <v>15854</v>
      </c>
      <c r="B3428" s="1" t="s">
        <v>115</v>
      </c>
      <c r="C3428" s="1" t="s">
        <v>17</v>
      </c>
      <c r="D3428" s="1" t="s">
        <v>243</v>
      </c>
      <c r="E3428" s="1" t="s">
        <v>55</v>
      </c>
      <c r="F3428" s="1" t="s">
        <v>15859</v>
      </c>
      <c r="G3428" s="1" t="s">
        <v>116</v>
      </c>
      <c r="H3428" s="1" t="s">
        <v>40</v>
      </c>
      <c r="I3428" s="1" t="s">
        <v>117</v>
      </c>
      <c r="J3428" s="1" t="s">
        <v>81</v>
      </c>
      <c r="K3428" s="1" t="s">
        <v>459</v>
      </c>
      <c r="L3428" s="1" t="s">
        <v>15858</v>
      </c>
      <c r="M3428" s="1" t="s">
        <v>17226</v>
      </c>
      <c r="N3428" s="1" t="s">
        <v>17227</v>
      </c>
      <c r="O3428" s="1" t="s">
        <v>122</v>
      </c>
      <c r="P3428" s="1" t="s">
        <v>278</v>
      </c>
      <c r="Q3428" s="1" t="s">
        <v>278</v>
      </c>
      <c r="R3428" s="1" t="s">
        <v>17228</v>
      </c>
      <c r="S3428" s="1" t="s">
        <v>16937</v>
      </c>
      <c r="T3428" s="1" t="s">
        <v>17229</v>
      </c>
      <c r="V3428" s="18">
        <v>0.24135416666666668</v>
      </c>
      <c r="W3428" s="18">
        <v>0.27902777777777776</v>
      </c>
      <c r="X3428" s="18">
        <v>3.7673611111111109E-2</v>
      </c>
    </row>
    <row r="3429" spans="1:24" x14ac:dyDescent="0.2">
      <c r="A3429" s="1" t="s">
        <v>16054</v>
      </c>
      <c r="B3429" s="1" t="s">
        <v>115</v>
      </c>
      <c r="C3429" s="1" t="s">
        <v>22</v>
      </c>
      <c r="D3429" s="1" t="s">
        <v>243</v>
      </c>
      <c r="E3429" s="1" t="s">
        <v>47</v>
      </c>
      <c r="F3429" s="1" t="s">
        <v>144</v>
      </c>
      <c r="G3429" s="1" t="s">
        <v>116</v>
      </c>
      <c r="H3429" s="1" t="s">
        <v>40</v>
      </c>
      <c r="I3429" s="1" t="s">
        <v>117</v>
      </c>
      <c r="J3429" s="1" t="s">
        <v>81</v>
      </c>
      <c r="K3429" s="1" t="s">
        <v>170</v>
      </c>
      <c r="L3429" s="1" t="s">
        <v>16059</v>
      </c>
      <c r="M3429" s="1" t="s">
        <v>17230</v>
      </c>
      <c r="N3429" s="1" t="s">
        <v>17231</v>
      </c>
      <c r="O3429" s="1" t="s">
        <v>122</v>
      </c>
      <c r="P3429" s="1" t="s">
        <v>246</v>
      </c>
      <c r="Q3429" s="1" t="s">
        <v>247</v>
      </c>
      <c r="R3429" s="1" t="s">
        <v>17232</v>
      </c>
      <c r="S3429" s="1" t="s">
        <v>16943</v>
      </c>
      <c r="T3429" s="1" t="s">
        <v>17233</v>
      </c>
      <c r="U3429" s="1" t="s">
        <v>17234</v>
      </c>
      <c r="V3429" s="18">
        <v>0.79363425925925923</v>
      </c>
      <c r="W3429" s="18">
        <v>1.0299074074074075</v>
      </c>
      <c r="X3429" s="18">
        <v>0.23627314814814815</v>
      </c>
    </row>
    <row r="3430" spans="1:24" hidden="1" x14ac:dyDescent="0.2">
      <c r="A3430" s="1" t="s">
        <v>17235</v>
      </c>
      <c r="B3430" s="1" t="s">
        <v>132</v>
      </c>
      <c r="C3430" s="1" t="s">
        <v>256</v>
      </c>
      <c r="D3430" s="1" t="s">
        <v>257</v>
      </c>
      <c r="E3430" s="1" t="s">
        <v>258</v>
      </c>
      <c r="F3430" s="1" t="s">
        <v>174</v>
      </c>
      <c r="G3430" s="1" t="s">
        <v>116</v>
      </c>
      <c r="H3430" s="1" t="s">
        <v>40</v>
      </c>
      <c r="I3430" s="1" t="s">
        <v>117</v>
      </c>
      <c r="J3430" s="1" t="s">
        <v>81</v>
      </c>
      <c r="K3430" s="1" t="s">
        <v>259</v>
      </c>
      <c r="L3430" s="1" t="s">
        <v>464</v>
      </c>
      <c r="M3430" s="1" t="s">
        <v>17236</v>
      </c>
      <c r="N3430" s="1" t="s">
        <v>17237</v>
      </c>
      <c r="O3430" s="1" t="s">
        <v>122</v>
      </c>
      <c r="P3430" s="1" t="s">
        <v>199</v>
      </c>
      <c r="Q3430" s="1" t="s">
        <v>115</v>
      </c>
      <c r="R3430" s="1" t="s">
        <v>17238</v>
      </c>
      <c r="S3430" s="1" t="s">
        <v>16937</v>
      </c>
      <c r="T3430" s="1" t="s">
        <v>4412</v>
      </c>
      <c r="V3430" s="18">
        <v>0</v>
      </c>
      <c r="W3430" s="18">
        <v>1.8356481481481481E-2</v>
      </c>
      <c r="X3430" s="18">
        <v>1.8356481481481481E-2</v>
      </c>
    </row>
    <row r="3431" spans="1:24" x14ac:dyDescent="0.2">
      <c r="A3431" s="1" t="s">
        <v>13982</v>
      </c>
      <c r="B3431" s="1" t="s">
        <v>115</v>
      </c>
      <c r="C3431" s="1" t="s">
        <v>19</v>
      </c>
      <c r="D3431" s="1" t="s">
        <v>243</v>
      </c>
      <c r="E3431" s="1" t="s">
        <v>64</v>
      </c>
      <c r="F3431" s="1" t="s">
        <v>405</v>
      </c>
      <c r="G3431" s="1" t="s">
        <v>116</v>
      </c>
      <c r="H3431" s="1" t="s">
        <v>40</v>
      </c>
      <c r="I3431" s="1" t="s">
        <v>117</v>
      </c>
      <c r="J3431" s="1" t="s">
        <v>81</v>
      </c>
      <c r="K3431" s="1" t="s">
        <v>13714</v>
      </c>
      <c r="L3431" s="1" t="s">
        <v>13986</v>
      </c>
      <c r="M3431" s="1" t="s">
        <v>17239</v>
      </c>
      <c r="N3431" s="1" t="s">
        <v>17240</v>
      </c>
      <c r="O3431" s="1" t="s">
        <v>122</v>
      </c>
      <c r="P3431" s="1" t="s">
        <v>266</v>
      </c>
      <c r="Q3431" s="1" t="s">
        <v>267</v>
      </c>
      <c r="R3431" s="1" t="s">
        <v>17241</v>
      </c>
      <c r="S3431" s="1" t="s">
        <v>16772</v>
      </c>
      <c r="T3431" s="1" t="s">
        <v>17242</v>
      </c>
      <c r="U3431" s="1" t="s">
        <v>8083</v>
      </c>
      <c r="V3431" s="18">
        <v>0</v>
      </c>
      <c r="W3431" s="18">
        <v>3.8113425925925926E-2</v>
      </c>
      <c r="X3431" s="18">
        <v>3.8113425925925926E-2</v>
      </c>
    </row>
    <row r="3432" spans="1:24" hidden="1" x14ac:dyDescent="0.2">
      <c r="A3432" s="1" t="s">
        <v>17243</v>
      </c>
      <c r="B3432" s="1" t="s">
        <v>132</v>
      </c>
      <c r="C3432" s="1" t="s">
        <v>250</v>
      </c>
      <c r="D3432" s="1" t="s">
        <v>251</v>
      </c>
      <c r="E3432" s="1" t="s">
        <v>268</v>
      </c>
      <c r="F3432" s="1" t="s">
        <v>367</v>
      </c>
      <c r="G3432" s="1" t="s">
        <v>110</v>
      </c>
      <c r="H3432" s="1" t="s">
        <v>50</v>
      </c>
      <c r="I3432" s="1" t="s">
        <v>109</v>
      </c>
      <c r="J3432" s="1" t="s">
        <v>81</v>
      </c>
      <c r="K3432" s="1" t="s">
        <v>129</v>
      </c>
      <c r="L3432" s="1" t="s">
        <v>8968</v>
      </c>
      <c r="M3432" s="1" t="s">
        <v>17244</v>
      </c>
      <c r="N3432" s="1" t="s">
        <v>17245</v>
      </c>
      <c r="O3432" s="1" t="s">
        <v>122</v>
      </c>
      <c r="P3432" s="1" t="s">
        <v>246</v>
      </c>
      <c r="Q3432" s="1" t="s">
        <v>247</v>
      </c>
      <c r="R3432" s="1" t="s">
        <v>17246</v>
      </c>
      <c r="S3432" s="1" t="s">
        <v>16772</v>
      </c>
      <c r="T3432" s="1" t="s">
        <v>8968</v>
      </c>
      <c r="U3432" s="1" t="s">
        <v>276</v>
      </c>
      <c r="V3432" s="18">
        <v>2.6620370370370372E-4</v>
      </c>
      <c r="W3432" s="18">
        <v>1.9791666666666668E-3</v>
      </c>
      <c r="X3432" s="18">
        <v>1.712962962962963E-3</v>
      </c>
    </row>
    <row r="3433" spans="1:24" hidden="1" x14ac:dyDescent="0.2">
      <c r="A3433" s="1" t="s">
        <v>17247</v>
      </c>
      <c r="B3433" s="1" t="s">
        <v>132</v>
      </c>
      <c r="C3433" s="1" t="s">
        <v>251</v>
      </c>
      <c r="D3433" s="1" t="s">
        <v>374</v>
      </c>
      <c r="E3433" s="1" t="s">
        <v>320</v>
      </c>
      <c r="F3433" s="1" t="s">
        <v>442</v>
      </c>
      <c r="G3433" s="1" t="s">
        <v>116</v>
      </c>
      <c r="H3433" s="1" t="s">
        <v>40</v>
      </c>
      <c r="I3433" s="1" t="s">
        <v>117</v>
      </c>
      <c r="J3433" s="1" t="s">
        <v>81</v>
      </c>
      <c r="K3433" s="1" t="s">
        <v>129</v>
      </c>
      <c r="L3433" s="1" t="s">
        <v>264</v>
      </c>
      <c r="M3433" s="1" t="s">
        <v>17248</v>
      </c>
      <c r="N3433" s="1" t="s">
        <v>17249</v>
      </c>
      <c r="O3433" s="1" t="s">
        <v>122</v>
      </c>
      <c r="P3433" s="1" t="s">
        <v>199</v>
      </c>
      <c r="Q3433" s="1" t="s">
        <v>115</v>
      </c>
      <c r="R3433" s="1" t="s">
        <v>17250</v>
      </c>
      <c r="S3433" s="1" t="s">
        <v>16772</v>
      </c>
      <c r="T3433" s="1" t="s">
        <v>17251</v>
      </c>
      <c r="U3433" s="1" t="s">
        <v>262</v>
      </c>
      <c r="V3433" s="18">
        <v>5.1736111111111115E-3</v>
      </c>
      <c r="W3433" s="18">
        <v>1.1284722222222222E-2</v>
      </c>
      <c r="X3433" s="18">
        <v>6.1111111111111114E-3</v>
      </c>
    </row>
    <row r="3434" spans="1:24" hidden="1" x14ac:dyDescent="0.2">
      <c r="A3434" s="1" t="s">
        <v>17252</v>
      </c>
      <c r="B3434" s="1" t="s">
        <v>132</v>
      </c>
      <c r="C3434" s="1" t="s">
        <v>309</v>
      </c>
      <c r="D3434" s="1" t="s">
        <v>257</v>
      </c>
      <c r="E3434" s="1" t="s">
        <v>281</v>
      </c>
      <c r="F3434" s="1" t="s">
        <v>461</v>
      </c>
      <c r="G3434" s="1" t="s">
        <v>116</v>
      </c>
      <c r="H3434" s="1" t="s">
        <v>40</v>
      </c>
      <c r="I3434" s="1" t="s">
        <v>117</v>
      </c>
      <c r="J3434" s="1" t="s">
        <v>81</v>
      </c>
      <c r="K3434" s="1" t="s">
        <v>419</v>
      </c>
      <c r="L3434" s="1" t="s">
        <v>463</v>
      </c>
      <c r="M3434" s="1" t="s">
        <v>17253</v>
      </c>
      <c r="N3434" s="1" t="s">
        <v>17254</v>
      </c>
      <c r="O3434" s="1" t="s">
        <v>122</v>
      </c>
      <c r="P3434" s="1" t="s">
        <v>266</v>
      </c>
      <c r="Q3434" s="1" t="s">
        <v>274</v>
      </c>
      <c r="R3434" s="1" t="s">
        <v>17255</v>
      </c>
      <c r="S3434" s="1" t="s">
        <v>16794</v>
      </c>
      <c r="T3434" s="1" t="s">
        <v>17256</v>
      </c>
      <c r="U3434" s="1" t="s">
        <v>17257</v>
      </c>
      <c r="V3434" s="18">
        <v>1.0949074074074075E-2</v>
      </c>
      <c r="W3434" s="18">
        <v>2.2800925925925926E-2</v>
      </c>
      <c r="X3434" s="18">
        <v>1.1851851851851851E-2</v>
      </c>
    </row>
    <row r="3435" spans="1:24" hidden="1" x14ac:dyDescent="0.2">
      <c r="A3435" s="1" t="s">
        <v>15353</v>
      </c>
      <c r="B3435" s="1" t="s">
        <v>112</v>
      </c>
      <c r="C3435" s="1" t="s">
        <v>15357</v>
      </c>
      <c r="D3435" s="1" t="s">
        <v>373</v>
      </c>
      <c r="E3435" s="1" t="s">
        <v>42</v>
      </c>
      <c r="F3435" s="1" t="s">
        <v>134</v>
      </c>
      <c r="G3435" s="1" t="s">
        <v>110</v>
      </c>
      <c r="H3435" s="1" t="s">
        <v>50</v>
      </c>
      <c r="I3435" s="1" t="s">
        <v>109</v>
      </c>
      <c r="J3435" s="1" t="s">
        <v>81</v>
      </c>
      <c r="K3435" s="1" t="s">
        <v>121</v>
      </c>
      <c r="L3435" s="1" t="s">
        <v>15358</v>
      </c>
      <c r="M3435" s="1" t="s">
        <v>17258</v>
      </c>
      <c r="N3435" s="1" t="s">
        <v>17259</v>
      </c>
      <c r="O3435" s="1" t="s">
        <v>122</v>
      </c>
      <c r="P3435" s="1" t="s">
        <v>246</v>
      </c>
      <c r="Q3435" s="1" t="s">
        <v>247</v>
      </c>
      <c r="R3435" s="1" t="s">
        <v>17260</v>
      </c>
      <c r="S3435" s="1" t="s">
        <v>16772</v>
      </c>
      <c r="T3435" s="1" t="s">
        <v>17261</v>
      </c>
      <c r="U3435" s="1" t="s">
        <v>17262</v>
      </c>
      <c r="V3435" s="18">
        <v>5.9479166666666666E-2</v>
      </c>
      <c r="W3435" s="18">
        <v>0.23623842592592592</v>
      </c>
      <c r="X3435" s="18">
        <v>0.17675925925925925</v>
      </c>
    </row>
    <row r="3436" spans="1:24" hidden="1" x14ac:dyDescent="0.2">
      <c r="A3436" s="1" t="s">
        <v>17263</v>
      </c>
      <c r="B3436" s="1" t="s">
        <v>132</v>
      </c>
      <c r="C3436" s="1" t="s">
        <v>250</v>
      </c>
      <c r="D3436" s="1" t="s">
        <v>251</v>
      </c>
      <c r="E3436" s="1" t="s">
        <v>268</v>
      </c>
      <c r="F3436" s="1" t="s">
        <v>367</v>
      </c>
      <c r="G3436" s="1" t="s">
        <v>110</v>
      </c>
      <c r="H3436" s="1" t="s">
        <v>50</v>
      </c>
      <c r="I3436" s="1" t="s">
        <v>109</v>
      </c>
      <c r="J3436" s="1" t="s">
        <v>81</v>
      </c>
      <c r="K3436" s="1" t="s">
        <v>129</v>
      </c>
      <c r="L3436" s="1" t="s">
        <v>17264</v>
      </c>
      <c r="M3436" s="1" t="s">
        <v>17265</v>
      </c>
      <c r="N3436" s="1" t="s">
        <v>17266</v>
      </c>
      <c r="O3436" s="1" t="s">
        <v>122</v>
      </c>
      <c r="P3436" s="1" t="s">
        <v>246</v>
      </c>
      <c r="Q3436" s="1" t="s">
        <v>247</v>
      </c>
      <c r="R3436" s="1" t="s">
        <v>17267</v>
      </c>
      <c r="S3436" s="1" t="s">
        <v>16937</v>
      </c>
      <c r="T3436" s="1" t="s">
        <v>17264</v>
      </c>
      <c r="U3436" s="1" t="s">
        <v>412</v>
      </c>
      <c r="V3436" s="18">
        <v>5.1504629629629629E-2</v>
      </c>
      <c r="W3436" s="18">
        <v>5.3402777777777778E-2</v>
      </c>
      <c r="X3436" s="18">
        <v>1.8981481481481482E-3</v>
      </c>
    </row>
    <row r="3437" spans="1:24" hidden="1" x14ac:dyDescent="0.2">
      <c r="A3437" s="1" t="s">
        <v>17268</v>
      </c>
      <c r="B3437" s="1" t="s">
        <v>132</v>
      </c>
      <c r="C3437" s="1" t="s">
        <v>250</v>
      </c>
      <c r="D3437" s="1" t="s">
        <v>251</v>
      </c>
      <c r="E3437" s="1" t="s">
        <v>252</v>
      </c>
      <c r="F3437" s="1" t="s">
        <v>253</v>
      </c>
      <c r="G3437" s="1" t="s">
        <v>159</v>
      </c>
      <c r="H3437" s="1" t="s">
        <v>36</v>
      </c>
      <c r="I3437" s="1" t="s">
        <v>84</v>
      </c>
      <c r="J3437" s="1" t="s">
        <v>81</v>
      </c>
      <c r="K3437" s="1" t="s">
        <v>129</v>
      </c>
      <c r="L3437" s="1" t="s">
        <v>17269</v>
      </c>
      <c r="M3437" s="1" t="s">
        <v>17270</v>
      </c>
      <c r="N3437" s="1" t="s">
        <v>17271</v>
      </c>
      <c r="O3437" s="1" t="s">
        <v>122</v>
      </c>
      <c r="P3437" s="1" t="s">
        <v>246</v>
      </c>
      <c r="Q3437" s="1" t="s">
        <v>247</v>
      </c>
      <c r="R3437" s="1" t="s">
        <v>17272</v>
      </c>
      <c r="S3437" s="1" t="s">
        <v>16794</v>
      </c>
      <c r="T3437" s="1" t="s">
        <v>17269</v>
      </c>
      <c r="U3437" s="1" t="s">
        <v>270</v>
      </c>
      <c r="V3437" s="18">
        <v>8.3321759259259262E-2</v>
      </c>
      <c r="W3437" s="18">
        <v>4.3090277777777776E-2</v>
      </c>
      <c r="X3437" s="18">
        <v>1.4351851851851852E-3</v>
      </c>
    </row>
    <row r="3438" spans="1:24" hidden="1" x14ac:dyDescent="0.2">
      <c r="A3438" s="1" t="s">
        <v>17273</v>
      </c>
      <c r="B3438" s="1" t="s">
        <v>164</v>
      </c>
      <c r="C3438" s="1" t="s">
        <v>295</v>
      </c>
      <c r="D3438" s="1" t="s">
        <v>296</v>
      </c>
      <c r="E3438" s="1" t="s">
        <v>297</v>
      </c>
      <c r="F3438" s="1" t="s">
        <v>298</v>
      </c>
      <c r="G3438" s="1" t="s">
        <v>110</v>
      </c>
      <c r="H3438" s="1" t="s">
        <v>50</v>
      </c>
      <c r="I3438" s="1" t="s">
        <v>109</v>
      </c>
      <c r="J3438" s="1" t="s">
        <v>4186</v>
      </c>
      <c r="K3438" s="1" t="s">
        <v>129</v>
      </c>
      <c r="L3438" s="1" t="s">
        <v>17274</v>
      </c>
      <c r="M3438" s="1" t="s">
        <v>17275</v>
      </c>
      <c r="N3438" s="1" t="s">
        <v>17276</v>
      </c>
      <c r="O3438" s="1" t="s">
        <v>122</v>
      </c>
      <c r="P3438" s="1" t="s">
        <v>266</v>
      </c>
      <c r="Q3438" s="1" t="s">
        <v>283</v>
      </c>
      <c r="R3438" s="1" t="s">
        <v>17277</v>
      </c>
      <c r="S3438" s="1" t="s">
        <v>16937</v>
      </c>
      <c r="U3438" s="1" t="s">
        <v>17080</v>
      </c>
      <c r="V3438" s="18">
        <v>0</v>
      </c>
      <c r="W3438" s="18">
        <v>0</v>
      </c>
      <c r="X3438" s="18">
        <v>0</v>
      </c>
    </row>
    <row r="3439" spans="1:24" hidden="1" x14ac:dyDescent="0.2">
      <c r="A3439" s="1" t="s">
        <v>15956</v>
      </c>
      <c r="B3439" s="1" t="s">
        <v>112</v>
      </c>
      <c r="C3439" s="1" t="s">
        <v>15357</v>
      </c>
      <c r="D3439" s="1" t="s">
        <v>373</v>
      </c>
      <c r="E3439" s="1" t="s">
        <v>44</v>
      </c>
      <c r="F3439" s="1" t="s">
        <v>134</v>
      </c>
      <c r="G3439" s="1" t="s">
        <v>110</v>
      </c>
      <c r="H3439" s="1" t="s">
        <v>50</v>
      </c>
      <c r="I3439" s="1" t="s">
        <v>109</v>
      </c>
      <c r="J3439" s="1" t="s">
        <v>81</v>
      </c>
      <c r="K3439" s="1" t="s">
        <v>121</v>
      </c>
      <c r="L3439" s="1" t="s">
        <v>15960</v>
      </c>
      <c r="M3439" s="1" t="s">
        <v>17278</v>
      </c>
      <c r="N3439" s="1" t="s">
        <v>17279</v>
      </c>
      <c r="O3439" s="1" t="s">
        <v>122</v>
      </c>
      <c r="P3439" s="1" t="s">
        <v>342</v>
      </c>
      <c r="Q3439" s="1" t="s">
        <v>343</v>
      </c>
      <c r="R3439" s="1" t="s">
        <v>17280</v>
      </c>
      <c r="S3439" s="1" t="s">
        <v>16937</v>
      </c>
      <c r="T3439" s="1" t="s">
        <v>17281</v>
      </c>
      <c r="U3439" s="1" t="s">
        <v>17282</v>
      </c>
      <c r="V3439" s="18">
        <v>4.2152777777777775E-2</v>
      </c>
      <c r="W3439" s="18">
        <v>0.21445601851851853</v>
      </c>
      <c r="X3439" s="18">
        <v>0.17230324074074074</v>
      </c>
    </row>
    <row r="3440" spans="1:24" hidden="1" x14ac:dyDescent="0.2">
      <c r="A3440" s="1" t="s">
        <v>17283</v>
      </c>
      <c r="B3440" s="1" t="s">
        <v>132</v>
      </c>
      <c r="C3440" s="1" t="s">
        <v>309</v>
      </c>
      <c r="D3440" s="1" t="s">
        <v>257</v>
      </c>
      <c r="E3440" s="1" t="s">
        <v>281</v>
      </c>
      <c r="F3440" s="1" t="s">
        <v>461</v>
      </c>
      <c r="G3440" s="1" t="s">
        <v>116</v>
      </c>
      <c r="H3440" s="1" t="s">
        <v>40</v>
      </c>
      <c r="I3440" s="1" t="s">
        <v>117</v>
      </c>
      <c r="J3440" s="1" t="s">
        <v>81</v>
      </c>
      <c r="K3440" s="1" t="s">
        <v>353</v>
      </c>
      <c r="L3440" s="1" t="s">
        <v>354</v>
      </c>
      <c r="M3440" s="1" t="s">
        <v>17284</v>
      </c>
      <c r="N3440" s="1" t="s">
        <v>17285</v>
      </c>
      <c r="O3440" s="1" t="s">
        <v>122</v>
      </c>
      <c r="P3440" s="1" t="s">
        <v>363</v>
      </c>
      <c r="Q3440" s="1" t="s">
        <v>423</v>
      </c>
      <c r="R3440" s="1" t="s">
        <v>17286</v>
      </c>
      <c r="S3440" s="1" t="s">
        <v>16937</v>
      </c>
      <c r="T3440" s="1" t="s">
        <v>4344</v>
      </c>
      <c r="U3440" s="1" t="s">
        <v>519</v>
      </c>
      <c r="V3440" s="18">
        <v>5.6828703703703702E-3</v>
      </c>
      <c r="W3440" s="18">
        <v>7.4421296296296293E-3</v>
      </c>
      <c r="X3440" s="18">
        <v>1.7592592592592592E-3</v>
      </c>
    </row>
    <row r="3441" spans="1:24" hidden="1" x14ac:dyDescent="0.2">
      <c r="A3441" s="1" t="s">
        <v>17287</v>
      </c>
      <c r="B3441" s="1" t="s">
        <v>132</v>
      </c>
      <c r="C3441" s="1" t="s">
        <v>250</v>
      </c>
      <c r="D3441" s="1" t="s">
        <v>251</v>
      </c>
      <c r="E3441" s="1" t="s">
        <v>252</v>
      </c>
      <c r="F3441" s="1" t="s">
        <v>253</v>
      </c>
      <c r="G3441" s="1" t="s">
        <v>159</v>
      </c>
      <c r="H3441" s="1" t="s">
        <v>36</v>
      </c>
      <c r="I3441" s="1" t="s">
        <v>84</v>
      </c>
      <c r="J3441" s="1" t="s">
        <v>81</v>
      </c>
      <c r="K3441" s="1" t="s">
        <v>129</v>
      </c>
      <c r="L3441" s="1" t="s">
        <v>9120</v>
      </c>
      <c r="M3441" s="1" t="s">
        <v>17288</v>
      </c>
      <c r="N3441" s="1" t="s">
        <v>17289</v>
      </c>
      <c r="O3441" s="1" t="s">
        <v>122</v>
      </c>
      <c r="P3441" s="1" t="s">
        <v>246</v>
      </c>
      <c r="Q3441" s="1" t="s">
        <v>247</v>
      </c>
      <c r="R3441" s="1" t="s">
        <v>17290</v>
      </c>
      <c r="S3441" s="1" t="s">
        <v>16943</v>
      </c>
      <c r="T3441" s="1" t="s">
        <v>9120</v>
      </c>
      <c r="U3441" s="1" t="s">
        <v>270</v>
      </c>
      <c r="V3441" s="18">
        <v>4.1956018518518517E-2</v>
      </c>
      <c r="W3441" s="18">
        <v>4.3842592592592593E-2</v>
      </c>
      <c r="X3441" s="18">
        <v>1.8865740740740742E-3</v>
      </c>
    </row>
    <row r="3442" spans="1:24" x14ac:dyDescent="0.2">
      <c r="A3442" s="1" t="s">
        <v>15452</v>
      </c>
      <c r="B3442" s="1" t="s">
        <v>115</v>
      </c>
      <c r="C3442" s="1" t="s">
        <v>14</v>
      </c>
      <c r="D3442" s="1" t="s">
        <v>243</v>
      </c>
      <c r="E3442" s="1" t="s">
        <v>51</v>
      </c>
      <c r="F3442" s="1" t="s">
        <v>405</v>
      </c>
      <c r="G3442" s="1" t="s">
        <v>116</v>
      </c>
      <c r="H3442" s="1" t="s">
        <v>40</v>
      </c>
      <c r="I3442" s="1" t="s">
        <v>117</v>
      </c>
      <c r="J3442" s="1" t="s">
        <v>81</v>
      </c>
      <c r="K3442" s="1" t="s">
        <v>200</v>
      </c>
      <c r="L3442" s="1" t="s">
        <v>15456</v>
      </c>
      <c r="M3442" s="1" t="s">
        <v>17291</v>
      </c>
      <c r="N3442" s="1" t="s">
        <v>17292</v>
      </c>
      <c r="O3442" s="1" t="s">
        <v>122</v>
      </c>
      <c r="P3442" s="1" t="s">
        <v>246</v>
      </c>
      <c r="Q3442" s="1" t="s">
        <v>247</v>
      </c>
      <c r="R3442" s="1" t="s">
        <v>17293</v>
      </c>
      <c r="S3442" s="1" t="s">
        <v>16794</v>
      </c>
      <c r="T3442" s="1" t="s">
        <v>17294</v>
      </c>
      <c r="U3442" s="1" t="s">
        <v>17295</v>
      </c>
      <c r="V3442" s="18">
        <v>5.9826388888888887E-2</v>
      </c>
      <c r="W3442" s="18">
        <v>0.10378472222222222</v>
      </c>
      <c r="X3442" s="18">
        <v>4.3958333333333335E-2</v>
      </c>
    </row>
    <row r="3443" spans="1:24" x14ac:dyDescent="0.2">
      <c r="A3443" s="1" t="s">
        <v>15567</v>
      </c>
      <c r="B3443" s="1" t="s">
        <v>112</v>
      </c>
      <c r="C3443" s="1" t="s">
        <v>21</v>
      </c>
      <c r="D3443" s="1" t="s">
        <v>311</v>
      </c>
      <c r="E3443" s="1" t="s">
        <v>43</v>
      </c>
      <c r="F3443" s="1" t="s">
        <v>145</v>
      </c>
      <c r="G3443" s="1" t="s">
        <v>116</v>
      </c>
      <c r="H3443" s="1" t="s">
        <v>40</v>
      </c>
      <c r="I3443" s="1" t="s">
        <v>117</v>
      </c>
      <c r="J3443" s="1" t="s">
        <v>81</v>
      </c>
      <c r="K3443" s="1" t="s">
        <v>121</v>
      </c>
      <c r="L3443" s="1" t="s">
        <v>15571</v>
      </c>
      <c r="M3443" s="1" t="s">
        <v>17296</v>
      </c>
      <c r="N3443" s="1" t="s">
        <v>17297</v>
      </c>
      <c r="O3443" s="1" t="s">
        <v>122</v>
      </c>
      <c r="P3443" s="1" t="s">
        <v>246</v>
      </c>
      <c r="Q3443" s="1" t="s">
        <v>247</v>
      </c>
      <c r="R3443" s="1" t="s">
        <v>17298</v>
      </c>
      <c r="S3443" s="1" t="s">
        <v>16904</v>
      </c>
      <c r="T3443" s="1" t="s">
        <v>312</v>
      </c>
      <c r="U3443" s="1" t="s">
        <v>17299</v>
      </c>
      <c r="V3443" s="18">
        <v>0.74211805555555554</v>
      </c>
      <c r="W3443" s="18">
        <v>0.75826388888888885</v>
      </c>
      <c r="X3443" s="18">
        <v>1.6145833333333335E-2</v>
      </c>
    </row>
    <row r="3444" spans="1:24" x14ac:dyDescent="0.2">
      <c r="A3444" s="1" t="s">
        <v>15792</v>
      </c>
      <c r="B3444" s="1" t="s">
        <v>115</v>
      </c>
      <c r="C3444" s="1" t="s">
        <v>13</v>
      </c>
      <c r="D3444" s="1" t="s">
        <v>243</v>
      </c>
      <c r="E3444" s="1" t="s">
        <v>41</v>
      </c>
      <c r="F3444" s="1" t="s">
        <v>144</v>
      </c>
      <c r="G3444" s="1" t="s">
        <v>116</v>
      </c>
      <c r="H3444" s="1" t="s">
        <v>40</v>
      </c>
      <c r="I3444" s="1" t="s">
        <v>117</v>
      </c>
      <c r="J3444" s="1" t="s">
        <v>81</v>
      </c>
      <c r="K3444" s="1" t="s">
        <v>13977</v>
      </c>
      <c r="L3444" s="1" t="s">
        <v>15796</v>
      </c>
      <c r="M3444" s="1" t="s">
        <v>17300</v>
      </c>
      <c r="N3444" s="1" t="s">
        <v>17301</v>
      </c>
      <c r="O3444" s="1" t="s">
        <v>122</v>
      </c>
      <c r="P3444" s="1" t="s">
        <v>246</v>
      </c>
      <c r="Q3444" s="1" t="s">
        <v>247</v>
      </c>
      <c r="R3444" s="1" t="s">
        <v>17302</v>
      </c>
      <c r="S3444" s="1" t="s">
        <v>16850</v>
      </c>
      <c r="T3444" s="1" t="s">
        <v>17303</v>
      </c>
      <c r="U3444" s="1" t="s">
        <v>17304</v>
      </c>
      <c r="V3444" s="18">
        <v>1.0530671296296297</v>
      </c>
      <c r="W3444" s="18">
        <v>1.1290625000000001</v>
      </c>
      <c r="X3444" s="18">
        <v>7.5995370370370366E-2</v>
      </c>
    </row>
    <row r="3445" spans="1:24" hidden="1" x14ac:dyDescent="0.2">
      <c r="A3445" s="1" t="s">
        <v>17305</v>
      </c>
      <c r="B3445" s="1" t="s">
        <v>132</v>
      </c>
      <c r="C3445" s="1" t="s">
        <v>309</v>
      </c>
      <c r="D3445" s="1" t="s">
        <v>257</v>
      </c>
      <c r="E3445" s="1" t="s">
        <v>281</v>
      </c>
      <c r="F3445" s="1" t="s">
        <v>461</v>
      </c>
      <c r="G3445" s="1" t="s">
        <v>116</v>
      </c>
      <c r="H3445" s="1" t="s">
        <v>40</v>
      </c>
      <c r="I3445" s="1" t="s">
        <v>117</v>
      </c>
      <c r="J3445" s="1" t="s">
        <v>81</v>
      </c>
      <c r="K3445" s="1" t="s">
        <v>129</v>
      </c>
      <c r="L3445" s="1" t="s">
        <v>835</v>
      </c>
      <c r="M3445" s="1" t="s">
        <v>17306</v>
      </c>
      <c r="N3445" s="1" t="s">
        <v>17307</v>
      </c>
      <c r="O3445" s="1" t="s">
        <v>122</v>
      </c>
      <c r="P3445" s="1" t="s">
        <v>246</v>
      </c>
      <c r="Q3445" s="1" t="s">
        <v>247</v>
      </c>
      <c r="R3445" s="1" t="s">
        <v>17308</v>
      </c>
      <c r="S3445" s="1" t="s">
        <v>16772</v>
      </c>
      <c r="T3445" s="1" t="s">
        <v>17309</v>
      </c>
      <c r="U3445" s="1" t="s">
        <v>17310</v>
      </c>
      <c r="V3445" s="18">
        <v>1.4814814814814814E-3</v>
      </c>
      <c r="W3445" s="18">
        <v>2.4340277777777777E-2</v>
      </c>
      <c r="X3445" s="18">
        <v>2.2858796296296297E-2</v>
      </c>
    </row>
    <row r="3446" spans="1:24" hidden="1" x14ac:dyDescent="0.2">
      <c r="A3446" s="1" t="s">
        <v>17311</v>
      </c>
      <c r="B3446" s="1" t="s">
        <v>164</v>
      </c>
      <c r="C3446" s="1" t="s">
        <v>295</v>
      </c>
      <c r="D3446" s="1" t="s">
        <v>251</v>
      </c>
      <c r="E3446" s="1" t="s">
        <v>5560</v>
      </c>
      <c r="F3446" s="1" t="s">
        <v>5561</v>
      </c>
      <c r="G3446" s="1" t="s">
        <v>110</v>
      </c>
      <c r="H3446" s="1" t="s">
        <v>50</v>
      </c>
      <c r="I3446" s="1" t="s">
        <v>109</v>
      </c>
      <c r="J3446" s="1" t="s">
        <v>4186</v>
      </c>
      <c r="K3446" s="1" t="s">
        <v>114</v>
      </c>
      <c r="L3446" s="1" t="s">
        <v>16820</v>
      </c>
      <c r="M3446" s="1" t="s">
        <v>17312</v>
      </c>
      <c r="N3446" s="1" t="s">
        <v>17313</v>
      </c>
      <c r="O3446" s="1" t="s">
        <v>122</v>
      </c>
      <c r="P3446" s="1" t="s">
        <v>266</v>
      </c>
      <c r="Q3446" s="1" t="s">
        <v>274</v>
      </c>
      <c r="R3446" s="1" t="s">
        <v>17314</v>
      </c>
      <c r="S3446" s="1" t="s">
        <v>16794</v>
      </c>
      <c r="U3446" s="1" t="s">
        <v>13692</v>
      </c>
      <c r="V3446" s="18">
        <v>0</v>
      </c>
      <c r="W3446" s="18">
        <v>0</v>
      </c>
      <c r="X3446" s="18">
        <v>0</v>
      </c>
    </row>
    <row r="3447" spans="1:24" x14ac:dyDescent="0.2">
      <c r="A3447" s="1" t="s">
        <v>15782</v>
      </c>
      <c r="B3447" s="1" t="s">
        <v>112</v>
      </c>
      <c r="C3447" s="1" t="s">
        <v>18</v>
      </c>
      <c r="D3447" s="1" t="s">
        <v>18</v>
      </c>
      <c r="E3447" s="1" t="s">
        <v>499</v>
      </c>
      <c r="F3447" s="1" t="s">
        <v>1770</v>
      </c>
      <c r="G3447" s="1" t="s">
        <v>110</v>
      </c>
      <c r="H3447" s="1" t="s">
        <v>50</v>
      </c>
      <c r="I3447" s="1" t="s">
        <v>109</v>
      </c>
      <c r="J3447" s="1" t="s">
        <v>81</v>
      </c>
      <c r="K3447" s="1" t="s">
        <v>111</v>
      </c>
      <c r="L3447" s="1" t="s">
        <v>15786</v>
      </c>
      <c r="M3447" s="1" t="s">
        <v>17315</v>
      </c>
      <c r="N3447" s="1" t="s">
        <v>17316</v>
      </c>
      <c r="O3447" s="1" t="s">
        <v>122</v>
      </c>
      <c r="P3447" s="1" t="s">
        <v>266</v>
      </c>
      <c r="Q3447" s="1" t="s">
        <v>267</v>
      </c>
      <c r="R3447" s="1" t="s">
        <v>17317</v>
      </c>
      <c r="S3447" s="1" t="s">
        <v>16850</v>
      </c>
      <c r="T3447" s="1" t="s">
        <v>6115</v>
      </c>
      <c r="U3447" s="1" t="s">
        <v>6339</v>
      </c>
      <c r="V3447" s="18">
        <v>0</v>
      </c>
      <c r="W3447" s="18">
        <v>3.7037037037037038E-3</v>
      </c>
      <c r="X3447" s="18">
        <v>3.7037037037037038E-3</v>
      </c>
    </row>
    <row r="3448" spans="1:24" hidden="1" x14ac:dyDescent="0.2">
      <c r="A3448" s="1" t="s">
        <v>17318</v>
      </c>
      <c r="B3448" s="1" t="s">
        <v>164</v>
      </c>
      <c r="C3448" s="1" t="s">
        <v>295</v>
      </c>
      <c r="D3448" s="1" t="s">
        <v>296</v>
      </c>
      <c r="E3448" s="1" t="s">
        <v>297</v>
      </c>
      <c r="F3448" s="1" t="s">
        <v>298</v>
      </c>
      <c r="G3448" s="1" t="s">
        <v>110</v>
      </c>
      <c r="H3448" s="1" t="s">
        <v>50</v>
      </c>
      <c r="I3448" s="1" t="s">
        <v>109</v>
      </c>
      <c r="J3448" s="1" t="s">
        <v>4186</v>
      </c>
      <c r="K3448" s="1" t="s">
        <v>129</v>
      </c>
      <c r="L3448" s="1" t="s">
        <v>299</v>
      </c>
      <c r="M3448" s="1" t="s">
        <v>17319</v>
      </c>
      <c r="N3448" s="1" t="s">
        <v>17320</v>
      </c>
      <c r="O3448" s="1" t="s">
        <v>122</v>
      </c>
      <c r="P3448" s="1" t="s">
        <v>266</v>
      </c>
      <c r="Q3448" s="1" t="s">
        <v>283</v>
      </c>
      <c r="R3448" s="1" t="s">
        <v>17321</v>
      </c>
      <c r="S3448" s="1" t="s">
        <v>16937</v>
      </c>
      <c r="V3448" s="18">
        <v>0</v>
      </c>
      <c r="W3448" s="18">
        <v>0</v>
      </c>
      <c r="X3448" s="18">
        <v>0</v>
      </c>
    </row>
    <row r="3449" spans="1:24" hidden="1" x14ac:dyDescent="0.2">
      <c r="A3449" s="1" t="s">
        <v>17322</v>
      </c>
      <c r="B3449" s="1" t="s">
        <v>164</v>
      </c>
      <c r="C3449" s="1" t="s">
        <v>242</v>
      </c>
      <c r="D3449" s="1" t="s">
        <v>251</v>
      </c>
      <c r="E3449" s="1" t="s">
        <v>286</v>
      </c>
      <c r="F3449" s="1" t="s">
        <v>287</v>
      </c>
      <c r="G3449" s="1" t="s">
        <v>110</v>
      </c>
      <c r="H3449" s="1" t="s">
        <v>50</v>
      </c>
      <c r="I3449" s="1" t="s">
        <v>109</v>
      </c>
      <c r="J3449" s="1" t="s">
        <v>81</v>
      </c>
      <c r="K3449" s="1" t="s">
        <v>114</v>
      </c>
      <c r="L3449" s="1" t="s">
        <v>14713</v>
      </c>
      <c r="M3449" s="1" t="s">
        <v>17323</v>
      </c>
      <c r="N3449" s="1" t="s">
        <v>17324</v>
      </c>
      <c r="O3449" s="1" t="s">
        <v>122</v>
      </c>
      <c r="P3449" s="1" t="s">
        <v>246</v>
      </c>
      <c r="Q3449" s="1" t="s">
        <v>247</v>
      </c>
      <c r="R3449" s="1" t="s">
        <v>17325</v>
      </c>
      <c r="S3449" s="1" t="s">
        <v>16904</v>
      </c>
      <c r="T3449" s="1" t="s">
        <v>17326</v>
      </c>
      <c r="U3449" s="1" t="s">
        <v>276</v>
      </c>
      <c r="V3449" s="18">
        <v>0</v>
      </c>
      <c r="W3449" s="18">
        <v>2.638888888888889E-3</v>
      </c>
      <c r="X3449" s="18">
        <v>2.638888888888889E-3</v>
      </c>
    </row>
    <row r="3450" spans="1:24" x14ac:dyDescent="0.2">
      <c r="A3450" s="1" t="s">
        <v>15477</v>
      </c>
      <c r="B3450" s="1" t="s">
        <v>115</v>
      </c>
      <c r="C3450" s="1" t="s">
        <v>14</v>
      </c>
      <c r="D3450" s="1" t="s">
        <v>243</v>
      </c>
      <c r="E3450" s="1" t="s">
        <v>52</v>
      </c>
      <c r="F3450" s="1" t="s">
        <v>191</v>
      </c>
      <c r="G3450" s="1" t="s">
        <v>116</v>
      </c>
      <c r="H3450" s="1" t="s">
        <v>40</v>
      </c>
      <c r="I3450" s="1" t="s">
        <v>117</v>
      </c>
      <c r="J3450" s="1" t="s">
        <v>81</v>
      </c>
      <c r="K3450" s="1" t="s">
        <v>111</v>
      </c>
      <c r="L3450" s="1" t="s">
        <v>15481</v>
      </c>
      <c r="M3450" s="1" t="s">
        <v>17327</v>
      </c>
      <c r="N3450" s="1" t="s">
        <v>17328</v>
      </c>
      <c r="O3450" s="1" t="s">
        <v>122</v>
      </c>
      <c r="P3450" s="1" t="s">
        <v>246</v>
      </c>
      <c r="Q3450" s="1" t="s">
        <v>247</v>
      </c>
      <c r="R3450" s="1" t="s">
        <v>17329</v>
      </c>
      <c r="S3450" s="1" t="s">
        <v>16794</v>
      </c>
      <c r="T3450" s="1" t="s">
        <v>17330</v>
      </c>
      <c r="U3450" s="1" t="s">
        <v>17331</v>
      </c>
      <c r="V3450" s="18">
        <v>0.80685185185185182</v>
      </c>
      <c r="W3450" s="18">
        <v>0.9598726851851852</v>
      </c>
      <c r="X3450" s="18">
        <v>0.15302083333333333</v>
      </c>
    </row>
    <row r="3451" spans="1:24" hidden="1" x14ac:dyDescent="0.2">
      <c r="A3451" s="1" t="s">
        <v>17332</v>
      </c>
      <c r="B3451" s="1" t="s">
        <v>164</v>
      </c>
      <c r="C3451" s="1" t="s">
        <v>295</v>
      </c>
      <c r="D3451" s="1" t="s">
        <v>296</v>
      </c>
      <c r="E3451" s="1" t="s">
        <v>297</v>
      </c>
      <c r="F3451" s="1" t="s">
        <v>298</v>
      </c>
      <c r="G3451" s="1" t="s">
        <v>110</v>
      </c>
      <c r="H3451" s="1" t="s">
        <v>50</v>
      </c>
      <c r="I3451" s="1" t="s">
        <v>109</v>
      </c>
      <c r="J3451" s="1" t="s">
        <v>4186</v>
      </c>
      <c r="K3451" s="1" t="s">
        <v>129</v>
      </c>
      <c r="L3451" s="1" t="s">
        <v>5789</v>
      </c>
      <c r="M3451" s="1" t="s">
        <v>17333</v>
      </c>
      <c r="N3451" s="1" t="s">
        <v>17334</v>
      </c>
      <c r="O3451" s="1" t="s">
        <v>122</v>
      </c>
      <c r="P3451" s="1" t="s">
        <v>266</v>
      </c>
      <c r="Q3451" s="1" t="s">
        <v>283</v>
      </c>
      <c r="R3451" s="1" t="s">
        <v>17335</v>
      </c>
      <c r="S3451" s="1" t="s">
        <v>16937</v>
      </c>
      <c r="V3451" s="18">
        <v>0</v>
      </c>
      <c r="W3451" s="18">
        <v>0</v>
      </c>
      <c r="X3451" s="18">
        <v>0</v>
      </c>
    </row>
    <row r="3452" spans="1:24" x14ac:dyDescent="0.2">
      <c r="A3452" s="1" t="s">
        <v>15906</v>
      </c>
      <c r="B3452" s="1" t="s">
        <v>115</v>
      </c>
      <c r="C3452" s="1" t="s">
        <v>20</v>
      </c>
      <c r="D3452" s="1" t="s">
        <v>243</v>
      </c>
      <c r="E3452" s="1" t="s">
        <v>66</v>
      </c>
      <c r="F3452" s="1" t="s">
        <v>144</v>
      </c>
      <c r="G3452" s="1" t="s">
        <v>116</v>
      </c>
      <c r="H3452" s="1" t="s">
        <v>40</v>
      </c>
      <c r="I3452" s="1" t="s">
        <v>117</v>
      </c>
      <c r="J3452" s="1" t="s">
        <v>81</v>
      </c>
      <c r="K3452" s="1" t="s">
        <v>111</v>
      </c>
      <c r="L3452" s="1" t="s">
        <v>15910</v>
      </c>
      <c r="M3452" s="1" t="s">
        <v>17336</v>
      </c>
      <c r="N3452" s="1" t="s">
        <v>17337</v>
      </c>
      <c r="O3452" s="1" t="s">
        <v>122</v>
      </c>
      <c r="P3452" s="1" t="s">
        <v>246</v>
      </c>
      <c r="Q3452" s="1" t="s">
        <v>247</v>
      </c>
      <c r="R3452" s="1" t="s">
        <v>17338</v>
      </c>
      <c r="S3452" s="1" t="s">
        <v>16937</v>
      </c>
      <c r="T3452" s="1" t="s">
        <v>17339</v>
      </c>
      <c r="U3452" s="1" t="s">
        <v>17340</v>
      </c>
      <c r="V3452" s="18">
        <v>0.94863425925925926</v>
      </c>
      <c r="W3452" s="18">
        <v>0.95461805555555557</v>
      </c>
      <c r="X3452" s="18">
        <v>5.9837962962962961E-3</v>
      </c>
    </row>
    <row r="3453" spans="1:24" hidden="1" x14ac:dyDescent="0.2">
      <c r="A3453" s="1" t="s">
        <v>17341</v>
      </c>
      <c r="B3453" s="1" t="s">
        <v>132</v>
      </c>
      <c r="C3453" s="1" t="s">
        <v>250</v>
      </c>
      <c r="D3453" s="1" t="s">
        <v>251</v>
      </c>
      <c r="E3453" s="1" t="s">
        <v>289</v>
      </c>
      <c r="F3453" s="1" t="s">
        <v>290</v>
      </c>
      <c r="G3453" s="1" t="s">
        <v>110</v>
      </c>
      <c r="H3453" s="1" t="s">
        <v>50</v>
      </c>
      <c r="I3453" s="1" t="s">
        <v>109</v>
      </c>
      <c r="J3453" s="1" t="s">
        <v>81</v>
      </c>
      <c r="K3453" s="1" t="s">
        <v>129</v>
      </c>
      <c r="L3453" s="1" t="s">
        <v>17342</v>
      </c>
      <c r="M3453" s="1" t="s">
        <v>17343</v>
      </c>
      <c r="N3453" s="1" t="s">
        <v>17344</v>
      </c>
      <c r="O3453" s="1" t="s">
        <v>122</v>
      </c>
      <c r="P3453" s="1" t="s">
        <v>246</v>
      </c>
      <c r="Q3453" s="1" t="s">
        <v>247</v>
      </c>
      <c r="R3453" s="1" t="s">
        <v>17345</v>
      </c>
      <c r="S3453" s="1" t="s">
        <v>17060</v>
      </c>
      <c r="T3453" s="1" t="s">
        <v>17346</v>
      </c>
      <c r="U3453" s="1" t="s">
        <v>291</v>
      </c>
      <c r="V3453" s="18">
        <v>9.0370370370370365E-2</v>
      </c>
      <c r="W3453" s="18">
        <v>9.1226851851851851E-2</v>
      </c>
      <c r="X3453" s="18">
        <v>8.564814814814815E-4</v>
      </c>
    </row>
    <row r="3454" spans="1:24" hidden="1" x14ac:dyDescent="0.2">
      <c r="A3454" s="1" t="s">
        <v>17347</v>
      </c>
      <c r="B3454" s="1" t="s">
        <v>164</v>
      </c>
      <c r="C3454" s="1" t="s">
        <v>295</v>
      </c>
      <c r="D3454" s="1" t="s">
        <v>251</v>
      </c>
      <c r="E3454" s="1" t="s">
        <v>261</v>
      </c>
      <c r="F3454" s="1" t="s">
        <v>335</v>
      </c>
      <c r="G3454" s="1" t="s">
        <v>110</v>
      </c>
      <c r="H3454" s="1" t="s">
        <v>50</v>
      </c>
      <c r="I3454" s="1" t="s">
        <v>109</v>
      </c>
      <c r="J3454" s="1" t="s">
        <v>4186</v>
      </c>
      <c r="K3454" s="1" t="s">
        <v>129</v>
      </c>
      <c r="L3454" s="1" t="s">
        <v>336</v>
      </c>
      <c r="M3454" s="1" t="s">
        <v>17348</v>
      </c>
      <c r="N3454" s="1" t="s">
        <v>17349</v>
      </c>
      <c r="O3454" s="1" t="s">
        <v>122</v>
      </c>
      <c r="P3454" s="1" t="s">
        <v>246</v>
      </c>
      <c r="Q3454" s="1" t="s">
        <v>247</v>
      </c>
      <c r="R3454" s="1" t="s">
        <v>17350</v>
      </c>
      <c r="S3454" s="1" t="s">
        <v>17060</v>
      </c>
      <c r="U3454" s="1" t="s">
        <v>6657</v>
      </c>
      <c r="V3454" s="18">
        <v>0</v>
      </c>
      <c r="W3454" s="18">
        <v>0</v>
      </c>
      <c r="X3454" s="18">
        <v>0</v>
      </c>
    </row>
    <row r="3455" spans="1:24" x14ac:dyDescent="0.2">
      <c r="A3455" s="1" t="s">
        <v>15777</v>
      </c>
      <c r="B3455" s="1" t="s">
        <v>112</v>
      </c>
      <c r="C3455" s="1" t="s">
        <v>18</v>
      </c>
      <c r="D3455" s="1" t="s">
        <v>18</v>
      </c>
      <c r="E3455" s="1" t="s">
        <v>499</v>
      </c>
      <c r="F3455" s="1" t="s">
        <v>1770</v>
      </c>
      <c r="G3455" s="1" t="s">
        <v>110</v>
      </c>
      <c r="H3455" s="1" t="s">
        <v>50</v>
      </c>
      <c r="I3455" s="1" t="s">
        <v>109</v>
      </c>
      <c r="J3455" s="1" t="s">
        <v>81</v>
      </c>
      <c r="K3455" s="1" t="s">
        <v>111</v>
      </c>
      <c r="L3455" s="1" t="s">
        <v>15781</v>
      </c>
      <c r="M3455" s="1" t="s">
        <v>17351</v>
      </c>
      <c r="N3455" s="1" t="s">
        <v>17352</v>
      </c>
      <c r="O3455" s="1" t="s">
        <v>122</v>
      </c>
      <c r="P3455" s="1" t="s">
        <v>266</v>
      </c>
      <c r="Q3455" s="1" t="s">
        <v>267</v>
      </c>
      <c r="R3455" s="1" t="s">
        <v>17353</v>
      </c>
      <c r="S3455" s="1" t="s">
        <v>16850</v>
      </c>
      <c r="T3455" s="1" t="s">
        <v>6115</v>
      </c>
      <c r="U3455" s="1" t="s">
        <v>6339</v>
      </c>
      <c r="V3455" s="18">
        <v>0</v>
      </c>
      <c r="W3455" s="18">
        <v>2.9745370370370373E-3</v>
      </c>
      <c r="X3455" s="18">
        <v>2.9745370370370373E-3</v>
      </c>
    </row>
    <row r="3456" spans="1:24" hidden="1" x14ac:dyDescent="0.2">
      <c r="A3456" s="1" t="s">
        <v>17354</v>
      </c>
      <c r="B3456" s="1" t="s">
        <v>164</v>
      </c>
      <c r="C3456" s="1" t="s">
        <v>357</v>
      </c>
      <c r="D3456" s="1" t="s">
        <v>251</v>
      </c>
      <c r="E3456" s="1" t="s">
        <v>358</v>
      </c>
      <c r="F3456" s="1" t="s">
        <v>359</v>
      </c>
      <c r="G3456" s="1" t="s">
        <v>110</v>
      </c>
      <c r="H3456" s="1" t="s">
        <v>50</v>
      </c>
      <c r="I3456" s="1" t="s">
        <v>109</v>
      </c>
      <c r="J3456" s="1" t="s">
        <v>4186</v>
      </c>
      <c r="K3456" s="1" t="s">
        <v>114</v>
      </c>
      <c r="L3456" s="1" t="s">
        <v>17355</v>
      </c>
      <c r="M3456" s="1" t="s">
        <v>17356</v>
      </c>
      <c r="N3456" s="1" t="s">
        <v>17357</v>
      </c>
      <c r="O3456" s="1" t="s">
        <v>122</v>
      </c>
      <c r="P3456" s="1" t="s">
        <v>246</v>
      </c>
      <c r="Q3456" s="1" t="s">
        <v>247</v>
      </c>
      <c r="R3456" s="1" t="s">
        <v>17358</v>
      </c>
      <c r="S3456" s="1" t="s">
        <v>16904</v>
      </c>
      <c r="U3456" s="1" t="s">
        <v>17359</v>
      </c>
      <c r="V3456" s="18">
        <v>0</v>
      </c>
      <c r="W3456" s="18">
        <v>0</v>
      </c>
      <c r="X3456" s="18">
        <v>0</v>
      </c>
    </row>
    <row r="3457" spans="1:24" x14ac:dyDescent="0.2">
      <c r="A3457" s="1" t="s">
        <v>15401</v>
      </c>
      <c r="B3457" s="1" t="s">
        <v>115</v>
      </c>
      <c r="C3457" s="1" t="s">
        <v>19</v>
      </c>
      <c r="D3457" s="1" t="s">
        <v>257</v>
      </c>
      <c r="E3457" s="1" t="s">
        <v>64</v>
      </c>
      <c r="F3457" s="1" t="s">
        <v>461</v>
      </c>
      <c r="G3457" s="1" t="s">
        <v>110</v>
      </c>
      <c r="H3457" s="1" t="s">
        <v>50</v>
      </c>
      <c r="I3457" s="1" t="s">
        <v>109</v>
      </c>
      <c r="J3457" s="1" t="s">
        <v>81</v>
      </c>
      <c r="K3457" s="1" t="s">
        <v>114</v>
      </c>
      <c r="L3457" s="1" t="s">
        <v>15405</v>
      </c>
      <c r="M3457" s="1" t="s">
        <v>17360</v>
      </c>
      <c r="N3457" s="1" t="s">
        <v>17361</v>
      </c>
      <c r="O3457" s="1" t="s">
        <v>122</v>
      </c>
      <c r="P3457" s="1" t="s">
        <v>266</v>
      </c>
      <c r="Q3457" s="1" t="s">
        <v>267</v>
      </c>
      <c r="R3457" s="1" t="s">
        <v>17362</v>
      </c>
      <c r="S3457" s="1" t="s">
        <v>16794</v>
      </c>
      <c r="T3457" s="1" t="s">
        <v>17031</v>
      </c>
      <c r="U3457" s="1" t="s">
        <v>17363</v>
      </c>
      <c r="V3457" s="18">
        <v>0.65370370370370368</v>
      </c>
      <c r="W3457" s="18">
        <v>0.6634606481481482</v>
      </c>
      <c r="X3457" s="18">
        <v>9.7569444444444448E-3</v>
      </c>
    </row>
    <row r="3458" spans="1:24" hidden="1" x14ac:dyDescent="0.2">
      <c r="A3458" s="1" t="s">
        <v>17364</v>
      </c>
      <c r="B3458" s="1" t="s">
        <v>132</v>
      </c>
      <c r="C3458" s="1" t="s">
        <v>256</v>
      </c>
      <c r="D3458" s="1" t="s">
        <v>257</v>
      </c>
      <c r="E3458" s="1" t="s">
        <v>258</v>
      </c>
      <c r="F3458" s="1" t="s">
        <v>461</v>
      </c>
      <c r="G3458" s="1" t="s">
        <v>116</v>
      </c>
      <c r="H3458" s="1" t="s">
        <v>40</v>
      </c>
      <c r="I3458" s="1" t="s">
        <v>117</v>
      </c>
      <c r="J3458" s="1" t="s">
        <v>81</v>
      </c>
      <c r="K3458" s="1" t="s">
        <v>259</v>
      </c>
      <c r="L3458" s="1" t="s">
        <v>260</v>
      </c>
      <c r="M3458" s="1" t="s">
        <v>17365</v>
      </c>
      <c r="N3458" s="1" t="s">
        <v>17366</v>
      </c>
      <c r="O3458" s="1" t="s">
        <v>122</v>
      </c>
      <c r="P3458" s="1" t="s">
        <v>199</v>
      </c>
      <c r="Q3458" s="1" t="s">
        <v>115</v>
      </c>
      <c r="R3458" s="1" t="s">
        <v>17367</v>
      </c>
      <c r="S3458" s="1" t="s">
        <v>16794</v>
      </c>
      <c r="T3458" s="1" t="s">
        <v>17368</v>
      </c>
      <c r="V3458" s="18">
        <v>0.21435185185185185</v>
      </c>
      <c r="W3458" s="18">
        <v>0.23311342592592593</v>
      </c>
      <c r="X3458" s="18">
        <v>1.8761574074074073E-2</v>
      </c>
    </row>
    <row r="3459" spans="1:24" x14ac:dyDescent="0.2">
      <c r="A3459" s="1" t="s">
        <v>15951</v>
      </c>
      <c r="B3459" s="1" t="s">
        <v>112</v>
      </c>
      <c r="C3459" s="1" t="s">
        <v>18</v>
      </c>
      <c r="D3459" s="1" t="s">
        <v>242</v>
      </c>
      <c r="E3459" s="1" t="s">
        <v>61</v>
      </c>
      <c r="F3459" s="1" t="s">
        <v>453</v>
      </c>
      <c r="G3459" s="1" t="s">
        <v>110</v>
      </c>
      <c r="H3459" s="1" t="s">
        <v>50</v>
      </c>
      <c r="I3459" s="1" t="s">
        <v>109</v>
      </c>
      <c r="J3459" s="1" t="s">
        <v>81</v>
      </c>
      <c r="K3459" s="1" t="s">
        <v>111</v>
      </c>
      <c r="L3459" s="1" t="s">
        <v>15955</v>
      </c>
      <c r="M3459" s="1" t="s">
        <v>17369</v>
      </c>
      <c r="N3459" s="1" t="s">
        <v>17370</v>
      </c>
      <c r="O3459" s="1" t="s">
        <v>122</v>
      </c>
      <c r="P3459" s="1" t="s">
        <v>266</v>
      </c>
      <c r="Q3459" s="1" t="s">
        <v>267</v>
      </c>
      <c r="R3459" s="1" t="s">
        <v>17371</v>
      </c>
      <c r="S3459" s="1" t="s">
        <v>16937</v>
      </c>
      <c r="T3459" s="1" t="s">
        <v>15955</v>
      </c>
      <c r="U3459" s="1" t="s">
        <v>15955</v>
      </c>
      <c r="V3459" s="18">
        <v>0</v>
      </c>
      <c r="W3459" s="18">
        <v>6.145833333333333E-3</v>
      </c>
      <c r="X3459" s="18">
        <v>6.145833333333333E-3</v>
      </c>
    </row>
    <row r="3460" spans="1:24" x14ac:dyDescent="0.2">
      <c r="A3460" s="1" t="s">
        <v>15487</v>
      </c>
      <c r="B3460" s="1" t="s">
        <v>115</v>
      </c>
      <c r="C3460" s="1" t="s">
        <v>18</v>
      </c>
      <c r="D3460" s="1" t="s">
        <v>257</v>
      </c>
      <c r="E3460" s="1" t="s">
        <v>499</v>
      </c>
      <c r="F3460" s="1" t="s">
        <v>219</v>
      </c>
      <c r="G3460" s="1" t="s">
        <v>110</v>
      </c>
      <c r="H3460" s="1" t="s">
        <v>50</v>
      </c>
      <c r="I3460" s="1" t="s">
        <v>109</v>
      </c>
      <c r="J3460" s="1" t="s">
        <v>81</v>
      </c>
      <c r="K3460" s="1" t="s">
        <v>114</v>
      </c>
      <c r="L3460" s="1" t="s">
        <v>15491</v>
      </c>
      <c r="M3460" s="1" t="s">
        <v>17372</v>
      </c>
      <c r="N3460" s="1" t="s">
        <v>17373</v>
      </c>
      <c r="O3460" s="1" t="s">
        <v>122</v>
      </c>
      <c r="P3460" s="1" t="s">
        <v>246</v>
      </c>
      <c r="Q3460" s="1" t="s">
        <v>247</v>
      </c>
      <c r="R3460" s="1" t="s">
        <v>17374</v>
      </c>
      <c r="S3460" s="1" t="s">
        <v>16794</v>
      </c>
      <c r="T3460" s="1" t="s">
        <v>17375</v>
      </c>
      <c r="U3460" s="1" t="s">
        <v>17376</v>
      </c>
      <c r="V3460" s="18">
        <v>0.80956018518518513</v>
      </c>
      <c r="W3460" s="18">
        <v>0.95271990740740742</v>
      </c>
      <c r="X3460" s="18">
        <v>0.14315972222222223</v>
      </c>
    </row>
    <row r="3461" spans="1:24" hidden="1" x14ac:dyDescent="0.2">
      <c r="A3461" s="1" t="s">
        <v>17377</v>
      </c>
      <c r="B3461" s="1" t="s">
        <v>132</v>
      </c>
      <c r="C3461" s="1" t="s">
        <v>250</v>
      </c>
      <c r="D3461" s="1" t="s">
        <v>251</v>
      </c>
      <c r="E3461" s="1" t="s">
        <v>268</v>
      </c>
      <c r="F3461" s="1" t="s">
        <v>367</v>
      </c>
      <c r="G3461" s="1" t="s">
        <v>110</v>
      </c>
      <c r="H3461" s="1" t="s">
        <v>50</v>
      </c>
      <c r="I3461" s="1" t="s">
        <v>109</v>
      </c>
      <c r="J3461" s="1" t="s">
        <v>81</v>
      </c>
      <c r="K3461" s="1" t="s">
        <v>129</v>
      </c>
      <c r="L3461" s="1" t="s">
        <v>13493</v>
      </c>
      <c r="M3461" s="1" t="s">
        <v>17378</v>
      </c>
      <c r="N3461" s="1" t="s">
        <v>17379</v>
      </c>
      <c r="O3461" s="1" t="s">
        <v>122</v>
      </c>
      <c r="P3461" s="1" t="s">
        <v>246</v>
      </c>
      <c r="Q3461" s="1" t="s">
        <v>247</v>
      </c>
      <c r="R3461" s="1" t="s">
        <v>17380</v>
      </c>
      <c r="S3461" s="1" t="s">
        <v>16772</v>
      </c>
      <c r="T3461" s="1" t="s">
        <v>13493</v>
      </c>
      <c r="U3461" s="1" t="s">
        <v>276</v>
      </c>
      <c r="V3461" s="18">
        <v>8.4490740740740739E-4</v>
      </c>
      <c r="W3461" s="18">
        <v>1.6898148148148148E-3</v>
      </c>
      <c r="X3461" s="18">
        <v>8.4490740740740739E-4</v>
      </c>
    </row>
    <row r="3462" spans="1:24" x14ac:dyDescent="0.2">
      <c r="A3462" s="1" t="s">
        <v>15696</v>
      </c>
      <c r="B3462" s="1" t="s">
        <v>115</v>
      </c>
      <c r="C3462" s="1" t="s">
        <v>18</v>
      </c>
      <c r="D3462" s="1" t="s">
        <v>243</v>
      </c>
      <c r="E3462" s="1" t="s">
        <v>60</v>
      </c>
      <c r="F3462" s="1" t="s">
        <v>144</v>
      </c>
      <c r="G3462" s="1" t="s">
        <v>116</v>
      </c>
      <c r="H3462" s="1" t="s">
        <v>40</v>
      </c>
      <c r="I3462" s="1" t="s">
        <v>117</v>
      </c>
      <c r="J3462" s="1" t="s">
        <v>81</v>
      </c>
      <c r="K3462" s="1" t="s">
        <v>111</v>
      </c>
      <c r="L3462" s="1" t="s">
        <v>15700</v>
      </c>
      <c r="M3462" s="1" t="s">
        <v>17381</v>
      </c>
      <c r="N3462" s="1" t="s">
        <v>17382</v>
      </c>
      <c r="O3462" s="1" t="s">
        <v>122</v>
      </c>
      <c r="P3462" s="1" t="s">
        <v>246</v>
      </c>
      <c r="Q3462" s="1" t="s">
        <v>247</v>
      </c>
      <c r="R3462" s="1" t="s">
        <v>17383</v>
      </c>
      <c r="S3462" s="1" t="s">
        <v>16850</v>
      </c>
      <c r="T3462" s="1" t="s">
        <v>17384</v>
      </c>
      <c r="U3462" s="1" t="s">
        <v>17385</v>
      </c>
      <c r="V3462" s="18">
        <v>0.85806712962962961</v>
      </c>
      <c r="W3462" s="18">
        <v>0.87578703703703709</v>
      </c>
      <c r="X3462" s="18">
        <v>1.7719907407407406E-2</v>
      </c>
    </row>
    <row r="3463" spans="1:24" hidden="1" x14ac:dyDescent="0.2">
      <c r="A3463" s="1" t="s">
        <v>17386</v>
      </c>
      <c r="B3463" s="1" t="s">
        <v>115</v>
      </c>
      <c r="C3463" s="1" t="s">
        <v>251</v>
      </c>
      <c r="D3463" s="1" t="s">
        <v>243</v>
      </c>
      <c r="E3463" s="1" t="s">
        <v>320</v>
      </c>
      <c r="F3463" s="1" t="s">
        <v>144</v>
      </c>
      <c r="G3463" s="1" t="s">
        <v>116</v>
      </c>
      <c r="H3463" s="1" t="s">
        <v>40</v>
      </c>
      <c r="I3463" s="1" t="s">
        <v>117</v>
      </c>
      <c r="J3463" s="1" t="s">
        <v>81</v>
      </c>
      <c r="K3463" s="1" t="s">
        <v>17387</v>
      </c>
      <c r="L3463" s="1" t="s">
        <v>17388</v>
      </c>
      <c r="M3463" s="1" t="s">
        <v>17389</v>
      </c>
      <c r="N3463" s="1" t="s">
        <v>17390</v>
      </c>
      <c r="O3463" s="1" t="s">
        <v>122</v>
      </c>
      <c r="P3463" s="1" t="s">
        <v>246</v>
      </c>
      <c r="Q3463" s="1" t="s">
        <v>247</v>
      </c>
      <c r="R3463" s="1" t="s">
        <v>17391</v>
      </c>
      <c r="S3463" s="1" t="s">
        <v>16850</v>
      </c>
      <c r="T3463" s="1" t="s">
        <v>17392</v>
      </c>
      <c r="U3463" s="1" t="s">
        <v>5722</v>
      </c>
      <c r="V3463" s="18">
        <v>4.8657407407407406E-2</v>
      </c>
      <c r="W3463" s="18">
        <v>5.8541666666666665E-2</v>
      </c>
      <c r="X3463" s="18">
        <v>9.8842592592592593E-3</v>
      </c>
    </row>
    <row r="3464" spans="1:24" hidden="1" x14ac:dyDescent="0.2">
      <c r="A3464" s="1" t="s">
        <v>17393</v>
      </c>
      <c r="B3464" s="1" t="s">
        <v>132</v>
      </c>
      <c r="C3464" s="1" t="s">
        <v>256</v>
      </c>
      <c r="D3464" s="1" t="s">
        <v>257</v>
      </c>
      <c r="E3464" s="1" t="s">
        <v>258</v>
      </c>
      <c r="F3464" s="1" t="s">
        <v>461</v>
      </c>
      <c r="G3464" s="1" t="s">
        <v>116</v>
      </c>
      <c r="H3464" s="1" t="s">
        <v>40</v>
      </c>
      <c r="I3464" s="1" t="s">
        <v>117</v>
      </c>
      <c r="J3464" s="1" t="s">
        <v>81</v>
      </c>
      <c r="K3464" s="1" t="s">
        <v>259</v>
      </c>
      <c r="L3464" s="1" t="s">
        <v>260</v>
      </c>
      <c r="M3464" s="1" t="s">
        <v>17394</v>
      </c>
      <c r="N3464" s="1" t="s">
        <v>17395</v>
      </c>
      <c r="O3464" s="1" t="s">
        <v>122</v>
      </c>
      <c r="P3464" s="1" t="s">
        <v>199</v>
      </c>
      <c r="Q3464" s="1" t="s">
        <v>115</v>
      </c>
      <c r="R3464" s="1" t="s">
        <v>17396</v>
      </c>
      <c r="S3464" s="1" t="s">
        <v>16794</v>
      </c>
      <c r="T3464" s="1" t="s">
        <v>17368</v>
      </c>
      <c r="V3464" s="18">
        <v>0.21505787037037036</v>
      </c>
      <c r="W3464" s="18">
        <v>0.22951388888888888</v>
      </c>
      <c r="X3464" s="18">
        <v>1.4456018518518519E-2</v>
      </c>
    </row>
    <row r="3465" spans="1:24" hidden="1" x14ac:dyDescent="0.2">
      <c r="A3465" s="1" t="s">
        <v>17397</v>
      </c>
      <c r="B3465" s="1" t="s">
        <v>132</v>
      </c>
      <c r="C3465" s="1" t="s">
        <v>256</v>
      </c>
      <c r="D3465" s="1" t="s">
        <v>257</v>
      </c>
      <c r="E3465" s="1" t="s">
        <v>289</v>
      </c>
      <c r="F3465" s="1" t="s">
        <v>218</v>
      </c>
      <c r="G3465" s="1" t="s">
        <v>116</v>
      </c>
      <c r="H3465" s="1" t="s">
        <v>40</v>
      </c>
      <c r="I3465" s="1" t="s">
        <v>117</v>
      </c>
      <c r="J3465" s="1" t="s">
        <v>81</v>
      </c>
      <c r="K3465" s="1" t="s">
        <v>129</v>
      </c>
      <c r="L3465" s="1" t="s">
        <v>264</v>
      </c>
      <c r="M3465" s="1" t="s">
        <v>17398</v>
      </c>
      <c r="N3465" s="1" t="s">
        <v>17399</v>
      </c>
      <c r="O3465" s="1" t="s">
        <v>122</v>
      </c>
      <c r="P3465" s="1" t="s">
        <v>199</v>
      </c>
      <c r="Q3465" s="1" t="s">
        <v>115</v>
      </c>
      <c r="R3465" s="1" t="s">
        <v>17400</v>
      </c>
      <c r="S3465" s="1" t="s">
        <v>16937</v>
      </c>
      <c r="T3465" s="1" t="s">
        <v>13148</v>
      </c>
      <c r="U3465" s="1" t="s">
        <v>262</v>
      </c>
      <c r="V3465" s="18">
        <v>1.3194444444444445E-3</v>
      </c>
      <c r="W3465" s="18">
        <v>1.2222222222222223E-2</v>
      </c>
      <c r="X3465" s="18">
        <v>1.0902777777777779E-2</v>
      </c>
    </row>
    <row r="3466" spans="1:24" hidden="1" x14ac:dyDescent="0.2">
      <c r="A3466" s="1" t="s">
        <v>17401</v>
      </c>
      <c r="B3466" s="1" t="s">
        <v>132</v>
      </c>
      <c r="C3466" s="1" t="s">
        <v>256</v>
      </c>
      <c r="D3466" s="1" t="s">
        <v>257</v>
      </c>
      <c r="E3466" s="1" t="s">
        <v>13587</v>
      </c>
      <c r="F3466" s="1" t="s">
        <v>219</v>
      </c>
      <c r="G3466" s="1" t="s">
        <v>116</v>
      </c>
      <c r="H3466" s="1" t="s">
        <v>40</v>
      </c>
      <c r="I3466" s="1" t="s">
        <v>117</v>
      </c>
      <c r="J3466" s="1" t="s">
        <v>81</v>
      </c>
      <c r="K3466" s="1" t="s">
        <v>521</v>
      </c>
      <c r="L3466" s="1" t="s">
        <v>965</v>
      </c>
      <c r="M3466" s="1" t="s">
        <v>17402</v>
      </c>
      <c r="N3466" s="1" t="s">
        <v>17403</v>
      </c>
      <c r="O3466" s="1" t="s">
        <v>122</v>
      </c>
      <c r="P3466" s="1" t="s">
        <v>199</v>
      </c>
      <c r="Q3466" s="1" t="s">
        <v>115</v>
      </c>
      <c r="R3466" s="1" t="s">
        <v>17404</v>
      </c>
      <c r="S3466" s="1" t="s">
        <v>16850</v>
      </c>
      <c r="T3466" s="1" t="s">
        <v>17405</v>
      </c>
      <c r="U3466" s="1" t="s">
        <v>516</v>
      </c>
      <c r="V3466" s="18">
        <v>4.9305555555555552E-3</v>
      </c>
      <c r="W3466" s="18">
        <v>2.2881944444444444E-2</v>
      </c>
      <c r="X3466" s="18">
        <v>1.7951388888888888E-2</v>
      </c>
    </row>
    <row r="3467" spans="1:24" x14ac:dyDescent="0.2">
      <c r="A3467" s="1" t="s">
        <v>15921</v>
      </c>
      <c r="B3467" s="1" t="s">
        <v>115</v>
      </c>
      <c r="C3467" s="1" t="s">
        <v>14</v>
      </c>
      <c r="D3467" s="1" t="s">
        <v>243</v>
      </c>
      <c r="E3467" s="1" t="s">
        <v>52</v>
      </c>
      <c r="F3467" s="1" t="s">
        <v>405</v>
      </c>
      <c r="G3467" s="1" t="s">
        <v>116</v>
      </c>
      <c r="H3467" s="1" t="s">
        <v>40</v>
      </c>
      <c r="I3467" s="1" t="s">
        <v>117</v>
      </c>
      <c r="J3467" s="1" t="s">
        <v>81</v>
      </c>
      <c r="K3467" s="1" t="s">
        <v>118</v>
      </c>
      <c r="L3467" s="1" t="s">
        <v>15925</v>
      </c>
      <c r="M3467" s="1" t="s">
        <v>17406</v>
      </c>
      <c r="N3467" s="1" t="s">
        <v>17407</v>
      </c>
      <c r="O3467" s="1" t="s">
        <v>122</v>
      </c>
      <c r="P3467" s="1" t="s">
        <v>246</v>
      </c>
      <c r="Q3467" s="1" t="s">
        <v>247</v>
      </c>
      <c r="R3467" s="1" t="s">
        <v>17408</v>
      </c>
      <c r="S3467" s="1" t="s">
        <v>16937</v>
      </c>
      <c r="T3467" s="1" t="s">
        <v>17409</v>
      </c>
      <c r="U3467" s="1" t="s">
        <v>17410</v>
      </c>
      <c r="V3467" s="18">
        <v>1.7175694444444445</v>
      </c>
      <c r="W3467" s="18">
        <v>1.7897800925925926</v>
      </c>
      <c r="X3467" s="18">
        <v>7.2210648148148149E-2</v>
      </c>
    </row>
    <row r="3468" spans="1:24" hidden="1" x14ac:dyDescent="0.2">
      <c r="A3468" s="1" t="s">
        <v>17411</v>
      </c>
      <c r="B3468" s="1" t="s">
        <v>132</v>
      </c>
      <c r="C3468" s="1" t="s">
        <v>309</v>
      </c>
      <c r="D3468" s="1" t="s">
        <v>257</v>
      </c>
      <c r="E3468" s="1" t="s">
        <v>281</v>
      </c>
      <c r="F3468" s="1" t="s">
        <v>471</v>
      </c>
      <c r="G3468" s="1" t="s">
        <v>116</v>
      </c>
      <c r="H3468" s="1" t="s">
        <v>40</v>
      </c>
      <c r="I3468" s="1" t="s">
        <v>117</v>
      </c>
      <c r="J3468" s="1" t="s">
        <v>81</v>
      </c>
      <c r="K3468" s="1" t="s">
        <v>430</v>
      </c>
      <c r="L3468" s="1" t="s">
        <v>4621</v>
      </c>
      <c r="M3468" s="1" t="s">
        <v>17412</v>
      </c>
      <c r="N3468" s="1" t="s">
        <v>17413</v>
      </c>
      <c r="O3468" s="1" t="s">
        <v>122</v>
      </c>
      <c r="P3468" s="1" t="s">
        <v>266</v>
      </c>
      <c r="Q3468" s="1" t="s">
        <v>432</v>
      </c>
      <c r="R3468" s="1" t="s">
        <v>17414</v>
      </c>
      <c r="S3468" s="1" t="s">
        <v>16772</v>
      </c>
      <c r="T3468" s="1" t="s">
        <v>17415</v>
      </c>
      <c r="U3468" s="1" t="s">
        <v>17416</v>
      </c>
      <c r="V3468" s="18">
        <v>7.6585648148148153E-2</v>
      </c>
      <c r="W3468" s="18">
        <v>8.1168981481481481E-2</v>
      </c>
      <c r="X3468" s="18">
        <v>4.5833333333333334E-3</v>
      </c>
    </row>
    <row r="3469" spans="1:24" x14ac:dyDescent="0.2">
      <c r="A3469" s="1" t="s">
        <v>15442</v>
      </c>
      <c r="B3469" s="1" t="s">
        <v>115</v>
      </c>
      <c r="C3469" s="1" t="s">
        <v>20</v>
      </c>
      <c r="D3469" s="1" t="s">
        <v>257</v>
      </c>
      <c r="E3469" s="1" t="s">
        <v>59</v>
      </c>
      <c r="F3469" s="1" t="s">
        <v>219</v>
      </c>
      <c r="G3469" s="1" t="s">
        <v>110</v>
      </c>
      <c r="H3469" s="1" t="s">
        <v>50</v>
      </c>
      <c r="I3469" s="1" t="s">
        <v>109</v>
      </c>
      <c r="J3469" s="1" t="s">
        <v>81</v>
      </c>
      <c r="K3469" s="1" t="s">
        <v>582</v>
      </c>
      <c r="L3469" s="1" t="s">
        <v>15446</v>
      </c>
      <c r="M3469" s="1" t="s">
        <v>17417</v>
      </c>
      <c r="N3469" s="1" t="s">
        <v>17418</v>
      </c>
      <c r="O3469" s="1" t="s">
        <v>122</v>
      </c>
      <c r="P3469" s="1" t="s">
        <v>266</v>
      </c>
      <c r="Q3469" s="1" t="s">
        <v>267</v>
      </c>
      <c r="R3469" s="1" t="s">
        <v>17419</v>
      </c>
      <c r="S3469" s="1" t="s">
        <v>16794</v>
      </c>
      <c r="T3469" s="1" t="s">
        <v>17420</v>
      </c>
      <c r="U3469" s="1" t="s">
        <v>17421</v>
      </c>
      <c r="V3469" s="18">
        <v>0.1401388888888889</v>
      </c>
      <c r="W3469" s="18">
        <v>0.80809027777777775</v>
      </c>
      <c r="X3469" s="18">
        <v>0.66795138888888894</v>
      </c>
    </row>
    <row r="3470" spans="1:24" x14ac:dyDescent="0.2">
      <c r="A3470" s="1" t="s">
        <v>15416</v>
      </c>
      <c r="B3470" s="1" t="s">
        <v>115</v>
      </c>
      <c r="C3470" s="1" t="s">
        <v>22</v>
      </c>
      <c r="D3470" s="1" t="s">
        <v>243</v>
      </c>
      <c r="E3470" s="1" t="s">
        <v>47</v>
      </c>
      <c r="F3470" s="1" t="s">
        <v>191</v>
      </c>
      <c r="G3470" s="1" t="s">
        <v>116</v>
      </c>
      <c r="H3470" s="1" t="s">
        <v>40</v>
      </c>
      <c r="I3470" s="1" t="s">
        <v>117</v>
      </c>
      <c r="J3470" s="1" t="s">
        <v>81</v>
      </c>
      <c r="K3470" s="1" t="s">
        <v>170</v>
      </c>
      <c r="L3470" s="1" t="s">
        <v>15420</v>
      </c>
      <c r="M3470" s="1" t="s">
        <v>17422</v>
      </c>
      <c r="N3470" s="1" t="s">
        <v>17423</v>
      </c>
      <c r="O3470" s="1" t="s">
        <v>122</v>
      </c>
      <c r="P3470" s="1" t="s">
        <v>246</v>
      </c>
      <c r="Q3470" s="1" t="s">
        <v>247</v>
      </c>
      <c r="R3470" s="1" t="s">
        <v>17424</v>
      </c>
      <c r="S3470" s="1" t="s">
        <v>16794</v>
      </c>
      <c r="T3470" s="1" t="s">
        <v>17425</v>
      </c>
      <c r="U3470" s="1" t="s">
        <v>17426</v>
      </c>
      <c r="V3470" s="18">
        <v>4.31712962962963E-3</v>
      </c>
      <c r="W3470" s="18">
        <v>1.2303240740740741E-2</v>
      </c>
      <c r="X3470" s="18">
        <v>7.9861111111111105E-3</v>
      </c>
    </row>
    <row r="3471" spans="1:24" hidden="1" x14ac:dyDescent="0.2">
      <c r="A3471" s="1" t="s">
        <v>17427</v>
      </c>
      <c r="B3471" s="1" t="s">
        <v>132</v>
      </c>
      <c r="C3471" s="1" t="s">
        <v>250</v>
      </c>
      <c r="D3471" s="1" t="s">
        <v>251</v>
      </c>
      <c r="E3471" s="1" t="s">
        <v>268</v>
      </c>
      <c r="F3471" s="1" t="s">
        <v>367</v>
      </c>
      <c r="G3471" s="1" t="s">
        <v>110</v>
      </c>
      <c r="H3471" s="1" t="s">
        <v>50</v>
      </c>
      <c r="I3471" s="1" t="s">
        <v>109</v>
      </c>
      <c r="J3471" s="1" t="s">
        <v>81</v>
      </c>
      <c r="K3471" s="1" t="s">
        <v>129</v>
      </c>
      <c r="L3471" s="1" t="s">
        <v>17428</v>
      </c>
      <c r="M3471" s="1" t="s">
        <v>17429</v>
      </c>
      <c r="N3471" s="1" t="s">
        <v>17430</v>
      </c>
      <c r="O3471" s="1" t="s">
        <v>122</v>
      </c>
      <c r="P3471" s="1" t="s">
        <v>246</v>
      </c>
      <c r="Q3471" s="1" t="s">
        <v>247</v>
      </c>
      <c r="R3471" s="1" t="s">
        <v>17431</v>
      </c>
      <c r="S3471" s="1" t="s">
        <v>16937</v>
      </c>
      <c r="T3471" s="1" t="s">
        <v>17428</v>
      </c>
      <c r="U3471" s="1" t="s">
        <v>439</v>
      </c>
      <c r="V3471" s="18">
        <v>0.35037037037037039</v>
      </c>
      <c r="W3471" s="18">
        <v>0.35105324074074074</v>
      </c>
      <c r="X3471" s="18">
        <v>6.8287037037037036E-4</v>
      </c>
    </row>
    <row r="3472" spans="1:24" hidden="1" x14ac:dyDescent="0.2">
      <c r="A3472" s="1" t="s">
        <v>15541</v>
      </c>
      <c r="B3472" s="1" t="s">
        <v>112</v>
      </c>
      <c r="C3472" s="1" t="s">
        <v>18</v>
      </c>
      <c r="D3472" s="1" t="s">
        <v>311</v>
      </c>
      <c r="E3472" s="1" t="s">
        <v>58</v>
      </c>
      <c r="F3472" s="1" t="s">
        <v>145</v>
      </c>
      <c r="G3472" s="1" t="s">
        <v>116</v>
      </c>
      <c r="H3472" s="1" t="s">
        <v>50</v>
      </c>
      <c r="I3472" s="1" t="s">
        <v>109</v>
      </c>
      <c r="J3472" s="1" t="s">
        <v>80</v>
      </c>
      <c r="K3472" s="1" t="s">
        <v>121</v>
      </c>
      <c r="L3472" s="1" t="s">
        <v>15545</v>
      </c>
      <c r="M3472" s="1" t="s">
        <v>17432</v>
      </c>
      <c r="N3472" s="1" t="s">
        <v>17433</v>
      </c>
      <c r="O3472" s="1" t="s">
        <v>122</v>
      </c>
      <c r="P3472" s="1" t="s">
        <v>246</v>
      </c>
      <c r="Q3472" s="1" t="s">
        <v>247</v>
      </c>
      <c r="R3472" s="1" t="s">
        <v>17434</v>
      </c>
      <c r="S3472" s="1" t="s">
        <v>16794</v>
      </c>
      <c r="T3472" s="1" t="s">
        <v>312</v>
      </c>
      <c r="V3472" s="18">
        <v>6.5162037037037032E-2</v>
      </c>
      <c r="W3472" s="18">
        <v>7.3865740740740746E-2</v>
      </c>
      <c r="X3472" s="18">
        <v>8.7037037037037031E-3</v>
      </c>
    </row>
    <row r="3473" spans="1:24" x14ac:dyDescent="0.2">
      <c r="A3473" s="1" t="s">
        <v>16022</v>
      </c>
      <c r="B3473" s="1" t="s">
        <v>115</v>
      </c>
      <c r="C3473" s="1" t="s">
        <v>20</v>
      </c>
      <c r="D3473" s="1" t="s">
        <v>257</v>
      </c>
      <c r="E3473" s="1" t="s">
        <v>68</v>
      </c>
      <c r="F3473" s="1" t="s">
        <v>218</v>
      </c>
      <c r="G3473" s="1" t="s">
        <v>110</v>
      </c>
      <c r="H3473" s="1" t="s">
        <v>50</v>
      </c>
      <c r="I3473" s="1" t="s">
        <v>109</v>
      </c>
      <c r="J3473" s="1" t="s">
        <v>81</v>
      </c>
      <c r="K3473" s="1" t="s">
        <v>114</v>
      </c>
      <c r="L3473" s="1" t="s">
        <v>16026</v>
      </c>
      <c r="M3473" s="1" t="s">
        <v>17435</v>
      </c>
      <c r="N3473" s="1" t="s">
        <v>17436</v>
      </c>
      <c r="O3473" s="1" t="s">
        <v>122</v>
      </c>
      <c r="P3473" s="1" t="s">
        <v>246</v>
      </c>
      <c r="Q3473" s="1" t="s">
        <v>247</v>
      </c>
      <c r="R3473" s="1" t="s">
        <v>17437</v>
      </c>
      <c r="S3473" s="1" t="s">
        <v>16937</v>
      </c>
      <c r="T3473" s="1" t="s">
        <v>17438</v>
      </c>
      <c r="U3473" s="1" t="s">
        <v>17439</v>
      </c>
      <c r="V3473" s="18">
        <v>2.0593634259259259</v>
      </c>
      <c r="W3473" s="18">
        <v>2.6521527777777778</v>
      </c>
      <c r="X3473" s="18">
        <v>0.59278935185185189</v>
      </c>
    </row>
    <row r="3474" spans="1:24" hidden="1" x14ac:dyDescent="0.2">
      <c r="A3474" s="1" t="s">
        <v>17440</v>
      </c>
      <c r="B3474" s="1" t="s">
        <v>132</v>
      </c>
      <c r="C3474" s="1" t="s">
        <v>250</v>
      </c>
      <c r="D3474" s="1" t="s">
        <v>251</v>
      </c>
      <c r="E3474" s="1" t="s">
        <v>289</v>
      </c>
      <c r="F3474" s="1" t="s">
        <v>290</v>
      </c>
      <c r="G3474" s="1" t="s">
        <v>110</v>
      </c>
      <c r="H3474" s="1" t="s">
        <v>50</v>
      </c>
      <c r="I3474" s="1" t="s">
        <v>109</v>
      </c>
      <c r="J3474" s="1" t="s">
        <v>81</v>
      </c>
      <c r="K3474" s="1" t="s">
        <v>129</v>
      </c>
      <c r="L3474" s="1" t="s">
        <v>254</v>
      </c>
      <c r="M3474" s="1" t="s">
        <v>17441</v>
      </c>
      <c r="N3474" s="1" t="s">
        <v>17442</v>
      </c>
      <c r="O3474" s="1" t="s">
        <v>122</v>
      </c>
      <c r="P3474" s="1" t="s">
        <v>246</v>
      </c>
      <c r="Q3474" s="1" t="s">
        <v>247</v>
      </c>
      <c r="R3474" s="1" t="s">
        <v>17443</v>
      </c>
      <c r="S3474" s="1" t="s">
        <v>16904</v>
      </c>
      <c r="T3474" s="1" t="s">
        <v>254</v>
      </c>
      <c r="U3474" s="1" t="s">
        <v>369</v>
      </c>
      <c r="V3474" s="18">
        <v>2.855324074074074E-2</v>
      </c>
      <c r="W3474" s="18">
        <v>2.9305555555555557E-2</v>
      </c>
      <c r="X3474" s="18">
        <v>7.5231481481481482E-4</v>
      </c>
    </row>
    <row r="3475" spans="1:24" hidden="1" x14ac:dyDescent="0.2">
      <c r="A3475" s="1" t="s">
        <v>15916</v>
      </c>
      <c r="B3475" s="1" t="s">
        <v>115</v>
      </c>
      <c r="C3475" s="1" t="s">
        <v>20</v>
      </c>
      <c r="D3475" s="1" t="s">
        <v>339</v>
      </c>
      <c r="E3475" s="1" t="s">
        <v>65</v>
      </c>
      <c r="F3475" s="1" t="s">
        <v>206</v>
      </c>
      <c r="G3475" s="1" t="s">
        <v>110</v>
      </c>
      <c r="H3475" s="1" t="s">
        <v>50</v>
      </c>
      <c r="I3475" s="1" t="s">
        <v>109</v>
      </c>
      <c r="J3475" s="1" t="s">
        <v>80</v>
      </c>
      <c r="K3475" s="1" t="s">
        <v>737</v>
      </c>
      <c r="L3475" s="1" t="s">
        <v>15920</v>
      </c>
      <c r="M3475" s="1" t="s">
        <v>17444</v>
      </c>
      <c r="N3475" s="1" t="s">
        <v>17445</v>
      </c>
      <c r="O3475" s="1" t="s">
        <v>122</v>
      </c>
      <c r="P3475" s="1" t="s">
        <v>199</v>
      </c>
      <c r="Q3475" s="1" t="s">
        <v>115</v>
      </c>
      <c r="R3475" s="1" t="s">
        <v>17446</v>
      </c>
      <c r="S3475" s="1" t="s">
        <v>16937</v>
      </c>
      <c r="T3475" s="1" t="s">
        <v>17447</v>
      </c>
      <c r="U3475" s="1" t="s">
        <v>17448</v>
      </c>
      <c r="V3475" s="18">
        <v>0.99378472222222225</v>
      </c>
      <c r="W3475" s="18">
        <v>1.0259143518518519</v>
      </c>
      <c r="X3475" s="18">
        <v>3.2129629629629633E-2</v>
      </c>
    </row>
    <row r="3476" spans="1:24" hidden="1" x14ac:dyDescent="0.2">
      <c r="A3476" s="1" t="s">
        <v>17449</v>
      </c>
      <c r="B3476" s="1" t="s">
        <v>132</v>
      </c>
      <c r="C3476" s="1" t="s">
        <v>256</v>
      </c>
      <c r="D3476" s="1" t="s">
        <v>257</v>
      </c>
      <c r="E3476" s="1" t="s">
        <v>13587</v>
      </c>
      <c r="F3476" s="1" t="s">
        <v>219</v>
      </c>
      <c r="G3476" s="1" t="s">
        <v>116</v>
      </c>
      <c r="H3476" s="1" t="s">
        <v>40</v>
      </c>
      <c r="I3476" s="1" t="s">
        <v>117</v>
      </c>
      <c r="J3476" s="1" t="s">
        <v>81</v>
      </c>
      <c r="K3476" s="1" t="s">
        <v>17450</v>
      </c>
      <c r="L3476" s="1" t="s">
        <v>17451</v>
      </c>
      <c r="M3476" s="1" t="s">
        <v>17452</v>
      </c>
      <c r="N3476" s="1" t="s">
        <v>17453</v>
      </c>
      <c r="O3476" s="1" t="s">
        <v>122</v>
      </c>
      <c r="P3476" s="1" t="s">
        <v>199</v>
      </c>
      <c r="Q3476" s="1" t="s">
        <v>115</v>
      </c>
      <c r="R3476" s="1" t="s">
        <v>17454</v>
      </c>
      <c r="S3476" s="1" t="s">
        <v>16794</v>
      </c>
      <c r="T3476" s="1" t="s">
        <v>17455</v>
      </c>
      <c r="U3476" s="1" t="s">
        <v>516</v>
      </c>
      <c r="V3476" s="18">
        <v>3.2870370370370371E-3</v>
      </c>
      <c r="W3476" s="18">
        <v>1.6400462962962964E-2</v>
      </c>
      <c r="X3476" s="18">
        <v>1.3113425925925926E-2</v>
      </c>
    </row>
    <row r="3477" spans="1:24" hidden="1" x14ac:dyDescent="0.2">
      <c r="A3477" s="1" t="s">
        <v>15594</v>
      </c>
      <c r="B3477" s="1" t="s">
        <v>115</v>
      </c>
      <c r="C3477" s="1" t="s">
        <v>14</v>
      </c>
      <c r="D3477" s="1" t="s">
        <v>257</v>
      </c>
      <c r="E3477" s="1" t="s">
        <v>49</v>
      </c>
      <c r="F3477" s="1" t="s">
        <v>151</v>
      </c>
      <c r="G3477" s="1" t="s">
        <v>116</v>
      </c>
      <c r="H3477" s="1" t="s">
        <v>40</v>
      </c>
      <c r="I3477" s="1" t="s">
        <v>117</v>
      </c>
      <c r="J3477" s="1" t="s">
        <v>80</v>
      </c>
      <c r="K3477" s="1" t="s">
        <v>488</v>
      </c>
      <c r="L3477" s="1" t="s">
        <v>15598</v>
      </c>
      <c r="M3477" s="1" t="s">
        <v>17456</v>
      </c>
      <c r="N3477" s="1" t="s">
        <v>17457</v>
      </c>
      <c r="O3477" s="1" t="s">
        <v>122</v>
      </c>
      <c r="P3477" s="1" t="s">
        <v>246</v>
      </c>
      <c r="Q3477" s="1" t="s">
        <v>247</v>
      </c>
      <c r="R3477" s="1" t="s">
        <v>17458</v>
      </c>
      <c r="S3477" s="1" t="s">
        <v>16904</v>
      </c>
      <c r="T3477" s="1" t="s">
        <v>17459</v>
      </c>
      <c r="U3477" s="1" t="s">
        <v>17460</v>
      </c>
      <c r="V3477" s="18">
        <v>0.49216435185185187</v>
      </c>
      <c r="W3477" s="18">
        <v>0.77133101851851849</v>
      </c>
      <c r="X3477" s="18">
        <v>0.27916666666666667</v>
      </c>
    </row>
    <row r="3478" spans="1:24" x14ac:dyDescent="0.2">
      <c r="A3478" s="1" t="s">
        <v>15492</v>
      </c>
      <c r="B3478" s="1" t="s">
        <v>112</v>
      </c>
      <c r="C3478" s="1" t="s">
        <v>18</v>
      </c>
      <c r="D3478" s="1" t="s">
        <v>18</v>
      </c>
      <c r="E3478" s="1" t="s">
        <v>499</v>
      </c>
      <c r="F3478" s="1" t="s">
        <v>1770</v>
      </c>
      <c r="G3478" s="1" t="s">
        <v>110</v>
      </c>
      <c r="H3478" s="1" t="s">
        <v>50</v>
      </c>
      <c r="I3478" s="1" t="s">
        <v>109</v>
      </c>
      <c r="J3478" s="1" t="s">
        <v>81</v>
      </c>
      <c r="K3478" s="1" t="s">
        <v>111</v>
      </c>
      <c r="L3478" s="1" t="s">
        <v>2136</v>
      </c>
      <c r="M3478" s="1" t="s">
        <v>17461</v>
      </c>
      <c r="N3478" s="1" t="s">
        <v>17462</v>
      </c>
      <c r="O3478" s="1" t="s">
        <v>122</v>
      </c>
      <c r="P3478" s="1" t="s">
        <v>266</v>
      </c>
      <c r="Q3478" s="1" t="s">
        <v>267</v>
      </c>
      <c r="R3478" s="1" t="s">
        <v>17463</v>
      </c>
      <c r="S3478" s="1" t="s">
        <v>16794</v>
      </c>
      <c r="T3478" s="1" t="s">
        <v>2136</v>
      </c>
      <c r="U3478" s="1" t="s">
        <v>6339</v>
      </c>
      <c r="V3478" s="18">
        <v>0</v>
      </c>
      <c r="W3478" s="18">
        <v>6.7129629629629625E-4</v>
      </c>
      <c r="X3478" s="18">
        <v>6.7129629629629625E-4</v>
      </c>
    </row>
    <row r="3479" spans="1:24" x14ac:dyDescent="0.2">
      <c r="A3479" s="1" t="s">
        <v>15599</v>
      </c>
      <c r="B3479" s="1" t="s">
        <v>115</v>
      </c>
      <c r="C3479" s="1" t="s">
        <v>18</v>
      </c>
      <c r="D3479" s="1" t="s">
        <v>243</v>
      </c>
      <c r="E3479" s="1" t="s">
        <v>498</v>
      </c>
      <c r="F3479" s="1" t="s">
        <v>144</v>
      </c>
      <c r="G3479" s="1" t="s">
        <v>116</v>
      </c>
      <c r="H3479" s="1" t="s">
        <v>40</v>
      </c>
      <c r="I3479" s="1" t="s">
        <v>117</v>
      </c>
      <c r="J3479" s="1" t="s">
        <v>81</v>
      </c>
      <c r="K3479" s="1" t="s">
        <v>111</v>
      </c>
      <c r="L3479" s="1" t="s">
        <v>15603</v>
      </c>
      <c r="M3479" s="1" t="s">
        <v>17464</v>
      </c>
      <c r="N3479" s="1" t="s">
        <v>17465</v>
      </c>
      <c r="O3479" s="1" t="s">
        <v>122</v>
      </c>
      <c r="P3479" s="1" t="s">
        <v>266</v>
      </c>
      <c r="Q3479" s="1" t="s">
        <v>343</v>
      </c>
      <c r="R3479" s="1" t="s">
        <v>17466</v>
      </c>
      <c r="S3479" s="1" t="s">
        <v>16904</v>
      </c>
      <c r="T3479" s="1" t="s">
        <v>17467</v>
      </c>
      <c r="U3479" s="1" t="s">
        <v>17468</v>
      </c>
      <c r="V3479" s="18">
        <v>0.81403935185185183</v>
      </c>
      <c r="W3479" s="18">
        <v>0.86837962962962967</v>
      </c>
      <c r="X3479" s="18">
        <v>5.4340277777777779E-2</v>
      </c>
    </row>
    <row r="3480" spans="1:24" hidden="1" x14ac:dyDescent="0.2">
      <c r="A3480" s="1" t="s">
        <v>17469</v>
      </c>
      <c r="B3480" s="1" t="s">
        <v>164</v>
      </c>
      <c r="C3480" s="1" t="s">
        <v>295</v>
      </c>
      <c r="D3480" s="1" t="s">
        <v>296</v>
      </c>
      <c r="E3480" s="1" t="s">
        <v>297</v>
      </c>
      <c r="F3480" s="1" t="s">
        <v>298</v>
      </c>
      <c r="G3480" s="1" t="s">
        <v>110</v>
      </c>
      <c r="H3480" s="1" t="s">
        <v>50</v>
      </c>
      <c r="I3480" s="1" t="s">
        <v>109</v>
      </c>
      <c r="J3480" s="1" t="s">
        <v>4186</v>
      </c>
      <c r="K3480" s="1" t="s">
        <v>129</v>
      </c>
      <c r="L3480" s="1" t="s">
        <v>299</v>
      </c>
      <c r="M3480" s="1" t="s">
        <v>17470</v>
      </c>
      <c r="N3480" s="1" t="s">
        <v>17471</v>
      </c>
      <c r="O3480" s="1" t="s">
        <v>122</v>
      </c>
      <c r="P3480" s="1" t="s">
        <v>266</v>
      </c>
      <c r="Q3480" s="1" t="s">
        <v>283</v>
      </c>
      <c r="R3480" s="1" t="s">
        <v>17472</v>
      </c>
      <c r="S3480" s="1" t="s">
        <v>16904</v>
      </c>
      <c r="U3480" s="1" t="s">
        <v>17080</v>
      </c>
      <c r="V3480" s="18">
        <v>0</v>
      </c>
      <c r="W3480" s="18">
        <v>0</v>
      </c>
      <c r="X3480" s="18">
        <v>0</v>
      </c>
    </row>
    <row r="3481" spans="1:24" hidden="1" x14ac:dyDescent="0.2">
      <c r="A3481" s="1" t="s">
        <v>17473</v>
      </c>
      <c r="B3481" s="1" t="s">
        <v>132</v>
      </c>
      <c r="C3481" s="1" t="s">
        <v>250</v>
      </c>
      <c r="D3481" s="1" t="s">
        <v>251</v>
      </c>
      <c r="E3481" s="1" t="s">
        <v>268</v>
      </c>
      <c r="F3481" s="1" t="s">
        <v>367</v>
      </c>
      <c r="G3481" s="1" t="s">
        <v>110</v>
      </c>
      <c r="H3481" s="1" t="s">
        <v>50</v>
      </c>
      <c r="I3481" s="1" t="s">
        <v>109</v>
      </c>
      <c r="J3481" s="1" t="s">
        <v>81</v>
      </c>
      <c r="K3481" s="1" t="s">
        <v>129</v>
      </c>
      <c r="L3481" s="1" t="s">
        <v>13260</v>
      </c>
      <c r="M3481" s="1" t="s">
        <v>17474</v>
      </c>
      <c r="N3481" s="1" t="s">
        <v>17475</v>
      </c>
      <c r="O3481" s="1" t="s">
        <v>122</v>
      </c>
      <c r="P3481" s="1" t="s">
        <v>246</v>
      </c>
      <c r="Q3481" s="1" t="s">
        <v>247</v>
      </c>
      <c r="R3481" s="1" t="s">
        <v>17476</v>
      </c>
      <c r="S3481" s="1" t="s">
        <v>16772</v>
      </c>
      <c r="T3481" s="1" t="s">
        <v>13260</v>
      </c>
      <c r="U3481" s="1" t="s">
        <v>276</v>
      </c>
      <c r="V3481" s="18">
        <v>8.9120370370370373E-4</v>
      </c>
      <c r="W3481" s="18">
        <v>5.3587962962962964E-3</v>
      </c>
      <c r="X3481" s="18">
        <v>4.4675925925925924E-3</v>
      </c>
    </row>
    <row r="3482" spans="1:24" x14ac:dyDescent="0.2">
      <c r="A3482" s="1" t="s">
        <v>15436</v>
      </c>
      <c r="B3482" s="1" t="s">
        <v>14077</v>
      </c>
      <c r="C3482" s="1" t="s">
        <v>20</v>
      </c>
      <c r="D3482" s="1" t="s">
        <v>243</v>
      </c>
      <c r="E3482" s="1" t="s">
        <v>65</v>
      </c>
      <c r="F3482" s="1" t="s">
        <v>144</v>
      </c>
      <c r="G3482" s="1" t="s">
        <v>116</v>
      </c>
      <c r="H3482" s="1" t="s">
        <v>40</v>
      </c>
      <c r="I3482" s="1" t="s">
        <v>117</v>
      </c>
      <c r="J3482" s="1" t="s">
        <v>81</v>
      </c>
      <c r="K3482" s="1" t="s">
        <v>15437</v>
      </c>
      <c r="L3482" s="1" t="s">
        <v>15441</v>
      </c>
      <c r="M3482" s="1" t="s">
        <v>17477</v>
      </c>
      <c r="N3482" s="1" t="s">
        <v>17478</v>
      </c>
      <c r="O3482" s="1" t="s">
        <v>122</v>
      </c>
      <c r="P3482" s="1" t="s">
        <v>246</v>
      </c>
      <c r="Q3482" s="1" t="s">
        <v>247</v>
      </c>
      <c r="R3482" s="1" t="s">
        <v>17479</v>
      </c>
      <c r="S3482" s="1" t="s">
        <v>16794</v>
      </c>
      <c r="T3482" s="1" t="s">
        <v>17480</v>
      </c>
      <c r="U3482" s="1" t="s">
        <v>17481</v>
      </c>
      <c r="V3482" s="18">
        <v>0.72082175925925929</v>
      </c>
      <c r="W3482" s="18">
        <v>0.81581018518518522</v>
      </c>
      <c r="X3482" s="18">
        <v>9.4988425925925921E-2</v>
      </c>
    </row>
    <row r="3483" spans="1:24" hidden="1" x14ac:dyDescent="0.2">
      <c r="A3483" s="1" t="s">
        <v>17482</v>
      </c>
      <c r="B3483" s="1" t="s">
        <v>132</v>
      </c>
      <c r="C3483" s="1" t="s">
        <v>256</v>
      </c>
      <c r="D3483" s="1" t="s">
        <v>257</v>
      </c>
      <c r="E3483" s="1" t="s">
        <v>258</v>
      </c>
      <c r="F3483" s="1" t="s">
        <v>461</v>
      </c>
      <c r="G3483" s="1" t="s">
        <v>116</v>
      </c>
      <c r="H3483" s="1" t="s">
        <v>40</v>
      </c>
      <c r="I3483" s="1" t="s">
        <v>117</v>
      </c>
      <c r="J3483" s="1" t="s">
        <v>81</v>
      </c>
      <c r="K3483" s="1" t="s">
        <v>259</v>
      </c>
      <c r="L3483" s="1" t="s">
        <v>260</v>
      </c>
      <c r="M3483" s="1" t="s">
        <v>17483</v>
      </c>
      <c r="N3483" s="1" t="s">
        <v>17484</v>
      </c>
      <c r="O3483" s="1" t="s">
        <v>122</v>
      </c>
      <c r="P3483" s="1" t="s">
        <v>199</v>
      </c>
      <c r="Q3483" s="1" t="s">
        <v>115</v>
      </c>
      <c r="R3483" s="1" t="s">
        <v>17485</v>
      </c>
      <c r="S3483" s="1" t="s">
        <v>16794</v>
      </c>
      <c r="T3483" s="1" t="s">
        <v>17368</v>
      </c>
      <c r="V3483" s="18">
        <v>0.21457175925925925</v>
      </c>
      <c r="W3483" s="18">
        <v>0.23579861111111111</v>
      </c>
      <c r="X3483" s="18">
        <v>2.1226851851851851E-2</v>
      </c>
    </row>
    <row r="3484" spans="1:24" hidden="1" x14ac:dyDescent="0.2">
      <c r="A3484" s="1" t="s">
        <v>17486</v>
      </c>
      <c r="B3484" s="1" t="s">
        <v>164</v>
      </c>
      <c r="C3484" s="1" t="s">
        <v>242</v>
      </c>
      <c r="D3484" s="1" t="s">
        <v>251</v>
      </c>
      <c r="E3484" s="1" t="s">
        <v>286</v>
      </c>
      <c r="F3484" s="1" t="s">
        <v>287</v>
      </c>
      <c r="G3484" s="1" t="s">
        <v>110</v>
      </c>
      <c r="H3484" s="1" t="s">
        <v>50</v>
      </c>
      <c r="I3484" s="1" t="s">
        <v>109</v>
      </c>
      <c r="J3484" s="1" t="s">
        <v>81</v>
      </c>
      <c r="K3484" s="1" t="s">
        <v>114</v>
      </c>
      <c r="L3484" s="1" t="s">
        <v>17487</v>
      </c>
      <c r="M3484" s="1" t="s">
        <v>17488</v>
      </c>
      <c r="N3484" s="1" t="s">
        <v>17489</v>
      </c>
      <c r="O3484" s="1" t="s">
        <v>122</v>
      </c>
      <c r="P3484" s="1" t="s">
        <v>246</v>
      </c>
      <c r="Q3484" s="1" t="s">
        <v>247</v>
      </c>
      <c r="R3484" s="1" t="s">
        <v>17490</v>
      </c>
      <c r="S3484" s="1" t="s">
        <v>16943</v>
      </c>
      <c r="T3484" s="1" t="s">
        <v>17491</v>
      </c>
      <c r="U3484" s="1" t="s">
        <v>276</v>
      </c>
      <c r="V3484" s="18">
        <v>0</v>
      </c>
      <c r="W3484" s="18">
        <v>1.8379629629629631E-2</v>
      </c>
      <c r="X3484" s="18">
        <v>1.8379629629629631E-2</v>
      </c>
    </row>
    <row r="3485" spans="1:24" hidden="1" x14ac:dyDescent="0.2">
      <c r="A3485" s="1" t="s">
        <v>17492</v>
      </c>
      <c r="B3485" s="1" t="s">
        <v>132</v>
      </c>
      <c r="C3485" s="1" t="s">
        <v>250</v>
      </c>
      <c r="D3485" s="1" t="s">
        <v>251</v>
      </c>
      <c r="E3485" s="1" t="s">
        <v>289</v>
      </c>
      <c r="F3485" s="1" t="s">
        <v>290</v>
      </c>
      <c r="G3485" s="1" t="s">
        <v>110</v>
      </c>
      <c r="H3485" s="1" t="s">
        <v>50</v>
      </c>
      <c r="I3485" s="1" t="s">
        <v>109</v>
      </c>
      <c r="J3485" s="1" t="s">
        <v>81</v>
      </c>
      <c r="K3485" s="1" t="s">
        <v>129</v>
      </c>
      <c r="L3485" s="1" t="s">
        <v>269</v>
      </c>
      <c r="M3485" s="1" t="s">
        <v>17493</v>
      </c>
      <c r="N3485" s="1" t="s">
        <v>17494</v>
      </c>
      <c r="O3485" s="1" t="s">
        <v>122</v>
      </c>
      <c r="P3485" s="1" t="s">
        <v>246</v>
      </c>
      <c r="Q3485" s="1" t="s">
        <v>247</v>
      </c>
      <c r="R3485" s="1" t="s">
        <v>17495</v>
      </c>
      <c r="S3485" s="1" t="s">
        <v>16904</v>
      </c>
      <c r="T3485" s="1" t="s">
        <v>269</v>
      </c>
      <c r="U3485" s="1" t="s">
        <v>369</v>
      </c>
      <c r="V3485" s="18">
        <v>3.8657407407407408E-3</v>
      </c>
      <c r="W3485" s="18">
        <v>4.7569444444444447E-3</v>
      </c>
      <c r="X3485" s="18">
        <v>8.9120370370370373E-4</v>
      </c>
    </row>
    <row r="3486" spans="1:24" hidden="1" x14ac:dyDescent="0.2">
      <c r="A3486" s="1" t="s">
        <v>17496</v>
      </c>
      <c r="B3486" s="1" t="s">
        <v>132</v>
      </c>
      <c r="C3486" s="1" t="s">
        <v>250</v>
      </c>
      <c r="D3486" s="1" t="s">
        <v>251</v>
      </c>
      <c r="E3486" s="1" t="s">
        <v>13587</v>
      </c>
      <c r="F3486" s="1" t="s">
        <v>451</v>
      </c>
      <c r="G3486" s="1" t="s">
        <v>159</v>
      </c>
      <c r="H3486" s="1" t="s">
        <v>40</v>
      </c>
      <c r="I3486" s="1" t="s">
        <v>117</v>
      </c>
      <c r="J3486" s="1" t="s">
        <v>81</v>
      </c>
      <c r="K3486" s="1" t="s">
        <v>114</v>
      </c>
      <c r="L3486" s="1" t="s">
        <v>17497</v>
      </c>
      <c r="M3486" s="1" t="s">
        <v>17498</v>
      </c>
      <c r="N3486" s="1" t="s">
        <v>17499</v>
      </c>
      <c r="O3486" s="1" t="s">
        <v>122</v>
      </c>
      <c r="P3486" s="1" t="s">
        <v>246</v>
      </c>
      <c r="Q3486" s="1" t="s">
        <v>247</v>
      </c>
      <c r="R3486" s="1" t="s">
        <v>17500</v>
      </c>
      <c r="S3486" s="1" t="s">
        <v>16943</v>
      </c>
      <c r="T3486" s="1" t="s">
        <v>17497</v>
      </c>
      <c r="U3486" s="1" t="s">
        <v>412</v>
      </c>
      <c r="V3486" s="18">
        <v>0.53644675925925922</v>
      </c>
      <c r="W3486" s="18">
        <v>0.53726851851851853</v>
      </c>
      <c r="X3486" s="18">
        <v>8.2175925925925927E-4</v>
      </c>
    </row>
    <row r="3487" spans="1:24" hidden="1" x14ac:dyDescent="0.2">
      <c r="A3487" s="1" t="s">
        <v>16075</v>
      </c>
      <c r="B3487" s="1" t="s">
        <v>115</v>
      </c>
      <c r="C3487" s="1" t="s">
        <v>21</v>
      </c>
      <c r="D3487" s="1" t="s">
        <v>373</v>
      </c>
      <c r="E3487" s="1" t="s">
        <v>43</v>
      </c>
      <c r="F3487" s="1" t="s">
        <v>133</v>
      </c>
      <c r="G3487" s="1" t="s">
        <v>116</v>
      </c>
      <c r="H3487" s="1" t="s">
        <v>50</v>
      </c>
      <c r="I3487" s="1" t="s">
        <v>109</v>
      </c>
      <c r="J3487" s="1" t="s">
        <v>80</v>
      </c>
      <c r="K3487" s="1" t="s">
        <v>121</v>
      </c>
      <c r="L3487" s="1" t="s">
        <v>16079</v>
      </c>
      <c r="M3487" s="1" t="s">
        <v>17501</v>
      </c>
      <c r="N3487" s="1" t="s">
        <v>17502</v>
      </c>
      <c r="O3487" s="1" t="s">
        <v>122</v>
      </c>
      <c r="P3487" s="1" t="s">
        <v>246</v>
      </c>
      <c r="Q3487" s="1" t="s">
        <v>247</v>
      </c>
      <c r="R3487" s="1" t="s">
        <v>17503</v>
      </c>
      <c r="S3487" s="1" t="s">
        <v>16943</v>
      </c>
      <c r="T3487" s="1" t="s">
        <v>17504</v>
      </c>
      <c r="U3487" s="1" t="s">
        <v>17505</v>
      </c>
      <c r="V3487" s="18">
        <v>8.6562500000000001E-2</v>
      </c>
      <c r="W3487" s="18">
        <v>8.9108796296296297E-2</v>
      </c>
      <c r="X3487" s="18">
        <v>2.5462962962962965E-3</v>
      </c>
    </row>
    <row r="3488" spans="1:24" hidden="1" x14ac:dyDescent="0.2">
      <c r="A3488" s="1" t="s">
        <v>17506</v>
      </c>
      <c r="B3488" s="1" t="s">
        <v>132</v>
      </c>
      <c r="C3488" s="1" t="s">
        <v>250</v>
      </c>
      <c r="D3488" s="1" t="s">
        <v>251</v>
      </c>
      <c r="E3488" s="1" t="s">
        <v>289</v>
      </c>
      <c r="F3488" s="1" t="s">
        <v>290</v>
      </c>
      <c r="G3488" s="1" t="s">
        <v>110</v>
      </c>
      <c r="H3488" s="1" t="s">
        <v>50</v>
      </c>
      <c r="I3488" s="1" t="s">
        <v>109</v>
      </c>
      <c r="J3488" s="1" t="s">
        <v>81</v>
      </c>
      <c r="K3488" s="1" t="s">
        <v>129</v>
      </c>
      <c r="L3488" s="1" t="s">
        <v>254</v>
      </c>
      <c r="M3488" s="1" t="s">
        <v>17507</v>
      </c>
      <c r="N3488" s="1" t="s">
        <v>17508</v>
      </c>
      <c r="O3488" s="1" t="s">
        <v>122</v>
      </c>
      <c r="P3488" s="1" t="s">
        <v>246</v>
      </c>
      <c r="Q3488" s="1" t="s">
        <v>247</v>
      </c>
      <c r="R3488" s="1" t="s">
        <v>17509</v>
      </c>
      <c r="S3488" s="1" t="s">
        <v>16904</v>
      </c>
      <c r="T3488" s="1" t="s">
        <v>254</v>
      </c>
      <c r="U3488" s="1" t="s">
        <v>346</v>
      </c>
      <c r="V3488" s="18">
        <v>7.3148148148148143E-2</v>
      </c>
      <c r="W3488" s="18">
        <v>7.3761574074074077E-2</v>
      </c>
      <c r="X3488" s="18">
        <v>6.134259259259259E-4</v>
      </c>
    </row>
    <row r="3489" spans="1:24" hidden="1" x14ac:dyDescent="0.2">
      <c r="A3489" s="1" t="s">
        <v>17510</v>
      </c>
      <c r="B3489" s="1" t="s">
        <v>173</v>
      </c>
      <c r="C3489" s="1" t="s">
        <v>250</v>
      </c>
      <c r="D3489" s="1" t="s">
        <v>251</v>
      </c>
      <c r="E3489" s="1" t="s">
        <v>13587</v>
      </c>
      <c r="F3489" s="1" t="s">
        <v>451</v>
      </c>
      <c r="G3489" s="1" t="s">
        <v>159</v>
      </c>
      <c r="H3489" s="1" t="s">
        <v>36</v>
      </c>
      <c r="I3489" s="1" t="s">
        <v>84</v>
      </c>
      <c r="J3489" s="1" t="s">
        <v>81</v>
      </c>
      <c r="K3489" s="1" t="s">
        <v>114</v>
      </c>
      <c r="L3489" s="1" t="s">
        <v>16994</v>
      </c>
      <c r="M3489" s="1" t="s">
        <v>17511</v>
      </c>
      <c r="N3489" s="1" t="s">
        <v>17512</v>
      </c>
      <c r="O3489" s="1" t="s">
        <v>122</v>
      </c>
      <c r="P3489" s="1" t="s">
        <v>246</v>
      </c>
      <c r="Q3489" s="1" t="s">
        <v>247</v>
      </c>
      <c r="R3489" s="1" t="s">
        <v>17513</v>
      </c>
      <c r="S3489" s="1" t="s">
        <v>16937</v>
      </c>
      <c r="T3489" s="1" t="s">
        <v>16994</v>
      </c>
      <c r="U3489" s="1" t="s">
        <v>17514</v>
      </c>
      <c r="V3489" s="18">
        <v>2.5694444444444443E-2</v>
      </c>
      <c r="W3489" s="18">
        <v>2.6574074074074073E-2</v>
      </c>
      <c r="X3489" s="18">
        <v>8.7962962962962962E-4</v>
      </c>
    </row>
    <row r="3490" spans="1:24" x14ac:dyDescent="0.2">
      <c r="A3490" s="1" t="s">
        <v>16042</v>
      </c>
      <c r="B3490" s="1" t="s">
        <v>185</v>
      </c>
      <c r="C3490" s="1" t="s">
        <v>16</v>
      </c>
      <c r="D3490" s="1" t="s">
        <v>19</v>
      </c>
      <c r="E3490" s="1" t="s">
        <v>457</v>
      </c>
      <c r="F3490" s="1" t="s">
        <v>16047</v>
      </c>
      <c r="G3490" s="1" t="s">
        <v>110</v>
      </c>
      <c r="H3490" s="1" t="s">
        <v>50</v>
      </c>
      <c r="I3490" s="1" t="s">
        <v>109</v>
      </c>
      <c r="J3490" s="1" t="s">
        <v>81</v>
      </c>
      <c r="K3490" s="1" t="s">
        <v>111</v>
      </c>
      <c r="L3490" s="1" t="s">
        <v>16046</v>
      </c>
      <c r="M3490" s="1" t="s">
        <v>17515</v>
      </c>
      <c r="N3490" s="1" t="s">
        <v>17516</v>
      </c>
      <c r="O3490" s="1" t="s">
        <v>122</v>
      </c>
      <c r="P3490" s="1" t="s">
        <v>249</v>
      </c>
      <c r="Q3490" s="1" t="s">
        <v>175</v>
      </c>
      <c r="R3490" s="1" t="s">
        <v>17517</v>
      </c>
      <c r="S3490" s="1" t="s">
        <v>16937</v>
      </c>
      <c r="T3490" s="1" t="s">
        <v>16046</v>
      </c>
      <c r="V3490" s="18">
        <v>0</v>
      </c>
      <c r="W3490" s="18">
        <v>5.162037037037037E-3</v>
      </c>
      <c r="X3490" s="18">
        <v>5.162037037037037E-3</v>
      </c>
    </row>
    <row r="3491" spans="1:24" x14ac:dyDescent="0.2">
      <c r="A3491" s="1" t="s">
        <v>15901</v>
      </c>
      <c r="B3491" s="1" t="s">
        <v>115</v>
      </c>
      <c r="C3491" s="1" t="s">
        <v>20</v>
      </c>
      <c r="D3491" s="1" t="s">
        <v>243</v>
      </c>
      <c r="E3491" s="1" t="s">
        <v>66</v>
      </c>
      <c r="F3491" s="1" t="s">
        <v>405</v>
      </c>
      <c r="G3491" s="1" t="s">
        <v>116</v>
      </c>
      <c r="H3491" s="1" t="s">
        <v>40</v>
      </c>
      <c r="I3491" s="1" t="s">
        <v>117</v>
      </c>
      <c r="J3491" s="1" t="s">
        <v>81</v>
      </c>
      <c r="K3491" s="1" t="s">
        <v>111</v>
      </c>
      <c r="L3491" s="1" t="s">
        <v>15905</v>
      </c>
      <c r="M3491" s="1" t="s">
        <v>17518</v>
      </c>
      <c r="N3491" s="1" t="s">
        <v>17519</v>
      </c>
      <c r="O3491" s="1" t="s">
        <v>122</v>
      </c>
      <c r="P3491" s="1" t="s">
        <v>246</v>
      </c>
      <c r="Q3491" s="1" t="s">
        <v>247</v>
      </c>
      <c r="R3491" s="1" t="s">
        <v>17520</v>
      </c>
      <c r="S3491" s="1" t="s">
        <v>16937</v>
      </c>
      <c r="T3491" s="1" t="s">
        <v>17521</v>
      </c>
      <c r="U3491" s="1" t="s">
        <v>17522</v>
      </c>
      <c r="V3491" s="18">
        <v>0</v>
      </c>
      <c r="W3491" s="18">
        <v>4.8877314814814818E-2</v>
      </c>
      <c r="X3491" s="18">
        <v>4.8877314814814818E-2</v>
      </c>
    </row>
    <row r="3492" spans="1:24" hidden="1" x14ac:dyDescent="0.2">
      <c r="A3492" s="1" t="s">
        <v>17523</v>
      </c>
      <c r="B3492" s="1" t="s">
        <v>132</v>
      </c>
      <c r="C3492" s="1" t="s">
        <v>250</v>
      </c>
      <c r="D3492" s="1" t="s">
        <v>251</v>
      </c>
      <c r="E3492" s="1" t="s">
        <v>289</v>
      </c>
      <c r="F3492" s="1" t="s">
        <v>290</v>
      </c>
      <c r="G3492" s="1" t="s">
        <v>110</v>
      </c>
      <c r="H3492" s="1" t="s">
        <v>50</v>
      </c>
      <c r="I3492" s="1" t="s">
        <v>109</v>
      </c>
      <c r="J3492" s="1" t="s">
        <v>81</v>
      </c>
      <c r="K3492" s="1" t="s">
        <v>129</v>
      </c>
      <c r="L3492" s="1" t="s">
        <v>269</v>
      </c>
      <c r="M3492" s="1" t="s">
        <v>17524</v>
      </c>
      <c r="N3492" s="1" t="s">
        <v>17525</v>
      </c>
      <c r="O3492" s="1" t="s">
        <v>122</v>
      </c>
      <c r="P3492" s="1" t="s">
        <v>246</v>
      </c>
      <c r="Q3492" s="1" t="s">
        <v>247</v>
      </c>
      <c r="R3492" s="1" t="s">
        <v>17526</v>
      </c>
      <c r="S3492" s="1" t="s">
        <v>16850</v>
      </c>
      <c r="T3492" s="1" t="s">
        <v>269</v>
      </c>
      <c r="U3492" s="1" t="s">
        <v>5043</v>
      </c>
      <c r="V3492" s="18">
        <v>2.2893518518518518E-2</v>
      </c>
      <c r="W3492" s="18">
        <v>2.3668981481481482E-2</v>
      </c>
      <c r="X3492" s="18">
        <v>7.7546296296296293E-4</v>
      </c>
    </row>
    <row r="3493" spans="1:24" hidden="1" x14ac:dyDescent="0.2">
      <c r="A3493" s="1" t="s">
        <v>17527</v>
      </c>
      <c r="B3493" s="1" t="s">
        <v>132</v>
      </c>
      <c r="C3493" s="1" t="s">
        <v>256</v>
      </c>
      <c r="D3493" s="1" t="s">
        <v>257</v>
      </c>
      <c r="E3493" s="1" t="s">
        <v>258</v>
      </c>
      <c r="F3493" s="1" t="s">
        <v>219</v>
      </c>
      <c r="G3493" s="1" t="s">
        <v>116</v>
      </c>
      <c r="H3493" s="1" t="s">
        <v>40</v>
      </c>
      <c r="I3493" s="1" t="s">
        <v>117</v>
      </c>
      <c r="J3493" s="1" t="s">
        <v>80</v>
      </c>
      <c r="K3493" s="1" t="s">
        <v>13039</v>
      </c>
      <c r="L3493" s="1" t="s">
        <v>17528</v>
      </c>
      <c r="M3493" s="1" t="s">
        <v>17529</v>
      </c>
      <c r="N3493" s="1" t="s">
        <v>17530</v>
      </c>
      <c r="O3493" s="1" t="s">
        <v>122</v>
      </c>
      <c r="P3493" s="1" t="s">
        <v>199</v>
      </c>
      <c r="Q3493" s="1" t="s">
        <v>115</v>
      </c>
      <c r="R3493" s="1" t="s">
        <v>17531</v>
      </c>
      <c r="S3493" s="1" t="s">
        <v>16850</v>
      </c>
      <c r="T3493" s="1" t="s">
        <v>17532</v>
      </c>
      <c r="V3493" s="18">
        <v>0</v>
      </c>
      <c r="W3493" s="18">
        <v>4.3831018518518519E-2</v>
      </c>
      <c r="X3493" s="18">
        <v>4.3831018518518519E-2</v>
      </c>
    </row>
    <row r="3494" spans="1:24" x14ac:dyDescent="0.2">
      <c r="A3494" s="1" t="s">
        <v>16027</v>
      </c>
      <c r="B3494" s="1" t="s">
        <v>175</v>
      </c>
      <c r="C3494" s="1" t="s">
        <v>24</v>
      </c>
      <c r="D3494" s="1" t="s">
        <v>24</v>
      </c>
      <c r="E3494" s="1" t="s">
        <v>54</v>
      </c>
      <c r="F3494" s="1" t="s">
        <v>183</v>
      </c>
      <c r="G3494" s="1" t="s">
        <v>110</v>
      </c>
      <c r="H3494" s="1" t="s">
        <v>50</v>
      </c>
      <c r="I3494" s="1" t="s">
        <v>109</v>
      </c>
      <c r="J3494" s="1" t="s">
        <v>81</v>
      </c>
      <c r="K3494" s="1" t="s">
        <v>111</v>
      </c>
      <c r="L3494" s="1" t="s">
        <v>16031</v>
      </c>
      <c r="M3494" s="1" t="s">
        <v>17533</v>
      </c>
      <c r="N3494" s="1" t="s">
        <v>17534</v>
      </c>
      <c r="O3494" s="1" t="s">
        <v>122</v>
      </c>
      <c r="P3494" s="1" t="s">
        <v>266</v>
      </c>
      <c r="Q3494" s="1" t="s">
        <v>330</v>
      </c>
      <c r="R3494" s="1" t="s">
        <v>17535</v>
      </c>
      <c r="S3494" s="1" t="s">
        <v>16937</v>
      </c>
      <c r="V3494" s="18">
        <v>0.23305555555555554</v>
      </c>
      <c r="W3494" s="18">
        <v>0.23325231481481482</v>
      </c>
      <c r="X3494" s="18">
        <v>1.9675925925925926E-4</v>
      </c>
    </row>
    <row r="3495" spans="1:24" hidden="1" x14ac:dyDescent="0.2">
      <c r="A3495" s="1" t="s">
        <v>17536</v>
      </c>
      <c r="B3495" s="1" t="s">
        <v>132</v>
      </c>
      <c r="C3495" s="1" t="s">
        <v>250</v>
      </c>
      <c r="D3495" s="1" t="s">
        <v>251</v>
      </c>
      <c r="E3495" s="1" t="s">
        <v>289</v>
      </c>
      <c r="F3495" s="1" t="s">
        <v>290</v>
      </c>
      <c r="G3495" s="1" t="s">
        <v>110</v>
      </c>
      <c r="H3495" s="1" t="s">
        <v>50</v>
      </c>
      <c r="I3495" s="1" t="s">
        <v>109</v>
      </c>
      <c r="J3495" s="1" t="s">
        <v>81</v>
      </c>
      <c r="K3495" s="1" t="s">
        <v>129</v>
      </c>
      <c r="L3495" s="1" t="s">
        <v>269</v>
      </c>
      <c r="M3495" s="1" t="s">
        <v>17537</v>
      </c>
      <c r="N3495" s="1" t="s">
        <v>17538</v>
      </c>
      <c r="O3495" s="1" t="s">
        <v>122</v>
      </c>
      <c r="P3495" s="1" t="s">
        <v>246</v>
      </c>
      <c r="Q3495" s="1" t="s">
        <v>247</v>
      </c>
      <c r="R3495" s="1" t="s">
        <v>17539</v>
      </c>
      <c r="S3495" s="1" t="s">
        <v>16937</v>
      </c>
      <c r="U3495" s="1" t="s">
        <v>5043</v>
      </c>
      <c r="V3495" s="18">
        <v>2.886574074074074E-2</v>
      </c>
      <c r="W3495" s="18">
        <v>3.0694444444444444E-2</v>
      </c>
      <c r="X3495" s="18">
        <v>1.8287037037037037E-3</v>
      </c>
    </row>
    <row r="3496" spans="1:24" hidden="1" x14ac:dyDescent="0.2">
      <c r="A3496" s="1" t="s">
        <v>15590</v>
      </c>
      <c r="B3496" s="1" t="s">
        <v>124</v>
      </c>
      <c r="C3496" s="1" t="s">
        <v>18</v>
      </c>
      <c r="D3496" s="1" t="s">
        <v>277</v>
      </c>
      <c r="E3496" s="1" t="s">
        <v>57</v>
      </c>
      <c r="F3496" s="1" t="s">
        <v>125</v>
      </c>
      <c r="G3496" s="1" t="s">
        <v>123</v>
      </c>
      <c r="H3496" s="1" t="s">
        <v>50</v>
      </c>
      <c r="I3496" s="1" t="s">
        <v>109</v>
      </c>
      <c r="J3496" s="1" t="s">
        <v>80</v>
      </c>
      <c r="K3496" s="1" t="s">
        <v>121</v>
      </c>
      <c r="L3496" s="1" t="s">
        <v>15593</v>
      </c>
      <c r="M3496" s="1" t="s">
        <v>17540</v>
      </c>
      <c r="N3496" s="1" t="s">
        <v>17540</v>
      </c>
      <c r="O3496" s="1" t="s">
        <v>122</v>
      </c>
      <c r="P3496" s="1" t="s">
        <v>278</v>
      </c>
      <c r="Q3496" s="1" t="s">
        <v>278</v>
      </c>
      <c r="R3496" s="1" t="s">
        <v>17541</v>
      </c>
      <c r="S3496" s="1" t="s">
        <v>16904</v>
      </c>
      <c r="T3496" s="1" t="s">
        <v>17542</v>
      </c>
      <c r="U3496" s="1" t="s">
        <v>17543</v>
      </c>
      <c r="V3496" s="18">
        <v>3.3761574074074076E-2</v>
      </c>
      <c r="W3496" s="18">
        <v>3.888888888888889E-2</v>
      </c>
      <c r="X3496" s="18">
        <v>5.1273148148148146E-3</v>
      </c>
    </row>
    <row r="3497" spans="1:24" hidden="1" x14ac:dyDescent="0.2">
      <c r="A3497" s="1" t="s">
        <v>17544</v>
      </c>
      <c r="B3497" s="1" t="s">
        <v>132</v>
      </c>
      <c r="C3497" s="1" t="s">
        <v>250</v>
      </c>
      <c r="D3497" s="1" t="s">
        <v>251</v>
      </c>
      <c r="E3497" s="1" t="s">
        <v>289</v>
      </c>
      <c r="F3497" s="1" t="s">
        <v>290</v>
      </c>
      <c r="G3497" s="1" t="s">
        <v>110</v>
      </c>
      <c r="H3497" s="1" t="s">
        <v>50</v>
      </c>
      <c r="I3497" s="1" t="s">
        <v>109</v>
      </c>
      <c r="J3497" s="1" t="s">
        <v>81</v>
      </c>
      <c r="K3497" s="1" t="s">
        <v>129</v>
      </c>
      <c r="L3497" s="1" t="s">
        <v>269</v>
      </c>
      <c r="M3497" s="1" t="s">
        <v>17545</v>
      </c>
      <c r="N3497" s="1" t="s">
        <v>17546</v>
      </c>
      <c r="O3497" s="1" t="s">
        <v>122</v>
      </c>
      <c r="P3497" s="1" t="s">
        <v>246</v>
      </c>
      <c r="Q3497" s="1" t="s">
        <v>247</v>
      </c>
      <c r="R3497" s="1" t="s">
        <v>17547</v>
      </c>
      <c r="S3497" s="1" t="s">
        <v>16904</v>
      </c>
      <c r="T3497" s="1" t="s">
        <v>269</v>
      </c>
      <c r="U3497" s="1" t="s">
        <v>276</v>
      </c>
      <c r="V3497" s="18">
        <v>7.9398148148148145E-3</v>
      </c>
      <c r="W3497" s="18">
        <v>8.5069444444444437E-3</v>
      </c>
      <c r="X3497" s="18">
        <v>5.6712962962962967E-4</v>
      </c>
    </row>
    <row r="3498" spans="1:24" x14ac:dyDescent="0.2">
      <c r="A3498" s="1" t="s">
        <v>15827</v>
      </c>
      <c r="B3498" s="1" t="s">
        <v>115</v>
      </c>
      <c r="C3498" s="1" t="s">
        <v>19</v>
      </c>
      <c r="D3498" s="1" t="s">
        <v>243</v>
      </c>
      <c r="E3498" s="1" t="s">
        <v>62</v>
      </c>
      <c r="F3498" s="1" t="s">
        <v>144</v>
      </c>
      <c r="G3498" s="1" t="s">
        <v>116</v>
      </c>
      <c r="H3498" s="1" t="s">
        <v>40</v>
      </c>
      <c r="I3498" s="1" t="s">
        <v>117</v>
      </c>
      <c r="J3498" s="1" t="s">
        <v>81</v>
      </c>
      <c r="K3498" s="1" t="s">
        <v>648</v>
      </c>
      <c r="L3498" s="1" t="s">
        <v>15831</v>
      </c>
      <c r="M3498" s="1" t="s">
        <v>17548</v>
      </c>
      <c r="N3498" s="1" t="s">
        <v>17549</v>
      </c>
      <c r="O3498" s="1" t="s">
        <v>122</v>
      </c>
      <c r="P3498" s="1" t="s">
        <v>266</v>
      </c>
      <c r="Q3498" s="1" t="s">
        <v>267</v>
      </c>
      <c r="R3498" s="1" t="s">
        <v>17550</v>
      </c>
      <c r="S3498" s="1" t="s">
        <v>16850</v>
      </c>
      <c r="T3498" s="1" t="s">
        <v>17551</v>
      </c>
      <c r="U3498" s="1" t="s">
        <v>17552</v>
      </c>
      <c r="V3498" s="18">
        <v>6.0324074074074072E-2</v>
      </c>
      <c r="W3498" s="18">
        <v>7.6759259259259263E-2</v>
      </c>
      <c r="X3498" s="18">
        <v>1.6435185185185185E-2</v>
      </c>
    </row>
    <row r="3499" spans="1:24" hidden="1" x14ac:dyDescent="0.2">
      <c r="A3499" s="1" t="s">
        <v>17553</v>
      </c>
      <c r="B3499" s="1" t="s">
        <v>132</v>
      </c>
      <c r="C3499" s="1" t="s">
        <v>250</v>
      </c>
      <c r="D3499" s="1" t="s">
        <v>251</v>
      </c>
      <c r="E3499" s="1" t="s">
        <v>268</v>
      </c>
      <c r="F3499" s="1" t="s">
        <v>367</v>
      </c>
      <c r="G3499" s="1" t="s">
        <v>110</v>
      </c>
      <c r="H3499" s="1" t="s">
        <v>50</v>
      </c>
      <c r="I3499" s="1" t="s">
        <v>109</v>
      </c>
      <c r="J3499" s="1" t="s">
        <v>81</v>
      </c>
      <c r="K3499" s="1" t="s">
        <v>129</v>
      </c>
      <c r="L3499" s="1" t="s">
        <v>17554</v>
      </c>
      <c r="M3499" s="1" t="s">
        <v>17555</v>
      </c>
      <c r="N3499" s="1" t="s">
        <v>17556</v>
      </c>
      <c r="O3499" s="1" t="s">
        <v>122</v>
      </c>
      <c r="P3499" s="1" t="s">
        <v>246</v>
      </c>
      <c r="Q3499" s="1" t="s">
        <v>247</v>
      </c>
      <c r="R3499" s="1" t="s">
        <v>17557</v>
      </c>
      <c r="S3499" s="1" t="s">
        <v>16904</v>
      </c>
      <c r="T3499" s="1" t="s">
        <v>17554</v>
      </c>
      <c r="U3499" s="1" t="s">
        <v>377</v>
      </c>
      <c r="V3499" s="18">
        <v>5.0497685185185187E-2</v>
      </c>
      <c r="W3499" s="18">
        <v>5.1412037037037034E-2</v>
      </c>
      <c r="X3499" s="18">
        <v>9.1435185185185185E-4</v>
      </c>
    </row>
    <row r="3500" spans="1:24" hidden="1" x14ac:dyDescent="0.2">
      <c r="A3500" s="1" t="s">
        <v>17558</v>
      </c>
      <c r="B3500" s="1" t="s">
        <v>132</v>
      </c>
      <c r="C3500" s="1" t="s">
        <v>250</v>
      </c>
      <c r="D3500" s="1" t="s">
        <v>251</v>
      </c>
      <c r="E3500" s="1" t="s">
        <v>289</v>
      </c>
      <c r="F3500" s="1" t="s">
        <v>290</v>
      </c>
      <c r="G3500" s="1" t="s">
        <v>110</v>
      </c>
      <c r="H3500" s="1" t="s">
        <v>50</v>
      </c>
      <c r="I3500" s="1" t="s">
        <v>109</v>
      </c>
      <c r="J3500" s="1" t="s">
        <v>81</v>
      </c>
      <c r="K3500" s="1" t="s">
        <v>129</v>
      </c>
      <c r="L3500" s="1" t="s">
        <v>17559</v>
      </c>
      <c r="M3500" s="1" t="s">
        <v>17560</v>
      </c>
      <c r="N3500" s="1" t="s">
        <v>17561</v>
      </c>
      <c r="O3500" s="1" t="s">
        <v>122</v>
      </c>
      <c r="P3500" s="1" t="s">
        <v>246</v>
      </c>
      <c r="Q3500" s="1" t="s">
        <v>247</v>
      </c>
      <c r="R3500" s="1" t="s">
        <v>17562</v>
      </c>
      <c r="S3500" s="1" t="s">
        <v>16937</v>
      </c>
      <c r="T3500" s="1" t="s">
        <v>17563</v>
      </c>
      <c r="U3500" s="1" t="s">
        <v>17564</v>
      </c>
      <c r="V3500" s="18">
        <v>1.6898148148148148E-3</v>
      </c>
      <c r="W3500" s="18">
        <v>2.5925925925925925E-3</v>
      </c>
      <c r="X3500" s="18">
        <v>9.0277777777777774E-4</v>
      </c>
    </row>
    <row r="3501" spans="1:24" hidden="1" x14ac:dyDescent="0.2">
      <c r="A3501" s="1" t="s">
        <v>17565</v>
      </c>
      <c r="B3501" s="1" t="s">
        <v>132</v>
      </c>
      <c r="C3501" s="1" t="s">
        <v>250</v>
      </c>
      <c r="D3501" s="1" t="s">
        <v>251</v>
      </c>
      <c r="E3501" s="1" t="s">
        <v>289</v>
      </c>
      <c r="F3501" s="1" t="s">
        <v>290</v>
      </c>
      <c r="G3501" s="1" t="s">
        <v>110</v>
      </c>
      <c r="H3501" s="1" t="s">
        <v>50</v>
      </c>
      <c r="I3501" s="1" t="s">
        <v>109</v>
      </c>
      <c r="J3501" s="1" t="s">
        <v>81</v>
      </c>
      <c r="K3501" s="1" t="s">
        <v>129</v>
      </c>
      <c r="L3501" s="1" t="s">
        <v>254</v>
      </c>
      <c r="M3501" s="1" t="s">
        <v>17566</v>
      </c>
      <c r="N3501" s="1" t="s">
        <v>17567</v>
      </c>
      <c r="O3501" s="1" t="s">
        <v>122</v>
      </c>
      <c r="P3501" s="1" t="s">
        <v>246</v>
      </c>
      <c r="Q3501" s="1" t="s">
        <v>247</v>
      </c>
      <c r="R3501" s="1" t="s">
        <v>17568</v>
      </c>
      <c r="S3501" s="1" t="s">
        <v>17060</v>
      </c>
      <c r="T3501" s="1" t="s">
        <v>254</v>
      </c>
      <c r="U3501" s="1" t="s">
        <v>17569</v>
      </c>
      <c r="V3501" s="18">
        <v>5.3078703703703704E-2</v>
      </c>
      <c r="W3501" s="18">
        <v>5.3819444444444448E-2</v>
      </c>
      <c r="X3501" s="18">
        <v>7.407407407407407E-4</v>
      </c>
    </row>
    <row r="3502" spans="1:24" hidden="1" x14ac:dyDescent="0.2">
      <c r="A3502" s="1" t="s">
        <v>17570</v>
      </c>
      <c r="B3502" s="1" t="s">
        <v>173</v>
      </c>
      <c r="C3502" s="1" t="s">
        <v>242</v>
      </c>
      <c r="D3502" s="1" t="s">
        <v>251</v>
      </c>
      <c r="E3502" s="1" t="s">
        <v>284</v>
      </c>
      <c r="F3502" s="1" t="s">
        <v>318</v>
      </c>
      <c r="G3502" s="1" t="s">
        <v>110</v>
      </c>
      <c r="H3502" s="1" t="s">
        <v>50</v>
      </c>
      <c r="I3502" s="1" t="s">
        <v>109</v>
      </c>
      <c r="J3502" s="1" t="s">
        <v>4186</v>
      </c>
      <c r="K3502" s="1" t="s">
        <v>114</v>
      </c>
      <c r="L3502" s="1" t="s">
        <v>17571</v>
      </c>
      <c r="M3502" s="1" t="s">
        <v>17572</v>
      </c>
      <c r="N3502" s="1" t="s">
        <v>17573</v>
      </c>
      <c r="O3502" s="1" t="s">
        <v>122</v>
      </c>
      <c r="P3502" s="1" t="s">
        <v>246</v>
      </c>
      <c r="Q3502" s="1" t="s">
        <v>247</v>
      </c>
      <c r="R3502" s="1" t="s">
        <v>17573</v>
      </c>
      <c r="S3502" s="1" t="s">
        <v>16904</v>
      </c>
      <c r="V3502" s="18">
        <v>0</v>
      </c>
      <c r="W3502" s="18">
        <v>0</v>
      </c>
      <c r="X3502" s="18">
        <v>0</v>
      </c>
    </row>
    <row r="3503" spans="1:24" x14ac:dyDescent="0.2">
      <c r="A3503" s="1" t="s">
        <v>16070</v>
      </c>
      <c r="B3503" s="1" t="s">
        <v>115</v>
      </c>
      <c r="C3503" s="1" t="s">
        <v>18</v>
      </c>
      <c r="D3503" s="1" t="s">
        <v>243</v>
      </c>
      <c r="E3503" s="1" t="s">
        <v>57</v>
      </c>
      <c r="F3503" s="1" t="s">
        <v>405</v>
      </c>
      <c r="G3503" s="1" t="s">
        <v>116</v>
      </c>
      <c r="H3503" s="1" t="s">
        <v>40</v>
      </c>
      <c r="I3503" s="1" t="s">
        <v>117</v>
      </c>
      <c r="J3503" s="1" t="s">
        <v>81</v>
      </c>
      <c r="K3503" s="1" t="s">
        <v>111</v>
      </c>
      <c r="L3503" s="1" t="s">
        <v>16074</v>
      </c>
      <c r="M3503" s="1" t="s">
        <v>17574</v>
      </c>
      <c r="N3503" s="1" t="s">
        <v>17575</v>
      </c>
      <c r="O3503" s="1" t="s">
        <v>122</v>
      </c>
      <c r="P3503" s="1" t="s">
        <v>246</v>
      </c>
      <c r="Q3503" s="1" t="s">
        <v>247</v>
      </c>
      <c r="R3503" s="1" t="s">
        <v>17576</v>
      </c>
      <c r="S3503" s="1" t="s">
        <v>16943</v>
      </c>
      <c r="T3503" s="1" t="s">
        <v>17577</v>
      </c>
      <c r="U3503" s="1" t="s">
        <v>17578</v>
      </c>
      <c r="V3503" s="18">
        <v>0.43380787037037039</v>
      </c>
      <c r="W3503" s="18">
        <v>0.46060185185185187</v>
      </c>
      <c r="X3503" s="18">
        <v>2.6793981481481481E-2</v>
      </c>
    </row>
    <row r="3504" spans="1:24" hidden="1" x14ac:dyDescent="0.2">
      <c r="A3504" s="1" t="s">
        <v>17579</v>
      </c>
      <c r="B3504" s="1" t="s">
        <v>164</v>
      </c>
      <c r="C3504" s="1" t="s">
        <v>295</v>
      </c>
      <c r="D3504" s="1" t="s">
        <v>296</v>
      </c>
      <c r="E3504" s="1" t="s">
        <v>297</v>
      </c>
      <c r="F3504" s="1" t="s">
        <v>298</v>
      </c>
      <c r="G3504" s="1" t="s">
        <v>110</v>
      </c>
      <c r="H3504" s="1" t="s">
        <v>50</v>
      </c>
      <c r="I3504" s="1" t="s">
        <v>109</v>
      </c>
      <c r="J3504" s="1" t="s">
        <v>4186</v>
      </c>
      <c r="K3504" s="1" t="s">
        <v>129</v>
      </c>
      <c r="L3504" s="1" t="s">
        <v>5789</v>
      </c>
      <c r="M3504" s="1" t="s">
        <v>17580</v>
      </c>
      <c r="N3504" s="1" t="s">
        <v>17581</v>
      </c>
      <c r="O3504" s="1" t="s">
        <v>122</v>
      </c>
      <c r="P3504" s="1" t="s">
        <v>266</v>
      </c>
      <c r="Q3504" s="1" t="s">
        <v>283</v>
      </c>
      <c r="R3504" s="1" t="s">
        <v>17582</v>
      </c>
      <c r="S3504" s="1" t="s">
        <v>16850</v>
      </c>
      <c r="V3504" s="18">
        <v>0</v>
      </c>
      <c r="W3504" s="18">
        <v>0</v>
      </c>
      <c r="X3504" s="18">
        <v>0</v>
      </c>
    </row>
    <row r="3505" spans="1:24" x14ac:dyDescent="0.2">
      <c r="A3505" s="1" t="s">
        <v>15725</v>
      </c>
      <c r="B3505" s="1" t="s">
        <v>115</v>
      </c>
      <c r="C3505" s="1" t="s">
        <v>21</v>
      </c>
      <c r="D3505" s="1" t="s">
        <v>243</v>
      </c>
      <c r="E3505" s="1" t="s">
        <v>498</v>
      </c>
      <c r="F3505" s="1" t="s">
        <v>136</v>
      </c>
      <c r="G3505" s="1" t="s">
        <v>116</v>
      </c>
      <c r="H3505" s="1" t="s">
        <v>40</v>
      </c>
      <c r="I3505" s="1" t="s">
        <v>117</v>
      </c>
      <c r="J3505" s="1" t="s">
        <v>81</v>
      </c>
      <c r="K3505" s="1" t="s">
        <v>111</v>
      </c>
      <c r="L3505" s="1" t="s">
        <v>15729</v>
      </c>
      <c r="M3505" s="1" t="s">
        <v>17583</v>
      </c>
      <c r="N3505" s="1" t="s">
        <v>17584</v>
      </c>
      <c r="O3505" s="1" t="s">
        <v>122</v>
      </c>
      <c r="P3505" s="1" t="s">
        <v>266</v>
      </c>
      <c r="Q3505" s="1" t="s">
        <v>343</v>
      </c>
      <c r="R3505" s="1" t="s">
        <v>17585</v>
      </c>
      <c r="S3505" s="1" t="s">
        <v>16850</v>
      </c>
      <c r="T3505" s="1" t="s">
        <v>17586</v>
      </c>
      <c r="U3505" s="1" t="s">
        <v>17587</v>
      </c>
      <c r="V3505" s="18">
        <v>2.5844907407407407E-2</v>
      </c>
      <c r="W3505" s="18">
        <v>3.9756944444444442E-2</v>
      </c>
      <c r="X3505" s="18">
        <v>1.3912037037037037E-2</v>
      </c>
    </row>
    <row r="3506" spans="1:24" hidden="1" x14ac:dyDescent="0.2">
      <c r="A3506" s="1" t="s">
        <v>15845</v>
      </c>
      <c r="B3506" s="1" t="s">
        <v>124</v>
      </c>
      <c r="C3506" s="1" t="s">
        <v>18</v>
      </c>
      <c r="D3506" s="1" t="s">
        <v>277</v>
      </c>
      <c r="E3506" s="1" t="s">
        <v>58</v>
      </c>
      <c r="F3506" s="1" t="s">
        <v>125</v>
      </c>
      <c r="G3506" s="1" t="s">
        <v>123</v>
      </c>
      <c r="H3506" s="1" t="s">
        <v>50</v>
      </c>
      <c r="I3506" s="1" t="s">
        <v>109</v>
      </c>
      <c r="J3506" s="1" t="s">
        <v>80</v>
      </c>
      <c r="K3506" s="1" t="s">
        <v>126</v>
      </c>
      <c r="L3506" s="1" t="s">
        <v>1860</v>
      </c>
      <c r="M3506" s="1" t="s">
        <v>17588</v>
      </c>
      <c r="N3506" s="1" t="s">
        <v>17588</v>
      </c>
      <c r="O3506" s="1" t="s">
        <v>122</v>
      </c>
      <c r="P3506" s="1" t="s">
        <v>278</v>
      </c>
      <c r="Q3506" s="1" t="s">
        <v>278</v>
      </c>
      <c r="R3506" s="1" t="s">
        <v>17589</v>
      </c>
      <c r="S3506" s="1" t="s">
        <v>16850</v>
      </c>
      <c r="T3506" s="1" t="s">
        <v>9394</v>
      </c>
      <c r="V3506" s="18">
        <v>7.1898148148148142E-2</v>
      </c>
      <c r="W3506" s="18">
        <v>7.2546296296296303E-2</v>
      </c>
      <c r="X3506" s="18">
        <v>6.4814814814814813E-4</v>
      </c>
    </row>
    <row r="3507" spans="1:24" hidden="1" x14ac:dyDescent="0.2">
      <c r="A3507" s="1" t="s">
        <v>17590</v>
      </c>
      <c r="B3507" s="1" t="s">
        <v>132</v>
      </c>
      <c r="C3507" s="1" t="s">
        <v>250</v>
      </c>
      <c r="D3507" s="1" t="s">
        <v>251</v>
      </c>
      <c r="E3507" s="1" t="s">
        <v>252</v>
      </c>
      <c r="F3507" s="1" t="s">
        <v>253</v>
      </c>
      <c r="G3507" s="1" t="s">
        <v>159</v>
      </c>
      <c r="H3507" s="1" t="s">
        <v>36</v>
      </c>
      <c r="I3507" s="1" t="s">
        <v>84</v>
      </c>
      <c r="J3507" s="1" t="s">
        <v>81</v>
      </c>
      <c r="K3507" s="1" t="s">
        <v>129</v>
      </c>
      <c r="L3507" s="1" t="s">
        <v>9056</v>
      </c>
      <c r="M3507" s="1" t="s">
        <v>17591</v>
      </c>
      <c r="N3507" s="1" t="s">
        <v>17592</v>
      </c>
      <c r="O3507" s="1" t="s">
        <v>122</v>
      </c>
      <c r="P3507" s="1" t="s">
        <v>246</v>
      </c>
      <c r="Q3507" s="1" t="s">
        <v>247</v>
      </c>
      <c r="R3507" s="1" t="s">
        <v>17593</v>
      </c>
      <c r="S3507" s="1" t="s">
        <v>16943</v>
      </c>
      <c r="T3507" s="1" t="s">
        <v>9056</v>
      </c>
      <c r="U3507" s="1" t="s">
        <v>270</v>
      </c>
      <c r="V3507" s="18">
        <v>4.1956018518518517E-2</v>
      </c>
      <c r="W3507" s="18">
        <v>4.4594907407407409E-2</v>
      </c>
      <c r="X3507" s="18">
        <v>2.638888888888889E-3</v>
      </c>
    </row>
    <row r="3508" spans="1:24" hidden="1" x14ac:dyDescent="0.2">
      <c r="A3508" s="1" t="s">
        <v>17594</v>
      </c>
      <c r="B3508" s="1" t="s">
        <v>132</v>
      </c>
      <c r="C3508" s="1" t="s">
        <v>250</v>
      </c>
      <c r="D3508" s="1" t="s">
        <v>251</v>
      </c>
      <c r="E3508" s="1" t="s">
        <v>268</v>
      </c>
      <c r="F3508" s="1" t="s">
        <v>367</v>
      </c>
      <c r="G3508" s="1" t="s">
        <v>110</v>
      </c>
      <c r="H3508" s="1" t="s">
        <v>50</v>
      </c>
      <c r="I3508" s="1" t="s">
        <v>109</v>
      </c>
      <c r="J3508" s="1" t="s">
        <v>81</v>
      </c>
      <c r="K3508" s="1" t="s">
        <v>129</v>
      </c>
      <c r="L3508" s="1" t="s">
        <v>17595</v>
      </c>
      <c r="M3508" s="1" t="s">
        <v>17596</v>
      </c>
      <c r="N3508" s="1" t="s">
        <v>17597</v>
      </c>
      <c r="O3508" s="1" t="s">
        <v>122</v>
      </c>
      <c r="P3508" s="1" t="s">
        <v>246</v>
      </c>
      <c r="Q3508" s="1" t="s">
        <v>247</v>
      </c>
      <c r="R3508" s="1" t="s">
        <v>17598</v>
      </c>
      <c r="S3508" s="1" t="s">
        <v>16772</v>
      </c>
      <c r="T3508" s="1" t="s">
        <v>17595</v>
      </c>
      <c r="U3508" s="1" t="s">
        <v>412</v>
      </c>
      <c r="V3508" s="18">
        <v>3.3136574074074075E-2</v>
      </c>
      <c r="W3508" s="18">
        <v>3.4293981481481481E-2</v>
      </c>
      <c r="X3508" s="18">
        <v>1.1574074074074073E-3</v>
      </c>
    </row>
    <row r="3509" spans="1:24" hidden="1" x14ac:dyDescent="0.2">
      <c r="A3509" s="1" t="s">
        <v>17599</v>
      </c>
      <c r="B3509" s="1" t="s">
        <v>132</v>
      </c>
      <c r="C3509" s="1" t="s">
        <v>251</v>
      </c>
      <c r="D3509" s="1" t="s">
        <v>257</v>
      </c>
      <c r="E3509" s="1" t="s">
        <v>320</v>
      </c>
      <c r="F3509" s="1" t="s">
        <v>219</v>
      </c>
      <c r="G3509" s="1" t="s">
        <v>116</v>
      </c>
      <c r="H3509" s="1" t="s">
        <v>40</v>
      </c>
      <c r="I3509" s="1" t="s">
        <v>117</v>
      </c>
      <c r="J3509" s="1" t="s">
        <v>81</v>
      </c>
      <c r="K3509" s="1" t="s">
        <v>111</v>
      </c>
      <c r="L3509" s="1" t="s">
        <v>379</v>
      </c>
      <c r="M3509" s="1" t="s">
        <v>17600</v>
      </c>
      <c r="N3509" s="1" t="s">
        <v>17601</v>
      </c>
      <c r="O3509" s="1" t="s">
        <v>122</v>
      </c>
      <c r="P3509" s="1" t="s">
        <v>199</v>
      </c>
      <c r="Q3509" s="1" t="s">
        <v>115</v>
      </c>
      <c r="R3509" s="1" t="s">
        <v>17602</v>
      </c>
      <c r="S3509" s="1" t="s">
        <v>16794</v>
      </c>
      <c r="T3509" s="1" t="s">
        <v>17603</v>
      </c>
      <c r="U3509" s="1" t="s">
        <v>262</v>
      </c>
      <c r="V3509" s="18">
        <v>6.8865740740740745E-3</v>
      </c>
      <c r="W3509" s="18">
        <v>1.170138888888889E-2</v>
      </c>
      <c r="X3509" s="18">
        <v>4.8148148148148152E-3</v>
      </c>
    </row>
    <row r="3510" spans="1:24" x14ac:dyDescent="0.2">
      <c r="A3510" s="1" t="s">
        <v>15686</v>
      </c>
      <c r="B3510" s="1" t="s">
        <v>112</v>
      </c>
      <c r="C3510" s="1" t="s">
        <v>19</v>
      </c>
      <c r="D3510" s="1" t="s">
        <v>17</v>
      </c>
      <c r="E3510" s="1" t="s">
        <v>62</v>
      </c>
      <c r="F3510" s="1" t="s">
        <v>217</v>
      </c>
      <c r="G3510" s="1" t="s">
        <v>116</v>
      </c>
      <c r="H3510" s="1" t="s">
        <v>40</v>
      </c>
      <c r="I3510" s="1" t="s">
        <v>117</v>
      </c>
      <c r="J3510" s="1" t="s">
        <v>81</v>
      </c>
      <c r="K3510" s="1" t="s">
        <v>121</v>
      </c>
      <c r="L3510" s="1" t="s">
        <v>15690</v>
      </c>
      <c r="M3510" s="1" t="s">
        <v>17604</v>
      </c>
      <c r="N3510" s="1" t="s">
        <v>17605</v>
      </c>
      <c r="O3510" s="1" t="s">
        <v>122</v>
      </c>
      <c r="P3510" s="1" t="s">
        <v>266</v>
      </c>
      <c r="Q3510" s="1" t="s">
        <v>267</v>
      </c>
      <c r="R3510" s="1" t="s">
        <v>17606</v>
      </c>
      <c r="S3510" s="1" t="s">
        <v>16850</v>
      </c>
      <c r="T3510" s="1" t="s">
        <v>399</v>
      </c>
      <c r="U3510" s="1" t="s">
        <v>17607</v>
      </c>
      <c r="V3510" s="18">
        <v>0.74266203703703704</v>
      </c>
      <c r="W3510" s="18">
        <v>0.74444444444444446</v>
      </c>
      <c r="X3510" s="18">
        <v>1.7824074074074075E-3</v>
      </c>
    </row>
    <row r="3511" spans="1:24" hidden="1" x14ac:dyDescent="0.2">
      <c r="A3511" s="1" t="s">
        <v>17608</v>
      </c>
      <c r="B3511" s="1" t="s">
        <v>164</v>
      </c>
      <c r="C3511" s="1" t="s">
        <v>295</v>
      </c>
      <c r="D3511" s="1" t="s">
        <v>251</v>
      </c>
      <c r="E3511" s="1" t="s">
        <v>261</v>
      </c>
      <c r="F3511" s="1" t="s">
        <v>335</v>
      </c>
      <c r="G3511" s="1" t="s">
        <v>110</v>
      </c>
      <c r="H3511" s="1" t="s">
        <v>50</v>
      </c>
      <c r="I3511" s="1" t="s">
        <v>109</v>
      </c>
      <c r="J3511" s="1" t="s">
        <v>4186</v>
      </c>
      <c r="K3511" s="1" t="s">
        <v>129</v>
      </c>
      <c r="L3511" s="1" t="s">
        <v>336</v>
      </c>
      <c r="M3511" s="1" t="s">
        <v>17609</v>
      </c>
      <c r="N3511" s="1" t="s">
        <v>17610</v>
      </c>
      <c r="O3511" s="1" t="s">
        <v>122</v>
      </c>
      <c r="P3511" s="1" t="s">
        <v>246</v>
      </c>
      <c r="Q3511" s="1" t="s">
        <v>247</v>
      </c>
      <c r="R3511" s="1" t="s">
        <v>17611</v>
      </c>
      <c r="S3511" s="1" t="s">
        <v>16943</v>
      </c>
      <c r="U3511" s="1" t="s">
        <v>17612</v>
      </c>
      <c r="V3511" s="18">
        <v>0</v>
      </c>
      <c r="W3511" s="18">
        <v>0</v>
      </c>
      <c r="X3511" s="18">
        <v>0</v>
      </c>
    </row>
    <row r="3512" spans="1:24" x14ac:dyDescent="0.2">
      <c r="A3512" s="1" t="s">
        <v>13883</v>
      </c>
      <c r="B3512" s="1" t="s">
        <v>112</v>
      </c>
      <c r="C3512" s="1" t="s">
        <v>18</v>
      </c>
      <c r="D3512" s="1" t="s">
        <v>18</v>
      </c>
      <c r="E3512" s="1" t="s">
        <v>499</v>
      </c>
      <c r="F3512" s="1" t="s">
        <v>1770</v>
      </c>
      <c r="G3512" s="1" t="s">
        <v>110</v>
      </c>
      <c r="H3512" s="1" t="s">
        <v>50</v>
      </c>
      <c r="I3512" s="1" t="s">
        <v>109</v>
      </c>
      <c r="J3512" s="1" t="s">
        <v>81</v>
      </c>
      <c r="K3512" s="1" t="s">
        <v>111</v>
      </c>
      <c r="L3512" s="1" t="s">
        <v>13887</v>
      </c>
      <c r="M3512" s="1" t="s">
        <v>17613</v>
      </c>
      <c r="N3512" s="1" t="s">
        <v>17614</v>
      </c>
      <c r="O3512" s="1" t="s">
        <v>122</v>
      </c>
      <c r="P3512" s="1" t="s">
        <v>266</v>
      </c>
      <c r="Q3512" s="1" t="s">
        <v>267</v>
      </c>
      <c r="R3512" s="1" t="s">
        <v>17615</v>
      </c>
      <c r="S3512" s="1" t="s">
        <v>16772</v>
      </c>
      <c r="T3512" s="1" t="s">
        <v>13887</v>
      </c>
      <c r="U3512" s="1" t="s">
        <v>6891</v>
      </c>
      <c r="V3512" s="18">
        <v>0</v>
      </c>
      <c r="W3512" s="18">
        <v>2.1064814814814813E-3</v>
      </c>
      <c r="X3512" s="18">
        <v>2.1064814814814813E-3</v>
      </c>
    </row>
    <row r="3513" spans="1:24" hidden="1" x14ac:dyDescent="0.2">
      <c r="A3513" s="1" t="s">
        <v>17616</v>
      </c>
      <c r="B3513" s="1" t="s">
        <v>132</v>
      </c>
      <c r="C3513" s="1" t="s">
        <v>250</v>
      </c>
      <c r="D3513" s="1" t="s">
        <v>251</v>
      </c>
      <c r="E3513" s="1" t="s">
        <v>289</v>
      </c>
      <c r="F3513" s="1" t="s">
        <v>290</v>
      </c>
      <c r="G3513" s="1" t="s">
        <v>110</v>
      </c>
      <c r="H3513" s="1" t="s">
        <v>50</v>
      </c>
      <c r="I3513" s="1" t="s">
        <v>109</v>
      </c>
      <c r="J3513" s="1" t="s">
        <v>81</v>
      </c>
      <c r="K3513" s="1" t="s">
        <v>129</v>
      </c>
      <c r="L3513" s="1" t="s">
        <v>269</v>
      </c>
      <c r="M3513" s="1" t="s">
        <v>17617</v>
      </c>
      <c r="N3513" s="1" t="s">
        <v>17618</v>
      </c>
      <c r="O3513" s="1" t="s">
        <v>122</v>
      </c>
      <c r="P3513" s="1" t="s">
        <v>246</v>
      </c>
      <c r="Q3513" s="1" t="s">
        <v>247</v>
      </c>
      <c r="R3513" s="1" t="s">
        <v>17619</v>
      </c>
      <c r="S3513" s="1" t="s">
        <v>16850</v>
      </c>
      <c r="T3513" s="1" t="s">
        <v>269</v>
      </c>
      <c r="U3513" s="1" t="s">
        <v>369</v>
      </c>
      <c r="V3513" s="18">
        <v>6.8240740740740741E-2</v>
      </c>
      <c r="W3513" s="18">
        <v>6.896990740740741E-2</v>
      </c>
      <c r="X3513" s="18">
        <v>7.291666666666667E-4</v>
      </c>
    </row>
    <row r="3514" spans="1:24" hidden="1" x14ac:dyDescent="0.2">
      <c r="A3514" s="1" t="s">
        <v>17620</v>
      </c>
      <c r="B3514" s="1" t="s">
        <v>173</v>
      </c>
      <c r="C3514" s="1" t="s">
        <v>250</v>
      </c>
      <c r="D3514" s="1" t="s">
        <v>251</v>
      </c>
      <c r="E3514" s="1" t="s">
        <v>13587</v>
      </c>
      <c r="F3514" s="1" t="s">
        <v>451</v>
      </c>
      <c r="G3514" s="1" t="s">
        <v>159</v>
      </c>
      <c r="H3514" s="1" t="s">
        <v>36</v>
      </c>
      <c r="I3514" s="1" t="s">
        <v>84</v>
      </c>
      <c r="J3514" s="1" t="s">
        <v>81</v>
      </c>
      <c r="K3514" s="1" t="s">
        <v>114</v>
      </c>
      <c r="L3514" s="1" t="s">
        <v>17621</v>
      </c>
      <c r="M3514" s="1" t="s">
        <v>17622</v>
      </c>
      <c r="N3514" s="1" t="s">
        <v>17623</v>
      </c>
      <c r="O3514" s="1" t="s">
        <v>122</v>
      </c>
      <c r="P3514" s="1" t="s">
        <v>246</v>
      </c>
      <c r="Q3514" s="1" t="s">
        <v>247</v>
      </c>
      <c r="R3514" s="1" t="s">
        <v>17624</v>
      </c>
      <c r="S3514" s="1" t="s">
        <v>16904</v>
      </c>
      <c r="T3514" s="1" t="s">
        <v>17621</v>
      </c>
      <c r="U3514" s="1" t="s">
        <v>17514</v>
      </c>
      <c r="V3514" s="18">
        <v>4.0636574074074075E-2</v>
      </c>
      <c r="W3514" s="18">
        <v>4.2418981481481481E-2</v>
      </c>
      <c r="X3514" s="18">
        <v>1.7824074074074075E-3</v>
      </c>
    </row>
    <row r="3515" spans="1:24" hidden="1" x14ac:dyDescent="0.2">
      <c r="A3515" s="1" t="s">
        <v>17625</v>
      </c>
      <c r="B3515" s="1" t="s">
        <v>173</v>
      </c>
      <c r="C3515" s="1" t="s">
        <v>250</v>
      </c>
      <c r="D3515" s="1" t="s">
        <v>251</v>
      </c>
      <c r="E3515" s="1" t="s">
        <v>13587</v>
      </c>
      <c r="F3515" s="1" t="s">
        <v>451</v>
      </c>
      <c r="G3515" s="1" t="s">
        <v>159</v>
      </c>
      <c r="H3515" s="1" t="s">
        <v>36</v>
      </c>
      <c r="I3515" s="1" t="s">
        <v>84</v>
      </c>
      <c r="J3515" s="1" t="s">
        <v>81</v>
      </c>
      <c r="K3515" s="1" t="s">
        <v>114</v>
      </c>
      <c r="L3515" s="1" t="s">
        <v>17621</v>
      </c>
      <c r="M3515" s="1" t="s">
        <v>17626</v>
      </c>
      <c r="N3515" s="1" t="s">
        <v>17627</v>
      </c>
      <c r="O3515" s="1" t="s">
        <v>122</v>
      </c>
      <c r="P3515" s="1" t="s">
        <v>246</v>
      </c>
      <c r="Q3515" s="1" t="s">
        <v>247</v>
      </c>
      <c r="R3515" s="1" t="s">
        <v>17628</v>
      </c>
      <c r="S3515" s="1" t="s">
        <v>16904</v>
      </c>
      <c r="T3515" s="1" t="s">
        <v>17621</v>
      </c>
      <c r="U3515" s="1" t="s">
        <v>13726</v>
      </c>
      <c r="V3515" s="18">
        <v>1.8240740740740741E-2</v>
      </c>
      <c r="W3515" s="18">
        <v>2.0324074074074074E-2</v>
      </c>
      <c r="X3515" s="18">
        <v>2.0833333333333333E-3</v>
      </c>
    </row>
    <row r="3516" spans="1:24" x14ac:dyDescent="0.2">
      <c r="A3516" s="1" t="s">
        <v>15562</v>
      </c>
      <c r="B3516" s="1" t="s">
        <v>115</v>
      </c>
      <c r="C3516" s="1" t="s">
        <v>13</v>
      </c>
      <c r="D3516" s="1" t="s">
        <v>243</v>
      </c>
      <c r="E3516" s="1" t="s">
        <v>37</v>
      </c>
      <c r="F3516" s="1" t="s">
        <v>405</v>
      </c>
      <c r="G3516" s="1" t="s">
        <v>116</v>
      </c>
      <c r="H3516" s="1" t="s">
        <v>40</v>
      </c>
      <c r="I3516" s="1" t="s">
        <v>117</v>
      </c>
      <c r="J3516" s="1" t="s">
        <v>81</v>
      </c>
      <c r="K3516" s="1" t="s">
        <v>13977</v>
      </c>
      <c r="L3516" s="1" t="s">
        <v>15566</v>
      </c>
      <c r="M3516" s="1" t="s">
        <v>17629</v>
      </c>
      <c r="N3516" s="1" t="s">
        <v>17630</v>
      </c>
      <c r="O3516" s="1" t="s">
        <v>122</v>
      </c>
      <c r="P3516" s="1" t="s">
        <v>266</v>
      </c>
      <c r="Q3516" s="1" t="s">
        <v>341</v>
      </c>
      <c r="R3516" s="1" t="s">
        <v>17631</v>
      </c>
      <c r="S3516" s="1" t="s">
        <v>16904</v>
      </c>
      <c r="T3516" s="1" t="s">
        <v>17632</v>
      </c>
      <c r="U3516" s="1" t="s">
        <v>17633</v>
      </c>
      <c r="V3516" s="18">
        <v>1.5023958333333334</v>
      </c>
      <c r="W3516" s="18">
        <v>1.8845833333333333</v>
      </c>
      <c r="X3516" s="18">
        <v>0.38218750000000001</v>
      </c>
    </row>
    <row r="3517" spans="1:24" x14ac:dyDescent="0.2">
      <c r="A3517" s="1" t="s">
        <v>15860</v>
      </c>
      <c r="B3517" s="1" t="s">
        <v>112</v>
      </c>
      <c r="C3517" s="1" t="s">
        <v>18</v>
      </c>
      <c r="D3517" s="1" t="s">
        <v>311</v>
      </c>
      <c r="E3517" s="1" t="s">
        <v>60</v>
      </c>
      <c r="F3517" s="1" t="s">
        <v>145</v>
      </c>
      <c r="G3517" s="1" t="s">
        <v>116</v>
      </c>
      <c r="H3517" s="1" t="s">
        <v>50</v>
      </c>
      <c r="I3517" s="1" t="s">
        <v>109</v>
      </c>
      <c r="J3517" s="1" t="s">
        <v>81</v>
      </c>
      <c r="K3517" s="1" t="s">
        <v>121</v>
      </c>
      <c r="L3517" s="1" t="s">
        <v>15864</v>
      </c>
      <c r="M3517" s="1" t="s">
        <v>17634</v>
      </c>
      <c r="N3517" s="1" t="s">
        <v>17635</v>
      </c>
      <c r="O3517" s="1" t="s">
        <v>122</v>
      </c>
      <c r="P3517" s="1" t="s">
        <v>246</v>
      </c>
      <c r="Q3517" s="1" t="s">
        <v>247</v>
      </c>
      <c r="R3517" s="1" t="s">
        <v>17636</v>
      </c>
      <c r="S3517" s="1" t="s">
        <v>16937</v>
      </c>
      <c r="T3517" s="1" t="s">
        <v>312</v>
      </c>
      <c r="U3517" s="1" t="s">
        <v>17637</v>
      </c>
      <c r="V3517" s="18">
        <v>1.7581828703703704</v>
      </c>
      <c r="W3517" s="18">
        <v>1.7705208333333333</v>
      </c>
      <c r="X3517" s="18">
        <v>1.2337962962962964E-2</v>
      </c>
    </row>
    <row r="3518" spans="1:24" hidden="1" x14ac:dyDescent="0.2">
      <c r="A3518" s="1" t="s">
        <v>17638</v>
      </c>
      <c r="B3518" s="1" t="s">
        <v>132</v>
      </c>
      <c r="C3518" s="1" t="s">
        <v>250</v>
      </c>
      <c r="D3518" s="1" t="s">
        <v>251</v>
      </c>
      <c r="E3518" s="1" t="s">
        <v>268</v>
      </c>
      <c r="F3518" s="1" t="s">
        <v>367</v>
      </c>
      <c r="G3518" s="1" t="s">
        <v>110</v>
      </c>
      <c r="H3518" s="1" t="s">
        <v>50</v>
      </c>
      <c r="I3518" s="1" t="s">
        <v>109</v>
      </c>
      <c r="J3518" s="1" t="s">
        <v>81</v>
      </c>
      <c r="K3518" s="1" t="s">
        <v>129</v>
      </c>
      <c r="L3518" s="1" t="s">
        <v>17639</v>
      </c>
      <c r="M3518" s="1" t="s">
        <v>17640</v>
      </c>
      <c r="N3518" s="1" t="s">
        <v>17641</v>
      </c>
      <c r="O3518" s="1" t="s">
        <v>122</v>
      </c>
      <c r="P3518" s="1" t="s">
        <v>246</v>
      </c>
      <c r="Q3518" s="1" t="s">
        <v>247</v>
      </c>
      <c r="R3518" s="1" t="s">
        <v>17642</v>
      </c>
      <c r="S3518" s="1" t="s">
        <v>16850</v>
      </c>
      <c r="T3518" s="1" t="s">
        <v>17639</v>
      </c>
      <c r="U3518" s="1" t="s">
        <v>439</v>
      </c>
      <c r="V3518" s="18">
        <v>0.33747685185185183</v>
      </c>
      <c r="W3518" s="18">
        <v>0.34045138888888887</v>
      </c>
      <c r="X3518" s="18">
        <v>2.9745370370370373E-3</v>
      </c>
    </row>
    <row r="3519" spans="1:24" x14ac:dyDescent="0.2">
      <c r="A3519" s="1" t="s">
        <v>15675</v>
      </c>
      <c r="B3519" s="1" t="s">
        <v>185</v>
      </c>
      <c r="C3519" s="1" t="s">
        <v>16</v>
      </c>
      <c r="D3519" s="1" t="s">
        <v>16</v>
      </c>
      <c r="E3519" s="1" t="s">
        <v>54</v>
      </c>
      <c r="F3519" s="1" t="s">
        <v>183</v>
      </c>
      <c r="G3519" s="1" t="s">
        <v>110</v>
      </c>
      <c r="H3519" s="1" t="s">
        <v>50</v>
      </c>
      <c r="I3519" s="1" t="s">
        <v>109</v>
      </c>
      <c r="J3519" s="1" t="s">
        <v>81</v>
      </c>
      <c r="K3519" s="1" t="s">
        <v>111</v>
      </c>
      <c r="L3519" s="1" t="s">
        <v>15679</v>
      </c>
      <c r="M3519" s="1" t="s">
        <v>17643</v>
      </c>
      <c r="N3519" s="1" t="s">
        <v>17644</v>
      </c>
      <c r="O3519" s="1" t="s">
        <v>122</v>
      </c>
      <c r="P3519" s="1" t="s">
        <v>266</v>
      </c>
      <c r="Q3519" s="1" t="s">
        <v>330</v>
      </c>
      <c r="R3519" s="1" t="s">
        <v>17645</v>
      </c>
      <c r="S3519" s="1" t="s">
        <v>16904</v>
      </c>
      <c r="V3519" s="18">
        <v>0</v>
      </c>
      <c r="W3519" s="18">
        <v>2.0601851851851853E-3</v>
      </c>
      <c r="X3519" s="18">
        <v>2.0601851851851853E-3</v>
      </c>
    </row>
    <row r="3520" spans="1:24" hidden="1" x14ac:dyDescent="0.2">
      <c r="A3520" s="1" t="s">
        <v>17646</v>
      </c>
      <c r="B3520" s="1" t="s">
        <v>132</v>
      </c>
      <c r="C3520" s="1" t="s">
        <v>256</v>
      </c>
      <c r="D3520" s="1" t="s">
        <v>257</v>
      </c>
      <c r="E3520" s="1" t="s">
        <v>258</v>
      </c>
      <c r="F3520" s="1" t="s">
        <v>471</v>
      </c>
      <c r="G3520" s="1" t="s">
        <v>116</v>
      </c>
      <c r="H3520" s="1" t="s">
        <v>40</v>
      </c>
      <c r="I3520" s="1" t="s">
        <v>117</v>
      </c>
      <c r="J3520" s="1" t="s">
        <v>81</v>
      </c>
      <c r="K3520" s="1" t="s">
        <v>129</v>
      </c>
      <c r="L3520" s="1" t="s">
        <v>372</v>
      </c>
      <c r="M3520" s="1" t="s">
        <v>17647</v>
      </c>
      <c r="N3520" s="1" t="s">
        <v>17648</v>
      </c>
      <c r="O3520" s="1" t="s">
        <v>122</v>
      </c>
      <c r="P3520" s="1" t="s">
        <v>199</v>
      </c>
      <c r="Q3520" s="1" t="s">
        <v>115</v>
      </c>
      <c r="R3520" s="1" t="s">
        <v>17649</v>
      </c>
      <c r="S3520" s="1" t="s">
        <v>16904</v>
      </c>
      <c r="T3520" s="1" t="s">
        <v>17650</v>
      </c>
      <c r="V3520" s="18">
        <v>0</v>
      </c>
      <c r="W3520" s="18">
        <v>1.6180555555555556E-2</v>
      </c>
      <c r="X3520" s="18">
        <v>1.6180555555555556E-2</v>
      </c>
    </row>
    <row r="3521" spans="1:24" hidden="1" x14ac:dyDescent="0.2">
      <c r="A3521" s="1" t="s">
        <v>17651</v>
      </c>
      <c r="B3521" s="1" t="s">
        <v>132</v>
      </c>
      <c r="C3521" s="1" t="s">
        <v>256</v>
      </c>
      <c r="D3521" s="1" t="s">
        <v>257</v>
      </c>
      <c r="E3521" s="1" t="s">
        <v>258</v>
      </c>
      <c r="F3521" s="1" t="s">
        <v>461</v>
      </c>
      <c r="G3521" s="1" t="s">
        <v>116</v>
      </c>
      <c r="H3521" s="1" t="s">
        <v>40</v>
      </c>
      <c r="I3521" s="1" t="s">
        <v>117</v>
      </c>
      <c r="J3521" s="1" t="s">
        <v>81</v>
      </c>
      <c r="K3521" s="1" t="s">
        <v>259</v>
      </c>
      <c r="L3521" s="1" t="s">
        <v>260</v>
      </c>
      <c r="M3521" s="1" t="s">
        <v>17652</v>
      </c>
      <c r="N3521" s="1" t="s">
        <v>17653</v>
      </c>
      <c r="O3521" s="1" t="s">
        <v>122</v>
      </c>
      <c r="P3521" s="1" t="s">
        <v>199</v>
      </c>
      <c r="Q3521" s="1" t="s">
        <v>115</v>
      </c>
      <c r="R3521" s="1" t="s">
        <v>17654</v>
      </c>
      <c r="S3521" s="1" t="s">
        <v>16794</v>
      </c>
      <c r="T3521" s="1" t="s">
        <v>17368</v>
      </c>
      <c r="V3521" s="18">
        <v>0.21508101851851852</v>
      </c>
      <c r="W3521" s="18">
        <v>0.22768518518518518</v>
      </c>
      <c r="X3521" s="18">
        <v>1.2604166666666666E-2</v>
      </c>
    </row>
    <row r="3522" spans="1:24" hidden="1" x14ac:dyDescent="0.2">
      <c r="A3522" s="1" t="s">
        <v>16065</v>
      </c>
      <c r="B3522" s="1" t="s">
        <v>112</v>
      </c>
      <c r="C3522" s="1" t="s">
        <v>15357</v>
      </c>
      <c r="D3522" s="1" t="s">
        <v>311</v>
      </c>
      <c r="E3522" s="1" t="s">
        <v>42</v>
      </c>
      <c r="F3522" s="1" t="s">
        <v>145</v>
      </c>
      <c r="G3522" s="1" t="s">
        <v>116</v>
      </c>
      <c r="H3522" s="1" t="s">
        <v>50</v>
      </c>
      <c r="I3522" s="1" t="s">
        <v>109</v>
      </c>
      <c r="J3522" s="1" t="s">
        <v>81</v>
      </c>
      <c r="K3522" s="1" t="s">
        <v>121</v>
      </c>
      <c r="L3522" s="1" t="s">
        <v>16069</v>
      </c>
      <c r="M3522" s="1" t="s">
        <v>17655</v>
      </c>
      <c r="N3522" s="1" t="s">
        <v>17656</v>
      </c>
      <c r="O3522" s="1" t="s">
        <v>122</v>
      </c>
      <c r="P3522" s="1" t="s">
        <v>246</v>
      </c>
      <c r="Q3522" s="1" t="s">
        <v>247</v>
      </c>
      <c r="R3522" s="1" t="s">
        <v>17657</v>
      </c>
      <c r="S3522" s="1" t="s">
        <v>16943</v>
      </c>
      <c r="T3522" s="1" t="s">
        <v>17658</v>
      </c>
      <c r="U3522" s="1" t="s">
        <v>17659</v>
      </c>
      <c r="V3522" s="18">
        <v>4.0063310185185186</v>
      </c>
      <c r="W3522" s="18">
        <v>4.0487037037037039</v>
      </c>
      <c r="X3522" s="18">
        <v>4.2372685185185187E-2</v>
      </c>
    </row>
    <row r="3523" spans="1:24" hidden="1" x14ac:dyDescent="0.2">
      <c r="A3523" s="1" t="s">
        <v>15506</v>
      </c>
      <c r="B3523" s="1" t="s">
        <v>115</v>
      </c>
      <c r="C3523" s="1" t="s">
        <v>20</v>
      </c>
      <c r="D3523" s="1" t="s">
        <v>243</v>
      </c>
      <c r="E3523" s="1" t="s">
        <v>65</v>
      </c>
      <c r="F3523" s="1" t="s">
        <v>144</v>
      </c>
      <c r="G3523" s="1" t="s">
        <v>116</v>
      </c>
      <c r="H3523" s="1" t="s">
        <v>40</v>
      </c>
      <c r="I3523" s="1" t="s">
        <v>117</v>
      </c>
      <c r="J3523" s="1" t="s">
        <v>80</v>
      </c>
      <c r="K3523" s="1" t="s">
        <v>2335</v>
      </c>
      <c r="L3523" s="1" t="s">
        <v>15510</v>
      </c>
      <c r="M3523" s="1" t="s">
        <v>17660</v>
      </c>
      <c r="N3523" s="1" t="s">
        <v>17661</v>
      </c>
      <c r="O3523" s="1" t="s">
        <v>122</v>
      </c>
      <c r="P3523" s="1" t="s">
        <v>246</v>
      </c>
      <c r="Q3523" s="1" t="s">
        <v>247</v>
      </c>
      <c r="R3523" s="1" t="s">
        <v>17662</v>
      </c>
      <c r="S3523" s="1" t="s">
        <v>16794</v>
      </c>
      <c r="T3523" s="1" t="s">
        <v>17663</v>
      </c>
      <c r="U3523" s="1" t="s">
        <v>17664</v>
      </c>
      <c r="V3523" s="18">
        <v>3.7152777777777778E-3</v>
      </c>
      <c r="W3523" s="18">
        <v>2.5439814814814814E-2</v>
      </c>
      <c r="X3523" s="18">
        <v>2.1724537037037039E-2</v>
      </c>
    </row>
    <row r="3524" spans="1:24" x14ac:dyDescent="0.2">
      <c r="A3524" s="1" t="s">
        <v>16037</v>
      </c>
      <c r="B3524" s="1" t="s">
        <v>115</v>
      </c>
      <c r="C3524" s="1" t="s">
        <v>20</v>
      </c>
      <c r="D3524" s="1" t="s">
        <v>374</v>
      </c>
      <c r="E3524" s="1" t="s">
        <v>65</v>
      </c>
      <c r="F3524" s="1" t="s">
        <v>149</v>
      </c>
      <c r="G3524" s="1" t="s">
        <v>110</v>
      </c>
      <c r="H3524" s="1" t="s">
        <v>50</v>
      </c>
      <c r="I3524" s="1" t="s">
        <v>109</v>
      </c>
      <c r="J3524" s="1" t="s">
        <v>81</v>
      </c>
      <c r="K3524" s="1" t="s">
        <v>155</v>
      </c>
      <c r="L3524" s="1" t="s">
        <v>16041</v>
      </c>
      <c r="M3524" s="1" t="s">
        <v>17665</v>
      </c>
      <c r="N3524" s="1" t="s">
        <v>17666</v>
      </c>
      <c r="O3524" s="1" t="s">
        <v>122</v>
      </c>
      <c r="P3524" s="1" t="s">
        <v>246</v>
      </c>
      <c r="Q3524" s="1" t="s">
        <v>247</v>
      </c>
      <c r="R3524" s="1" t="s">
        <v>17667</v>
      </c>
      <c r="S3524" s="1" t="s">
        <v>16937</v>
      </c>
      <c r="T3524" s="1" t="s">
        <v>17668</v>
      </c>
      <c r="U3524" s="1" t="s">
        <v>17669</v>
      </c>
      <c r="V3524" s="18">
        <v>4.31712962962963E-3</v>
      </c>
      <c r="W3524" s="18">
        <v>7.6296296296296293E-2</v>
      </c>
      <c r="X3524" s="18">
        <v>7.1979166666666664E-2</v>
      </c>
    </row>
    <row r="3525" spans="1:24" hidden="1" x14ac:dyDescent="0.2">
      <c r="A3525" s="1" t="s">
        <v>17670</v>
      </c>
      <c r="B3525" s="1" t="s">
        <v>164</v>
      </c>
      <c r="C3525" s="1" t="s">
        <v>242</v>
      </c>
      <c r="D3525" s="1" t="s">
        <v>251</v>
      </c>
      <c r="E3525" s="1" t="s">
        <v>286</v>
      </c>
      <c r="F3525" s="1" t="s">
        <v>287</v>
      </c>
      <c r="G3525" s="1" t="s">
        <v>110</v>
      </c>
      <c r="H3525" s="1" t="s">
        <v>50</v>
      </c>
      <c r="I3525" s="1" t="s">
        <v>109</v>
      </c>
      <c r="J3525" s="1" t="s">
        <v>81</v>
      </c>
      <c r="K3525" s="1" t="s">
        <v>114</v>
      </c>
      <c r="L3525" s="1" t="s">
        <v>14132</v>
      </c>
      <c r="M3525" s="1" t="s">
        <v>17671</v>
      </c>
      <c r="N3525" s="1" t="s">
        <v>17672</v>
      </c>
      <c r="O3525" s="1" t="s">
        <v>122</v>
      </c>
      <c r="P3525" s="1" t="s">
        <v>246</v>
      </c>
      <c r="Q3525" s="1" t="s">
        <v>247</v>
      </c>
      <c r="R3525" s="1" t="s">
        <v>17673</v>
      </c>
      <c r="S3525" s="1" t="s">
        <v>16772</v>
      </c>
      <c r="T3525" s="1" t="s">
        <v>14136</v>
      </c>
      <c r="U3525" s="1" t="s">
        <v>276</v>
      </c>
      <c r="V3525" s="18">
        <v>0</v>
      </c>
      <c r="W3525" s="18">
        <v>2.9537037037037039E-2</v>
      </c>
      <c r="X3525" s="18">
        <v>2.9537037037037039E-2</v>
      </c>
    </row>
    <row r="3526" spans="1:24" x14ac:dyDescent="0.2">
      <c r="A3526" s="1" t="s">
        <v>15472</v>
      </c>
      <c r="B3526" s="1" t="s">
        <v>112</v>
      </c>
      <c r="C3526" s="1" t="s">
        <v>18</v>
      </c>
      <c r="D3526" s="1" t="s">
        <v>17</v>
      </c>
      <c r="E3526" s="1" t="s">
        <v>57</v>
      </c>
      <c r="F3526" s="1" t="s">
        <v>113</v>
      </c>
      <c r="G3526" s="1" t="s">
        <v>110</v>
      </c>
      <c r="H3526" s="1" t="s">
        <v>50</v>
      </c>
      <c r="I3526" s="1" t="s">
        <v>109</v>
      </c>
      <c r="J3526" s="1" t="s">
        <v>81</v>
      </c>
      <c r="K3526" s="1" t="s">
        <v>111</v>
      </c>
      <c r="L3526" s="1" t="s">
        <v>15476</v>
      </c>
      <c r="M3526" s="1" t="s">
        <v>17674</v>
      </c>
      <c r="N3526" s="1" t="s">
        <v>17675</v>
      </c>
      <c r="O3526" s="1" t="s">
        <v>122</v>
      </c>
      <c r="P3526" s="1" t="s">
        <v>266</v>
      </c>
      <c r="Q3526" s="1" t="s">
        <v>267</v>
      </c>
      <c r="R3526" s="1" t="s">
        <v>17676</v>
      </c>
      <c r="S3526" s="1" t="s">
        <v>16794</v>
      </c>
      <c r="T3526" s="1" t="s">
        <v>15476</v>
      </c>
      <c r="U3526" s="1" t="s">
        <v>17677</v>
      </c>
      <c r="V3526" s="18">
        <v>0</v>
      </c>
      <c r="W3526" s="18">
        <v>2.627314814814815E-3</v>
      </c>
      <c r="X3526" s="18">
        <v>2.627314814814815E-3</v>
      </c>
    </row>
    <row r="3527" spans="1:24" hidden="1" x14ac:dyDescent="0.2">
      <c r="A3527" s="1" t="s">
        <v>17678</v>
      </c>
      <c r="B3527" s="1" t="s">
        <v>164</v>
      </c>
      <c r="C3527" s="1" t="s">
        <v>295</v>
      </c>
      <c r="D3527" s="1" t="s">
        <v>296</v>
      </c>
      <c r="E3527" s="1" t="s">
        <v>297</v>
      </c>
      <c r="F3527" s="1" t="s">
        <v>298</v>
      </c>
      <c r="G3527" s="1" t="s">
        <v>110</v>
      </c>
      <c r="H3527" s="1" t="s">
        <v>50</v>
      </c>
      <c r="I3527" s="1" t="s">
        <v>109</v>
      </c>
      <c r="J3527" s="1" t="s">
        <v>4186</v>
      </c>
      <c r="K3527" s="1" t="s">
        <v>129</v>
      </c>
      <c r="L3527" s="1" t="s">
        <v>299</v>
      </c>
      <c r="M3527" s="1" t="s">
        <v>17679</v>
      </c>
      <c r="N3527" s="1" t="s">
        <v>17680</v>
      </c>
      <c r="O3527" s="1" t="s">
        <v>122</v>
      </c>
      <c r="P3527" s="1" t="s">
        <v>266</v>
      </c>
      <c r="Q3527" s="1" t="s">
        <v>283</v>
      </c>
      <c r="R3527" s="1" t="s">
        <v>17681</v>
      </c>
      <c r="S3527" s="1" t="s">
        <v>16850</v>
      </c>
      <c r="U3527" s="1" t="s">
        <v>17080</v>
      </c>
      <c r="V3527" s="18">
        <v>0</v>
      </c>
      <c r="W3527" s="18">
        <v>0</v>
      </c>
      <c r="X3527" s="18">
        <v>0</v>
      </c>
    </row>
    <row r="3528" spans="1:24" x14ac:dyDescent="0.2">
      <c r="A3528" s="1" t="s">
        <v>16032</v>
      </c>
      <c r="B3528" s="1" t="s">
        <v>185</v>
      </c>
      <c r="C3528" s="1" t="s">
        <v>16</v>
      </c>
      <c r="D3528" s="1" t="s">
        <v>16</v>
      </c>
      <c r="E3528" s="1" t="s">
        <v>54</v>
      </c>
      <c r="F3528" s="1" t="s">
        <v>183</v>
      </c>
      <c r="G3528" s="1" t="s">
        <v>110</v>
      </c>
      <c r="H3528" s="1" t="s">
        <v>50</v>
      </c>
      <c r="I3528" s="1" t="s">
        <v>109</v>
      </c>
      <c r="J3528" s="1" t="s">
        <v>81</v>
      </c>
      <c r="K3528" s="1" t="s">
        <v>111</v>
      </c>
      <c r="L3528" s="1" t="s">
        <v>16036</v>
      </c>
      <c r="M3528" s="1" t="s">
        <v>17682</v>
      </c>
      <c r="N3528" s="1" t="s">
        <v>17683</v>
      </c>
      <c r="O3528" s="1" t="s">
        <v>122</v>
      </c>
      <c r="P3528" s="1" t="s">
        <v>266</v>
      </c>
      <c r="Q3528" s="1" t="s">
        <v>330</v>
      </c>
      <c r="R3528" s="1" t="s">
        <v>17684</v>
      </c>
      <c r="S3528" s="1" t="s">
        <v>16937</v>
      </c>
      <c r="V3528" s="18">
        <v>6.7418981481481483E-2</v>
      </c>
      <c r="W3528" s="18">
        <v>6.7800925925925931E-2</v>
      </c>
      <c r="X3528" s="18">
        <v>3.8194444444444446E-4</v>
      </c>
    </row>
    <row r="3529" spans="1:24" hidden="1" x14ac:dyDescent="0.2">
      <c r="A3529" s="1" t="s">
        <v>15734</v>
      </c>
      <c r="B3529" s="1" t="s">
        <v>124</v>
      </c>
      <c r="C3529" s="1" t="s">
        <v>18</v>
      </c>
      <c r="D3529" s="1" t="s">
        <v>277</v>
      </c>
      <c r="E3529" s="1" t="s">
        <v>57</v>
      </c>
      <c r="F3529" s="1" t="s">
        <v>125</v>
      </c>
      <c r="G3529" s="1" t="s">
        <v>123</v>
      </c>
      <c r="H3529" s="1" t="s">
        <v>50</v>
      </c>
      <c r="I3529" s="1" t="s">
        <v>109</v>
      </c>
      <c r="J3529" s="1" t="s">
        <v>80</v>
      </c>
      <c r="K3529" s="1" t="s">
        <v>129</v>
      </c>
      <c r="L3529" s="1" t="s">
        <v>497</v>
      </c>
      <c r="M3529" s="1" t="s">
        <v>17685</v>
      </c>
      <c r="N3529" s="1" t="s">
        <v>17685</v>
      </c>
      <c r="O3529" s="1" t="s">
        <v>122</v>
      </c>
      <c r="P3529" s="1" t="s">
        <v>278</v>
      </c>
      <c r="Q3529" s="1" t="s">
        <v>278</v>
      </c>
      <c r="R3529" s="1" t="s">
        <v>17686</v>
      </c>
      <c r="S3529" s="1" t="s">
        <v>16850</v>
      </c>
      <c r="T3529" s="1" t="s">
        <v>6766</v>
      </c>
      <c r="U3529" s="1" t="s">
        <v>17687</v>
      </c>
      <c r="V3529" s="18">
        <v>3.0729166666666665E-2</v>
      </c>
      <c r="W3529" s="18">
        <v>0.11503472222222222</v>
      </c>
      <c r="X3529" s="18">
        <v>8.430555555555555E-2</v>
      </c>
    </row>
    <row r="3530" spans="1:24" x14ac:dyDescent="0.2">
      <c r="A3530" s="1" t="s">
        <v>15348</v>
      </c>
      <c r="B3530" s="1" t="s">
        <v>112</v>
      </c>
      <c r="C3530" s="1" t="s">
        <v>19</v>
      </c>
      <c r="D3530" s="1" t="s">
        <v>17</v>
      </c>
      <c r="E3530" s="1" t="s">
        <v>62</v>
      </c>
      <c r="F3530" s="1" t="s">
        <v>217</v>
      </c>
      <c r="G3530" s="1" t="s">
        <v>116</v>
      </c>
      <c r="H3530" s="1" t="s">
        <v>40</v>
      </c>
      <c r="I3530" s="1" t="s">
        <v>117</v>
      </c>
      <c r="J3530" s="1" t="s">
        <v>81</v>
      </c>
      <c r="K3530" s="1" t="s">
        <v>121</v>
      </c>
      <c r="L3530" s="1" t="s">
        <v>15352</v>
      </c>
      <c r="M3530" s="1" t="s">
        <v>17688</v>
      </c>
      <c r="N3530" s="1" t="s">
        <v>17689</v>
      </c>
      <c r="O3530" s="1" t="s">
        <v>122</v>
      </c>
      <c r="P3530" s="1" t="s">
        <v>266</v>
      </c>
      <c r="Q3530" s="1" t="s">
        <v>267</v>
      </c>
      <c r="R3530" s="1" t="s">
        <v>17690</v>
      </c>
      <c r="S3530" s="1" t="s">
        <v>16772</v>
      </c>
      <c r="T3530" s="1" t="s">
        <v>399</v>
      </c>
      <c r="U3530" s="1" t="s">
        <v>17691</v>
      </c>
      <c r="V3530" s="18">
        <v>6.2476851851851853E-2</v>
      </c>
      <c r="W3530" s="18">
        <v>6.3032407407407412E-2</v>
      </c>
      <c r="X3530" s="18">
        <v>5.5555555555555556E-4</v>
      </c>
    </row>
    <row r="3531" spans="1:24" hidden="1" x14ac:dyDescent="0.2">
      <c r="A3531" s="1" t="s">
        <v>17692</v>
      </c>
      <c r="B3531" s="1" t="s">
        <v>132</v>
      </c>
      <c r="C3531" s="1" t="s">
        <v>250</v>
      </c>
      <c r="D3531" s="1" t="s">
        <v>251</v>
      </c>
      <c r="E3531" s="1" t="s">
        <v>289</v>
      </c>
      <c r="F3531" s="1" t="s">
        <v>290</v>
      </c>
      <c r="G3531" s="1" t="s">
        <v>110</v>
      </c>
      <c r="H3531" s="1" t="s">
        <v>50</v>
      </c>
      <c r="I3531" s="1" t="s">
        <v>109</v>
      </c>
      <c r="J3531" s="1" t="s">
        <v>81</v>
      </c>
      <c r="K3531" s="1" t="s">
        <v>129</v>
      </c>
      <c r="L3531" s="1" t="s">
        <v>254</v>
      </c>
      <c r="M3531" s="1" t="s">
        <v>17693</v>
      </c>
      <c r="N3531" s="1" t="s">
        <v>17694</v>
      </c>
      <c r="O3531" s="1" t="s">
        <v>122</v>
      </c>
      <c r="P3531" s="1" t="s">
        <v>246</v>
      </c>
      <c r="Q3531" s="1" t="s">
        <v>247</v>
      </c>
      <c r="R3531" s="1" t="s">
        <v>17695</v>
      </c>
      <c r="S3531" s="1" t="s">
        <v>16937</v>
      </c>
      <c r="T3531" s="1" t="s">
        <v>254</v>
      </c>
      <c r="U3531" s="1" t="s">
        <v>390</v>
      </c>
      <c r="V3531" s="18">
        <v>0.15824074074074074</v>
      </c>
      <c r="W3531" s="18">
        <v>0.15907407407407406</v>
      </c>
      <c r="X3531" s="18">
        <v>8.3333333333333339E-4</v>
      </c>
    </row>
    <row r="3532" spans="1:24" hidden="1" x14ac:dyDescent="0.2">
      <c r="A3532" s="1" t="s">
        <v>17696</v>
      </c>
      <c r="B3532" s="1" t="s">
        <v>132</v>
      </c>
      <c r="C3532" s="1" t="s">
        <v>250</v>
      </c>
      <c r="D3532" s="1" t="s">
        <v>251</v>
      </c>
      <c r="E3532" s="1" t="s">
        <v>289</v>
      </c>
      <c r="F3532" s="1" t="s">
        <v>290</v>
      </c>
      <c r="G3532" s="1" t="s">
        <v>110</v>
      </c>
      <c r="H3532" s="1" t="s">
        <v>50</v>
      </c>
      <c r="I3532" s="1" t="s">
        <v>109</v>
      </c>
      <c r="J3532" s="1" t="s">
        <v>81</v>
      </c>
      <c r="K3532" s="1" t="s">
        <v>129</v>
      </c>
      <c r="L3532" s="1" t="s">
        <v>269</v>
      </c>
      <c r="M3532" s="1" t="s">
        <v>17697</v>
      </c>
      <c r="N3532" s="1" t="s">
        <v>17698</v>
      </c>
      <c r="O3532" s="1" t="s">
        <v>122</v>
      </c>
      <c r="P3532" s="1" t="s">
        <v>246</v>
      </c>
      <c r="Q3532" s="1" t="s">
        <v>247</v>
      </c>
      <c r="R3532" s="1" t="s">
        <v>17699</v>
      </c>
      <c r="S3532" s="1" t="s">
        <v>16937</v>
      </c>
      <c r="T3532" s="1" t="s">
        <v>269</v>
      </c>
      <c r="U3532" s="1" t="s">
        <v>369</v>
      </c>
      <c r="V3532" s="18">
        <v>1.5162037037037036E-2</v>
      </c>
      <c r="W3532" s="18">
        <v>1.6064814814814816E-2</v>
      </c>
      <c r="X3532" s="18">
        <v>9.0277777777777774E-4</v>
      </c>
    </row>
    <row r="3533" spans="1:24" hidden="1" x14ac:dyDescent="0.2">
      <c r="A3533" s="1" t="s">
        <v>17700</v>
      </c>
      <c r="B3533" s="1" t="s">
        <v>173</v>
      </c>
      <c r="C3533" s="1" t="s">
        <v>250</v>
      </c>
      <c r="D3533" s="1" t="s">
        <v>251</v>
      </c>
      <c r="E3533" s="1" t="s">
        <v>13587</v>
      </c>
      <c r="F3533" s="1" t="s">
        <v>451</v>
      </c>
      <c r="G3533" s="1" t="s">
        <v>159</v>
      </c>
      <c r="H3533" s="1" t="s">
        <v>36</v>
      </c>
      <c r="I3533" s="1" t="s">
        <v>84</v>
      </c>
      <c r="J3533" s="1" t="s">
        <v>81</v>
      </c>
      <c r="K3533" s="1" t="s">
        <v>114</v>
      </c>
      <c r="L3533" s="1" t="s">
        <v>16994</v>
      </c>
      <c r="M3533" s="1" t="s">
        <v>17701</v>
      </c>
      <c r="N3533" s="1" t="s">
        <v>17702</v>
      </c>
      <c r="O3533" s="1" t="s">
        <v>122</v>
      </c>
      <c r="P3533" s="1" t="s">
        <v>246</v>
      </c>
      <c r="Q3533" s="1" t="s">
        <v>247</v>
      </c>
      <c r="R3533" s="1" t="s">
        <v>17703</v>
      </c>
      <c r="S3533" s="1" t="s">
        <v>16850</v>
      </c>
      <c r="T3533" s="1" t="s">
        <v>17704</v>
      </c>
      <c r="V3533" s="18">
        <v>9.5601851851851855E-3</v>
      </c>
      <c r="W3533" s="18">
        <v>1.0868055555555556E-2</v>
      </c>
      <c r="X3533" s="18">
        <v>1.3078703703703703E-3</v>
      </c>
    </row>
    <row r="3534" spans="1:24" hidden="1" x14ac:dyDescent="0.2">
      <c r="A3534" s="1" t="s">
        <v>17705</v>
      </c>
      <c r="B3534" s="1" t="s">
        <v>132</v>
      </c>
      <c r="C3534" s="1" t="s">
        <v>256</v>
      </c>
      <c r="D3534" s="1" t="s">
        <v>257</v>
      </c>
      <c r="E3534" s="1" t="s">
        <v>258</v>
      </c>
      <c r="F3534" s="1" t="s">
        <v>471</v>
      </c>
      <c r="G3534" s="1" t="s">
        <v>116</v>
      </c>
      <c r="H3534" s="1" t="s">
        <v>40</v>
      </c>
      <c r="I3534" s="1" t="s">
        <v>117</v>
      </c>
      <c r="J3534" s="1" t="s">
        <v>81</v>
      </c>
      <c r="K3534" s="1" t="s">
        <v>111</v>
      </c>
      <c r="L3534" s="1" t="s">
        <v>8963</v>
      </c>
      <c r="M3534" s="1" t="s">
        <v>17706</v>
      </c>
      <c r="N3534" s="1" t="s">
        <v>17707</v>
      </c>
      <c r="O3534" s="1" t="s">
        <v>122</v>
      </c>
      <c r="P3534" s="1" t="s">
        <v>199</v>
      </c>
      <c r="Q3534" s="1" t="s">
        <v>115</v>
      </c>
      <c r="R3534" s="1" t="s">
        <v>17708</v>
      </c>
      <c r="S3534" s="1" t="s">
        <v>16850</v>
      </c>
      <c r="T3534" s="1" t="s">
        <v>17709</v>
      </c>
      <c r="V3534" s="18">
        <v>0.10527777777777778</v>
      </c>
      <c r="W3534" s="18">
        <v>0.17094907407407409</v>
      </c>
      <c r="X3534" s="18">
        <v>6.5671296296296297E-2</v>
      </c>
    </row>
    <row r="3535" spans="1:24" hidden="1" x14ac:dyDescent="0.2">
      <c r="A3535" s="1" t="s">
        <v>17710</v>
      </c>
      <c r="B3535" s="1" t="s">
        <v>132</v>
      </c>
      <c r="C3535" s="1" t="s">
        <v>357</v>
      </c>
      <c r="D3535" s="1" t="s">
        <v>251</v>
      </c>
      <c r="E3535" s="1" t="s">
        <v>358</v>
      </c>
      <c r="F3535" s="1" t="s">
        <v>359</v>
      </c>
      <c r="G3535" s="1" t="s">
        <v>110</v>
      </c>
      <c r="H3535" s="1" t="s">
        <v>50</v>
      </c>
      <c r="I3535" s="1" t="s">
        <v>109</v>
      </c>
      <c r="J3535" s="1" t="s">
        <v>4186</v>
      </c>
      <c r="K3535" s="1" t="s">
        <v>114</v>
      </c>
      <c r="L3535" s="1" t="s">
        <v>376</v>
      </c>
      <c r="M3535" s="1" t="s">
        <v>17711</v>
      </c>
      <c r="N3535" s="1" t="s">
        <v>17712</v>
      </c>
      <c r="O3535" s="1" t="s">
        <v>122</v>
      </c>
      <c r="P3535" s="1" t="s">
        <v>246</v>
      </c>
      <c r="Q3535" s="1" t="s">
        <v>247</v>
      </c>
      <c r="R3535" s="1" t="s">
        <v>17713</v>
      </c>
      <c r="S3535" s="1" t="s">
        <v>16850</v>
      </c>
      <c r="T3535" s="1" t="s">
        <v>13396</v>
      </c>
      <c r="U3535" s="1" t="s">
        <v>17714</v>
      </c>
      <c r="V3535" s="18">
        <v>0</v>
      </c>
      <c r="W3535" s="18">
        <v>0</v>
      </c>
      <c r="X3535" s="18">
        <v>0</v>
      </c>
    </row>
    <row r="3536" spans="1:24" hidden="1" x14ac:dyDescent="0.2">
      <c r="A3536" s="1" t="s">
        <v>17715</v>
      </c>
      <c r="B3536" s="1" t="s">
        <v>132</v>
      </c>
      <c r="C3536" s="1" t="s">
        <v>256</v>
      </c>
      <c r="D3536" s="1" t="s">
        <v>257</v>
      </c>
      <c r="E3536" s="1" t="s">
        <v>13587</v>
      </c>
      <c r="F3536" s="1" t="s">
        <v>461</v>
      </c>
      <c r="G3536" s="1" t="s">
        <v>116</v>
      </c>
      <c r="H3536" s="1" t="s">
        <v>40</v>
      </c>
      <c r="I3536" s="1" t="s">
        <v>117</v>
      </c>
      <c r="J3536" s="1" t="s">
        <v>81</v>
      </c>
      <c r="K3536" s="1" t="s">
        <v>129</v>
      </c>
      <c r="L3536" s="1" t="s">
        <v>314</v>
      </c>
      <c r="M3536" s="1" t="s">
        <v>17716</v>
      </c>
      <c r="N3536" s="1" t="s">
        <v>17717</v>
      </c>
      <c r="O3536" s="1" t="s">
        <v>122</v>
      </c>
      <c r="P3536" s="1" t="s">
        <v>199</v>
      </c>
      <c r="Q3536" s="1" t="s">
        <v>115</v>
      </c>
      <c r="R3536" s="1" t="s">
        <v>17718</v>
      </c>
      <c r="S3536" s="1" t="s">
        <v>16937</v>
      </c>
      <c r="T3536" s="1" t="s">
        <v>17719</v>
      </c>
      <c r="U3536" s="1" t="s">
        <v>17720</v>
      </c>
      <c r="V3536" s="18">
        <v>8.2870370370370372E-3</v>
      </c>
      <c r="W3536" s="18">
        <v>2.3587962962962963E-2</v>
      </c>
      <c r="X3536" s="18">
        <v>1.5300925925925926E-2</v>
      </c>
    </row>
    <row r="3537" spans="1:24" x14ac:dyDescent="0.2">
      <c r="A3537" s="1" t="s">
        <v>17721</v>
      </c>
      <c r="B3537" s="1" t="s">
        <v>112</v>
      </c>
      <c r="C3537" s="1" t="s">
        <v>16</v>
      </c>
      <c r="D3537" s="1" t="s">
        <v>311</v>
      </c>
      <c r="E3537" s="1" t="s">
        <v>54</v>
      </c>
      <c r="F3537" s="1" t="s">
        <v>145</v>
      </c>
      <c r="G3537" s="1" t="s">
        <v>116</v>
      </c>
      <c r="H3537" s="1" t="s">
        <v>50</v>
      </c>
      <c r="I3537" s="1" t="s">
        <v>109</v>
      </c>
      <c r="J3537" s="1" t="s">
        <v>81</v>
      </c>
      <c r="K3537" s="1" t="s">
        <v>121</v>
      </c>
      <c r="L3537" s="1" t="s">
        <v>17722</v>
      </c>
      <c r="M3537" s="1" t="s">
        <v>17723</v>
      </c>
      <c r="N3537" s="1" t="s">
        <v>17724</v>
      </c>
      <c r="O3537" s="1" t="s">
        <v>122</v>
      </c>
      <c r="P3537" s="1" t="s">
        <v>246</v>
      </c>
      <c r="Q3537" s="1" t="s">
        <v>247</v>
      </c>
      <c r="R3537" s="1" t="s">
        <v>17725</v>
      </c>
      <c r="S3537" s="1" t="s">
        <v>16772</v>
      </c>
      <c r="T3537" s="1" t="s">
        <v>312</v>
      </c>
      <c r="V3537" s="18">
        <v>3.986388888888889</v>
      </c>
      <c r="W3537" s="18">
        <v>3.9951041666666667</v>
      </c>
      <c r="X3537" s="18">
        <v>8.7152777777777784E-3</v>
      </c>
    </row>
    <row r="3538" spans="1:24" hidden="1" x14ac:dyDescent="0.2">
      <c r="A3538" s="1" t="s">
        <v>17726</v>
      </c>
      <c r="B3538" s="1" t="s">
        <v>164</v>
      </c>
      <c r="C3538" s="1" t="s">
        <v>242</v>
      </c>
      <c r="D3538" s="1" t="s">
        <v>251</v>
      </c>
      <c r="E3538" s="1" t="s">
        <v>286</v>
      </c>
      <c r="F3538" s="1" t="s">
        <v>287</v>
      </c>
      <c r="G3538" s="1" t="s">
        <v>110</v>
      </c>
      <c r="H3538" s="1" t="s">
        <v>50</v>
      </c>
      <c r="I3538" s="1" t="s">
        <v>109</v>
      </c>
      <c r="J3538" s="1" t="s">
        <v>81</v>
      </c>
      <c r="K3538" s="1" t="s">
        <v>114</v>
      </c>
      <c r="L3538" s="1" t="s">
        <v>17727</v>
      </c>
      <c r="M3538" s="1" t="s">
        <v>17728</v>
      </c>
      <c r="N3538" s="1" t="s">
        <v>17729</v>
      </c>
      <c r="O3538" s="1" t="s">
        <v>122</v>
      </c>
      <c r="P3538" s="1" t="s">
        <v>246</v>
      </c>
      <c r="Q3538" s="1" t="s">
        <v>247</v>
      </c>
      <c r="R3538" s="1" t="s">
        <v>17730</v>
      </c>
      <c r="S3538" s="1" t="s">
        <v>16772</v>
      </c>
      <c r="T3538" s="1" t="s">
        <v>17731</v>
      </c>
      <c r="U3538" s="1" t="s">
        <v>276</v>
      </c>
      <c r="V3538" s="18">
        <v>0</v>
      </c>
      <c r="W3538" s="18">
        <v>2.1064814814814813E-3</v>
      </c>
      <c r="X3538" s="18">
        <v>2.1064814814814813E-3</v>
      </c>
    </row>
    <row r="3539" spans="1:24" hidden="1" x14ac:dyDescent="0.2">
      <c r="A3539" s="1" t="s">
        <v>17732</v>
      </c>
      <c r="B3539" s="1" t="s">
        <v>132</v>
      </c>
      <c r="C3539" s="1" t="s">
        <v>250</v>
      </c>
      <c r="D3539" s="1" t="s">
        <v>251</v>
      </c>
      <c r="E3539" s="1" t="s">
        <v>268</v>
      </c>
      <c r="F3539" s="1" t="s">
        <v>367</v>
      </c>
      <c r="G3539" s="1" t="s">
        <v>110</v>
      </c>
      <c r="H3539" s="1" t="s">
        <v>50</v>
      </c>
      <c r="I3539" s="1" t="s">
        <v>109</v>
      </c>
      <c r="J3539" s="1" t="s">
        <v>81</v>
      </c>
      <c r="K3539" s="1" t="s">
        <v>129</v>
      </c>
      <c r="L3539" s="1" t="s">
        <v>17171</v>
      </c>
      <c r="M3539" s="1" t="s">
        <v>17733</v>
      </c>
      <c r="N3539" s="1" t="s">
        <v>17734</v>
      </c>
      <c r="O3539" s="1" t="s">
        <v>122</v>
      </c>
      <c r="P3539" s="1" t="s">
        <v>246</v>
      </c>
      <c r="Q3539" s="1" t="s">
        <v>247</v>
      </c>
      <c r="R3539" s="1" t="s">
        <v>17735</v>
      </c>
      <c r="S3539" s="1" t="s">
        <v>16772</v>
      </c>
      <c r="T3539" s="1" t="s">
        <v>17171</v>
      </c>
      <c r="U3539" s="1" t="s">
        <v>305</v>
      </c>
      <c r="V3539" s="18">
        <v>5.1111111111111114E-2</v>
      </c>
      <c r="W3539" s="18">
        <v>5.1828703703703703E-2</v>
      </c>
      <c r="X3539" s="18">
        <v>7.1759259259259259E-4</v>
      </c>
    </row>
    <row r="3540" spans="1:24" hidden="1" x14ac:dyDescent="0.2">
      <c r="A3540" s="1" t="s">
        <v>17736</v>
      </c>
      <c r="B3540" s="1" t="s">
        <v>132</v>
      </c>
      <c r="C3540" s="1" t="s">
        <v>251</v>
      </c>
      <c r="D3540" s="1" t="s">
        <v>257</v>
      </c>
      <c r="E3540" s="1" t="s">
        <v>320</v>
      </c>
      <c r="F3540" s="1" t="s">
        <v>461</v>
      </c>
      <c r="G3540" s="1" t="s">
        <v>116</v>
      </c>
      <c r="H3540" s="1" t="s">
        <v>40</v>
      </c>
      <c r="I3540" s="1" t="s">
        <v>117</v>
      </c>
      <c r="J3540" s="1" t="s">
        <v>81</v>
      </c>
      <c r="K3540" s="1" t="s">
        <v>129</v>
      </c>
      <c r="L3540" s="1" t="s">
        <v>314</v>
      </c>
      <c r="M3540" s="1" t="s">
        <v>17737</v>
      </c>
      <c r="N3540" s="1" t="s">
        <v>17738</v>
      </c>
      <c r="O3540" s="1" t="s">
        <v>122</v>
      </c>
      <c r="P3540" s="1" t="s">
        <v>199</v>
      </c>
      <c r="Q3540" s="1" t="s">
        <v>115</v>
      </c>
      <c r="R3540" s="1" t="s">
        <v>17739</v>
      </c>
      <c r="S3540" s="1" t="s">
        <v>16772</v>
      </c>
      <c r="T3540" s="1" t="s">
        <v>7927</v>
      </c>
      <c r="U3540" s="1" t="s">
        <v>262</v>
      </c>
      <c r="V3540" s="18">
        <v>2.3657407407407408E-2</v>
      </c>
      <c r="W3540" s="18">
        <v>2.883101851851852E-2</v>
      </c>
      <c r="X3540" s="18">
        <v>5.1736111111111115E-3</v>
      </c>
    </row>
    <row r="3541" spans="1:24" hidden="1" x14ac:dyDescent="0.2">
      <c r="A3541" s="1" t="s">
        <v>17740</v>
      </c>
      <c r="B3541" s="1" t="s">
        <v>132</v>
      </c>
      <c r="C3541" s="1" t="s">
        <v>251</v>
      </c>
      <c r="D3541" s="1" t="s">
        <v>257</v>
      </c>
      <c r="E3541" s="1" t="s">
        <v>320</v>
      </c>
      <c r="F3541" s="1" t="s">
        <v>461</v>
      </c>
      <c r="G3541" s="1" t="s">
        <v>116</v>
      </c>
      <c r="H3541" s="1" t="s">
        <v>40</v>
      </c>
      <c r="I3541" s="1" t="s">
        <v>117</v>
      </c>
      <c r="J3541" s="1" t="s">
        <v>81</v>
      </c>
      <c r="K3541" s="1" t="s">
        <v>129</v>
      </c>
      <c r="L3541" s="1" t="s">
        <v>8450</v>
      </c>
      <c r="M3541" s="1" t="s">
        <v>17741</v>
      </c>
      <c r="N3541" s="1" t="s">
        <v>17742</v>
      </c>
      <c r="O3541" s="1" t="s">
        <v>122</v>
      </c>
      <c r="P3541" s="1" t="s">
        <v>199</v>
      </c>
      <c r="Q3541" s="1" t="s">
        <v>115</v>
      </c>
      <c r="R3541" s="1" t="s">
        <v>17743</v>
      </c>
      <c r="S3541" s="1" t="s">
        <v>16772</v>
      </c>
      <c r="T3541" s="1" t="s">
        <v>12838</v>
      </c>
      <c r="U3541" s="1" t="s">
        <v>262</v>
      </c>
      <c r="V3541" s="18">
        <v>1.4490740740740742E-2</v>
      </c>
      <c r="W3541" s="18">
        <v>1.9571759259259261E-2</v>
      </c>
      <c r="X3541" s="18">
        <v>5.0810185185185186E-3</v>
      </c>
    </row>
    <row r="3542" spans="1:24" x14ac:dyDescent="0.2">
      <c r="A3542" s="1" t="s">
        <v>15359</v>
      </c>
      <c r="B3542" s="1" t="s">
        <v>167</v>
      </c>
      <c r="C3542" s="1" t="s">
        <v>22</v>
      </c>
      <c r="D3542" s="1" t="s">
        <v>243</v>
      </c>
      <c r="E3542" s="1" t="s">
        <v>46</v>
      </c>
      <c r="F3542" s="1" t="s">
        <v>191</v>
      </c>
      <c r="G3542" s="1" t="s">
        <v>116</v>
      </c>
      <c r="H3542" s="1" t="s">
        <v>40</v>
      </c>
      <c r="I3542" s="1" t="s">
        <v>117</v>
      </c>
      <c r="J3542" s="1" t="s">
        <v>81</v>
      </c>
      <c r="K3542" s="1" t="s">
        <v>170</v>
      </c>
      <c r="L3542" s="1" t="s">
        <v>15363</v>
      </c>
      <c r="M3542" s="1" t="s">
        <v>17744</v>
      </c>
      <c r="N3542" s="1" t="s">
        <v>17745</v>
      </c>
      <c r="O3542" s="1" t="s">
        <v>122</v>
      </c>
      <c r="P3542" s="1" t="s">
        <v>266</v>
      </c>
      <c r="Q3542" s="1" t="s">
        <v>330</v>
      </c>
      <c r="R3542" s="1" t="s">
        <v>17746</v>
      </c>
      <c r="S3542" s="1" t="s">
        <v>16772</v>
      </c>
      <c r="T3542" s="1" t="s">
        <v>17747</v>
      </c>
      <c r="U3542" s="1" t="s">
        <v>17748</v>
      </c>
      <c r="V3542" s="18">
        <v>0.32813657407407409</v>
      </c>
      <c r="W3542" s="18">
        <v>0.4682175925925926</v>
      </c>
      <c r="X3542" s="18">
        <v>0.14008101851851851</v>
      </c>
    </row>
    <row r="3543" spans="1:24" x14ac:dyDescent="0.2">
      <c r="A3543" s="1" t="s">
        <v>13868</v>
      </c>
      <c r="B3543" s="1" t="s">
        <v>115</v>
      </c>
      <c r="C3543" s="1" t="s">
        <v>13</v>
      </c>
      <c r="D3543" s="1" t="s">
        <v>243</v>
      </c>
      <c r="E3543" s="1" t="s">
        <v>37</v>
      </c>
      <c r="F3543" s="1" t="s">
        <v>405</v>
      </c>
      <c r="G3543" s="1" t="s">
        <v>116</v>
      </c>
      <c r="H3543" s="1" t="s">
        <v>40</v>
      </c>
      <c r="I3543" s="1" t="s">
        <v>117</v>
      </c>
      <c r="J3543" s="1" t="s">
        <v>81</v>
      </c>
      <c r="K3543" s="1" t="s">
        <v>154</v>
      </c>
      <c r="L3543" s="1" t="s">
        <v>13872</v>
      </c>
      <c r="M3543" s="1" t="s">
        <v>17749</v>
      </c>
      <c r="N3543" s="1" t="s">
        <v>17750</v>
      </c>
      <c r="O3543" s="1" t="s">
        <v>122</v>
      </c>
      <c r="P3543" s="1" t="s">
        <v>266</v>
      </c>
      <c r="Q3543" s="1" t="s">
        <v>341</v>
      </c>
      <c r="R3543" s="1" t="s">
        <v>17751</v>
      </c>
      <c r="S3543" s="1" t="s">
        <v>16772</v>
      </c>
      <c r="T3543" s="1" t="s">
        <v>17752</v>
      </c>
      <c r="U3543" s="1" t="s">
        <v>17753</v>
      </c>
      <c r="V3543" s="18">
        <v>2.8773148148148148E-2</v>
      </c>
      <c r="W3543" s="18">
        <v>7.1238425925925927E-2</v>
      </c>
      <c r="X3543" s="18">
        <v>4.2465277777777775E-2</v>
      </c>
    </row>
    <row r="3544" spans="1:24" x14ac:dyDescent="0.2">
      <c r="A3544" s="1" t="s">
        <v>13931</v>
      </c>
      <c r="B3544" s="1" t="s">
        <v>112</v>
      </c>
      <c r="C3544" s="1" t="s">
        <v>18</v>
      </c>
      <c r="D3544" s="1" t="s">
        <v>18</v>
      </c>
      <c r="E3544" s="1" t="s">
        <v>499</v>
      </c>
      <c r="F3544" s="1" t="s">
        <v>1770</v>
      </c>
      <c r="G3544" s="1" t="s">
        <v>159</v>
      </c>
      <c r="H3544" s="1" t="s">
        <v>36</v>
      </c>
      <c r="I3544" s="1" t="s">
        <v>84</v>
      </c>
      <c r="J3544" s="1" t="s">
        <v>81</v>
      </c>
      <c r="K3544" s="1" t="s">
        <v>111</v>
      </c>
      <c r="L3544" s="1" t="s">
        <v>13935</v>
      </c>
      <c r="M3544" s="1" t="s">
        <v>17754</v>
      </c>
      <c r="N3544" s="1" t="s">
        <v>17755</v>
      </c>
      <c r="O3544" s="1" t="s">
        <v>122</v>
      </c>
      <c r="P3544" s="1" t="s">
        <v>266</v>
      </c>
      <c r="Q3544" s="1" t="s">
        <v>267</v>
      </c>
      <c r="R3544" s="1" t="s">
        <v>17756</v>
      </c>
      <c r="S3544" s="1" t="s">
        <v>16772</v>
      </c>
      <c r="T3544" s="1" t="s">
        <v>13935</v>
      </c>
      <c r="U3544" s="1" t="s">
        <v>6339</v>
      </c>
      <c r="V3544" s="18">
        <v>0</v>
      </c>
      <c r="W3544" s="18">
        <v>2.3726851851851851E-3</v>
      </c>
      <c r="X3544" s="18">
        <v>2.3726851851851851E-3</v>
      </c>
    </row>
    <row r="3545" spans="1:24" x14ac:dyDescent="0.2">
      <c r="A3545" s="1" t="s">
        <v>15333</v>
      </c>
      <c r="B3545" s="1" t="s">
        <v>112</v>
      </c>
      <c r="C3545" s="1" t="s">
        <v>18</v>
      </c>
      <c r="D3545" s="1" t="s">
        <v>18</v>
      </c>
      <c r="E3545" s="1" t="s">
        <v>60</v>
      </c>
      <c r="F3545" s="1" t="s">
        <v>445</v>
      </c>
      <c r="G3545" s="1" t="s">
        <v>110</v>
      </c>
      <c r="H3545" s="1" t="s">
        <v>50</v>
      </c>
      <c r="I3545" s="1" t="s">
        <v>109</v>
      </c>
      <c r="J3545" s="1" t="s">
        <v>81</v>
      </c>
      <c r="K3545" s="1" t="s">
        <v>111</v>
      </c>
      <c r="L3545" s="1" t="s">
        <v>15337</v>
      </c>
      <c r="M3545" s="1" t="s">
        <v>17757</v>
      </c>
      <c r="N3545" s="1" t="s">
        <v>17758</v>
      </c>
      <c r="O3545" s="1" t="s">
        <v>122</v>
      </c>
      <c r="P3545" s="1" t="s">
        <v>266</v>
      </c>
      <c r="Q3545" s="1" t="s">
        <v>267</v>
      </c>
      <c r="R3545" s="1" t="s">
        <v>17759</v>
      </c>
      <c r="S3545" s="1" t="s">
        <v>16772</v>
      </c>
      <c r="T3545" s="1" t="s">
        <v>17760</v>
      </c>
      <c r="U3545" s="1" t="s">
        <v>17761</v>
      </c>
      <c r="V3545" s="18">
        <v>0.27767361111111111</v>
      </c>
      <c r="W3545" s="18">
        <v>0.27939814814814817</v>
      </c>
      <c r="X3545" s="18">
        <v>1.724537037037037E-3</v>
      </c>
    </row>
    <row r="3546" spans="1:24" x14ac:dyDescent="0.2">
      <c r="A3546" s="1" t="s">
        <v>13908</v>
      </c>
      <c r="B3546" s="1" t="s">
        <v>112</v>
      </c>
      <c r="C3546" s="1" t="s">
        <v>18</v>
      </c>
      <c r="D3546" s="1" t="s">
        <v>18</v>
      </c>
      <c r="E3546" s="1" t="s">
        <v>499</v>
      </c>
      <c r="F3546" s="1" t="s">
        <v>1770</v>
      </c>
      <c r="G3546" s="1" t="s">
        <v>110</v>
      </c>
      <c r="H3546" s="1" t="s">
        <v>50</v>
      </c>
      <c r="I3546" s="1" t="s">
        <v>109</v>
      </c>
      <c r="J3546" s="1" t="s">
        <v>81</v>
      </c>
      <c r="K3546" s="1" t="s">
        <v>111</v>
      </c>
      <c r="L3546" s="1" t="s">
        <v>13912</v>
      </c>
      <c r="M3546" s="1" t="s">
        <v>17762</v>
      </c>
      <c r="N3546" s="1" t="s">
        <v>17763</v>
      </c>
      <c r="O3546" s="1" t="s">
        <v>122</v>
      </c>
      <c r="P3546" s="1" t="s">
        <v>266</v>
      </c>
      <c r="Q3546" s="1" t="s">
        <v>267</v>
      </c>
      <c r="R3546" s="1" t="s">
        <v>17764</v>
      </c>
      <c r="S3546" s="1" t="s">
        <v>16772</v>
      </c>
      <c r="T3546" s="1" t="s">
        <v>17765</v>
      </c>
      <c r="U3546" s="1" t="s">
        <v>6891</v>
      </c>
      <c r="V3546" s="18">
        <v>0</v>
      </c>
      <c r="W3546" s="18">
        <v>8.0902777777777778E-3</v>
      </c>
      <c r="X3546" s="18">
        <v>8.0902777777777778E-3</v>
      </c>
    </row>
    <row r="3547" spans="1:24" hidden="1" x14ac:dyDescent="0.2">
      <c r="A3547" s="1" t="s">
        <v>17766</v>
      </c>
      <c r="B3547" s="1" t="s">
        <v>132</v>
      </c>
      <c r="C3547" s="1" t="s">
        <v>309</v>
      </c>
      <c r="D3547" s="1" t="s">
        <v>257</v>
      </c>
      <c r="E3547" s="1" t="s">
        <v>281</v>
      </c>
      <c r="F3547" s="1" t="s">
        <v>461</v>
      </c>
      <c r="G3547" s="1" t="s">
        <v>116</v>
      </c>
      <c r="H3547" s="1" t="s">
        <v>40</v>
      </c>
      <c r="I3547" s="1" t="s">
        <v>117</v>
      </c>
      <c r="J3547" s="1" t="s">
        <v>81</v>
      </c>
      <c r="K3547" s="1" t="s">
        <v>353</v>
      </c>
      <c r="L3547" s="1" t="s">
        <v>354</v>
      </c>
      <c r="M3547" s="1" t="s">
        <v>17767</v>
      </c>
      <c r="N3547" s="1" t="s">
        <v>17768</v>
      </c>
      <c r="O3547" s="1" t="s">
        <v>122</v>
      </c>
      <c r="P3547" s="1" t="s">
        <v>363</v>
      </c>
      <c r="Q3547" s="1" t="s">
        <v>423</v>
      </c>
      <c r="R3547" s="1" t="s">
        <v>17769</v>
      </c>
      <c r="S3547" s="1" t="s">
        <v>16772</v>
      </c>
      <c r="T3547" s="1" t="s">
        <v>4344</v>
      </c>
      <c r="U3547" s="1" t="s">
        <v>519</v>
      </c>
      <c r="V3547" s="18">
        <v>1.4305555555555556E-2</v>
      </c>
      <c r="W3547" s="18">
        <v>1.7187500000000001E-2</v>
      </c>
      <c r="X3547" s="18">
        <v>2.8819444444444444E-3</v>
      </c>
    </row>
    <row r="3548" spans="1:24" x14ac:dyDescent="0.2">
      <c r="A3548" s="1" t="s">
        <v>13888</v>
      </c>
      <c r="B3548" s="1" t="s">
        <v>112</v>
      </c>
      <c r="C3548" s="1" t="s">
        <v>18</v>
      </c>
      <c r="D3548" s="1" t="s">
        <v>18</v>
      </c>
      <c r="E3548" s="1" t="s">
        <v>499</v>
      </c>
      <c r="F3548" s="1" t="s">
        <v>1770</v>
      </c>
      <c r="G3548" s="1" t="s">
        <v>110</v>
      </c>
      <c r="H3548" s="1" t="s">
        <v>50</v>
      </c>
      <c r="I3548" s="1" t="s">
        <v>109</v>
      </c>
      <c r="J3548" s="1" t="s">
        <v>81</v>
      </c>
      <c r="K3548" s="1" t="s">
        <v>111</v>
      </c>
      <c r="L3548" s="1" t="s">
        <v>13892</v>
      </c>
      <c r="M3548" s="1" t="s">
        <v>17770</v>
      </c>
      <c r="N3548" s="1" t="s">
        <v>17771</v>
      </c>
      <c r="O3548" s="1" t="s">
        <v>122</v>
      </c>
      <c r="P3548" s="1" t="s">
        <v>266</v>
      </c>
      <c r="Q3548" s="1" t="s">
        <v>267</v>
      </c>
      <c r="R3548" s="1" t="s">
        <v>17772</v>
      </c>
      <c r="S3548" s="1" t="s">
        <v>16772</v>
      </c>
      <c r="T3548" s="1" t="s">
        <v>13892</v>
      </c>
      <c r="U3548" s="1" t="s">
        <v>6891</v>
      </c>
      <c r="V3548" s="18">
        <v>0</v>
      </c>
      <c r="W3548" s="18">
        <v>3.0902777777777777E-3</v>
      </c>
      <c r="X3548" s="18">
        <v>3.0902777777777777E-3</v>
      </c>
    </row>
    <row r="3549" spans="1:24" x14ac:dyDescent="0.2">
      <c r="A3549" s="1" t="s">
        <v>13878</v>
      </c>
      <c r="B3549" s="1" t="s">
        <v>112</v>
      </c>
      <c r="C3549" s="1" t="s">
        <v>18</v>
      </c>
      <c r="D3549" s="1" t="s">
        <v>18</v>
      </c>
      <c r="E3549" s="1" t="s">
        <v>499</v>
      </c>
      <c r="F3549" s="1" t="s">
        <v>1770</v>
      </c>
      <c r="G3549" s="1" t="s">
        <v>110</v>
      </c>
      <c r="H3549" s="1" t="s">
        <v>50</v>
      </c>
      <c r="I3549" s="1" t="s">
        <v>109</v>
      </c>
      <c r="J3549" s="1" t="s">
        <v>81</v>
      </c>
      <c r="K3549" s="1" t="s">
        <v>111</v>
      </c>
      <c r="L3549" s="1" t="s">
        <v>13882</v>
      </c>
      <c r="M3549" s="1" t="s">
        <v>17773</v>
      </c>
      <c r="N3549" s="1" t="s">
        <v>17774</v>
      </c>
      <c r="O3549" s="1" t="s">
        <v>122</v>
      </c>
      <c r="P3549" s="1" t="s">
        <v>266</v>
      </c>
      <c r="Q3549" s="1" t="s">
        <v>267</v>
      </c>
      <c r="R3549" s="1" t="s">
        <v>17775</v>
      </c>
      <c r="S3549" s="1" t="s">
        <v>16772</v>
      </c>
      <c r="T3549" s="1" t="s">
        <v>13882</v>
      </c>
      <c r="U3549" s="1" t="s">
        <v>6339</v>
      </c>
      <c r="V3549" s="18">
        <v>0</v>
      </c>
      <c r="W3549" s="18">
        <v>1.1111111111111111E-3</v>
      </c>
      <c r="X3549" s="18">
        <v>1.1111111111111111E-3</v>
      </c>
    </row>
    <row r="3550" spans="1:24" x14ac:dyDescent="0.2">
      <c r="A3550" s="1" t="s">
        <v>13946</v>
      </c>
      <c r="B3550" s="1" t="s">
        <v>167</v>
      </c>
      <c r="C3550" s="1" t="s">
        <v>22</v>
      </c>
      <c r="D3550" s="1" t="s">
        <v>22</v>
      </c>
      <c r="E3550" s="1" t="s">
        <v>45</v>
      </c>
      <c r="F3550" s="1" t="s">
        <v>168</v>
      </c>
      <c r="G3550" s="1" t="s">
        <v>110</v>
      </c>
      <c r="H3550" s="1" t="s">
        <v>50</v>
      </c>
      <c r="I3550" s="1" t="s">
        <v>109</v>
      </c>
      <c r="J3550" s="1" t="s">
        <v>81</v>
      </c>
      <c r="K3550" s="1" t="s">
        <v>111</v>
      </c>
      <c r="L3550" s="1" t="s">
        <v>13950</v>
      </c>
      <c r="M3550" s="1" t="s">
        <v>17776</v>
      </c>
      <c r="N3550" s="1" t="s">
        <v>17777</v>
      </c>
      <c r="O3550" s="1" t="s">
        <v>122</v>
      </c>
      <c r="P3550" s="1" t="s">
        <v>279</v>
      </c>
      <c r="Q3550" s="1" t="s">
        <v>280</v>
      </c>
      <c r="R3550" s="1" t="s">
        <v>17778</v>
      </c>
      <c r="S3550" s="1" t="s">
        <v>16772</v>
      </c>
      <c r="T3550" s="1" t="s">
        <v>4316</v>
      </c>
      <c r="U3550" s="1" t="s">
        <v>4316</v>
      </c>
      <c r="V3550" s="18">
        <v>0</v>
      </c>
      <c r="W3550" s="18">
        <v>1.5740740740740741E-3</v>
      </c>
      <c r="X3550" s="18">
        <v>1.5740740740740741E-3</v>
      </c>
    </row>
    <row r="3551" spans="1:24" x14ac:dyDescent="0.2">
      <c r="A3551" s="1" t="s">
        <v>13951</v>
      </c>
      <c r="B3551" s="1" t="s">
        <v>167</v>
      </c>
      <c r="C3551" s="1" t="s">
        <v>22</v>
      </c>
      <c r="D3551" s="1" t="s">
        <v>22</v>
      </c>
      <c r="E3551" s="1" t="s">
        <v>45</v>
      </c>
      <c r="F3551" s="1" t="s">
        <v>168</v>
      </c>
      <c r="G3551" s="1" t="s">
        <v>110</v>
      </c>
      <c r="H3551" s="1" t="s">
        <v>50</v>
      </c>
      <c r="I3551" s="1" t="s">
        <v>109</v>
      </c>
      <c r="J3551" s="1" t="s">
        <v>81</v>
      </c>
      <c r="K3551" s="1" t="s">
        <v>111</v>
      </c>
      <c r="L3551" s="1" t="s">
        <v>13955</v>
      </c>
      <c r="M3551" s="1" t="s">
        <v>17779</v>
      </c>
      <c r="N3551" s="1" t="s">
        <v>17780</v>
      </c>
      <c r="O3551" s="1" t="s">
        <v>122</v>
      </c>
      <c r="P3551" s="1" t="s">
        <v>279</v>
      </c>
      <c r="Q3551" s="1" t="s">
        <v>280</v>
      </c>
      <c r="R3551" s="1" t="s">
        <v>17781</v>
      </c>
      <c r="S3551" s="1" t="s">
        <v>16772</v>
      </c>
      <c r="T3551" s="1" t="s">
        <v>4316</v>
      </c>
      <c r="U3551" s="1" t="s">
        <v>4316</v>
      </c>
      <c r="V3551" s="18">
        <v>0</v>
      </c>
      <c r="W3551" s="18">
        <v>1.1574074074074073E-3</v>
      </c>
      <c r="X3551" s="18">
        <v>1.1574074074074073E-3</v>
      </c>
    </row>
    <row r="3552" spans="1:24" hidden="1" x14ac:dyDescent="0.2">
      <c r="A3552" s="1" t="s">
        <v>17782</v>
      </c>
      <c r="B3552" s="1" t="s">
        <v>115</v>
      </c>
      <c r="C3552" s="1" t="s">
        <v>16</v>
      </c>
      <c r="D3552" s="1" t="s">
        <v>339</v>
      </c>
      <c r="E3552" s="1" t="s">
        <v>54</v>
      </c>
      <c r="F3552" s="1" t="s">
        <v>202</v>
      </c>
      <c r="G3552" s="1" t="s">
        <v>110</v>
      </c>
      <c r="H3552" s="1" t="s">
        <v>50</v>
      </c>
      <c r="I3552" s="1" t="s">
        <v>109</v>
      </c>
      <c r="J3552" s="1" t="s">
        <v>80</v>
      </c>
      <c r="K3552" s="1" t="s">
        <v>17783</v>
      </c>
      <c r="L3552" s="1" t="s">
        <v>17784</v>
      </c>
      <c r="M3552" s="1" t="s">
        <v>17785</v>
      </c>
      <c r="N3552" s="1" t="s">
        <v>17786</v>
      </c>
      <c r="O3552" s="1" t="s">
        <v>122</v>
      </c>
      <c r="P3552" s="1" t="s">
        <v>199</v>
      </c>
      <c r="Q3552" s="1" t="s">
        <v>115</v>
      </c>
      <c r="R3552" s="1" t="s">
        <v>17787</v>
      </c>
      <c r="S3552" s="1" t="s">
        <v>16772</v>
      </c>
      <c r="T3552" s="1" t="s">
        <v>17788</v>
      </c>
      <c r="U3552" s="1" t="s">
        <v>17789</v>
      </c>
      <c r="V3552" s="18">
        <v>6.948483796296296</v>
      </c>
      <c r="W3552" s="18">
        <v>7.0275347222222226</v>
      </c>
      <c r="X3552" s="18">
        <v>7.9050925925925927E-2</v>
      </c>
    </row>
    <row r="3553" spans="1:24" hidden="1" x14ac:dyDescent="0.2">
      <c r="A3553" s="1" t="s">
        <v>17790</v>
      </c>
      <c r="B3553" s="1" t="s">
        <v>132</v>
      </c>
      <c r="C3553" s="1" t="s">
        <v>250</v>
      </c>
      <c r="D3553" s="1" t="s">
        <v>251</v>
      </c>
      <c r="E3553" s="1" t="s">
        <v>268</v>
      </c>
      <c r="F3553" s="1" t="s">
        <v>367</v>
      </c>
      <c r="G3553" s="1" t="s">
        <v>110</v>
      </c>
      <c r="H3553" s="1" t="s">
        <v>50</v>
      </c>
      <c r="I3553" s="1" t="s">
        <v>109</v>
      </c>
      <c r="J3553" s="1" t="s">
        <v>81</v>
      </c>
      <c r="K3553" s="1" t="s">
        <v>129</v>
      </c>
      <c r="L3553" s="1" t="s">
        <v>17791</v>
      </c>
      <c r="M3553" s="1" t="s">
        <v>17792</v>
      </c>
      <c r="N3553" s="1" t="s">
        <v>17793</v>
      </c>
      <c r="O3553" s="1" t="s">
        <v>122</v>
      </c>
      <c r="P3553" s="1" t="s">
        <v>246</v>
      </c>
      <c r="Q3553" s="1" t="s">
        <v>247</v>
      </c>
      <c r="R3553" s="1" t="s">
        <v>17794</v>
      </c>
      <c r="S3553" s="1" t="s">
        <v>16772</v>
      </c>
      <c r="T3553" s="1" t="s">
        <v>17791</v>
      </c>
      <c r="U3553" s="1" t="s">
        <v>439</v>
      </c>
      <c r="V3553" s="18">
        <v>9.4004629629629632E-2</v>
      </c>
      <c r="W3553" s="18">
        <v>9.5300925925925928E-2</v>
      </c>
      <c r="X3553" s="18">
        <v>1.2962962962962963E-3</v>
      </c>
    </row>
    <row r="3554" spans="1:24" x14ac:dyDescent="0.2">
      <c r="A3554" s="1" t="s">
        <v>17795</v>
      </c>
      <c r="B3554" s="1" t="s">
        <v>176</v>
      </c>
      <c r="C3554" s="1" t="s">
        <v>20</v>
      </c>
      <c r="D3554" s="1" t="s">
        <v>17796</v>
      </c>
      <c r="E3554" s="1" t="s">
        <v>68</v>
      </c>
      <c r="F3554" s="1" t="s">
        <v>17797</v>
      </c>
      <c r="G3554" s="1" t="s">
        <v>116</v>
      </c>
      <c r="H3554" s="1" t="s">
        <v>40</v>
      </c>
      <c r="I3554" s="1" t="s">
        <v>117</v>
      </c>
      <c r="J3554" s="1" t="s">
        <v>81</v>
      </c>
      <c r="K3554" s="1" t="s">
        <v>114</v>
      </c>
      <c r="L3554" s="1" t="s">
        <v>17798</v>
      </c>
      <c r="M3554" s="1" t="s">
        <v>17799</v>
      </c>
      <c r="N3554" s="1" t="s">
        <v>17800</v>
      </c>
      <c r="O3554" s="1" t="s">
        <v>122</v>
      </c>
      <c r="P3554" s="1" t="s">
        <v>384</v>
      </c>
      <c r="Q3554" s="1" t="s">
        <v>385</v>
      </c>
      <c r="R3554" s="1" t="s">
        <v>17801</v>
      </c>
      <c r="S3554" s="1" t="s">
        <v>16772</v>
      </c>
      <c r="T3554" s="1" t="s">
        <v>17802</v>
      </c>
      <c r="U3554" s="1" t="s">
        <v>17803</v>
      </c>
      <c r="V3554" s="18">
        <v>2.7809606481481484</v>
      </c>
      <c r="W3554" s="18">
        <v>3.1508912037037038</v>
      </c>
      <c r="X3554" s="18">
        <v>0.36993055555555554</v>
      </c>
    </row>
    <row r="3555" spans="1:24" x14ac:dyDescent="0.2">
      <c r="A3555" s="1" t="s">
        <v>15326</v>
      </c>
      <c r="B3555" s="1" t="s">
        <v>175</v>
      </c>
      <c r="C3555" s="1" t="s">
        <v>24</v>
      </c>
      <c r="D3555" s="1" t="s">
        <v>24</v>
      </c>
      <c r="E3555" s="1" t="s">
        <v>54</v>
      </c>
      <c r="F3555" s="1" t="s">
        <v>183</v>
      </c>
      <c r="G3555" s="1" t="s">
        <v>110</v>
      </c>
      <c r="H3555" s="1" t="s">
        <v>50</v>
      </c>
      <c r="I3555" s="1" t="s">
        <v>109</v>
      </c>
      <c r="J3555" s="1" t="s">
        <v>81</v>
      </c>
      <c r="K3555" s="1" t="s">
        <v>111</v>
      </c>
      <c r="L3555" s="1" t="s">
        <v>15331</v>
      </c>
      <c r="M3555" s="1" t="s">
        <v>17804</v>
      </c>
      <c r="N3555" s="1" t="s">
        <v>17805</v>
      </c>
      <c r="O3555" s="1" t="s">
        <v>122</v>
      </c>
      <c r="P3555" s="1" t="s">
        <v>266</v>
      </c>
      <c r="Q3555" s="1" t="s">
        <v>330</v>
      </c>
      <c r="R3555" s="1" t="s">
        <v>17806</v>
      </c>
      <c r="S3555" s="1" t="s">
        <v>16772</v>
      </c>
      <c r="T3555" s="1" t="s">
        <v>17807</v>
      </c>
      <c r="V3555" s="18">
        <v>0</v>
      </c>
      <c r="W3555" s="18">
        <v>0.16912037037037037</v>
      </c>
      <c r="X3555" s="18">
        <v>0.16912037037037037</v>
      </c>
    </row>
    <row r="3556" spans="1:24" hidden="1" x14ac:dyDescent="0.2">
      <c r="A3556" s="1" t="s">
        <v>13865</v>
      </c>
      <c r="B3556" s="1" t="s">
        <v>124</v>
      </c>
      <c r="C3556" s="1" t="s">
        <v>18</v>
      </c>
      <c r="D3556" s="1" t="s">
        <v>277</v>
      </c>
      <c r="E3556" s="1" t="s">
        <v>58</v>
      </c>
      <c r="F3556" s="1" t="s">
        <v>125</v>
      </c>
      <c r="G3556" s="1" t="s">
        <v>123</v>
      </c>
      <c r="H3556" s="1" t="s">
        <v>50</v>
      </c>
      <c r="I3556" s="1" t="s">
        <v>109</v>
      </c>
      <c r="J3556" s="1" t="s">
        <v>80</v>
      </c>
      <c r="K3556" s="1" t="s">
        <v>13843</v>
      </c>
      <c r="L3556" s="1" t="s">
        <v>13846</v>
      </c>
      <c r="M3556" s="1" t="s">
        <v>17808</v>
      </c>
      <c r="N3556" s="1" t="s">
        <v>17808</v>
      </c>
      <c r="O3556" s="1" t="s">
        <v>122</v>
      </c>
      <c r="P3556" s="1" t="s">
        <v>278</v>
      </c>
      <c r="Q3556" s="1" t="s">
        <v>278</v>
      </c>
      <c r="R3556" s="1" t="s">
        <v>17809</v>
      </c>
      <c r="S3556" s="1" t="s">
        <v>16772</v>
      </c>
      <c r="T3556" s="1" t="s">
        <v>17810</v>
      </c>
      <c r="U3556" s="1" t="s">
        <v>17811</v>
      </c>
      <c r="V3556" s="18">
        <v>0.12695601851851851</v>
      </c>
      <c r="W3556" s="18">
        <v>0.12782407407407406</v>
      </c>
      <c r="X3556" s="18">
        <v>8.6805555555555551E-4</v>
      </c>
    </row>
    <row r="3557" spans="1:24" hidden="1" x14ac:dyDescent="0.2">
      <c r="A3557" s="1" t="s">
        <v>17812</v>
      </c>
      <c r="B3557" s="1" t="s">
        <v>164</v>
      </c>
      <c r="C3557" s="1" t="s">
        <v>295</v>
      </c>
      <c r="D3557" s="1" t="s">
        <v>296</v>
      </c>
      <c r="E3557" s="1" t="s">
        <v>481</v>
      </c>
      <c r="F3557" s="1" t="s">
        <v>298</v>
      </c>
      <c r="G3557" s="1" t="s">
        <v>110</v>
      </c>
      <c r="H3557" s="1" t="s">
        <v>50</v>
      </c>
      <c r="I3557" s="1" t="s">
        <v>109</v>
      </c>
      <c r="J3557" s="1" t="s">
        <v>4186</v>
      </c>
      <c r="K3557" s="1" t="s">
        <v>129</v>
      </c>
      <c r="L3557" s="1" t="s">
        <v>17813</v>
      </c>
      <c r="M3557" s="1" t="s">
        <v>17814</v>
      </c>
      <c r="N3557" s="1" t="s">
        <v>17815</v>
      </c>
      <c r="O3557" s="1" t="s">
        <v>122</v>
      </c>
      <c r="P3557" s="1" t="s">
        <v>266</v>
      </c>
      <c r="Q3557" s="1" t="s">
        <v>274</v>
      </c>
      <c r="R3557" s="1" t="s">
        <v>17816</v>
      </c>
      <c r="S3557" s="1" t="s">
        <v>16794</v>
      </c>
      <c r="U3557" s="1" t="s">
        <v>16795</v>
      </c>
      <c r="V3557" s="18">
        <v>0</v>
      </c>
      <c r="W3557" s="18">
        <v>0</v>
      </c>
      <c r="X3557" s="18">
        <v>0</v>
      </c>
    </row>
    <row r="3558" spans="1:24" hidden="1" x14ac:dyDescent="0.2">
      <c r="A3558" s="1" t="s">
        <v>17817</v>
      </c>
      <c r="B3558" s="1" t="s">
        <v>132</v>
      </c>
      <c r="C3558" s="1" t="s">
        <v>250</v>
      </c>
      <c r="D3558" s="1" t="s">
        <v>251</v>
      </c>
      <c r="E3558" s="1" t="s">
        <v>252</v>
      </c>
      <c r="F3558" s="1" t="s">
        <v>253</v>
      </c>
      <c r="G3558" s="1" t="s">
        <v>159</v>
      </c>
      <c r="H3558" s="1" t="s">
        <v>36</v>
      </c>
      <c r="I3558" s="1" t="s">
        <v>84</v>
      </c>
      <c r="J3558" s="1" t="s">
        <v>81</v>
      </c>
      <c r="K3558" s="1" t="s">
        <v>129</v>
      </c>
      <c r="L3558" s="1" t="s">
        <v>17269</v>
      </c>
      <c r="M3558" s="1" t="s">
        <v>17818</v>
      </c>
      <c r="N3558" s="1" t="s">
        <v>17819</v>
      </c>
      <c r="O3558" s="1" t="s">
        <v>122</v>
      </c>
      <c r="P3558" s="1" t="s">
        <v>246</v>
      </c>
      <c r="Q3558" s="1" t="s">
        <v>247</v>
      </c>
      <c r="R3558" s="1" t="s">
        <v>17820</v>
      </c>
      <c r="S3558" s="1" t="s">
        <v>16772</v>
      </c>
      <c r="T3558" s="1" t="s">
        <v>17269</v>
      </c>
      <c r="U3558" s="1" t="s">
        <v>270</v>
      </c>
      <c r="V3558" s="18">
        <v>5.1377314814814813E-2</v>
      </c>
      <c r="W3558" s="18">
        <v>5.3657407407407411E-2</v>
      </c>
      <c r="X3558" s="18">
        <v>2.2800925925925927E-3</v>
      </c>
    </row>
    <row r="3559" spans="1:24" x14ac:dyDescent="0.2">
      <c r="A3559" s="1" t="s">
        <v>13855</v>
      </c>
      <c r="B3559" s="1" t="s">
        <v>167</v>
      </c>
      <c r="C3559" s="1" t="s">
        <v>22</v>
      </c>
      <c r="D3559" s="1" t="s">
        <v>22</v>
      </c>
      <c r="E3559" s="1" t="s">
        <v>47</v>
      </c>
      <c r="F3559" s="1" t="s">
        <v>205</v>
      </c>
      <c r="G3559" s="1" t="s">
        <v>110</v>
      </c>
      <c r="H3559" s="1" t="s">
        <v>50</v>
      </c>
      <c r="I3559" s="1" t="s">
        <v>109</v>
      </c>
      <c r="J3559" s="1" t="s">
        <v>81</v>
      </c>
      <c r="K3559" s="1" t="s">
        <v>129</v>
      </c>
      <c r="L3559" s="1" t="s">
        <v>13859</v>
      </c>
      <c r="M3559" s="1" t="s">
        <v>17821</v>
      </c>
      <c r="N3559" s="1" t="s">
        <v>17822</v>
      </c>
      <c r="O3559" s="1" t="s">
        <v>122</v>
      </c>
      <c r="P3559" s="1" t="s">
        <v>279</v>
      </c>
      <c r="Q3559" s="1" t="s">
        <v>280</v>
      </c>
      <c r="R3559" s="1" t="s">
        <v>17823</v>
      </c>
      <c r="S3559" s="1" t="s">
        <v>16772</v>
      </c>
      <c r="T3559" s="1" t="s">
        <v>470</v>
      </c>
      <c r="U3559" s="1" t="s">
        <v>470</v>
      </c>
      <c r="V3559" s="18">
        <v>0</v>
      </c>
      <c r="W3559" s="18">
        <v>1.6550925925925926E-3</v>
      </c>
      <c r="X3559" s="18">
        <v>1.6550925925925926E-3</v>
      </c>
    </row>
    <row r="3560" spans="1:24" x14ac:dyDescent="0.2">
      <c r="A3560" s="1" t="s">
        <v>17824</v>
      </c>
      <c r="B3560" s="1" t="s">
        <v>115</v>
      </c>
      <c r="C3560" s="1" t="s">
        <v>18</v>
      </c>
      <c r="D3560" s="1" t="s">
        <v>243</v>
      </c>
      <c r="E3560" s="1" t="s">
        <v>60</v>
      </c>
      <c r="F3560" s="1" t="s">
        <v>120</v>
      </c>
      <c r="G3560" s="1" t="s">
        <v>116</v>
      </c>
      <c r="H3560" s="1" t="s">
        <v>40</v>
      </c>
      <c r="I3560" s="1" t="s">
        <v>117</v>
      </c>
      <c r="J3560" s="1" t="s">
        <v>81</v>
      </c>
      <c r="K3560" s="1" t="s">
        <v>111</v>
      </c>
      <c r="L3560" s="1" t="s">
        <v>17825</v>
      </c>
      <c r="M3560" s="1" t="s">
        <v>17826</v>
      </c>
      <c r="N3560" s="1" t="s">
        <v>17827</v>
      </c>
      <c r="O3560" s="1" t="s">
        <v>122</v>
      </c>
      <c r="P3560" s="1" t="s">
        <v>246</v>
      </c>
      <c r="Q3560" s="1" t="s">
        <v>247</v>
      </c>
      <c r="R3560" s="1" t="s">
        <v>17828</v>
      </c>
      <c r="S3560" s="1" t="s">
        <v>16850</v>
      </c>
      <c r="T3560" s="1" t="s">
        <v>17829</v>
      </c>
      <c r="U3560" s="1" t="s">
        <v>17830</v>
      </c>
      <c r="V3560" s="18">
        <v>9.571782407407408</v>
      </c>
      <c r="W3560" s="18">
        <v>9.7569444444444446</v>
      </c>
      <c r="X3560" s="18">
        <v>0.18516203703703704</v>
      </c>
    </row>
    <row r="3561" spans="1:24" x14ac:dyDescent="0.2">
      <c r="A3561" s="1" t="s">
        <v>15721</v>
      </c>
      <c r="B3561" s="1" t="s">
        <v>112</v>
      </c>
      <c r="C3561" s="1" t="s">
        <v>18</v>
      </c>
      <c r="D3561" s="1" t="s">
        <v>17</v>
      </c>
      <c r="E3561" s="1" t="s">
        <v>57</v>
      </c>
      <c r="F3561" s="1" t="s">
        <v>113</v>
      </c>
      <c r="G3561" s="1" t="s">
        <v>110</v>
      </c>
      <c r="H3561" s="1" t="s">
        <v>50</v>
      </c>
      <c r="I3561" s="1" t="s">
        <v>109</v>
      </c>
      <c r="J3561" s="1" t="s">
        <v>81</v>
      </c>
      <c r="K3561" s="1" t="s">
        <v>111</v>
      </c>
      <c r="L3561" s="1" t="s">
        <v>1775</v>
      </c>
      <c r="M3561" s="1" t="s">
        <v>17831</v>
      </c>
      <c r="N3561" s="1" t="s">
        <v>17832</v>
      </c>
      <c r="O3561" s="1" t="s">
        <v>122</v>
      </c>
      <c r="P3561" s="1" t="s">
        <v>266</v>
      </c>
      <c r="Q3561" s="1" t="s">
        <v>267</v>
      </c>
      <c r="R3561" s="1" t="s">
        <v>17833</v>
      </c>
      <c r="S3561" s="1" t="s">
        <v>16850</v>
      </c>
      <c r="T3561" s="1" t="s">
        <v>6115</v>
      </c>
      <c r="U3561" s="1" t="s">
        <v>15720</v>
      </c>
      <c r="V3561" s="18">
        <v>0</v>
      </c>
      <c r="W3561" s="18">
        <v>1.1689814814814816E-3</v>
      </c>
      <c r="X3561" s="18">
        <v>1.1689814814814816E-3</v>
      </c>
    </row>
    <row r="3562" spans="1:24" x14ac:dyDescent="0.2">
      <c r="A3562" s="1" t="s">
        <v>16016</v>
      </c>
      <c r="B3562" s="1" t="s">
        <v>115</v>
      </c>
      <c r="C3562" s="1" t="s">
        <v>14</v>
      </c>
      <c r="D3562" s="1" t="s">
        <v>243</v>
      </c>
      <c r="E3562" s="1" t="s">
        <v>48</v>
      </c>
      <c r="F3562" s="1" t="s">
        <v>191</v>
      </c>
      <c r="G3562" s="1" t="s">
        <v>116</v>
      </c>
      <c r="H3562" s="1" t="s">
        <v>40</v>
      </c>
      <c r="I3562" s="1" t="s">
        <v>117</v>
      </c>
      <c r="J3562" s="1" t="s">
        <v>81</v>
      </c>
      <c r="K3562" s="1" t="s">
        <v>16017</v>
      </c>
      <c r="L3562" s="1" t="s">
        <v>16021</v>
      </c>
      <c r="M3562" s="1" t="s">
        <v>17834</v>
      </c>
      <c r="N3562" s="1" t="s">
        <v>17835</v>
      </c>
      <c r="O3562" s="1" t="s">
        <v>122</v>
      </c>
      <c r="P3562" s="1" t="s">
        <v>246</v>
      </c>
      <c r="Q3562" s="1" t="s">
        <v>247</v>
      </c>
      <c r="R3562" s="1" t="s">
        <v>17836</v>
      </c>
      <c r="S3562" s="1" t="s">
        <v>16937</v>
      </c>
      <c r="T3562" s="1" t="s">
        <v>17837</v>
      </c>
      <c r="U3562" s="1" t="s">
        <v>17838</v>
      </c>
      <c r="V3562" s="18">
        <v>1.2291666666666666E-2</v>
      </c>
      <c r="W3562" s="18">
        <v>3.7974537037037036E-2</v>
      </c>
      <c r="X3562" s="18">
        <v>2.568287037037037E-2</v>
      </c>
    </row>
    <row r="3563" spans="1:24" hidden="1" x14ac:dyDescent="0.2">
      <c r="A3563" s="1" t="s">
        <v>17839</v>
      </c>
      <c r="B3563" s="1" t="s">
        <v>173</v>
      </c>
      <c r="C3563" s="1" t="s">
        <v>250</v>
      </c>
      <c r="D3563" s="1" t="s">
        <v>251</v>
      </c>
      <c r="E3563" s="1" t="s">
        <v>13587</v>
      </c>
      <c r="F3563" s="1" t="s">
        <v>451</v>
      </c>
      <c r="G3563" s="1" t="s">
        <v>159</v>
      </c>
      <c r="H3563" s="1" t="s">
        <v>36</v>
      </c>
      <c r="I3563" s="1" t="s">
        <v>84</v>
      </c>
      <c r="J3563" s="1" t="s">
        <v>81</v>
      </c>
      <c r="K3563" s="1" t="s">
        <v>114</v>
      </c>
      <c r="L3563" s="1" t="s">
        <v>16994</v>
      </c>
      <c r="M3563" s="1" t="s">
        <v>17840</v>
      </c>
      <c r="N3563" s="1" t="s">
        <v>17841</v>
      </c>
      <c r="O3563" s="1" t="s">
        <v>122</v>
      </c>
      <c r="P3563" s="1" t="s">
        <v>246</v>
      </c>
      <c r="Q3563" s="1" t="s">
        <v>247</v>
      </c>
      <c r="R3563" s="1" t="s">
        <v>17842</v>
      </c>
      <c r="S3563" s="1" t="s">
        <v>16943</v>
      </c>
      <c r="T3563" s="1" t="s">
        <v>17191</v>
      </c>
      <c r="U3563" s="1" t="s">
        <v>17514</v>
      </c>
      <c r="V3563" s="18">
        <v>3.0555555555555557E-3</v>
      </c>
      <c r="W3563" s="18">
        <v>3.8425925925925928E-3</v>
      </c>
      <c r="X3563" s="18">
        <v>7.8703703703703705E-4</v>
      </c>
    </row>
    <row r="3564" spans="1:24" hidden="1" x14ac:dyDescent="0.2">
      <c r="A3564" s="1" t="s">
        <v>17843</v>
      </c>
      <c r="B3564" s="1" t="s">
        <v>132</v>
      </c>
      <c r="C3564" s="1" t="s">
        <v>309</v>
      </c>
      <c r="D3564" s="1" t="s">
        <v>257</v>
      </c>
      <c r="E3564" s="1" t="s">
        <v>271</v>
      </c>
      <c r="F3564" s="1" t="s">
        <v>219</v>
      </c>
      <c r="G3564" s="1" t="s">
        <v>116</v>
      </c>
      <c r="H3564" s="1" t="s">
        <v>40</v>
      </c>
      <c r="I3564" s="1" t="s">
        <v>117</v>
      </c>
      <c r="J3564" s="1" t="s">
        <v>81</v>
      </c>
      <c r="K3564" s="1" t="s">
        <v>13150</v>
      </c>
      <c r="L3564" s="1" t="s">
        <v>17844</v>
      </c>
      <c r="M3564" s="1" t="s">
        <v>17845</v>
      </c>
      <c r="N3564" s="1" t="s">
        <v>17846</v>
      </c>
      <c r="O3564" s="1" t="s">
        <v>122</v>
      </c>
      <c r="P3564" s="1" t="s">
        <v>266</v>
      </c>
      <c r="Q3564" s="1" t="s">
        <v>443</v>
      </c>
      <c r="R3564" s="1" t="s">
        <v>17847</v>
      </c>
      <c r="S3564" s="1" t="s">
        <v>16850</v>
      </c>
      <c r="T3564" s="1" t="s">
        <v>17848</v>
      </c>
      <c r="U3564" s="1" t="s">
        <v>262</v>
      </c>
      <c r="V3564" s="18">
        <v>0</v>
      </c>
      <c r="W3564" s="18">
        <v>4.5451388888888888E-2</v>
      </c>
      <c r="X3564" s="18">
        <v>4.5451388888888888E-2</v>
      </c>
    </row>
    <row r="3565" spans="1:24" hidden="1" x14ac:dyDescent="0.2">
      <c r="A3565" s="1" t="s">
        <v>17849</v>
      </c>
      <c r="B3565" s="1" t="s">
        <v>132</v>
      </c>
      <c r="C3565" s="1" t="s">
        <v>250</v>
      </c>
      <c r="D3565" s="1" t="s">
        <v>251</v>
      </c>
      <c r="E3565" s="1" t="s">
        <v>268</v>
      </c>
      <c r="F3565" s="1" t="s">
        <v>367</v>
      </c>
      <c r="G3565" s="1" t="s">
        <v>110</v>
      </c>
      <c r="H3565" s="1" t="s">
        <v>50</v>
      </c>
      <c r="I3565" s="1" t="s">
        <v>109</v>
      </c>
      <c r="J3565" s="1" t="s">
        <v>81</v>
      </c>
      <c r="K3565" s="1" t="s">
        <v>129</v>
      </c>
      <c r="L3565" s="1" t="s">
        <v>12784</v>
      </c>
      <c r="M3565" s="1" t="s">
        <v>17850</v>
      </c>
      <c r="N3565" s="1" t="s">
        <v>17851</v>
      </c>
      <c r="O3565" s="1" t="s">
        <v>122</v>
      </c>
      <c r="P3565" s="1" t="s">
        <v>246</v>
      </c>
      <c r="Q3565" s="1" t="s">
        <v>247</v>
      </c>
      <c r="R3565" s="1" t="s">
        <v>17852</v>
      </c>
      <c r="S3565" s="1" t="s">
        <v>16794</v>
      </c>
      <c r="T3565" s="1" t="s">
        <v>12784</v>
      </c>
      <c r="U3565" s="1" t="s">
        <v>276</v>
      </c>
      <c r="V3565" s="18">
        <v>3.2453703703703707E-2</v>
      </c>
      <c r="W3565" s="18">
        <v>3.3263888888888891E-2</v>
      </c>
      <c r="X3565" s="18">
        <v>8.1018518518518516E-4</v>
      </c>
    </row>
    <row r="3566" spans="1:24" hidden="1" x14ac:dyDescent="0.2">
      <c r="A3566" s="1" t="s">
        <v>17853</v>
      </c>
      <c r="B3566" s="1" t="s">
        <v>173</v>
      </c>
      <c r="C3566" s="1" t="s">
        <v>250</v>
      </c>
      <c r="D3566" s="1" t="s">
        <v>251</v>
      </c>
      <c r="E3566" s="1" t="s">
        <v>13587</v>
      </c>
      <c r="F3566" s="1" t="s">
        <v>451</v>
      </c>
      <c r="G3566" s="1" t="s">
        <v>159</v>
      </c>
      <c r="H3566" s="1" t="s">
        <v>36</v>
      </c>
      <c r="I3566" s="1" t="s">
        <v>84</v>
      </c>
      <c r="J3566" s="1" t="s">
        <v>81</v>
      </c>
      <c r="K3566" s="1" t="s">
        <v>114</v>
      </c>
      <c r="L3566" s="1" t="s">
        <v>17018</v>
      </c>
      <c r="M3566" s="1" t="s">
        <v>17854</v>
      </c>
      <c r="N3566" s="1" t="s">
        <v>17855</v>
      </c>
      <c r="O3566" s="1" t="s">
        <v>122</v>
      </c>
      <c r="P3566" s="1" t="s">
        <v>246</v>
      </c>
      <c r="Q3566" s="1" t="s">
        <v>247</v>
      </c>
      <c r="R3566" s="1" t="s">
        <v>17856</v>
      </c>
      <c r="S3566" s="1" t="s">
        <v>16850</v>
      </c>
      <c r="T3566" s="1" t="s">
        <v>17018</v>
      </c>
      <c r="U3566" s="1" t="s">
        <v>17514</v>
      </c>
      <c r="V3566" s="18">
        <v>2.6053240740740741E-2</v>
      </c>
      <c r="W3566" s="18">
        <v>2.8020833333333332E-2</v>
      </c>
      <c r="X3566" s="18">
        <v>1.9675925925925924E-3</v>
      </c>
    </row>
    <row r="3567" spans="1:24" x14ac:dyDescent="0.2">
      <c r="A3567" s="1" t="s">
        <v>15426</v>
      </c>
      <c r="B3567" s="1" t="s">
        <v>112</v>
      </c>
      <c r="C3567" s="1" t="s">
        <v>18</v>
      </c>
      <c r="D3567" s="1" t="s">
        <v>311</v>
      </c>
      <c r="E3567" s="1" t="s">
        <v>62</v>
      </c>
      <c r="F3567" s="1" t="s">
        <v>145</v>
      </c>
      <c r="G3567" s="1" t="s">
        <v>116</v>
      </c>
      <c r="H3567" s="1" t="s">
        <v>50</v>
      </c>
      <c r="I3567" s="1" t="s">
        <v>109</v>
      </c>
      <c r="J3567" s="1" t="s">
        <v>81</v>
      </c>
      <c r="K3567" s="1" t="s">
        <v>121</v>
      </c>
      <c r="L3567" s="1" t="s">
        <v>15430</v>
      </c>
      <c r="M3567" s="1" t="s">
        <v>17857</v>
      </c>
      <c r="N3567" s="1" t="s">
        <v>17858</v>
      </c>
      <c r="O3567" s="1" t="s">
        <v>122</v>
      </c>
      <c r="P3567" s="1" t="s">
        <v>266</v>
      </c>
      <c r="Q3567" s="1" t="s">
        <v>267</v>
      </c>
      <c r="R3567" s="1" t="s">
        <v>17859</v>
      </c>
      <c r="S3567" s="1" t="s">
        <v>16794</v>
      </c>
      <c r="T3567" s="1" t="s">
        <v>312</v>
      </c>
      <c r="U3567" s="1" t="s">
        <v>17860</v>
      </c>
      <c r="V3567" s="18">
        <v>0.12827546296296297</v>
      </c>
      <c r="W3567" s="18">
        <v>0.1343287037037037</v>
      </c>
      <c r="X3567" s="18">
        <v>6.053240740740741E-3</v>
      </c>
    </row>
    <row r="3568" spans="1:24" hidden="1" x14ac:dyDescent="0.2">
      <c r="A3568" s="1" t="s">
        <v>17861</v>
      </c>
      <c r="B3568" s="1" t="s">
        <v>164</v>
      </c>
      <c r="C3568" s="1" t="s">
        <v>295</v>
      </c>
      <c r="D3568" s="1" t="s">
        <v>296</v>
      </c>
      <c r="E3568" s="1" t="s">
        <v>297</v>
      </c>
      <c r="F3568" s="1" t="s">
        <v>298</v>
      </c>
      <c r="G3568" s="1" t="s">
        <v>110</v>
      </c>
      <c r="H3568" s="1" t="s">
        <v>50</v>
      </c>
      <c r="I3568" s="1" t="s">
        <v>109</v>
      </c>
      <c r="J3568" s="1" t="s">
        <v>4186</v>
      </c>
      <c r="K3568" s="1" t="s">
        <v>129</v>
      </c>
      <c r="L3568" s="1" t="s">
        <v>17862</v>
      </c>
      <c r="M3568" s="1" t="s">
        <v>17863</v>
      </c>
      <c r="N3568" s="1" t="s">
        <v>17864</v>
      </c>
      <c r="O3568" s="1" t="s">
        <v>122</v>
      </c>
      <c r="P3568" s="1" t="s">
        <v>266</v>
      </c>
      <c r="Q3568" s="1" t="s">
        <v>283</v>
      </c>
      <c r="R3568" s="1" t="s">
        <v>17865</v>
      </c>
      <c r="S3568" s="1" t="s">
        <v>16904</v>
      </c>
      <c r="U3568" s="1" t="s">
        <v>17080</v>
      </c>
      <c r="V3568" s="18">
        <v>0</v>
      </c>
      <c r="W3568" s="18">
        <v>0</v>
      </c>
      <c r="X3568" s="18">
        <v>0</v>
      </c>
    </row>
    <row r="3569" spans="1:24" hidden="1" x14ac:dyDescent="0.2">
      <c r="A3569" s="1" t="s">
        <v>17866</v>
      </c>
      <c r="B3569" s="1" t="s">
        <v>132</v>
      </c>
      <c r="C3569" s="1" t="s">
        <v>251</v>
      </c>
      <c r="D3569" s="1" t="s">
        <v>257</v>
      </c>
      <c r="E3569" s="1" t="s">
        <v>320</v>
      </c>
      <c r="F3569" s="1" t="s">
        <v>471</v>
      </c>
      <c r="G3569" s="1" t="s">
        <v>116</v>
      </c>
      <c r="H3569" s="1" t="s">
        <v>40</v>
      </c>
      <c r="I3569" s="1" t="s">
        <v>117</v>
      </c>
      <c r="J3569" s="1" t="s">
        <v>81</v>
      </c>
      <c r="K3569" s="1" t="s">
        <v>505</v>
      </c>
      <c r="L3569" s="1" t="s">
        <v>506</v>
      </c>
      <c r="M3569" s="1" t="s">
        <v>17867</v>
      </c>
      <c r="N3569" s="1" t="s">
        <v>17868</v>
      </c>
      <c r="O3569" s="1" t="s">
        <v>122</v>
      </c>
      <c r="P3569" s="1" t="s">
        <v>199</v>
      </c>
      <c r="Q3569" s="1" t="s">
        <v>115</v>
      </c>
      <c r="R3569" s="1" t="s">
        <v>17869</v>
      </c>
      <c r="S3569" s="1" t="s">
        <v>16904</v>
      </c>
      <c r="T3569" s="1" t="s">
        <v>17870</v>
      </c>
      <c r="U3569" s="1" t="s">
        <v>262</v>
      </c>
      <c r="V3569" s="18">
        <v>0</v>
      </c>
      <c r="W3569" s="18">
        <v>4.8148148148148152E-3</v>
      </c>
      <c r="X3569" s="18">
        <v>4.8148148148148152E-3</v>
      </c>
    </row>
    <row r="3570" spans="1:24" hidden="1" x14ac:dyDescent="0.2">
      <c r="A3570" s="1" t="s">
        <v>17871</v>
      </c>
      <c r="B3570" s="1" t="s">
        <v>132</v>
      </c>
      <c r="C3570" s="1" t="s">
        <v>309</v>
      </c>
      <c r="D3570" s="1" t="s">
        <v>257</v>
      </c>
      <c r="E3570" s="1" t="s">
        <v>407</v>
      </c>
      <c r="F3570" s="1" t="s">
        <v>471</v>
      </c>
      <c r="G3570" s="1" t="s">
        <v>116</v>
      </c>
      <c r="H3570" s="1" t="s">
        <v>40</v>
      </c>
      <c r="I3570" s="1" t="s">
        <v>117</v>
      </c>
      <c r="J3570" s="1" t="s">
        <v>81</v>
      </c>
      <c r="K3570" s="1" t="s">
        <v>430</v>
      </c>
      <c r="L3570" s="1" t="s">
        <v>4621</v>
      </c>
      <c r="M3570" s="1" t="s">
        <v>17872</v>
      </c>
      <c r="N3570" s="1" t="s">
        <v>17873</v>
      </c>
      <c r="O3570" s="1" t="s">
        <v>122</v>
      </c>
      <c r="P3570" s="1" t="s">
        <v>199</v>
      </c>
      <c r="Q3570" s="1" t="s">
        <v>115</v>
      </c>
      <c r="R3570" s="1" t="s">
        <v>17874</v>
      </c>
      <c r="S3570" s="1" t="s">
        <v>16937</v>
      </c>
      <c r="T3570" s="1" t="s">
        <v>17415</v>
      </c>
      <c r="U3570" s="1" t="s">
        <v>17875</v>
      </c>
      <c r="V3570" s="18">
        <v>0.74001157407407403</v>
      </c>
      <c r="W3570" s="18">
        <v>0.75385416666666671</v>
      </c>
      <c r="X3570" s="18">
        <v>1.3842592592592592E-2</v>
      </c>
    </row>
    <row r="3571" spans="1:24" x14ac:dyDescent="0.2">
      <c r="A3571" s="1" t="s">
        <v>13926</v>
      </c>
      <c r="B3571" s="1" t="s">
        <v>112</v>
      </c>
      <c r="C3571" s="1" t="s">
        <v>18</v>
      </c>
      <c r="D3571" s="1" t="s">
        <v>18</v>
      </c>
      <c r="E3571" s="1" t="s">
        <v>499</v>
      </c>
      <c r="F3571" s="1" t="s">
        <v>1770</v>
      </c>
      <c r="G3571" s="1" t="s">
        <v>110</v>
      </c>
      <c r="H3571" s="1" t="s">
        <v>50</v>
      </c>
      <c r="I3571" s="1" t="s">
        <v>109</v>
      </c>
      <c r="J3571" s="1" t="s">
        <v>81</v>
      </c>
      <c r="K3571" s="1" t="s">
        <v>111</v>
      </c>
      <c r="L3571" s="1" t="s">
        <v>13930</v>
      </c>
      <c r="M3571" s="1" t="s">
        <v>17876</v>
      </c>
      <c r="N3571" s="1" t="s">
        <v>17877</v>
      </c>
      <c r="O3571" s="1" t="s">
        <v>122</v>
      </c>
      <c r="P3571" s="1" t="s">
        <v>266</v>
      </c>
      <c r="Q3571" s="1" t="s">
        <v>267</v>
      </c>
      <c r="R3571" s="1" t="s">
        <v>17878</v>
      </c>
      <c r="S3571" s="1" t="s">
        <v>16772</v>
      </c>
      <c r="T3571" s="1" t="s">
        <v>13930</v>
      </c>
      <c r="U3571" s="1" t="s">
        <v>6339</v>
      </c>
      <c r="V3571" s="18">
        <v>0</v>
      </c>
      <c r="W3571" s="18">
        <v>2.4421296296296296E-3</v>
      </c>
      <c r="X3571" s="18">
        <v>2.4421296296296296E-3</v>
      </c>
    </row>
    <row r="3572" spans="1:24" x14ac:dyDescent="0.2">
      <c r="A3572" s="1" t="s">
        <v>15624</v>
      </c>
      <c r="B3572" s="1" t="s">
        <v>115</v>
      </c>
      <c r="C3572" s="1" t="s">
        <v>14</v>
      </c>
      <c r="D3572" s="1" t="s">
        <v>257</v>
      </c>
      <c r="E3572" s="1" t="s">
        <v>49</v>
      </c>
      <c r="F3572" s="1" t="s">
        <v>156</v>
      </c>
      <c r="G3572" s="1" t="s">
        <v>116</v>
      </c>
      <c r="H3572" s="1" t="s">
        <v>40</v>
      </c>
      <c r="I3572" s="1" t="s">
        <v>117</v>
      </c>
      <c r="J3572" s="1" t="s">
        <v>81</v>
      </c>
      <c r="K3572" s="1" t="s">
        <v>15625</v>
      </c>
      <c r="L3572" s="1" t="s">
        <v>15629</v>
      </c>
      <c r="M3572" s="1" t="s">
        <v>17879</v>
      </c>
      <c r="N3572" s="1" t="s">
        <v>17880</v>
      </c>
      <c r="O3572" s="1" t="s">
        <v>122</v>
      </c>
      <c r="P3572" s="1" t="s">
        <v>246</v>
      </c>
      <c r="Q3572" s="1" t="s">
        <v>247</v>
      </c>
      <c r="R3572" s="1" t="s">
        <v>17881</v>
      </c>
      <c r="S3572" s="1" t="s">
        <v>16904</v>
      </c>
      <c r="T3572" s="1" t="s">
        <v>17882</v>
      </c>
      <c r="V3572" s="18">
        <v>8.0092592592592594E-3</v>
      </c>
      <c r="W3572" s="18">
        <v>4.5682870370370374E-2</v>
      </c>
      <c r="X3572" s="18">
        <v>3.7673611111111109E-2</v>
      </c>
    </row>
    <row r="3573" spans="1:24" hidden="1" x14ac:dyDescent="0.2">
      <c r="A3573" s="1" t="s">
        <v>17883</v>
      </c>
      <c r="B3573" s="1" t="s">
        <v>132</v>
      </c>
      <c r="C3573" s="1" t="s">
        <v>251</v>
      </c>
      <c r="D3573" s="1" t="s">
        <v>257</v>
      </c>
      <c r="E3573" s="1" t="s">
        <v>320</v>
      </c>
      <c r="F3573" s="1" t="s">
        <v>471</v>
      </c>
      <c r="G3573" s="1" t="s">
        <v>116</v>
      </c>
      <c r="H3573" s="1" t="s">
        <v>40</v>
      </c>
      <c r="I3573" s="1" t="s">
        <v>117</v>
      </c>
      <c r="J3573" s="1" t="s">
        <v>81</v>
      </c>
      <c r="K3573" s="1" t="s">
        <v>521</v>
      </c>
      <c r="L3573" s="1" t="s">
        <v>5890</v>
      </c>
      <c r="M3573" s="1" t="s">
        <v>17884</v>
      </c>
      <c r="N3573" s="1" t="s">
        <v>17885</v>
      </c>
      <c r="O3573" s="1" t="s">
        <v>122</v>
      </c>
      <c r="P3573" s="1" t="s">
        <v>199</v>
      </c>
      <c r="Q3573" s="1" t="s">
        <v>115</v>
      </c>
      <c r="R3573" s="1" t="s">
        <v>17886</v>
      </c>
      <c r="S3573" s="1" t="s">
        <v>16850</v>
      </c>
      <c r="T3573" s="1" t="s">
        <v>17887</v>
      </c>
      <c r="U3573" s="1" t="s">
        <v>262</v>
      </c>
      <c r="V3573" s="18">
        <v>8.4606481481481477E-3</v>
      </c>
      <c r="W3573" s="18">
        <v>2.8993055555555557E-2</v>
      </c>
      <c r="X3573" s="18">
        <v>2.0532407407407409E-2</v>
      </c>
    </row>
    <row r="3574" spans="1:24" hidden="1" x14ac:dyDescent="0.2">
      <c r="A3574" s="1" t="s">
        <v>17888</v>
      </c>
      <c r="B3574" s="1" t="s">
        <v>132</v>
      </c>
      <c r="C3574" s="1" t="s">
        <v>250</v>
      </c>
      <c r="D3574" s="1" t="s">
        <v>251</v>
      </c>
      <c r="E3574" s="1" t="s">
        <v>289</v>
      </c>
      <c r="F3574" s="1" t="s">
        <v>290</v>
      </c>
      <c r="G3574" s="1" t="s">
        <v>110</v>
      </c>
      <c r="H3574" s="1" t="s">
        <v>50</v>
      </c>
      <c r="I3574" s="1" t="s">
        <v>109</v>
      </c>
      <c r="J3574" s="1" t="s">
        <v>81</v>
      </c>
      <c r="K3574" s="1" t="s">
        <v>129</v>
      </c>
      <c r="L3574" s="1" t="s">
        <v>254</v>
      </c>
      <c r="M3574" s="1" t="s">
        <v>17889</v>
      </c>
      <c r="N3574" s="1" t="s">
        <v>17890</v>
      </c>
      <c r="O3574" s="1" t="s">
        <v>122</v>
      </c>
      <c r="P3574" s="1" t="s">
        <v>246</v>
      </c>
      <c r="Q3574" s="1" t="s">
        <v>247</v>
      </c>
      <c r="R3574" s="1" t="s">
        <v>17891</v>
      </c>
      <c r="S3574" s="1" t="s">
        <v>16850</v>
      </c>
      <c r="T3574" s="1" t="s">
        <v>254</v>
      </c>
      <c r="U3574" s="1" t="s">
        <v>346</v>
      </c>
      <c r="V3574" s="18">
        <v>6.5891203703703702E-2</v>
      </c>
      <c r="W3574" s="18">
        <v>6.653935185185185E-2</v>
      </c>
      <c r="X3574" s="18">
        <v>6.4814814814814813E-4</v>
      </c>
    </row>
    <row r="3575" spans="1:24" hidden="1" x14ac:dyDescent="0.2">
      <c r="A3575" s="1" t="s">
        <v>17892</v>
      </c>
      <c r="B3575" s="1" t="s">
        <v>115</v>
      </c>
      <c r="C3575" s="1" t="s">
        <v>242</v>
      </c>
      <c r="D3575" s="1" t="s">
        <v>374</v>
      </c>
      <c r="E3575" s="1" t="s">
        <v>281</v>
      </c>
      <c r="F3575" s="1" t="s">
        <v>187</v>
      </c>
      <c r="G3575" s="1" t="s">
        <v>110</v>
      </c>
      <c r="H3575" s="1" t="s">
        <v>50</v>
      </c>
      <c r="I3575" s="1" t="s">
        <v>109</v>
      </c>
      <c r="J3575" s="1" t="s">
        <v>81</v>
      </c>
      <c r="K3575" s="1" t="s">
        <v>415</v>
      </c>
      <c r="L3575" s="1" t="s">
        <v>17893</v>
      </c>
      <c r="M3575" s="1" t="s">
        <v>17894</v>
      </c>
      <c r="N3575" s="1" t="s">
        <v>17895</v>
      </c>
      <c r="O3575" s="1" t="s">
        <v>122</v>
      </c>
      <c r="P3575" s="1" t="s">
        <v>266</v>
      </c>
      <c r="Q3575" s="1" t="s">
        <v>341</v>
      </c>
      <c r="R3575" s="1" t="s">
        <v>17896</v>
      </c>
      <c r="S3575" s="1" t="s">
        <v>16794</v>
      </c>
      <c r="T3575" s="1" t="s">
        <v>17897</v>
      </c>
      <c r="U3575" s="1" t="s">
        <v>17898</v>
      </c>
      <c r="V3575" s="18">
        <v>0.84417824074074077</v>
      </c>
      <c r="W3575" s="18">
        <v>0.8539930555555556</v>
      </c>
      <c r="X3575" s="18">
        <v>9.8148148148148144E-3</v>
      </c>
    </row>
    <row r="3576" spans="1:24" hidden="1" x14ac:dyDescent="0.2">
      <c r="A3576" s="1" t="s">
        <v>17899</v>
      </c>
      <c r="B3576" s="1" t="s">
        <v>173</v>
      </c>
      <c r="C3576" s="1" t="s">
        <v>250</v>
      </c>
      <c r="D3576" s="1" t="s">
        <v>251</v>
      </c>
      <c r="E3576" s="1" t="s">
        <v>13587</v>
      </c>
      <c r="F3576" s="1" t="s">
        <v>451</v>
      </c>
      <c r="G3576" s="1" t="s">
        <v>159</v>
      </c>
      <c r="H3576" s="1" t="s">
        <v>36</v>
      </c>
      <c r="I3576" s="1" t="s">
        <v>84</v>
      </c>
      <c r="J3576" s="1" t="s">
        <v>81</v>
      </c>
      <c r="K3576" s="1" t="s">
        <v>114</v>
      </c>
      <c r="L3576" s="1" t="s">
        <v>17621</v>
      </c>
      <c r="M3576" s="1" t="s">
        <v>17900</v>
      </c>
      <c r="N3576" s="1" t="s">
        <v>17901</v>
      </c>
      <c r="O3576" s="1" t="s">
        <v>122</v>
      </c>
      <c r="P3576" s="1" t="s">
        <v>246</v>
      </c>
      <c r="Q3576" s="1" t="s">
        <v>247</v>
      </c>
      <c r="R3576" s="1" t="s">
        <v>17902</v>
      </c>
      <c r="S3576" s="1" t="s">
        <v>16904</v>
      </c>
      <c r="T3576" s="1" t="s">
        <v>17621</v>
      </c>
      <c r="V3576" s="18">
        <v>2.8842592592592593E-2</v>
      </c>
      <c r="W3576" s="18">
        <v>3.3981481481481481E-2</v>
      </c>
      <c r="X3576" s="18">
        <v>5.138888888888889E-3</v>
      </c>
    </row>
    <row r="3577" spans="1:24" x14ac:dyDescent="0.2">
      <c r="A3577" s="1" t="s">
        <v>15670</v>
      </c>
      <c r="B3577" s="1" t="s">
        <v>185</v>
      </c>
      <c r="C3577" s="1" t="s">
        <v>16</v>
      </c>
      <c r="D3577" s="1" t="s">
        <v>16</v>
      </c>
      <c r="E3577" s="1" t="s">
        <v>54</v>
      </c>
      <c r="F3577" s="1" t="s">
        <v>183</v>
      </c>
      <c r="G3577" s="1" t="s">
        <v>110</v>
      </c>
      <c r="H3577" s="1" t="s">
        <v>50</v>
      </c>
      <c r="I3577" s="1" t="s">
        <v>109</v>
      </c>
      <c r="J3577" s="1" t="s">
        <v>81</v>
      </c>
      <c r="K3577" s="1" t="s">
        <v>111</v>
      </c>
      <c r="L3577" s="1" t="s">
        <v>15674</v>
      </c>
      <c r="M3577" s="1" t="s">
        <v>17903</v>
      </c>
      <c r="N3577" s="1" t="s">
        <v>17904</v>
      </c>
      <c r="O3577" s="1" t="s">
        <v>122</v>
      </c>
      <c r="P3577" s="1" t="s">
        <v>266</v>
      </c>
      <c r="Q3577" s="1" t="s">
        <v>330</v>
      </c>
      <c r="R3577" s="1" t="s">
        <v>17905</v>
      </c>
      <c r="S3577" s="1" t="s">
        <v>16904</v>
      </c>
      <c r="V3577" s="18">
        <v>1.9097222222222222E-3</v>
      </c>
      <c r="W3577" s="18">
        <v>2.4189814814814816E-3</v>
      </c>
      <c r="X3577" s="18">
        <v>5.0925925925925921E-4</v>
      </c>
    </row>
    <row r="3578" spans="1:24" hidden="1" x14ac:dyDescent="0.2">
      <c r="A3578" s="1" t="s">
        <v>17906</v>
      </c>
      <c r="B3578" s="1" t="s">
        <v>132</v>
      </c>
      <c r="C3578" s="1" t="s">
        <v>242</v>
      </c>
      <c r="D3578" s="1" t="s">
        <v>251</v>
      </c>
      <c r="E3578" s="1" t="s">
        <v>281</v>
      </c>
      <c r="F3578" s="1" t="s">
        <v>282</v>
      </c>
      <c r="G3578" s="1" t="s">
        <v>110</v>
      </c>
      <c r="H3578" s="1" t="s">
        <v>50</v>
      </c>
      <c r="I3578" s="1" t="s">
        <v>109</v>
      </c>
      <c r="J3578" s="1" t="s">
        <v>4186</v>
      </c>
      <c r="K3578" s="1" t="s">
        <v>114</v>
      </c>
      <c r="L3578" s="1" t="s">
        <v>7456</v>
      </c>
      <c r="M3578" s="1" t="s">
        <v>17907</v>
      </c>
      <c r="N3578" s="1" t="s">
        <v>17908</v>
      </c>
      <c r="O3578" s="1" t="s">
        <v>122</v>
      </c>
      <c r="P3578" s="1" t="s">
        <v>266</v>
      </c>
      <c r="Q3578" s="1" t="s">
        <v>283</v>
      </c>
      <c r="R3578" s="1" t="s">
        <v>17909</v>
      </c>
      <c r="S3578" s="1" t="s">
        <v>16937</v>
      </c>
      <c r="T3578" s="1" t="s">
        <v>17910</v>
      </c>
      <c r="U3578" s="1" t="s">
        <v>14296</v>
      </c>
      <c r="V3578" s="18">
        <v>0</v>
      </c>
      <c r="W3578" s="18">
        <v>0</v>
      </c>
      <c r="X3578" s="18">
        <v>0</v>
      </c>
    </row>
    <row r="3579" spans="1:24" x14ac:dyDescent="0.2">
      <c r="A3579" s="1" t="s">
        <v>15386</v>
      </c>
      <c r="B3579" s="1" t="s">
        <v>167</v>
      </c>
      <c r="C3579" s="1" t="s">
        <v>22</v>
      </c>
      <c r="D3579" s="1" t="s">
        <v>243</v>
      </c>
      <c r="E3579" s="1" t="s">
        <v>46</v>
      </c>
      <c r="F3579" s="1" t="s">
        <v>191</v>
      </c>
      <c r="G3579" s="1" t="s">
        <v>116</v>
      </c>
      <c r="H3579" s="1" t="s">
        <v>40</v>
      </c>
      <c r="I3579" s="1" t="s">
        <v>117</v>
      </c>
      <c r="J3579" s="1" t="s">
        <v>81</v>
      </c>
      <c r="K3579" s="1" t="s">
        <v>170</v>
      </c>
      <c r="L3579" s="1" t="s">
        <v>15390</v>
      </c>
      <c r="M3579" s="1" t="s">
        <v>17911</v>
      </c>
      <c r="N3579" s="1" t="s">
        <v>17912</v>
      </c>
      <c r="O3579" s="1" t="s">
        <v>122</v>
      </c>
      <c r="P3579" s="1" t="s">
        <v>266</v>
      </c>
      <c r="Q3579" s="1" t="s">
        <v>330</v>
      </c>
      <c r="R3579" s="1" t="s">
        <v>17913</v>
      </c>
      <c r="S3579" s="1" t="s">
        <v>16794</v>
      </c>
      <c r="T3579" s="1" t="s">
        <v>17914</v>
      </c>
      <c r="U3579" s="1" t="s">
        <v>331</v>
      </c>
      <c r="V3579" s="18">
        <v>0.40704861111111112</v>
      </c>
      <c r="W3579" s="18">
        <v>0.54211805555555559</v>
      </c>
      <c r="X3579" s="18">
        <v>0.13506944444444444</v>
      </c>
    </row>
    <row r="3580" spans="1:24" hidden="1" x14ac:dyDescent="0.2">
      <c r="A3580" s="1" t="s">
        <v>17915</v>
      </c>
      <c r="B3580" s="1" t="s">
        <v>132</v>
      </c>
      <c r="C3580" s="1" t="s">
        <v>309</v>
      </c>
      <c r="D3580" s="1" t="s">
        <v>257</v>
      </c>
      <c r="E3580" s="1" t="s">
        <v>281</v>
      </c>
      <c r="F3580" s="1" t="s">
        <v>471</v>
      </c>
      <c r="G3580" s="1" t="s">
        <v>116</v>
      </c>
      <c r="H3580" s="1" t="s">
        <v>40</v>
      </c>
      <c r="I3580" s="1" t="s">
        <v>117</v>
      </c>
      <c r="J3580" s="1" t="s">
        <v>81</v>
      </c>
      <c r="K3580" s="1" t="s">
        <v>9116</v>
      </c>
      <c r="L3580" s="1" t="s">
        <v>9117</v>
      </c>
      <c r="M3580" s="1" t="s">
        <v>17916</v>
      </c>
      <c r="N3580" s="1" t="s">
        <v>17917</v>
      </c>
      <c r="O3580" s="1" t="s">
        <v>122</v>
      </c>
      <c r="P3580" s="1" t="s">
        <v>266</v>
      </c>
      <c r="Q3580" s="1" t="s">
        <v>432</v>
      </c>
      <c r="R3580" s="1" t="s">
        <v>17918</v>
      </c>
      <c r="S3580" s="1" t="s">
        <v>16772</v>
      </c>
      <c r="T3580" s="1" t="s">
        <v>17919</v>
      </c>
      <c r="U3580" s="1" t="s">
        <v>519</v>
      </c>
      <c r="V3580" s="18">
        <v>5.347222222222222E-3</v>
      </c>
      <c r="W3580" s="18">
        <v>1.5879629629629629E-2</v>
      </c>
      <c r="X3580" s="18">
        <v>1.0532407407407407E-2</v>
      </c>
    </row>
    <row r="3581" spans="1:24" hidden="1" x14ac:dyDescent="0.2">
      <c r="A3581" s="1" t="s">
        <v>17920</v>
      </c>
      <c r="B3581" s="1" t="s">
        <v>132</v>
      </c>
      <c r="C3581" s="1" t="s">
        <v>251</v>
      </c>
      <c r="D3581" s="1" t="s">
        <v>374</v>
      </c>
      <c r="E3581" s="1" t="s">
        <v>261</v>
      </c>
      <c r="F3581" s="1" t="s">
        <v>442</v>
      </c>
      <c r="G3581" s="1" t="s">
        <v>116</v>
      </c>
      <c r="H3581" s="1" t="s">
        <v>40</v>
      </c>
      <c r="I3581" s="1" t="s">
        <v>117</v>
      </c>
      <c r="J3581" s="1" t="s">
        <v>81</v>
      </c>
      <c r="K3581" s="1" t="s">
        <v>148</v>
      </c>
      <c r="L3581" s="1" t="s">
        <v>366</v>
      </c>
      <c r="M3581" s="1" t="s">
        <v>17921</v>
      </c>
      <c r="N3581" s="1" t="s">
        <v>17922</v>
      </c>
      <c r="O3581" s="1" t="s">
        <v>122</v>
      </c>
      <c r="P3581" s="1" t="s">
        <v>199</v>
      </c>
      <c r="Q3581" s="1" t="s">
        <v>115</v>
      </c>
      <c r="R3581" s="1" t="s">
        <v>17923</v>
      </c>
      <c r="S3581" s="1" t="s">
        <v>17060</v>
      </c>
      <c r="T3581" s="1" t="s">
        <v>17924</v>
      </c>
      <c r="U3581" s="1" t="s">
        <v>17925</v>
      </c>
      <c r="V3581" s="18">
        <v>0.2769212962962963</v>
      </c>
      <c r="W3581" s="18">
        <v>0.7955092592592593</v>
      </c>
      <c r="X3581" s="18">
        <v>0.51858796296296295</v>
      </c>
    </row>
    <row r="3582" spans="1:24" hidden="1" x14ac:dyDescent="0.2">
      <c r="A3582" s="1" t="s">
        <v>17926</v>
      </c>
      <c r="B3582" s="1" t="s">
        <v>164</v>
      </c>
      <c r="C3582" s="1" t="s">
        <v>295</v>
      </c>
      <c r="D3582" s="1" t="s">
        <v>251</v>
      </c>
      <c r="E3582" s="1" t="s">
        <v>5560</v>
      </c>
      <c r="F3582" s="1" t="s">
        <v>5561</v>
      </c>
      <c r="G3582" s="1" t="s">
        <v>110</v>
      </c>
      <c r="H3582" s="1" t="s">
        <v>50</v>
      </c>
      <c r="I3582" s="1" t="s">
        <v>109</v>
      </c>
      <c r="J3582" s="1" t="s">
        <v>4186</v>
      </c>
      <c r="K3582" s="1" t="s">
        <v>114</v>
      </c>
      <c r="L3582" s="1" t="s">
        <v>16820</v>
      </c>
      <c r="M3582" s="1" t="s">
        <v>17927</v>
      </c>
      <c r="N3582" s="1" t="s">
        <v>17928</v>
      </c>
      <c r="O3582" s="1" t="s">
        <v>122</v>
      </c>
      <c r="P3582" s="1" t="s">
        <v>266</v>
      </c>
      <c r="Q3582" s="1" t="s">
        <v>274</v>
      </c>
      <c r="R3582" s="1" t="s">
        <v>17929</v>
      </c>
      <c r="S3582" s="1" t="s">
        <v>16794</v>
      </c>
      <c r="U3582" s="1" t="s">
        <v>16824</v>
      </c>
      <c r="V3582" s="18">
        <v>0</v>
      </c>
      <c r="W3582" s="18">
        <v>0</v>
      </c>
      <c r="X3582" s="18">
        <v>0</v>
      </c>
    </row>
    <row r="3583" spans="1:24" x14ac:dyDescent="0.2">
      <c r="A3583" s="1" t="s">
        <v>15396</v>
      </c>
      <c r="B3583" s="1" t="s">
        <v>175</v>
      </c>
      <c r="C3583" s="1" t="s">
        <v>24</v>
      </c>
      <c r="D3583" s="1" t="s">
        <v>24</v>
      </c>
      <c r="E3583" s="1" t="s">
        <v>54</v>
      </c>
      <c r="F3583" s="1" t="s">
        <v>183</v>
      </c>
      <c r="G3583" s="1" t="s">
        <v>110</v>
      </c>
      <c r="H3583" s="1" t="s">
        <v>50</v>
      </c>
      <c r="I3583" s="1" t="s">
        <v>109</v>
      </c>
      <c r="J3583" s="1" t="s">
        <v>81</v>
      </c>
      <c r="K3583" s="1" t="s">
        <v>111</v>
      </c>
      <c r="L3583" s="1" t="s">
        <v>15400</v>
      </c>
      <c r="M3583" s="1" t="s">
        <v>17930</v>
      </c>
      <c r="N3583" s="1" t="s">
        <v>17931</v>
      </c>
      <c r="O3583" s="1" t="s">
        <v>122</v>
      </c>
      <c r="P3583" s="1" t="s">
        <v>266</v>
      </c>
      <c r="Q3583" s="1" t="s">
        <v>330</v>
      </c>
      <c r="R3583" s="1" t="s">
        <v>17932</v>
      </c>
      <c r="S3583" s="1" t="s">
        <v>16794</v>
      </c>
      <c r="V3583" s="18">
        <v>1.6435185185185185E-3</v>
      </c>
      <c r="W3583" s="18">
        <v>2.6157407407407405E-3</v>
      </c>
      <c r="X3583" s="18">
        <v>9.7222222222222219E-4</v>
      </c>
    </row>
    <row r="3584" spans="1:24" hidden="1" x14ac:dyDescent="0.2">
      <c r="A3584" s="1" t="s">
        <v>17933</v>
      </c>
      <c r="B3584" s="1" t="s">
        <v>132</v>
      </c>
      <c r="C3584" s="1" t="s">
        <v>250</v>
      </c>
      <c r="D3584" s="1" t="s">
        <v>251</v>
      </c>
      <c r="E3584" s="1" t="s">
        <v>289</v>
      </c>
      <c r="F3584" s="1" t="s">
        <v>290</v>
      </c>
      <c r="G3584" s="1" t="s">
        <v>110</v>
      </c>
      <c r="H3584" s="1" t="s">
        <v>50</v>
      </c>
      <c r="I3584" s="1" t="s">
        <v>109</v>
      </c>
      <c r="J3584" s="1" t="s">
        <v>81</v>
      </c>
      <c r="K3584" s="1" t="s">
        <v>129</v>
      </c>
      <c r="L3584" s="1" t="s">
        <v>269</v>
      </c>
      <c r="M3584" s="1" t="s">
        <v>17934</v>
      </c>
      <c r="N3584" s="1" t="s">
        <v>17935</v>
      </c>
      <c r="O3584" s="1" t="s">
        <v>122</v>
      </c>
      <c r="P3584" s="1" t="s">
        <v>246</v>
      </c>
      <c r="Q3584" s="1" t="s">
        <v>247</v>
      </c>
      <c r="R3584" s="1" t="s">
        <v>17936</v>
      </c>
      <c r="S3584" s="1" t="s">
        <v>16850</v>
      </c>
      <c r="T3584" s="1" t="s">
        <v>269</v>
      </c>
      <c r="U3584" s="1" t="s">
        <v>369</v>
      </c>
      <c r="V3584" s="18">
        <v>1.6666666666666668E-3</v>
      </c>
      <c r="W3584" s="18">
        <v>2.7314814814814814E-3</v>
      </c>
      <c r="X3584" s="18">
        <v>1.0648148148148149E-3</v>
      </c>
    </row>
    <row r="3585" spans="1:24" hidden="1" x14ac:dyDescent="0.2">
      <c r="A3585" s="1" t="s">
        <v>17937</v>
      </c>
      <c r="B3585" s="1" t="s">
        <v>164</v>
      </c>
      <c r="C3585" s="1" t="s">
        <v>242</v>
      </c>
      <c r="D3585" s="1" t="s">
        <v>251</v>
      </c>
      <c r="E3585" s="1" t="s">
        <v>286</v>
      </c>
      <c r="F3585" s="1" t="s">
        <v>287</v>
      </c>
      <c r="G3585" s="1" t="s">
        <v>110</v>
      </c>
      <c r="H3585" s="1" t="s">
        <v>50</v>
      </c>
      <c r="I3585" s="1" t="s">
        <v>109</v>
      </c>
      <c r="J3585" s="1" t="s">
        <v>81</v>
      </c>
      <c r="K3585" s="1" t="s">
        <v>114</v>
      </c>
      <c r="L3585" s="1" t="s">
        <v>14138</v>
      </c>
      <c r="M3585" s="1" t="s">
        <v>17938</v>
      </c>
      <c r="N3585" s="1" t="s">
        <v>17939</v>
      </c>
      <c r="O3585" s="1" t="s">
        <v>122</v>
      </c>
      <c r="P3585" s="1" t="s">
        <v>246</v>
      </c>
      <c r="Q3585" s="1" t="s">
        <v>247</v>
      </c>
      <c r="R3585" s="1" t="s">
        <v>17940</v>
      </c>
      <c r="S3585" s="1" t="s">
        <v>16794</v>
      </c>
      <c r="T3585" s="1" t="s">
        <v>17941</v>
      </c>
      <c r="U3585" s="1" t="s">
        <v>276</v>
      </c>
      <c r="V3585" s="18">
        <v>0</v>
      </c>
      <c r="W3585" s="18">
        <v>2.0069444444444445E-2</v>
      </c>
      <c r="X3585" s="18">
        <v>2.0069444444444445E-2</v>
      </c>
    </row>
    <row r="3586" spans="1:24" hidden="1" x14ac:dyDescent="0.2">
      <c r="A3586" s="1" t="s">
        <v>17942</v>
      </c>
      <c r="B3586" s="1" t="s">
        <v>173</v>
      </c>
      <c r="C3586" s="1" t="s">
        <v>250</v>
      </c>
      <c r="D3586" s="1" t="s">
        <v>251</v>
      </c>
      <c r="E3586" s="1" t="s">
        <v>13587</v>
      </c>
      <c r="F3586" s="1" t="s">
        <v>451</v>
      </c>
      <c r="G3586" s="1" t="s">
        <v>159</v>
      </c>
      <c r="H3586" s="1" t="s">
        <v>36</v>
      </c>
      <c r="I3586" s="1" t="s">
        <v>84</v>
      </c>
      <c r="J3586" s="1" t="s">
        <v>81</v>
      </c>
      <c r="K3586" s="1" t="s">
        <v>114</v>
      </c>
      <c r="L3586" s="1" t="s">
        <v>17621</v>
      </c>
      <c r="M3586" s="1" t="s">
        <v>17943</v>
      </c>
      <c r="N3586" s="1" t="s">
        <v>17944</v>
      </c>
      <c r="O3586" s="1" t="s">
        <v>122</v>
      </c>
      <c r="P3586" s="1" t="s">
        <v>246</v>
      </c>
      <c r="Q3586" s="1" t="s">
        <v>247</v>
      </c>
      <c r="R3586" s="1" t="s">
        <v>17945</v>
      </c>
      <c r="S3586" s="1" t="s">
        <v>16904</v>
      </c>
      <c r="T3586" s="1" t="s">
        <v>13736</v>
      </c>
      <c r="U3586" s="1" t="s">
        <v>17514</v>
      </c>
      <c r="V3586" s="18">
        <v>0.66462962962962968</v>
      </c>
      <c r="W3586" s="18">
        <v>0.6655092592592593</v>
      </c>
      <c r="X3586" s="18">
        <v>8.7962962962962962E-4</v>
      </c>
    </row>
    <row r="3587" spans="1:24" x14ac:dyDescent="0.2">
      <c r="A3587" s="1" t="s">
        <v>15650</v>
      </c>
      <c r="B3587" s="1" t="s">
        <v>112</v>
      </c>
      <c r="C3587" s="1" t="s">
        <v>18</v>
      </c>
      <c r="D3587" s="1" t="s">
        <v>18</v>
      </c>
      <c r="E3587" s="1" t="s">
        <v>499</v>
      </c>
      <c r="F3587" s="1" t="s">
        <v>1770</v>
      </c>
      <c r="G3587" s="1" t="s">
        <v>110</v>
      </c>
      <c r="H3587" s="1" t="s">
        <v>50</v>
      </c>
      <c r="I3587" s="1" t="s">
        <v>109</v>
      </c>
      <c r="J3587" s="1" t="s">
        <v>81</v>
      </c>
      <c r="K3587" s="1" t="s">
        <v>111</v>
      </c>
      <c r="L3587" s="1" t="s">
        <v>15654</v>
      </c>
      <c r="M3587" s="1" t="s">
        <v>17946</v>
      </c>
      <c r="N3587" s="1" t="s">
        <v>17947</v>
      </c>
      <c r="O3587" s="1" t="s">
        <v>122</v>
      </c>
      <c r="P3587" s="1" t="s">
        <v>266</v>
      </c>
      <c r="Q3587" s="1" t="s">
        <v>267</v>
      </c>
      <c r="R3587" s="1" t="s">
        <v>17948</v>
      </c>
      <c r="S3587" s="1" t="s">
        <v>16904</v>
      </c>
      <c r="T3587" s="1" t="s">
        <v>6115</v>
      </c>
      <c r="U3587" s="1" t="s">
        <v>6891</v>
      </c>
      <c r="V3587" s="18">
        <v>0</v>
      </c>
      <c r="W3587" s="18">
        <v>0.32807870370370368</v>
      </c>
      <c r="X3587" s="18">
        <v>0.32807870370370368</v>
      </c>
    </row>
    <row r="3588" spans="1:24" hidden="1" x14ac:dyDescent="0.2">
      <c r="A3588" s="1" t="s">
        <v>15879</v>
      </c>
      <c r="B3588" s="1" t="s">
        <v>124</v>
      </c>
      <c r="C3588" s="1" t="s">
        <v>18</v>
      </c>
      <c r="D3588" s="1" t="s">
        <v>277</v>
      </c>
      <c r="E3588" s="1" t="s">
        <v>57</v>
      </c>
      <c r="F3588" s="1" t="s">
        <v>125</v>
      </c>
      <c r="G3588" s="1" t="s">
        <v>123</v>
      </c>
      <c r="H3588" s="1" t="s">
        <v>50</v>
      </c>
      <c r="I3588" s="1" t="s">
        <v>109</v>
      </c>
      <c r="J3588" s="1" t="s">
        <v>80</v>
      </c>
      <c r="K3588" s="1" t="s">
        <v>430</v>
      </c>
      <c r="L3588" s="1" t="s">
        <v>15882</v>
      </c>
      <c r="M3588" s="1" t="s">
        <v>17949</v>
      </c>
      <c r="N3588" s="1" t="s">
        <v>17949</v>
      </c>
      <c r="O3588" s="1" t="s">
        <v>122</v>
      </c>
      <c r="P3588" s="1" t="s">
        <v>278</v>
      </c>
      <c r="Q3588" s="1" t="s">
        <v>278</v>
      </c>
      <c r="R3588" s="1" t="s">
        <v>17950</v>
      </c>
      <c r="S3588" s="1" t="s">
        <v>16937</v>
      </c>
      <c r="T3588" s="1" t="s">
        <v>17951</v>
      </c>
      <c r="U3588" s="1" t="s">
        <v>17149</v>
      </c>
      <c r="V3588" s="18">
        <v>0.79271990740740739</v>
      </c>
      <c r="W3588" s="18">
        <v>0.85793981481481485</v>
      </c>
      <c r="X3588" s="18">
        <v>6.5219907407407407E-2</v>
      </c>
    </row>
    <row r="3589" spans="1:24" hidden="1" x14ac:dyDescent="0.2">
      <c r="A3589" s="1" t="s">
        <v>17952</v>
      </c>
      <c r="B3589" s="1" t="s">
        <v>132</v>
      </c>
      <c r="C3589" s="1" t="s">
        <v>250</v>
      </c>
      <c r="D3589" s="1" t="s">
        <v>251</v>
      </c>
      <c r="E3589" s="1" t="s">
        <v>252</v>
      </c>
      <c r="F3589" s="1" t="s">
        <v>253</v>
      </c>
      <c r="G3589" s="1" t="s">
        <v>159</v>
      </c>
      <c r="H3589" s="1" t="s">
        <v>36</v>
      </c>
      <c r="I3589" s="1" t="s">
        <v>84</v>
      </c>
      <c r="J3589" s="1" t="s">
        <v>81</v>
      </c>
      <c r="K3589" s="1" t="s">
        <v>129</v>
      </c>
      <c r="L3589" s="1" t="s">
        <v>386</v>
      </c>
      <c r="M3589" s="1" t="s">
        <v>17953</v>
      </c>
      <c r="N3589" s="1" t="s">
        <v>17954</v>
      </c>
      <c r="O3589" s="1" t="s">
        <v>122</v>
      </c>
      <c r="P3589" s="1" t="s">
        <v>246</v>
      </c>
      <c r="Q3589" s="1" t="s">
        <v>247</v>
      </c>
      <c r="R3589" s="1" t="s">
        <v>17955</v>
      </c>
      <c r="S3589" s="1" t="s">
        <v>17060</v>
      </c>
      <c r="T3589" s="1" t="s">
        <v>386</v>
      </c>
      <c r="U3589" s="1" t="s">
        <v>255</v>
      </c>
      <c r="V3589" s="18">
        <v>7.3263888888888892E-2</v>
      </c>
      <c r="W3589" s="18">
        <v>7.4699074074074071E-2</v>
      </c>
      <c r="X3589" s="18">
        <v>1.4351851851851852E-3</v>
      </c>
    </row>
    <row r="3590" spans="1:24" x14ac:dyDescent="0.2">
      <c r="A3590" s="1" t="s">
        <v>15926</v>
      </c>
      <c r="B3590" s="1" t="s">
        <v>115</v>
      </c>
      <c r="C3590" s="1" t="s">
        <v>14</v>
      </c>
      <c r="D3590" s="1" t="s">
        <v>243</v>
      </c>
      <c r="E3590" s="1" t="s">
        <v>52</v>
      </c>
      <c r="F3590" s="1" t="s">
        <v>191</v>
      </c>
      <c r="G3590" s="1" t="s">
        <v>116</v>
      </c>
      <c r="H3590" s="1" t="s">
        <v>40</v>
      </c>
      <c r="I3590" s="1" t="s">
        <v>117</v>
      </c>
      <c r="J3590" s="1" t="s">
        <v>81</v>
      </c>
      <c r="K3590" s="1" t="s">
        <v>494</v>
      </c>
      <c r="L3590" s="1" t="s">
        <v>15930</v>
      </c>
      <c r="M3590" s="1" t="s">
        <v>17956</v>
      </c>
      <c r="N3590" s="1" t="s">
        <v>17957</v>
      </c>
      <c r="O3590" s="1" t="s">
        <v>122</v>
      </c>
      <c r="P3590" s="1" t="s">
        <v>246</v>
      </c>
      <c r="Q3590" s="1" t="s">
        <v>247</v>
      </c>
      <c r="R3590" s="1" t="s">
        <v>17958</v>
      </c>
      <c r="S3590" s="1" t="s">
        <v>16937</v>
      </c>
      <c r="T3590" s="1" t="s">
        <v>17959</v>
      </c>
      <c r="U3590" s="1" t="s">
        <v>17960</v>
      </c>
      <c r="V3590" s="18">
        <v>0</v>
      </c>
      <c r="W3590" s="18">
        <v>5.4895833333333331E-2</v>
      </c>
      <c r="X3590" s="18">
        <v>5.4895833333333331E-2</v>
      </c>
    </row>
    <row r="3591" spans="1:24" hidden="1" x14ac:dyDescent="0.2">
      <c r="A3591" s="1" t="s">
        <v>17961</v>
      </c>
      <c r="B3591" s="1" t="s">
        <v>132</v>
      </c>
      <c r="C3591" s="1" t="s">
        <v>256</v>
      </c>
      <c r="D3591" s="1" t="s">
        <v>257</v>
      </c>
      <c r="E3591" s="1" t="s">
        <v>258</v>
      </c>
      <c r="F3591" s="1" t="s">
        <v>174</v>
      </c>
      <c r="G3591" s="1" t="s">
        <v>116</v>
      </c>
      <c r="H3591" s="1" t="s">
        <v>40</v>
      </c>
      <c r="I3591" s="1" t="s">
        <v>117</v>
      </c>
      <c r="J3591" s="1" t="s">
        <v>81</v>
      </c>
      <c r="K3591" s="1" t="s">
        <v>259</v>
      </c>
      <c r="L3591" s="1" t="s">
        <v>464</v>
      </c>
      <c r="M3591" s="1" t="s">
        <v>17962</v>
      </c>
      <c r="N3591" s="1" t="s">
        <v>17963</v>
      </c>
      <c r="O3591" s="1" t="s">
        <v>122</v>
      </c>
      <c r="P3591" s="1" t="s">
        <v>199</v>
      </c>
      <c r="Q3591" s="1" t="s">
        <v>115</v>
      </c>
      <c r="R3591" s="1" t="s">
        <v>17964</v>
      </c>
      <c r="S3591" s="1" t="s">
        <v>16937</v>
      </c>
      <c r="T3591" s="1" t="s">
        <v>4412</v>
      </c>
      <c r="V3591" s="18">
        <v>0</v>
      </c>
      <c r="W3591" s="18">
        <v>1.4861111111111111E-2</v>
      </c>
      <c r="X3591" s="18">
        <v>1.4861111111111111E-2</v>
      </c>
    </row>
    <row r="3592" spans="1:24" x14ac:dyDescent="0.2">
      <c r="A3592" s="1" t="s">
        <v>15655</v>
      </c>
      <c r="B3592" s="1" t="s">
        <v>112</v>
      </c>
      <c r="C3592" s="1" t="s">
        <v>18</v>
      </c>
      <c r="D3592" s="1" t="s">
        <v>18</v>
      </c>
      <c r="E3592" s="1" t="s">
        <v>499</v>
      </c>
      <c r="F3592" s="1" t="s">
        <v>1770</v>
      </c>
      <c r="G3592" s="1" t="s">
        <v>110</v>
      </c>
      <c r="H3592" s="1" t="s">
        <v>50</v>
      </c>
      <c r="I3592" s="1" t="s">
        <v>109</v>
      </c>
      <c r="J3592" s="1" t="s">
        <v>81</v>
      </c>
      <c r="K3592" s="1" t="s">
        <v>111</v>
      </c>
      <c r="L3592" s="1" t="s">
        <v>15659</v>
      </c>
      <c r="M3592" s="1" t="s">
        <v>17965</v>
      </c>
      <c r="N3592" s="1" t="s">
        <v>17966</v>
      </c>
      <c r="O3592" s="1" t="s">
        <v>122</v>
      </c>
      <c r="P3592" s="1" t="s">
        <v>266</v>
      </c>
      <c r="Q3592" s="1" t="s">
        <v>267</v>
      </c>
      <c r="R3592" s="1" t="s">
        <v>17967</v>
      </c>
      <c r="S3592" s="1" t="s">
        <v>16904</v>
      </c>
      <c r="T3592" s="1" t="s">
        <v>6115</v>
      </c>
      <c r="V3592" s="18">
        <v>0</v>
      </c>
      <c r="W3592" s="18">
        <v>0.32819444444444446</v>
      </c>
      <c r="X3592" s="18">
        <v>0.32819444444444446</v>
      </c>
    </row>
    <row r="3593" spans="1:24" x14ac:dyDescent="0.2">
      <c r="A3593" s="1" t="s">
        <v>15737</v>
      </c>
      <c r="B3593" s="1" t="s">
        <v>115</v>
      </c>
      <c r="C3593" s="1" t="s">
        <v>20</v>
      </c>
      <c r="D3593" s="1" t="s">
        <v>374</v>
      </c>
      <c r="E3593" s="1" t="s">
        <v>65</v>
      </c>
      <c r="F3593" s="1" t="s">
        <v>149</v>
      </c>
      <c r="G3593" s="1" t="s">
        <v>110</v>
      </c>
      <c r="H3593" s="1" t="s">
        <v>50</v>
      </c>
      <c r="I3593" s="1" t="s">
        <v>109</v>
      </c>
      <c r="J3593" s="1" t="s">
        <v>81</v>
      </c>
      <c r="K3593" s="1" t="s">
        <v>155</v>
      </c>
      <c r="L3593" s="1" t="s">
        <v>15741</v>
      </c>
      <c r="M3593" s="1" t="s">
        <v>17968</v>
      </c>
      <c r="N3593" s="1" t="s">
        <v>17969</v>
      </c>
      <c r="O3593" s="1" t="s">
        <v>122</v>
      </c>
      <c r="P3593" s="1" t="s">
        <v>246</v>
      </c>
      <c r="Q3593" s="1" t="s">
        <v>247</v>
      </c>
      <c r="R3593" s="1" t="s">
        <v>17970</v>
      </c>
      <c r="S3593" s="1" t="s">
        <v>16850</v>
      </c>
      <c r="T3593" s="1" t="s">
        <v>17971</v>
      </c>
      <c r="U3593" s="1" t="s">
        <v>17972</v>
      </c>
      <c r="V3593" s="18">
        <v>0.13468749999999999</v>
      </c>
      <c r="W3593" s="18">
        <v>0.17182870370370371</v>
      </c>
      <c r="X3593" s="18">
        <v>3.7141203703703704E-2</v>
      </c>
    </row>
    <row r="3594" spans="1:24" x14ac:dyDescent="0.2">
      <c r="A3594" s="1" t="s">
        <v>15961</v>
      </c>
      <c r="B3594" s="1" t="s">
        <v>112</v>
      </c>
      <c r="C3594" s="1" t="s">
        <v>18</v>
      </c>
      <c r="D3594" s="1" t="s">
        <v>242</v>
      </c>
      <c r="E3594" s="1" t="s">
        <v>61</v>
      </c>
      <c r="F3594" s="1" t="s">
        <v>453</v>
      </c>
      <c r="G3594" s="1" t="s">
        <v>110</v>
      </c>
      <c r="H3594" s="1" t="s">
        <v>50</v>
      </c>
      <c r="I3594" s="1" t="s">
        <v>109</v>
      </c>
      <c r="J3594" s="1" t="s">
        <v>81</v>
      </c>
      <c r="K3594" s="1" t="s">
        <v>111</v>
      </c>
      <c r="L3594" s="1" t="s">
        <v>15965</v>
      </c>
      <c r="M3594" s="1" t="s">
        <v>17973</v>
      </c>
      <c r="N3594" s="1" t="s">
        <v>17974</v>
      </c>
      <c r="O3594" s="1" t="s">
        <v>122</v>
      </c>
      <c r="P3594" s="1" t="s">
        <v>266</v>
      </c>
      <c r="Q3594" s="1" t="s">
        <v>267</v>
      </c>
      <c r="R3594" s="1" t="s">
        <v>17975</v>
      </c>
      <c r="S3594" s="1" t="s">
        <v>16937</v>
      </c>
      <c r="T3594" s="1" t="s">
        <v>15965</v>
      </c>
      <c r="U3594" s="1" t="s">
        <v>15965</v>
      </c>
      <c r="V3594" s="18">
        <v>0</v>
      </c>
      <c r="W3594" s="18">
        <v>9.0277777777777769E-3</v>
      </c>
      <c r="X3594" s="18">
        <v>9.0277777777777769E-3</v>
      </c>
    </row>
    <row r="3595" spans="1:24" x14ac:dyDescent="0.2">
      <c r="A3595" s="1" t="s">
        <v>15865</v>
      </c>
      <c r="B3595" s="1" t="s">
        <v>175</v>
      </c>
      <c r="C3595" s="1" t="s">
        <v>16</v>
      </c>
      <c r="D3595" s="1" t="s">
        <v>16</v>
      </c>
      <c r="E3595" s="1" t="s">
        <v>54</v>
      </c>
      <c r="F3595" s="1" t="s">
        <v>183</v>
      </c>
      <c r="G3595" s="1" t="s">
        <v>110</v>
      </c>
      <c r="H3595" s="1" t="s">
        <v>50</v>
      </c>
      <c r="I3595" s="1" t="s">
        <v>109</v>
      </c>
      <c r="J3595" s="1" t="s">
        <v>81</v>
      </c>
      <c r="K3595" s="1" t="s">
        <v>111</v>
      </c>
      <c r="L3595" s="1" t="s">
        <v>15869</v>
      </c>
      <c r="M3595" s="1" t="s">
        <v>17976</v>
      </c>
      <c r="N3595" s="1" t="s">
        <v>17977</v>
      </c>
      <c r="O3595" s="1" t="s">
        <v>122</v>
      </c>
      <c r="P3595" s="1" t="s">
        <v>266</v>
      </c>
      <c r="Q3595" s="1" t="s">
        <v>330</v>
      </c>
      <c r="R3595" s="1" t="s">
        <v>17978</v>
      </c>
      <c r="S3595" s="1" t="s">
        <v>16937</v>
      </c>
      <c r="T3595" s="1" t="s">
        <v>17979</v>
      </c>
      <c r="V3595" s="18">
        <v>0.82355324074074077</v>
      </c>
      <c r="W3595" s="18">
        <v>0.82400462962962961</v>
      </c>
      <c r="X3595" s="18">
        <v>4.5138888888888887E-4</v>
      </c>
    </row>
    <row r="3596" spans="1:24" hidden="1" x14ac:dyDescent="0.2">
      <c r="A3596" s="1" t="s">
        <v>17980</v>
      </c>
      <c r="B3596" s="1" t="s">
        <v>132</v>
      </c>
      <c r="C3596" s="1" t="s">
        <v>256</v>
      </c>
      <c r="D3596" s="1" t="s">
        <v>257</v>
      </c>
      <c r="E3596" s="1" t="s">
        <v>258</v>
      </c>
      <c r="F3596" s="1" t="s">
        <v>219</v>
      </c>
      <c r="G3596" s="1" t="s">
        <v>116</v>
      </c>
      <c r="H3596" s="1" t="s">
        <v>40</v>
      </c>
      <c r="I3596" s="1" t="s">
        <v>117</v>
      </c>
      <c r="J3596" s="1" t="s">
        <v>81</v>
      </c>
      <c r="K3596" s="1" t="s">
        <v>13039</v>
      </c>
      <c r="L3596" s="1" t="s">
        <v>17528</v>
      </c>
      <c r="M3596" s="1" t="s">
        <v>17981</v>
      </c>
      <c r="N3596" s="1" t="s">
        <v>17982</v>
      </c>
      <c r="O3596" s="1" t="s">
        <v>122</v>
      </c>
      <c r="P3596" s="1" t="s">
        <v>199</v>
      </c>
      <c r="Q3596" s="1" t="s">
        <v>115</v>
      </c>
      <c r="R3596" s="1" t="s">
        <v>17983</v>
      </c>
      <c r="S3596" s="1" t="s">
        <v>16850</v>
      </c>
      <c r="T3596" s="1" t="s">
        <v>17532</v>
      </c>
      <c r="V3596" s="18">
        <v>0</v>
      </c>
      <c r="W3596" s="18">
        <v>3.8587962962962963E-2</v>
      </c>
      <c r="X3596" s="18">
        <v>3.8587962962962963E-2</v>
      </c>
    </row>
    <row r="3597" spans="1:24" x14ac:dyDescent="0.2">
      <c r="A3597" s="1" t="s">
        <v>15772</v>
      </c>
      <c r="B3597" s="1" t="s">
        <v>112</v>
      </c>
      <c r="C3597" s="1" t="s">
        <v>18</v>
      </c>
      <c r="D3597" s="1" t="s">
        <v>18</v>
      </c>
      <c r="E3597" s="1" t="s">
        <v>499</v>
      </c>
      <c r="F3597" s="1" t="s">
        <v>1770</v>
      </c>
      <c r="G3597" s="1" t="s">
        <v>110</v>
      </c>
      <c r="H3597" s="1" t="s">
        <v>50</v>
      </c>
      <c r="I3597" s="1" t="s">
        <v>109</v>
      </c>
      <c r="J3597" s="1" t="s">
        <v>81</v>
      </c>
      <c r="K3597" s="1" t="s">
        <v>111</v>
      </c>
      <c r="L3597" s="1" t="s">
        <v>15776</v>
      </c>
      <c r="M3597" s="1" t="s">
        <v>17984</v>
      </c>
      <c r="N3597" s="1" t="s">
        <v>17985</v>
      </c>
      <c r="O3597" s="1" t="s">
        <v>122</v>
      </c>
      <c r="P3597" s="1" t="s">
        <v>266</v>
      </c>
      <c r="Q3597" s="1" t="s">
        <v>267</v>
      </c>
      <c r="R3597" s="1" t="s">
        <v>17986</v>
      </c>
      <c r="S3597" s="1" t="s">
        <v>16850</v>
      </c>
      <c r="T3597" s="1" t="s">
        <v>6115</v>
      </c>
      <c r="U3597" s="1" t="s">
        <v>17987</v>
      </c>
      <c r="V3597" s="18">
        <v>0</v>
      </c>
      <c r="W3597" s="18">
        <v>2.2106481481481482E-3</v>
      </c>
      <c r="X3597" s="18">
        <v>2.2106481481481482E-3</v>
      </c>
    </row>
    <row r="3598" spans="1:24" hidden="1" x14ac:dyDescent="0.2">
      <c r="A3598" s="1" t="s">
        <v>17988</v>
      </c>
      <c r="B3598" s="1" t="s">
        <v>173</v>
      </c>
      <c r="C3598" s="1" t="s">
        <v>250</v>
      </c>
      <c r="D3598" s="1" t="s">
        <v>251</v>
      </c>
      <c r="E3598" s="1" t="s">
        <v>13587</v>
      </c>
      <c r="F3598" s="1" t="s">
        <v>451</v>
      </c>
      <c r="G3598" s="1" t="s">
        <v>159</v>
      </c>
      <c r="H3598" s="1" t="s">
        <v>36</v>
      </c>
      <c r="I3598" s="1" t="s">
        <v>84</v>
      </c>
      <c r="J3598" s="1" t="s">
        <v>81</v>
      </c>
      <c r="K3598" s="1" t="s">
        <v>114</v>
      </c>
      <c r="L3598" s="1" t="s">
        <v>16994</v>
      </c>
      <c r="M3598" s="1" t="s">
        <v>17989</v>
      </c>
      <c r="N3598" s="1" t="s">
        <v>17990</v>
      </c>
      <c r="O3598" s="1" t="s">
        <v>122</v>
      </c>
      <c r="P3598" s="1" t="s">
        <v>246</v>
      </c>
      <c r="Q3598" s="1" t="s">
        <v>247</v>
      </c>
      <c r="R3598" s="1" t="s">
        <v>17991</v>
      </c>
      <c r="S3598" s="1" t="s">
        <v>16943</v>
      </c>
      <c r="T3598" s="1" t="s">
        <v>17992</v>
      </c>
      <c r="V3598" s="18">
        <v>3.050925925925926E-2</v>
      </c>
      <c r="W3598" s="18">
        <v>3.1342592592592596E-2</v>
      </c>
      <c r="X3598" s="18">
        <v>8.3333333333333339E-4</v>
      </c>
    </row>
    <row r="3599" spans="1:24" x14ac:dyDescent="0.2">
      <c r="A3599" s="1" t="s">
        <v>15546</v>
      </c>
      <c r="B3599" s="1" t="s">
        <v>112</v>
      </c>
      <c r="C3599" s="1" t="s">
        <v>21</v>
      </c>
      <c r="D3599" s="1" t="s">
        <v>17</v>
      </c>
      <c r="E3599" s="1" t="s">
        <v>44</v>
      </c>
      <c r="F3599" s="1" t="s">
        <v>163</v>
      </c>
      <c r="G3599" s="1" t="s">
        <v>159</v>
      </c>
      <c r="H3599" s="1" t="s">
        <v>40</v>
      </c>
      <c r="I3599" s="1" t="s">
        <v>117</v>
      </c>
      <c r="J3599" s="1" t="s">
        <v>81</v>
      </c>
      <c r="K3599" s="1" t="s">
        <v>111</v>
      </c>
      <c r="L3599" s="1" t="s">
        <v>15550</v>
      </c>
      <c r="M3599" s="1" t="s">
        <v>17993</v>
      </c>
      <c r="N3599" s="1" t="s">
        <v>17994</v>
      </c>
      <c r="O3599" s="1" t="s">
        <v>122</v>
      </c>
      <c r="P3599" s="1" t="s">
        <v>342</v>
      </c>
      <c r="Q3599" s="1" t="s">
        <v>343</v>
      </c>
      <c r="R3599" s="1" t="s">
        <v>17995</v>
      </c>
      <c r="S3599" s="1" t="s">
        <v>16794</v>
      </c>
      <c r="T3599" s="1" t="s">
        <v>17996</v>
      </c>
      <c r="U3599" s="1" t="s">
        <v>17997</v>
      </c>
      <c r="V3599" s="18">
        <v>0</v>
      </c>
      <c r="W3599" s="18">
        <v>2.2222222222222222E-3</v>
      </c>
      <c r="X3599" s="18">
        <v>2.2222222222222222E-3</v>
      </c>
    </row>
    <row r="3600" spans="1:24" x14ac:dyDescent="0.2">
      <c r="A3600" s="1" t="s">
        <v>15421</v>
      </c>
      <c r="B3600" s="1" t="s">
        <v>115</v>
      </c>
      <c r="C3600" s="1" t="s">
        <v>23</v>
      </c>
      <c r="D3600" s="1" t="s">
        <v>374</v>
      </c>
      <c r="E3600" s="1" t="s">
        <v>67</v>
      </c>
      <c r="F3600" s="1" t="s">
        <v>149</v>
      </c>
      <c r="G3600" s="1" t="s">
        <v>116</v>
      </c>
      <c r="H3600" s="1" t="s">
        <v>40</v>
      </c>
      <c r="I3600" s="1" t="s">
        <v>117</v>
      </c>
      <c r="J3600" s="1" t="s">
        <v>81</v>
      </c>
      <c r="K3600" s="1" t="s">
        <v>155</v>
      </c>
      <c r="L3600" s="1" t="s">
        <v>15425</v>
      </c>
      <c r="M3600" s="1" t="s">
        <v>17998</v>
      </c>
      <c r="N3600" s="1" t="s">
        <v>17999</v>
      </c>
      <c r="O3600" s="1" t="s">
        <v>122</v>
      </c>
      <c r="P3600" s="1" t="s">
        <v>246</v>
      </c>
      <c r="Q3600" s="1" t="s">
        <v>247</v>
      </c>
      <c r="R3600" s="1" t="s">
        <v>18000</v>
      </c>
      <c r="S3600" s="1" t="s">
        <v>16794</v>
      </c>
      <c r="T3600" s="1" t="s">
        <v>18001</v>
      </c>
      <c r="U3600" s="1" t="s">
        <v>18002</v>
      </c>
      <c r="V3600" s="18">
        <v>9.1388888888888895E-2</v>
      </c>
      <c r="W3600" s="18">
        <v>0.11247685185185186</v>
      </c>
      <c r="X3600" s="18">
        <v>2.1087962962962965E-2</v>
      </c>
    </row>
    <row r="3601" spans="1:24" x14ac:dyDescent="0.2">
      <c r="A3601" s="1" t="s">
        <v>15757</v>
      </c>
      <c r="B3601" s="1" t="s">
        <v>115</v>
      </c>
      <c r="C3601" s="1" t="s">
        <v>22</v>
      </c>
      <c r="D3601" s="1" t="s">
        <v>243</v>
      </c>
      <c r="E3601" s="1" t="s">
        <v>47</v>
      </c>
      <c r="F3601" s="1" t="s">
        <v>144</v>
      </c>
      <c r="G3601" s="1" t="s">
        <v>116</v>
      </c>
      <c r="H3601" s="1" t="s">
        <v>40</v>
      </c>
      <c r="I3601" s="1" t="s">
        <v>117</v>
      </c>
      <c r="J3601" s="1" t="s">
        <v>81</v>
      </c>
      <c r="K3601" s="1" t="s">
        <v>138</v>
      </c>
      <c r="L3601" s="1" t="s">
        <v>15761</v>
      </c>
      <c r="M3601" s="1" t="s">
        <v>18003</v>
      </c>
      <c r="N3601" s="1" t="s">
        <v>18004</v>
      </c>
      <c r="O3601" s="1" t="s">
        <v>122</v>
      </c>
      <c r="P3601" s="1" t="s">
        <v>246</v>
      </c>
      <c r="Q3601" s="1" t="s">
        <v>247</v>
      </c>
      <c r="R3601" s="1" t="s">
        <v>18005</v>
      </c>
      <c r="S3601" s="1" t="s">
        <v>16850</v>
      </c>
      <c r="T3601" s="1" t="s">
        <v>18006</v>
      </c>
      <c r="U3601" s="1" t="s">
        <v>18007</v>
      </c>
      <c r="V3601" s="18">
        <v>0</v>
      </c>
      <c r="W3601" s="18">
        <v>2.1469907407407406E-2</v>
      </c>
      <c r="X3601" s="18">
        <v>2.1469907407407406E-2</v>
      </c>
    </row>
    <row r="3602" spans="1:24" hidden="1" x14ac:dyDescent="0.2">
      <c r="A3602" s="1" t="s">
        <v>18008</v>
      </c>
      <c r="B3602" s="1" t="s">
        <v>164</v>
      </c>
      <c r="C3602" s="1" t="s">
        <v>295</v>
      </c>
      <c r="D3602" s="1" t="s">
        <v>251</v>
      </c>
      <c r="E3602" s="1" t="s">
        <v>261</v>
      </c>
      <c r="F3602" s="1" t="s">
        <v>335</v>
      </c>
      <c r="G3602" s="1" t="s">
        <v>110</v>
      </c>
      <c r="H3602" s="1" t="s">
        <v>50</v>
      </c>
      <c r="I3602" s="1" t="s">
        <v>109</v>
      </c>
      <c r="J3602" s="1" t="s">
        <v>4186</v>
      </c>
      <c r="K3602" s="1" t="s">
        <v>129</v>
      </c>
      <c r="L3602" s="1" t="s">
        <v>336</v>
      </c>
      <c r="M3602" s="1" t="s">
        <v>18009</v>
      </c>
      <c r="N3602" s="1" t="s">
        <v>18010</v>
      </c>
      <c r="O3602" s="1" t="s">
        <v>122</v>
      </c>
      <c r="P3602" s="1" t="s">
        <v>246</v>
      </c>
      <c r="Q3602" s="1" t="s">
        <v>247</v>
      </c>
      <c r="R3602" s="1" t="s">
        <v>18011</v>
      </c>
      <c r="S3602" s="1" t="s">
        <v>16943</v>
      </c>
      <c r="U3602" s="1" t="s">
        <v>17612</v>
      </c>
      <c r="V3602" s="18">
        <v>0</v>
      </c>
      <c r="W3602" s="18">
        <v>0</v>
      </c>
      <c r="X3602" s="18">
        <v>0</v>
      </c>
    </row>
    <row r="3603" spans="1:24" x14ac:dyDescent="0.2">
      <c r="A3603" s="1" t="s">
        <v>15936</v>
      </c>
      <c r="B3603" s="1" t="s">
        <v>112</v>
      </c>
      <c r="C3603" s="1" t="s">
        <v>18</v>
      </c>
      <c r="D3603" s="1" t="s">
        <v>242</v>
      </c>
      <c r="E3603" s="1" t="s">
        <v>61</v>
      </c>
      <c r="F3603" s="1" t="s">
        <v>453</v>
      </c>
      <c r="G3603" s="1" t="s">
        <v>110</v>
      </c>
      <c r="H3603" s="1" t="s">
        <v>50</v>
      </c>
      <c r="I3603" s="1" t="s">
        <v>109</v>
      </c>
      <c r="J3603" s="1" t="s">
        <v>81</v>
      </c>
      <c r="K3603" s="1" t="s">
        <v>111</v>
      </c>
      <c r="L3603" s="1" t="s">
        <v>15940</v>
      </c>
      <c r="M3603" s="1" t="s">
        <v>18012</v>
      </c>
      <c r="N3603" s="1" t="s">
        <v>18013</v>
      </c>
      <c r="O3603" s="1" t="s">
        <v>122</v>
      </c>
      <c r="P3603" s="1" t="s">
        <v>266</v>
      </c>
      <c r="Q3603" s="1" t="s">
        <v>267</v>
      </c>
      <c r="R3603" s="1" t="s">
        <v>18014</v>
      </c>
      <c r="S3603" s="1" t="s">
        <v>16937</v>
      </c>
      <c r="T3603" s="1" t="s">
        <v>15940</v>
      </c>
      <c r="U3603" s="1" t="s">
        <v>15940</v>
      </c>
      <c r="V3603" s="18">
        <v>0</v>
      </c>
      <c r="W3603" s="18">
        <v>4.2708333333333331E-3</v>
      </c>
      <c r="X3603" s="18">
        <v>4.2708333333333331E-3</v>
      </c>
    </row>
    <row r="3604" spans="1:24" hidden="1" x14ac:dyDescent="0.2">
      <c r="A3604" s="1" t="s">
        <v>18015</v>
      </c>
      <c r="B3604" s="1" t="s">
        <v>132</v>
      </c>
      <c r="C3604" s="1" t="s">
        <v>250</v>
      </c>
      <c r="D3604" s="1" t="s">
        <v>251</v>
      </c>
      <c r="E3604" s="1" t="s">
        <v>289</v>
      </c>
      <c r="F3604" s="1" t="s">
        <v>290</v>
      </c>
      <c r="G3604" s="1" t="s">
        <v>110</v>
      </c>
      <c r="H3604" s="1" t="s">
        <v>50</v>
      </c>
      <c r="I3604" s="1" t="s">
        <v>109</v>
      </c>
      <c r="J3604" s="1" t="s">
        <v>81</v>
      </c>
      <c r="K3604" s="1" t="s">
        <v>129</v>
      </c>
      <c r="L3604" s="1" t="s">
        <v>269</v>
      </c>
      <c r="M3604" s="1" t="s">
        <v>18016</v>
      </c>
      <c r="N3604" s="1" t="s">
        <v>18017</v>
      </c>
      <c r="O3604" s="1" t="s">
        <v>122</v>
      </c>
      <c r="P3604" s="1" t="s">
        <v>246</v>
      </c>
      <c r="Q3604" s="1" t="s">
        <v>247</v>
      </c>
      <c r="R3604" s="1" t="s">
        <v>18018</v>
      </c>
      <c r="S3604" s="1" t="s">
        <v>16904</v>
      </c>
      <c r="T3604" s="1" t="s">
        <v>269</v>
      </c>
      <c r="U3604" s="1" t="s">
        <v>369</v>
      </c>
      <c r="V3604" s="18">
        <v>4.5694444444444447E-2</v>
      </c>
      <c r="W3604" s="18">
        <v>4.6782407407407404E-2</v>
      </c>
      <c r="X3604" s="18">
        <v>1.0879629629629629E-3</v>
      </c>
    </row>
    <row r="3605" spans="1:24" x14ac:dyDescent="0.2">
      <c r="A3605" s="1" t="s">
        <v>15467</v>
      </c>
      <c r="B3605" s="1" t="s">
        <v>112</v>
      </c>
      <c r="C3605" s="1" t="s">
        <v>18</v>
      </c>
      <c r="D3605" s="1" t="s">
        <v>17</v>
      </c>
      <c r="E3605" s="1" t="s">
        <v>57</v>
      </c>
      <c r="F3605" s="1" t="s">
        <v>113</v>
      </c>
      <c r="G3605" s="1" t="s">
        <v>110</v>
      </c>
      <c r="H3605" s="1" t="s">
        <v>50</v>
      </c>
      <c r="I3605" s="1" t="s">
        <v>109</v>
      </c>
      <c r="J3605" s="1" t="s">
        <v>81</v>
      </c>
      <c r="K3605" s="1" t="s">
        <v>111</v>
      </c>
      <c r="L3605" s="1" t="s">
        <v>15471</v>
      </c>
      <c r="M3605" s="1" t="s">
        <v>18019</v>
      </c>
      <c r="N3605" s="1" t="s">
        <v>18020</v>
      </c>
      <c r="O3605" s="1" t="s">
        <v>122</v>
      </c>
      <c r="P3605" s="1" t="s">
        <v>266</v>
      </c>
      <c r="Q3605" s="1" t="s">
        <v>267</v>
      </c>
      <c r="R3605" s="1" t="s">
        <v>18021</v>
      </c>
      <c r="S3605" s="1" t="s">
        <v>16794</v>
      </c>
      <c r="T3605" s="1" t="s">
        <v>15471</v>
      </c>
      <c r="U3605" s="1" t="s">
        <v>14635</v>
      </c>
      <c r="V3605" s="18">
        <v>0</v>
      </c>
      <c r="W3605" s="18">
        <v>5.9953703703703705E-3</v>
      </c>
      <c r="X3605" s="18">
        <v>5.9953703703703705E-3</v>
      </c>
    </row>
    <row r="3606" spans="1:24" hidden="1" x14ac:dyDescent="0.2">
      <c r="A3606" s="1" t="s">
        <v>18022</v>
      </c>
      <c r="B3606" s="1" t="s">
        <v>132</v>
      </c>
      <c r="C3606" s="1" t="s">
        <v>256</v>
      </c>
      <c r="D3606" s="1" t="s">
        <v>257</v>
      </c>
      <c r="E3606" s="1" t="s">
        <v>258</v>
      </c>
      <c r="F3606" s="1" t="s">
        <v>461</v>
      </c>
      <c r="G3606" s="1" t="s">
        <v>116</v>
      </c>
      <c r="H3606" s="1" t="s">
        <v>40</v>
      </c>
      <c r="I3606" s="1" t="s">
        <v>117</v>
      </c>
      <c r="J3606" s="1" t="s">
        <v>81</v>
      </c>
      <c r="K3606" s="1" t="s">
        <v>391</v>
      </c>
      <c r="L3606" s="1" t="s">
        <v>392</v>
      </c>
      <c r="M3606" s="1" t="s">
        <v>18023</v>
      </c>
      <c r="N3606" s="1" t="s">
        <v>18024</v>
      </c>
      <c r="O3606" s="1" t="s">
        <v>122</v>
      </c>
      <c r="P3606" s="1" t="s">
        <v>199</v>
      </c>
      <c r="Q3606" s="1" t="s">
        <v>115</v>
      </c>
      <c r="R3606" s="1" t="s">
        <v>18025</v>
      </c>
      <c r="S3606" s="1" t="s">
        <v>16850</v>
      </c>
      <c r="T3606" s="1" t="s">
        <v>18026</v>
      </c>
      <c r="V3606" s="18">
        <v>0</v>
      </c>
      <c r="W3606" s="18">
        <v>1.7303240740740741E-2</v>
      </c>
      <c r="X3606" s="18">
        <v>1.7303240740740741E-2</v>
      </c>
    </row>
    <row r="3607" spans="1:24" x14ac:dyDescent="0.2">
      <c r="A3607" s="1" t="s">
        <v>15711</v>
      </c>
      <c r="B3607" s="1" t="s">
        <v>115</v>
      </c>
      <c r="C3607" s="1" t="s">
        <v>18</v>
      </c>
      <c r="D3607" s="1" t="s">
        <v>257</v>
      </c>
      <c r="E3607" s="1" t="s">
        <v>57</v>
      </c>
      <c r="F3607" s="1" t="s">
        <v>156</v>
      </c>
      <c r="G3607" s="1" t="s">
        <v>116</v>
      </c>
      <c r="H3607" s="1" t="s">
        <v>40</v>
      </c>
      <c r="I3607" s="1" t="s">
        <v>117</v>
      </c>
      <c r="J3607" s="1" t="s">
        <v>81</v>
      </c>
      <c r="K3607" s="1" t="s">
        <v>488</v>
      </c>
      <c r="L3607" s="1" t="s">
        <v>15715</v>
      </c>
      <c r="M3607" s="1" t="s">
        <v>18027</v>
      </c>
      <c r="N3607" s="1" t="s">
        <v>18028</v>
      </c>
      <c r="O3607" s="1" t="s">
        <v>122</v>
      </c>
      <c r="P3607" s="1" t="s">
        <v>246</v>
      </c>
      <c r="Q3607" s="1" t="s">
        <v>247</v>
      </c>
      <c r="R3607" s="1" t="s">
        <v>18029</v>
      </c>
      <c r="S3607" s="1" t="s">
        <v>16850</v>
      </c>
      <c r="T3607" s="1" t="s">
        <v>18030</v>
      </c>
      <c r="U3607" s="1" t="s">
        <v>18031</v>
      </c>
      <c r="V3607" s="18">
        <v>1.7317708333333333</v>
      </c>
      <c r="W3607" s="18">
        <v>1.8131365740740741</v>
      </c>
      <c r="X3607" s="18">
        <v>8.1365740740740738E-2</v>
      </c>
    </row>
    <row r="3608" spans="1:24" x14ac:dyDescent="0.2">
      <c r="A3608" s="1" t="s">
        <v>15609</v>
      </c>
      <c r="B3608" s="1" t="s">
        <v>115</v>
      </c>
      <c r="C3608" s="1" t="s">
        <v>13</v>
      </c>
      <c r="D3608" s="1" t="s">
        <v>243</v>
      </c>
      <c r="E3608" s="1" t="s">
        <v>41</v>
      </c>
      <c r="F3608" s="1" t="s">
        <v>405</v>
      </c>
      <c r="G3608" s="1" t="s">
        <v>116</v>
      </c>
      <c r="H3608" s="1" t="s">
        <v>40</v>
      </c>
      <c r="I3608" s="1" t="s">
        <v>117</v>
      </c>
      <c r="J3608" s="1" t="s">
        <v>81</v>
      </c>
      <c r="K3608" s="1" t="s">
        <v>111</v>
      </c>
      <c r="L3608" s="1" t="s">
        <v>15613</v>
      </c>
      <c r="M3608" s="1" t="s">
        <v>18032</v>
      </c>
      <c r="N3608" s="1" t="s">
        <v>18033</v>
      </c>
      <c r="O3608" s="1" t="s">
        <v>122</v>
      </c>
      <c r="P3608" s="1" t="s">
        <v>246</v>
      </c>
      <c r="Q3608" s="1" t="s">
        <v>247</v>
      </c>
      <c r="R3608" s="1" t="s">
        <v>18034</v>
      </c>
      <c r="S3608" s="1" t="s">
        <v>16904</v>
      </c>
      <c r="T3608" s="1" t="s">
        <v>18035</v>
      </c>
      <c r="U3608" s="1" t="s">
        <v>18036</v>
      </c>
      <c r="V3608" s="18">
        <v>0.92524305555555553</v>
      </c>
      <c r="W3608" s="18">
        <v>0.93939814814814815</v>
      </c>
      <c r="X3608" s="18">
        <v>1.4155092592592592E-2</v>
      </c>
    </row>
    <row r="3609" spans="1:24" hidden="1" x14ac:dyDescent="0.2">
      <c r="A3609" s="1" t="s">
        <v>18037</v>
      </c>
      <c r="B3609" s="1" t="s">
        <v>173</v>
      </c>
      <c r="C3609" s="1" t="s">
        <v>250</v>
      </c>
      <c r="D3609" s="1" t="s">
        <v>251</v>
      </c>
      <c r="E3609" s="1" t="s">
        <v>13587</v>
      </c>
      <c r="F3609" s="1" t="s">
        <v>451</v>
      </c>
      <c r="G3609" s="1" t="s">
        <v>159</v>
      </c>
      <c r="H3609" s="1" t="s">
        <v>36</v>
      </c>
      <c r="I3609" s="1" t="s">
        <v>84</v>
      </c>
      <c r="J3609" s="1" t="s">
        <v>81</v>
      </c>
      <c r="K3609" s="1" t="s">
        <v>114</v>
      </c>
      <c r="L3609" s="1" t="s">
        <v>16994</v>
      </c>
      <c r="M3609" s="1" t="s">
        <v>18038</v>
      </c>
      <c r="N3609" s="1" t="s">
        <v>18039</v>
      </c>
      <c r="O3609" s="1" t="s">
        <v>122</v>
      </c>
      <c r="P3609" s="1" t="s">
        <v>246</v>
      </c>
      <c r="Q3609" s="1" t="s">
        <v>247</v>
      </c>
      <c r="R3609" s="1" t="s">
        <v>18040</v>
      </c>
      <c r="S3609" s="1" t="s">
        <v>17060</v>
      </c>
      <c r="T3609" s="1" t="s">
        <v>17704</v>
      </c>
      <c r="U3609" s="1" t="s">
        <v>17514</v>
      </c>
      <c r="V3609" s="18">
        <v>1.0995370370370371E-3</v>
      </c>
      <c r="W3609" s="18">
        <v>2.1643518518518518E-3</v>
      </c>
      <c r="X3609" s="18">
        <v>1.0648148148148149E-3</v>
      </c>
    </row>
    <row r="3610" spans="1:24" x14ac:dyDescent="0.2">
      <c r="A3610" s="1" t="s">
        <v>15665</v>
      </c>
      <c r="B3610" s="1" t="s">
        <v>175</v>
      </c>
      <c r="C3610" s="1" t="s">
        <v>16</v>
      </c>
      <c r="D3610" s="1" t="s">
        <v>16</v>
      </c>
      <c r="E3610" s="1" t="s">
        <v>54</v>
      </c>
      <c r="F3610" s="1" t="s">
        <v>183</v>
      </c>
      <c r="G3610" s="1" t="s">
        <v>110</v>
      </c>
      <c r="H3610" s="1" t="s">
        <v>50</v>
      </c>
      <c r="I3610" s="1" t="s">
        <v>109</v>
      </c>
      <c r="J3610" s="1" t="s">
        <v>81</v>
      </c>
      <c r="K3610" s="1" t="s">
        <v>111</v>
      </c>
      <c r="L3610" s="1" t="s">
        <v>15669</v>
      </c>
      <c r="M3610" s="1" t="s">
        <v>18041</v>
      </c>
      <c r="N3610" s="1" t="s">
        <v>18042</v>
      </c>
      <c r="O3610" s="1" t="s">
        <v>122</v>
      </c>
      <c r="P3610" s="1" t="s">
        <v>266</v>
      </c>
      <c r="Q3610" s="1" t="s">
        <v>330</v>
      </c>
      <c r="R3610" s="1" t="s">
        <v>18043</v>
      </c>
      <c r="S3610" s="1" t="s">
        <v>16904</v>
      </c>
      <c r="V3610" s="18">
        <v>2.1643518518518518E-3</v>
      </c>
      <c r="W3610" s="18">
        <v>3.1481481481481482E-3</v>
      </c>
      <c r="X3610" s="18">
        <v>9.837962962962962E-4</v>
      </c>
    </row>
    <row r="3611" spans="1:24" x14ac:dyDescent="0.2">
      <c r="A3611" s="1" t="s">
        <v>15946</v>
      </c>
      <c r="B3611" s="1" t="s">
        <v>112</v>
      </c>
      <c r="C3611" s="1" t="s">
        <v>18</v>
      </c>
      <c r="D3611" s="1" t="s">
        <v>242</v>
      </c>
      <c r="E3611" s="1" t="s">
        <v>61</v>
      </c>
      <c r="F3611" s="1" t="s">
        <v>453</v>
      </c>
      <c r="G3611" s="1" t="s">
        <v>110</v>
      </c>
      <c r="H3611" s="1" t="s">
        <v>50</v>
      </c>
      <c r="I3611" s="1" t="s">
        <v>109</v>
      </c>
      <c r="J3611" s="1" t="s">
        <v>81</v>
      </c>
      <c r="K3611" s="1" t="s">
        <v>111</v>
      </c>
      <c r="L3611" s="1" t="s">
        <v>15950</v>
      </c>
      <c r="M3611" s="1" t="s">
        <v>18044</v>
      </c>
      <c r="N3611" s="1" t="s">
        <v>18045</v>
      </c>
      <c r="O3611" s="1" t="s">
        <v>122</v>
      </c>
      <c r="P3611" s="1" t="s">
        <v>266</v>
      </c>
      <c r="Q3611" s="1" t="s">
        <v>267</v>
      </c>
      <c r="R3611" s="1" t="s">
        <v>18046</v>
      </c>
      <c r="S3611" s="1" t="s">
        <v>16937</v>
      </c>
      <c r="T3611" s="1" t="s">
        <v>15950</v>
      </c>
      <c r="U3611" s="1" t="s">
        <v>15950</v>
      </c>
      <c r="V3611" s="18">
        <v>0</v>
      </c>
      <c r="W3611" s="18">
        <v>5.6481481481481478E-3</v>
      </c>
      <c r="X3611" s="18">
        <v>5.6481481481481478E-3</v>
      </c>
    </row>
    <row r="3612" spans="1:24" hidden="1" x14ac:dyDescent="0.2">
      <c r="A3612" s="1" t="s">
        <v>18047</v>
      </c>
      <c r="B3612" s="1" t="s">
        <v>132</v>
      </c>
      <c r="C3612" s="1" t="s">
        <v>250</v>
      </c>
      <c r="D3612" s="1" t="s">
        <v>251</v>
      </c>
      <c r="E3612" s="1" t="s">
        <v>252</v>
      </c>
      <c r="F3612" s="1" t="s">
        <v>253</v>
      </c>
      <c r="G3612" s="1" t="s">
        <v>159</v>
      </c>
      <c r="H3612" s="1" t="s">
        <v>36</v>
      </c>
      <c r="I3612" s="1" t="s">
        <v>84</v>
      </c>
      <c r="J3612" s="1" t="s">
        <v>81</v>
      </c>
      <c r="K3612" s="1" t="s">
        <v>129</v>
      </c>
      <c r="L3612" s="1" t="s">
        <v>17269</v>
      </c>
      <c r="M3612" s="1" t="s">
        <v>18048</v>
      </c>
      <c r="N3612" s="1" t="s">
        <v>18049</v>
      </c>
      <c r="O3612" s="1" t="s">
        <v>122</v>
      </c>
      <c r="P3612" s="1" t="s">
        <v>246</v>
      </c>
      <c r="Q3612" s="1" t="s">
        <v>247</v>
      </c>
      <c r="R3612" s="1" t="s">
        <v>18050</v>
      </c>
      <c r="S3612" s="1" t="s">
        <v>16943</v>
      </c>
      <c r="T3612" s="1" t="s">
        <v>17269</v>
      </c>
      <c r="U3612" s="1" t="s">
        <v>270</v>
      </c>
      <c r="V3612" s="18">
        <v>4.7812500000000001E-2</v>
      </c>
      <c r="W3612" s="18">
        <v>4.9780092592592591E-2</v>
      </c>
      <c r="X3612" s="18">
        <v>1.9675925925925924E-3</v>
      </c>
    </row>
    <row r="3613" spans="1:24" hidden="1" x14ac:dyDescent="0.2">
      <c r="A3613" s="1" t="s">
        <v>18051</v>
      </c>
      <c r="B3613" s="1" t="s">
        <v>173</v>
      </c>
      <c r="C3613" s="1" t="s">
        <v>250</v>
      </c>
      <c r="D3613" s="1" t="s">
        <v>251</v>
      </c>
      <c r="E3613" s="1" t="s">
        <v>13587</v>
      </c>
      <c r="F3613" s="1" t="s">
        <v>451</v>
      </c>
      <c r="G3613" s="1" t="s">
        <v>159</v>
      </c>
      <c r="H3613" s="1" t="s">
        <v>36</v>
      </c>
      <c r="I3613" s="1" t="s">
        <v>84</v>
      </c>
      <c r="J3613" s="1" t="s">
        <v>81</v>
      </c>
      <c r="K3613" s="1" t="s">
        <v>114</v>
      </c>
      <c r="L3613" s="1" t="s">
        <v>18052</v>
      </c>
      <c r="M3613" s="1" t="s">
        <v>18053</v>
      </c>
      <c r="N3613" s="1" t="s">
        <v>18054</v>
      </c>
      <c r="O3613" s="1" t="s">
        <v>122</v>
      </c>
      <c r="P3613" s="1" t="s">
        <v>246</v>
      </c>
      <c r="Q3613" s="1" t="s">
        <v>247</v>
      </c>
      <c r="R3613" s="1" t="s">
        <v>18055</v>
      </c>
      <c r="S3613" s="1" t="s">
        <v>16904</v>
      </c>
      <c r="T3613" s="1" t="s">
        <v>18052</v>
      </c>
      <c r="V3613" s="18">
        <v>5.3391203703703705E-2</v>
      </c>
      <c r="W3613" s="18">
        <v>5.3599537037037036E-2</v>
      </c>
      <c r="X3613" s="18">
        <v>2.0833333333333335E-4</v>
      </c>
    </row>
    <row r="3614" spans="1:24" x14ac:dyDescent="0.2">
      <c r="A3614" s="1" t="s">
        <v>15614</v>
      </c>
      <c r="B3614" s="1" t="s">
        <v>115</v>
      </c>
      <c r="C3614" s="1" t="s">
        <v>18</v>
      </c>
      <c r="D3614" s="1" t="s">
        <v>257</v>
      </c>
      <c r="E3614" s="1" t="s">
        <v>58</v>
      </c>
      <c r="F3614" s="1" t="s">
        <v>471</v>
      </c>
      <c r="G3614" s="1" t="s">
        <v>110</v>
      </c>
      <c r="H3614" s="1" t="s">
        <v>50</v>
      </c>
      <c r="I3614" s="1" t="s">
        <v>109</v>
      </c>
      <c r="J3614" s="1" t="s">
        <v>81</v>
      </c>
      <c r="K3614" s="1" t="s">
        <v>114</v>
      </c>
      <c r="L3614" s="1" t="s">
        <v>15618</v>
      </c>
      <c r="M3614" s="1" t="s">
        <v>18056</v>
      </c>
      <c r="N3614" s="1" t="s">
        <v>18057</v>
      </c>
      <c r="O3614" s="1" t="s">
        <v>122</v>
      </c>
      <c r="P3614" s="1" t="s">
        <v>246</v>
      </c>
      <c r="Q3614" s="1" t="s">
        <v>247</v>
      </c>
      <c r="R3614" s="1" t="s">
        <v>18058</v>
      </c>
      <c r="S3614" s="1" t="s">
        <v>16904</v>
      </c>
      <c r="T3614" s="1" t="s">
        <v>18059</v>
      </c>
      <c r="V3614" s="18">
        <v>0</v>
      </c>
      <c r="W3614" s="18">
        <v>0.21569444444444444</v>
      </c>
      <c r="X3614" s="18">
        <v>0.21569444444444444</v>
      </c>
    </row>
    <row r="3615" spans="1:24" hidden="1" x14ac:dyDescent="0.2">
      <c r="A3615" s="1" t="s">
        <v>15811</v>
      </c>
      <c r="B3615" s="1" t="s">
        <v>124</v>
      </c>
      <c r="C3615" s="1" t="s">
        <v>19</v>
      </c>
      <c r="D3615" s="1" t="s">
        <v>277</v>
      </c>
      <c r="E3615" s="1" t="s">
        <v>63</v>
      </c>
      <c r="F3615" s="1" t="s">
        <v>125</v>
      </c>
      <c r="G3615" s="1" t="s">
        <v>123</v>
      </c>
      <c r="H3615" s="1" t="s">
        <v>50</v>
      </c>
      <c r="I3615" s="1" t="s">
        <v>109</v>
      </c>
      <c r="J3615" s="1" t="s">
        <v>80</v>
      </c>
      <c r="K3615" s="1" t="s">
        <v>459</v>
      </c>
      <c r="L3615" s="1" t="s">
        <v>2805</v>
      </c>
      <c r="M3615" s="1" t="s">
        <v>18060</v>
      </c>
      <c r="N3615" s="1" t="s">
        <v>18060</v>
      </c>
      <c r="O3615" s="1" t="s">
        <v>122</v>
      </c>
      <c r="P3615" s="1" t="s">
        <v>278</v>
      </c>
      <c r="Q3615" s="1" t="s">
        <v>278</v>
      </c>
      <c r="R3615" s="1" t="s">
        <v>18061</v>
      </c>
      <c r="S3615" s="1" t="s">
        <v>16850</v>
      </c>
      <c r="T3615" s="1" t="s">
        <v>18062</v>
      </c>
      <c r="U3615" s="1" t="s">
        <v>18063</v>
      </c>
      <c r="V3615" s="18">
        <v>3.892361111111111E-2</v>
      </c>
      <c r="W3615" s="18">
        <v>8.3888888888888888E-2</v>
      </c>
      <c r="X3615" s="18">
        <v>4.4965277777777778E-2</v>
      </c>
    </row>
    <row r="3616" spans="1:24" x14ac:dyDescent="0.2">
      <c r="A3616" s="1" t="s">
        <v>15832</v>
      </c>
      <c r="B3616" s="1" t="s">
        <v>176</v>
      </c>
      <c r="C3616" s="1" t="s">
        <v>18</v>
      </c>
      <c r="D3616" s="1" t="s">
        <v>383</v>
      </c>
      <c r="E3616" s="1" t="s">
        <v>58</v>
      </c>
      <c r="F3616" s="1" t="s">
        <v>447</v>
      </c>
      <c r="G3616" s="1" t="s">
        <v>159</v>
      </c>
      <c r="H3616" s="1" t="s">
        <v>36</v>
      </c>
      <c r="I3616" s="1" t="s">
        <v>84</v>
      </c>
      <c r="J3616" s="1" t="s">
        <v>81</v>
      </c>
      <c r="K3616" s="1" t="s">
        <v>114</v>
      </c>
      <c r="L3616" s="1" t="s">
        <v>15836</v>
      </c>
      <c r="M3616" s="1" t="s">
        <v>18064</v>
      </c>
      <c r="N3616" s="1" t="s">
        <v>18065</v>
      </c>
      <c r="O3616" s="1" t="s">
        <v>122</v>
      </c>
      <c r="P3616" s="1" t="s">
        <v>384</v>
      </c>
      <c r="Q3616" s="1" t="s">
        <v>385</v>
      </c>
      <c r="R3616" s="1" t="s">
        <v>18066</v>
      </c>
      <c r="S3616" s="1" t="s">
        <v>16850</v>
      </c>
      <c r="T3616" s="1" t="s">
        <v>18067</v>
      </c>
      <c r="U3616" s="1" t="s">
        <v>18068</v>
      </c>
      <c r="V3616" s="18">
        <v>0</v>
      </c>
      <c r="W3616" s="18">
        <v>0.2497337962962963</v>
      </c>
      <c r="X3616" s="18">
        <v>0.2497337962962963</v>
      </c>
    </row>
    <row r="3617" spans="1:24" x14ac:dyDescent="0.2">
      <c r="A3617" s="1" t="s">
        <v>15635</v>
      </c>
      <c r="B3617" s="1" t="s">
        <v>112</v>
      </c>
      <c r="C3617" s="1" t="s">
        <v>18</v>
      </c>
      <c r="D3617" s="1" t="s">
        <v>18</v>
      </c>
      <c r="E3617" s="1" t="s">
        <v>499</v>
      </c>
      <c r="F3617" s="1" t="s">
        <v>1770</v>
      </c>
      <c r="G3617" s="1" t="s">
        <v>110</v>
      </c>
      <c r="H3617" s="1" t="s">
        <v>50</v>
      </c>
      <c r="I3617" s="1" t="s">
        <v>109</v>
      </c>
      <c r="J3617" s="1" t="s">
        <v>81</v>
      </c>
      <c r="K3617" s="1" t="s">
        <v>111</v>
      </c>
      <c r="L3617" s="1" t="s">
        <v>15639</v>
      </c>
      <c r="M3617" s="1" t="s">
        <v>18069</v>
      </c>
      <c r="N3617" s="1" t="s">
        <v>18070</v>
      </c>
      <c r="O3617" s="1" t="s">
        <v>122</v>
      </c>
      <c r="P3617" s="1" t="s">
        <v>266</v>
      </c>
      <c r="Q3617" s="1" t="s">
        <v>267</v>
      </c>
      <c r="R3617" s="1" t="s">
        <v>18071</v>
      </c>
      <c r="S3617" s="1" t="s">
        <v>16904</v>
      </c>
      <c r="T3617" s="1" t="s">
        <v>6115</v>
      </c>
      <c r="U3617" s="1" t="s">
        <v>18072</v>
      </c>
      <c r="V3617" s="18">
        <v>0</v>
      </c>
      <c r="W3617" s="18">
        <v>0.32752314814814815</v>
      </c>
      <c r="X3617" s="18">
        <v>0.32752314814814815</v>
      </c>
    </row>
    <row r="3618" spans="1:24" hidden="1" x14ac:dyDescent="0.2">
      <c r="A3618" s="1" t="s">
        <v>18073</v>
      </c>
      <c r="B3618" s="1" t="s">
        <v>115</v>
      </c>
      <c r="C3618" s="1" t="s">
        <v>295</v>
      </c>
      <c r="D3618" s="1" t="s">
        <v>374</v>
      </c>
      <c r="E3618" s="1" t="s">
        <v>358</v>
      </c>
      <c r="F3618" s="1" t="s">
        <v>136</v>
      </c>
      <c r="G3618" s="1" t="s">
        <v>116</v>
      </c>
      <c r="H3618" s="1" t="s">
        <v>40</v>
      </c>
      <c r="I3618" s="1" t="s">
        <v>117</v>
      </c>
      <c r="J3618" s="1" t="s">
        <v>81</v>
      </c>
      <c r="K3618" s="1" t="s">
        <v>150</v>
      </c>
      <c r="L3618" s="1" t="s">
        <v>18074</v>
      </c>
      <c r="M3618" s="1" t="s">
        <v>18075</v>
      </c>
      <c r="N3618" s="1" t="s">
        <v>18076</v>
      </c>
      <c r="O3618" s="1" t="s">
        <v>122</v>
      </c>
      <c r="P3618" s="1" t="s">
        <v>246</v>
      </c>
      <c r="Q3618" s="1" t="s">
        <v>247</v>
      </c>
      <c r="R3618" s="1" t="s">
        <v>18077</v>
      </c>
      <c r="S3618" s="1" t="s">
        <v>16772</v>
      </c>
      <c r="T3618" s="1" t="s">
        <v>18078</v>
      </c>
      <c r="U3618" s="1" t="s">
        <v>18079</v>
      </c>
      <c r="V3618" s="18">
        <v>1.5034722222222222E-2</v>
      </c>
      <c r="W3618" s="18">
        <v>4.8865740740740737E-2</v>
      </c>
      <c r="X3618" s="18">
        <v>3.3831018518518517E-2</v>
      </c>
    </row>
    <row r="3619" spans="1:24" hidden="1" x14ac:dyDescent="0.2">
      <c r="A3619" s="1" t="s">
        <v>18080</v>
      </c>
      <c r="B3619" s="1" t="s">
        <v>132</v>
      </c>
      <c r="C3619" s="1" t="s">
        <v>250</v>
      </c>
      <c r="D3619" s="1" t="s">
        <v>251</v>
      </c>
      <c r="E3619" s="1" t="s">
        <v>268</v>
      </c>
      <c r="F3619" s="1" t="s">
        <v>367</v>
      </c>
      <c r="G3619" s="1" t="s">
        <v>110</v>
      </c>
      <c r="H3619" s="1" t="s">
        <v>50</v>
      </c>
      <c r="I3619" s="1" t="s">
        <v>109</v>
      </c>
      <c r="J3619" s="1" t="s">
        <v>81</v>
      </c>
      <c r="K3619" s="1" t="s">
        <v>129</v>
      </c>
      <c r="L3619" s="1" t="s">
        <v>12784</v>
      </c>
      <c r="M3619" s="1" t="s">
        <v>18081</v>
      </c>
      <c r="N3619" s="1" t="s">
        <v>18082</v>
      </c>
      <c r="O3619" s="1" t="s">
        <v>122</v>
      </c>
      <c r="P3619" s="1" t="s">
        <v>246</v>
      </c>
      <c r="Q3619" s="1" t="s">
        <v>247</v>
      </c>
      <c r="R3619" s="1" t="s">
        <v>18083</v>
      </c>
      <c r="S3619" s="1" t="s">
        <v>16904</v>
      </c>
      <c r="T3619" s="1" t="s">
        <v>12784</v>
      </c>
      <c r="U3619" s="1" t="s">
        <v>276</v>
      </c>
      <c r="V3619" s="18">
        <v>2.2731481481481481E-2</v>
      </c>
      <c r="W3619" s="18">
        <v>2.3449074074074074E-2</v>
      </c>
      <c r="X3619" s="18">
        <v>7.1759259259259259E-4</v>
      </c>
    </row>
    <row r="3620" spans="1:24" x14ac:dyDescent="0.2">
      <c r="A3620" s="1" t="s">
        <v>15496</v>
      </c>
      <c r="B3620" s="1" t="s">
        <v>115</v>
      </c>
      <c r="C3620" s="1" t="s">
        <v>20</v>
      </c>
      <c r="D3620" s="1" t="s">
        <v>243</v>
      </c>
      <c r="E3620" s="1" t="s">
        <v>67</v>
      </c>
      <c r="F3620" s="1" t="s">
        <v>405</v>
      </c>
      <c r="G3620" s="1" t="s">
        <v>116</v>
      </c>
      <c r="H3620" s="1" t="s">
        <v>40</v>
      </c>
      <c r="I3620" s="1" t="s">
        <v>117</v>
      </c>
      <c r="J3620" s="1" t="s">
        <v>81</v>
      </c>
      <c r="K3620" s="1" t="s">
        <v>13977</v>
      </c>
      <c r="L3620" s="1" t="s">
        <v>15500</v>
      </c>
      <c r="M3620" s="1" t="s">
        <v>18084</v>
      </c>
      <c r="N3620" s="1" t="s">
        <v>18085</v>
      </c>
      <c r="O3620" s="1" t="s">
        <v>122</v>
      </c>
      <c r="P3620" s="1" t="s">
        <v>246</v>
      </c>
      <c r="Q3620" s="1" t="s">
        <v>247</v>
      </c>
      <c r="R3620" s="1" t="s">
        <v>18086</v>
      </c>
      <c r="S3620" s="1" t="s">
        <v>16794</v>
      </c>
      <c r="T3620" s="1" t="s">
        <v>18087</v>
      </c>
      <c r="U3620" s="1" t="s">
        <v>18088</v>
      </c>
      <c r="V3620" s="18">
        <v>0.13583333333333333</v>
      </c>
      <c r="W3620" s="18">
        <v>0.17042824074074073</v>
      </c>
      <c r="X3620" s="18">
        <v>3.4594907407407408E-2</v>
      </c>
    </row>
    <row r="3621" spans="1:24" hidden="1" x14ac:dyDescent="0.2">
      <c r="A3621" s="1" t="s">
        <v>15996</v>
      </c>
      <c r="B3621" s="1" t="s">
        <v>185</v>
      </c>
      <c r="C3621" s="1" t="s">
        <v>18</v>
      </c>
      <c r="D3621" s="1" t="s">
        <v>243</v>
      </c>
      <c r="E3621" s="1" t="s">
        <v>54</v>
      </c>
      <c r="F3621" s="1" t="s">
        <v>515</v>
      </c>
      <c r="G3621" s="1" t="s">
        <v>110</v>
      </c>
      <c r="H3621" s="1" t="s">
        <v>50</v>
      </c>
      <c r="I3621" s="1" t="s">
        <v>109</v>
      </c>
      <c r="J3621" s="1" t="s">
        <v>80</v>
      </c>
      <c r="K3621" s="1" t="s">
        <v>1973</v>
      </c>
      <c r="L3621" s="1" t="s">
        <v>16000</v>
      </c>
      <c r="M3621" s="1" t="s">
        <v>18089</v>
      </c>
      <c r="N3621" s="1" t="s">
        <v>18090</v>
      </c>
      <c r="O3621" s="1" t="s">
        <v>122</v>
      </c>
      <c r="P3621" s="1" t="s">
        <v>199</v>
      </c>
      <c r="Q3621" s="1" t="s">
        <v>115</v>
      </c>
      <c r="R3621" s="1" t="s">
        <v>18091</v>
      </c>
      <c r="S3621" s="1" t="s">
        <v>16937</v>
      </c>
      <c r="T3621" s="1" t="s">
        <v>18092</v>
      </c>
      <c r="U3621" s="1" t="s">
        <v>18093</v>
      </c>
      <c r="V3621" s="18">
        <v>1.1145138888888888</v>
      </c>
      <c r="W3621" s="18">
        <v>1.1504050925925926</v>
      </c>
      <c r="X3621" s="18">
        <v>3.5891203703703703E-2</v>
      </c>
    </row>
    <row r="3622" spans="1:24" x14ac:dyDescent="0.2">
      <c r="A3622" s="1" t="s">
        <v>15848</v>
      </c>
      <c r="B3622" s="1" t="s">
        <v>167</v>
      </c>
      <c r="C3622" s="1" t="s">
        <v>22</v>
      </c>
      <c r="D3622" s="1" t="s">
        <v>22</v>
      </c>
      <c r="E3622" s="1" t="s">
        <v>47</v>
      </c>
      <c r="F3622" s="1" t="s">
        <v>205</v>
      </c>
      <c r="G3622" s="1" t="s">
        <v>110</v>
      </c>
      <c r="H3622" s="1" t="s">
        <v>50</v>
      </c>
      <c r="I3622" s="1" t="s">
        <v>109</v>
      </c>
      <c r="J3622" s="1" t="s">
        <v>81</v>
      </c>
      <c r="K3622" s="1" t="s">
        <v>129</v>
      </c>
      <c r="L3622" s="1" t="s">
        <v>15853</v>
      </c>
      <c r="M3622" s="1" t="s">
        <v>18094</v>
      </c>
      <c r="N3622" s="1" t="s">
        <v>18095</v>
      </c>
      <c r="O3622" s="1" t="s">
        <v>122</v>
      </c>
      <c r="P3622" s="1" t="s">
        <v>279</v>
      </c>
      <c r="Q3622" s="1" t="s">
        <v>280</v>
      </c>
      <c r="R3622" s="1" t="s">
        <v>18096</v>
      </c>
      <c r="S3622" s="1" t="s">
        <v>16937</v>
      </c>
      <c r="T3622" s="1" t="s">
        <v>470</v>
      </c>
      <c r="U3622" s="1" t="s">
        <v>470</v>
      </c>
      <c r="V3622" s="18">
        <v>0</v>
      </c>
      <c r="W3622" s="18">
        <v>1.3078703703703703E-3</v>
      </c>
      <c r="X3622" s="18">
        <v>1.3078703703703703E-3</v>
      </c>
    </row>
    <row r="3623" spans="1:24" x14ac:dyDescent="0.2">
      <c r="A3623" s="1" t="s">
        <v>15645</v>
      </c>
      <c r="B3623" s="1" t="s">
        <v>112</v>
      </c>
      <c r="C3623" s="1" t="s">
        <v>18</v>
      </c>
      <c r="D3623" s="1" t="s">
        <v>18</v>
      </c>
      <c r="E3623" s="1" t="s">
        <v>499</v>
      </c>
      <c r="F3623" s="1" t="s">
        <v>1770</v>
      </c>
      <c r="G3623" s="1" t="s">
        <v>110</v>
      </c>
      <c r="H3623" s="1" t="s">
        <v>50</v>
      </c>
      <c r="I3623" s="1" t="s">
        <v>109</v>
      </c>
      <c r="J3623" s="1" t="s">
        <v>81</v>
      </c>
      <c r="K3623" s="1" t="s">
        <v>111</v>
      </c>
      <c r="L3623" s="1" t="s">
        <v>15649</v>
      </c>
      <c r="M3623" s="1" t="s">
        <v>18097</v>
      </c>
      <c r="N3623" s="1" t="s">
        <v>18098</v>
      </c>
      <c r="O3623" s="1" t="s">
        <v>122</v>
      </c>
      <c r="P3623" s="1" t="s">
        <v>266</v>
      </c>
      <c r="Q3623" s="1" t="s">
        <v>267</v>
      </c>
      <c r="R3623" s="1" t="s">
        <v>18099</v>
      </c>
      <c r="S3623" s="1" t="s">
        <v>16904</v>
      </c>
      <c r="T3623" s="1" t="s">
        <v>6115</v>
      </c>
      <c r="U3623" s="1" t="s">
        <v>6891</v>
      </c>
      <c r="V3623" s="18">
        <v>0</v>
      </c>
      <c r="W3623" s="18">
        <v>0.32781250000000001</v>
      </c>
      <c r="X3623" s="18">
        <v>0.32781250000000001</v>
      </c>
    </row>
    <row r="3624" spans="1:24" hidden="1" x14ac:dyDescent="0.2">
      <c r="A3624" s="1" t="s">
        <v>18100</v>
      </c>
      <c r="B3624" s="1" t="s">
        <v>132</v>
      </c>
      <c r="C3624" s="1" t="s">
        <v>256</v>
      </c>
      <c r="D3624" s="1" t="s">
        <v>257</v>
      </c>
      <c r="E3624" s="1" t="s">
        <v>258</v>
      </c>
      <c r="F3624" s="1" t="s">
        <v>471</v>
      </c>
      <c r="G3624" s="1" t="s">
        <v>116</v>
      </c>
      <c r="H3624" s="1" t="s">
        <v>40</v>
      </c>
      <c r="I3624" s="1" t="s">
        <v>117</v>
      </c>
      <c r="J3624" s="1" t="s">
        <v>81</v>
      </c>
      <c r="K3624" s="1" t="s">
        <v>521</v>
      </c>
      <c r="L3624" s="1" t="s">
        <v>5890</v>
      </c>
      <c r="M3624" s="1" t="s">
        <v>18101</v>
      </c>
      <c r="N3624" s="1" t="s">
        <v>18102</v>
      </c>
      <c r="O3624" s="1" t="s">
        <v>122</v>
      </c>
      <c r="P3624" s="1" t="s">
        <v>199</v>
      </c>
      <c r="Q3624" s="1" t="s">
        <v>115</v>
      </c>
      <c r="R3624" s="1" t="s">
        <v>18103</v>
      </c>
      <c r="S3624" s="1" t="s">
        <v>16850</v>
      </c>
      <c r="T3624" s="1" t="s">
        <v>18104</v>
      </c>
      <c r="V3624" s="18">
        <v>1.3854166666666667E-2</v>
      </c>
      <c r="W3624" s="18">
        <v>2.2233796296296297E-2</v>
      </c>
      <c r="X3624" s="18">
        <v>8.3796296296296292E-3</v>
      </c>
    </row>
    <row r="3625" spans="1:24" hidden="1" x14ac:dyDescent="0.2">
      <c r="A3625" s="1" t="s">
        <v>18105</v>
      </c>
      <c r="B3625" s="1" t="s">
        <v>115</v>
      </c>
      <c r="C3625" s="1" t="s">
        <v>242</v>
      </c>
      <c r="D3625" s="1" t="s">
        <v>243</v>
      </c>
      <c r="E3625" s="1" t="s">
        <v>281</v>
      </c>
      <c r="F3625" s="1" t="s">
        <v>207</v>
      </c>
      <c r="G3625" s="1" t="s">
        <v>116</v>
      </c>
      <c r="H3625" s="1" t="s">
        <v>40</v>
      </c>
      <c r="I3625" s="1" t="s">
        <v>117</v>
      </c>
      <c r="J3625" s="1" t="s">
        <v>81</v>
      </c>
      <c r="K3625" s="1" t="s">
        <v>402</v>
      </c>
      <c r="L3625" s="1" t="s">
        <v>403</v>
      </c>
      <c r="M3625" s="1" t="s">
        <v>18106</v>
      </c>
      <c r="N3625" s="1" t="s">
        <v>18107</v>
      </c>
      <c r="O3625" s="1" t="s">
        <v>122</v>
      </c>
      <c r="P3625" s="1" t="s">
        <v>363</v>
      </c>
      <c r="Q3625" s="1" t="s">
        <v>423</v>
      </c>
      <c r="R3625" s="1" t="s">
        <v>18108</v>
      </c>
      <c r="S3625" s="1" t="s">
        <v>16937</v>
      </c>
      <c r="T3625" s="1" t="s">
        <v>18109</v>
      </c>
      <c r="U3625" s="1" t="s">
        <v>18110</v>
      </c>
      <c r="V3625" s="18">
        <v>0.11258101851851852</v>
      </c>
      <c r="W3625" s="18">
        <v>0.13414351851851852</v>
      </c>
      <c r="X3625" s="18">
        <v>2.1562499999999998E-2</v>
      </c>
    </row>
    <row r="3626" spans="1:24" hidden="1" x14ac:dyDescent="0.2">
      <c r="A3626" s="1" t="s">
        <v>18111</v>
      </c>
      <c r="B3626" s="1" t="s">
        <v>164</v>
      </c>
      <c r="C3626" s="1" t="s">
        <v>357</v>
      </c>
      <c r="D3626" s="1" t="s">
        <v>251</v>
      </c>
      <c r="E3626" s="1" t="s">
        <v>358</v>
      </c>
      <c r="F3626" s="1" t="s">
        <v>359</v>
      </c>
      <c r="G3626" s="1" t="s">
        <v>110</v>
      </c>
      <c r="H3626" s="1" t="s">
        <v>50</v>
      </c>
      <c r="I3626" s="1" t="s">
        <v>109</v>
      </c>
      <c r="J3626" s="1" t="s">
        <v>4186</v>
      </c>
      <c r="K3626" s="1" t="s">
        <v>114</v>
      </c>
      <c r="L3626" s="1" t="s">
        <v>333</v>
      </c>
      <c r="M3626" s="1" t="s">
        <v>18112</v>
      </c>
      <c r="N3626" s="1" t="s">
        <v>18113</v>
      </c>
      <c r="O3626" s="1" t="s">
        <v>122</v>
      </c>
      <c r="P3626" s="1" t="s">
        <v>246</v>
      </c>
      <c r="Q3626" s="1" t="s">
        <v>247</v>
      </c>
      <c r="R3626" s="1" t="s">
        <v>18114</v>
      </c>
      <c r="S3626" s="1" t="s">
        <v>16794</v>
      </c>
      <c r="U3626" s="1" t="s">
        <v>17359</v>
      </c>
      <c r="V3626" s="18">
        <v>0</v>
      </c>
      <c r="W3626" s="18">
        <v>0</v>
      </c>
      <c r="X3626" s="18">
        <v>0</v>
      </c>
    </row>
    <row r="3627" spans="1:24" x14ac:dyDescent="0.2">
      <c r="A3627" s="1" t="s">
        <v>15941</v>
      </c>
      <c r="B3627" s="1" t="s">
        <v>112</v>
      </c>
      <c r="C3627" s="1" t="s">
        <v>18</v>
      </c>
      <c r="D3627" s="1" t="s">
        <v>242</v>
      </c>
      <c r="E3627" s="1" t="s">
        <v>61</v>
      </c>
      <c r="F3627" s="1" t="s">
        <v>453</v>
      </c>
      <c r="G3627" s="1" t="s">
        <v>110</v>
      </c>
      <c r="H3627" s="1" t="s">
        <v>50</v>
      </c>
      <c r="I3627" s="1" t="s">
        <v>109</v>
      </c>
      <c r="J3627" s="1" t="s">
        <v>81</v>
      </c>
      <c r="K3627" s="1" t="s">
        <v>111</v>
      </c>
      <c r="L3627" s="1" t="s">
        <v>15945</v>
      </c>
      <c r="M3627" s="1" t="s">
        <v>18115</v>
      </c>
      <c r="N3627" s="1" t="s">
        <v>18116</v>
      </c>
      <c r="O3627" s="1" t="s">
        <v>122</v>
      </c>
      <c r="P3627" s="1" t="s">
        <v>266</v>
      </c>
      <c r="Q3627" s="1" t="s">
        <v>267</v>
      </c>
      <c r="R3627" s="1" t="s">
        <v>18117</v>
      </c>
      <c r="S3627" s="1" t="s">
        <v>16937</v>
      </c>
      <c r="T3627" s="1" t="s">
        <v>15945</v>
      </c>
      <c r="U3627" s="1" t="s">
        <v>15945</v>
      </c>
      <c r="V3627" s="18">
        <v>0</v>
      </c>
      <c r="W3627" s="18">
        <v>4.6643518518518518E-3</v>
      </c>
      <c r="X3627" s="18">
        <v>4.6643518518518518E-3</v>
      </c>
    </row>
    <row r="3628" spans="1:24" hidden="1" x14ac:dyDescent="0.2">
      <c r="A3628" s="1" t="s">
        <v>18118</v>
      </c>
      <c r="B3628" s="1" t="s">
        <v>132</v>
      </c>
      <c r="C3628" s="1" t="s">
        <v>256</v>
      </c>
      <c r="D3628" s="1" t="s">
        <v>257</v>
      </c>
      <c r="E3628" s="1" t="s">
        <v>258</v>
      </c>
      <c r="F3628" s="1" t="s">
        <v>461</v>
      </c>
      <c r="G3628" s="1" t="s">
        <v>116</v>
      </c>
      <c r="H3628" s="1" t="s">
        <v>40</v>
      </c>
      <c r="I3628" s="1" t="s">
        <v>117</v>
      </c>
      <c r="J3628" s="1" t="s">
        <v>81</v>
      </c>
      <c r="K3628" s="1" t="s">
        <v>13039</v>
      </c>
      <c r="L3628" s="1" t="s">
        <v>17528</v>
      </c>
      <c r="M3628" s="1" t="s">
        <v>18119</v>
      </c>
      <c r="N3628" s="1" t="s">
        <v>18120</v>
      </c>
      <c r="O3628" s="1" t="s">
        <v>122</v>
      </c>
      <c r="P3628" s="1" t="s">
        <v>199</v>
      </c>
      <c r="Q3628" s="1" t="s">
        <v>115</v>
      </c>
      <c r="R3628" s="1" t="s">
        <v>18121</v>
      </c>
      <c r="S3628" s="1" t="s">
        <v>16937</v>
      </c>
      <c r="T3628" s="1" t="s">
        <v>18122</v>
      </c>
      <c r="V3628" s="18">
        <v>7.2650462962962958E-2</v>
      </c>
      <c r="W3628" s="18">
        <v>7.9421296296296295E-2</v>
      </c>
      <c r="X3628" s="18">
        <v>6.7708333333333336E-3</v>
      </c>
    </row>
    <row r="3629" spans="1:24" hidden="1" x14ac:dyDescent="0.2">
      <c r="A3629" s="1" t="s">
        <v>18123</v>
      </c>
      <c r="B3629" s="1" t="s">
        <v>164</v>
      </c>
      <c r="C3629" s="1" t="s">
        <v>295</v>
      </c>
      <c r="D3629" s="1" t="s">
        <v>296</v>
      </c>
      <c r="E3629" s="1" t="s">
        <v>297</v>
      </c>
      <c r="F3629" s="1" t="s">
        <v>298</v>
      </c>
      <c r="G3629" s="1" t="s">
        <v>110</v>
      </c>
      <c r="H3629" s="1" t="s">
        <v>50</v>
      </c>
      <c r="I3629" s="1" t="s">
        <v>109</v>
      </c>
      <c r="J3629" s="1" t="s">
        <v>4186</v>
      </c>
      <c r="K3629" s="1" t="s">
        <v>129</v>
      </c>
      <c r="L3629" s="1" t="s">
        <v>18124</v>
      </c>
      <c r="M3629" s="1" t="s">
        <v>18125</v>
      </c>
      <c r="N3629" s="1" t="s">
        <v>18126</v>
      </c>
      <c r="O3629" s="1" t="s">
        <v>122</v>
      </c>
      <c r="P3629" s="1" t="s">
        <v>266</v>
      </c>
      <c r="Q3629" s="1" t="s">
        <v>283</v>
      </c>
      <c r="R3629" s="1" t="s">
        <v>18127</v>
      </c>
      <c r="S3629" s="1" t="s">
        <v>16850</v>
      </c>
      <c r="V3629" s="18">
        <v>0</v>
      </c>
      <c r="W3629" s="18">
        <v>0</v>
      </c>
      <c r="X3629" s="18">
        <v>0</v>
      </c>
    </row>
    <row r="3630" spans="1:24" hidden="1" x14ac:dyDescent="0.2">
      <c r="A3630" s="1" t="s">
        <v>18128</v>
      </c>
      <c r="B3630" s="1" t="s">
        <v>132</v>
      </c>
      <c r="C3630" s="1" t="s">
        <v>256</v>
      </c>
      <c r="D3630" s="1" t="s">
        <v>257</v>
      </c>
      <c r="E3630" s="1" t="s">
        <v>258</v>
      </c>
      <c r="F3630" s="1" t="s">
        <v>174</v>
      </c>
      <c r="G3630" s="1" t="s">
        <v>116</v>
      </c>
      <c r="H3630" s="1" t="s">
        <v>40</v>
      </c>
      <c r="I3630" s="1" t="s">
        <v>117</v>
      </c>
      <c r="J3630" s="1" t="s">
        <v>81</v>
      </c>
      <c r="K3630" s="1" t="s">
        <v>259</v>
      </c>
      <c r="L3630" s="1" t="s">
        <v>464</v>
      </c>
      <c r="M3630" s="1" t="s">
        <v>18129</v>
      </c>
      <c r="N3630" s="1" t="s">
        <v>18130</v>
      </c>
      <c r="O3630" s="1" t="s">
        <v>122</v>
      </c>
      <c r="P3630" s="1" t="s">
        <v>199</v>
      </c>
      <c r="Q3630" s="1" t="s">
        <v>115</v>
      </c>
      <c r="R3630" s="1" t="s">
        <v>18131</v>
      </c>
      <c r="S3630" s="1" t="s">
        <v>16937</v>
      </c>
      <c r="T3630" s="1" t="s">
        <v>4412</v>
      </c>
      <c r="V3630" s="18">
        <v>0</v>
      </c>
      <c r="W3630" s="18">
        <v>1.7800925925925925E-2</v>
      </c>
      <c r="X3630" s="18">
        <v>1.7800925925925925E-2</v>
      </c>
    </row>
    <row r="3631" spans="1:24" hidden="1" x14ac:dyDescent="0.2">
      <c r="A3631" s="1" t="s">
        <v>18132</v>
      </c>
      <c r="B3631" s="1" t="s">
        <v>132</v>
      </c>
      <c r="C3631" s="1" t="s">
        <v>256</v>
      </c>
      <c r="D3631" s="1" t="s">
        <v>257</v>
      </c>
      <c r="E3631" s="1" t="s">
        <v>258</v>
      </c>
      <c r="F3631" s="1" t="s">
        <v>174</v>
      </c>
      <c r="G3631" s="1" t="s">
        <v>116</v>
      </c>
      <c r="H3631" s="1" t="s">
        <v>40</v>
      </c>
      <c r="I3631" s="1" t="s">
        <v>117</v>
      </c>
      <c r="J3631" s="1" t="s">
        <v>81</v>
      </c>
      <c r="K3631" s="1" t="s">
        <v>259</v>
      </c>
      <c r="L3631" s="1" t="s">
        <v>464</v>
      </c>
      <c r="M3631" s="1" t="s">
        <v>18133</v>
      </c>
      <c r="N3631" s="1" t="s">
        <v>18134</v>
      </c>
      <c r="O3631" s="1" t="s">
        <v>122</v>
      </c>
      <c r="P3631" s="1" t="s">
        <v>199</v>
      </c>
      <c r="Q3631" s="1" t="s">
        <v>115</v>
      </c>
      <c r="R3631" s="1" t="s">
        <v>18135</v>
      </c>
      <c r="S3631" s="1" t="s">
        <v>16937</v>
      </c>
      <c r="T3631" s="1" t="s">
        <v>4412</v>
      </c>
      <c r="V3631" s="18">
        <v>0</v>
      </c>
      <c r="W3631" s="18">
        <v>1.6851851851851851E-2</v>
      </c>
      <c r="X3631" s="18">
        <v>1.6851851851851851E-2</v>
      </c>
    </row>
    <row r="3632" spans="1:24" x14ac:dyDescent="0.2">
      <c r="A3632" s="1" t="s">
        <v>15981</v>
      </c>
      <c r="B3632" s="1" t="s">
        <v>115</v>
      </c>
      <c r="C3632" s="1" t="s">
        <v>13</v>
      </c>
      <c r="D3632" s="1" t="s">
        <v>243</v>
      </c>
      <c r="E3632" s="1" t="s">
        <v>37</v>
      </c>
      <c r="F3632" s="1" t="s">
        <v>191</v>
      </c>
      <c r="G3632" s="1" t="s">
        <v>116</v>
      </c>
      <c r="H3632" s="1" t="s">
        <v>40</v>
      </c>
      <c r="I3632" s="1" t="s">
        <v>117</v>
      </c>
      <c r="J3632" s="1" t="s">
        <v>81</v>
      </c>
      <c r="K3632" s="1" t="s">
        <v>13977</v>
      </c>
      <c r="L3632" s="1" t="s">
        <v>15985</v>
      </c>
      <c r="M3632" s="1" t="s">
        <v>18136</v>
      </c>
      <c r="N3632" s="1" t="s">
        <v>18137</v>
      </c>
      <c r="O3632" s="1" t="s">
        <v>122</v>
      </c>
      <c r="P3632" s="1" t="s">
        <v>266</v>
      </c>
      <c r="Q3632" s="1" t="s">
        <v>341</v>
      </c>
      <c r="R3632" s="1" t="s">
        <v>18138</v>
      </c>
      <c r="S3632" s="1" t="s">
        <v>16937</v>
      </c>
      <c r="T3632" s="1" t="s">
        <v>18139</v>
      </c>
      <c r="U3632" s="1" t="s">
        <v>18140</v>
      </c>
      <c r="V3632" s="18">
        <v>1.7828587962962963</v>
      </c>
      <c r="W3632" s="18">
        <v>2.1512152777777778</v>
      </c>
      <c r="X3632" s="18">
        <v>0.36835648148148148</v>
      </c>
    </row>
    <row r="3633" spans="1:24" hidden="1" x14ac:dyDescent="0.2">
      <c r="A3633" s="1" t="s">
        <v>18141</v>
      </c>
      <c r="B3633" s="1" t="s">
        <v>132</v>
      </c>
      <c r="C3633" s="1" t="s">
        <v>242</v>
      </c>
      <c r="D3633" s="1" t="s">
        <v>251</v>
      </c>
      <c r="E3633" s="1" t="s">
        <v>271</v>
      </c>
      <c r="F3633" s="1" t="s">
        <v>272</v>
      </c>
      <c r="G3633" s="1" t="s">
        <v>110</v>
      </c>
      <c r="H3633" s="1" t="s">
        <v>50</v>
      </c>
      <c r="I3633" s="1" t="s">
        <v>109</v>
      </c>
      <c r="J3633" s="1" t="s">
        <v>4186</v>
      </c>
      <c r="K3633" s="1" t="s">
        <v>114</v>
      </c>
      <c r="L3633" s="1" t="s">
        <v>273</v>
      </c>
      <c r="M3633" s="1" t="s">
        <v>18142</v>
      </c>
      <c r="N3633" s="1" t="s">
        <v>18143</v>
      </c>
      <c r="O3633" s="1" t="s">
        <v>122</v>
      </c>
      <c r="P3633" s="1" t="s">
        <v>266</v>
      </c>
      <c r="Q3633" s="1" t="s">
        <v>274</v>
      </c>
      <c r="R3633" s="1" t="s">
        <v>18144</v>
      </c>
      <c r="S3633" s="1" t="s">
        <v>17060</v>
      </c>
      <c r="T3633" s="1" t="s">
        <v>275</v>
      </c>
      <c r="U3633" s="1" t="s">
        <v>276</v>
      </c>
      <c r="V3633" s="18">
        <v>0</v>
      </c>
      <c r="W3633" s="18">
        <v>0</v>
      </c>
      <c r="X3633" s="18">
        <v>0</v>
      </c>
    </row>
    <row r="3634" spans="1:24" x14ac:dyDescent="0.2">
      <c r="A3634" s="1" t="s">
        <v>16048</v>
      </c>
      <c r="B3634" s="1" t="s">
        <v>167</v>
      </c>
      <c r="C3634" s="1" t="s">
        <v>22</v>
      </c>
      <c r="D3634" s="1" t="s">
        <v>22</v>
      </c>
      <c r="E3634" s="1" t="s">
        <v>47</v>
      </c>
      <c r="F3634" s="1" t="s">
        <v>205</v>
      </c>
      <c r="G3634" s="1" t="s">
        <v>110</v>
      </c>
      <c r="H3634" s="1" t="s">
        <v>50</v>
      </c>
      <c r="I3634" s="1" t="s">
        <v>109</v>
      </c>
      <c r="J3634" s="1" t="s">
        <v>81</v>
      </c>
      <c r="K3634" s="1" t="s">
        <v>129</v>
      </c>
      <c r="L3634" s="1" t="s">
        <v>16053</v>
      </c>
      <c r="M3634" s="1" t="s">
        <v>18145</v>
      </c>
      <c r="N3634" s="1" t="s">
        <v>18146</v>
      </c>
      <c r="O3634" s="1" t="s">
        <v>122</v>
      </c>
      <c r="P3634" s="1" t="s">
        <v>279</v>
      </c>
      <c r="Q3634" s="1" t="s">
        <v>280</v>
      </c>
      <c r="R3634" s="1" t="s">
        <v>18147</v>
      </c>
      <c r="S3634" s="1" t="s">
        <v>17060</v>
      </c>
      <c r="T3634" s="1" t="s">
        <v>332</v>
      </c>
      <c r="U3634" s="1" t="s">
        <v>332</v>
      </c>
      <c r="V3634" s="18">
        <v>0</v>
      </c>
      <c r="W3634" s="18">
        <v>1.2037037037037038E-3</v>
      </c>
      <c r="X3634" s="18">
        <v>1.2037037037037038E-3</v>
      </c>
    </row>
    <row r="3635" spans="1:24" hidden="1" x14ac:dyDescent="0.2">
      <c r="A3635" s="1" t="s">
        <v>18148</v>
      </c>
      <c r="B3635" s="1" t="s">
        <v>132</v>
      </c>
      <c r="C3635" s="1" t="s">
        <v>295</v>
      </c>
      <c r="D3635" s="1" t="s">
        <v>251</v>
      </c>
      <c r="E3635" s="1" t="s">
        <v>5560</v>
      </c>
      <c r="F3635" s="1" t="s">
        <v>5561</v>
      </c>
      <c r="G3635" s="1" t="s">
        <v>110</v>
      </c>
      <c r="H3635" s="1" t="s">
        <v>50</v>
      </c>
      <c r="I3635" s="1" t="s">
        <v>109</v>
      </c>
      <c r="J3635" s="1" t="s">
        <v>4186</v>
      </c>
      <c r="K3635" s="1" t="s">
        <v>114</v>
      </c>
      <c r="L3635" s="1" t="s">
        <v>5789</v>
      </c>
      <c r="M3635" s="1" t="s">
        <v>18149</v>
      </c>
      <c r="N3635" s="1" t="s">
        <v>18150</v>
      </c>
      <c r="O3635" s="1" t="s">
        <v>122</v>
      </c>
      <c r="P3635" s="1" t="s">
        <v>266</v>
      </c>
      <c r="Q3635" s="1" t="s">
        <v>274</v>
      </c>
      <c r="R3635" s="1" t="s">
        <v>18151</v>
      </c>
      <c r="S3635" s="1" t="s">
        <v>16943</v>
      </c>
      <c r="U3635" s="1" t="s">
        <v>17612</v>
      </c>
      <c r="V3635" s="18">
        <v>0</v>
      </c>
      <c r="W3635" s="18">
        <v>0</v>
      </c>
      <c r="X3635" s="18">
        <v>0</v>
      </c>
    </row>
    <row r="3636" spans="1:24" hidden="1" x14ac:dyDescent="0.2">
      <c r="A3636" s="1" t="s">
        <v>15883</v>
      </c>
      <c r="B3636" s="1" t="s">
        <v>124</v>
      </c>
      <c r="C3636" s="1" t="s">
        <v>18</v>
      </c>
      <c r="D3636" s="1" t="s">
        <v>277</v>
      </c>
      <c r="E3636" s="1" t="s">
        <v>60</v>
      </c>
      <c r="F3636" s="1" t="s">
        <v>125</v>
      </c>
      <c r="G3636" s="1" t="s">
        <v>123</v>
      </c>
      <c r="H3636" s="1" t="s">
        <v>50</v>
      </c>
      <c r="I3636" s="1" t="s">
        <v>109</v>
      </c>
      <c r="J3636" s="1" t="s">
        <v>80</v>
      </c>
      <c r="K3636" s="1" t="s">
        <v>129</v>
      </c>
      <c r="L3636" s="1" t="s">
        <v>15886</v>
      </c>
      <c r="M3636" s="1" t="s">
        <v>18152</v>
      </c>
      <c r="N3636" s="1" t="s">
        <v>18152</v>
      </c>
      <c r="O3636" s="1" t="s">
        <v>122</v>
      </c>
      <c r="P3636" s="1" t="s">
        <v>278</v>
      </c>
      <c r="Q3636" s="1" t="s">
        <v>278</v>
      </c>
      <c r="R3636" s="1" t="s">
        <v>18153</v>
      </c>
      <c r="S3636" s="1" t="s">
        <v>16937</v>
      </c>
      <c r="T3636" s="1" t="s">
        <v>18154</v>
      </c>
      <c r="U3636" s="1" t="s">
        <v>18155</v>
      </c>
      <c r="V3636" s="18">
        <v>0.83840277777777783</v>
      </c>
      <c r="W3636" s="18">
        <v>0.86976851851851855</v>
      </c>
      <c r="X3636" s="18">
        <v>3.1365740740740743E-2</v>
      </c>
    </row>
    <row r="3637" spans="1:24" x14ac:dyDescent="0.2">
      <c r="A3637" s="1" t="s">
        <v>15887</v>
      </c>
      <c r="B3637" s="1" t="s">
        <v>112</v>
      </c>
      <c r="C3637" s="1" t="s">
        <v>18</v>
      </c>
      <c r="D3637" s="1" t="s">
        <v>18</v>
      </c>
      <c r="E3637" s="1" t="s">
        <v>499</v>
      </c>
      <c r="F3637" s="1" t="s">
        <v>1770</v>
      </c>
      <c r="G3637" s="1" t="s">
        <v>110</v>
      </c>
      <c r="H3637" s="1" t="s">
        <v>50</v>
      </c>
      <c r="I3637" s="1" t="s">
        <v>109</v>
      </c>
      <c r="J3637" s="1" t="s">
        <v>81</v>
      </c>
      <c r="K3637" s="1" t="s">
        <v>111</v>
      </c>
      <c r="L3637" s="1" t="s">
        <v>15891</v>
      </c>
      <c r="M3637" s="1" t="s">
        <v>18156</v>
      </c>
      <c r="N3637" s="1" t="s">
        <v>18157</v>
      </c>
      <c r="O3637" s="1" t="s">
        <v>122</v>
      </c>
      <c r="P3637" s="1" t="s">
        <v>266</v>
      </c>
      <c r="Q3637" s="1" t="s">
        <v>267</v>
      </c>
      <c r="R3637" s="1" t="s">
        <v>18158</v>
      </c>
      <c r="S3637" s="1" t="s">
        <v>16937</v>
      </c>
      <c r="T3637" s="1" t="s">
        <v>6339</v>
      </c>
      <c r="U3637" s="1" t="s">
        <v>6339</v>
      </c>
      <c r="V3637" s="18">
        <v>0</v>
      </c>
      <c r="W3637" s="18">
        <v>3.2060185185185186E-3</v>
      </c>
      <c r="X3637" s="18">
        <v>3.2060185185185186E-3</v>
      </c>
    </row>
    <row r="3638" spans="1:24" hidden="1" x14ac:dyDescent="0.2">
      <c r="A3638" s="1" t="s">
        <v>18159</v>
      </c>
      <c r="B3638" s="1" t="s">
        <v>164</v>
      </c>
      <c r="C3638" s="1" t="s">
        <v>242</v>
      </c>
      <c r="D3638" s="1" t="s">
        <v>251</v>
      </c>
      <c r="E3638" s="1" t="s">
        <v>286</v>
      </c>
      <c r="F3638" s="1" t="s">
        <v>287</v>
      </c>
      <c r="G3638" s="1" t="s">
        <v>110</v>
      </c>
      <c r="H3638" s="1" t="s">
        <v>50</v>
      </c>
      <c r="I3638" s="1" t="s">
        <v>109</v>
      </c>
      <c r="J3638" s="1" t="s">
        <v>81</v>
      </c>
      <c r="K3638" s="1" t="s">
        <v>114</v>
      </c>
      <c r="L3638" s="1" t="s">
        <v>18160</v>
      </c>
      <c r="M3638" s="1" t="s">
        <v>18161</v>
      </c>
      <c r="N3638" s="1" t="s">
        <v>18162</v>
      </c>
      <c r="O3638" s="1" t="s">
        <v>122</v>
      </c>
      <c r="P3638" s="1" t="s">
        <v>246</v>
      </c>
      <c r="Q3638" s="1" t="s">
        <v>247</v>
      </c>
      <c r="R3638" s="1" t="s">
        <v>18163</v>
      </c>
      <c r="S3638" s="1" t="s">
        <v>16794</v>
      </c>
      <c r="T3638" s="1" t="s">
        <v>18164</v>
      </c>
      <c r="U3638" s="1" t="s">
        <v>276</v>
      </c>
      <c r="V3638" s="18">
        <v>0</v>
      </c>
      <c r="W3638" s="18">
        <v>1.238425925925926E-3</v>
      </c>
      <c r="X3638" s="18">
        <v>1.238425925925926E-3</v>
      </c>
    </row>
    <row r="3639" spans="1:24" x14ac:dyDescent="0.2">
      <c r="A3639" s="1" t="s">
        <v>15585</v>
      </c>
      <c r="B3639" s="1" t="s">
        <v>115</v>
      </c>
      <c r="C3639" s="1" t="s">
        <v>14</v>
      </c>
      <c r="D3639" s="1" t="s">
        <v>243</v>
      </c>
      <c r="E3639" s="1" t="s">
        <v>51</v>
      </c>
      <c r="F3639" s="1" t="s">
        <v>144</v>
      </c>
      <c r="G3639" s="1" t="s">
        <v>116</v>
      </c>
      <c r="H3639" s="1" t="s">
        <v>40</v>
      </c>
      <c r="I3639" s="1" t="s">
        <v>117</v>
      </c>
      <c r="J3639" s="1" t="s">
        <v>81</v>
      </c>
      <c r="K3639" s="1" t="s">
        <v>111</v>
      </c>
      <c r="L3639" s="1" t="s">
        <v>15589</v>
      </c>
      <c r="M3639" s="1" t="s">
        <v>18165</v>
      </c>
      <c r="N3639" s="1" t="s">
        <v>18166</v>
      </c>
      <c r="O3639" s="1" t="s">
        <v>122</v>
      </c>
      <c r="P3639" s="1" t="s">
        <v>246</v>
      </c>
      <c r="Q3639" s="1" t="s">
        <v>247</v>
      </c>
      <c r="R3639" s="1" t="s">
        <v>18167</v>
      </c>
      <c r="S3639" s="1" t="s">
        <v>16904</v>
      </c>
      <c r="T3639" s="1" t="s">
        <v>18168</v>
      </c>
      <c r="U3639" s="1" t="s">
        <v>18169</v>
      </c>
      <c r="V3639" s="18">
        <v>0.64121527777777776</v>
      </c>
      <c r="W3639" s="18">
        <v>0.69329861111111113</v>
      </c>
      <c r="X3639" s="18">
        <v>5.2083333333333336E-2</v>
      </c>
    </row>
    <row r="3640" spans="1:24" x14ac:dyDescent="0.2">
      <c r="A3640" s="1" t="s">
        <v>15701</v>
      </c>
      <c r="B3640" s="1" t="s">
        <v>112</v>
      </c>
      <c r="C3640" s="1" t="s">
        <v>18</v>
      </c>
      <c r="D3640" s="1" t="s">
        <v>18</v>
      </c>
      <c r="E3640" s="1" t="s">
        <v>60</v>
      </c>
      <c r="F3640" s="1" t="s">
        <v>445</v>
      </c>
      <c r="G3640" s="1" t="s">
        <v>110</v>
      </c>
      <c r="H3640" s="1" t="s">
        <v>50</v>
      </c>
      <c r="I3640" s="1" t="s">
        <v>109</v>
      </c>
      <c r="J3640" s="1" t="s">
        <v>81</v>
      </c>
      <c r="K3640" s="1" t="s">
        <v>111</v>
      </c>
      <c r="L3640" s="1" t="s">
        <v>15705</v>
      </c>
      <c r="M3640" s="1" t="s">
        <v>18170</v>
      </c>
      <c r="N3640" s="1" t="s">
        <v>18171</v>
      </c>
      <c r="O3640" s="1" t="s">
        <v>122</v>
      </c>
      <c r="P3640" s="1" t="s">
        <v>266</v>
      </c>
      <c r="Q3640" s="1" t="s">
        <v>267</v>
      </c>
      <c r="R3640" s="1" t="s">
        <v>18172</v>
      </c>
      <c r="S3640" s="1" t="s">
        <v>16850</v>
      </c>
      <c r="T3640" s="1" t="s">
        <v>15705</v>
      </c>
      <c r="U3640" s="1" t="s">
        <v>18173</v>
      </c>
      <c r="V3640" s="18">
        <v>3.0233564814814815</v>
      </c>
      <c r="W3640" s="18">
        <v>3.0240046296296295</v>
      </c>
      <c r="X3640" s="18">
        <v>6.4814814814814813E-4</v>
      </c>
    </row>
    <row r="3641" spans="1:24" x14ac:dyDescent="0.2">
      <c r="A3641" s="1" t="s">
        <v>13893</v>
      </c>
      <c r="B3641" s="1" t="s">
        <v>112</v>
      </c>
      <c r="C3641" s="1" t="s">
        <v>18</v>
      </c>
      <c r="D3641" s="1" t="s">
        <v>18</v>
      </c>
      <c r="E3641" s="1" t="s">
        <v>499</v>
      </c>
      <c r="F3641" s="1" t="s">
        <v>1770</v>
      </c>
      <c r="G3641" s="1" t="s">
        <v>110</v>
      </c>
      <c r="H3641" s="1" t="s">
        <v>50</v>
      </c>
      <c r="I3641" s="1" t="s">
        <v>109</v>
      </c>
      <c r="J3641" s="1" t="s">
        <v>81</v>
      </c>
      <c r="K3641" s="1" t="s">
        <v>111</v>
      </c>
      <c r="L3641" s="1" t="s">
        <v>13897</v>
      </c>
      <c r="M3641" s="1" t="s">
        <v>18174</v>
      </c>
      <c r="N3641" s="1" t="s">
        <v>18175</v>
      </c>
      <c r="O3641" s="1" t="s">
        <v>122</v>
      </c>
      <c r="P3641" s="1" t="s">
        <v>266</v>
      </c>
      <c r="Q3641" s="1" t="s">
        <v>267</v>
      </c>
      <c r="R3641" s="1" t="s">
        <v>18176</v>
      </c>
      <c r="S3641" s="1" t="s">
        <v>16772</v>
      </c>
      <c r="T3641" s="1" t="s">
        <v>13897</v>
      </c>
      <c r="U3641" s="1" t="s">
        <v>6891</v>
      </c>
      <c r="V3641" s="18">
        <v>0</v>
      </c>
      <c r="W3641" s="18">
        <v>4.1319444444444442E-3</v>
      </c>
      <c r="X3641" s="18">
        <v>4.1319444444444442E-3</v>
      </c>
    </row>
    <row r="3642" spans="1:24" x14ac:dyDescent="0.2">
      <c r="A3642" s="1" t="s">
        <v>13916</v>
      </c>
      <c r="B3642" s="1" t="s">
        <v>112</v>
      </c>
      <c r="C3642" s="1" t="s">
        <v>18</v>
      </c>
      <c r="D3642" s="1" t="s">
        <v>18</v>
      </c>
      <c r="E3642" s="1" t="s">
        <v>499</v>
      </c>
      <c r="F3642" s="1" t="s">
        <v>1770</v>
      </c>
      <c r="G3642" s="1" t="s">
        <v>110</v>
      </c>
      <c r="H3642" s="1" t="s">
        <v>50</v>
      </c>
      <c r="I3642" s="1" t="s">
        <v>109</v>
      </c>
      <c r="J3642" s="1" t="s">
        <v>81</v>
      </c>
      <c r="K3642" s="1" t="s">
        <v>111</v>
      </c>
      <c r="L3642" s="1" t="s">
        <v>13920</v>
      </c>
      <c r="M3642" s="1" t="s">
        <v>18177</v>
      </c>
      <c r="N3642" s="1" t="s">
        <v>18178</v>
      </c>
      <c r="O3642" s="1" t="s">
        <v>122</v>
      </c>
      <c r="P3642" s="1" t="s">
        <v>266</v>
      </c>
      <c r="Q3642" s="1" t="s">
        <v>267</v>
      </c>
      <c r="R3642" s="1" t="s">
        <v>18179</v>
      </c>
      <c r="S3642" s="1" t="s">
        <v>16772</v>
      </c>
      <c r="T3642" s="1" t="s">
        <v>13920</v>
      </c>
      <c r="U3642" s="1" t="s">
        <v>6339</v>
      </c>
      <c r="V3642" s="18">
        <v>0</v>
      </c>
      <c r="W3642" s="18">
        <v>2.8819444444444444E-3</v>
      </c>
      <c r="X3642" s="18">
        <v>2.8819444444444444E-3</v>
      </c>
    </row>
    <row r="3643" spans="1:24" x14ac:dyDescent="0.2">
      <c r="A3643" s="1" t="s">
        <v>15931</v>
      </c>
      <c r="B3643" s="1" t="s">
        <v>112</v>
      </c>
      <c r="C3643" s="1" t="s">
        <v>18</v>
      </c>
      <c r="D3643" s="1" t="s">
        <v>242</v>
      </c>
      <c r="E3643" s="1" t="s">
        <v>61</v>
      </c>
      <c r="F3643" s="1" t="s">
        <v>453</v>
      </c>
      <c r="G3643" s="1" t="s">
        <v>110</v>
      </c>
      <c r="H3643" s="1" t="s">
        <v>50</v>
      </c>
      <c r="I3643" s="1" t="s">
        <v>109</v>
      </c>
      <c r="J3643" s="1" t="s">
        <v>81</v>
      </c>
      <c r="K3643" s="1" t="s">
        <v>111</v>
      </c>
      <c r="L3643" s="1" t="s">
        <v>15935</v>
      </c>
      <c r="M3643" s="1" t="s">
        <v>18180</v>
      </c>
      <c r="N3643" s="1" t="s">
        <v>18181</v>
      </c>
      <c r="O3643" s="1" t="s">
        <v>122</v>
      </c>
      <c r="P3643" s="1" t="s">
        <v>266</v>
      </c>
      <c r="Q3643" s="1" t="s">
        <v>267</v>
      </c>
      <c r="R3643" s="1" t="s">
        <v>18182</v>
      </c>
      <c r="S3643" s="1" t="s">
        <v>16937</v>
      </c>
      <c r="T3643" s="1" t="s">
        <v>15935</v>
      </c>
      <c r="U3643" s="1" t="s">
        <v>15935</v>
      </c>
      <c r="V3643" s="18">
        <v>0</v>
      </c>
      <c r="W3643" s="18">
        <v>3.5416666666666665E-3</v>
      </c>
      <c r="X3643" s="18">
        <v>3.5416666666666665E-3</v>
      </c>
    </row>
    <row r="3644" spans="1:24" hidden="1" x14ac:dyDescent="0.2">
      <c r="A3644" s="1" t="s">
        <v>18183</v>
      </c>
      <c r="B3644" s="1" t="s">
        <v>132</v>
      </c>
      <c r="C3644" s="1" t="s">
        <v>250</v>
      </c>
      <c r="D3644" s="1" t="s">
        <v>251</v>
      </c>
      <c r="E3644" s="1" t="s">
        <v>13587</v>
      </c>
      <c r="F3644" s="1" t="s">
        <v>367</v>
      </c>
      <c r="G3644" s="1" t="s">
        <v>159</v>
      </c>
      <c r="H3644" s="1" t="s">
        <v>36</v>
      </c>
      <c r="I3644" s="1" t="s">
        <v>84</v>
      </c>
      <c r="J3644" s="1" t="s">
        <v>81</v>
      </c>
      <c r="K3644" s="1" t="s">
        <v>129</v>
      </c>
      <c r="L3644" s="1" t="s">
        <v>18184</v>
      </c>
      <c r="M3644" s="1" t="s">
        <v>18185</v>
      </c>
      <c r="N3644" s="1" t="s">
        <v>18186</v>
      </c>
      <c r="O3644" s="1" t="s">
        <v>122</v>
      </c>
      <c r="P3644" s="1" t="s">
        <v>246</v>
      </c>
      <c r="Q3644" s="1" t="s">
        <v>247</v>
      </c>
      <c r="R3644" s="1" t="s">
        <v>18187</v>
      </c>
      <c r="S3644" s="1" t="s">
        <v>17060</v>
      </c>
      <c r="T3644" s="1" t="s">
        <v>18184</v>
      </c>
      <c r="U3644" s="1" t="s">
        <v>18188</v>
      </c>
      <c r="V3644" s="18">
        <v>0.40673611111111113</v>
      </c>
      <c r="W3644" s="18">
        <v>0.40804398148148147</v>
      </c>
      <c r="X3644" s="18">
        <v>1.3078703703703703E-3</v>
      </c>
    </row>
    <row r="3645" spans="1:24" hidden="1" x14ac:dyDescent="0.2">
      <c r="A3645" s="1" t="s">
        <v>18189</v>
      </c>
      <c r="B3645" s="1" t="s">
        <v>132</v>
      </c>
      <c r="C3645" s="1" t="s">
        <v>250</v>
      </c>
      <c r="D3645" s="1" t="s">
        <v>251</v>
      </c>
      <c r="E3645" s="1" t="s">
        <v>268</v>
      </c>
      <c r="F3645" s="1" t="s">
        <v>367</v>
      </c>
      <c r="G3645" s="1" t="s">
        <v>110</v>
      </c>
      <c r="H3645" s="1" t="s">
        <v>50</v>
      </c>
      <c r="I3645" s="1" t="s">
        <v>109</v>
      </c>
      <c r="J3645" s="1" t="s">
        <v>81</v>
      </c>
      <c r="K3645" s="1" t="s">
        <v>129</v>
      </c>
      <c r="L3645" s="1" t="s">
        <v>18190</v>
      </c>
      <c r="M3645" s="1" t="s">
        <v>18191</v>
      </c>
      <c r="N3645" s="1" t="s">
        <v>18192</v>
      </c>
      <c r="O3645" s="1" t="s">
        <v>122</v>
      </c>
      <c r="P3645" s="1" t="s">
        <v>246</v>
      </c>
      <c r="Q3645" s="1" t="s">
        <v>247</v>
      </c>
      <c r="R3645" s="1" t="s">
        <v>18193</v>
      </c>
      <c r="S3645" s="1" t="s">
        <v>16904</v>
      </c>
      <c r="T3645" s="1" t="s">
        <v>18190</v>
      </c>
      <c r="U3645" s="1" t="s">
        <v>439</v>
      </c>
      <c r="V3645" s="18">
        <v>0.32099537037037035</v>
      </c>
      <c r="W3645" s="18">
        <v>0.32251157407407405</v>
      </c>
      <c r="X3645" s="18">
        <v>1.5162037037037036E-3</v>
      </c>
    </row>
    <row r="3646" spans="1:24" x14ac:dyDescent="0.2">
      <c r="A3646" s="1" t="s">
        <v>15604</v>
      </c>
      <c r="B3646" s="1" t="s">
        <v>112</v>
      </c>
      <c r="C3646" s="1" t="s">
        <v>19</v>
      </c>
      <c r="D3646" s="1" t="s">
        <v>17</v>
      </c>
      <c r="E3646" s="1" t="s">
        <v>64</v>
      </c>
      <c r="F3646" s="1" t="s">
        <v>212</v>
      </c>
      <c r="G3646" s="1" t="s">
        <v>110</v>
      </c>
      <c r="H3646" s="1" t="s">
        <v>50</v>
      </c>
      <c r="I3646" s="1" t="s">
        <v>109</v>
      </c>
      <c r="J3646" s="1" t="s">
        <v>81</v>
      </c>
      <c r="K3646" s="1" t="s">
        <v>129</v>
      </c>
      <c r="L3646" s="1" t="s">
        <v>15608</v>
      </c>
      <c r="M3646" s="1" t="s">
        <v>18194</v>
      </c>
      <c r="N3646" s="1" t="s">
        <v>18195</v>
      </c>
      <c r="O3646" s="1" t="s">
        <v>122</v>
      </c>
      <c r="P3646" s="1" t="s">
        <v>266</v>
      </c>
      <c r="Q3646" s="1" t="s">
        <v>267</v>
      </c>
      <c r="R3646" s="1" t="s">
        <v>18196</v>
      </c>
      <c r="S3646" s="1" t="s">
        <v>16904</v>
      </c>
      <c r="T3646" s="1" t="s">
        <v>18197</v>
      </c>
      <c r="U3646" s="1" t="s">
        <v>18198</v>
      </c>
      <c r="V3646" s="18">
        <v>0.22510416666666666</v>
      </c>
      <c r="W3646" s="18">
        <v>0.22695601851851852</v>
      </c>
      <c r="X3646" s="18">
        <v>1.8518518518518519E-3</v>
      </c>
    </row>
    <row r="3647" spans="1:24" hidden="1" x14ac:dyDescent="0.2">
      <c r="A3647" s="1" t="s">
        <v>18199</v>
      </c>
      <c r="B3647" s="1" t="s">
        <v>132</v>
      </c>
      <c r="C3647" s="1" t="s">
        <v>256</v>
      </c>
      <c r="D3647" s="1" t="s">
        <v>374</v>
      </c>
      <c r="E3647" s="1" t="s">
        <v>258</v>
      </c>
      <c r="F3647" s="1" t="s">
        <v>442</v>
      </c>
      <c r="G3647" s="1" t="s">
        <v>116</v>
      </c>
      <c r="H3647" s="1" t="s">
        <v>40</v>
      </c>
      <c r="I3647" s="1" t="s">
        <v>117</v>
      </c>
      <c r="J3647" s="1" t="s">
        <v>81</v>
      </c>
      <c r="K3647" s="1" t="s">
        <v>308</v>
      </c>
      <c r="L3647" s="1" t="s">
        <v>18200</v>
      </c>
      <c r="M3647" s="1" t="s">
        <v>18201</v>
      </c>
      <c r="N3647" s="1" t="s">
        <v>18202</v>
      </c>
      <c r="O3647" s="1" t="s">
        <v>122</v>
      </c>
      <c r="P3647" s="1" t="s">
        <v>199</v>
      </c>
      <c r="Q3647" s="1" t="s">
        <v>115</v>
      </c>
      <c r="R3647" s="1" t="s">
        <v>18203</v>
      </c>
      <c r="S3647" s="1" t="s">
        <v>16904</v>
      </c>
      <c r="T3647" s="1" t="s">
        <v>18204</v>
      </c>
      <c r="V3647" s="18">
        <v>0</v>
      </c>
      <c r="W3647" s="18">
        <v>7.4074074074074077E-3</v>
      </c>
      <c r="X3647" s="18">
        <v>7.4074074074074077E-3</v>
      </c>
    </row>
    <row r="3648" spans="1:24" x14ac:dyDescent="0.2">
      <c r="A3648" s="1" t="s">
        <v>15364</v>
      </c>
      <c r="B3648" s="1" t="s">
        <v>167</v>
      </c>
      <c r="C3648" s="1" t="s">
        <v>22</v>
      </c>
      <c r="D3648" s="1" t="s">
        <v>243</v>
      </c>
      <c r="E3648" s="1" t="s">
        <v>46</v>
      </c>
      <c r="F3648" s="1" t="s">
        <v>144</v>
      </c>
      <c r="G3648" s="1" t="s">
        <v>116</v>
      </c>
      <c r="H3648" s="1" t="s">
        <v>40</v>
      </c>
      <c r="I3648" s="1" t="s">
        <v>117</v>
      </c>
      <c r="J3648" s="1" t="s">
        <v>81</v>
      </c>
      <c r="K3648" s="1" t="s">
        <v>170</v>
      </c>
      <c r="L3648" s="1" t="s">
        <v>15368</v>
      </c>
      <c r="M3648" s="1" t="s">
        <v>18205</v>
      </c>
      <c r="N3648" s="1" t="s">
        <v>18206</v>
      </c>
      <c r="O3648" s="1" t="s">
        <v>122</v>
      </c>
      <c r="P3648" s="1" t="s">
        <v>266</v>
      </c>
      <c r="Q3648" s="1" t="s">
        <v>330</v>
      </c>
      <c r="R3648" s="1" t="s">
        <v>18207</v>
      </c>
      <c r="S3648" s="1" t="s">
        <v>16772</v>
      </c>
      <c r="T3648" s="1" t="s">
        <v>18208</v>
      </c>
      <c r="U3648" s="1" t="s">
        <v>18209</v>
      </c>
      <c r="V3648" s="18">
        <v>8.9525462962962959E-2</v>
      </c>
      <c r="W3648" s="18">
        <v>0.23185185185185186</v>
      </c>
      <c r="X3648" s="18">
        <v>0.14232638888888888</v>
      </c>
    </row>
    <row r="3649" spans="1:24" hidden="1" x14ac:dyDescent="0.2">
      <c r="A3649" s="1" t="s">
        <v>18210</v>
      </c>
      <c r="B3649" s="1" t="s">
        <v>164</v>
      </c>
      <c r="C3649" s="1" t="s">
        <v>242</v>
      </c>
      <c r="D3649" s="1" t="s">
        <v>251</v>
      </c>
      <c r="E3649" s="1" t="s">
        <v>286</v>
      </c>
      <c r="F3649" s="1" t="s">
        <v>287</v>
      </c>
      <c r="G3649" s="1" t="s">
        <v>110</v>
      </c>
      <c r="H3649" s="1" t="s">
        <v>50</v>
      </c>
      <c r="I3649" s="1" t="s">
        <v>109</v>
      </c>
      <c r="J3649" s="1" t="s">
        <v>81</v>
      </c>
      <c r="K3649" s="1" t="s">
        <v>114</v>
      </c>
      <c r="L3649" s="1" t="s">
        <v>14713</v>
      </c>
      <c r="M3649" s="1" t="s">
        <v>18211</v>
      </c>
      <c r="N3649" s="1" t="s">
        <v>18212</v>
      </c>
      <c r="O3649" s="1" t="s">
        <v>122</v>
      </c>
      <c r="P3649" s="1" t="s">
        <v>246</v>
      </c>
      <c r="Q3649" s="1" t="s">
        <v>247</v>
      </c>
      <c r="R3649" s="1" t="s">
        <v>18213</v>
      </c>
      <c r="S3649" s="1" t="s">
        <v>16794</v>
      </c>
      <c r="T3649" s="1" t="s">
        <v>17326</v>
      </c>
      <c r="U3649" s="1" t="s">
        <v>276</v>
      </c>
      <c r="V3649" s="18">
        <v>0</v>
      </c>
      <c r="W3649" s="18">
        <v>2.4305555555555556E-3</v>
      </c>
      <c r="X3649" s="18">
        <v>2.4305555555555556E-3</v>
      </c>
    </row>
    <row r="3650" spans="1:24" hidden="1" x14ac:dyDescent="0.2">
      <c r="A3650" s="1" t="s">
        <v>15787</v>
      </c>
      <c r="B3650" s="1" t="s">
        <v>115</v>
      </c>
      <c r="C3650" s="1" t="s">
        <v>18</v>
      </c>
      <c r="D3650" s="1" t="s">
        <v>243</v>
      </c>
      <c r="E3650" s="1" t="s">
        <v>58</v>
      </c>
      <c r="F3650" s="1" t="s">
        <v>144</v>
      </c>
      <c r="G3650" s="1" t="s">
        <v>116</v>
      </c>
      <c r="H3650" s="1" t="s">
        <v>40</v>
      </c>
      <c r="I3650" s="1" t="s">
        <v>117</v>
      </c>
      <c r="J3650" s="1" t="s">
        <v>80</v>
      </c>
      <c r="K3650" s="1" t="s">
        <v>111</v>
      </c>
      <c r="L3650" s="1" t="s">
        <v>15791</v>
      </c>
      <c r="M3650" s="1" t="s">
        <v>18214</v>
      </c>
      <c r="N3650" s="1" t="s">
        <v>18215</v>
      </c>
      <c r="O3650" s="1" t="s">
        <v>122</v>
      </c>
      <c r="P3650" s="1" t="s">
        <v>246</v>
      </c>
      <c r="Q3650" s="1" t="s">
        <v>247</v>
      </c>
      <c r="R3650" s="1" t="s">
        <v>18216</v>
      </c>
      <c r="S3650" s="1" t="s">
        <v>16850</v>
      </c>
      <c r="T3650" s="1" t="s">
        <v>18217</v>
      </c>
      <c r="V3650" s="18">
        <v>0.22458333333333333</v>
      </c>
      <c r="W3650" s="18">
        <v>0.23047453703703705</v>
      </c>
      <c r="X3650" s="18">
        <v>5.8912037037037041E-3</v>
      </c>
    </row>
    <row r="3651" spans="1:24" x14ac:dyDescent="0.2">
      <c r="A3651" s="1" t="s">
        <v>15580</v>
      </c>
      <c r="B3651" s="1" t="s">
        <v>115</v>
      </c>
      <c r="C3651" s="1" t="s">
        <v>22</v>
      </c>
      <c r="D3651" s="1" t="s">
        <v>243</v>
      </c>
      <c r="E3651" s="1" t="s">
        <v>47</v>
      </c>
      <c r="F3651" s="1" t="s">
        <v>144</v>
      </c>
      <c r="G3651" s="1" t="s">
        <v>116</v>
      </c>
      <c r="H3651" s="1" t="s">
        <v>40</v>
      </c>
      <c r="I3651" s="1" t="s">
        <v>117</v>
      </c>
      <c r="J3651" s="1" t="s">
        <v>81</v>
      </c>
      <c r="K3651" s="1" t="s">
        <v>111</v>
      </c>
      <c r="L3651" s="1" t="s">
        <v>15584</v>
      </c>
      <c r="M3651" s="1" t="s">
        <v>18218</v>
      </c>
      <c r="N3651" s="1" t="s">
        <v>18219</v>
      </c>
      <c r="O3651" s="1" t="s">
        <v>122</v>
      </c>
      <c r="P3651" s="1" t="s">
        <v>279</v>
      </c>
      <c r="Q3651" s="1" t="s">
        <v>280</v>
      </c>
      <c r="R3651" s="1" t="s">
        <v>18220</v>
      </c>
      <c r="S3651" s="1" t="s">
        <v>16904</v>
      </c>
      <c r="T3651" s="1" t="s">
        <v>18221</v>
      </c>
      <c r="U3651" s="1" t="s">
        <v>18222</v>
      </c>
      <c r="V3651" s="18">
        <v>0</v>
      </c>
      <c r="W3651" s="18">
        <v>9.0856481481481483E-3</v>
      </c>
      <c r="X3651" s="18">
        <v>9.0856481481481483E-3</v>
      </c>
    </row>
    <row r="3652" spans="1:24" x14ac:dyDescent="0.2">
      <c r="A3652" s="1" t="s">
        <v>15762</v>
      </c>
      <c r="B3652" s="1" t="s">
        <v>112</v>
      </c>
      <c r="C3652" s="1" t="s">
        <v>18</v>
      </c>
      <c r="D3652" s="1" t="s">
        <v>18</v>
      </c>
      <c r="E3652" s="1" t="s">
        <v>499</v>
      </c>
      <c r="F3652" s="1" t="s">
        <v>1770</v>
      </c>
      <c r="G3652" s="1" t="s">
        <v>110</v>
      </c>
      <c r="H3652" s="1" t="s">
        <v>50</v>
      </c>
      <c r="I3652" s="1" t="s">
        <v>109</v>
      </c>
      <c r="J3652" s="1" t="s">
        <v>81</v>
      </c>
      <c r="K3652" s="1" t="s">
        <v>111</v>
      </c>
      <c r="L3652" s="1" t="s">
        <v>15766</v>
      </c>
      <c r="M3652" s="1" t="s">
        <v>18223</v>
      </c>
      <c r="N3652" s="1" t="s">
        <v>18224</v>
      </c>
      <c r="O3652" s="1" t="s">
        <v>122</v>
      </c>
      <c r="P3652" s="1" t="s">
        <v>266</v>
      </c>
      <c r="Q3652" s="1" t="s">
        <v>267</v>
      </c>
      <c r="R3652" s="1" t="s">
        <v>18225</v>
      </c>
      <c r="S3652" s="1" t="s">
        <v>16850</v>
      </c>
      <c r="T3652" s="1" t="s">
        <v>6115</v>
      </c>
      <c r="U3652" s="1" t="s">
        <v>6339</v>
      </c>
      <c r="V3652" s="18">
        <v>0</v>
      </c>
      <c r="W3652" s="18">
        <v>1.8981481481481482E-3</v>
      </c>
      <c r="X3652" s="18">
        <v>1.8981481481481482E-3</v>
      </c>
    </row>
    <row r="3653" spans="1:24" x14ac:dyDescent="0.2">
      <c r="A3653" s="1" t="s">
        <v>15986</v>
      </c>
      <c r="B3653" s="1" t="s">
        <v>115</v>
      </c>
      <c r="C3653" s="1" t="s">
        <v>13</v>
      </c>
      <c r="D3653" s="1" t="s">
        <v>374</v>
      </c>
      <c r="E3653" s="1" t="s">
        <v>37</v>
      </c>
      <c r="F3653" s="1" t="s">
        <v>149</v>
      </c>
      <c r="G3653" s="1" t="s">
        <v>116</v>
      </c>
      <c r="H3653" s="1" t="s">
        <v>40</v>
      </c>
      <c r="I3653" s="1" t="s">
        <v>117</v>
      </c>
      <c r="J3653" s="1" t="s">
        <v>81</v>
      </c>
      <c r="K3653" s="1" t="s">
        <v>488</v>
      </c>
      <c r="L3653" s="1" t="s">
        <v>15990</v>
      </c>
      <c r="M3653" s="1" t="s">
        <v>18226</v>
      </c>
      <c r="N3653" s="1" t="s">
        <v>18227</v>
      </c>
      <c r="O3653" s="1" t="s">
        <v>122</v>
      </c>
      <c r="P3653" s="1" t="s">
        <v>266</v>
      </c>
      <c r="Q3653" s="1" t="s">
        <v>341</v>
      </c>
      <c r="R3653" s="1" t="s">
        <v>18228</v>
      </c>
      <c r="S3653" s="1" t="s">
        <v>16937</v>
      </c>
      <c r="T3653" s="1" t="s">
        <v>18229</v>
      </c>
      <c r="U3653" s="1" t="s">
        <v>18230</v>
      </c>
      <c r="V3653" s="18">
        <v>0.85517361111111112</v>
      </c>
      <c r="W3653" s="18">
        <v>0.87659722222222225</v>
      </c>
      <c r="X3653" s="18">
        <v>2.1423611111111112E-2</v>
      </c>
    </row>
    <row r="3654" spans="1:24" x14ac:dyDescent="0.2">
      <c r="A3654" s="1" t="s">
        <v>16011</v>
      </c>
      <c r="B3654" s="1" t="s">
        <v>115</v>
      </c>
      <c r="C3654" s="1" t="s">
        <v>20</v>
      </c>
      <c r="D3654" s="1" t="s">
        <v>243</v>
      </c>
      <c r="E3654" s="1" t="s">
        <v>68</v>
      </c>
      <c r="F3654" s="1" t="s">
        <v>144</v>
      </c>
      <c r="G3654" s="1" t="s">
        <v>116</v>
      </c>
      <c r="H3654" s="1" t="s">
        <v>40</v>
      </c>
      <c r="I3654" s="1" t="s">
        <v>117</v>
      </c>
      <c r="J3654" s="1" t="s">
        <v>81</v>
      </c>
      <c r="K3654" s="1" t="s">
        <v>111</v>
      </c>
      <c r="L3654" s="1" t="s">
        <v>16015</v>
      </c>
      <c r="M3654" s="1" t="s">
        <v>18231</v>
      </c>
      <c r="N3654" s="1" t="s">
        <v>18232</v>
      </c>
      <c r="O3654" s="1" t="s">
        <v>122</v>
      </c>
      <c r="P3654" s="1" t="s">
        <v>246</v>
      </c>
      <c r="Q3654" s="1" t="s">
        <v>247</v>
      </c>
      <c r="R3654" s="1" t="s">
        <v>18233</v>
      </c>
      <c r="S3654" s="1" t="s">
        <v>16937</v>
      </c>
      <c r="T3654" s="1" t="s">
        <v>18234</v>
      </c>
      <c r="U3654" s="1" t="s">
        <v>18235</v>
      </c>
      <c r="V3654" s="18">
        <v>0.9163310185185185</v>
      </c>
      <c r="W3654" s="18">
        <v>0.93637731481481479</v>
      </c>
      <c r="X3654" s="18">
        <v>2.0046296296296295E-2</v>
      </c>
    </row>
    <row r="3655" spans="1:24" x14ac:dyDescent="0.2">
      <c r="A3655" s="1" t="s">
        <v>15897</v>
      </c>
      <c r="B3655" s="1" t="s">
        <v>199</v>
      </c>
      <c r="C3655" s="1" t="s">
        <v>18</v>
      </c>
      <c r="D3655" s="1" t="s">
        <v>344</v>
      </c>
      <c r="E3655" s="1" t="s">
        <v>57</v>
      </c>
      <c r="F3655" s="1" t="s">
        <v>143</v>
      </c>
      <c r="G3655" s="1" t="s">
        <v>116</v>
      </c>
      <c r="H3655" s="1" t="s">
        <v>40</v>
      </c>
      <c r="I3655" s="1" t="s">
        <v>117</v>
      </c>
      <c r="J3655" s="1" t="s">
        <v>81</v>
      </c>
      <c r="K3655" s="1" t="s">
        <v>129</v>
      </c>
      <c r="L3655" s="1" t="s">
        <v>15900</v>
      </c>
      <c r="M3655" s="1" t="s">
        <v>18236</v>
      </c>
      <c r="N3655" s="1" t="s">
        <v>18236</v>
      </c>
      <c r="O3655" s="1" t="s">
        <v>122</v>
      </c>
      <c r="P3655" s="1" t="s">
        <v>249</v>
      </c>
      <c r="Q3655" s="1" t="s">
        <v>345</v>
      </c>
      <c r="R3655" s="1" t="s">
        <v>18237</v>
      </c>
      <c r="S3655" s="1" t="s">
        <v>16937</v>
      </c>
      <c r="T3655" s="1" t="s">
        <v>18238</v>
      </c>
      <c r="U3655" s="1" t="s">
        <v>18239</v>
      </c>
      <c r="V3655" s="18">
        <v>0</v>
      </c>
      <c r="W3655" s="18">
        <v>3.8437499999999999E-2</v>
      </c>
      <c r="X3655" s="18">
        <v>3.8437499999999999E-2</v>
      </c>
    </row>
    <row r="3656" spans="1:24" hidden="1" x14ac:dyDescent="0.2">
      <c r="A3656" s="1" t="s">
        <v>18240</v>
      </c>
      <c r="B3656" s="1" t="s">
        <v>132</v>
      </c>
      <c r="C3656" s="1" t="s">
        <v>242</v>
      </c>
      <c r="D3656" s="1" t="s">
        <v>251</v>
      </c>
      <c r="E3656" s="1" t="s">
        <v>271</v>
      </c>
      <c r="F3656" s="1" t="s">
        <v>272</v>
      </c>
      <c r="G3656" s="1" t="s">
        <v>110</v>
      </c>
      <c r="H3656" s="1" t="s">
        <v>50</v>
      </c>
      <c r="I3656" s="1" t="s">
        <v>109</v>
      </c>
      <c r="J3656" s="1" t="s">
        <v>4186</v>
      </c>
      <c r="K3656" s="1" t="s">
        <v>114</v>
      </c>
      <c r="L3656" s="1" t="s">
        <v>273</v>
      </c>
      <c r="M3656" s="1" t="s">
        <v>18241</v>
      </c>
      <c r="N3656" s="1" t="s">
        <v>18242</v>
      </c>
      <c r="O3656" s="1" t="s">
        <v>122</v>
      </c>
      <c r="P3656" s="1" t="s">
        <v>266</v>
      </c>
      <c r="Q3656" s="1" t="s">
        <v>274</v>
      </c>
      <c r="R3656" s="1" t="s">
        <v>18243</v>
      </c>
      <c r="S3656" s="1" t="s">
        <v>16937</v>
      </c>
      <c r="T3656" s="1" t="s">
        <v>275</v>
      </c>
      <c r="U3656" s="1" t="s">
        <v>276</v>
      </c>
      <c r="V3656" s="18">
        <v>0</v>
      </c>
      <c r="W3656" s="18">
        <v>0</v>
      </c>
      <c r="X3656" s="18">
        <v>0</v>
      </c>
    </row>
    <row r="3657" spans="1:24" hidden="1" x14ac:dyDescent="0.2">
      <c r="A3657" s="1" t="s">
        <v>18244</v>
      </c>
      <c r="B3657" s="1" t="s">
        <v>132</v>
      </c>
      <c r="C3657" s="1" t="s">
        <v>251</v>
      </c>
      <c r="D3657" s="1" t="s">
        <v>257</v>
      </c>
      <c r="E3657" s="1" t="s">
        <v>320</v>
      </c>
      <c r="F3657" s="1" t="s">
        <v>219</v>
      </c>
      <c r="G3657" s="1" t="s">
        <v>116</v>
      </c>
      <c r="H3657" s="1" t="s">
        <v>40</v>
      </c>
      <c r="I3657" s="1" t="s">
        <v>117</v>
      </c>
      <c r="J3657" s="1" t="s">
        <v>81</v>
      </c>
      <c r="K3657" s="1" t="s">
        <v>285</v>
      </c>
      <c r="L3657" s="1" t="s">
        <v>8050</v>
      </c>
      <c r="M3657" s="1" t="s">
        <v>18245</v>
      </c>
      <c r="N3657" s="1" t="s">
        <v>18246</v>
      </c>
      <c r="O3657" s="1" t="s">
        <v>122</v>
      </c>
      <c r="P3657" s="1" t="s">
        <v>199</v>
      </c>
      <c r="Q3657" s="1" t="s">
        <v>115</v>
      </c>
      <c r="R3657" s="1" t="s">
        <v>18247</v>
      </c>
      <c r="S3657" s="1" t="s">
        <v>16850</v>
      </c>
      <c r="T3657" s="1" t="s">
        <v>18248</v>
      </c>
      <c r="U3657" s="1" t="s">
        <v>262</v>
      </c>
      <c r="V3657" s="18">
        <v>2.3958333333333331E-3</v>
      </c>
      <c r="W3657" s="18">
        <v>1.1157407407407408E-2</v>
      </c>
      <c r="X3657" s="18">
        <v>8.7615740740740744E-3</v>
      </c>
    </row>
    <row r="3658" spans="1:24" hidden="1" x14ac:dyDescent="0.2">
      <c r="A3658" s="1" t="s">
        <v>18249</v>
      </c>
      <c r="B3658" s="1" t="s">
        <v>173</v>
      </c>
      <c r="C3658" s="1" t="s">
        <v>250</v>
      </c>
      <c r="D3658" s="1" t="s">
        <v>251</v>
      </c>
      <c r="E3658" s="1" t="s">
        <v>13587</v>
      </c>
      <c r="F3658" s="1" t="s">
        <v>451</v>
      </c>
      <c r="G3658" s="1" t="s">
        <v>159</v>
      </c>
      <c r="H3658" s="1" t="s">
        <v>36</v>
      </c>
      <c r="I3658" s="1" t="s">
        <v>84</v>
      </c>
      <c r="J3658" s="1" t="s">
        <v>81</v>
      </c>
      <c r="K3658" s="1" t="s">
        <v>114</v>
      </c>
      <c r="L3658" s="1" t="s">
        <v>16994</v>
      </c>
      <c r="M3658" s="1" t="s">
        <v>18250</v>
      </c>
      <c r="N3658" s="1" t="s">
        <v>18251</v>
      </c>
      <c r="O3658" s="1" t="s">
        <v>122</v>
      </c>
      <c r="P3658" s="1" t="s">
        <v>246</v>
      </c>
      <c r="Q3658" s="1" t="s">
        <v>247</v>
      </c>
      <c r="R3658" s="1" t="s">
        <v>18252</v>
      </c>
      <c r="S3658" s="1" t="s">
        <v>16943</v>
      </c>
      <c r="T3658" s="1" t="s">
        <v>17704</v>
      </c>
      <c r="V3658" s="18">
        <v>1.5162037037037036E-3</v>
      </c>
      <c r="W3658" s="18">
        <v>3.4027777777777776E-3</v>
      </c>
      <c r="X3658" s="18">
        <v>1.8865740740740742E-3</v>
      </c>
    </row>
    <row r="3659" spans="1:24" hidden="1" x14ac:dyDescent="0.2">
      <c r="A3659" s="1" t="s">
        <v>18253</v>
      </c>
      <c r="B3659" s="1" t="s">
        <v>164</v>
      </c>
      <c r="C3659" s="1" t="s">
        <v>242</v>
      </c>
      <c r="D3659" s="1" t="s">
        <v>251</v>
      </c>
      <c r="E3659" s="1" t="s">
        <v>286</v>
      </c>
      <c r="F3659" s="1" t="s">
        <v>287</v>
      </c>
      <c r="G3659" s="1" t="s">
        <v>110</v>
      </c>
      <c r="H3659" s="1" t="s">
        <v>50</v>
      </c>
      <c r="I3659" s="1" t="s">
        <v>109</v>
      </c>
      <c r="J3659" s="1" t="s">
        <v>81</v>
      </c>
      <c r="K3659" s="1" t="s">
        <v>114</v>
      </c>
      <c r="L3659" s="1" t="s">
        <v>18160</v>
      </c>
      <c r="M3659" s="1" t="s">
        <v>18254</v>
      </c>
      <c r="N3659" s="1" t="s">
        <v>18255</v>
      </c>
      <c r="O3659" s="1" t="s">
        <v>122</v>
      </c>
      <c r="P3659" s="1" t="s">
        <v>246</v>
      </c>
      <c r="Q3659" s="1" t="s">
        <v>247</v>
      </c>
      <c r="R3659" s="1" t="s">
        <v>18256</v>
      </c>
      <c r="S3659" s="1" t="s">
        <v>16904</v>
      </c>
      <c r="T3659" s="1" t="s">
        <v>18164</v>
      </c>
      <c r="U3659" s="1" t="s">
        <v>276</v>
      </c>
      <c r="V3659" s="18">
        <v>0</v>
      </c>
      <c r="W3659" s="18">
        <v>1.9675925925925924E-3</v>
      </c>
      <c r="X3659" s="18">
        <v>1.9675925925925924E-3</v>
      </c>
    </row>
    <row r="3660" spans="1:24" hidden="1" x14ac:dyDescent="0.2">
      <c r="A3660" s="1" t="s">
        <v>18257</v>
      </c>
      <c r="B3660" s="1" t="s">
        <v>132</v>
      </c>
      <c r="C3660" s="1" t="s">
        <v>256</v>
      </c>
      <c r="D3660" s="1" t="s">
        <v>257</v>
      </c>
      <c r="E3660" s="1" t="s">
        <v>258</v>
      </c>
      <c r="F3660" s="1" t="s">
        <v>461</v>
      </c>
      <c r="G3660" s="1" t="s">
        <v>116</v>
      </c>
      <c r="H3660" s="1" t="s">
        <v>40</v>
      </c>
      <c r="I3660" s="1" t="s">
        <v>117</v>
      </c>
      <c r="J3660" s="1" t="s">
        <v>81</v>
      </c>
      <c r="K3660" s="1" t="s">
        <v>259</v>
      </c>
      <c r="L3660" s="1" t="s">
        <v>260</v>
      </c>
      <c r="M3660" s="1" t="s">
        <v>18258</v>
      </c>
      <c r="N3660" s="1" t="s">
        <v>18259</v>
      </c>
      <c r="O3660" s="1" t="s">
        <v>122</v>
      </c>
      <c r="P3660" s="1" t="s">
        <v>199</v>
      </c>
      <c r="Q3660" s="1" t="s">
        <v>115</v>
      </c>
      <c r="R3660" s="1" t="s">
        <v>18260</v>
      </c>
      <c r="S3660" s="1" t="s">
        <v>16937</v>
      </c>
      <c r="T3660" s="1" t="s">
        <v>6454</v>
      </c>
      <c r="V3660" s="18">
        <v>0.14671296296296296</v>
      </c>
      <c r="W3660" s="18">
        <v>0.17289351851851853</v>
      </c>
      <c r="X3660" s="18">
        <v>2.6180555555555554E-2</v>
      </c>
    </row>
    <row r="3661" spans="1:24" hidden="1" x14ac:dyDescent="0.2">
      <c r="A3661" s="1" t="s">
        <v>18261</v>
      </c>
      <c r="B3661" s="1" t="s">
        <v>164</v>
      </c>
      <c r="C3661" s="1" t="s">
        <v>295</v>
      </c>
      <c r="D3661" s="1" t="s">
        <v>251</v>
      </c>
      <c r="E3661" s="1" t="s">
        <v>261</v>
      </c>
      <c r="F3661" s="1" t="s">
        <v>335</v>
      </c>
      <c r="G3661" s="1" t="s">
        <v>110</v>
      </c>
      <c r="H3661" s="1" t="s">
        <v>50</v>
      </c>
      <c r="I3661" s="1" t="s">
        <v>109</v>
      </c>
      <c r="J3661" s="1" t="s">
        <v>4186</v>
      </c>
      <c r="K3661" s="1" t="s">
        <v>129</v>
      </c>
      <c r="L3661" s="1" t="s">
        <v>336</v>
      </c>
      <c r="M3661" s="1" t="s">
        <v>18262</v>
      </c>
      <c r="N3661" s="1" t="s">
        <v>18263</v>
      </c>
      <c r="O3661" s="1" t="s">
        <v>122</v>
      </c>
      <c r="P3661" s="1" t="s">
        <v>246</v>
      </c>
      <c r="Q3661" s="1" t="s">
        <v>247</v>
      </c>
      <c r="R3661" s="1" t="s">
        <v>18264</v>
      </c>
      <c r="S3661" s="1" t="s">
        <v>16937</v>
      </c>
      <c r="U3661" s="1" t="s">
        <v>6657</v>
      </c>
      <c r="V3661" s="18">
        <v>0</v>
      </c>
      <c r="W3661" s="18">
        <v>0</v>
      </c>
      <c r="X3661" s="18">
        <v>0</v>
      </c>
    </row>
    <row r="3662" spans="1:24" hidden="1" x14ac:dyDescent="0.2">
      <c r="A3662" s="1" t="s">
        <v>18265</v>
      </c>
      <c r="B3662" s="1" t="s">
        <v>132</v>
      </c>
      <c r="C3662" s="1" t="s">
        <v>256</v>
      </c>
      <c r="D3662" s="1" t="s">
        <v>257</v>
      </c>
      <c r="E3662" s="1" t="s">
        <v>258</v>
      </c>
      <c r="F3662" s="1" t="s">
        <v>461</v>
      </c>
      <c r="G3662" s="1" t="s">
        <v>116</v>
      </c>
      <c r="H3662" s="1" t="s">
        <v>40</v>
      </c>
      <c r="I3662" s="1" t="s">
        <v>117</v>
      </c>
      <c r="J3662" s="1" t="s">
        <v>81</v>
      </c>
      <c r="K3662" s="1" t="s">
        <v>259</v>
      </c>
      <c r="L3662" s="1" t="s">
        <v>260</v>
      </c>
      <c r="M3662" s="1" t="s">
        <v>18266</v>
      </c>
      <c r="N3662" s="1" t="s">
        <v>18267</v>
      </c>
      <c r="O3662" s="1" t="s">
        <v>122</v>
      </c>
      <c r="P3662" s="1" t="s">
        <v>199</v>
      </c>
      <c r="Q3662" s="1" t="s">
        <v>115</v>
      </c>
      <c r="R3662" s="1" t="s">
        <v>18268</v>
      </c>
      <c r="S3662" s="1" t="s">
        <v>16794</v>
      </c>
      <c r="T3662" s="1" t="s">
        <v>17368</v>
      </c>
      <c r="V3662" s="18">
        <v>0.21461805555555555</v>
      </c>
      <c r="W3662" s="18">
        <v>0.23104166666666667</v>
      </c>
      <c r="X3662" s="18">
        <v>1.6423611111111111E-2</v>
      </c>
    </row>
    <row r="3663" spans="1:24" hidden="1" x14ac:dyDescent="0.2">
      <c r="A3663" s="1" t="s">
        <v>18269</v>
      </c>
      <c r="B3663" s="1" t="s">
        <v>132</v>
      </c>
      <c r="C3663" s="1" t="s">
        <v>309</v>
      </c>
      <c r="D3663" s="1" t="s">
        <v>257</v>
      </c>
      <c r="E3663" s="1" t="s">
        <v>286</v>
      </c>
      <c r="F3663" s="1" t="s">
        <v>461</v>
      </c>
      <c r="G3663" s="1" t="s">
        <v>116</v>
      </c>
      <c r="H3663" s="1" t="s">
        <v>40</v>
      </c>
      <c r="I3663" s="1" t="s">
        <v>117</v>
      </c>
      <c r="J3663" s="1" t="s">
        <v>81</v>
      </c>
      <c r="K3663" s="1" t="s">
        <v>362</v>
      </c>
      <c r="L3663" s="1" t="s">
        <v>18270</v>
      </c>
      <c r="M3663" s="1" t="s">
        <v>18271</v>
      </c>
      <c r="N3663" s="1" t="s">
        <v>18272</v>
      </c>
      <c r="O3663" s="1" t="s">
        <v>122</v>
      </c>
      <c r="P3663" s="1" t="s">
        <v>199</v>
      </c>
      <c r="Q3663" s="1" t="s">
        <v>115</v>
      </c>
      <c r="R3663" s="1" t="s">
        <v>18273</v>
      </c>
      <c r="S3663" s="1" t="s">
        <v>16943</v>
      </c>
      <c r="T3663" s="1" t="s">
        <v>18274</v>
      </c>
      <c r="U3663" s="1" t="s">
        <v>262</v>
      </c>
      <c r="V3663" s="18">
        <v>1.9212962962962964E-3</v>
      </c>
      <c r="W3663" s="18">
        <v>5.3009259259259259E-3</v>
      </c>
      <c r="X3663" s="18">
        <v>3.3796296296296296E-3</v>
      </c>
    </row>
    <row r="3664" spans="1:24" hidden="1" x14ac:dyDescent="0.2">
      <c r="A3664" s="1" t="s">
        <v>18275</v>
      </c>
      <c r="B3664" s="1" t="s">
        <v>132</v>
      </c>
      <c r="C3664" s="1" t="s">
        <v>309</v>
      </c>
      <c r="D3664" s="1" t="s">
        <v>257</v>
      </c>
      <c r="E3664" s="1" t="s">
        <v>281</v>
      </c>
      <c r="F3664" s="1" t="s">
        <v>461</v>
      </c>
      <c r="G3664" s="1" t="s">
        <v>116</v>
      </c>
      <c r="H3664" s="1" t="s">
        <v>40</v>
      </c>
      <c r="I3664" s="1" t="s">
        <v>117</v>
      </c>
      <c r="J3664" s="1" t="s">
        <v>81</v>
      </c>
      <c r="K3664" s="1" t="s">
        <v>326</v>
      </c>
      <c r="L3664" s="1" t="s">
        <v>520</v>
      </c>
      <c r="M3664" s="1" t="s">
        <v>18276</v>
      </c>
      <c r="N3664" s="1" t="s">
        <v>18277</v>
      </c>
      <c r="O3664" s="1" t="s">
        <v>122</v>
      </c>
      <c r="P3664" s="1" t="s">
        <v>363</v>
      </c>
      <c r="Q3664" s="1" t="s">
        <v>423</v>
      </c>
      <c r="R3664" s="1" t="s">
        <v>18278</v>
      </c>
      <c r="S3664" s="1" t="s">
        <v>16794</v>
      </c>
      <c r="T3664" s="1" t="s">
        <v>18279</v>
      </c>
      <c r="U3664" s="1" t="s">
        <v>519</v>
      </c>
      <c r="V3664" s="18">
        <v>0</v>
      </c>
      <c r="W3664" s="18">
        <v>3.1967592592592596E-2</v>
      </c>
      <c r="X3664" s="18">
        <v>3.1967592592592596E-2</v>
      </c>
    </row>
    <row r="3665" spans="1:24" x14ac:dyDescent="0.2">
      <c r="A3665" s="1" t="s">
        <v>15630</v>
      </c>
      <c r="B3665" s="1" t="s">
        <v>112</v>
      </c>
      <c r="C3665" s="1" t="s">
        <v>18</v>
      </c>
      <c r="D3665" s="1" t="s">
        <v>18</v>
      </c>
      <c r="E3665" s="1" t="s">
        <v>499</v>
      </c>
      <c r="F3665" s="1" t="s">
        <v>1770</v>
      </c>
      <c r="G3665" s="1" t="s">
        <v>110</v>
      </c>
      <c r="H3665" s="1" t="s">
        <v>50</v>
      </c>
      <c r="I3665" s="1" t="s">
        <v>109</v>
      </c>
      <c r="J3665" s="1" t="s">
        <v>81</v>
      </c>
      <c r="K3665" s="1" t="s">
        <v>111</v>
      </c>
      <c r="L3665" s="1" t="s">
        <v>15634</v>
      </c>
      <c r="M3665" s="1" t="s">
        <v>18280</v>
      </c>
      <c r="N3665" s="1" t="s">
        <v>18281</v>
      </c>
      <c r="O3665" s="1" t="s">
        <v>122</v>
      </c>
      <c r="P3665" s="1" t="s">
        <v>266</v>
      </c>
      <c r="Q3665" s="1" t="s">
        <v>267</v>
      </c>
      <c r="R3665" s="1" t="s">
        <v>18282</v>
      </c>
      <c r="S3665" s="1" t="s">
        <v>16904</v>
      </c>
      <c r="T3665" s="1" t="s">
        <v>1987</v>
      </c>
      <c r="U3665" s="1" t="s">
        <v>6891</v>
      </c>
      <c r="V3665" s="18">
        <v>0</v>
      </c>
      <c r="W3665" s="18">
        <v>0.32827546296296295</v>
      </c>
      <c r="X3665" s="18">
        <v>0.32827546296296295</v>
      </c>
    </row>
    <row r="3666" spans="1:24" x14ac:dyDescent="0.2">
      <c r="A3666" s="1" t="s">
        <v>15797</v>
      </c>
      <c r="B3666" s="1" t="s">
        <v>115</v>
      </c>
      <c r="C3666" s="1" t="s">
        <v>22</v>
      </c>
      <c r="D3666" s="1" t="s">
        <v>243</v>
      </c>
      <c r="E3666" s="1" t="s">
        <v>45</v>
      </c>
      <c r="F3666" s="1" t="s">
        <v>144</v>
      </c>
      <c r="G3666" s="1" t="s">
        <v>116</v>
      </c>
      <c r="H3666" s="1" t="s">
        <v>40</v>
      </c>
      <c r="I3666" s="1" t="s">
        <v>117</v>
      </c>
      <c r="J3666" s="1" t="s">
        <v>81</v>
      </c>
      <c r="K3666" s="1" t="s">
        <v>111</v>
      </c>
      <c r="L3666" s="1" t="s">
        <v>15801</v>
      </c>
      <c r="M3666" s="1" t="s">
        <v>18283</v>
      </c>
      <c r="N3666" s="1" t="s">
        <v>18284</v>
      </c>
      <c r="O3666" s="1" t="s">
        <v>122</v>
      </c>
      <c r="P3666" s="1" t="s">
        <v>279</v>
      </c>
      <c r="Q3666" s="1" t="s">
        <v>280</v>
      </c>
      <c r="R3666" s="1" t="s">
        <v>18285</v>
      </c>
      <c r="S3666" s="1" t="s">
        <v>16850</v>
      </c>
      <c r="T3666" s="1" t="s">
        <v>18286</v>
      </c>
      <c r="U3666" s="1" t="s">
        <v>319</v>
      </c>
      <c r="V3666" s="18">
        <v>0</v>
      </c>
      <c r="W3666" s="18">
        <v>6.5798611111111113E-2</v>
      </c>
      <c r="X3666" s="18">
        <v>6.5798611111111113E-2</v>
      </c>
    </row>
    <row r="3667" spans="1:24" hidden="1" x14ac:dyDescent="0.2">
      <c r="A3667" s="1" t="s">
        <v>18287</v>
      </c>
      <c r="B3667" s="1" t="s">
        <v>132</v>
      </c>
      <c r="C3667" s="1" t="s">
        <v>250</v>
      </c>
      <c r="D3667" s="1" t="s">
        <v>251</v>
      </c>
      <c r="E3667" s="1" t="s">
        <v>289</v>
      </c>
      <c r="F3667" s="1" t="s">
        <v>290</v>
      </c>
      <c r="G3667" s="1" t="s">
        <v>110</v>
      </c>
      <c r="H3667" s="1" t="s">
        <v>50</v>
      </c>
      <c r="I3667" s="1" t="s">
        <v>109</v>
      </c>
      <c r="J3667" s="1" t="s">
        <v>81</v>
      </c>
      <c r="K3667" s="1" t="s">
        <v>129</v>
      </c>
      <c r="L3667" s="1" t="s">
        <v>18288</v>
      </c>
      <c r="M3667" s="1" t="s">
        <v>18289</v>
      </c>
      <c r="N3667" s="1" t="s">
        <v>18290</v>
      </c>
      <c r="O3667" s="1" t="s">
        <v>122</v>
      </c>
      <c r="P3667" s="1" t="s">
        <v>246</v>
      </c>
      <c r="Q3667" s="1" t="s">
        <v>247</v>
      </c>
      <c r="R3667" s="1" t="s">
        <v>18291</v>
      </c>
      <c r="S3667" s="1" t="s">
        <v>17060</v>
      </c>
      <c r="T3667" s="1" t="s">
        <v>18292</v>
      </c>
      <c r="U3667" s="1" t="s">
        <v>340</v>
      </c>
      <c r="V3667" s="18">
        <v>1.1273148148148148E-2</v>
      </c>
      <c r="W3667" s="18">
        <v>1.2025462962962963E-2</v>
      </c>
      <c r="X3667" s="18">
        <v>7.5231481481481482E-4</v>
      </c>
    </row>
    <row r="3668" spans="1:24" x14ac:dyDescent="0.2">
      <c r="A3668" s="1" t="s">
        <v>15680</v>
      </c>
      <c r="B3668" s="1" t="s">
        <v>167</v>
      </c>
      <c r="C3668" s="1" t="s">
        <v>22</v>
      </c>
      <c r="D3668" s="1" t="s">
        <v>22</v>
      </c>
      <c r="E3668" s="1" t="s">
        <v>47</v>
      </c>
      <c r="F3668" s="1" t="s">
        <v>205</v>
      </c>
      <c r="G3668" s="1" t="s">
        <v>110</v>
      </c>
      <c r="H3668" s="1" t="s">
        <v>50</v>
      </c>
      <c r="I3668" s="1" t="s">
        <v>109</v>
      </c>
      <c r="J3668" s="1" t="s">
        <v>81</v>
      </c>
      <c r="K3668" s="1" t="s">
        <v>129</v>
      </c>
      <c r="L3668" s="1" t="s">
        <v>15685</v>
      </c>
      <c r="M3668" s="1" t="s">
        <v>18293</v>
      </c>
      <c r="N3668" s="1" t="s">
        <v>18294</v>
      </c>
      <c r="O3668" s="1" t="s">
        <v>122</v>
      </c>
      <c r="P3668" s="1" t="s">
        <v>279</v>
      </c>
      <c r="Q3668" s="1" t="s">
        <v>280</v>
      </c>
      <c r="R3668" s="1" t="s">
        <v>18295</v>
      </c>
      <c r="S3668" s="1" t="s">
        <v>16850</v>
      </c>
      <c r="T3668" s="1" t="s">
        <v>470</v>
      </c>
      <c r="U3668" s="1" t="s">
        <v>470</v>
      </c>
      <c r="V3668" s="18">
        <v>0</v>
      </c>
      <c r="W3668" s="18">
        <v>9.2592592592592596E-4</v>
      </c>
      <c r="X3668" s="18">
        <v>9.2592592592592596E-4</v>
      </c>
    </row>
    <row r="3669" spans="1:24" hidden="1" x14ac:dyDescent="0.2">
      <c r="A3669" s="1" t="s">
        <v>18296</v>
      </c>
      <c r="B3669" s="1" t="s">
        <v>132</v>
      </c>
      <c r="C3669" s="1" t="s">
        <v>309</v>
      </c>
      <c r="D3669" s="1" t="s">
        <v>257</v>
      </c>
      <c r="E3669" s="1" t="s">
        <v>281</v>
      </c>
      <c r="F3669" s="1" t="s">
        <v>174</v>
      </c>
      <c r="G3669" s="1" t="s">
        <v>116</v>
      </c>
      <c r="H3669" s="1" t="s">
        <v>40</v>
      </c>
      <c r="I3669" s="1" t="s">
        <v>117</v>
      </c>
      <c r="J3669" s="1" t="s">
        <v>81</v>
      </c>
      <c r="K3669" s="1" t="s">
        <v>430</v>
      </c>
      <c r="L3669" s="1" t="s">
        <v>4621</v>
      </c>
      <c r="M3669" s="1" t="s">
        <v>18297</v>
      </c>
      <c r="N3669" s="1" t="s">
        <v>18298</v>
      </c>
      <c r="O3669" s="1" t="s">
        <v>122</v>
      </c>
      <c r="P3669" s="1" t="s">
        <v>363</v>
      </c>
      <c r="Q3669" s="1" t="s">
        <v>423</v>
      </c>
      <c r="R3669" s="1" t="s">
        <v>18299</v>
      </c>
      <c r="S3669" s="1" t="s">
        <v>16937</v>
      </c>
      <c r="T3669" s="1" t="s">
        <v>18300</v>
      </c>
      <c r="U3669" s="1" t="s">
        <v>519</v>
      </c>
      <c r="V3669" s="18">
        <v>1.8287037037037036E-2</v>
      </c>
      <c r="W3669" s="18">
        <v>2.417824074074074E-2</v>
      </c>
      <c r="X3669" s="18">
        <v>5.8912037037037041E-3</v>
      </c>
    </row>
    <row r="3670" spans="1:24" hidden="1" x14ac:dyDescent="0.2">
      <c r="A3670" s="1" t="s">
        <v>18301</v>
      </c>
      <c r="B3670" s="1" t="s">
        <v>132</v>
      </c>
      <c r="C3670" s="1" t="s">
        <v>250</v>
      </c>
      <c r="D3670" s="1" t="s">
        <v>251</v>
      </c>
      <c r="E3670" s="1" t="s">
        <v>252</v>
      </c>
      <c r="F3670" s="1" t="s">
        <v>253</v>
      </c>
      <c r="G3670" s="1" t="s">
        <v>159</v>
      </c>
      <c r="H3670" s="1" t="s">
        <v>36</v>
      </c>
      <c r="I3670" s="1" t="s">
        <v>84</v>
      </c>
      <c r="J3670" s="1" t="s">
        <v>81</v>
      </c>
      <c r="K3670" s="1" t="s">
        <v>129</v>
      </c>
      <c r="L3670" s="1" t="s">
        <v>9120</v>
      </c>
      <c r="M3670" s="1" t="s">
        <v>18302</v>
      </c>
      <c r="N3670" s="1" t="s">
        <v>18303</v>
      </c>
      <c r="O3670" s="1" t="s">
        <v>122</v>
      </c>
      <c r="P3670" s="1" t="s">
        <v>246</v>
      </c>
      <c r="Q3670" s="1" t="s">
        <v>247</v>
      </c>
      <c r="R3670" s="1" t="s">
        <v>18304</v>
      </c>
      <c r="S3670" s="1" t="s">
        <v>17060</v>
      </c>
      <c r="T3670" s="1" t="s">
        <v>9120</v>
      </c>
      <c r="U3670" s="1" t="s">
        <v>270</v>
      </c>
      <c r="V3670" s="18">
        <v>3.7858796296296293E-2</v>
      </c>
      <c r="W3670" s="18">
        <v>4.2175925925925929E-2</v>
      </c>
      <c r="X3670" s="18">
        <v>4.31712962962963E-3</v>
      </c>
    </row>
    <row r="3671" spans="1:24" hidden="1" x14ac:dyDescent="0.2">
      <c r="A3671" s="1" t="s">
        <v>18305</v>
      </c>
      <c r="B3671" s="1" t="s">
        <v>164</v>
      </c>
      <c r="C3671" s="1" t="s">
        <v>295</v>
      </c>
      <c r="D3671" s="1" t="s">
        <v>296</v>
      </c>
      <c r="E3671" s="1" t="s">
        <v>297</v>
      </c>
      <c r="F3671" s="1" t="s">
        <v>298</v>
      </c>
      <c r="G3671" s="1" t="s">
        <v>110</v>
      </c>
      <c r="H3671" s="1" t="s">
        <v>50</v>
      </c>
      <c r="I3671" s="1" t="s">
        <v>109</v>
      </c>
      <c r="J3671" s="1" t="s">
        <v>80</v>
      </c>
      <c r="K3671" s="1" t="s">
        <v>129</v>
      </c>
      <c r="L3671" s="1" t="s">
        <v>18306</v>
      </c>
      <c r="M3671" s="1" t="s">
        <v>18307</v>
      </c>
      <c r="N3671" s="1" t="s">
        <v>18308</v>
      </c>
      <c r="O3671" s="1" t="s">
        <v>122</v>
      </c>
      <c r="P3671" s="1" t="s">
        <v>266</v>
      </c>
      <c r="Q3671" s="1" t="s">
        <v>283</v>
      </c>
      <c r="R3671" s="1" t="s">
        <v>18309</v>
      </c>
      <c r="S3671" s="1" t="s">
        <v>16904</v>
      </c>
      <c r="U3671" s="1" t="s">
        <v>17080</v>
      </c>
      <c r="V3671" s="18">
        <v>1.273148148148148E-4</v>
      </c>
      <c r="W3671" s="18">
        <v>1.556712962962963E-2</v>
      </c>
      <c r="X3671" s="18">
        <v>1.5439814814814814E-2</v>
      </c>
    </row>
    <row r="3672" spans="1:24" hidden="1" x14ac:dyDescent="0.2">
      <c r="A3672" s="1" t="s">
        <v>15819</v>
      </c>
      <c r="B3672" s="1" t="s">
        <v>152</v>
      </c>
      <c r="C3672" s="1" t="s">
        <v>17</v>
      </c>
      <c r="D3672" s="1" t="s">
        <v>242</v>
      </c>
      <c r="E3672" s="1" t="s">
        <v>197</v>
      </c>
      <c r="F3672" s="1" t="s">
        <v>198</v>
      </c>
      <c r="G3672" s="1" t="s">
        <v>110</v>
      </c>
      <c r="H3672" s="1" t="s">
        <v>50</v>
      </c>
      <c r="I3672" s="1" t="s">
        <v>109</v>
      </c>
      <c r="J3672" s="1" t="s">
        <v>80</v>
      </c>
      <c r="K3672" s="1" t="s">
        <v>111</v>
      </c>
      <c r="L3672" s="1" t="s">
        <v>15823</v>
      </c>
      <c r="M3672" s="1" t="s">
        <v>18310</v>
      </c>
      <c r="N3672" s="1" t="s">
        <v>18311</v>
      </c>
      <c r="O3672" s="1" t="s">
        <v>122</v>
      </c>
      <c r="P3672" s="1" t="s">
        <v>266</v>
      </c>
      <c r="Q3672" s="1" t="s">
        <v>341</v>
      </c>
      <c r="R3672" s="1" t="s">
        <v>18312</v>
      </c>
      <c r="S3672" s="1" t="s">
        <v>16850</v>
      </c>
      <c r="T3672" s="1" t="s">
        <v>18313</v>
      </c>
      <c r="U3672" s="1" t="s">
        <v>18314</v>
      </c>
      <c r="V3672" s="18">
        <v>0.48657407407407405</v>
      </c>
      <c r="W3672" s="18">
        <v>0.54718750000000005</v>
      </c>
      <c r="X3672" s="18">
        <v>6.0613425925925925E-2</v>
      </c>
    </row>
    <row r="3673" spans="1:24" hidden="1" x14ac:dyDescent="0.2">
      <c r="A3673" s="1" t="s">
        <v>18315</v>
      </c>
      <c r="B3673" s="1" t="s">
        <v>132</v>
      </c>
      <c r="C3673" s="1" t="s">
        <v>256</v>
      </c>
      <c r="D3673" s="1" t="s">
        <v>257</v>
      </c>
      <c r="E3673" s="1" t="s">
        <v>258</v>
      </c>
      <c r="F3673" s="1" t="s">
        <v>461</v>
      </c>
      <c r="G3673" s="1" t="s">
        <v>116</v>
      </c>
      <c r="H3673" s="1" t="s">
        <v>40</v>
      </c>
      <c r="I3673" s="1" t="s">
        <v>117</v>
      </c>
      <c r="J3673" s="1" t="s">
        <v>81</v>
      </c>
      <c r="K3673" s="1" t="s">
        <v>308</v>
      </c>
      <c r="L3673" s="1" t="s">
        <v>429</v>
      </c>
      <c r="M3673" s="1" t="s">
        <v>18316</v>
      </c>
      <c r="N3673" s="1" t="s">
        <v>18317</v>
      </c>
      <c r="O3673" s="1" t="s">
        <v>122</v>
      </c>
      <c r="P3673" s="1" t="s">
        <v>199</v>
      </c>
      <c r="Q3673" s="1" t="s">
        <v>115</v>
      </c>
      <c r="R3673" s="1" t="s">
        <v>18318</v>
      </c>
      <c r="S3673" s="1" t="s">
        <v>16850</v>
      </c>
      <c r="T3673" s="1" t="s">
        <v>18319</v>
      </c>
      <c r="V3673" s="18">
        <v>4.50462962962963E-2</v>
      </c>
      <c r="W3673" s="18">
        <v>5.0729166666666665E-2</v>
      </c>
      <c r="X3673" s="18">
        <v>5.6828703703703702E-3</v>
      </c>
    </row>
    <row r="3674" spans="1:24" x14ac:dyDescent="0.2">
      <c r="A3674" s="1" t="s">
        <v>15501</v>
      </c>
      <c r="B3674" s="1" t="s">
        <v>112</v>
      </c>
      <c r="C3674" s="1" t="s">
        <v>13</v>
      </c>
      <c r="D3674" s="1" t="s">
        <v>344</v>
      </c>
      <c r="E3674" s="1" t="s">
        <v>37</v>
      </c>
      <c r="F3674" s="1" t="s">
        <v>2922</v>
      </c>
      <c r="G3674" s="1" t="s">
        <v>110</v>
      </c>
      <c r="H3674" s="1" t="s">
        <v>50</v>
      </c>
      <c r="I3674" s="1" t="s">
        <v>109</v>
      </c>
      <c r="J3674" s="1" t="s">
        <v>81</v>
      </c>
      <c r="K3674" s="1" t="s">
        <v>129</v>
      </c>
      <c r="L3674" s="1" t="s">
        <v>15505</v>
      </c>
      <c r="M3674" s="1" t="s">
        <v>18320</v>
      </c>
      <c r="N3674" s="1" t="s">
        <v>18321</v>
      </c>
      <c r="O3674" s="1" t="s">
        <v>122</v>
      </c>
      <c r="P3674" s="1" t="s">
        <v>266</v>
      </c>
      <c r="Q3674" s="1" t="s">
        <v>341</v>
      </c>
      <c r="R3674" s="1" t="s">
        <v>18322</v>
      </c>
      <c r="S3674" s="1" t="s">
        <v>16794</v>
      </c>
      <c r="T3674" s="1" t="s">
        <v>18323</v>
      </c>
      <c r="U3674" s="1" t="s">
        <v>18324</v>
      </c>
      <c r="V3674" s="18">
        <v>6.4722222222222223E-2</v>
      </c>
      <c r="W3674" s="18">
        <v>7.8587962962962957E-2</v>
      </c>
      <c r="X3674" s="18">
        <v>1.3865740740740741E-2</v>
      </c>
    </row>
    <row r="3675" spans="1:24" x14ac:dyDescent="0.2">
      <c r="A3675" s="1" t="s">
        <v>13956</v>
      </c>
      <c r="B3675" s="1" t="s">
        <v>112</v>
      </c>
      <c r="C3675" s="1" t="s">
        <v>18</v>
      </c>
      <c r="D3675" s="1" t="s">
        <v>242</v>
      </c>
      <c r="E3675" s="1" t="s">
        <v>61</v>
      </c>
      <c r="F3675" s="1" t="s">
        <v>453</v>
      </c>
      <c r="G3675" s="1" t="s">
        <v>110</v>
      </c>
      <c r="H3675" s="1" t="s">
        <v>50</v>
      </c>
      <c r="I3675" s="1" t="s">
        <v>109</v>
      </c>
      <c r="J3675" s="1" t="s">
        <v>81</v>
      </c>
      <c r="K3675" s="1" t="s">
        <v>111</v>
      </c>
      <c r="L3675" s="1" t="s">
        <v>13960</v>
      </c>
      <c r="M3675" s="1" t="s">
        <v>18325</v>
      </c>
      <c r="N3675" s="1" t="s">
        <v>18326</v>
      </c>
      <c r="O3675" s="1" t="s">
        <v>122</v>
      </c>
      <c r="P3675" s="1" t="s">
        <v>266</v>
      </c>
      <c r="Q3675" s="1" t="s">
        <v>267</v>
      </c>
      <c r="R3675" s="1" t="s">
        <v>18327</v>
      </c>
      <c r="S3675" s="1" t="s">
        <v>16772</v>
      </c>
      <c r="T3675" s="1" t="s">
        <v>13960</v>
      </c>
      <c r="U3675" s="1" t="s">
        <v>13960</v>
      </c>
      <c r="V3675" s="18">
        <v>0</v>
      </c>
      <c r="W3675" s="18">
        <v>9.6064814814814819E-4</v>
      </c>
      <c r="X3675" s="18">
        <v>9.6064814814814819E-4</v>
      </c>
    </row>
    <row r="3676" spans="1:24" x14ac:dyDescent="0.2">
      <c r="A3676" s="1" t="s">
        <v>13961</v>
      </c>
      <c r="B3676" s="1" t="s">
        <v>112</v>
      </c>
      <c r="C3676" s="1" t="s">
        <v>18</v>
      </c>
      <c r="D3676" s="1" t="s">
        <v>242</v>
      </c>
      <c r="E3676" s="1" t="s">
        <v>61</v>
      </c>
      <c r="F3676" s="1" t="s">
        <v>453</v>
      </c>
      <c r="G3676" s="1" t="s">
        <v>110</v>
      </c>
      <c r="H3676" s="1" t="s">
        <v>50</v>
      </c>
      <c r="I3676" s="1" t="s">
        <v>109</v>
      </c>
      <c r="J3676" s="1" t="s">
        <v>81</v>
      </c>
      <c r="K3676" s="1" t="s">
        <v>111</v>
      </c>
      <c r="L3676" s="1" t="s">
        <v>13965</v>
      </c>
      <c r="M3676" s="1" t="s">
        <v>18328</v>
      </c>
      <c r="N3676" s="1" t="s">
        <v>18329</v>
      </c>
      <c r="O3676" s="1" t="s">
        <v>122</v>
      </c>
      <c r="P3676" s="1" t="s">
        <v>266</v>
      </c>
      <c r="Q3676" s="1" t="s">
        <v>267</v>
      </c>
      <c r="R3676" s="1" t="s">
        <v>18330</v>
      </c>
      <c r="S3676" s="1" t="s">
        <v>16772</v>
      </c>
      <c r="T3676" s="1" t="s">
        <v>13965</v>
      </c>
      <c r="U3676" s="1" t="s">
        <v>13965</v>
      </c>
      <c r="V3676" s="18">
        <v>0</v>
      </c>
      <c r="W3676" s="18">
        <v>1.4004629629629629E-3</v>
      </c>
      <c r="X3676" s="18">
        <v>1.4004629629629629E-3</v>
      </c>
    </row>
    <row r="3677" spans="1:24" x14ac:dyDescent="0.2">
      <c r="A3677" s="1" t="s">
        <v>15411</v>
      </c>
      <c r="B3677" s="1" t="s">
        <v>115</v>
      </c>
      <c r="C3677" s="1" t="s">
        <v>19</v>
      </c>
      <c r="D3677" s="1" t="s">
        <v>243</v>
      </c>
      <c r="E3677" s="1" t="s">
        <v>64</v>
      </c>
      <c r="F3677" s="1" t="s">
        <v>405</v>
      </c>
      <c r="G3677" s="1" t="s">
        <v>116</v>
      </c>
      <c r="H3677" s="1" t="s">
        <v>40</v>
      </c>
      <c r="I3677" s="1" t="s">
        <v>117</v>
      </c>
      <c r="J3677" s="1" t="s">
        <v>81</v>
      </c>
      <c r="K3677" s="1" t="s">
        <v>648</v>
      </c>
      <c r="L3677" s="1" t="s">
        <v>15415</v>
      </c>
      <c r="M3677" s="1" t="s">
        <v>18331</v>
      </c>
      <c r="N3677" s="1" t="s">
        <v>18332</v>
      </c>
      <c r="O3677" s="1" t="s">
        <v>122</v>
      </c>
      <c r="P3677" s="1" t="s">
        <v>266</v>
      </c>
      <c r="Q3677" s="1" t="s">
        <v>267</v>
      </c>
      <c r="R3677" s="1" t="s">
        <v>18333</v>
      </c>
      <c r="S3677" s="1" t="s">
        <v>16794</v>
      </c>
      <c r="T3677" s="1" t="s">
        <v>18334</v>
      </c>
      <c r="U3677" s="1" t="s">
        <v>18335</v>
      </c>
      <c r="V3677" s="18">
        <v>0.95895833333333336</v>
      </c>
      <c r="W3677" s="18">
        <v>0.98739583333333336</v>
      </c>
      <c r="X3677" s="18">
        <v>2.8437500000000001E-2</v>
      </c>
    </row>
    <row r="3678" spans="1:24" hidden="1" x14ac:dyDescent="0.2">
      <c r="A3678" s="1" t="s">
        <v>15576</v>
      </c>
      <c r="B3678" s="1" t="s">
        <v>124</v>
      </c>
      <c r="C3678" s="1" t="s">
        <v>18</v>
      </c>
      <c r="D3678" s="1" t="s">
        <v>277</v>
      </c>
      <c r="E3678" s="1" t="s">
        <v>58</v>
      </c>
      <c r="F3678" s="1" t="s">
        <v>125</v>
      </c>
      <c r="G3678" s="1" t="s">
        <v>123</v>
      </c>
      <c r="H3678" s="1" t="s">
        <v>50</v>
      </c>
      <c r="I3678" s="1" t="s">
        <v>109</v>
      </c>
      <c r="J3678" s="1" t="s">
        <v>80</v>
      </c>
      <c r="K3678" s="1" t="s">
        <v>121</v>
      </c>
      <c r="L3678" s="1" t="s">
        <v>15579</v>
      </c>
      <c r="M3678" s="1" t="s">
        <v>18336</v>
      </c>
      <c r="N3678" s="1" t="s">
        <v>18336</v>
      </c>
      <c r="O3678" s="1" t="s">
        <v>122</v>
      </c>
      <c r="P3678" s="1" t="s">
        <v>278</v>
      </c>
      <c r="Q3678" s="1" t="s">
        <v>278</v>
      </c>
      <c r="R3678" s="1" t="s">
        <v>18337</v>
      </c>
      <c r="S3678" s="1" t="s">
        <v>16904</v>
      </c>
      <c r="T3678" s="1" t="s">
        <v>18338</v>
      </c>
      <c r="U3678" s="1" t="s">
        <v>18339</v>
      </c>
      <c r="V3678" s="18">
        <v>0.12027777777777778</v>
      </c>
      <c r="W3678" s="18">
        <v>0.12327546296296296</v>
      </c>
      <c r="X3678" s="18">
        <v>2.9976851851851853E-3</v>
      </c>
    </row>
    <row r="3679" spans="1:24" x14ac:dyDescent="0.2">
      <c r="A3679" s="1" t="s">
        <v>15619</v>
      </c>
      <c r="B3679" s="1" t="s">
        <v>115</v>
      </c>
      <c r="C3679" s="1" t="s">
        <v>18</v>
      </c>
      <c r="D3679" s="1" t="s">
        <v>257</v>
      </c>
      <c r="E3679" s="1" t="s">
        <v>58</v>
      </c>
      <c r="F3679" s="1" t="s">
        <v>151</v>
      </c>
      <c r="G3679" s="1" t="s">
        <v>116</v>
      </c>
      <c r="H3679" s="1" t="s">
        <v>40</v>
      </c>
      <c r="I3679" s="1" t="s">
        <v>117</v>
      </c>
      <c r="J3679" s="1" t="s">
        <v>81</v>
      </c>
      <c r="K3679" s="1" t="s">
        <v>155</v>
      </c>
      <c r="L3679" s="1" t="s">
        <v>15623</v>
      </c>
      <c r="M3679" s="1" t="s">
        <v>18340</v>
      </c>
      <c r="N3679" s="1" t="s">
        <v>18341</v>
      </c>
      <c r="O3679" s="1" t="s">
        <v>122</v>
      </c>
      <c r="P3679" s="1" t="s">
        <v>246</v>
      </c>
      <c r="Q3679" s="1" t="s">
        <v>247</v>
      </c>
      <c r="R3679" s="1" t="s">
        <v>18342</v>
      </c>
      <c r="S3679" s="1" t="s">
        <v>16904</v>
      </c>
      <c r="T3679" s="1" t="s">
        <v>18343</v>
      </c>
      <c r="V3679" s="18">
        <v>0</v>
      </c>
      <c r="W3679" s="18">
        <v>0.14445601851851853</v>
      </c>
      <c r="X3679" s="18">
        <v>0.14445601851851853</v>
      </c>
    </row>
    <row r="3680" spans="1:24" x14ac:dyDescent="0.2">
      <c r="A3680" s="1" t="s">
        <v>15457</v>
      </c>
      <c r="B3680" s="1" t="s">
        <v>132</v>
      </c>
      <c r="C3680" s="1" t="s">
        <v>18</v>
      </c>
      <c r="D3680" s="1" t="s">
        <v>311</v>
      </c>
      <c r="E3680" s="1" t="s">
        <v>58</v>
      </c>
      <c r="F3680" s="1" t="s">
        <v>145</v>
      </c>
      <c r="G3680" s="1" t="s">
        <v>116</v>
      </c>
      <c r="H3680" s="1" t="s">
        <v>50</v>
      </c>
      <c r="I3680" s="1" t="s">
        <v>109</v>
      </c>
      <c r="J3680" s="1" t="s">
        <v>81</v>
      </c>
      <c r="K3680" s="1" t="s">
        <v>121</v>
      </c>
      <c r="L3680" s="1" t="s">
        <v>15461</v>
      </c>
      <c r="M3680" s="1" t="s">
        <v>18344</v>
      </c>
      <c r="N3680" s="1" t="s">
        <v>18345</v>
      </c>
      <c r="O3680" s="1" t="s">
        <v>122</v>
      </c>
      <c r="P3680" s="1" t="s">
        <v>246</v>
      </c>
      <c r="Q3680" s="1" t="s">
        <v>247</v>
      </c>
      <c r="R3680" s="1" t="s">
        <v>18346</v>
      </c>
      <c r="S3680" s="1" t="s">
        <v>16794</v>
      </c>
      <c r="T3680" s="1" t="s">
        <v>312</v>
      </c>
      <c r="V3680" s="18">
        <v>0.2636574074074074</v>
      </c>
      <c r="W3680" s="18">
        <v>0.27009259259259261</v>
      </c>
      <c r="X3680" s="18">
        <v>6.4351851851851853E-3</v>
      </c>
    </row>
    <row r="3681" spans="1:24" x14ac:dyDescent="0.2">
      <c r="A3681" s="1" t="s">
        <v>15911</v>
      </c>
      <c r="B3681" s="1" t="s">
        <v>112</v>
      </c>
      <c r="C3681" s="1" t="s">
        <v>18</v>
      </c>
      <c r="D3681" s="1" t="s">
        <v>18</v>
      </c>
      <c r="E3681" s="1" t="s">
        <v>499</v>
      </c>
      <c r="F3681" s="1" t="s">
        <v>1770</v>
      </c>
      <c r="G3681" s="1" t="s">
        <v>110</v>
      </c>
      <c r="H3681" s="1" t="s">
        <v>50</v>
      </c>
      <c r="I3681" s="1" t="s">
        <v>109</v>
      </c>
      <c r="J3681" s="1" t="s">
        <v>81</v>
      </c>
      <c r="K3681" s="1" t="s">
        <v>111</v>
      </c>
      <c r="L3681" s="1" t="s">
        <v>15915</v>
      </c>
      <c r="M3681" s="1" t="s">
        <v>18347</v>
      </c>
      <c r="N3681" s="1" t="s">
        <v>18348</v>
      </c>
      <c r="O3681" s="1" t="s">
        <v>122</v>
      </c>
      <c r="P3681" s="1" t="s">
        <v>266</v>
      </c>
      <c r="Q3681" s="1" t="s">
        <v>267</v>
      </c>
      <c r="R3681" s="1" t="s">
        <v>18349</v>
      </c>
      <c r="S3681" s="1" t="s">
        <v>16937</v>
      </c>
      <c r="T3681" s="1" t="s">
        <v>6115</v>
      </c>
      <c r="U3681" s="1" t="s">
        <v>18350</v>
      </c>
      <c r="V3681" s="18">
        <v>0</v>
      </c>
      <c r="W3681" s="18">
        <v>6.6932870370370365E-2</v>
      </c>
      <c r="X3681" s="18">
        <v>6.6932870370370365E-2</v>
      </c>
    </row>
    <row r="3682" spans="1:24" x14ac:dyDescent="0.2">
      <c r="A3682" s="1" t="s">
        <v>16006</v>
      </c>
      <c r="B3682" s="1" t="s">
        <v>112</v>
      </c>
      <c r="C3682" s="1" t="s">
        <v>18</v>
      </c>
      <c r="D3682" s="1" t="s">
        <v>18</v>
      </c>
      <c r="E3682" s="1" t="s">
        <v>499</v>
      </c>
      <c r="F3682" s="1" t="s">
        <v>1770</v>
      </c>
      <c r="G3682" s="1" t="s">
        <v>110</v>
      </c>
      <c r="H3682" s="1" t="s">
        <v>50</v>
      </c>
      <c r="I3682" s="1" t="s">
        <v>109</v>
      </c>
      <c r="J3682" s="1" t="s">
        <v>81</v>
      </c>
      <c r="K3682" s="1" t="s">
        <v>111</v>
      </c>
      <c r="L3682" s="1" t="s">
        <v>16010</v>
      </c>
      <c r="M3682" s="1" t="s">
        <v>18351</v>
      </c>
      <c r="N3682" s="1" t="s">
        <v>18352</v>
      </c>
      <c r="O3682" s="1" t="s">
        <v>122</v>
      </c>
      <c r="P3682" s="1" t="s">
        <v>266</v>
      </c>
      <c r="Q3682" s="1" t="s">
        <v>267</v>
      </c>
      <c r="R3682" s="1" t="s">
        <v>18353</v>
      </c>
      <c r="S3682" s="1" t="s">
        <v>16937</v>
      </c>
      <c r="T3682" s="1" t="s">
        <v>6115</v>
      </c>
      <c r="U3682" s="1" t="s">
        <v>6891</v>
      </c>
      <c r="V3682" s="18">
        <v>0</v>
      </c>
      <c r="W3682" s="18">
        <v>0.21373842592592593</v>
      </c>
      <c r="X3682" s="18">
        <v>0.21373842592592593</v>
      </c>
    </row>
    <row r="3683" spans="1:24" x14ac:dyDescent="0.2">
      <c r="A3683" s="1" t="s">
        <v>15369</v>
      </c>
      <c r="B3683" s="1" t="s">
        <v>115</v>
      </c>
      <c r="C3683" s="1" t="s">
        <v>18</v>
      </c>
      <c r="D3683" s="1" t="s">
        <v>243</v>
      </c>
      <c r="E3683" s="1" t="s">
        <v>498</v>
      </c>
      <c r="F3683" s="1" t="s">
        <v>191</v>
      </c>
      <c r="G3683" s="1" t="s">
        <v>116</v>
      </c>
      <c r="H3683" s="1" t="s">
        <v>40</v>
      </c>
      <c r="I3683" s="1" t="s">
        <v>117</v>
      </c>
      <c r="J3683" s="1" t="s">
        <v>81</v>
      </c>
      <c r="K3683" s="1" t="s">
        <v>111</v>
      </c>
      <c r="L3683" s="1" t="s">
        <v>15374</v>
      </c>
      <c r="M3683" s="1" t="s">
        <v>18354</v>
      </c>
      <c r="N3683" s="1" t="s">
        <v>18355</v>
      </c>
      <c r="O3683" s="1" t="s">
        <v>122</v>
      </c>
      <c r="P3683" s="1" t="s">
        <v>266</v>
      </c>
      <c r="Q3683" s="1" t="s">
        <v>343</v>
      </c>
      <c r="R3683" s="1" t="s">
        <v>18356</v>
      </c>
      <c r="S3683" s="1" t="s">
        <v>16794</v>
      </c>
      <c r="T3683" s="1" t="s">
        <v>18357</v>
      </c>
      <c r="U3683" s="1" t="s">
        <v>18358</v>
      </c>
      <c r="V3683" s="18">
        <v>0.37828703703703703</v>
      </c>
      <c r="W3683" s="18">
        <v>0.40922453703703704</v>
      </c>
      <c r="X3683" s="18">
        <v>3.09375E-2</v>
      </c>
    </row>
    <row r="3684" spans="1:24" x14ac:dyDescent="0.2">
      <c r="A3684" s="1" t="s">
        <v>15447</v>
      </c>
      <c r="B3684" s="1" t="s">
        <v>115</v>
      </c>
      <c r="C3684" s="1" t="s">
        <v>20</v>
      </c>
      <c r="D3684" s="1" t="s">
        <v>374</v>
      </c>
      <c r="E3684" s="1" t="s">
        <v>69</v>
      </c>
      <c r="F3684" s="1" t="s">
        <v>149</v>
      </c>
      <c r="G3684" s="1" t="s">
        <v>116</v>
      </c>
      <c r="H3684" s="1" t="s">
        <v>40</v>
      </c>
      <c r="I3684" s="1" t="s">
        <v>117</v>
      </c>
      <c r="J3684" s="1" t="s">
        <v>81</v>
      </c>
      <c r="K3684" s="1" t="s">
        <v>155</v>
      </c>
      <c r="L3684" s="1" t="s">
        <v>15451</v>
      </c>
      <c r="M3684" s="1" t="s">
        <v>18359</v>
      </c>
      <c r="N3684" s="1" t="s">
        <v>18360</v>
      </c>
      <c r="O3684" s="1" t="s">
        <v>122</v>
      </c>
      <c r="P3684" s="1" t="s">
        <v>246</v>
      </c>
      <c r="Q3684" s="1" t="s">
        <v>247</v>
      </c>
      <c r="R3684" s="1" t="s">
        <v>18361</v>
      </c>
      <c r="S3684" s="1" t="s">
        <v>16794</v>
      </c>
      <c r="T3684" s="1" t="s">
        <v>18362</v>
      </c>
      <c r="U3684" s="1" t="s">
        <v>18363</v>
      </c>
      <c r="V3684" s="18">
        <v>5.6736111111111112E-2</v>
      </c>
      <c r="W3684" s="18">
        <v>7.2604166666666664E-2</v>
      </c>
      <c r="X3684" s="18">
        <v>1.5868055555555555E-2</v>
      </c>
    </row>
    <row r="3685" spans="1:24" x14ac:dyDescent="0.2">
      <c r="A3685" s="1" t="s">
        <v>15343</v>
      </c>
      <c r="B3685" s="1" t="s">
        <v>112</v>
      </c>
      <c r="C3685" s="1" t="s">
        <v>18</v>
      </c>
      <c r="D3685" s="1" t="s">
        <v>18</v>
      </c>
      <c r="E3685" s="1" t="s">
        <v>60</v>
      </c>
      <c r="F3685" s="1" t="s">
        <v>445</v>
      </c>
      <c r="G3685" s="1" t="s">
        <v>110</v>
      </c>
      <c r="H3685" s="1" t="s">
        <v>50</v>
      </c>
      <c r="I3685" s="1" t="s">
        <v>109</v>
      </c>
      <c r="J3685" s="1" t="s">
        <v>81</v>
      </c>
      <c r="K3685" s="1" t="s">
        <v>111</v>
      </c>
      <c r="L3685" s="1" t="s">
        <v>15347</v>
      </c>
      <c r="M3685" s="1" t="s">
        <v>18364</v>
      </c>
      <c r="N3685" s="1" t="s">
        <v>18365</v>
      </c>
      <c r="O3685" s="1" t="s">
        <v>122</v>
      </c>
      <c r="P3685" s="1" t="s">
        <v>266</v>
      </c>
      <c r="Q3685" s="1" t="s">
        <v>267</v>
      </c>
      <c r="R3685" s="1" t="s">
        <v>18366</v>
      </c>
      <c r="S3685" s="1" t="s">
        <v>16772</v>
      </c>
      <c r="T3685" s="1" t="s">
        <v>18367</v>
      </c>
      <c r="U3685" s="1" t="s">
        <v>18368</v>
      </c>
      <c r="V3685" s="18">
        <v>0.27854166666666669</v>
      </c>
      <c r="W3685" s="18">
        <v>0.28086805555555555</v>
      </c>
      <c r="X3685" s="18">
        <v>2.3263888888888887E-3</v>
      </c>
    </row>
    <row r="3686" spans="1:24" x14ac:dyDescent="0.2">
      <c r="A3686" s="1" t="s">
        <v>15338</v>
      </c>
      <c r="B3686" s="1" t="s">
        <v>112</v>
      </c>
      <c r="C3686" s="1" t="s">
        <v>18</v>
      </c>
      <c r="D3686" s="1" t="s">
        <v>18</v>
      </c>
      <c r="E3686" s="1" t="s">
        <v>60</v>
      </c>
      <c r="F3686" s="1" t="s">
        <v>445</v>
      </c>
      <c r="G3686" s="1" t="s">
        <v>110</v>
      </c>
      <c r="H3686" s="1" t="s">
        <v>50</v>
      </c>
      <c r="I3686" s="1" t="s">
        <v>109</v>
      </c>
      <c r="J3686" s="1" t="s">
        <v>81</v>
      </c>
      <c r="K3686" s="1" t="s">
        <v>111</v>
      </c>
      <c r="L3686" s="1" t="s">
        <v>15342</v>
      </c>
      <c r="M3686" s="1" t="s">
        <v>18369</v>
      </c>
      <c r="N3686" s="1" t="s">
        <v>18370</v>
      </c>
      <c r="O3686" s="1" t="s">
        <v>122</v>
      </c>
      <c r="P3686" s="1" t="s">
        <v>266</v>
      </c>
      <c r="Q3686" s="1" t="s">
        <v>267</v>
      </c>
      <c r="R3686" s="1" t="s">
        <v>18371</v>
      </c>
      <c r="S3686" s="1" t="s">
        <v>16772</v>
      </c>
      <c r="T3686" s="1" t="s">
        <v>18372</v>
      </c>
      <c r="U3686" s="1" t="s">
        <v>18373</v>
      </c>
      <c r="V3686" s="18">
        <v>0.27819444444444447</v>
      </c>
      <c r="W3686" s="18">
        <v>0.2792013888888889</v>
      </c>
      <c r="X3686" s="18">
        <v>1.0069444444444444E-3</v>
      </c>
    </row>
    <row r="3687" spans="1:24" hidden="1" x14ac:dyDescent="0.2">
      <c r="A3687" s="1" t="s">
        <v>18374</v>
      </c>
      <c r="B3687" s="1" t="s">
        <v>164</v>
      </c>
      <c r="C3687" s="1" t="s">
        <v>295</v>
      </c>
      <c r="D3687" s="1" t="s">
        <v>296</v>
      </c>
      <c r="E3687" s="1" t="s">
        <v>297</v>
      </c>
      <c r="F3687" s="1" t="s">
        <v>298</v>
      </c>
      <c r="G3687" s="1" t="s">
        <v>110</v>
      </c>
      <c r="H3687" s="1" t="s">
        <v>50</v>
      </c>
      <c r="I3687" s="1" t="s">
        <v>109</v>
      </c>
      <c r="J3687" s="1" t="s">
        <v>4186</v>
      </c>
      <c r="K3687" s="1" t="s">
        <v>129</v>
      </c>
      <c r="L3687" s="1" t="s">
        <v>18375</v>
      </c>
      <c r="M3687" s="1" t="s">
        <v>18376</v>
      </c>
      <c r="N3687" s="1" t="s">
        <v>18377</v>
      </c>
      <c r="O3687" s="1" t="s">
        <v>122</v>
      </c>
      <c r="P3687" s="1" t="s">
        <v>266</v>
      </c>
      <c r="Q3687" s="1" t="s">
        <v>283</v>
      </c>
      <c r="R3687" s="1" t="s">
        <v>18378</v>
      </c>
      <c r="S3687" s="1" t="s">
        <v>16850</v>
      </c>
      <c r="U3687" s="1" t="s">
        <v>17080</v>
      </c>
      <c r="V3687" s="18">
        <v>0</v>
      </c>
      <c r="W3687" s="18">
        <v>0</v>
      </c>
      <c r="X3687" s="18">
        <v>0</v>
      </c>
    </row>
    <row r="3688" spans="1:24" hidden="1" x14ac:dyDescent="0.2">
      <c r="A3688" s="1" t="s">
        <v>18379</v>
      </c>
      <c r="B3688" s="1" t="s">
        <v>173</v>
      </c>
      <c r="C3688" s="1" t="s">
        <v>250</v>
      </c>
      <c r="D3688" s="1" t="s">
        <v>251</v>
      </c>
      <c r="E3688" s="1" t="s">
        <v>13587</v>
      </c>
      <c r="F3688" s="1" t="s">
        <v>451</v>
      </c>
      <c r="G3688" s="1" t="s">
        <v>159</v>
      </c>
      <c r="H3688" s="1" t="s">
        <v>36</v>
      </c>
      <c r="I3688" s="1" t="s">
        <v>84</v>
      </c>
      <c r="J3688" s="1" t="s">
        <v>81</v>
      </c>
      <c r="K3688" s="1" t="s">
        <v>114</v>
      </c>
      <c r="L3688" s="1" t="s">
        <v>16994</v>
      </c>
      <c r="M3688" s="1" t="s">
        <v>18380</v>
      </c>
      <c r="N3688" s="1" t="s">
        <v>18381</v>
      </c>
      <c r="O3688" s="1" t="s">
        <v>122</v>
      </c>
      <c r="P3688" s="1" t="s">
        <v>246</v>
      </c>
      <c r="Q3688" s="1" t="s">
        <v>247</v>
      </c>
      <c r="R3688" s="1" t="s">
        <v>18382</v>
      </c>
      <c r="S3688" s="1" t="s">
        <v>16850</v>
      </c>
      <c r="T3688" s="1" t="s">
        <v>16998</v>
      </c>
      <c r="U3688" s="1" t="s">
        <v>17514</v>
      </c>
      <c r="V3688" s="18">
        <v>2.2048611111111113E-2</v>
      </c>
      <c r="W3688" s="18">
        <v>2.3101851851851853E-2</v>
      </c>
      <c r="X3688" s="18">
        <v>1.0532407407407407E-3</v>
      </c>
    </row>
    <row r="3689" spans="1:24" hidden="1" x14ac:dyDescent="0.2">
      <c r="A3689" s="1" t="s">
        <v>18383</v>
      </c>
      <c r="B3689" s="1" t="s">
        <v>173</v>
      </c>
      <c r="C3689" s="1" t="s">
        <v>250</v>
      </c>
      <c r="D3689" s="1" t="s">
        <v>251</v>
      </c>
      <c r="E3689" s="1" t="s">
        <v>13587</v>
      </c>
      <c r="F3689" s="1" t="s">
        <v>451</v>
      </c>
      <c r="G3689" s="1" t="s">
        <v>159</v>
      </c>
      <c r="H3689" s="1" t="s">
        <v>36</v>
      </c>
      <c r="I3689" s="1" t="s">
        <v>84</v>
      </c>
      <c r="J3689" s="1" t="s">
        <v>81</v>
      </c>
      <c r="K3689" s="1" t="s">
        <v>114</v>
      </c>
      <c r="L3689" s="1" t="s">
        <v>16994</v>
      </c>
      <c r="M3689" s="1" t="s">
        <v>18384</v>
      </c>
      <c r="N3689" s="1" t="s">
        <v>18385</v>
      </c>
      <c r="O3689" s="1" t="s">
        <v>122</v>
      </c>
      <c r="P3689" s="1" t="s">
        <v>246</v>
      </c>
      <c r="Q3689" s="1" t="s">
        <v>247</v>
      </c>
      <c r="R3689" s="1" t="s">
        <v>18386</v>
      </c>
      <c r="S3689" s="1" t="s">
        <v>16850</v>
      </c>
      <c r="T3689" s="1" t="s">
        <v>16994</v>
      </c>
      <c r="U3689" s="1" t="s">
        <v>17514</v>
      </c>
      <c r="V3689" s="18">
        <v>1.8796296296296297E-2</v>
      </c>
      <c r="W3689" s="18">
        <v>2.0439814814814813E-2</v>
      </c>
      <c r="X3689" s="18">
        <v>1.6435185185185185E-3</v>
      </c>
    </row>
    <row r="3690" spans="1:24" hidden="1" x14ac:dyDescent="0.2">
      <c r="A3690" s="1" t="s">
        <v>18387</v>
      </c>
      <c r="B3690" s="1" t="s">
        <v>164</v>
      </c>
      <c r="C3690" s="1" t="s">
        <v>295</v>
      </c>
      <c r="D3690" s="1" t="s">
        <v>251</v>
      </c>
      <c r="E3690" s="1" t="s">
        <v>261</v>
      </c>
      <c r="F3690" s="1" t="s">
        <v>335</v>
      </c>
      <c r="G3690" s="1" t="s">
        <v>110</v>
      </c>
      <c r="H3690" s="1" t="s">
        <v>50</v>
      </c>
      <c r="I3690" s="1" t="s">
        <v>109</v>
      </c>
      <c r="J3690" s="1" t="s">
        <v>80</v>
      </c>
      <c r="K3690" s="1" t="s">
        <v>129</v>
      </c>
      <c r="L3690" s="1" t="s">
        <v>336</v>
      </c>
      <c r="M3690" s="1" t="s">
        <v>18388</v>
      </c>
      <c r="N3690" s="1" t="s">
        <v>18389</v>
      </c>
      <c r="O3690" s="1" t="s">
        <v>122</v>
      </c>
      <c r="P3690" s="1" t="s">
        <v>246</v>
      </c>
      <c r="Q3690" s="1" t="s">
        <v>247</v>
      </c>
      <c r="R3690" s="1" t="s">
        <v>18390</v>
      </c>
      <c r="S3690" s="1" t="s">
        <v>16937</v>
      </c>
      <c r="U3690" s="1" t="s">
        <v>6657</v>
      </c>
      <c r="V3690" s="18">
        <v>5.4976851851851853E-3</v>
      </c>
      <c r="W3690" s="18">
        <v>4.6446759259259257E-2</v>
      </c>
      <c r="X3690" s="18">
        <v>4.0949074074074075E-2</v>
      </c>
    </row>
    <row r="3691" spans="1:24" x14ac:dyDescent="0.2">
      <c r="A3691" s="1" t="s">
        <v>15991</v>
      </c>
      <c r="B3691" s="1" t="s">
        <v>112</v>
      </c>
      <c r="C3691" s="1" t="s">
        <v>18</v>
      </c>
      <c r="D3691" s="1" t="s">
        <v>18</v>
      </c>
      <c r="E3691" s="1" t="s">
        <v>499</v>
      </c>
      <c r="F3691" s="1" t="s">
        <v>1770</v>
      </c>
      <c r="G3691" s="1" t="s">
        <v>110</v>
      </c>
      <c r="H3691" s="1" t="s">
        <v>50</v>
      </c>
      <c r="I3691" s="1" t="s">
        <v>109</v>
      </c>
      <c r="J3691" s="1" t="s">
        <v>81</v>
      </c>
      <c r="K3691" s="1" t="s">
        <v>111</v>
      </c>
      <c r="L3691" s="1" t="s">
        <v>15995</v>
      </c>
      <c r="M3691" s="1" t="s">
        <v>18391</v>
      </c>
      <c r="N3691" s="1" t="s">
        <v>18392</v>
      </c>
      <c r="O3691" s="1" t="s">
        <v>122</v>
      </c>
      <c r="P3691" s="1" t="s">
        <v>266</v>
      </c>
      <c r="Q3691" s="1" t="s">
        <v>267</v>
      </c>
      <c r="R3691" s="1" t="s">
        <v>18393</v>
      </c>
      <c r="S3691" s="1" t="s">
        <v>16937</v>
      </c>
      <c r="T3691" s="1" t="s">
        <v>6115</v>
      </c>
      <c r="U3691" s="1" t="s">
        <v>6891</v>
      </c>
      <c r="V3691" s="18">
        <v>0</v>
      </c>
      <c r="W3691" s="18">
        <v>0.19806712962962963</v>
      </c>
      <c r="X3691" s="18">
        <v>0.19806712962962963</v>
      </c>
    </row>
    <row r="3692" spans="1:24" x14ac:dyDescent="0.2">
      <c r="A3692" s="1" t="s">
        <v>15892</v>
      </c>
      <c r="B3692" s="1" t="s">
        <v>112</v>
      </c>
      <c r="C3692" s="1" t="s">
        <v>18</v>
      </c>
      <c r="D3692" s="1" t="s">
        <v>18</v>
      </c>
      <c r="E3692" s="1" t="s">
        <v>499</v>
      </c>
      <c r="F3692" s="1" t="s">
        <v>1770</v>
      </c>
      <c r="G3692" s="1" t="s">
        <v>110</v>
      </c>
      <c r="H3692" s="1" t="s">
        <v>50</v>
      </c>
      <c r="I3692" s="1" t="s">
        <v>109</v>
      </c>
      <c r="J3692" s="1" t="s">
        <v>81</v>
      </c>
      <c r="K3692" s="1" t="s">
        <v>111</v>
      </c>
      <c r="L3692" s="1" t="s">
        <v>15896</v>
      </c>
      <c r="M3692" s="1" t="s">
        <v>18394</v>
      </c>
      <c r="N3692" s="1" t="s">
        <v>18395</v>
      </c>
      <c r="O3692" s="1" t="s">
        <v>122</v>
      </c>
      <c r="P3692" s="1" t="s">
        <v>266</v>
      </c>
      <c r="Q3692" s="1" t="s">
        <v>267</v>
      </c>
      <c r="R3692" s="1" t="s">
        <v>18396</v>
      </c>
      <c r="S3692" s="1" t="s">
        <v>16937</v>
      </c>
      <c r="T3692" s="1" t="s">
        <v>6115</v>
      </c>
      <c r="U3692" s="1" t="s">
        <v>6891</v>
      </c>
      <c r="V3692" s="18">
        <v>0</v>
      </c>
      <c r="W3692" s="18">
        <v>1.8854166666666668E-2</v>
      </c>
      <c r="X3692" s="18">
        <v>1.8854166666666668E-2</v>
      </c>
    </row>
    <row r="3693" spans="1:24" hidden="1" x14ac:dyDescent="0.2">
      <c r="A3693" s="1" t="s">
        <v>18397</v>
      </c>
      <c r="B3693" s="1" t="s">
        <v>132</v>
      </c>
      <c r="C3693" s="1" t="s">
        <v>251</v>
      </c>
      <c r="D3693" s="1" t="s">
        <v>257</v>
      </c>
      <c r="E3693" s="1" t="s">
        <v>320</v>
      </c>
      <c r="F3693" s="1" t="s">
        <v>219</v>
      </c>
      <c r="G3693" s="1" t="s">
        <v>116</v>
      </c>
      <c r="H3693" s="1" t="s">
        <v>40</v>
      </c>
      <c r="I3693" s="1" t="s">
        <v>117</v>
      </c>
      <c r="J3693" s="1" t="s">
        <v>81</v>
      </c>
      <c r="K3693" s="1" t="s">
        <v>337</v>
      </c>
      <c r="L3693" s="1" t="s">
        <v>338</v>
      </c>
      <c r="M3693" s="1" t="s">
        <v>18398</v>
      </c>
      <c r="N3693" s="1" t="s">
        <v>18399</v>
      </c>
      <c r="O3693" s="1" t="s">
        <v>122</v>
      </c>
      <c r="P3693" s="1" t="s">
        <v>199</v>
      </c>
      <c r="Q3693" s="1" t="s">
        <v>115</v>
      </c>
      <c r="R3693" s="1" t="s">
        <v>18400</v>
      </c>
      <c r="S3693" s="1" t="s">
        <v>16772</v>
      </c>
      <c r="T3693" s="1" t="s">
        <v>18401</v>
      </c>
      <c r="U3693" s="1" t="s">
        <v>262</v>
      </c>
      <c r="V3693" s="18">
        <v>1.0081018518518519E-2</v>
      </c>
      <c r="W3693" s="18">
        <v>1.681712962962963E-2</v>
      </c>
      <c r="X3693" s="18">
        <v>6.7361111111111111E-3</v>
      </c>
    </row>
    <row r="3694" spans="1:24" x14ac:dyDescent="0.2">
      <c r="A3694" s="1" t="s">
        <v>15381</v>
      </c>
      <c r="B3694" s="1" t="s">
        <v>167</v>
      </c>
      <c r="C3694" s="1" t="s">
        <v>22</v>
      </c>
      <c r="D3694" s="1" t="s">
        <v>22</v>
      </c>
      <c r="E3694" s="1" t="s">
        <v>47</v>
      </c>
      <c r="F3694" s="1" t="s">
        <v>205</v>
      </c>
      <c r="G3694" s="1" t="s">
        <v>110</v>
      </c>
      <c r="H3694" s="1" t="s">
        <v>50</v>
      </c>
      <c r="I3694" s="1" t="s">
        <v>109</v>
      </c>
      <c r="J3694" s="1" t="s">
        <v>81</v>
      </c>
      <c r="K3694" s="1" t="s">
        <v>129</v>
      </c>
      <c r="L3694" s="1" t="s">
        <v>15385</v>
      </c>
      <c r="M3694" s="1" t="s">
        <v>18402</v>
      </c>
      <c r="N3694" s="1" t="s">
        <v>18403</v>
      </c>
      <c r="O3694" s="1" t="s">
        <v>122</v>
      </c>
      <c r="P3694" s="1" t="s">
        <v>279</v>
      </c>
      <c r="Q3694" s="1" t="s">
        <v>280</v>
      </c>
      <c r="R3694" s="1" t="s">
        <v>18404</v>
      </c>
      <c r="S3694" s="1" t="s">
        <v>16794</v>
      </c>
      <c r="T3694" s="1" t="s">
        <v>470</v>
      </c>
      <c r="U3694" s="1" t="s">
        <v>470</v>
      </c>
      <c r="V3694" s="18">
        <v>0</v>
      </c>
      <c r="W3694" s="18">
        <v>1.3541666666666667E-3</v>
      </c>
      <c r="X3694" s="18">
        <v>1.3541666666666667E-3</v>
      </c>
    </row>
    <row r="3695" spans="1:24" hidden="1" x14ac:dyDescent="0.2">
      <c r="A3695" s="1" t="s">
        <v>18405</v>
      </c>
      <c r="B3695" s="1" t="s">
        <v>132</v>
      </c>
      <c r="C3695" s="1" t="s">
        <v>250</v>
      </c>
      <c r="D3695" s="1" t="s">
        <v>251</v>
      </c>
      <c r="E3695" s="1" t="s">
        <v>252</v>
      </c>
      <c r="F3695" s="1" t="s">
        <v>253</v>
      </c>
      <c r="G3695" s="1" t="s">
        <v>159</v>
      </c>
      <c r="H3695" s="1" t="s">
        <v>36</v>
      </c>
      <c r="I3695" s="1" t="s">
        <v>84</v>
      </c>
      <c r="J3695" s="1" t="s">
        <v>81</v>
      </c>
      <c r="K3695" s="1" t="s">
        <v>129</v>
      </c>
      <c r="L3695" s="1" t="s">
        <v>9120</v>
      </c>
      <c r="M3695" s="1" t="s">
        <v>18406</v>
      </c>
      <c r="N3695" s="1" t="s">
        <v>18407</v>
      </c>
      <c r="O3695" s="1" t="s">
        <v>122</v>
      </c>
      <c r="P3695" s="1" t="s">
        <v>246</v>
      </c>
      <c r="Q3695" s="1" t="s">
        <v>247</v>
      </c>
      <c r="R3695" s="1" t="s">
        <v>18408</v>
      </c>
      <c r="S3695" s="1" t="s">
        <v>16772</v>
      </c>
      <c r="T3695" s="1" t="s">
        <v>9120</v>
      </c>
      <c r="U3695" s="1" t="s">
        <v>276</v>
      </c>
      <c r="V3695" s="18">
        <v>1.1655092592592592E-2</v>
      </c>
      <c r="W3695" s="18">
        <v>1.3298611111111112E-2</v>
      </c>
      <c r="X3695" s="18">
        <v>1.6435185185185185E-3</v>
      </c>
    </row>
    <row r="3696" spans="1:24" x14ac:dyDescent="0.2">
      <c r="A3696" s="1" t="s">
        <v>13903</v>
      </c>
      <c r="B3696" s="1" t="s">
        <v>112</v>
      </c>
      <c r="C3696" s="1" t="s">
        <v>18</v>
      </c>
      <c r="D3696" s="1" t="s">
        <v>18</v>
      </c>
      <c r="E3696" s="1" t="s">
        <v>499</v>
      </c>
      <c r="F3696" s="1" t="s">
        <v>1770</v>
      </c>
      <c r="G3696" s="1" t="s">
        <v>110</v>
      </c>
      <c r="H3696" s="1" t="s">
        <v>50</v>
      </c>
      <c r="I3696" s="1" t="s">
        <v>109</v>
      </c>
      <c r="J3696" s="1" t="s">
        <v>81</v>
      </c>
      <c r="K3696" s="1" t="s">
        <v>111</v>
      </c>
      <c r="L3696" s="1" t="s">
        <v>13907</v>
      </c>
      <c r="M3696" s="1" t="s">
        <v>18409</v>
      </c>
      <c r="N3696" s="1" t="s">
        <v>18410</v>
      </c>
      <c r="O3696" s="1" t="s">
        <v>122</v>
      </c>
      <c r="P3696" s="1" t="s">
        <v>266</v>
      </c>
      <c r="Q3696" s="1" t="s">
        <v>267</v>
      </c>
      <c r="R3696" s="1" t="s">
        <v>18411</v>
      </c>
      <c r="S3696" s="1" t="s">
        <v>16772</v>
      </c>
      <c r="T3696" s="1" t="s">
        <v>13907</v>
      </c>
      <c r="U3696" s="1" t="s">
        <v>6891</v>
      </c>
      <c r="V3696" s="18">
        <v>0</v>
      </c>
      <c r="W3696" s="18">
        <v>6.2384259259259259E-3</v>
      </c>
      <c r="X3696" s="18">
        <v>6.2384259259259259E-3</v>
      </c>
    </row>
    <row r="3697" spans="1:24" hidden="1" x14ac:dyDescent="0.2">
      <c r="A3697" s="1" t="s">
        <v>18412</v>
      </c>
      <c r="B3697" s="1" t="s">
        <v>132</v>
      </c>
      <c r="C3697" s="1" t="s">
        <v>256</v>
      </c>
      <c r="D3697" s="1" t="s">
        <v>257</v>
      </c>
      <c r="E3697" s="1" t="s">
        <v>258</v>
      </c>
      <c r="F3697" s="1" t="s">
        <v>174</v>
      </c>
      <c r="G3697" s="1" t="s">
        <v>116</v>
      </c>
      <c r="H3697" s="1" t="s">
        <v>40</v>
      </c>
      <c r="I3697" s="1" t="s">
        <v>117</v>
      </c>
      <c r="J3697" s="1" t="s">
        <v>81</v>
      </c>
      <c r="K3697" s="1" t="s">
        <v>259</v>
      </c>
      <c r="L3697" s="1" t="s">
        <v>464</v>
      </c>
      <c r="M3697" s="1" t="s">
        <v>18413</v>
      </c>
      <c r="N3697" s="1" t="s">
        <v>18414</v>
      </c>
      <c r="O3697" s="1" t="s">
        <v>122</v>
      </c>
      <c r="P3697" s="1" t="s">
        <v>199</v>
      </c>
      <c r="Q3697" s="1" t="s">
        <v>115</v>
      </c>
      <c r="R3697" s="1" t="s">
        <v>18415</v>
      </c>
      <c r="S3697" s="1" t="s">
        <v>16937</v>
      </c>
      <c r="T3697" s="1" t="s">
        <v>4412</v>
      </c>
      <c r="V3697" s="18">
        <v>0</v>
      </c>
      <c r="W3697" s="18">
        <v>2.7071759259259261E-2</v>
      </c>
      <c r="X3697" s="18">
        <v>2.7071759259259261E-2</v>
      </c>
    </row>
    <row r="3698" spans="1:24" hidden="1" x14ac:dyDescent="0.2">
      <c r="A3698" s="1" t="s">
        <v>18416</v>
      </c>
      <c r="B3698" s="1" t="s">
        <v>132</v>
      </c>
      <c r="C3698" s="1" t="s">
        <v>250</v>
      </c>
      <c r="D3698" s="1" t="s">
        <v>251</v>
      </c>
      <c r="E3698" s="1" t="s">
        <v>252</v>
      </c>
      <c r="F3698" s="1" t="s">
        <v>253</v>
      </c>
      <c r="G3698" s="1" t="s">
        <v>159</v>
      </c>
      <c r="H3698" s="1" t="s">
        <v>36</v>
      </c>
      <c r="I3698" s="1" t="s">
        <v>84</v>
      </c>
      <c r="J3698" s="1" t="s">
        <v>81</v>
      </c>
      <c r="K3698" s="1" t="s">
        <v>129</v>
      </c>
      <c r="L3698" s="1" t="s">
        <v>9142</v>
      </c>
      <c r="M3698" s="1" t="s">
        <v>18417</v>
      </c>
      <c r="N3698" s="1" t="s">
        <v>18418</v>
      </c>
      <c r="O3698" s="1" t="s">
        <v>122</v>
      </c>
      <c r="P3698" s="1" t="s">
        <v>246</v>
      </c>
      <c r="Q3698" s="1" t="s">
        <v>247</v>
      </c>
      <c r="R3698" s="1" t="s">
        <v>18419</v>
      </c>
      <c r="S3698" s="1" t="s">
        <v>16794</v>
      </c>
      <c r="T3698" s="1" t="s">
        <v>9142</v>
      </c>
      <c r="U3698" s="1" t="s">
        <v>270</v>
      </c>
      <c r="V3698" s="18">
        <v>4.1192129629629627E-2</v>
      </c>
      <c r="W3698" s="18">
        <v>4.2766203703703702E-2</v>
      </c>
      <c r="X3698" s="18">
        <v>1.5740740740740741E-3</v>
      </c>
    </row>
    <row r="3699" spans="1:24" x14ac:dyDescent="0.2">
      <c r="A3699" s="1" t="s">
        <v>15971</v>
      </c>
      <c r="B3699" s="1" t="s">
        <v>112</v>
      </c>
      <c r="C3699" s="1" t="s">
        <v>18</v>
      </c>
      <c r="D3699" s="1" t="s">
        <v>242</v>
      </c>
      <c r="E3699" s="1" t="s">
        <v>61</v>
      </c>
      <c r="F3699" s="1" t="s">
        <v>453</v>
      </c>
      <c r="G3699" s="1" t="s">
        <v>110</v>
      </c>
      <c r="H3699" s="1" t="s">
        <v>50</v>
      </c>
      <c r="I3699" s="1" t="s">
        <v>109</v>
      </c>
      <c r="J3699" s="1" t="s">
        <v>81</v>
      </c>
      <c r="K3699" s="1" t="s">
        <v>111</v>
      </c>
      <c r="L3699" s="1" t="s">
        <v>15975</v>
      </c>
      <c r="M3699" s="1" t="s">
        <v>18420</v>
      </c>
      <c r="N3699" s="1" t="s">
        <v>18421</v>
      </c>
      <c r="O3699" s="1" t="s">
        <v>122</v>
      </c>
      <c r="P3699" s="1" t="s">
        <v>266</v>
      </c>
      <c r="Q3699" s="1" t="s">
        <v>267</v>
      </c>
      <c r="R3699" s="1" t="s">
        <v>18422</v>
      </c>
      <c r="S3699" s="1" t="s">
        <v>16937</v>
      </c>
      <c r="T3699" s="1" t="s">
        <v>15975</v>
      </c>
      <c r="U3699" s="1" t="s">
        <v>15975</v>
      </c>
      <c r="V3699" s="18">
        <v>0</v>
      </c>
      <c r="W3699" s="18">
        <v>9.5833333333333326E-3</v>
      </c>
      <c r="X3699" s="18">
        <v>9.5833333333333326E-3</v>
      </c>
    </row>
    <row r="3700" spans="1:24" hidden="1" x14ac:dyDescent="0.2">
      <c r="A3700" s="1" t="s">
        <v>18423</v>
      </c>
      <c r="B3700" s="1" t="s">
        <v>173</v>
      </c>
      <c r="C3700" s="1" t="s">
        <v>250</v>
      </c>
      <c r="D3700" s="1" t="s">
        <v>251</v>
      </c>
      <c r="E3700" s="1" t="s">
        <v>13587</v>
      </c>
      <c r="F3700" s="1" t="s">
        <v>451</v>
      </c>
      <c r="G3700" s="1" t="s">
        <v>159</v>
      </c>
      <c r="H3700" s="1" t="s">
        <v>36</v>
      </c>
      <c r="I3700" s="1" t="s">
        <v>84</v>
      </c>
      <c r="J3700" s="1" t="s">
        <v>81</v>
      </c>
      <c r="K3700" s="1" t="s">
        <v>114</v>
      </c>
      <c r="L3700" s="1" t="s">
        <v>16994</v>
      </c>
      <c r="M3700" s="1" t="s">
        <v>18424</v>
      </c>
      <c r="N3700" s="1" t="s">
        <v>18425</v>
      </c>
      <c r="O3700" s="1" t="s">
        <v>122</v>
      </c>
      <c r="P3700" s="1" t="s">
        <v>246</v>
      </c>
      <c r="Q3700" s="1" t="s">
        <v>247</v>
      </c>
      <c r="R3700" s="1" t="s">
        <v>18426</v>
      </c>
      <c r="S3700" s="1" t="s">
        <v>17060</v>
      </c>
      <c r="T3700" s="1" t="s">
        <v>17191</v>
      </c>
      <c r="U3700" s="1" t="s">
        <v>16999</v>
      </c>
      <c r="V3700" s="18">
        <v>2.7627314814814816E-2</v>
      </c>
      <c r="W3700" s="18">
        <v>2.8668981481481483E-2</v>
      </c>
      <c r="X3700" s="18">
        <v>1.0416666666666667E-3</v>
      </c>
    </row>
    <row r="3701" spans="1:24" hidden="1" x14ac:dyDescent="0.2">
      <c r="A3701" s="1" t="s">
        <v>18427</v>
      </c>
      <c r="B3701" s="1" t="s">
        <v>132</v>
      </c>
      <c r="C3701" s="1" t="s">
        <v>309</v>
      </c>
      <c r="D3701" s="1" t="s">
        <v>257</v>
      </c>
      <c r="E3701" s="1" t="s">
        <v>407</v>
      </c>
      <c r="F3701" s="1" t="s">
        <v>461</v>
      </c>
      <c r="G3701" s="1" t="s">
        <v>116</v>
      </c>
      <c r="H3701" s="1" t="s">
        <v>40</v>
      </c>
      <c r="I3701" s="1" t="s">
        <v>117</v>
      </c>
      <c r="J3701" s="1" t="s">
        <v>81</v>
      </c>
      <c r="K3701" s="1" t="s">
        <v>129</v>
      </c>
      <c r="L3701" s="1" t="s">
        <v>314</v>
      </c>
      <c r="M3701" s="1" t="s">
        <v>18428</v>
      </c>
      <c r="N3701" s="1" t="s">
        <v>18429</v>
      </c>
      <c r="O3701" s="1" t="s">
        <v>122</v>
      </c>
      <c r="P3701" s="1" t="s">
        <v>199</v>
      </c>
      <c r="Q3701" s="1" t="s">
        <v>115</v>
      </c>
      <c r="R3701" s="1" t="s">
        <v>18430</v>
      </c>
      <c r="S3701" s="1" t="s">
        <v>16850</v>
      </c>
      <c r="T3701" s="1" t="s">
        <v>18431</v>
      </c>
      <c r="U3701" s="1" t="s">
        <v>18432</v>
      </c>
      <c r="V3701" s="18">
        <v>0</v>
      </c>
      <c r="W3701" s="18">
        <v>6.5162037037037037E-3</v>
      </c>
      <c r="X3701" s="18">
        <v>6.5162037037037037E-3</v>
      </c>
    </row>
    <row r="3702" spans="1:24" hidden="1" x14ac:dyDescent="0.2">
      <c r="A3702" s="1" t="s">
        <v>18433</v>
      </c>
      <c r="B3702" s="1" t="s">
        <v>132</v>
      </c>
      <c r="C3702" s="1" t="s">
        <v>251</v>
      </c>
      <c r="D3702" s="1" t="s">
        <v>257</v>
      </c>
      <c r="E3702" s="1" t="s">
        <v>320</v>
      </c>
      <c r="F3702" s="1" t="s">
        <v>461</v>
      </c>
      <c r="G3702" s="1" t="s">
        <v>116</v>
      </c>
      <c r="H3702" s="1" t="s">
        <v>40</v>
      </c>
      <c r="I3702" s="1" t="s">
        <v>117</v>
      </c>
      <c r="J3702" s="1" t="s">
        <v>81</v>
      </c>
      <c r="K3702" s="1" t="s">
        <v>129</v>
      </c>
      <c r="L3702" s="1" t="s">
        <v>314</v>
      </c>
      <c r="M3702" s="1" t="s">
        <v>18434</v>
      </c>
      <c r="N3702" s="1" t="s">
        <v>18435</v>
      </c>
      <c r="O3702" s="1" t="s">
        <v>122</v>
      </c>
      <c r="P3702" s="1" t="s">
        <v>199</v>
      </c>
      <c r="Q3702" s="1" t="s">
        <v>115</v>
      </c>
      <c r="R3702" s="1" t="s">
        <v>18436</v>
      </c>
      <c r="S3702" s="1" t="s">
        <v>16850</v>
      </c>
      <c r="T3702" s="1" t="s">
        <v>18437</v>
      </c>
      <c r="U3702" s="1" t="s">
        <v>262</v>
      </c>
      <c r="V3702" s="18">
        <v>0</v>
      </c>
      <c r="W3702" s="18">
        <v>8.6921296296296295E-3</v>
      </c>
      <c r="X3702" s="18">
        <v>8.6921296296296295E-3</v>
      </c>
    </row>
    <row r="3703" spans="1:24" x14ac:dyDescent="0.2">
      <c r="A3703" s="1" t="s">
        <v>15531</v>
      </c>
      <c r="B3703" s="1" t="s">
        <v>112</v>
      </c>
      <c r="C3703" s="1" t="s">
        <v>18</v>
      </c>
      <c r="D3703" s="1" t="s">
        <v>18</v>
      </c>
      <c r="E3703" s="1" t="s">
        <v>499</v>
      </c>
      <c r="F3703" s="1" t="s">
        <v>1770</v>
      </c>
      <c r="G3703" s="1" t="s">
        <v>110</v>
      </c>
      <c r="H3703" s="1" t="s">
        <v>50</v>
      </c>
      <c r="I3703" s="1" t="s">
        <v>109</v>
      </c>
      <c r="J3703" s="1" t="s">
        <v>81</v>
      </c>
      <c r="K3703" s="1" t="s">
        <v>111</v>
      </c>
      <c r="L3703" s="1" t="s">
        <v>15535</v>
      </c>
      <c r="M3703" s="1" t="s">
        <v>18438</v>
      </c>
      <c r="N3703" s="1" t="s">
        <v>18439</v>
      </c>
      <c r="O3703" s="1" t="s">
        <v>122</v>
      </c>
      <c r="P3703" s="1" t="s">
        <v>266</v>
      </c>
      <c r="Q3703" s="1" t="s">
        <v>267</v>
      </c>
      <c r="R3703" s="1" t="s">
        <v>18440</v>
      </c>
      <c r="S3703" s="1" t="s">
        <v>16794</v>
      </c>
      <c r="T3703" s="1" t="s">
        <v>6115</v>
      </c>
      <c r="U3703" s="1" t="s">
        <v>6891</v>
      </c>
      <c r="V3703" s="18">
        <v>0</v>
      </c>
      <c r="W3703" s="18">
        <v>3.8449074074074073E-2</v>
      </c>
      <c r="X3703" s="18">
        <v>3.8449074074074073E-2</v>
      </c>
    </row>
    <row r="3704" spans="1:24" x14ac:dyDescent="0.2">
      <c r="A3704" s="1" t="s">
        <v>15706</v>
      </c>
      <c r="B3704" s="1" t="s">
        <v>199</v>
      </c>
      <c r="C3704" s="1" t="s">
        <v>14</v>
      </c>
      <c r="D3704" s="1" t="s">
        <v>14</v>
      </c>
      <c r="E3704" s="1" t="s">
        <v>52</v>
      </c>
      <c r="F3704" s="1" t="s">
        <v>452</v>
      </c>
      <c r="G3704" s="1" t="s">
        <v>116</v>
      </c>
      <c r="H3704" s="1" t="s">
        <v>40</v>
      </c>
      <c r="I3704" s="1" t="s">
        <v>117</v>
      </c>
      <c r="J3704" s="1" t="s">
        <v>81</v>
      </c>
      <c r="K3704" s="1" t="s">
        <v>111</v>
      </c>
      <c r="L3704" s="1" t="s">
        <v>15710</v>
      </c>
      <c r="M3704" s="1" t="s">
        <v>18441</v>
      </c>
      <c r="N3704" s="1" t="s">
        <v>18442</v>
      </c>
      <c r="O3704" s="1" t="s">
        <v>122</v>
      </c>
      <c r="P3704" s="1" t="s">
        <v>199</v>
      </c>
      <c r="Q3704" s="1" t="s">
        <v>401</v>
      </c>
      <c r="R3704" s="1" t="s">
        <v>18443</v>
      </c>
      <c r="S3704" s="1" t="s">
        <v>16850</v>
      </c>
      <c r="T3704" s="1" t="s">
        <v>15710</v>
      </c>
      <c r="U3704" s="1" t="s">
        <v>18444</v>
      </c>
      <c r="V3704" s="18">
        <v>0</v>
      </c>
      <c r="W3704" s="18">
        <v>3.0324074074074073E-3</v>
      </c>
      <c r="X3704" s="18">
        <v>3.0324074074074073E-3</v>
      </c>
    </row>
    <row r="3705" spans="1:24" hidden="1" x14ac:dyDescent="0.2">
      <c r="A3705" s="1" t="s">
        <v>18445</v>
      </c>
      <c r="B3705" s="1" t="s">
        <v>132</v>
      </c>
      <c r="C3705" s="1" t="s">
        <v>250</v>
      </c>
      <c r="D3705" s="1" t="s">
        <v>251</v>
      </c>
      <c r="E3705" s="1" t="s">
        <v>252</v>
      </c>
      <c r="F3705" s="1" t="s">
        <v>253</v>
      </c>
      <c r="G3705" s="1" t="s">
        <v>159</v>
      </c>
      <c r="H3705" s="1" t="s">
        <v>36</v>
      </c>
      <c r="I3705" s="1" t="s">
        <v>84</v>
      </c>
      <c r="J3705" s="1" t="s">
        <v>81</v>
      </c>
      <c r="K3705" s="1" t="s">
        <v>129</v>
      </c>
      <c r="L3705" s="1" t="s">
        <v>9056</v>
      </c>
      <c r="M3705" s="1" t="s">
        <v>18446</v>
      </c>
      <c r="N3705" s="1" t="s">
        <v>18447</v>
      </c>
      <c r="O3705" s="1" t="s">
        <v>122</v>
      </c>
      <c r="P3705" s="1" t="s">
        <v>246</v>
      </c>
      <c r="Q3705" s="1" t="s">
        <v>247</v>
      </c>
      <c r="R3705" s="1" t="s">
        <v>18448</v>
      </c>
      <c r="S3705" s="1" t="s">
        <v>16794</v>
      </c>
      <c r="T3705" s="1" t="s">
        <v>9056</v>
      </c>
      <c r="U3705" s="1" t="s">
        <v>270</v>
      </c>
      <c r="V3705" s="18">
        <v>3.8483796296296294E-2</v>
      </c>
      <c r="W3705" s="18">
        <v>4.0833333333333333E-2</v>
      </c>
      <c r="X3705" s="18">
        <v>2.3495370370370371E-3</v>
      </c>
    </row>
    <row r="3706" spans="1:24" hidden="1" x14ac:dyDescent="0.2">
      <c r="A3706" s="1" t="s">
        <v>18449</v>
      </c>
      <c r="B3706" s="1" t="s">
        <v>132</v>
      </c>
      <c r="C3706" s="1" t="s">
        <v>256</v>
      </c>
      <c r="D3706" s="1" t="s">
        <v>257</v>
      </c>
      <c r="E3706" s="1" t="s">
        <v>258</v>
      </c>
      <c r="F3706" s="1" t="s">
        <v>219</v>
      </c>
      <c r="G3706" s="1" t="s">
        <v>116</v>
      </c>
      <c r="H3706" s="1" t="s">
        <v>40</v>
      </c>
      <c r="I3706" s="1" t="s">
        <v>117</v>
      </c>
      <c r="J3706" s="1" t="s">
        <v>81</v>
      </c>
      <c r="K3706" s="1" t="s">
        <v>129</v>
      </c>
      <c r="L3706" s="1" t="s">
        <v>314</v>
      </c>
      <c r="M3706" s="1" t="s">
        <v>18450</v>
      </c>
      <c r="N3706" s="1" t="s">
        <v>18451</v>
      </c>
      <c r="O3706" s="1" t="s">
        <v>122</v>
      </c>
      <c r="P3706" s="1" t="s">
        <v>199</v>
      </c>
      <c r="Q3706" s="1" t="s">
        <v>115</v>
      </c>
      <c r="R3706" s="1" t="s">
        <v>18452</v>
      </c>
      <c r="S3706" s="1" t="s">
        <v>16794</v>
      </c>
      <c r="T3706" s="1" t="s">
        <v>18453</v>
      </c>
      <c r="V3706" s="18">
        <v>7.6238425925925932E-2</v>
      </c>
      <c r="W3706" s="18">
        <v>8.3981481481481476E-2</v>
      </c>
      <c r="X3706" s="18">
        <v>7.743055555555556E-3</v>
      </c>
    </row>
    <row r="3707" spans="1:24" hidden="1" x14ac:dyDescent="0.2">
      <c r="A3707" s="1" t="s">
        <v>18454</v>
      </c>
      <c r="B3707" s="1" t="s">
        <v>173</v>
      </c>
      <c r="C3707" s="1" t="s">
        <v>250</v>
      </c>
      <c r="D3707" s="1" t="s">
        <v>251</v>
      </c>
      <c r="E3707" s="1" t="s">
        <v>13587</v>
      </c>
      <c r="F3707" s="1" t="s">
        <v>451</v>
      </c>
      <c r="G3707" s="1" t="s">
        <v>159</v>
      </c>
      <c r="H3707" s="1" t="s">
        <v>36</v>
      </c>
      <c r="I3707" s="1" t="s">
        <v>84</v>
      </c>
      <c r="J3707" s="1" t="s">
        <v>81</v>
      </c>
      <c r="K3707" s="1" t="s">
        <v>114</v>
      </c>
      <c r="L3707" s="1" t="s">
        <v>16994</v>
      </c>
      <c r="M3707" s="1" t="s">
        <v>18455</v>
      </c>
      <c r="N3707" s="1" t="s">
        <v>18456</v>
      </c>
      <c r="O3707" s="1" t="s">
        <v>122</v>
      </c>
      <c r="P3707" s="1" t="s">
        <v>246</v>
      </c>
      <c r="Q3707" s="1" t="s">
        <v>247</v>
      </c>
      <c r="R3707" s="1" t="s">
        <v>18457</v>
      </c>
      <c r="S3707" s="1" t="s">
        <v>16943</v>
      </c>
      <c r="T3707" s="1" t="s">
        <v>16998</v>
      </c>
      <c r="V3707" s="18">
        <v>2.8321759259259258E-2</v>
      </c>
      <c r="W3707" s="18">
        <v>2.9120370370370369E-2</v>
      </c>
      <c r="X3707" s="18">
        <v>7.9861111111111116E-4</v>
      </c>
    </row>
    <row r="3708" spans="1:24" x14ac:dyDescent="0.2">
      <c r="A3708" s="1" t="s">
        <v>15526</v>
      </c>
      <c r="B3708" s="1" t="s">
        <v>112</v>
      </c>
      <c r="C3708" s="1" t="s">
        <v>18</v>
      </c>
      <c r="D3708" s="1" t="s">
        <v>18</v>
      </c>
      <c r="E3708" s="1" t="s">
        <v>499</v>
      </c>
      <c r="F3708" s="1" t="s">
        <v>1770</v>
      </c>
      <c r="G3708" s="1" t="s">
        <v>110</v>
      </c>
      <c r="H3708" s="1" t="s">
        <v>50</v>
      </c>
      <c r="I3708" s="1" t="s">
        <v>109</v>
      </c>
      <c r="J3708" s="1" t="s">
        <v>81</v>
      </c>
      <c r="K3708" s="1" t="s">
        <v>111</v>
      </c>
      <c r="L3708" s="1" t="s">
        <v>15530</v>
      </c>
      <c r="M3708" s="1" t="s">
        <v>18458</v>
      </c>
      <c r="N3708" s="1" t="s">
        <v>18459</v>
      </c>
      <c r="O3708" s="1" t="s">
        <v>122</v>
      </c>
      <c r="P3708" s="1" t="s">
        <v>266</v>
      </c>
      <c r="Q3708" s="1" t="s">
        <v>267</v>
      </c>
      <c r="R3708" s="1" t="s">
        <v>18460</v>
      </c>
      <c r="S3708" s="1" t="s">
        <v>16794</v>
      </c>
      <c r="T3708" s="1" t="s">
        <v>6115</v>
      </c>
      <c r="U3708" s="1" t="s">
        <v>6891</v>
      </c>
      <c r="V3708" s="18">
        <v>0</v>
      </c>
      <c r="W3708" s="18">
        <v>3.7303240740740741E-2</v>
      </c>
      <c r="X3708" s="18">
        <v>3.7303240740740741E-2</v>
      </c>
    </row>
    <row r="3709" spans="1:24" x14ac:dyDescent="0.2">
      <c r="A3709" s="1" t="s">
        <v>15521</v>
      </c>
      <c r="B3709" s="1" t="s">
        <v>112</v>
      </c>
      <c r="C3709" s="1" t="s">
        <v>18</v>
      </c>
      <c r="D3709" s="1" t="s">
        <v>18</v>
      </c>
      <c r="E3709" s="1" t="s">
        <v>499</v>
      </c>
      <c r="F3709" s="1" t="s">
        <v>1770</v>
      </c>
      <c r="G3709" s="1" t="s">
        <v>110</v>
      </c>
      <c r="H3709" s="1" t="s">
        <v>50</v>
      </c>
      <c r="I3709" s="1" t="s">
        <v>109</v>
      </c>
      <c r="J3709" s="1" t="s">
        <v>81</v>
      </c>
      <c r="K3709" s="1" t="s">
        <v>111</v>
      </c>
      <c r="L3709" s="1" t="s">
        <v>15525</v>
      </c>
      <c r="M3709" s="1" t="s">
        <v>18461</v>
      </c>
      <c r="N3709" s="1" t="s">
        <v>18462</v>
      </c>
      <c r="O3709" s="1" t="s">
        <v>122</v>
      </c>
      <c r="P3709" s="1" t="s">
        <v>266</v>
      </c>
      <c r="Q3709" s="1" t="s">
        <v>267</v>
      </c>
      <c r="R3709" s="1" t="s">
        <v>18463</v>
      </c>
      <c r="S3709" s="1" t="s">
        <v>16794</v>
      </c>
      <c r="T3709" s="1" t="s">
        <v>6115</v>
      </c>
      <c r="U3709" s="1" t="s">
        <v>6891</v>
      </c>
      <c r="V3709" s="18">
        <v>0</v>
      </c>
      <c r="W3709" s="18">
        <v>3.6574074074074071E-2</v>
      </c>
      <c r="X3709" s="18">
        <v>3.6574074074074071E-2</v>
      </c>
    </row>
    <row r="3710" spans="1:24" x14ac:dyDescent="0.2">
      <c r="A3710" s="1" t="s">
        <v>16001</v>
      </c>
      <c r="B3710" s="1" t="s">
        <v>115</v>
      </c>
      <c r="C3710" s="1" t="s">
        <v>19</v>
      </c>
      <c r="D3710" s="1" t="s">
        <v>243</v>
      </c>
      <c r="E3710" s="1" t="s">
        <v>64</v>
      </c>
      <c r="F3710" s="1" t="s">
        <v>191</v>
      </c>
      <c r="G3710" s="1" t="s">
        <v>116</v>
      </c>
      <c r="H3710" s="1" t="s">
        <v>40</v>
      </c>
      <c r="I3710" s="1" t="s">
        <v>117</v>
      </c>
      <c r="J3710" s="1" t="s">
        <v>81</v>
      </c>
      <c r="K3710" s="1" t="s">
        <v>179</v>
      </c>
      <c r="L3710" s="1" t="s">
        <v>16005</v>
      </c>
      <c r="M3710" s="1" t="s">
        <v>18464</v>
      </c>
      <c r="N3710" s="1" t="s">
        <v>18465</v>
      </c>
      <c r="O3710" s="1" t="s">
        <v>122</v>
      </c>
      <c r="P3710" s="1" t="s">
        <v>266</v>
      </c>
      <c r="Q3710" s="1" t="s">
        <v>267</v>
      </c>
      <c r="R3710" s="1" t="s">
        <v>18466</v>
      </c>
      <c r="S3710" s="1" t="s">
        <v>16937</v>
      </c>
      <c r="T3710" s="1" t="s">
        <v>18467</v>
      </c>
      <c r="U3710" s="1" t="s">
        <v>18468</v>
      </c>
      <c r="V3710" s="18">
        <v>0</v>
      </c>
      <c r="W3710" s="18">
        <v>2.6041666666666668E-2</v>
      </c>
      <c r="X3710" s="18">
        <v>2.6041666666666668E-2</v>
      </c>
    </row>
    <row r="3711" spans="1:24" x14ac:dyDescent="0.2">
      <c r="A3711" s="1" t="s">
        <v>16060</v>
      </c>
      <c r="B3711" s="1" t="s">
        <v>167</v>
      </c>
      <c r="C3711" s="1" t="s">
        <v>22</v>
      </c>
      <c r="D3711" s="1" t="s">
        <v>22</v>
      </c>
      <c r="E3711" s="1" t="s">
        <v>47</v>
      </c>
      <c r="F3711" s="1" t="s">
        <v>205</v>
      </c>
      <c r="G3711" s="1" t="s">
        <v>110</v>
      </c>
      <c r="H3711" s="1" t="s">
        <v>50</v>
      </c>
      <c r="I3711" s="1" t="s">
        <v>109</v>
      </c>
      <c r="J3711" s="1" t="s">
        <v>81</v>
      </c>
      <c r="K3711" s="1" t="s">
        <v>129</v>
      </c>
      <c r="L3711" s="1" t="s">
        <v>16064</v>
      </c>
      <c r="M3711" s="1" t="s">
        <v>18469</v>
      </c>
      <c r="N3711" s="1" t="s">
        <v>18470</v>
      </c>
      <c r="O3711" s="1" t="s">
        <v>122</v>
      </c>
      <c r="P3711" s="1" t="s">
        <v>279</v>
      </c>
      <c r="Q3711" s="1" t="s">
        <v>280</v>
      </c>
      <c r="R3711" s="1" t="s">
        <v>18471</v>
      </c>
      <c r="S3711" s="1" t="s">
        <v>16943</v>
      </c>
      <c r="T3711" s="1" t="s">
        <v>18472</v>
      </c>
      <c r="U3711" s="1" t="s">
        <v>18472</v>
      </c>
      <c r="V3711" s="18">
        <v>0</v>
      </c>
      <c r="W3711" s="18">
        <v>1.0185185185185184E-3</v>
      </c>
      <c r="X3711" s="18">
        <v>1.0185185185185184E-3</v>
      </c>
    </row>
    <row r="3712" spans="1:24" hidden="1" x14ac:dyDescent="0.2">
      <c r="A3712" s="1" t="s">
        <v>18473</v>
      </c>
      <c r="B3712" s="1" t="s">
        <v>132</v>
      </c>
      <c r="C3712" s="1" t="s">
        <v>250</v>
      </c>
      <c r="D3712" s="1" t="s">
        <v>251</v>
      </c>
      <c r="E3712" s="1" t="s">
        <v>252</v>
      </c>
      <c r="F3712" s="1" t="s">
        <v>253</v>
      </c>
      <c r="G3712" s="1" t="s">
        <v>159</v>
      </c>
      <c r="H3712" s="1" t="s">
        <v>36</v>
      </c>
      <c r="I3712" s="1" t="s">
        <v>84</v>
      </c>
      <c r="J3712" s="1" t="s">
        <v>81</v>
      </c>
      <c r="K3712" s="1" t="s">
        <v>129</v>
      </c>
      <c r="L3712" s="1" t="s">
        <v>9142</v>
      </c>
      <c r="M3712" s="1" t="s">
        <v>18474</v>
      </c>
      <c r="N3712" s="1" t="s">
        <v>18475</v>
      </c>
      <c r="O3712" s="1" t="s">
        <v>122</v>
      </c>
      <c r="P3712" s="1" t="s">
        <v>246</v>
      </c>
      <c r="Q3712" s="1" t="s">
        <v>247</v>
      </c>
      <c r="R3712" s="1" t="s">
        <v>18476</v>
      </c>
      <c r="S3712" s="1" t="s">
        <v>16943</v>
      </c>
      <c r="T3712" s="1" t="s">
        <v>9142</v>
      </c>
      <c r="U3712" s="1" t="s">
        <v>270</v>
      </c>
      <c r="V3712" s="18">
        <v>3.3553240740740738E-2</v>
      </c>
      <c r="W3712" s="18">
        <v>3.471064814814815E-2</v>
      </c>
      <c r="X3712" s="18">
        <v>1.1574074074074073E-3</v>
      </c>
    </row>
    <row r="3713" spans="1:24" hidden="1" x14ac:dyDescent="0.2">
      <c r="A3713" s="1" t="s">
        <v>18477</v>
      </c>
      <c r="B3713" s="1" t="s">
        <v>132</v>
      </c>
      <c r="C3713" s="1" t="s">
        <v>242</v>
      </c>
      <c r="D3713" s="1" t="s">
        <v>251</v>
      </c>
      <c r="E3713" s="1" t="s">
        <v>271</v>
      </c>
      <c r="F3713" s="1" t="s">
        <v>272</v>
      </c>
      <c r="G3713" s="1" t="s">
        <v>110</v>
      </c>
      <c r="H3713" s="1" t="s">
        <v>50</v>
      </c>
      <c r="I3713" s="1" t="s">
        <v>109</v>
      </c>
      <c r="J3713" s="1" t="s">
        <v>4186</v>
      </c>
      <c r="K3713" s="1" t="s">
        <v>114</v>
      </c>
      <c r="L3713" s="1" t="s">
        <v>273</v>
      </c>
      <c r="M3713" s="1" t="s">
        <v>18478</v>
      </c>
      <c r="N3713" s="1" t="s">
        <v>18479</v>
      </c>
      <c r="O3713" s="1" t="s">
        <v>122</v>
      </c>
      <c r="P3713" s="1" t="s">
        <v>266</v>
      </c>
      <c r="Q3713" s="1" t="s">
        <v>274</v>
      </c>
      <c r="R3713" s="1" t="s">
        <v>18480</v>
      </c>
      <c r="S3713" s="1" t="s">
        <v>16943</v>
      </c>
      <c r="T3713" s="1" t="s">
        <v>275</v>
      </c>
      <c r="U3713" s="1" t="s">
        <v>276</v>
      </c>
      <c r="V3713" s="18">
        <v>0</v>
      </c>
      <c r="W3713" s="18">
        <v>0</v>
      </c>
      <c r="X3713" s="18">
        <v>0</v>
      </c>
    </row>
    <row r="3714" spans="1:24" hidden="1" x14ac:dyDescent="0.2">
      <c r="A3714" s="1" t="s">
        <v>18481</v>
      </c>
      <c r="B3714" s="1" t="s">
        <v>132</v>
      </c>
      <c r="C3714" s="1" t="s">
        <v>256</v>
      </c>
      <c r="D3714" s="1" t="s">
        <v>257</v>
      </c>
      <c r="E3714" s="1" t="s">
        <v>258</v>
      </c>
      <c r="F3714" s="1" t="s">
        <v>174</v>
      </c>
      <c r="G3714" s="1" t="s">
        <v>116</v>
      </c>
      <c r="H3714" s="1" t="s">
        <v>40</v>
      </c>
      <c r="I3714" s="1" t="s">
        <v>117</v>
      </c>
      <c r="J3714" s="1" t="s">
        <v>81</v>
      </c>
      <c r="K3714" s="1" t="s">
        <v>259</v>
      </c>
      <c r="L3714" s="1" t="s">
        <v>464</v>
      </c>
      <c r="M3714" s="1" t="s">
        <v>18482</v>
      </c>
      <c r="N3714" s="1" t="s">
        <v>18483</v>
      </c>
      <c r="O3714" s="1" t="s">
        <v>122</v>
      </c>
      <c r="P3714" s="1" t="s">
        <v>199</v>
      </c>
      <c r="Q3714" s="1" t="s">
        <v>115</v>
      </c>
      <c r="R3714" s="1" t="s">
        <v>18484</v>
      </c>
      <c r="S3714" s="1" t="s">
        <v>16937</v>
      </c>
      <c r="T3714" s="1" t="s">
        <v>4412</v>
      </c>
      <c r="V3714" s="18">
        <v>0</v>
      </c>
      <c r="W3714" s="18">
        <v>1.982638888888889E-2</v>
      </c>
      <c r="X3714" s="18">
        <v>1.982638888888889E-2</v>
      </c>
    </row>
    <row r="3715" spans="1:24" hidden="1" x14ac:dyDescent="0.2">
      <c r="A3715" s="1" t="s">
        <v>18485</v>
      </c>
      <c r="B3715" s="1" t="s">
        <v>132</v>
      </c>
      <c r="C3715" s="1" t="s">
        <v>250</v>
      </c>
      <c r="D3715" s="1" t="s">
        <v>251</v>
      </c>
      <c r="E3715" s="1" t="s">
        <v>268</v>
      </c>
      <c r="F3715" s="1" t="s">
        <v>367</v>
      </c>
      <c r="G3715" s="1" t="s">
        <v>110</v>
      </c>
      <c r="H3715" s="1" t="s">
        <v>50</v>
      </c>
      <c r="I3715" s="1" t="s">
        <v>109</v>
      </c>
      <c r="J3715" s="1" t="s">
        <v>81</v>
      </c>
      <c r="K3715" s="1" t="s">
        <v>129</v>
      </c>
      <c r="L3715" s="1" t="s">
        <v>12784</v>
      </c>
      <c r="M3715" s="1" t="s">
        <v>18486</v>
      </c>
      <c r="N3715" s="1" t="s">
        <v>18487</v>
      </c>
      <c r="O3715" s="1" t="s">
        <v>122</v>
      </c>
      <c r="P3715" s="1" t="s">
        <v>246</v>
      </c>
      <c r="Q3715" s="1" t="s">
        <v>247</v>
      </c>
      <c r="R3715" s="1" t="s">
        <v>18488</v>
      </c>
      <c r="S3715" s="1" t="s">
        <v>16850</v>
      </c>
      <c r="T3715" s="1" t="s">
        <v>12784</v>
      </c>
      <c r="U3715" s="1" t="s">
        <v>276</v>
      </c>
      <c r="V3715" s="18">
        <v>1.9131944444444444E-2</v>
      </c>
      <c r="W3715" s="18">
        <v>1.9942129629629629E-2</v>
      </c>
      <c r="X3715" s="18">
        <v>8.1018518518518516E-4</v>
      </c>
    </row>
    <row r="3716" spans="1:24" hidden="1" x14ac:dyDescent="0.2">
      <c r="A3716" s="1" t="s">
        <v>18489</v>
      </c>
      <c r="B3716" s="1" t="s">
        <v>132</v>
      </c>
      <c r="C3716" s="1" t="s">
        <v>250</v>
      </c>
      <c r="D3716" s="1" t="s">
        <v>251</v>
      </c>
      <c r="E3716" s="1" t="s">
        <v>268</v>
      </c>
      <c r="F3716" s="1" t="s">
        <v>367</v>
      </c>
      <c r="G3716" s="1" t="s">
        <v>110</v>
      </c>
      <c r="H3716" s="1" t="s">
        <v>50</v>
      </c>
      <c r="I3716" s="1" t="s">
        <v>109</v>
      </c>
      <c r="J3716" s="1" t="s">
        <v>81</v>
      </c>
      <c r="K3716" s="1" t="s">
        <v>129</v>
      </c>
      <c r="L3716" s="1" t="s">
        <v>18490</v>
      </c>
      <c r="M3716" s="1" t="s">
        <v>18491</v>
      </c>
      <c r="N3716" s="1" t="s">
        <v>18492</v>
      </c>
      <c r="O3716" s="1" t="s">
        <v>122</v>
      </c>
      <c r="P3716" s="1" t="s">
        <v>246</v>
      </c>
      <c r="Q3716" s="1" t="s">
        <v>247</v>
      </c>
      <c r="R3716" s="1" t="s">
        <v>18493</v>
      </c>
      <c r="S3716" s="1" t="s">
        <v>16772</v>
      </c>
      <c r="T3716" s="1" t="s">
        <v>18490</v>
      </c>
      <c r="U3716" s="1" t="s">
        <v>412</v>
      </c>
      <c r="V3716" s="18">
        <v>2.4074074074074076E-3</v>
      </c>
      <c r="W3716" s="18">
        <v>3.1365740740740742E-3</v>
      </c>
      <c r="X3716" s="18">
        <v>7.291666666666667E-4</v>
      </c>
    </row>
    <row r="3717" spans="1:24" hidden="1" x14ac:dyDescent="0.2">
      <c r="A3717" s="1" t="s">
        <v>18494</v>
      </c>
      <c r="B3717" s="1" t="s">
        <v>132</v>
      </c>
      <c r="C3717" s="1" t="s">
        <v>250</v>
      </c>
      <c r="D3717" s="1" t="s">
        <v>251</v>
      </c>
      <c r="E3717" s="1" t="s">
        <v>268</v>
      </c>
      <c r="F3717" s="1" t="s">
        <v>367</v>
      </c>
      <c r="G3717" s="1" t="s">
        <v>110</v>
      </c>
      <c r="H3717" s="1" t="s">
        <v>50</v>
      </c>
      <c r="I3717" s="1" t="s">
        <v>109</v>
      </c>
      <c r="J3717" s="1" t="s">
        <v>81</v>
      </c>
      <c r="K3717" s="1" t="s">
        <v>129</v>
      </c>
      <c r="L3717" s="1" t="s">
        <v>18495</v>
      </c>
      <c r="M3717" s="1" t="s">
        <v>18496</v>
      </c>
      <c r="N3717" s="1" t="s">
        <v>18497</v>
      </c>
      <c r="O3717" s="1" t="s">
        <v>122</v>
      </c>
      <c r="P3717" s="1" t="s">
        <v>246</v>
      </c>
      <c r="Q3717" s="1" t="s">
        <v>247</v>
      </c>
      <c r="R3717" s="1" t="s">
        <v>18498</v>
      </c>
      <c r="S3717" s="1" t="s">
        <v>16794</v>
      </c>
      <c r="T3717" s="1" t="s">
        <v>18495</v>
      </c>
      <c r="U3717" s="1" t="s">
        <v>276</v>
      </c>
      <c r="V3717" s="18">
        <v>1.736111111111111E-3</v>
      </c>
      <c r="W3717" s="18">
        <v>5.2777777777777779E-3</v>
      </c>
      <c r="X3717" s="18">
        <v>3.5416666666666665E-3</v>
      </c>
    </row>
    <row r="3718" spans="1:24" x14ac:dyDescent="0.2">
      <c r="A3718" s="1" t="s">
        <v>15556</v>
      </c>
      <c r="B3718" s="1" t="s">
        <v>167</v>
      </c>
      <c r="C3718" s="1" t="s">
        <v>22</v>
      </c>
      <c r="D3718" s="1" t="s">
        <v>22</v>
      </c>
      <c r="E3718" s="1" t="s">
        <v>47</v>
      </c>
      <c r="F3718" s="1" t="s">
        <v>205</v>
      </c>
      <c r="G3718" s="1" t="s">
        <v>110</v>
      </c>
      <c r="H3718" s="1" t="s">
        <v>50</v>
      </c>
      <c r="I3718" s="1" t="s">
        <v>109</v>
      </c>
      <c r="J3718" s="1" t="s">
        <v>81</v>
      </c>
      <c r="K3718" s="1" t="s">
        <v>129</v>
      </c>
      <c r="L3718" s="1" t="s">
        <v>15561</v>
      </c>
      <c r="M3718" s="1" t="s">
        <v>18499</v>
      </c>
      <c r="N3718" s="1" t="s">
        <v>18500</v>
      </c>
      <c r="O3718" s="1" t="s">
        <v>122</v>
      </c>
      <c r="P3718" s="1" t="s">
        <v>279</v>
      </c>
      <c r="Q3718" s="1" t="s">
        <v>280</v>
      </c>
      <c r="R3718" s="1" t="s">
        <v>18501</v>
      </c>
      <c r="S3718" s="1" t="s">
        <v>16904</v>
      </c>
      <c r="T3718" s="1" t="s">
        <v>470</v>
      </c>
      <c r="U3718" s="1" t="s">
        <v>470</v>
      </c>
      <c r="V3718" s="18">
        <v>0</v>
      </c>
      <c r="W3718" s="18">
        <v>1.3541666666666667E-3</v>
      </c>
      <c r="X3718" s="18">
        <v>1.3541666666666667E-3</v>
      </c>
    </row>
    <row r="3719" spans="1:24" hidden="1" x14ac:dyDescent="0.2">
      <c r="A3719" s="1" t="s">
        <v>18502</v>
      </c>
      <c r="B3719" s="1" t="s">
        <v>132</v>
      </c>
      <c r="C3719" s="1" t="s">
        <v>250</v>
      </c>
      <c r="D3719" s="1" t="s">
        <v>251</v>
      </c>
      <c r="E3719" s="1" t="s">
        <v>13587</v>
      </c>
      <c r="F3719" s="1" t="s">
        <v>451</v>
      </c>
      <c r="G3719" s="1" t="s">
        <v>159</v>
      </c>
      <c r="H3719" s="1" t="s">
        <v>36</v>
      </c>
      <c r="I3719" s="1" t="s">
        <v>84</v>
      </c>
      <c r="J3719" s="1" t="s">
        <v>81</v>
      </c>
      <c r="K3719" s="1" t="s">
        <v>114</v>
      </c>
      <c r="L3719" s="1" t="s">
        <v>17218</v>
      </c>
      <c r="M3719" s="1" t="s">
        <v>18503</v>
      </c>
      <c r="N3719" s="1" t="s">
        <v>18504</v>
      </c>
      <c r="O3719" s="1" t="s">
        <v>122</v>
      </c>
      <c r="P3719" s="1" t="s">
        <v>246</v>
      </c>
      <c r="Q3719" s="1" t="s">
        <v>247</v>
      </c>
      <c r="R3719" s="1" t="s">
        <v>18505</v>
      </c>
      <c r="S3719" s="1" t="s">
        <v>16850</v>
      </c>
      <c r="T3719" s="1" t="s">
        <v>17218</v>
      </c>
      <c r="V3719" s="18">
        <v>2.9571759259259259E-2</v>
      </c>
      <c r="W3719" s="18">
        <v>3.111111111111111E-2</v>
      </c>
      <c r="X3719" s="18">
        <v>1.5393518518518519E-3</v>
      </c>
    </row>
    <row r="3720" spans="1:24" hidden="1" x14ac:dyDescent="0.2">
      <c r="A3720" s="1" t="s">
        <v>18506</v>
      </c>
      <c r="B3720" s="1" t="s">
        <v>132</v>
      </c>
      <c r="C3720" s="1" t="s">
        <v>250</v>
      </c>
      <c r="D3720" s="1" t="s">
        <v>251</v>
      </c>
      <c r="E3720" s="1" t="s">
        <v>268</v>
      </c>
      <c r="F3720" s="1" t="s">
        <v>367</v>
      </c>
      <c r="G3720" s="1" t="s">
        <v>110</v>
      </c>
      <c r="H3720" s="1" t="s">
        <v>50</v>
      </c>
      <c r="I3720" s="1" t="s">
        <v>109</v>
      </c>
      <c r="J3720" s="1" t="s">
        <v>81</v>
      </c>
      <c r="K3720" s="1" t="s">
        <v>129</v>
      </c>
      <c r="L3720" s="1" t="s">
        <v>18507</v>
      </c>
      <c r="M3720" s="1" t="s">
        <v>18508</v>
      </c>
      <c r="N3720" s="1" t="s">
        <v>18509</v>
      </c>
      <c r="O3720" s="1" t="s">
        <v>122</v>
      </c>
      <c r="P3720" s="1" t="s">
        <v>246</v>
      </c>
      <c r="Q3720" s="1" t="s">
        <v>247</v>
      </c>
      <c r="R3720" s="1" t="s">
        <v>18510</v>
      </c>
      <c r="S3720" s="1" t="s">
        <v>16937</v>
      </c>
      <c r="T3720" s="1" t="s">
        <v>18507</v>
      </c>
      <c r="U3720" s="1" t="s">
        <v>377</v>
      </c>
      <c r="V3720" s="18">
        <v>4.7106481481481478E-3</v>
      </c>
      <c r="W3720" s="18">
        <v>5.3935185185185188E-3</v>
      </c>
      <c r="X3720" s="18">
        <v>6.8287037037037036E-4</v>
      </c>
    </row>
    <row r="3721" spans="1:24" hidden="1" x14ac:dyDescent="0.2">
      <c r="A3721" s="1" t="s">
        <v>15802</v>
      </c>
      <c r="B3721" s="1" t="s">
        <v>112</v>
      </c>
      <c r="C3721" s="1" t="s">
        <v>15357</v>
      </c>
      <c r="D3721" s="1" t="s">
        <v>311</v>
      </c>
      <c r="E3721" s="1" t="s">
        <v>498</v>
      </c>
      <c r="F3721" s="1" t="s">
        <v>145</v>
      </c>
      <c r="G3721" s="1" t="s">
        <v>116</v>
      </c>
      <c r="H3721" s="1" t="s">
        <v>50</v>
      </c>
      <c r="I3721" s="1" t="s">
        <v>109</v>
      </c>
      <c r="J3721" s="1" t="s">
        <v>81</v>
      </c>
      <c r="K3721" s="1" t="s">
        <v>121</v>
      </c>
      <c r="L3721" s="1" t="s">
        <v>3059</v>
      </c>
      <c r="M3721" s="1" t="s">
        <v>18511</v>
      </c>
      <c r="N3721" s="1" t="s">
        <v>18512</v>
      </c>
      <c r="O3721" s="1" t="s">
        <v>122</v>
      </c>
      <c r="P3721" s="1" t="s">
        <v>266</v>
      </c>
      <c r="Q3721" s="1" t="s">
        <v>343</v>
      </c>
      <c r="R3721" s="1" t="s">
        <v>18513</v>
      </c>
      <c r="S3721" s="1" t="s">
        <v>16850</v>
      </c>
      <c r="T3721" s="1" t="s">
        <v>18514</v>
      </c>
      <c r="U3721" s="1" t="s">
        <v>18515</v>
      </c>
      <c r="V3721" s="18">
        <v>0.21888888888888888</v>
      </c>
      <c r="W3721" s="18">
        <v>0.233125</v>
      </c>
      <c r="X3721" s="18">
        <v>1.4236111111111111E-2</v>
      </c>
    </row>
    <row r="3722" spans="1:24" hidden="1" x14ac:dyDescent="0.2">
      <c r="A3722" s="1" t="s">
        <v>18516</v>
      </c>
      <c r="B3722" s="1" t="s">
        <v>132</v>
      </c>
      <c r="C3722" s="1" t="s">
        <v>251</v>
      </c>
      <c r="D3722" s="1" t="s">
        <v>257</v>
      </c>
      <c r="E3722" s="1" t="s">
        <v>320</v>
      </c>
      <c r="F3722" s="1" t="s">
        <v>461</v>
      </c>
      <c r="G3722" s="1" t="s">
        <v>116</v>
      </c>
      <c r="H3722" s="1" t="s">
        <v>40</v>
      </c>
      <c r="I3722" s="1" t="s">
        <v>117</v>
      </c>
      <c r="J3722" s="1" t="s">
        <v>81</v>
      </c>
      <c r="K3722" s="1" t="s">
        <v>413</v>
      </c>
      <c r="L3722" s="1" t="s">
        <v>425</v>
      </c>
      <c r="M3722" s="1" t="s">
        <v>18517</v>
      </c>
      <c r="N3722" s="1" t="s">
        <v>18518</v>
      </c>
      <c r="O3722" s="1" t="s">
        <v>122</v>
      </c>
      <c r="P3722" s="1" t="s">
        <v>199</v>
      </c>
      <c r="Q3722" s="1" t="s">
        <v>115</v>
      </c>
      <c r="R3722" s="1" t="s">
        <v>18519</v>
      </c>
      <c r="S3722" s="1" t="s">
        <v>16850</v>
      </c>
      <c r="T3722" s="1" t="s">
        <v>18520</v>
      </c>
      <c r="U3722" s="1" t="s">
        <v>262</v>
      </c>
      <c r="V3722" s="18">
        <v>0</v>
      </c>
      <c r="W3722" s="18">
        <v>4.071759259259259E-2</v>
      </c>
      <c r="X3722" s="18">
        <v>4.071759259259259E-2</v>
      </c>
    </row>
    <row r="3723" spans="1:24" x14ac:dyDescent="0.2">
      <c r="A3723" s="1" t="s">
        <v>15806</v>
      </c>
      <c r="B3723" s="1" t="s">
        <v>112</v>
      </c>
      <c r="C3723" s="1" t="s">
        <v>18</v>
      </c>
      <c r="D3723" s="1" t="s">
        <v>373</v>
      </c>
      <c r="E3723" s="1" t="s">
        <v>61</v>
      </c>
      <c r="F3723" s="1" t="s">
        <v>134</v>
      </c>
      <c r="G3723" s="1" t="s">
        <v>110</v>
      </c>
      <c r="H3723" s="1" t="s">
        <v>50</v>
      </c>
      <c r="I3723" s="1" t="s">
        <v>109</v>
      </c>
      <c r="J3723" s="1" t="s">
        <v>81</v>
      </c>
      <c r="K3723" s="1" t="s">
        <v>121</v>
      </c>
      <c r="L3723" s="1" t="s">
        <v>15810</v>
      </c>
      <c r="M3723" s="1" t="s">
        <v>18521</v>
      </c>
      <c r="N3723" s="1" t="s">
        <v>18522</v>
      </c>
      <c r="O3723" s="1" t="s">
        <v>122</v>
      </c>
      <c r="P3723" s="1" t="s">
        <v>246</v>
      </c>
      <c r="Q3723" s="1" t="s">
        <v>247</v>
      </c>
      <c r="R3723" s="1" t="s">
        <v>18523</v>
      </c>
      <c r="S3723" s="1" t="s">
        <v>16850</v>
      </c>
      <c r="T3723" s="1" t="s">
        <v>18524</v>
      </c>
      <c r="U3723" s="1" t="s">
        <v>5510</v>
      </c>
      <c r="V3723" s="18">
        <v>2.0245254629629628</v>
      </c>
      <c r="W3723" s="18">
        <v>2.0481597222222221</v>
      </c>
      <c r="X3723" s="18">
        <v>2.3634259259259258E-2</v>
      </c>
    </row>
    <row r="3724" spans="1:24" x14ac:dyDescent="0.2">
      <c r="A3724" s="1" t="s">
        <v>15640</v>
      </c>
      <c r="B3724" s="1" t="s">
        <v>112</v>
      </c>
      <c r="C3724" s="1" t="s">
        <v>18</v>
      </c>
      <c r="D3724" s="1" t="s">
        <v>18</v>
      </c>
      <c r="E3724" s="1" t="s">
        <v>499</v>
      </c>
      <c r="F3724" s="1" t="s">
        <v>1770</v>
      </c>
      <c r="G3724" s="1" t="s">
        <v>110</v>
      </c>
      <c r="H3724" s="1" t="s">
        <v>50</v>
      </c>
      <c r="I3724" s="1" t="s">
        <v>109</v>
      </c>
      <c r="J3724" s="1" t="s">
        <v>81</v>
      </c>
      <c r="K3724" s="1" t="s">
        <v>111</v>
      </c>
      <c r="L3724" s="1" t="s">
        <v>15644</v>
      </c>
      <c r="M3724" s="1" t="s">
        <v>18525</v>
      </c>
      <c r="N3724" s="1" t="s">
        <v>18526</v>
      </c>
      <c r="O3724" s="1" t="s">
        <v>122</v>
      </c>
      <c r="P3724" s="1" t="s">
        <v>266</v>
      </c>
      <c r="Q3724" s="1" t="s">
        <v>267</v>
      </c>
      <c r="R3724" s="1" t="s">
        <v>18527</v>
      </c>
      <c r="S3724" s="1" t="s">
        <v>16904</v>
      </c>
      <c r="T3724" s="1" t="s">
        <v>6115</v>
      </c>
      <c r="U3724" s="1" t="s">
        <v>6891</v>
      </c>
      <c r="V3724" s="18">
        <v>0</v>
      </c>
      <c r="W3724" s="18">
        <v>0.32768518518518519</v>
      </c>
      <c r="X3724" s="18">
        <v>0.32768518518518519</v>
      </c>
    </row>
    <row r="3725" spans="1:24" hidden="1" x14ac:dyDescent="0.2">
      <c r="A3725" s="1" t="s">
        <v>18528</v>
      </c>
      <c r="B3725" s="1" t="s">
        <v>132</v>
      </c>
      <c r="C3725" s="1" t="s">
        <v>250</v>
      </c>
      <c r="D3725" s="1" t="s">
        <v>251</v>
      </c>
      <c r="E3725" s="1" t="s">
        <v>289</v>
      </c>
      <c r="F3725" s="1" t="s">
        <v>290</v>
      </c>
      <c r="G3725" s="1" t="s">
        <v>110</v>
      </c>
      <c r="H3725" s="1" t="s">
        <v>50</v>
      </c>
      <c r="I3725" s="1" t="s">
        <v>109</v>
      </c>
      <c r="J3725" s="1" t="s">
        <v>81</v>
      </c>
      <c r="K3725" s="1" t="s">
        <v>129</v>
      </c>
      <c r="L3725" s="1" t="s">
        <v>269</v>
      </c>
      <c r="M3725" s="1" t="s">
        <v>18529</v>
      </c>
      <c r="N3725" s="1" t="s">
        <v>18530</v>
      </c>
      <c r="O3725" s="1" t="s">
        <v>122</v>
      </c>
      <c r="P3725" s="1" t="s">
        <v>246</v>
      </c>
      <c r="Q3725" s="1" t="s">
        <v>247</v>
      </c>
      <c r="R3725" s="1" t="s">
        <v>18531</v>
      </c>
      <c r="S3725" s="1" t="s">
        <v>16794</v>
      </c>
      <c r="T3725" s="1" t="s">
        <v>269</v>
      </c>
      <c r="U3725" s="1" t="s">
        <v>369</v>
      </c>
      <c r="V3725" s="18">
        <v>6.2442129629629632E-2</v>
      </c>
      <c r="W3725" s="18">
        <v>6.3136574074074067E-2</v>
      </c>
      <c r="X3725" s="18">
        <v>6.9444444444444447E-4</v>
      </c>
    </row>
    <row r="3726" spans="1:24" hidden="1" x14ac:dyDescent="0.2">
      <c r="A3726" s="1" t="s">
        <v>15572</v>
      </c>
      <c r="B3726" s="1" t="s">
        <v>124</v>
      </c>
      <c r="C3726" s="1" t="s">
        <v>18</v>
      </c>
      <c r="D3726" s="1" t="s">
        <v>277</v>
      </c>
      <c r="E3726" s="1" t="s">
        <v>58</v>
      </c>
      <c r="F3726" s="1" t="s">
        <v>125</v>
      </c>
      <c r="G3726" s="1" t="s">
        <v>123</v>
      </c>
      <c r="H3726" s="1" t="s">
        <v>50</v>
      </c>
      <c r="I3726" s="1" t="s">
        <v>109</v>
      </c>
      <c r="J3726" s="1" t="s">
        <v>80</v>
      </c>
      <c r="K3726" s="1" t="s">
        <v>121</v>
      </c>
      <c r="L3726" s="1" t="s">
        <v>15575</v>
      </c>
      <c r="M3726" s="1" t="s">
        <v>18532</v>
      </c>
      <c r="N3726" s="1" t="s">
        <v>18532</v>
      </c>
      <c r="O3726" s="1" t="s">
        <v>122</v>
      </c>
      <c r="P3726" s="1" t="s">
        <v>278</v>
      </c>
      <c r="Q3726" s="1" t="s">
        <v>278</v>
      </c>
      <c r="R3726" s="1" t="s">
        <v>18533</v>
      </c>
      <c r="S3726" s="1" t="s">
        <v>16904</v>
      </c>
      <c r="T3726" s="1" t="s">
        <v>18534</v>
      </c>
      <c r="U3726" s="1" t="s">
        <v>18339</v>
      </c>
      <c r="V3726" s="18">
        <v>0.11991898148148149</v>
      </c>
      <c r="W3726" s="18">
        <v>0.12295138888888889</v>
      </c>
      <c r="X3726" s="18">
        <v>3.0324074074074073E-3</v>
      </c>
    </row>
    <row r="3727" spans="1:24" hidden="1" x14ac:dyDescent="0.2">
      <c r="A3727" s="1" t="s">
        <v>15730</v>
      </c>
      <c r="B3727" s="1" t="s">
        <v>124</v>
      </c>
      <c r="C3727" s="1" t="s">
        <v>18</v>
      </c>
      <c r="D3727" s="1" t="s">
        <v>277</v>
      </c>
      <c r="E3727" s="1" t="s">
        <v>57</v>
      </c>
      <c r="F3727" s="1" t="s">
        <v>125</v>
      </c>
      <c r="G3727" s="1" t="s">
        <v>123</v>
      </c>
      <c r="H3727" s="1" t="s">
        <v>50</v>
      </c>
      <c r="I3727" s="1" t="s">
        <v>109</v>
      </c>
      <c r="J3727" s="1" t="s">
        <v>80</v>
      </c>
      <c r="K3727" s="1" t="s">
        <v>118</v>
      </c>
      <c r="L3727" s="1" t="s">
        <v>15733</v>
      </c>
      <c r="M3727" s="1" t="s">
        <v>18535</v>
      </c>
      <c r="N3727" s="1" t="s">
        <v>18535</v>
      </c>
      <c r="O3727" s="1" t="s">
        <v>122</v>
      </c>
      <c r="P3727" s="1" t="s">
        <v>278</v>
      </c>
      <c r="Q3727" s="1" t="s">
        <v>278</v>
      </c>
      <c r="R3727" s="1" t="s">
        <v>18536</v>
      </c>
      <c r="S3727" s="1" t="s">
        <v>16850</v>
      </c>
      <c r="T3727" s="1" t="s">
        <v>18537</v>
      </c>
      <c r="U3727" s="1" t="s">
        <v>18538</v>
      </c>
      <c r="V3727" s="18">
        <v>0.1487037037037037</v>
      </c>
      <c r="W3727" s="18">
        <v>0.15809027777777779</v>
      </c>
      <c r="X3727" s="18">
        <v>9.3865740740740732E-3</v>
      </c>
    </row>
    <row r="3728" spans="1:24" hidden="1" x14ac:dyDescent="0.2">
      <c r="A3728" s="1" t="s">
        <v>18539</v>
      </c>
      <c r="B3728" s="1" t="s">
        <v>164</v>
      </c>
      <c r="C3728" s="1" t="s">
        <v>357</v>
      </c>
      <c r="D3728" s="1" t="s">
        <v>251</v>
      </c>
      <c r="E3728" s="1" t="s">
        <v>358</v>
      </c>
      <c r="F3728" s="1" t="s">
        <v>359</v>
      </c>
      <c r="G3728" s="1" t="s">
        <v>110</v>
      </c>
      <c r="H3728" s="1" t="s">
        <v>50</v>
      </c>
      <c r="I3728" s="1" t="s">
        <v>109</v>
      </c>
      <c r="J3728" s="1" t="s">
        <v>4186</v>
      </c>
      <c r="K3728" s="1" t="s">
        <v>114</v>
      </c>
      <c r="L3728" s="1" t="s">
        <v>18540</v>
      </c>
      <c r="M3728" s="1" t="s">
        <v>18541</v>
      </c>
      <c r="N3728" s="1" t="s">
        <v>18542</v>
      </c>
      <c r="O3728" s="1" t="s">
        <v>122</v>
      </c>
      <c r="P3728" s="1" t="s">
        <v>246</v>
      </c>
      <c r="Q3728" s="1" t="s">
        <v>247</v>
      </c>
      <c r="R3728" s="1" t="s">
        <v>18543</v>
      </c>
      <c r="S3728" s="1" t="s">
        <v>18544</v>
      </c>
      <c r="U3728" s="1" t="s">
        <v>17359</v>
      </c>
      <c r="V3728" s="18">
        <v>0</v>
      </c>
      <c r="W3728" s="18">
        <v>0</v>
      </c>
      <c r="X3728" s="18">
        <v>0</v>
      </c>
    </row>
    <row r="3729" spans="1:24" hidden="1" x14ac:dyDescent="0.2">
      <c r="A3729" s="1" t="s">
        <v>18545</v>
      </c>
      <c r="B3729" s="1" t="s">
        <v>132</v>
      </c>
      <c r="C3729" s="1" t="s">
        <v>309</v>
      </c>
      <c r="D3729" s="1" t="s">
        <v>257</v>
      </c>
      <c r="E3729" s="1" t="s">
        <v>286</v>
      </c>
      <c r="F3729" s="1" t="s">
        <v>461</v>
      </c>
      <c r="G3729" s="1" t="s">
        <v>116</v>
      </c>
      <c r="H3729" s="1" t="s">
        <v>40</v>
      </c>
      <c r="I3729" s="1" t="s">
        <v>117</v>
      </c>
      <c r="J3729" s="1" t="s">
        <v>81</v>
      </c>
      <c r="K3729" s="1" t="s">
        <v>129</v>
      </c>
      <c r="L3729" s="1" t="s">
        <v>314</v>
      </c>
      <c r="M3729" s="1" t="s">
        <v>18546</v>
      </c>
      <c r="N3729" s="1" t="s">
        <v>18547</v>
      </c>
      <c r="O3729" s="1" t="s">
        <v>122</v>
      </c>
      <c r="P3729" s="1" t="s">
        <v>199</v>
      </c>
      <c r="Q3729" s="1" t="s">
        <v>115</v>
      </c>
      <c r="R3729" s="1" t="s">
        <v>18548</v>
      </c>
      <c r="S3729" s="1" t="s">
        <v>18544</v>
      </c>
      <c r="T3729" s="1" t="s">
        <v>18549</v>
      </c>
      <c r="U3729" s="1" t="s">
        <v>262</v>
      </c>
      <c r="V3729" s="18">
        <v>1.9560185185185184E-3</v>
      </c>
      <c r="W3729" s="18">
        <v>6.030092592592593E-3</v>
      </c>
      <c r="X3729" s="18">
        <v>4.0740740740740737E-3</v>
      </c>
    </row>
    <row r="3730" spans="1:24" x14ac:dyDescent="0.2">
      <c r="A3730" s="1" t="s">
        <v>16298</v>
      </c>
      <c r="B3730" s="1" t="s">
        <v>115</v>
      </c>
      <c r="C3730" s="1" t="s">
        <v>18</v>
      </c>
      <c r="D3730" s="1" t="s">
        <v>243</v>
      </c>
      <c r="E3730" s="1" t="s">
        <v>61</v>
      </c>
      <c r="F3730" s="1" t="s">
        <v>144</v>
      </c>
      <c r="G3730" s="1" t="s">
        <v>116</v>
      </c>
      <c r="H3730" s="1" t="s">
        <v>40</v>
      </c>
      <c r="I3730" s="1" t="s">
        <v>117</v>
      </c>
      <c r="J3730" s="1" t="s">
        <v>81</v>
      </c>
      <c r="K3730" s="1" t="s">
        <v>111</v>
      </c>
      <c r="L3730" s="1" t="s">
        <v>16302</v>
      </c>
      <c r="M3730" s="1" t="s">
        <v>18550</v>
      </c>
      <c r="N3730" s="1" t="s">
        <v>18551</v>
      </c>
      <c r="O3730" s="1" t="s">
        <v>122</v>
      </c>
      <c r="P3730" s="1" t="s">
        <v>246</v>
      </c>
      <c r="Q3730" s="1" t="s">
        <v>247</v>
      </c>
      <c r="R3730" s="1" t="s">
        <v>18552</v>
      </c>
      <c r="S3730" s="1" t="s">
        <v>18544</v>
      </c>
      <c r="T3730" s="1" t="s">
        <v>18553</v>
      </c>
      <c r="U3730" s="1" t="s">
        <v>18554</v>
      </c>
      <c r="V3730" s="18">
        <v>6.265462962962963</v>
      </c>
      <c r="W3730" s="18">
        <v>6.2769675925925927</v>
      </c>
      <c r="X3730" s="18">
        <v>1.150462962962963E-2</v>
      </c>
    </row>
    <row r="3731" spans="1:24" x14ac:dyDescent="0.2">
      <c r="A3731" s="1" t="s">
        <v>16303</v>
      </c>
      <c r="B3731" s="1" t="s">
        <v>115</v>
      </c>
      <c r="C3731" s="1" t="s">
        <v>18</v>
      </c>
      <c r="D3731" s="1" t="s">
        <v>257</v>
      </c>
      <c r="E3731" s="1" t="s">
        <v>57</v>
      </c>
      <c r="F3731" s="1" t="s">
        <v>471</v>
      </c>
      <c r="G3731" s="1" t="s">
        <v>110</v>
      </c>
      <c r="H3731" s="1" t="s">
        <v>50</v>
      </c>
      <c r="I3731" s="1" t="s">
        <v>109</v>
      </c>
      <c r="J3731" s="1" t="s">
        <v>81</v>
      </c>
      <c r="K3731" s="1" t="s">
        <v>121</v>
      </c>
      <c r="L3731" s="1" t="s">
        <v>16307</v>
      </c>
      <c r="M3731" s="1" t="s">
        <v>18555</v>
      </c>
      <c r="N3731" s="1" t="s">
        <v>18556</v>
      </c>
      <c r="O3731" s="1" t="s">
        <v>122</v>
      </c>
      <c r="P3731" s="1" t="s">
        <v>246</v>
      </c>
      <c r="Q3731" s="1" t="s">
        <v>247</v>
      </c>
      <c r="R3731" s="1" t="s">
        <v>18557</v>
      </c>
      <c r="S3731" s="1" t="s">
        <v>18544</v>
      </c>
      <c r="T3731" s="1" t="s">
        <v>18558</v>
      </c>
      <c r="U3731" s="1" t="s">
        <v>18559</v>
      </c>
      <c r="V3731" s="18">
        <v>0</v>
      </c>
      <c r="W3731" s="18">
        <v>2.1134259259259259E-2</v>
      </c>
      <c r="X3731" s="18">
        <v>2.1134259259259259E-2</v>
      </c>
    </row>
    <row r="3732" spans="1:24" x14ac:dyDescent="0.2">
      <c r="A3732" s="1" t="s">
        <v>16278</v>
      </c>
      <c r="B3732" s="1" t="s">
        <v>167</v>
      </c>
      <c r="C3732" s="1" t="s">
        <v>22</v>
      </c>
      <c r="D3732" s="1" t="s">
        <v>22</v>
      </c>
      <c r="E3732" s="1" t="s">
        <v>46</v>
      </c>
      <c r="F3732" s="1" t="s">
        <v>171</v>
      </c>
      <c r="G3732" s="1" t="s">
        <v>110</v>
      </c>
      <c r="H3732" s="1" t="s">
        <v>50</v>
      </c>
      <c r="I3732" s="1" t="s">
        <v>109</v>
      </c>
      <c r="J3732" s="1" t="s">
        <v>81</v>
      </c>
      <c r="K3732" s="1" t="s">
        <v>129</v>
      </c>
      <c r="L3732" s="1" t="s">
        <v>16282</v>
      </c>
      <c r="M3732" s="1" t="s">
        <v>18560</v>
      </c>
      <c r="N3732" s="1" t="s">
        <v>18561</v>
      </c>
      <c r="O3732" s="1" t="s">
        <v>122</v>
      </c>
      <c r="P3732" s="1" t="s">
        <v>266</v>
      </c>
      <c r="Q3732" s="1" t="s">
        <v>330</v>
      </c>
      <c r="R3732" s="1" t="s">
        <v>18562</v>
      </c>
      <c r="S3732" s="1" t="s">
        <v>18544</v>
      </c>
      <c r="T3732" s="1" t="s">
        <v>18563</v>
      </c>
      <c r="U3732" s="1" t="s">
        <v>18564</v>
      </c>
      <c r="V3732" s="18">
        <v>0</v>
      </c>
      <c r="W3732" s="18">
        <v>0</v>
      </c>
      <c r="X3732" s="18">
        <v>0</v>
      </c>
    </row>
    <row r="3733" spans="1:24" hidden="1" x14ac:dyDescent="0.2">
      <c r="A3733" s="1" t="s">
        <v>18565</v>
      </c>
      <c r="B3733" s="1" t="s">
        <v>132</v>
      </c>
      <c r="C3733" s="1" t="s">
        <v>256</v>
      </c>
      <c r="D3733" s="1" t="s">
        <v>257</v>
      </c>
      <c r="E3733" s="1" t="s">
        <v>258</v>
      </c>
      <c r="F3733" s="1" t="s">
        <v>219</v>
      </c>
      <c r="G3733" s="1" t="s">
        <v>116</v>
      </c>
      <c r="H3733" s="1" t="s">
        <v>40</v>
      </c>
      <c r="I3733" s="1" t="s">
        <v>117</v>
      </c>
      <c r="J3733" s="1" t="s">
        <v>81</v>
      </c>
      <c r="K3733" s="1" t="s">
        <v>259</v>
      </c>
      <c r="L3733" s="1" t="s">
        <v>260</v>
      </c>
      <c r="M3733" s="1" t="s">
        <v>18566</v>
      </c>
      <c r="N3733" s="1" t="s">
        <v>18567</v>
      </c>
      <c r="O3733" s="1" t="s">
        <v>122</v>
      </c>
      <c r="P3733" s="1" t="s">
        <v>199</v>
      </c>
      <c r="Q3733" s="1" t="s">
        <v>115</v>
      </c>
      <c r="R3733" s="1" t="s">
        <v>18568</v>
      </c>
      <c r="S3733" s="1" t="s">
        <v>18544</v>
      </c>
      <c r="T3733" s="1" t="s">
        <v>18569</v>
      </c>
      <c r="V3733" s="18">
        <v>3.4016203703703701E-2</v>
      </c>
      <c r="W3733" s="18">
        <v>4.6851851851851853E-2</v>
      </c>
      <c r="X3733" s="18">
        <v>1.2835648148148148E-2</v>
      </c>
    </row>
    <row r="3734" spans="1:24" x14ac:dyDescent="0.2">
      <c r="A3734" s="1" t="s">
        <v>16101</v>
      </c>
      <c r="B3734" s="1" t="s">
        <v>115</v>
      </c>
      <c r="C3734" s="1" t="s">
        <v>19</v>
      </c>
      <c r="D3734" s="1" t="s">
        <v>243</v>
      </c>
      <c r="E3734" s="1" t="s">
        <v>64</v>
      </c>
      <c r="F3734" s="1" t="s">
        <v>136</v>
      </c>
      <c r="G3734" s="1" t="s">
        <v>116</v>
      </c>
      <c r="H3734" s="1" t="s">
        <v>40</v>
      </c>
      <c r="I3734" s="1" t="s">
        <v>117</v>
      </c>
      <c r="J3734" s="1" t="s">
        <v>81</v>
      </c>
      <c r="K3734" s="1" t="s">
        <v>897</v>
      </c>
      <c r="L3734" s="1" t="s">
        <v>16105</v>
      </c>
      <c r="M3734" s="1" t="s">
        <v>18570</v>
      </c>
      <c r="N3734" s="1" t="s">
        <v>18571</v>
      </c>
      <c r="O3734" s="1" t="s">
        <v>122</v>
      </c>
      <c r="P3734" s="1" t="s">
        <v>266</v>
      </c>
      <c r="Q3734" s="1" t="s">
        <v>267</v>
      </c>
      <c r="R3734" s="1" t="s">
        <v>18572</v>
      </c>
      <c r="S3734" s="1" t="s">
        <v>18544</v>
      </c>
      <c r="T3734" s="1" t="s">
        <v>18573</v>
      </c>
      <c r="U3734" s="1" t="s">
        <v>8083</v>
      </c>
      <c r="V3734" s="18">
        <v>2.6063078703703701</v>
      </c>
      <c r="W3734" s="18">
        <v>2.6978009259259261</v>
      </c>
      <c r="X3734" s="18">
        <v>9.149305555555555E-2</v>
      </c>
    </row>
    <row r="3735" spans="1:24" x14ac:dyDescent="0.2">
      <c r="A3735" s="1" t="s">
        <v>16166</v>
      </c>
      <c r="B3735" s="1" t="s">
        <v>112</v>
      </c>
      <c r="C3735" s="1" t="s">
        <v>18</v>
      </c>
      <c r="D3735" s="1" t="s">
        <v>242</v>
      </c>
      <c r="E3735" s="1" t="s">
        <v>61</v>
      </c>
      <c r="F3735" s="1" t="s">
        <v>453</v>
      </c>
      <c r="G3735" s="1" t="s">
        <v>110</v>
      </c>
      <c r="H3735" s="1" t="s">
        <v>50</v>
      </c>
      <c r="I3735" s="1" t="s">
        <v>109</v>
      </c>
      <c r="J3735" s="1" t="s">
        <v>81</v>
      </c>
      <c r="K3735" s="1" t="s">
        <v>111</v>
      </c>
      <c r="L3735" s="1" t="s">
        <v>16170</v>
      </c>
      <c r="M3735" s="1" t="s">
        <v>18574</v>
      </c>
      <c r="N3735" s="1" t="s">
        <v>18575</v>
      </c>
      <c r="O3735" s="1" t="s">
        <v>122</v>
      </c>
      <c r="P3735" s="1" t="s">
        <v>266</v>
      </c>
      <c r="Q3735" s="1" t="s">
        <v>267</v>
      </c>
      <c r="R3735" s="1" t="s">
        <v>18576</v>
      </c>
      <c r="S3735" s="1" t="s">
        <v>18544</v>
      </c>
      <c r="T3735" s="1" t="s">
        <v>18577</v>
      </c>
      <c r="U3735" s="1" t="s">
        <v>18577</v>
      </c>
      <c r="V3735" s="18">
        <v>0</v>
      </c>
      <c r="W3735" s="18">
        <v>2.5231481481481481E-3</v>
      </c>
      <c r="X3735" s="18">
        <v>2.5231481481481481E-3</v>
      </c>
    </row>
    <row r="3736" spans="1:24" hidden="1" x14ac:dyDescent="0.2">
      <c r="A3736" s="1" t="s">
        <v>18578</v>
      </c>
      <c r="B3736" s="1" t="s">
        <v>164</v>
      </c>
      <c r="C3736" s="1" t="s">
        <v>295</v>
      </c>
      <c r="D3736" s="1" t="s">
        <v>251</v>
      </c>
      <c r="E3736" s="1" t="s">
        <v>261</v>
      </c>
      <c r="F3736" s="1" t="s">
        <v>335</v>
      </c>
      <c r="G3736" s="1" t="s">
        <v>110</v>
      </c>
      <c r="H3736" s="1" t="s">
        <v>50</v>
      </c>
      <c r="I3736" s="1" t="s">
        <v>109</v>
      </c>
      <c r="J3736" s="1" t="s">
        <v>4186</v>
      </c>
      <c r="K3736" s="1" t="s">
        <v>129</v>
      </c>
      <c r="L3736" s="1" t="s">
        <v>336</v>
      </c>
      <c r="M3736" s="1" t="s">
        <v>18579</v>
      </c>
      <c r="N3736" s="1" t="s">
        <v>18580</v>
      </c>
      <c r="O3736" s="1" t="s">
        <v>122</v>
      </c>
      <c r="P3736" s="1" t="s">
        <v>246</v>
      </c>
      <c r="Q3736" s="1" t="s">
        <v>247</v>
      </c>
      <c r="R3736" s="1" t="s">
        <v>18581</v>
      </c>
      <c r="S3736" s="1" t="s">
        <v>18544</v>
      </c>
      <c r="U3736" s="1" t="s">
        <v>7868</v>
      </c>
      <c r="V3736" s="18">
        <v>0</v>
      </c>
      <c r="W3736" s="18">
        <v>0</v>
      </c>
      <c r="X3736" s="18">
        <v>0</v>
      </c>
    </row>
    <row r="3737" spans="1:24" hidden="1" x14ac:dyDescent="0.2">
      <c r="A3737" s="1" t="s">
        <v>18582</v>
      </c>
      <c r="B3737" s="1" t="s">
        <v>132</v>
      </c>
      <c r="C3737" s="1" t="s">
        <v>256</v>
      </c>
      <c r="D3737" s="1" t="s">
        <v>257</v>
      </c>
      <c r="E3737" s="1" t="s">
        <v>252</v>
      </c>
      <c r="F3737" s="1" t="s">
        <v>325</v>
      </c>
      <c r="G3737" s="1" t="s">
        <v>116</v>
      </c>
      <c r="H3737" s="1" t="s">
        <v>40</v>
      </c>
      <c r="I3737" s="1" t="s">
        <v>117</v>
      </c>
      <c r="J3737" s="1" t="s">
        <v>81</v>
      </c>
      <c r="K3737" s="1" t="s">
        <v>129</v>
      </c>
      <c r="L3737" s="1" t="s">
        <v>873</v>
      </c>
      <c r="M3737" s="1" t="s">
        <v>18583</v>
      </c>
      <c r="N3737" s="1" t="s">
        <v>18584</v>
      </c>
      <c r="O3737" s="1" t="s">
        <v>122</v>
      </c>
      <c r="P3737" s="1" t="s">
        <v>199</v>
      </c>
      <c r="Q3737" s="1" t="s">
        <v>115</v>
      </c>
      <c r="R3737" s="1" t="s">
        <v>18585</v>
      </c>
      <c r="S3737" s="1" t="s">
        <v>18544</v>
      </c>
      <c r="T3737" s="1" t="s">
        <v>18586</v>
      </c>
      <c r="U3737" s="1" t="s">
        <v>262</v>
      </c>
      <c r="V3737" s="18">
        <v>1.8402777777777777E-3</v>
      </c>
      <c r="W3737" s="18">
        <v>3.9976851851851854E-2</v>
      </c>
      <c r="X3737" s="18">
        <v>3.8136574074074073E-2</v>
      </c>
    </row>
    <row r="3738" spans="1:24" hidden="1" x14ac:dyDescent="0.2">
      <c r="A3738" s="1" t="s">
        <v>16200</v>
      </c>
      <c r="B3738" s="1" t="s">
        <v>124</v>
      </c>
      <c r="C3738" s="1" t="s">
        <v>18</v>
      </c>
      <c r="D3738" s="1" t="s">
        <v>277</v>
      </c>
      <c r="E3738" s="1" t="s">
        <v>57</v>
      </c>
      <c r="F3738" s="1" t="s">
        <v>125</v>
      </c>
      <c r="G3738" s="1" t="s">
        <v>123</v>
      </c>
      <c r="H3738" s="1" t="s">
        <v>50</v>
      </c>
      <c r="I3738" s="1" t="s">
        <v>109</v>
      </c>
      <c r="J3738" s="1" t="s">
        <v>80</v>
      </c>
      <c r="K3738" s="1" t="s">
        <v>121</v>
      </c>
      <c r="L3738" s="1" t="s">
        <v>16203</v>
      </c>
      <c r="M3738" s="1" t="s">
        <v>18587</v>
      </c>
      <c r="N3738" s="1" t="s">
        <v>18587</v>
      </c>
      <c r="O3738" s="1" t="s">
        <v>122</v>
      </c>
      <c r="P3738" s="1" t="s">
        <v>278</v>
      </c>
      <c r="Q3738" s="1" t="s">
        <v>278</v>
      </c>
      <c r="R3738" s="1" t="s">
        <v>18588</v>
      </c>
      <c r="S3738" s="1" t="s">
        <v>18544</v>
      </c>
      <c r="T3738" s="1" t="s">
        <v>18589</v>
      </c>
      <c r="U3738" s="1" t="s">
        <v>18590</v>
      </c>
      <c r="V3738" s="18">
        <v>2.8819444444444446E-2</v>
      </c>
      <c r="W3738" s="18">
        <v>0.13414351851851852</v>
      </c>
      <c r="X3738" s="18">
        <v>0.10532407407407407</v>
      </c>
    </row>
    <row r="3739" spans="1:24" hidden="1" x14ac:dyDescent="0.2">
      <c r="A3739" s="1" t="s">
        <v>18591</v>
      </c>
      <c r="B3739" s="1" t="s">
        <v>132</v>
      </c>
      <c r="C3739" s="1" t="s">
        <v>250</v>
      </c>
      <c r="D3739" s="1" t="s">
        <v>251</v>
      </c>
      <c r="E3739" s="1" t="s">
        <v>252</v>
      </c>
      <c r="F3739" s="1" t="s">
        <v>253</v>
      </c>
      <c r="G3739" s="1" t="s">
        <v>159</v>
      </c>
      <c r="H3739" s="1" t="s">
        <v>36</v>
      </c>
      <c r="I3739" s="1" t="s">
        <v>84</v>
      </c>
      <c r="J3739" s="1" t="s">
        <v>81</v>
      </c>
      <c r="K3739" s="1" t="s">
        <v>129</v>
      </c>
      <c r="L3739" s="1" t="s">
        <v>386</v>
      </c>
      <c r="M3739" s="1" t="s">
        <v>18592</v>
      </c>
      <c r="N3739" s="1" t="s">
        <v>18593</v>
      </c>
      <c r="O3739" s="1" t="s">
        <v>122</v>
      </c>
      <c r="P3739" s="1" t="s">
        <v>246</v>
      </c>
      <c r="Q3739" s="1" t="s">
        <v>247</v>
      </c>
      <c r="R3739" s="1" t="s">
        <v>18594</v>
      </c>
      <c r="S3739" s="1" t="s">
        <v>18544</v>
      </c>
      <c r="T3739" s="1" t="s">
        <v>386</v>
      </c>
      <c r="U3739" s="1" t="s">
        <v>255</v>
      </c>
      <c r="V3739" s="18">
        <v>7.7731481481481485E-2</v>
      </c>
      <c r="W3739" s="18">
        <v>7.9108796296296302E-2</v>
      </c>
      <c r="X3739" s="18">
        <v>1.3773148148148147E-3</v>
      </c>
    </row>
    <row r="3740" spans="1:24" hidden="1" x14ac:dyDescent="0.2">
      <c r="A3740" s="1" t="s">
        <v>16208</v>
      </c>
      <c r="B3740" s="1" t="s">
        <v>124</v>
      </c>
      <c r="C3740" s="1" t="s">
        <v>18</v>
      </c>
      <c r="D3740" s="1" t="s">
        <v>277</v>
      </c>
      <c r="E3740" s="1" t="s">
        <v>57</v>
      </c>
      <c r="F3740" s="1" t="s">
        <v>125</v>
      </c>
      <c r="G3740" s="1" t="s">
        <v>123</v>
      </c>
      <c r="H3740" s="1" t="s">
        <v>50</v>
      </c>
      <c r="I3740" s="1" t="s">
        <v>109</v>
      </c>
      <c r="J3740" s="1" t="s">
        <v>80</v>
      </c>
      <c r="K3740" s="1" t="s">
        <v>121</v>
      </c>
      <c r="L3740" s="1" t="s">
        <v>16211</v>
      </c>
      <c r="M3740" s="1" t="s">
        <v>18595</v>
      </c>
      <c r="N3740" s="1" t="s">
        <v>18595</v>
      </c>
      <c r="O3740" s="1" t="s">
        <v>122</v>
      </c>
      <c r="P3740" s="1" t="s">
        <v>278</v>
      </c>
      <c r="Q3740" s="1" t="s">
        <v>278</v>
      </c>
      <c r="R3740" s="1" t="s">
        <v>18596</v>
      </c>
      <c r="S3740" s="1" t="s">
        <v>18544</v>
      </c>
      <c r="T3740" s="1" t="s">
        <v>18597</v>
      </c>
      <c r="U3740" s="1" t="s">
        <v>18590</v>
      </c>
      <c r="V3740" s="18">
        <v>0.18887731481481482</v>
      </c>
      <c r="W3740" s="18">
        <v>0.21136574074074074</v>
      </c>
      <c r="X3740" s="18">
        <v>2.2488425925925926E-2</v>
      </c>
    </row>
    <row r="3741" spans="1:24" x14ac:dyDescent="0.2">
      <c r="A3741" s="1" t="s">
        <v>16091</v>
      </c>
      <c r="B3741" s="1" t="s">
        <v>115</v>
      </c>
      <c r="C3741" s="1" t="s">
        <v>18</v>
      </c>
      <c r="D3741" s="1" t="s">
        <v>243</v>
      </c>
      <c r="E3741" s="1" t="s">
        <v>57</v>
      </c>
      <c r="F3741" s="1" t="s">
        <v>405</v>
      </c>
      <c r="G3741" s="1" t="s">
        <v>116</v>
      </c>
      <c r="H3741" s="1" t="s">
        <v>40</v>
      </c>
      <c r="I3741" s="1" t="s">
        <v>117</v>
      </c>
      <c r="J3741" s="1" t="s">
        <v>81</v>
      </c>
      <c r="K3741" s="1" t="s">
        <v>111</v>
      </c>
      <c r="L3741" s="1" t="s">
        <v>16095</v>
      </c>
      <c r="M3741" s="1" t="s">
        <v>18598</v>
      </c>
      <c r="N3741" s="1" t="s">
        <v>18599</v>
      </c>
      <c r="O3741" s="1" t="s">
        <v>122</v>
      </c>
      <c r="P3741" s="1" t="s">
        <v>246</v>
      </c>
      <c r="Q3741" s="1" t="s">
        <v>247</v>
      </c>
      <c r="R3741" s="1" t="s">
        <v>18600</v>
      </c>
      <c r="S3741" s="1" t="s">
        <v>18544</v>
      </c>
      <c r="T3741" s="1" t="s">
        <v>18601</v>
      </c>
      <c r="U3741" s="1" t="s">
        <v>18602</v>
      </c>
      <c r="V3741" s="18">
        <v>0.37004629629629632</v>
      </c>
      <c r="W3741" s="18">
        <v>0.58170138888888889</v>
      </c>
      <c r="X3741" s="18">
        <v>0.2116550925925926</v>
      </c>
    </row>
    <row r="3742" spans="1:24" hidden="1" x14ac:dyDescent="0.2">
      <c r="A3742" s="1" t="s">
        <v>18603</v>
      </c>
      <c r="B3742" s="1" t="s">
        <v>132</v>
      </c>
      <c r="C3742" s="1" t="s">
        <v>309</v>
      </c>
      <c r="D3742" s="1" t="s">
        <v>374</v>
      </c>
      <c r="E3742" s="1" t="s">
        <v>286</v>
      </c>
      <c r="F3742" s="1" t="s">
        <v>442</v>
      </c>
      <c r="G3742" s="1" t="s">
        <v>116</v>
      </c>
      <c r="H3742" s="1" t="s">
        <v>40</v>
      </c>
      <c r="I3742" s="1" t="s">
        <v>117</v>
      </c>
      <c r="J3742" s="1" t="s">
        <v>80</v>
      </c>
      <c r="K3742" s="1" t="s">
        <v>245</v>
      </c>
      <c r="L3742" s="1" t="s">
        <v>18604</v>
      </c>
      <c r="M3742" s="1" t="s">
        <v>18605</v>
      </c>
      <c r="N3742" s="1" t="s">
        <v>18606</v>
      </c>
      <c r="O3742" s="1" t="s">
        <v>122</v>
      </c>
      <c r="P3742" s="1" t="s">
        <v>199</v>
      </c>
      <c r="Q3742" s="1" t="s">
        <v>115</v>
      </c>
      <c r="R3742" s="1" t="s">
        <v>18607</v>
      </c>
      <c r="S3742" s="1" t="s">
        <v>18544</v>
      </c>
      <c r="T3742" s="1" t="s">
        <v>18608</v>
      </c>
      <c r="U3742" s="1" t="s">
        <v>262</v>
      </c>
      <c r="V3742" s="18">
        <v>2.5115740740740741E-3</v>
      </c>
      <c r="W3742" s="18">
        <v>1.1782407407407408E-2</v>
      </c>
      <c r="X3742" s="18">
        <v>9.2708333333333341E-3</v>
      </c>
    </row>
    <row r="3743" spans="1:24" hidden="1" x14ac:dyDescent="0.2">
      <c r="A3743" s="1" t="s">
        <v>18609</v>
      </c>
      <c r="B3743" s="1" t="s">
        <v>132</v>
      </c>
      <c r="C3743" s="1" t="s">
        <v>251</v>
      </c>
      <c r="D3743" s="1" t="s">
        <v>257</v>
      </c>
      <c r="E3743" s="1" t="s">
        <v>261</v>
      </c>
      <c r="F3743" s="1" t="s">
        <v>461</v>
      </c>
      <c r="G3743" s="1" t="s">
        <v>116</v>
      </c>
      <c r="H3743" s="1" t="s">
        <v>40</v>
      </c>
      <c r="I3743" s="1" t="s">
        <v>117</v>
      </c>
      <c r="J3743" s="1" t="s">
        <v>81</v>
      </c>
      <c r="K3743" s="1" t="s">
        <v>505</v>
      </c>
      <c r="L3743" s="1" t="s">
        <v>13342</v>
      </c>
      <c r="M3743" s="1" t="s">
        <v>18610</v>
      </c>
      <c r="N3743" s="1" t="s">
        <v>18611</v>
      </c>
      <c r="O3743" s="1" t="s">
        <v>122</v>
      </c>
      <c r="P3743" s="1" t="s">
        <v>199</v>
      </c>
      <c r="Q3743" s="1" t="s">
        <v>115</v>
      </c>
      <c r="R3743" s="1" t="s">
        <v>18612</v>
      </c>
      <c r="S3743" s="1" t="s">
        <v>18544</v>
      </c>
      <c r="T3743" s="1" t="s">
        <v>18613</v>
      </c>
      <c r="U3743" s="1" t="s">
        <v>7868</v>
      </c>
      <c r="V3743" s="18">
        <v>6.4699074074074077E-3</v>
      </c>
      <c r="W3743" s="18">
        <v>9.1550925925925931E-3</v>
      </c>
      <c r="X3743" s="18">
        <v>2.685185185185185E-3</v>
      </c>
    </row>
    <row r="3744" spans="1:24" x14ac:dyDescent="0.2">
      <c r="A3744" s="1" t="s">
        <v>16146</v>
      </c>
      <c r="B3744" s="1" t="s">
        <v>115</v>
      </c>
      <c r="C3744" s="1" t="s">
        <v>18</v>
      </c>
      <c r="D3744" s="1" t="s">
        <v>374</v>
      </c>
      <c r="E3744" s="1" t="s">
        <v>58</v>
      </c>
      <c r="F3744" s="1" t="s">
        <v>442</v>
      </c>
      <c r="G3744" s="1" t="s">
        <v>110</v>
      </c>
      <c r="H3744" s="1" t="s">
        <v>50</v>
      </c>
      <c r="I3744" s="1" t="s">
        <v>109</v>
      </c>
      <c r="J3744" s="1" t="s">
        <v>81</v>
      </c>
      <c r="K3744" s="1" t="s">
        <v>488</v>
      </c>
      <c r="L3744" s="1" t="s">
        <v>16150</v>
      </c>
      <c r="M3744" s="1" t="s">
        <v>18614</v>
      </c>
      <c r="N3744" s="1" t="s">
        <v>18615</v>
      </c>
      <c r="O3744" s="1" t="s">
        <v>122</v>
      </c>
      <c r="P3744" s="1" t="s">
        <v>246</v>
      </c>
      <c r="Q3744" s="1" t="s">
        <v>247</v>
      </c>
      <c r="R3744" s="1" t="s">
        <v>18616</v>
      </c>
      <c r="S3744" s="1" t="s">
        <v>18544</v>
      </c>
      <c r="T3744" s="1" t="s">
        <v>18617</v>
      </c>
      <c r="V3744" s="18">
        <v>0</v>
      </c>
      <c r="W3744" s="18">
        <v>4.7592592592592596E-2</v>
      </c>
      <c r="X3744" s="18">
        <v>4.7592592592592596E-2</v>
      </c>
    </row>
    <row r="3745" spans="1:24" x14ac:dyDescent="0.2">
      <c r="A3745" s="1" t="s">
        <v>16195</v>
      </c>
      <c r="B3745" s="1" t="s">
        <v>115</v>
      </c>
      <c r="C3745" s="1" t="s">
        <v>18</v>
      </c>
      <c r="D3745" s="1" t="s">
        <v>373</v>
      </c>
      <c r="E3745" s="1" t="s">
        <v>57</v>
      </c>
      <c r="F3745" s="1" t="s">
        <v>133</v>
      </c>
      <c r="G3745" s="1" t="s">
        <v>116</v>
      </c>
      <c r="H3745" s="1" t="s">
        <v>50</v>
      </c>
      <c r="I3745" s="1" t="s">
        <v>109</v>
      </c>
      <c r="J3745" s="1" t="s">
        <v>81</v>
      </c>
      <c r="K3745" s="1" t="s">
        <v>121</v>
      </c>
      <c r="L3745" s="1" t="s">
        <v>16199</v>
      </c>
      <c r="M3745" s="1" t="s">
        <v>18618</v>
      </c>
      <c r="N3745" s="1" t="s">
        <v>18619</v>
      </c>
      <c r="O3745" s="1" t="s">
        <v>122</v>
      </c>
      <c r="P3745" s="1" t="s">
        <v>246</v>
      </c>
      <c r="Q3745" s="1" t="s">
        <v>247</v>
      </c>
      <c r="R3745" s="1" t="s">
        <v>18620</v>
      </c>
      <c r="S3745" s="1" t="s">
        <v>18544</v>
      </c>
      <c r="T3745" s="1" t="s">
        <v>18621</v>
      </c>
      <c r="U3745" s="1" t="s">
        <v>18622</v>
      </c>
      <c r="V3745" s="18">
        <v>1.9907407407407408E-3</v>
      </c>
      <c r="W3745" s="18">
        <v>0.13166666666666665</v>
      </c>
      <c r="X3745" s="18">
        <v>0.12967592592592592</v>
      </c>
    </row>
    <row r="3746" spans="1:24" hidden="1" x14ac:dyDescent="0.2">
      <c r="A3746" s="1" t="s">
        <v>16311</v>
      </c>
      <c r="B3746" s="1" t="s">
        <v>124</v>
      </c>
      <c r="C3746" s="1" t="s">
        <v>19</v>
      </c>
      <c r="D3746" s="1" t="s">
        <v>311</v>
      </c>
      <c r="E3746" s="1" t="s">
        <v>64</v>
      </c>
      <c r="F3746" s="1" t="s">
        <v>125</v>
      </c>
      <c r="G3746" s="1" t="s">
        <v>123</v>
      </c>
      <c r="H3746" s="1" t="s">
        <v>50</v>
      </c>
      <c r="I3746" s="1" t="s">
        <v>109</v>
      </c>
      <c r="J3746" s="1" t="s">
        <v>80</v>
      </c>
      <c r="K3746" s="1" t="s">
        <v>121</v>
      </c>
      <c r="L3746" s="1" t="s">
        <v>450</v>
      </c>
      <c r="M3746" s="1" t="s">
        <v>18623</v>
      </c>
      <c r="N3746" s="1" t="s">
        <v>18623</v>
      </c>
      <c r="O3746" s="1" t="s">
        <v>122</v>
      </c>
      <c r="P3746" s="1" t="s">
        <v>266</v>
      </c>
      <c r="Q3746" s="1" t="s">
        <v>267</v>
      </c>
      <c r="R3746" s="1" t="s">
        <v>18624</v>
      </c>
      <c r="S3746" s="1" t="s">
        <v>18544</v>
      </c>
      <c r="T3746" s="1" t="s">
        <v>479</v>
      </c>
      <c r="U3746" s="1" t="s">
        <v>18625</v>
      </c>
      <c r="V3746" s="18">
        <v>3.2118055555555552E-2</v>
      </c>
      <c r="W3746" s="18">
        <v>3.5706018518518519E-2</v>
      </c>
      <c r="X3746" s="18">
        <v>3.5879629629629629E-3</v>
      </c>
    </row>
    <row r="3747" spans="1:24" hidden="1" x14ac:dyDescent="0.2">
      <c r="A3747" s="1" t="s">
        <v>18626</v>
      </c>
      <c r="B3747" s="1" t="s">
        <v>132</v>
      </c>
      <c r="C3747" s="1" t="s">
        <v>250</v>
      </c>
      <c r="D3747" s="1" t="s">
        <v>251</v>
      </c>
      <c r="E3747" s="1" t="s">
        <v>252</v>
      </c>
      <c r="F3747" s="1" t="s">
        <v>253</v>
      </c>
      <c r="G3747" s="1" t="s">
        <v>159</v>
      </c>
      <c r="H3747" s="1" t="s">
        <v>36</v>
      </c>
      <c r="I3747" s="1" t="s">
        <v>84</v>
      </c>
      <c r="J3747" s="1" t="s">
        <v>81</v>
      </c>
      <c r="K3747" s="1" t="s">
        <v>129</v>
      </c>
      <c r="L3747" s="1" t="s">
        <v>9056</v>
      </c>
      <c r="M3747" s="1" t="s">
        <v>18627</v>
      </c>
      <c r="N3747" s="1" t="s">
        <v>18628</v>
      </c>
      <c r="O3747" s="1" t="s">
        <v>122</v>
      </c>
      <c r="P3747" s="1" t="s">
        <v>246</v>
      </c>
      <c r="Q3747" s="1" t="s">
        <v>247</v>
      </c>
      <c r="R3747" s="1" t="s">
        <v>18629</v>
      </c>
      <c r="S3747" s="1" t="s">
        <v>18544</v>
      </c>
      <c r="T3747" s="1" t="s">
        <v>9056</v>
      </c>
      <c r="U3747" s="1" t="s">
        <v>270</v>
      </c>
      <c r="V3747" s="18">
        <v>8.3217592592592593E-2</v>
      </c>
      <c r="W3747" s="18">
        <v>4.3425925925925923E-2</v>
      </c>
      <c r="X3747" s="18">
        <v>1.8749999999999999E-3</v>
      </c>
    </row>
    <row r="3748" spans="1:24" hidden="1" x14ac:dyDescent="0.2">
      <c r="A3748" s="1" t="s">
        <v>18630</v>
      </c>
      <c r="B3748" s="1" t="s">
        <v>132</v>
      </c>
      <c r="C3748" s="1" t="s">
        <v>250</v>
      </c>
      <c r="D3748" s="1" t="s">
        <v>251</v>
      </c>
      <c r="E3748" s="1" t="s">
        <v>289</v>
      </c>
      <c r="F3748" s="1" t="s">
        <v>290</v>
      </c>
      <c r="G3748" s="1" t="s">
        <v>110</v>
      </c>
      <c r="H3748" s="1" t="s">
        <v>50</v>
      </c>
      <c r="I3748" s="1" t="s">
        <v>109</v>
      </c>
      <c r="J3748" s="1" t="s">
        <v>81</v>
      </c>
      <c r="K3748" s="1" t="s">
        <v>129</v>
      </c>
      <c r="L3748" s="1" t="s">
        <v>8968</v>
      </c>
      <c r="M3748" s="1" t="s">
        <v>18631</v>
      </c>
      <c r="N3748" s="1" t="s">
        <v>18632</v>
      </c>
      <c r="O3748" s="1" t="s">
        <v>122</v>
      </c>
      <c r="P3748" s="1" t="s">
        <v>246</v>
      </c>
      <c r="Q3748" s="1" t="s">
        <v>247</v>
      </c>
      <c r="R3748" s="1" t="s">
        <v>18633</v>
      </c>
      <c r="S3748" s="1" t="s">
        <v>18544</v>
      </c>
      <c r="T3748" s="1" t="s">
        <v>8968</v>
      </c>
      <c r="U3748" s="1" t="s">
        <v>369</v>
      </c>
      <c r="V3748" s="18">
        <v>2.9560185185185186E-2</v>
      </c>
      <c r="W3748" s="18">
        <v>3.0254629629629631E-2</v>
      </c>
      <c r="X3748" s="18">
        <v>6.9444444444444447E-4</v>
      </c>
    </row>
    <row r="3749" spans="1:24" x14ac:dyDescent="0.2">
      <c r="A3749" s="1" t="s">
        <v>16189</v>
      </c>
      <c r="B3749" s="1" t="s">
        <v>115</v>
      </c>
      <c r="C3749" s="1" t="s">
        <v>20</v>
      </c>
      <c r="D3749" s="1" t="s">
        <v>243</v>
      </c>
      <c r="E3749" s="1" t="s">
        <v>65</v>
      </c>
      <c r="F3749" s="1" t="s">
        <v>405</v>
      </c>
      <c r="G3749" s="1" t="s">
        <v>116</v>
      </c>
      <c r="H3749" s="1" t="s">
        <v>40</v>
      </c>
      <c r="I3749" s="1" t="s">
        <v>117</v>
      </c>
      <c r="J3749" s="1" t="s">
        <v>81</v>
      </c>
      <c r="K3749" s="1" t="s">
        <v>16190</v>
      </c>
      <c r="L3749" s="1" t="s">
        <v>16194</v>
      </c>
      <c r="M3749" s="1" t="s">
        <v>18634</v>
      </c>
      <c r="N3749" s="1" t="s">
        <v>18635</v>
      </c>
      <c r="O3749" s="1" t="s">
        <v>122</v>
      </c>
      <c r="P3749" s="1" t="s">
        <v>246</v>
      </c>
      <c r="Q3749" s="1" t="s">
        <v>247</v>
      </c>
      <c r="R3749" s="1" t="s">
        <v>18636</v>
      </c>
      <c r="S3749" s="1" t="s">
        <v>18544</v>
      </c>
      <c r="T3749" s="1" t="s">
        <v>18637</v>
      </c>
      <c r="U3749" s="1" t="s">
        <v>18638</v>
      </c>
      <c r="V3749" s="18">
        <v>0.13393518518518518</v>
      </c>
      <c r="W3749" s="18">
        <v>0.18263888888888888</v>
      </c>
      <c r="X3749" s="18">
        <v>4.87037037037037E-2</v>
      </c>
    </row>
    <row r="3750" spans="1:24" x14ac:dyDescent="0.2">
      <c r="A3750" s="1" t="s">
        <v>16106</v>
      </c>
      <c r="B3750" s="1" t="s">
        <v>112</v>
      </c>
      <c r="C3750" s="1" t="s">
        <v>18</v>
      </c>
      <c r="D3750" s="1" t="s">
        <v>18</v>
      </c>
      <c r="E3750" s="1" t="s">
        <v>499</v>
      </c>
      <c r="F3750" s="1" t="s">
        <v>1770</v>
      </c>
      <c r="G3750" s="1" t="s">
        <v>110</v>
      </c>
      <c r="H3750" s="1" t="s">
        <v>50</v>
      </c>
      <c r="I3750" s="1" t="s">
        <v>109</v>
      </c>
      <c r="J3750" s="1" t="s">
        <v>81</v>
      </c>
      <c r="K3750" s="1" t="s">
        <v>111</v>
      </c>
      <c r="L3750" s="1" t="s">
        <v>16110</v>
      </c>
      <c r="M3750" s="1" t="s">
        <v>18639</v>
      </c>
      <c r="N3750" s="1" t="s">
        <v>18640</v>
      </c>
      <c r="O3750" s="1" t="s">
        <v>122</v>
      </c>
      <c r="P3750" s="1" t="s">
        <v>266</v>
      </c>
      <c r="Q3750" s="1" t="s">
        <v>267</v>
      </c>
      <c r="R3750" s="1" t="s">
        <v>18641</v>
      </c>
      <c r="S3750" s="1" t="s">
        <v>18544</v>
      </c>
      <c r="T3750" s="1" t="s">
        <v>1987</v>
      </c>
      <c r="U3750" s="1" t="s">
        <v>6339</v>
      </c>
      <c r="V3750" s="18">
        <v>0</v>
      </c>
      <c r="W3750" s="18">
        <v>7.1990740740740739E-3</v>
      </c>
      <c r="X3750" s="18">
        <v>7.1990740740740739E-3</v>
      </c>
    </row>
    <row r="3751" spans="1:24" x14ac:dyDescent="0.2">
      <c r="A3751" s="1" t="s">
        <v>16288</v>
      </c>
      <c r="B3751" s="1" t="s">
        <v>167</v>
      </c>
      <c r="C3751" s="1" t="s">
        <v>22</v>
      </c>
      <c r="D3751" s="1" t="s">
        <v>22</v>
      </c>
      <c r="E3751" s="1" t="s">
        <v>46</v>
      </c>
      <c r="F3751" s="1" t="s">
        <v>171</v>
      </c>
      <c r="G3751" s="1" t="s">
        <v>110</v>
      </c>
      <c r="H3751" s="1" t="s">
        <v>50</v>
      </c>
      <c r="I3751" s="1" t="s">
        <v>109</v>
      </c>
      <c r="J3751" s="1" t="s">
        <v>81</v>
      </c>
      <c r="K3751" s="1" t="s">
        <v>129</v>
      </c>
      <c r="L3751" s="1" t="s">
        <v>16292</v>
      </c>
      <c r="M3751" s="1" t="s">
        <v>18642</v>
      </c>
      <c r="N3751" s="1" t="s">
        <v>18643</v>
      </c>
      <c r="O3751" s="1" t="s">
        <v>122</v>
      </c>
      <c r="P3751" s="1" t="s">
        <v>266</v>
      </c>
      <c r="Q3751" s="1" t="s">
        <v>330</v>
      </c>
      <c r="R3751" s="1" t="s">
        <v>18644</v>
      </c>
      <c r="S3751" s="1" t="s">
        <v>18544</v>
      </c>
      <c r="T3751" s="1" t="s">
        <v>18645</v>
      </c>
      <c r="U3751" s="1" t="s">
        <v>18646</v>
      </c>
      <c r="V3751" s="18">
        <v>0</v>
      </c>
      <c r="W3751" s="18">
        <v>0</v>
      </c>
      <c r="X3751" s="18">
        <v>0</v>
      </c>
    </row>
    <row r="3752" spans="1:24" hidden="1" x14ac:dyDescent="0.2">
      <c r="A3752" s="1" t="s">
        <v>18647</v>
      </c>
      <c r="B3752" s="1" t="s">
        <v>132</v>
      </c>
      <c r="C3752" s="1" t="s">
        <v>251</v>
      </c>
      <c r="D3752" s="1" t="s">
        <v>257</v>
      </c>
      <c r="E3752" s="1" t="s">
        <v>261</v>
      </c>
      <c r="F3752" s="1" t="s">
        <v>461</v>
      </c>
      <c r="G3752" s="1" t="s">
        <v>116</v>
      </c>
      <c r="H3752" s="1" t="s">
        <v>40</v>
      </c>
      <c r="I3752" s="1" t="s">
        <v>117</v>
      </c>
      <c r="J3752" s="1" t="s">
        <v>81</v>
      </c>
      <c r="K3752" s="1" t="s">
        <v>337</v>
      </c>
      <c r="L3752" s="1" t="s">
        <v>338</v>
      </c>
      <c r="M3752" s="1" t="s">
        <v>18648</v>
      </c>
      <c r="N3752" s="1" t="s">
        <v>18649</v>
      </c>
      <c r="O3752" s="1" t="s">
        <v>122</v>
      </c>
      <c r="P3752" s="1" t="s">
        <v>199</v>
      </c>
      <c r="Q3752" s="1" t="s">
        <v>115</v>
      </c>
      <c r="R3752" s="1" t="s">
        <v>18650</v>
      </c>
      <c r="S3752" s="1" t="s">
        <v>18544</v>
      </c>
      <c r="T3752" s="1" t="s">
        <v>18651</v>
      </c>
      <c r="U3752" s="1" t="s">
        <v>17925</v>
      </c>
      <c r="V3752" s="18">
        <v>4.4907407407407405E-3</v>
      </c>
      <c r="W3752" s="18">
        <v>1.0937499999999999E-2</v>
      </c>
      <c r="X3752" s="18">
        <v>6.4467592592592588E-3</v>
      </c>
    </row>
    <row r="3753" spans="1:24" hidden="1" x14ac:dyDescent="0.2">
      <c r="A3753" s="1" t="s">
        <v>16121</v>
      </c>
      <c r="B3753" s="1" t="s">
        <v>124</v>
      </c>
      <c r="C3753" s="1" t="s">
        <v>19</v>
      </c>
      <c r="D3753" s="1" t="s">
        <v>277</v>
      </c>
      <c r="E3753" s="1" t="s">
        <v>63</v>
      </c>
      <c r="F3753" s="1" t="s">
        <v>125</v>
      </c>
      <c r="G3753" s="1" t="s">
        <v>123</v>
      </c>
      <c r="H3753" s="1" t="s">
        <v>50</v>
      </c>
      <c r="I3753" s="1" t="s">
        <v>109</v>
      </c>
      <c r="J3753" s="1" t="s">
        <v>80</v>
      </c>
      <c r="K3753" s="1" t="s">
        <v>459</v>
      </c>
      <c r="L3753" s="1" t="s">
        <v>2805</v>
      </c>
      <c r="M3753" s="1" t="s">
        <v>18652</v>
      </c>
      <c r="N3753" s="1" t="s">
        <v>18652</v>
      </c>
      <c r="O3753" s="1" t="s">
        <v>122</v>
      </c>
      <c r="P3753" s="1" t="s">
        <v>278</v>
      </c>
      <c r="Q3753" s="1" t="s">
        <v>278</v>
      </c>
      <c r="R3753" s="1" t="s">
        <v>18653</v>
      </c>
      <c r="S3753" s="1" t="s">
        <v>18544</v>
      </c>
      <c r="T3753" s="1" t="s">
        <v>18062</v>
      </c>
      <c r="U3753" s="1" t="s">
        <v>18063</v>
      </c>
      <c r="V3753" s="18">
        <v>2.6782407407407408E-2</v>
      </c>
      <c r="W3753" s="18">
        <v>6.7256944444444439E-2</v>
      </c>
      <c r="X3753" s="18">
        <v>4.0474537037037038E-2</v>
      </c>
    </row>
    <row r="3754" spans="1:24" x14ac:dyDescent="0.2">
      <c r="A3754" s="1" t="s">
        <v>16184</v>
      </c>
      <c r="B3754" s="1" t="s">
        <v>115</v>
      </c>
      <c r="C3754" s="1" t="s">
        <v>20</v>
      </c>
      <c r="D3754" s="1" t="s">
        <v>243</v>
      </c>
      <c r="E3754" s="1" t="s">
        <v>67</v>
      </c>
      <c r="F3754" s="1" t="s">
        <v>405</v>
      </c>
      <c r="G3754" s="1" t="s">
        <v>116</v>
      </c>
      <c r="H3754" s="1" t="s">
        <v>40</v>
      </c>
      <c r="I3754" s="1" t="s">
        <v>117</v>
      </c>
      <c r="J3754" s="1" t="s">
        <v>81</v>
      </c>
      <c r="K3754" s="1" t="s">
        <v>111</v>
      </c>
      <c r="L3754" s="1" t="s">
        <v>16188</v>
      </c>
      <c r="M3754" s="1" t="s">
        <v>18654</v>
      </c>
      <c r="N3754" s="1" t="s">
        <v>18655</v>
      </c>
      <c r="O3754" s="1" t="s">
        <v>122</v>
      </c>
      <c r="P3754" s="1" t="s">
        <v>246</v>
      </c>
      <c r="Q3754" s="1" t="s">
        <v>247</v>
      </c>
      <c r="R3754" s="1" t="s">
        <v>18656</v>
      </c>
      <c r="S3754" s="1" t="s">
        <v>18544</v>
      </c>
      <c r="T3754" s="1" t="s">
        <v>18657</v>
      </c>
      <c r="U3754" s="1" t="s">
        <v>18658</v>
      </c>
      <c r="V3754" s="18">
        <v>8.8912037037037039E-2</v>
      </c>
      <c r="W3754" s="18">
        <v>0.10155092592592592</v>
      </c>
      <c r="X3754" s="18">
        <v>1.2638888888888889E-2</v>
      </c>
    </row>
    <row r="3755" spans="1:24" x14ac:dyDescent="0.2">
      <c r="A3755" s="1" t="s">
        <v>16283</v>
      </c>
      <c r="B3755" s="1" t="s">
        <v>167</v>
      </c>
      <c r="C3755" s="1" t="s">
        <v>22</v>
      </c>
      <c r="D3755" s="1" t="s">
        <v>22</v>
      </c>
      <c r="E3755" s="1" t="s">
        <v>46</v>
      </c>
      <c r="F3755" s="1" t="s">
        <v>171</v>
      </c>
      <c r="G3755" s="1" t="s">
        <v>110</v>
      </c>
      <c r="H3755" s="1" t="s">
        <v>50</v>
      </c>
      <c r="I3755" s="1" t="s">
        <v>109</v>
      </c>
      <c r="J3755" s="1" t="s">
        <v>81</v>
      </c>
      <c r="K3755" s="1" t="s">
        <v>129</v>
      </c>
      <c r="L3755" s="1" t="s">
        <v>16287</v>
      </c>
      <c r="M3755" s="1" t="s">
        <v>18659</v>
      </c>
      <c r="N3755" s="1" t="s">
        <v>18660</v>
      </c>
      <c r="O3755" s="1" t="s">
        <v>122</v>
      </c>
      <c r="P3755" s="1" t="s">
        <v>266</v>
      </c>
      <c r="Q3755" s="1" t="s">
        <v>330</v>
      </c>
      <c r="R3755" s="1" t="s">
        <v>18661</v>
      </c>
      <c r="S3755" s="1" t="s">
        <v>18544</v>
      </c>
      <c r="T3755" s="1" t="s">
        <v>18662</v>
      </c>
      <c r="U3755" s="1" t="s">
        <v>18663</v>
      </c>
      <c r="V3755" s="18">
        <v>0</v>
      </c>
      <c r="W3755" s="18">
        <v>0</v>
      </c>
      <c r="X3755" s="18">
        <v>0</v>
      </c>
    </row>
    <row r="3756" spans="1:24" hidden="1" x14ac:dyDescent="0.2">
      <c r="A3756" s="1" t="s">
        <v>16314</v>
      </c>
      <c r="B3756" s="1" t="s">
        <v>124</v>
      </c>
      <c r="C3756" s="1" t="s">
        <v>18</v>
      </c>
      <c r="D3756" s="1" t="s">
        <v>277</v>
      </c>
      <c r="E3756" s="1" t="s">
        <v>57</v>
      </c>
      <c r="F3756" s="1" t="s">
        <v>125</v>
      </c>
      <c r="G3756" s="1" t="s">
        <v>123</v>
      </c>
      <c r="H3756" s="1" t="s">
        <v>50</v>
      </c>
      <c r="I3756" s="1" t="s">
        <v>109</v>
      </c>
      <c r="J3756" s="1" t="s">
        <v>80</v>
      </c>
      <c r="K3756" s="1" t="s">
        <v>126</v>
      </c>
      <c r="L3756" s="1" t="s">
        <v>16317</v>
      </c>
      <c r="M3756" s="1" t="s">
        <v>18664</v>
      </c>
      <c r="N3756" s="1" t="s">
        <v>18664</v>
      </c>
      <c r="O3756" s="1" t="s">
        <v>122</v>
      </c>
      <c r="P3756" s="1" t="s">
        <v>278</v>
      </c>
      <c r="Q3756" s="1" t="s">
        <v>278</v>
      </c>
      <c r="R3756" s="1" t="s">
        <v>18665</v>
      </c>
      <c r="S3756" s="1" t="s">
        <v>18544</v>
      </c>
      <c r="T3756" s="1" t="s">
        <v>18666</v>
      </c>
      <c r="U3756" s="1" t="s">
        <v>18667</v>
      </c>
      <c r="V3756" s="18">
        <v>8.6631944444444442E-2</v>
      </c>
      <c r="W3756" s="18">
        <v>8.8703703703703701E-2</v>
      </c>
      <c r="X3756" s="18">
        <v>2.0717592592592593E-3</v>
      </c>
    </row>
    <row r="3757" spans="1:24" x14ac:dyDescent="0.2">
      <c r="A3757" s="1" t="s">
        <v>16080</v>
      </c>
      <c r="B3757" s="1" t="s">
        <v>167</v>
      </c>
      <c r="C3757" s="1" t="s">
        <v>22</v>
      </c>
      <c r="D3757" s="1" t="s">
        <v>22</v>
      </c>
      <c r="E3757" s="1" t="s">
        <v>47</v>
      </c>
      <c r="F3757" s="1" t="s">
        <v>205</v>
      </c>
      <c r="G3757" s="1" t="s">
        <v>110</v>
      </c>
      <c r="H3757" s="1" t="s">
        <v>50</v>
      </c>
      <c r="I3757" s="1" t="s">
        <v>109</v>
      </c>
      <c r="J3757" s="1" t="s">
        <v>81</v>
      </c>
      <c r="K3757" s="1" t="s">
        <v>129</v>
      </c>
      <c r="L3757" s="1" t="s">
        <v>16085</v>
      </c>
      <c r="M3757" s="1" t="s">
        <v>18668</v>
      </c>
      <c r="N3757" s="1" t="s">
        <v>18669</v>
      </c>
      <c r="O3757" s="1" t="s">
        <v>122</v>
      </c>
      <c r="P3757" s="1" t="s">
        <v>279</v>
      </c>
      <c r="Q3757" s="1" t="s">
        <v>280</v>
      </c>
      <c r="R3757" s="1" t="s">
        <v>18670</v>
      </c>
      <c r="S3757" s="1" t="s">
        <v>18544</v>
      </c>
      <c r="T3757" s="1" t="s">
        <v>7629</v>
      </c>
      <c r="U3757" s="1" t="s">
        <v>7629</v>
      </c>
      <c r="V3757" s="18">
        <v>0</v>
      </c>
      <c r="W3757" s="18">
        <v>1.1805555555555556E-3</v>
      </c>
      <c r="X3757" s="18">
        <v>1.1805555555555556E-3</v>
      </c>
    </row>
    <row r="3758" spans="1:24" x14ac:dyDescent="0.2">
      <c r="A3758" s="1" t="s">
        <v>16127</v>
      </c>
      <c r="B3758" s="1" t="s">
        <v>115</v>
      </c>
      <c r="C3758" s="1" t="s">
        <v>22</v>
      </c>
      <c r="D3758" s="1" t="s">
        <v>243</v>
      </c>
      <c r="E3758" s="1" t="s">
        <v>47</v>
      </c>
      <c r="F3758" s="1" t="s">
        <v>405</v>
      </c>
      <c r="G3758" s="1" t="s">
        <v>116</v>
      </c>
      <c r="H3758" s="1" t="s">
        <v>40</v>
      </c>
      <c r="I3758" s="1" t="s">
        <v>117</v>
      </c>
      <c r="J3758" s="1" t="s">
        <v>81</v>
      </c>
      <c r="K3758" s="1" t="s">
        <v>170</v>
      </c>
      <c r="L3758" s="1" t="s">
        <v>16131</v>
      </c>
      <c r="M3758" s="1" t="s">
        <v>18671</v>
      </c>
      <c r="N3758" s="1" t="s">
        <v>18672</v>
      </c>
      <c r="O3758" s="1" t="s">
        <v>122</v>
      </c>
      <c r="P3758" s="1" t="s">
        <v>246</v>
      </c>
      <c r="Q3758" s="1" t="s">
        <v>247</v>
      </c>
      <c r="R3758" s="1" t="s">
        <v>18673</v>
      </c>
      <c r="S3758" s="1" t="s">
        <v>18544</v>
      </c>
      <c r="T3758" s="1" t="s">
        <v>18674</v>
      </c>
      <c r="U3758" s="1" t="s">
        <v>18675</v>
      </c>
      <c r="V3758" s="18">
        <v>2.4670717592592593</v>
      </c>
      <c r="W3758" s="18">
        <v>2.7954745370370371</v>
      </c>
      <c r="X3758" s="18">
        <v>0.32840277777777777</v>
      </c>
    </row>
    <row r="3759" spans="1:24" x14ac:dyDescent="0.2">
      <c r="A3759" s="1" t="s">
        <v>16161</v>
      </c>
      <c r="B3759" s="1" t="s">
        <v>115</v>
      </c>
      <c r="C3759" s="1" t="s">
        <v>20</v>
      </c>
      <c r="D3759" s="1" t="s">
        <v>243</v>
      </c>
      <c r="E3759" s="1" t="s">
        <v>65</v>
      </c>
      <c r="F3759" s="1" t="s">
        <v>405</v>
      </c>
      <c r="G3759" s="1" t="s">
        <v>116</v>
      </c>
      <c r="H3759" s="1" t="s">
        <v>40</v>
      </c>
      <c r="I3759" s="1" t="s">
        <v>117</v>
      </c>
      <c r="J3759" s="1" t="s">
        <v>81</v>
      </c>
      <c r="K3759" s="1" t="s">
        <v>397</v>
      </c>
      <c r="L3759" s="1" t="s">
        <v>16165</v>
      </c>
      <c r="M3759" s="1" t="s">
        <v>18676</v>
      </c>
      <c r="N3759" s="1" t="s">
        <v>18677</v>
      </c>
      <c r="O3759" s="1" t="s">
        <v>122</v>
      </c>
      <c r="P3759" s="1" t="s">
        <v>246</v>
      </c>
      <c r="Q3759" s="1" t="s">
        <v>247</v>
      </c>
      <c r="R3759" s="1" t="s">
        <v>18678</v>
      </c>
      <c r="S3759" s="1" t="s">
        <v>18544</v>
      </c>
      <c r="T3759" s="1" t="s">
        <v>18679</v>
      </c>
      <c r="U3759" s="1" t="s">
        <v>18680</v>
      </c>
      <c r="V3759" s="18">
        <v>2.9420254629629627</v>
      </c>
      <c r="W3759" s="18">
        <v>2.9913310185185185</v>
      </c>
      <c r="X3759" s="18">
        <v>4.9305555555555554E-2</v>
      </c>
    </row>
    <row r="3760" spans="1:24" hidden="1" x14ac:dyDescent="0.2">
      <c r="A3760" s="1" t="s">
        <v>18681</v>
      </c>
      <c r="B3760" s="1" t="s">
        <v>132</v>
      </c>
      <c r="C3760" s="1" t="s">
        <v>251</v>
      </c>
      <c r="D3760" s="1" t="s">
        <v>257</v>
      </c>
      <c r="E3760" s="1" t="s">
        <v>261</v>
      </c>
      <c r="F3760" s="1" t="s">
        <v>174</v>
      </c>
      <c r="G3760" s="1" t="s">
        <v>116</v>
      </c>
      <c r="H3760" s="1" t="s">
        <v>40</v>
      </c>
      <c r="I3760" s="1" t="s">
        <v>117</v>
      </c>
      <c r="J3760" s="1" t="s">
        <v>81</v>
      </c>
      <c r="K3760" s="1" t="s">
        <v>129</v>
      </c>
      <c r="L3760" s="1" t="s">
        <v>264</v>
      </c>
      <c r="M3760" s="1" t="s">
        <v>18682</v>
      </c>
      <c r="N3760" s="1" t="s">
        <v>18683</v>
      </c>
      <c r="O3760" s="1" t="s">
        <v>122</v>
      </c>
      <c r="P3760" s="1" t="s">
        <v>199</v>
      </c>
      <c r="Q3760" s="1" t="s">
        <v>115</v>
      </c>
      <c r="R3760" s="1" t="s">
        <v>18684</v>
      </c>
      <c r="S3760" s="1" t="s">
        <v>18544</v>
      </c>
      <c r="T3760" s="1" t="s">
        <v>12748</v>
      </c>
      <c r="U3760" s="1" t="s">
        <v>7868</v>
      </c>
      <c r="V3760" s="18">
        <v>3.3587962962962965E-2</v>
      </c>
      <c r="W3760" s="18">
        <v>4.4328703703703703E-2</v>
      </c>
      <c r="X3760" s="18">
        <v>1.074074074074074E-2</v>
      </c>
    </row>
    <row r="3761" spans="1:24" hidden="1" x14ac:dyDescent="0.2">
      <c r="A3761" s="1" t="s">
        <v>18685</v>
      </c>
      <c r="B3761" s="1" t="s">
        <v>132</v>
      </c>
      <c r="C3761" s="1" t="s">
        <v>250</v>
      </c>
      <c r="D3761" s="1" t="s">
        <v>251</v>
      </c>
      <c r="E3761" s="1" t="s">
        <v>268</v>
      </c>
      <c r="F3761" s="1" t="s">
        <v>367</v>
      </c>
      <c r="G3761" s="1" t="s">
        <v>110</v>
      </c>
      <c r="H3761" s="1" t="s">
        <v>50</v>
      </c>
      <c r="I3761" s="1" t="s">
        <v>109</v>
      </c>
      <c r="J3761" s="1" t="s">
        <v>81</v>
      </c>
      <c r="K3761" s="1" t="s">
        <v>129</v>
      </c>
      <c r="L3761" s="1" t="s">
        <v>18686</v>
      </c>
      <c r="M3761" s="1" t="s">
        <v>18687</v>
      </c>
      <c r="N3761" s="1" t="s">
        <v>18688</v>
      </c>
      <c r="O3761" s="1" t="s">
        <v>122</v>
      </c>
      <c r="P3761" s="1" t="s">
        <v>246</v>
      </c>
      <c r="Q3761" s="1" t="s">
        <v>247</v>
      </c>
      <c r="R3761" s="1" t="s">
        <v>18689</v>
      </c>
      <c r="S3761" s="1" t="s">
        <v>18544</v>
      </c>
      <c r="T3761" s="1" t="s">
        <v>18686</v>
      </c>
      <c r="U3761" s="1" t="s">
        <v>439</v>
      </c>
      <c r="V3761" s="18">
        <v>0.31865740740740739</v>
      </c>
      <c r="W3761" s="18">
        <v>0.32153935185185184</v>
      </c>
      <c r="X3761" s="18">
        <v>2.8819444444444444E-3</v>
      </c>
    </row>
    <row r="3762" spans="1:24" hidden="1" x14ac:dyDescent="0.2">
      <c r="A3762" s="1" t="s">
        <v>18690</v>
      </c>
      <c r="B3762" s="1" t="s">
        <v>132</v>
      </c>
      <c r="C3762" s="1" t="s">
        <v>242</v>
      </c>
      <c r="D3762" s="1" t="s">
        <v>251</v>
      </c>
      <c r="E3762" s="1" t="s">
        <v>281</v>
      </c>
      <c r="F3762" s="1" t="s">
        <v>282</v>
      </c>
      <c r="G3762" s="1" t="s">
        <v>110</v>
      </c>
      <c r="H3762" s="1" t="s">
        <v>50</v>
      </c>
      <c r="I3762" s="1" t="s">
        <v>109</v>
      </c>
      <c r="J3762" s="1" t="s">
        <v>4186</v>
      </c>
      <c r="K3762" s="1" t="s">
        <v>114</v>
      </c>
      <c r="L3762" s="1" t="s">
        <v>404</v>
      </c>
      <c r="M3762" s="1" t="s">
        <v>18691</v>
      </c>
      <c r="N3762" s="1" t="s">
        <v>18692</v>
      </c>
      <c r="O3762" s="1" t="s">
        <v>122</v>
      </c>
      <c r="P3762" s="1" t="s">
        <v>266</v>
      </c>
      <c r="Q3762" s="1" t="s">
        <v>274</v>
      </c>
      <c r="R3762" s="1" t="s">
        <v>18693</v>
      </c>
      <c r="S3762" s="1" t="s">
        <v>18544</v>
      </c>
      <c r="T3762" s="1" t="s">
        <v>14277</v>
      </c>
      <c r="U3762" s="1" t="s">
        <v>5766</v>
      </c>
      <c r="V3762" s="18">
        <v>0</v>
      </c>
      <c r="W3762" s="18">
        <v>0</v>
      </c>
      <c r="X3762" s="18">
        <v>0</v>
      </c>
    </row>
    <row r="3763" spans="1:24" hidden="1" x14ac:dyDescent="0.2">
      <c r="A3763" s="1" t="s">
        <v>18694</v>
      </c>
      <c r="B3763" s="1" t="s">
        <v>132</v>
      </c>
      <c r="C3763" s="1" t="s">
        <v>250</v>
      </c>
      <c r="D3763" s="1" t="s">
        <v>251</v>
      </c>
      <c r="E3763" s="1" t="s">
        <v>252</v>
      </c>
      <c r="F3763" s="1" t="s">
        <v>253</v>
      </c>
      <c r="G3763" s="1" t="s">
        <v>159</v>
      </c>
      <c r="H3763" s="1" t="s">
        <v>36</v>
      </c>
      <c r="I3763" s="1" t="s">
        <v>84</v>
      </c>
      <c r="J3763" s="1" t="s">
        <v>81</v>
      </c>
      <c r="K3763" s="1" t="s">
        <v>129</v>
      </c>
      <c r="L3763" s="1" t="s">
        <v>386</v>
      </c>
      <c r="M3763" s="1" t="s">
        <v>18695</v>
      </c>
      <c r="N3763" s="1" t="s">
        <v>18696</v>
      </c>
      <c r="O3763" s="1" t="s">
        <v>122</v>
      </c>
      <c r="P3763" s="1" t="s">
        <v>246</v>
      </c>
      <c r="Q3763" s="1" t="s">
        <v>247</v>
      </c>
      <c r="R3763" s="1" t="s">
        <v>18697</v>
      </c>
      <c r="S3763" s="1" t="s">
        <v>18544</v>
      </c>
      <c r="T3763" s="1" t="s">
        <v>386</v>
      </c>
      <c r="U3763" s="1" t="s">
        <v>255</v>
      </c>
      <c r="V3763" s="18">
        <v>6.4710648148148142E-2</v>
      </c>
      <c r="W3763" s="18">
        <v>6.7743055555555556E-2</v>
      </c>
      <c r="X3763" s="18">
        <v>3.0324074074074073E-3</v>
      </c>
    </row>
    <row r="3764" spans="1:24" hidden="1" x14ac:dyDescent="0.2">
      <c r="A3764" s="1" t="s">
        <v>18698</v>
      </c>
      <c r="B3764" s="1" t="s">
        <v>132</v>
      </c>
      <c r="C3764" s="1" t="s">
        <v>309</v>
      </c>
      <c r="D3764" s="1" t="s">
        <v>257</v>
      </c>
      <c r="E3764" s="1" t="s">
        <v>286</v>
      </c>
      <c r="F3764" s="1" t="s">
        <v>461</v>
      </c>
      <c r="G3764" s="1" t="s">
        <v>116</v>
      </c>
      <c r="H3764" s="1" t="s">
        <v>40</v>
      </c>
      <c r="I3764" s="1" t="s">
        <v>117</v>
      </c>
      <c r="J3764" s="1" t="s">
        <v>81</v>
      </c>
      <c r="K3764" s="1" t="s">
        <v>326</v>
      </c>
      <c r="L3764" s="1" t="s">
        <v>520</v>
      </c>
      <c r="M3764" s="1" t="s">
        <v>18699</v>
      </c>
      <c r="N3764" s="1" t="s">
        <v>18700</v>
      </c>
      <c r="O3764" s="1" t="s">
        <v>122</v>
      </c>
      <c r="P3764" s="1" t="s">
        <v>199</v>
      </c>
      <c r="Q3764" s="1" t="s">
        <v>115</v>
      </c>
      <c r="R3764" s="1" t="s">
        <v>18701</v>
      </c>
      <c r="S3764" s="1" t="s">
        <v>18544</v>
      </c>
      <c r="T3764" s="1" t="s">
        <v>18702</v>
      </c>
      <c r="U3764" s="1" t="s">
        <v>262</v>
      </c>
      <c r="V3764" s="18">
        <v>1.5856481481481481E-3</v>
      </c>
      <c r="W3764" s="18">
        <v>4.43287037037037E-3</v>
      </c>
      <c r="X3764" s="18">
        <v>2.8472222222222223E-3</v>
      </c>
    </row>
    <row r="3765" spans="1:24" x14ac:dyDescent="0.2">
      <c r="A3765" s="1" t="s">
        <v>16086</v>
      </c>
      <c r="B3765" s="1" t="s">
        <v>112</v>
      </c>
      <c r="C3765" s="1" t="s">
        <v>18</v>
      </c>
      <c r="D3765" s="1" t="s">
        <v>17</v>
      </c>
      <c r="E3765" s="1" t="s">
        <v>57</v>
      </c>
      <c r="F3765" s="1" t="s">
        <v>113</v>
      </c>
      <c r="G3765" s="1" t="s">
        <v>110</v>
      </c>
      <c r="H3765" s="1" t="s">
        <v>50</v>
      </c>
      <c r="I3765" s="1" t="s">
        <v>109</v>
      </c>
      <c r="J3765" s="1" t="s">
        <v>81</v>
      </c>
      <c r="K3765" s="1" t="s">
        <v>111</v>
      </c>
      <c r="L3765" s="1" t="s">
        <v>16090</v>
      </c>
      <c r="M3765" s="1" t="s">
        <v>18703</v>
      </c>
      <c r="N3765" s="1" t="s">
        <v>18704</v>
      </c>
      <c r="O3765" s="1" t="s">
        <v>122</v>
      </c>
      <c r="P3765" s="1" t="s">
        <v>266</v>
      </c>
      <c r="Q3765" s="1" t="s">
        <v>267</v>
      </c>
      <c r="R3765" s="1" t="s">
        <v>18705</v>
      </c>
      <c r="S3765" s="1" t="s">
        <v>18544</v>
      </c>
      <c r="T3765" s="1" t="s">
        <v>6115</v>
      </c>
      <c r="U3765" s="1" t="s">
        <v>18706</v>
      </c>
      <c r="V3765" s="18">
        <v>2.5293518518518519</v>
      </c>
      <c r="W3765" s="18">
        <v>2.5305555555555554</v>
      </c>
      <c r="X3765" s="18">
        <v>1.2037037037037038E-3</v>
      </c>
    </row>
    <row r="3766" spans="1:24" hidden="1" x14ac:dyDescent="0.2">
      <c r="A3766" s="1" t="s">
        <v>18707</v>
      </c>
      <c r="B3766" s="1" t="s">
        <v>132</v>
      </c>
      <c r="C3766" s="1" t="s">
        <v>250</v>
      </c>
      <c r="D3766" s="1" t="s">
        <v>251</v>
      </c>
      <c r="E3766" s="1" t="s">
        <v>289</v>
      </c>
      <c r="F3766" s="1" t="s">
        <v>290</v>
      </c>
      <c r="G3766" s="1" t="s">
        <v>110</v>
      </c>
      <c r="H3766" s="1" t="s">
        <v>50</v>
      </c>
      <c r="I3766" s="1" t="s">
        <v>109</v>
      </c>
      <c r="J3766" s="1" t="s">
        <v>81</v>
      </c>
      <c r="K3766" s="1" t="s">
        <v>129</v>
      </c>
      <c r="L3766" s="1" t="s">
        <v>269</v>
      </c>
      <c r="M3766" s="1" t="s">
        <v>18708</v>
      </c>
      <c r="N3766" s="1" t="s">
        <v>18709</v>
      </c>
      <c r="O3766" s="1" t="s">
        <v>122</v>
      </c>
      <c r="P3766" s="1" t="s">
        <v>246</v>
      </c>
      <c r="Q3766" s="1" t="s">
        <v>247</v>
      </c>
      <c r="R3766" s="1" t="s">
        <v>18710</v>
      </c>
      <c r="S3766" s="1" t="s">
        <v>18544</v>
      </c>
      <c r="T3766" s="1" t="s">
        <v>269</v>
      </c>
      <c r="U3766" s="1" t="s">
        <v>369</v>
      </c>
      <c r="V3766" s="18">
        <v>1.0763888888888889E-3</v>
      </c>
      <c r="W3766" s="18">
        <v>1.9097222222222222E-3</v>
      </c>
      <c r="X3766" s="18">
        <v>8.3333333333333339E-4</v>
      </c>
    </row>
    <row r="3767" spans="1:24" hidden="1" x14ac:dyDescent="0.2">
      <c r="A3767" s="1" t="s">
        <v>18711</v>
      </c>
      <c r="B3767" s="1" t="s">
        <v>164</v>
      </c>
      <c r="C3767" s="1" t="s">
        <v>295</v>
      </c>
      <c r="D3767" s="1" t="s">
        <v>251</v>
      </c>
      <c r="E3767" s="1" t="s">
        <v>261</v>
      </c>
      <c r="F3767" s="1" t="s">
        <v>335</v>
      </c>
      <c r="G3767" s="1" t="s">
        <v>110</v>
      </c>
      <c r="H3767" s="1" t="s">
        <v>50</v>
      </c>
      <c r="I3767" s="1" t="s">
        <v>109</v>
      </c>
      <c r="J3767" s="1" t="s">
        <v>80</v>
      </c>
      <c r="K3767" s="1" t="s">
        <v>129</v>
      </c>
      <c r="L3767" s="1" t="s">
        <v>336</v>
      </c>
      <c r="M3767" s="1" t="s">
        <v>18712</v>
      </c>
      <c r="N3767" s="1" t="s">
        <v>18713</v>
      </c>
      <c r="O3767" s="1" t="s">
        <v>122</v>
      </c>
      <c r="P3767" s="1" t="s">
        <v>246</v>
      </c>
      <c r="Q3767" s="1" t="s">
        <v>247</v>
      </c>
      <c r="R3767" s="1" t="s">
        <v>18714</v>
      </c>
      <c r="S3767" s="1" t="s">
        <v>18544</v>
      </c>
      <c r="U3767" s="1" t="s">
        <v>17612</v>
      </c>
      <c r="V3767" s="18">
        <v>0</v>
      </c>
      <c r="W3767" s="18">
        <v>1.5752314814814816E-2</v>
      </c>
      <c r="X3767" s="18">
        <v>1.5752314814814816E-2</v>
      </c>
    </row>
    <row r="3768" spans="1:24" x14ac:dyDescent="0.2">
      <c r="A3768" s="1" t="s">
        <v>16151</v>
      </c>
      <c r="B3768" s="1" t="s">
        <v>112</v>
      </c>
      <c r="C3768" s="1" t="s">
        <v>18</v>
      </c>
      <c r="D3768" s="1" t="s">
        <v>242</v>
      </c>
      <c r="E3768" s="1" t="s">
        <v>61</v>
      </c>
      <c r="F3768" s="1" t="s">
        <v>453</v>
      </c>
      <c r="G3768" s="1" t="s">
        <v>110</v>
      </c>
      <c r="H3768" s="1" t="s">
        <v>50</v>
      </c>
      <c r="I3768" s="1" t="s">
        <v>109</v>
      </c>
      <c r="J3768" s="1" t="s">
        <v>81</v>
      </c>
      <c r="K3768" s="1" t="s">
        <v>111</v>
      </c>
      <c r="L3768" s="1" t="s">
        <v>16155</v>
      </c>
      <c r="M3768" s="1" t="s">
        <v>18715</v>
      </c>
      <c r="N3768" s="1" t="s">
        <v>18716</v>
      </c>
      <c r="O3768" s="1" t="s">
        <v>122</v>
      </c>
      <c r="P3768" s="1" t="s">
        <v>266</v>
      </c>
      <c r="Q3768" s="1" t="s">
        <v>267</v>
      </c>
      <c r="R3768" s="1" t="s">
        <v>18717</v>
      </c>
      <c r="S3768" s="1" t="s">
        <v>18544</v>
      </c>
      <c r="T3768" s="1" t="s">
        <v>16155</v>
      </c>
      <c r="U3768" s="1" t="s">
        <v>16155</v>
      </c>
      <c r="V3768" s="18">
        <v>0</v>
      </c>
      <c r="W3768" s="18">
        <v>1.5162037037037036E-3</v>
      </c>
      <c r="X3768" s="18">
        <v>1.5162037037037036E-3</v>
      </c>
    </row>
    <row r="3769" spans="1:24" x14ac:dyDescent="0.2">
      <c r="A3769" s="1" t="s">
        <v>16176</v>
      </c>
      <c r="B3769" s="1" t="s">
        <v>199</v>
      </c>
      <c r="C3769" s="1" t="s">
        <v>18</v>
      </c>
      <c r="D3769" s="1" t="s">
        <v>344</v>
      </c>
      <c r="E3769" s="1" t="s">
        <v>60</v>
      </c>
      <c r="F3769" s="1" t="s">
        <v>143</v>
      </c>
      <c r="G3769" s="1" t="s">
        <v>116</v>
      </c>
      <c r="H3769" s="1" t="s">
        <v>40</v>
      </c>
      <c r="I3769" s="1" t="s">
        <v>117</v>
      </c>
      <c r="J3769" s="1" t="s">
        <v>81</v>
      </c>
      <c r="K3769" s="1" t="s">
        <v>129</v>
      </c>
      <c r="L3769" s="1" t="s">
        <v>192</v>
      </c>
      <c r="M3769" s="1" t="s">
        <v>18718</v>
      </c>
      <c r="N3769" s="1" t="s">
        <v>18718</v>
      </c>
      <c r="O3769" s="1" t="s">
        <v>122</v>
      </c>
      <c r="P3769" s="1" t="s">
        <v>249</v>
      </c>
      <c r="Q3769" s="1" t="s">
        <v>345</v>
      </c>
      <c r="R3769" s="1" t="s">
        <v>18719</v>
      </c>
      <c r="S3769" s="1" t="s">
        <v>18544</v>
      </c>
      <c r="T3769" s="1" t="s">
        <v>7091</v>
      </c>
      <c r="U3769" s="1" t="s">
        <v>18720</v>
      </c>
      <c r="V3769" s="18">
        <v>6.1689814814814819E-3</v>
      </c>
      <c r="W3769" s="18">
        <v>0.12886574074074075</v>
      </c>
      <c r="X3769" s="18">
        <v>0.12269675925925926</v>
      </c>
    </row>
    <row r="3770" spans="1:24" x14ac:dyDescent="0.2">
      <c r="A3770" s="1" t="s">
        <v>16116</v>
      </c>
      <c r="B3770" s="1" t="s">
        <v>112</v>
      </c>
      <c r="C3770" s="1" t="s">
        <v>18</v>
      </c>
      <c r="D3770" s="1" t="s">
        <v>18</v>
      </c>
      <c r="E3770" s="1" t="s">
        <v>499</v>
      </c>
      <c r="F3770" s="1" t="s">
        <v>1770</v>
      </c>
      <c r="G3770" s="1" t="s">
        <v>110</v>
      </c>
      <c r="H3770" s="1" t="s">
        <v>50</v>
      </c>
      <c r="I3770" s="1" t="s">
        <v>109</v>
      </c>
      <c r="J3770" s="1" t="s">
        <v>81</v>
      </c>
      <c r="K3770" s="1" t="s">
        <v>111</v>
      </c>
      <c r="L3770" s="1" t="s">
        <v>16120</v>
      </c>
      <c r="M3770" s="1" t="s">
        <v>18721</v>
      </c>
      <c r="N3770" s="1" t="s">
        <v>18722</v>
      </c>
      <c r="O3770" s="1" t="s">
        <v>122</v>
      </c>
      <c r="P3770" s="1" t="s">
        <v>266</v>
      </c>
      <c r="Q3770" s="1" t="s">
        <v>267</v>
      </c>
      <c r="R3770" s="1" t="s">
        <v>18723</v>
      </c>
      <c r="S3770" s="1" t="s">
        <v>18544</v>
      </c>
      <c r="T3770" s="1" t="s">
        <v>1987</v>
      </c>
      <c r="U3770" s="1" t="s">
        <v>18724</v>
      </c>
      <c r="V3770" s="18">
        <v>0</v>
      </c>
      <c r="W3770" s="18">
        <v>6.9212962962962961E-3</v>
      </c>
      <c r="X3770" s="18">
        <v>6.9212962962962961E-3</v>
      </c>
    </row>
    <row r="3771" spans="1:24" hidden="1" x14ac:dyDescent="0.2">
      <c r="A3771" s="1" t="s">
        <v>18725</v>
      </c>
      <c r="B3771" s="1" t="s">
        <v>132</v>
      </c>
      <c r="C3771" s="1" t="s">
        <v>251</v>
      </c>
      <c r="D3771" s="1" t="s">
        <v>257</v>
      </c>
      <c r="E3771" s="1" t="s">
        <v>261</v>
      </c>
      <c r="F3771" s="1" t="s">
        <v>174</v>
      </c>
      <c r="G3771" s="1" t="s">
        <v>116</v>
      </c>
      <c r="H3771" s="1" t="s">
        <v>40</v>
      </c>
      <c r="I3771" s="1" t="s">
        <v>117</v>
      </c>
      <c r="J3771" s="1" t="s">
        <v>81</v>
      </c>
      <c r="K3771" s="1" t="s">
        <v>505</v>
      </c>
      <c r="L3771" s="1" t="s">
        <v>506</v>
      </c>
      <c r="M3771" s="1" t="s">
        <v>18726</v>
      </c>
      <c r="N3771" s="1" t="s">
        <v>18727</v>
      </c>
      <c r="O3771" s="1" t="s">
        <v>122</v>
      </c>
      <c r="P3771" s="1" t="s">
        <v>199</v>
      </c>
      <c r="Q3771" s="1" t="s">
        <v>115</v>
      </c>
      <c r="R3771" s="1" t="s">
        <v>18728</v>
      </c>
      <c r="S3771" s="1" t="s">
        <v>18544</v>
      </c>
      <c r="T3771" s="1" t="s">
        <v>18729</v>
      </c>
      <c r="U3771" s="1" t="s">
        <v>7868</v>
      </c>
      <c r="V3771" s="18">
        <v>1.173611111111111E-2</v>
      </c>
      <c r="W3771" s="18">
        <v>1.4618055555555556E-2</v>
      </c>
      <c r="X3771" s="18">
        <v>2.8819444444444444E-3</v>
      </c>
    </row>
    <row r="3772" spans="1:24" x14ac:dyDescent="0.2">
      <c r="A3772" s="1" t="s">
        <v>16273</v>
      </c>
      <c r="B3772" s="1" t="s">
        <v>115</v>
      </c>
      <c r="C3772" s="1" t="s">
        <v>14</v>
      </c>
      <c r="D3772" s="1" t="s">
        <v>243</v>
      </c>
      <c r="E3772" s="1" t="s">
        <v>52</v>
      </c>
      <c r="F3772" s="1" t="s">
        <v>144</v>
      </c>
      <c r="G3772" s="1" t="s">
        <v>116</v>
      </c>
      <c r="H3772" s="1" t="s">
        <v>40</v>
      </c>
      <c r="I3772" s="1" t="s">
        <v>117</v>
      </c>
      <c r="J3772" s="1" t="s">
        <v>81</v>
      </c>
      <c r="K3772" s="1" t="s">
        <v>118</v>
      </c>
      <c r="L3772" s="1" t="s">
        <v>16277</v>
      </c>
      <c r="M3772" s="1" t="s">
        <v>18730</v>
      </c>
      <c r="N3772" s="1" t="s">
        <v>18731</v>
      </c>
      <c r="O3772" s="1" t="s">
        <v>122</v>
      </c>
      <c r="P3772" s="1" t="s">
        <v>246</v>
      </c>
      <c r="Q3772" s="1" t="s">
        <v>247</v>
      </c>
      <c r="R3772" s="1" t="s">
        <v>18732</v>
      </c>
      <c r="S3772" s="1" t="s">
        <v>18544</v>
      </c>
      <c r="T3772" s="1" t="s">
        <v>18733</v>
      </c>
      <c r="U3772" s="1" t="s">
        <v>18734</v>
      </c>
      <c r="V3772" s="18">
        <v>2.7314814814814814E-3</v>
      </c>
      <c r="W3772" s="18">
        <v>7.3715277777777782E-2</v>
      </c>
      <c r="X3772" s="18">
        <v>7.0983796296296295E-2</v>
      </c>
    </row>
    <row r="3773" spans="1:24" x14ac:dyDescent="0.2">
      <c r="A3773" s="1" t="s">
        <v>16156</v>
      </c>
      <c r="B3773" s="1" t="s">
        <v>112</v>
      </c>
      <c r="C3773" s="1" t="s">
        <v>18</v>
      </c>
      <c r="D3773" s="1" t="s">
        <v>242</v>
      </c>
      <c r="E3773" s="1" t="s">
        <v>61</v>
      </c>
      <c r="F3773" s="1" t="s">
        <v>453</v>
      </c>
      <c r="G3773" s="1" t="s">
        <v>110</v>
      </c>
      <c r="H3773" s="1" t="s">
        <v>50</v>
      </c>
      <c r="I3773" s="1" t="s">
        <v>109</v>
      </c>
      <c r="J3773" s="1" t="s">
        <v>81</v>
      </c>
      <c r="K3773" s="1" t="s">
        <v>111</v>
      </c>
      <c r="L3773" s="1" t="s">
        <v>16160</v>
      </c>
      <c r="M3773" s="1" t="s">
        <v>18735</v>
      </c>
      <c r="N3773" s="1" t="s">
        <v>18736</v>
      </c>
      <c r="O3773" s="1" t="s">
        <v>122</v>
      </c>
      <c r="P3773" s="1" t="s">
        <v>266</v>
      </c>
      <c r="Q3773" s="1" t="s">
        <v>267</v>
      </c>
      <c r="R3773" s="1" t="s">
        <v>18737</v>
      </c>
      <c r="S3773" s="1" t="s">
        <v>18544</v>
      </c>
      <c r="T3773" s="1" t="s">
        <v>16160</v>
      </c>
      <c r="U3773" s="1" t="s">
        <v>16160</v>
      </c>
      <c r="V3773" s="18">
        <v>0</v>
      </c>
      <c r="W3773" s="18">
        <v>2.2106481481481482E-3</v>
      </c>
      <c r="X3773" s="18">
        <v>2.2106481481481482E-3</v>
      </c>
    </row>
    <row r="3774" spans="1:24" hidden="1" x14ac:dyDescent="0.2">
      <c r="A3774" s="1" t="s">
        <v>16222</v>
      </c>
      <c r="B3774" s="1" t="s">
        <v>124</v>
      </c>
      <c r="C3774" s="1" t="s">
        <v>18</v>
      </c>
      <c r="D3774" s="1" t="s">
        <v>277</v>
      </c>
      <c r="E3774" s="1" t="s">
        <v>57</v>
      </c>
      <c r="F3774" s="1" t="s">
        <v>125</v>
      </c>
      <c r="G3774" s="1" t="s">
        <v>123</v>
      </c>
      <c r="H3774" s="1" t="s">
        <v>50</v>
      </c>
      <c r="I3774" s="1" t="s">
        <v>109</v>
      </c>
      <c r="J3774" s="1" t="s">
        <v>80</v>
      </c>
      <c r="K3774" s="1" t="s">
        <v>121</v>
      </c>
      <c r="L3774" s="1" t="s">
        <v>16225</v>
      </c>
      <c r="M3774" s="1" t="s">
        <v>18738</v>
      </c>
      <c r="N3774" s="1" t="s">
        <v>18738</v>
      </c>
      <c r="O3774" s="1" t="s">
        <v>122</v>
      </c>
      <c r="P3774" s="1" t="s">
        <v>278</v>
      </c>
      <c r="Q3774" s="1" t="s">
        <v>278</v>
      </c>
      <c r="R3774" s="1" t="s">
        <v>18739</v>
      </c>
      <c r="S3774" s="1" t="s">
        <v>18544</v>
      </c>
      <c r="T3774" s="1" t="s">
        <v>18740</v>
      </c>
      <c r="U3774" s="1" t="s">
        <v>18741</v>
      </c>
      <c r="V3774" s="18">
        <v>8.1712962962962963E-3</v>
      </c>
      <c r="W3774" s="18">
        <v>2.3356481481481482E-2</v>
      </c>
      <c r="X3774" s="18">
        <v>1.5185185185185185E-2</v>
      </c>
    </row>
    <row r="3775" spans="1:24" x14ac:dyDescent="0.2">
      <c r="A3775" s="1" t="s">
        <v>16244</v>
      </c>
      <c r="B3775" s="1" t="s">
        <v>115</v>
      </c>
      <c r="C3775" s="1" t="s">
        <v>19</v>
      </c>
      <c r="D3775" s="1" t="s">
        <v>243</v>
      </c>
      <c r="E3775" s="1" t="s">
        <v>64</v>
      </c>
      <c r="F3775" s="1" t="s">
        <v>136</v>
      </c>
      <c r="G3775" s="1" t="s">
        <v>116</v>
      </c>
      <c r="H3775" s="1" t="s">
        <v>40</v>
      </c>
      <c r="I3775" s="1" t="s">
        <v>117</v>
      </c>
      <c r="J3775" s="1" t="s">
        <v>81</v>
      </c>
      <c r="K3775" s="1" t="s">
        <v>10683</v>
      </c>
      <c r="L3775" s="1" t="s">
        <v>16248</v>
      </c>
      <c r="M3775" s="1" t="s">
        <v>18742</v>
      </c>
      <c r="N3775" s="1" t="s">
        <v>18743</v>
      </c>
      <c r="O3775" s="1" t="s">
        <v>122</v>
      </c>
      <c r="P3775" s="1" t="s">
        <v>266</v>
      </c>
      <c r="Q3775" s="1" t="s">
        <v>267</v>
      </c>
      <c r="R3775" s="1" t="s">
        <v>18744</v>
      </c>
      <c r="S3775" s="1" t="s">
        <v>18544</v>
      </c>
      <c r="T3775" s="1" t="s">
        <v>18745</v>
      </c>
      <c r="U3775" s="1" t="s">
        <v>18746</v>
      </c>
      <c r="V3775" s="18">
        <v>0</v>
      </c>
      <c r="W3775" s="18">
        <v>5.4733796296296294E-2</v>
      </c>
      <c r="X3775" s="18">
        <v>5.4733796296296294E-2</v>
      </c>
    </row>
    <row r="3776" spans="1:24" hidden="1" x14ac:dyDescent="0.2">
      <c r="A3776" s="1" t="s">
        <v>18747</v>
      </c>
      <c r="B3776" s="1" t="s">
        <v>132</v>
      </c>
      <c r="C3776" s="1" t="s">
        <v>256</v>
      </c>
      <c r="D3776" s="1" t="s">
        <v>257</v>
      </c>
      <c r="E3776" s="1" t="s">
        <v>289</v>
      </c>
      <c r="F3776" s="1" t="s">
        <v>219</v>
      </c>
      <c r="G3776" s="1" t="s">
        <v>116</v>
      </c>
      <c r="H3776" s="1" t="s">
        <v>40</v>
      </c>
      <c r="I3776" s="1" t="s">
        <v>117</v>
      </c>
      <c r="J3776" s="1" t="s">
        <v>81</v>
      </c>
      <c r="K3776" s="1" t="s">
        <v>129</v>
      </c>
      <c r="L3776" s="1" t="s">
        <v>264</v>
      </c>
      <c r="M3776" s="1" t="s">
        <v>18748</v>
      </c>
      <c r="N3776" s="1" t="s">
        <v>18749</v>
      </c>
      <c r="O3776" s="1" t="s">
        <v>122</v>
      </c>
      <c r="P3776" s="1" t="s">
        <v>199</v>
      </c>
      <c r="Q3776" s="1" t="s">
        <v>115</v>
      </c>
      <c r="R3776" s="1" t="s">
        <v>18750</v>
      </c>
      <c r="S3776" s="1" t="s">
        <v>18544</v>
      </c>
      <c r="T3776" s="1" t="s">
        <v>18751</v>
      </c>
      <c r="U3776" s="1" t="s">
        <v>262</v>
      </c>
      <c r="V3776" s="18">
        <v>5.3240740740740744E-4</v>
      </c>
      <c r="W3776" s="18">
        <v>5.1041666666666666E-3</v>
      </c>
      <c r="X3776" s="18">
        <v>4.5717592592592589E-3</v>
      </c>
    </row>
    <row r="3777" spans="1:24" hidden="1" x14ac:dyDescent="0.2">
      <c r="A3777" s="1" t="s">
        <v>18752</v>
      </c>
      <c r="B3777" s="1" t="s">
        <v>132</v>
      </c>
      <c r="C3777" s="1" t="s">
        <v>250</v>
      </c>
      <c r="D3777" s="1" t="s">
        <v>251</v>
      </c>
      <c r="E3777" s="1" t="s">
        <v>289</v>
      </c>
      <c r="F3777" s="1" t="s">
        <v>290</v>
      </c>
      <c r="G3777" s="1" t="s">
        <v>110</v>
      </c>
      <c r="H3777" s="1" t="s">
        <v>50</v>
      </c>
      <c r="I3777" s="1" t="s">
        <v>109</v>
      </c>
      <c r="J3777" s="1" t="s">
        <v>81</v>
      </c>
      <c r="K3777" s="1" t="s">
        <v>129</v>
      </c>
      <c r="L3777" s="1" t="s">
        <v>254</v>
      </c>
      <c r="M3777" s="1" t="s">
        <v>18753</v>
      </c>
      <c r="N3777" s="1" t="s">
        <v>18754</v>
      </c>
      <c r="O3777" s="1" t="s">
        <v>122</v>
      </c>
      <c r="P3777" s="1" t="s">
        <v>246</v>
      </c>
      <c r="Q3777" s="1" t="s">
        <v>247</v>
      </c>
      <c r="R3777" s="1" t="s">
        <v>18755</v>
      </c>
      <c r="S3777" s="1" t="s">
        <v>18544</v>
      </c>
      <c r="T3777" s="1" t="s">
        <v>254</v>
      </c>
      <c r="U3777" s="1" t="s">
        <v>17569</v>
      </c>
      <c r="V3777" s="18">
        <v>5.3912037037037036E-2</v>
      </c>
      <c r="W3777" s="18">
        <v>5.8020833333333334E-2</v>
      </c>
      <c r="X3777" s="18">
        <v>4.1087962962962962E-3</v>
      </c>
    </row>
    <row r="3778" spans="1:24" hidden="1" x14ac:dyDescent="0.2">
      <c r="A3778" s="1" t="s">
        <v>18756</v>
      </c>
      <c r="B3778" s="1" t="s">
        <v>132</v>
      </c>
      <c r="C3778" s="1" t="s">
        <v>251</v>
      </c>
      <c r="D3778" s="1" t="s">
        <v>257</v>
      </c>
      <c r="E3778" s="1" t="s">
        <v>5560</v>
      </c>
      <c r="F3778" s="1" t="s">
        <v>325</v>
      </c>
      <c r="G3778" s="1" t="s">
        <v>116</v>
      </c>
      <c r="H3778" s="1" t="s">
        <v>40</v>
      </c>
      <c r="I3778" s="1" t="s">
        <v>117</v>
      </c>
      <c r="J3778" s="1" t="s">
        <v>81</v>
      </c>
      <c r="K3778" s="1" t="s">
        <v>129</v>
      </c>
      <c r="L3778" s="1" t="s">
        <v>873</v>
      </c>
      <c r="M3778" s="1" t="s">
        <v>18757</v>
      </c>
      <c r="N3778" s="1" t="s">
        <v>18758</v>
      </c>
      <c r="O3778" s="1" t="s">
        <v>122</v>
      </c>
      <c r="P3778" s="1" t="s">
        <v>266</v>
      </c>
      <c r="Q3778" s="1" t="s">
        <v>274</v>
      </c>
      <c r="R3778" s="1" t="s">
        <v>18759</v>
      </c>
      <c r="S3778" s="1" t="s">
        <v>18544</v>
      </c>
      <c r="T3778" s="1" t="s">
        <v>18760</v>
      </c>
      <c r="U3778" s="1" t="s">
        <v>17612</v>
      </c>
      <c r="V3778" s="18">
        <v>2.2141203703703705E-2</v>
      </c>
      <c r="W3778" s="18">
        <v>3.2210648148148148E-2</v>
      </c>
      <c r="X3778" s="18">
        <v>1.0069444444444445E-2</v>
      </c>
    </row>
    <row r="3779" spans="1:24" hidden="1" x14ac:dyDescent="0.2">
      <c r="A3779" s="1" t="s">
        <v>18761</v>
      </c>
      <c r="B3779" s="1" t="s">
        <v>132</v>
      </c>
      <c r="C3779" s="1" t="s">
        <v>251</v>
      </c>
      <c r="D3779" s="1" t="s">
        <v>257</v>
      </c>
      <c r="E3779" s="1" t="s">
        <v>261</v>
      </c>
      <c r="F3779" s="1" t="s">
        <v>174</v>
      </c>
      <c r="G3779" s="1" t="s">
        <v>116</v>
      </c>
      <c r="H3779" s="1" t="s">
        <v>40</v>
      </c>
      <c r="I3779" s="1" t="s">
        <v>117</v>
      </c>
      <c r="J3779" s="1" t="s">
        <v>81</v>
      </c>
      <c r="K3779" s="1" t="s">
        <v>129</v>
      </c>
      <c r="L3779" s="1" t="s">
        <v>264</v>
      </c>
      <c r="M3779" s="1" t="s">
        <v>18762</v>
      </c>
      <c r="N3779" s="1" t="s">
        <v>18763</v>
      </c>
      <c r="O3779" s="1" t="s">
        <v>122</v>
      </c>
      <c r="P3779" s="1" t="s">
        <v>199</v>
      </c>
      <c r="Q3779" s="1" t="s">
        <v>115</v>
      </c>
      <c r="R3779" s="1" t="s">
        <v>18764</v>
      </c>
      <c r="S3779" s="1" t="s">
        <v>18544</v>
      </c>
      <c r="T3779" s="1" t="s">
        <v>12748</v>
      </c>
      <c r="U3779" s="1" t="s">
        <v>7868</v>
      </c>
      <c r="V3779" s="18">
        <v>3.457175925925926E-2</v>
      </c>
      <c r="W3779" s="18">
        <v>4.266203703703704E-2</v>
      </c>
      <c r="X3779" s="18">
        <v>8.0902777777777778E-3</v>
      </c>
    </row>
    <row r="3780" spans="1:24" x14ac:dyDescent="0.2">
      <c r="A3780" s="1" t="s">
        <v>16217</v>
      </c>
      <c r="B3780" s="1" t="s">
        <v>115</v>
      </c>
      <c r="C3780" s="1" t="s">
        <v>20</v>
      </c>
      <c r="D3780" s="1" t="s">
        <v>243</v>
      </c>
      <c r="E3780" s="1" t="s">
        <v>65</v>
      </c>
      <c r="F3780" s="1" t="s">
        <v>144</v>
      </c>
      <c r="G3780" s="1" t="s">
        <v>116</v>
      </c>
      <c r="H3780" s="1" t="s">
        <v>40</v>
      </c>
      <c r="I3780" s="1" t="s">
        <v>117</v>
      </c>
      <c r="J3780" s="1" t="s">
        <v>81</v>
      </c>
      <c r="K3780" s="1" t="s">
        <v>111</v>
      </c>
      <c r="L3780" s="1" t="s">
        <v>16221</v>
      </c>
      <c r="M3780" s="1" t="s">
        <v>18765</v>
      </c>
      <c r="N3780" s="1" t="s">
        <v>18766</v>
      </c>
      <c r="O3780" s="1" t="s">
        <v>122</v>
      </c>
      <c r="P3780" s="1" t="s">
        <v>246</v>
      </c>
      <c r="Q3780" s="1" t="s">
        <v>247</v>
      </c>
      <c r="R3780" s="1" t="s">
        <v>18767</v>
      </c>
      <c r="S3780" s="1" t="s">
        <v>18544</v>
      </c>
      <c r="T3780" s="1" t="s">
        <v>18768</v>
      </c>
      <c r="U3780" s="1" t="s">
        <v>18769</v>
      </c>
      <c r="V3780" s="18">
        <v>0</v>
      </c>
      <c r="W3780" s="18">
        <v>0.10739583333333333</v>
      </c>
      <c r="X3780" s="18">
        <v>0.10739583333333333</v>
      </c>
    </row>
    <row r="3781" spans="1:24" x14ac:dyDescent="0.2">
      <c r="A3781" s="1" t="s">
        <v>16231</v>
      </c>
      <c r="B3781" s="1" t="s">
        <v>115</v>
      </c>
      <c r="C3781" s="1" t="s">
        <v>20</v>
      </c>
      <c r="D3781" s="1" t="s">
        <v>243</v>
      </c>
      <c r="E3781" s="1" t="s">
        <v>66</v>
      </c>
      <c r="F3781" s="1" t="s">
        <v>405</v>
      </c>
      <c r="G3781" s="1" t="s">
        <v>116</v>
      </c>
      <c r="H3781" s="1" t="s">
        <v>40</v>
      </c>
      <c r="I3781" s="1" t="s">
        <v>117</v>
      </c>
      <c r="J3781" s="1" t="s">
        <v>81</v>
      </c>
      <c r="K3781" s="1" t="s">
        <v>897</v>
      </c>
      <c r="L3781" s="1" t="s">
        <v>16235</v>
      </c>
      <c r="M3781" s="1" t="s">
        <v>18770</v>
      </c>
      <c r="N3781" s="1" t="s">
        <v>18771</v>
      </c>
      <c r="O3781" s="1" t="s">
        <v>122</v>
      </c>
      <c r="P3781" s="1" t="s">
        <v>246</v>
      </c>
      <c r="Q3781" s="1" t="s">
        <v>247</v>
      </c>
      <c r="R3781" s="1" t="s">
        <v>18772</v>
      </c>
      <c r="S3781" s="1" t="s">
        <v>18544</v>
      </c>
      <c r="T3781" s="1" t="s">
        <v>18773</v>
      </c>
      <c r="U3781" s="1" t="s">
        <v>18774</v>
      </c>
      <c r="V3781" s="18">
        <v>3.5891203703703703E-2</v>
      </c>
      <c r="W3781" s="18">
        <v>9.510416666666667E-2</v>
      </c>
      <c r="X3781" s="18">
        <v>5.921296296296296E-2</v>
      </c>
    </row>
    <row r="3782" spans="1:24" x14ac:dyDescent="0.2">
      <c r="A3782" s="1" t="s">
        <v>16212</v>
      </c>
      <c r="B3782" s="1" t="s">
        <v>115</v>
      </c>
      <c r="C3782" s="1" t="s">
        <v>19</v>
      </c>
      <c r="D3782" s="1" t="s">
        <v>243</v>
      </c>
      <c r="E3782" s="1" t="s">
        <v>63</v>
      </c>
      <c r="F3782" s="1" t="s">
        <v>405</v>
      </c>
      <c r="G3782" s="1" t="s">
        <v>116</v>
      </c>
      <c r="H3782" s="1" t="s">
        <v>40</v>
      </c>
      <c r="I3782" s="1" t="s">
        <v>117</v>
      </c>
      <c r="J3782" s="1" t="s">
        <v>81</v>
      </c>
      <c r="K3782" s="1" t="s">
        <v>111</v>
      </c>
      <c r="L3782" s="1" t="s">
        <v>16216</v>
      </c>
      <c r="M3782" s="1" t="s">
        <v>18775</v>
      </c>
      <c r="N3782" s="1" t="s">
        <v>18776</v>
      </c>
      <c r="O3782" s="1" t="s">
        <v>122</v>
      </c>
      <c r="P3782" s="1" t="s">
        <v>246</v>
      </c>
      <c r="Q3782" s="1" t="s">
        <v>247</v>
      </c>
      <c r="R3782" s="1" t="s">
        <v>18777</v>
      </c>
      <c r="S3782" s="1" t="s">
        <v>18544</v>
      </c>
      <c r="T3782" s="1" t="s">
        <v>18778</v>
      </c>
      <c r="U3782" s="1" t="s">
        <v>18779</v>
      </c>
      <c r="V3782" s="18">
        <v>0</v>
      </c>
      <c r="W3782" s="18">
        <v>2.8784722222222222E-2</v>
      </c>
      <c r="X3782" s="18">
        <v>2.8784722222222222E-2</v>
      </c>
    </row>
    <row r="3783" spans="1:24" hidden="1" x14ac:dyDescent="0.2">
      <c r="A3783" s="1" t="s">
        <v>18780</v>
      </c>
      <c r="B3783" s="1" t="s">
        <v>132</v>
      </c>
      <c r="C3783" s="1" t="s">
        <v>250</v>
      </c>
      <c r="D3783" s="1" t="s">
        <v>251</v>
      </c>
      <c r="E3783" s="1" t="s">
        <v>268</v>
      </c>
      <c r="F3783" s="1" t="s">
        <v>367</v>
      </c>
      <c r="G3783" s="1" t="s">
        <v>159</v>
      </c>
      <c r="H3783" s="1" t="s">
        <v>36</v>
      </c>
      <c r="I3783" s="1" t="s">
        <v>84</v>
      </c>
      <c r="J3783" s="1" t="s">
        <v>81</v>
      </c>
      <c r="K3783" s="1" t="s">
        <v>129</v>
      </c>
      <c r="L3783" s="1" t="s">
        <v>18781</v>
      </c>
      <c r="M3783" s="1" t="s">
        <v>18782</v>
      </c>
      <c r="N3783" s="1" t="s">
        <v>18783</v>
      </c>
      <c r="O3783" s="1" t="s">
        <v>122</v>
      </c>
      <c r="P3783" s="1" t="s">
        <v>246</v>
      </c>
      <c r="Q3783" s="1" t="s">
        <v>247</v>
      </c>
      <c r="R3783" s="1" t="s">
        <v>18784</v>
      </c>
      <c r="S3783" s="1" t="s">
        <v>18544</v>
      </c>
      <c r="T3783" s="1" t="s">
        <v>18781</v>
      </c>
      <c r="U3783" s="1" t="s">
        <v>291</v>
      </c>
      <c r="V3783" s="18">
        <v>7.5601851851851851E-2</v>
      </c>
      <c r="W3783" s="18">
        <v>7.6354166666666667E-2</v>
      </c>
      <c r="X3783" s="18">
        <v>7.5231481481481482E-4</v>
      </c>
    </row>
    <row r="3784" spans="1:24" x14ac:dyDescent="0.2">
      <c r="A3784" s="1" t="s">
        <v>16132</v>
      </c>
      <c r="B3784" s="1" t="s">
        <v>115</v>
      </c>
      <c r="C3784" s="1" t="s">
        <v>13</v>
      </c>
      <c r="D3784" s="1" t="s">
        <v>243</v>
      </c>
      <c r="E3784" s="1" t="s">
        <v>41</v>
      </c>
      <c r="F3784" s="1" t="s">
        <v>144</v>
      </c>
      <c r="G3784" s="1" t="s">
        <v>116</v>
      </c>
      <c r="H3784" s="1" t="s">
        <v>40</v>
      </c>
      <c r="I3784" s="1" t="s">
        <v>117</v>
      </c>
      <c r="J3784" s="1" t="s">
        <v>81</v>
      </c>
      <c r="K3784" s="1" t="s">
        <v>200</v>
      </c>
      <c r="L3784" s="1" t="s">
        <v>16136</v>
      </c>
      <c r="M3784" s="1" t="s">
        <v>18785</v>
      </c>
      <c r="N3784" s="1" t="s">
        <v>18786</v>
      </c>
      <c r="O3784" s="1" t="s">
        <v>122</v>
      </c>
      <c r="P3784" s="1" t="s">
        <v>246</v>
      </c>
      <c r="Q3784" s="1" t="s">
        <v>247</v>
      </c>
      <c r="R3784" s="1" t="s">
        <v>18787</v>
      </c>
      <c r="S3784" s="1" t="s">
        <v>18544</v>
      </c>
      <c r="T3784" s="1" t="s">
        <v>18788</v>
      </c>
      <c r="U3784" s="1" t="s">
        <v>18789</v>
      </c>
      <c r="V3784" s="18">
        <v>3.3900462962962966E-2</v>
      </c>
      <c r="W3784" s="18">
        <v>4.2233796296296297E-2</v>
      </c>
      <c r="X3784" s="18">
        <v>8.3333333333333332E-3</v>
      </c>
    </row>
    <row r="3785" spans="1:24" x14ac:dyDescent="0.2">
      <c r="A3785" s="1" t="s">
        <v>16268</v>
      </c>
      <c r="B3785" s="1" t="s">
        <v>167</v>
      </c>
      <c r="C3785" s="1" t="s">
        <v>22</v>
      </c>
      <c r="D3785" s="1" t="s">
        <v>22</v>
      </c>
      <c r="E3785" s="1" t="s">
        <v>46</v>
      </c>
      <c r="F3785" s="1" t="s">
        <v>171</v>
      </c>
      <c r="G3785" s="1" t="s">
        <v>110</v>
      </c>
      <c r="H3785" s="1" t="s">
        <v>50</v>
      </c>
      <c r="I3785" s="1" t="s">
        <v>109</v>
      </c>
      <c r="J3785" s="1" t="s">
        <v>81</v>
      </c>
      <c r="K3785" s="1" t="s">
        <v>129</v>
      </c>
      <c r="L3785" s="1" t="s">
        <v>16272</v>
      </c>
      <c r="M3785" s="1" t="s">
        <v>18790</v>
      </c>
      <c r="N3785" s="1" t="s">
        <v>18791</v>
      </c>
      <c r="O3785" s="1" t="s">
        <v>122</v>
      </c>
      <c r="P3785" s="1" t="s">
        <v>266</v>
      </c>
      <c r="Q3785" s="1" t="s">
        <v>330</v>
      </c>
      <c r="R3785" s="1" t="s">
        <v>18792</v>
      </c>
      <c r="S3785" s="1" t="s">
        <v>18544</v>
      </c>
      <c r="T3785" s="1" t="s">
        <v>18793</v>
      </c>
      <c r="U3785" s="1" t="s">
        <v>18794</v>
      </c>
      <c r="V3785" s="18">
        <v>0</v>
      </c>
      <c r="W3785" s="18">
        <v>0</v>
      </c>
      <c r="X3785" s="18">
        <v>0</v>
      </c>
    </row>
    <row r="3786" spans="1:24" hidden="1" x14ac:dyDescent="0.2">
      <c r="A3786" s="1" t="s">
        <v>18795</v>
      </c>
      <c r="B3786" s="1" t="s">
        <v>132</v>
      </c>
      <c r="C3786" s="1" t="s">
        <v>309</v>
      </c>
      <c r="D3786" s="1" t="s">
        <v>257</v>
      </c>
      <c r="E3786" s="1" t="s">
        <v>286</v>
      </c>
      <c r="F3786" s="1" t="s">
        <v>219</v>
      </c>
      <c r="G3786" s="1" t="s">
        <v>116</v>
      </c>
      <c r="H3786" s="1" t="s">
        <v>40</v>
      </c>
      <c r="I3786" s="1" t="s">
        <v>117</v>
      </c>
      <c r="J3786" s="1" t="s">
        <v>81</v>
      </c>
      <c r="K3786" s="1" t="s">
        <v>9116</v>
      </c>
      <c r="L3786" s="1" t="s">
        <v>18796</v>
      </c>
      <c r="M3786" s="1" t="s">
        <v>18797</v>
      </c>
      <c r="N3786" s="1" t="s">
        <v>18798</v>
      </c>
      <c r="O3786" s="1" t="s">
        <v>122</v>
      </c>
      <c r="P3786" s="1" t="s">
        <v>246</v>
      </c>
      <c r="Q3786" s="1" t="s">
        <v>247</v>
      </c>
      <c r="R3786" s="1" t="s">
        <v>18799</v>
      </c>
      <c r="S3786" s="1" t="s">
        <v>18544</v>
      </c>
      <c r="T3786" s="1" t="s">
        <v>18800</v>
      </c>
      <c r="U3786" s="1" t="s">
        <v>262</v>
      </c>
      <c r="V3786" s="18">
        <v>2.8356481481481483E-2</v>
      </c>
      <c r="W3786" s="18">
        <v>3.7037037037037035E-2</v>
      </c>
      <c r="X3786" s="18">
        <v>8.6805555555555559E-3</v>
      </c>
    </row>
    <row r="3787" spans="1:24" hidden="1" x14ac:dyDescent="0.2">
      <c r="A3787" s="1" t="s">
        <v>18801</v>
      </c>
      <c r="B3787" s="1" t="s">
        <v>132</v>
      </c>
      <c r="C3787" s="1" t="s">
        <v>250</v>
      </c>
      <c r="D3787" s="1" t="s">
        <v>251</v>
      </c>
      <c r="E3787" s="1" t="s">
        <v>289</v>
      </c>
      <c r="F3787" s="1" t="s">
        <v>290</v>
      </c>
      <c r="G3787" s="1" t="s">
        <v>110</v>
      </c>
      <c r="H3787" s="1" t="s">
        <v>50</v>
      </c>
      <c r="I3787" s="1" t="s">
        <v>109</v>
      </c>
      <c r="J3787" s="1" t="s">
        <v>81</v>
      </c>
      <c r="K3787" s="1" t="s">
        <v>129</v>
      </c>
      <c r="L3787" s="1" t="s">
        <v>18802</v>
      </c>
      <c r="M3787" s="1" t="s">
        <v>18803</v>
      </c>
      <c r="N3787" s="1" t="s">
        <v>18804</v>
      </c>
      <c r="O3787" s="1" t="s">
        <v>122</v>
      </c>
      <c r="P3787" s="1" t="s">
        <v>246</v>
      </c>
      <c r="Q3787" s="1" t="s">
        <v>247</v>
      </c>
      <c r="R3787" s="1" t="s">
        <v>18805</v>
      </c>
      <c r="S3787" s="1" t="s">
        <v>18544</v>
      </c>
      <c r="T3787" s="1" t="s">
        <v>18806</v>
      </c>
      <c r="U3787" s="1" t="s">
        <v>292</v>
      </c>
      <c r="V3787" s="18">
        <v>1.4004629629629629E-2</v>
      </c>
      <c r="W3787" s="18">
        <v>1.7650462962962962E-2</v>
      </c>
      <c r="X3787" s="18">
        <v>3.6458333333333334E-3</v>
      </c>
    </row>
    <row r="3788" spans="1:24" hidden="1" x14ac:dyDescent="0.2">
      <c r="A3788" s="1" t="s">
        <v>16241</v>
      </c>
      <c r="B3788" s="1" t="s">
        <v>124</v>
      </c>
      <c r="C3788" s="1" t="s">
        <v>17</v>
      </c>
      <c r="D3788" s="1" t="s">
        <v>277</v>
      </c>
      <c r="E3788" s="1" t="s">
        <v>197</v>
      </c>
      <c r="F3788" s="1" t="s">
        <v>125</v>
      </c>
      <c r="G3788" s="1" t="s">
        <v>123</v>
      </c>
      <c r="H3788" s="1" t="s">
        <v>50</v>
      </c>
      <c r="I3788" s="1" t="s">
        <v>109</v>
      </c>
      <c r="J3788" s="1" t="s">
        <v>80</v>
      </c>
      <c r="K3788" s="1" t="s">
        <v>126</v>
      </c>
      <c r="L3788" s="1" t="s">
        <v>564</v>
      </c>
      <c r="M3788" s="1" t="s">
        <v>18807</v>
      </c>
      <c r="N3788" s="1" t="s">
        <v>18807</v>
      </c>
      <c r="O3788" s="1" t="s">
        <v>122</v>
      </c>
      <c r="P3788" s="1" t="s">
        <v>266</v>
      </c>
      <c r="Q3788" s="1" t="s">
        <v>267</v>
      </c>
      <c r="R3788" s="1" t="s">
        <v>18808</v>
      </c>
      <c r="S3788" s="1" t="s">
        <v>18544</v>
      </c>
      <c r="T3788" s="1" t="s">
        <v>891</v>
      </c>
      <c r="V3788" s="18">
        <v>2.5648148148148149E-2</v>
      </c>
      <c r="W3788" s="18">
        <v>7.5648148148148145E-2</v>
      </c>
      <c r="X3788" s="18">
        <v>0.05</v>
      </c>
    </row>
    <row r="3789" spans="1:24" x14ac:dyDescent="0.2">
      <c r="A3789" s="1" t="s">
        <v>16236</v>
      </c>
      <c r="B3789" s="1" t="s">
        <v>112</v>
      </c>
      <c r="C3789" s="1" t="s">
        <v>18</v>
      </c>
      <c r="D3789" s="1" t="s">
        <v>18</v>
      </c>
      <c r="E3789" s="1" t="s">
        <v>499</v>
      </c>
      <c r="F3789" s="1" t="s">
        <v>1770</v>
      </c>
      <c r="G3789" s="1" t="s">
        <v>110</v>
      </c>
      <c r="H3789" s="1" t="s">
        <v>50</v>
      </c>
      <c r="I3789" s="1" t="s">
        <v>109</v>
      </c>
      <c r="J3789" s="1" t="s">
        <v>81</v>
      </c>
      <c r="K3789" s="1" t="s">
        <v>111</v>
      </c>
      <c r="L3789" s="1" t="s">
        <v>16240</v>
      </c>
      <c r="M3789" s="1" t="s">
        <v>18809</v>
      </c>
      <c r="N3789" s="1" t="s">
        <v>18810</v>
      </c>
      <c r="O3789" s="1" t="s">
        <v>122</v>
      </c>
      <c r="P3789" s="1" t="s">
        <v>266</v>
      </c>
      <c r="Q3789" s="1" t="s">
        <v>267</v>
      </c>
      <c r="R3789" s="1" t="s">
        <v>18811</v>
      </c>
      <c r="S3789" s="1" t="s">
        <v>18544</v>
      </c>
      <c r="T3789" s="1" t="s">
        <v>6115</v>
      </c>
      <c r="U3789" s="1" t="s">
        <v>18812</v>
      </c>
      <c r="V3789" s="18">
        <v>0</v>
      </c>
      <c r="W3789" s="18">
        <v>0.28498842592592594</v>
      </c>
      <c r="X3789" s="18">
        <v>0.28498842592592594</v>
      </c>
    </row>
    <row r="3790" spans="1:24" x14ac:dyDescent="0.2">
      <c r="A3790" s="1" t="s">
        <v>16258</v>
      </c>
      <c r="B3790" s="1" t="s">
        <v>115</v>
      </c>
      <c r="C3790" s="1" t="s">
        <v>20</v>
      </c>
      <c r="D3790" s="1" t="s">
        <v>243</v>
      </c>
      <c r="E3790" s="1" t="s">
        <v>66</v>
      </c>
      <c r="F3790" s="1" t="s">
        <v>405</v>
      </c>
      <c r="G3790" s="1" t="s">
        <v>116</v>
      </c>
      <c r="H3790" s="1" t="s">
        <v>40</v>
      </c>
      <c r="I3790" s="1" t="s">
        <v>117</v>
      </c>
      <c r="J3790" s="1" t="s">
        <v>81</v>
      </c>
      <c r="K3790" s="1" t="s">
        <v>111</v>
      </c>
      <c r="L3790" s="1" t="s">
        <v>16262</v>
      </c>
      <c r="M3790" s="1" t="s">
        <v>18813</v>
      </c>
      <c r="N3790" s="1" t="s">
        <v>18814</v>
      </c>
      <c r="O3790" s="1" t="s">
        <v>122</v>
      </c>
      <c r="P3790" s="1" t="s">
        <v>246</v>
      </c>
      <c r="Q3790" s="1" t="s">
        <v>247</v>
      </c>
      <c r="R3790" s="1" t="s">
        <v>18815</v>
      </c>
      <c r="S3790" s="1" t="s">
        <v>18544</v>
      </c>
      <c r="T3790" s="1" t="s">
        <v>18816</v>
      </c>
      <c r="U3790" s="1" t="s">
        <v>18817</v>
      </c>
      <c r="V3790" s="18">
        <v>5.9259259259259256E-3</v>
      </c>
      <c r="W3790" s="18">
        <v>0.26574074074074072</v>
      </c>
      <c r="X3790" s="18">
        <v>0.25981481481481483</v>
      </c>
    </row>
    <row r="3791" spans="1:24" x14ac:dyDescent="0.2">
      <c r="A3791" s="1" t="s">
        <v>16179</v>
      </c>
      <c r="B3791" s="1" t="s">
        <v>115</v>
      </c>
      <c r="C3791" s="1" t="s">
        <v>18</v>
      </c>
      <c r="D3791" s="1" t="s">
        <v>243</v>
      </c>
      <c r="E3791" s="1" t="s">
        <v>61</v>
      </c>
      <c r="F3791" s="1" t="s">
        <v>144</v>
      </c>
      <c r="G3791" s="1" t="s">
        <v>116</v>
      </c>
      <c r="H3791" s="1" t="s">
        <v>40</v>
      </c>
      <c r="I3791" s="1" t="s">
        <v>117</v>
      </c>
      <c r="J3791" s="1" t="s">
        <v>81</v>
      </c>
      <c r="K3791" s="1" t="s">
        <v>111</v>
      </c>
      <c r="L3791" s="1" t="s">
        <v>16183</v>
      </c>
      <c r="M3791" s="1" t="s">
        <v>18818</v>
      </c>
      <c r="N3791" s="1" t="s">
        <v>18819</v>
      </c>
      <c r="O3791" s="1" t="s">
        <v>122</v>
      </c>
      <c r="P3791" s="1" t="s">
        <v>246</v>
      </c>
      <c r="Q3791" s="1" t="s">
        <v>247</v>
      </c>
      <c r="R3791" s="1" t="s">
        <v>18820</v>
      </c>
      <c r="S3791" s="1" t="s">
        <v>18544</v>
      </c>
      <c r="T3791" s="1" t="s">
        <v>18821</v>
      </c>
      <c r="U3791" s="1" t="s">
        <v>9307</v>
      </c>
      <c r="V3791" s="18">
        <v>1.6203703703703703E-3</v>
      </c>
      <c r="W3791" s="18">
        <v>1.3182870370370371E-2</v>
      </c>
      <c r="X3791" s="18">
        <v>1.15625E-2</v>
      </c>
    </row>
    <row r="3792" spans="1:24" hidden="1" x14ac:dyDescent="0.2">
      <c r="A3792" s="1" t="s">
        <v>16124</v>
      </c>
      <c r="B3792" s="1" t="s">
        <v>124</v>
      </c>
      <c r="C3792" s="1" t="s">
        <v>19</v>
      </c>
      <c r="D3792" s="1" t="s">
        <v>277</v>
      </c>
      <c r="E3792" s="1" t="s">
        <v>64</v>
      </c>
      <c r="F3792" s="1" t="s">
        <v>125</v>
      </c>
      <c r="G3792" s="1" t="s">
        <v>123</v>
      </c>
      <c r="H3792" s="1" t="s">
        <v>50</v>
      </c>
      <c r="I3792" s="1" t="s">
        <v>109</v>
      </c>
      <c r="J3792" s="1" t="s">
        <v>80</v>
      </c>
      <c r="K3792" s="1" t="s">
        <v>129</v>
      </c>
      <c r="L3792" s="1" t="s">
        <v>2203</v>
      </c>
      <c r="M3792" s="1" t="s">
        <v>18822</v>
      </c>
      <c r="N3792" s="1" t="s">
        <v>18822</v>
      </c>
      <c r="O3792" s="1" t="s">
        <v>122</v>
      </c>
      <c r="P3792" s="1" t="s">
        <v>266</v>
      </c>
      <c r="Q3792" s="1" t="s">
        <v>267</v>
      </c>
      <c r="R3792" s="1" t="s">
        <v>18823</v>
      </c>
      <c r="S3792" s="1" t="s">
        <v>18544</v>
      </c>
      <c r="T3792" s="1" t="s">
        <v>6425</v>
      </c>
      <c r="U3792" s="1" t="s">
        <v>18824</v>
      </c>
      <c r="V3792" s="18">
        <v>2.5335648148148149E-2</v>
      </c>
      <c r="W3792" s="18">
        <v>6.8356481481481476E-2</v>
      </c>
      <c r="X3792" s="18">
        <v>4.3020833333333335E-2</v>
      </c>
    </row>
    <row r="3793" spans="1:24" hidden="1" x14ac:dyDescent="0.2">
      <c r="A3793" s="1" t="s">
        <v>18825</v>
      </c>
      <c r="B3793" s="1" t="s">
        <v>132</v>
      </c>
      <c r="C3793" s="1" t="s">
        <v>250</v>
      </c>
      <c r="D3793" s="1" t="s">
        <v>251</v>
      </c>
      <c r="E3793" s="1" t="s">
        <v>252</v>
      </c>
      <c r="F3793" s="1" t="s">
        <v>253</v>
      </c>
      <c r="G3793" s="1" t="s">
        <v>159</v>
      </c>
      <c r="H3793" s="1" t="s">
        <v>36</v>
      </c>
      <c r="I3793" s="1" t="s">
        <v>84</v>
      </c>
      <c r="J3793" s="1" t="s">
        <v>81</v>
      </c>
      <c r="K3793" s="1" t="s">
        <v>129</v>
      </c>
      <c r="L3793" s="1" t="s">
        <v>9120</v>
      </c>
      <c r="M3793" s="1" t="s">
        <v>18826</v>
      </c>
      <c r="N3793" s="1" t="s">
        <v>18827</v>
      </c>
      <c r="O3793" s="1" t="s">
        <v>122</v>
      </c>
      <c r="P3793" s="1" t="s">
        <v>246</v>
      </c>
      <c r="Q3793" s="1" t="s">
        <v>247</v>
      </c>
      <c r="R3793" s="1" t="s">
        <v>18828</v>
      </c>
      <c r="S3793" s="1" t="s">
        <v>18544</v>
      </c>
      <c r="T3793" s="1" t="s">
        <v>9120</v>
      </c>
      <c r="U3793" s="1" t="s">
        <v>270</v>
      </c>
      <c r="V3793" s="18">
        <v>6.4606481481481487E-2</v>
      </c>
      <c r="W3793" s="18">
        <v>6.6342592592592592E-2</v>
      </c>
      <c r="X3793" s="18">
        <v>1.736111111111111E-3</v>
      </c>
    </row>
    <row r="3794" spans="1:24" x14ac:dyDescent="0.2">
      <c r="A3794" s="1" t="s">
        <v>16141</v>
      </c>
      <c r="B3794" s="1" t="s">
        <v>115</v>
      </c>
      <c r="C3794" s="1" t="s">
        <v>14</v>
      </c>
      <c r="D3794" s="1" t="s">
        <v>374</v>
      </c>
      <c r="E3794" s="1" t="s">
        <v>52</v>
      </c>
      <c r="F3794" s="1" t="s">
        <v>442</v>
      </c>
      <c r="G3794" s="1" t="s">
        <v>110</v>
      </c>
      <c r="H3794" s="1" t="s">
        <v>50</v>
      </c>
      <c r="I3794" s="1" t="s">
        <v>109</v>
      </c>
      <c r="J3794" s="1" t="s">
        <v>81</v>
      </c>
      <c r="K3794" s="1" t="s">
        <v>118</v>
      </c>
      <c r="L3794" s="1" t="s">
        <v>16145</v>
      </c>
      <c r="M3794" s="1" t="s">
        <v>18829</v>
      </c>
      <c r="N3794" s="1" t="s">
        <v>18830</v>
      </c>
      <c r="O3794" s="1" t="s">
        <v>122</v>
      </c>
      <c r="P3794" s="1" t="s">
        <v>246</v>
      </c>
      <c r="Q3794" s="1" t="s">
        <v>247</v>
      </c>
      <c r="R3794" s="1" t="s">
        <v>18831</v>
      </c>
      <c r="S3794" s="1" t="s">
        <v>18544</v>
      </c>
      <c r="T3794" s="1" t="s">
        <v>18832</v>
      </c>
      <c r="U3794" s="1" t="s">
        <v>18833</v>
      </c>
      <c r="V3794" s="18">
        <v>4.6914236111111114</v>
      </c>
      <c r="W3794" s="18">
        <v>4.8662152777777781</v>
      </c>
      <c r="X3794" s="18">
        <v>0.17479166666666668</v>
      </c>
    </row>
    <row r="3795" spans="1:24" x14ac:dyDescent="0.2">
      <c r="A3795" s="1" t="s">
        <v>16171</v>
      </c>
      <c r="B3795" s="1" t="s">
        <v>115</v>
      </c>
      <c r="C3795" s="1" t="s">
        <v>13</v>
      </c>
      <c r="D3795" s="1" t="s">
        <v>257</v>
      </c>
      <c r="E3795" s="1" t="s">
        <v>37</v>
      </c>
      <c r="F3795" s="1" t="s">
        <v>151</v>
      </c>
      <c r="G3795" s="1" t="s">
        <v>116</v>
      </c>
      <c r="H3795" s="1" t="s">
        <v>40</v>
      </c>
      <c r="I3795" s="1" t="s">
        <v>117</v>
      </c>
      <c r="J3795" s="1" t="s">
        <v>81</v>
      </c>
      <c r="K3795" s="1" t="s">
        <v>155</v>
      </c>
      <c r="L3795" s="1" t="s">
        <v>16175</v>
      </c>
      <c r="M3795" s="1" t="s">
        <v>18834</v>
      </c>
      <c r="N3795" s="1" t="s">
        <v>18835</v>
      </c>
      <c r="O3795" s="1" t="s">
        <v>122</v>
      </c>
      <c r="P3795" s="1" t="s">
        <v>266</v>
      </c>
      <c r="Q3795" s="1" t="s">
        <v>341</v>
      </c>
      <c r="R3795" s="1" t="s">
        <v>18836</v>
      </c>
      <c r="S3795" s="1" t="s">
        <v>18544</v>
      </c>
      <c r="T3795" s="1" t="s">
        <v>18837</v>
      </c>
      <c r="U3795" s="1" t="s">
        <v>18838</v>
      </c>
      <c r="V3795" s="18">
        <v>2.9030324074074074</v>
      </c>
      <c r="W3795" s="18">
        <v>2.9272222222222224</v>
      </c>
      <c r="X3795" s="18">
        <v>2.4189814814814813E-2</v>
      </c>
    </row>
    <row r="3796" spans="1:24" hidden="1" x14ac:dyDescent="0.2">
      <c r="A3796" s="1" t="s">
        <v>16137</v>
      </c>
      <c r="B3796" s="1" t="s">
        <v>112</v>
      </c>
      <c r="C3796" s="1" t="s">
        <v>21</v>
      </c>
      <c r="D3796" s="1" t="s">
        <v>17</v>
      </c>
      <c r="E3796" s="1" t="s">
        <v>43</v>
      </c>
      <c r="F3796" s="1" t="s">
        <v>161</v>
      </c>
      <c r="G3796" s="1" t="s">
        <v>159</v>
      </c>
      <c r="H3796" s="1" t="s">
        <v>40</v>
      </c>
      <c r="I3796" s="1" t="s">
        <v>117</v>
      </c>
      <c r="J3796" s="1" t="s">
        <v>80</v>
      </c>
      <c r="K3796" s="1" t="s">
        <v>121</v>
      </c>
      <c r="L3796" s="1" t="s">
        <v>162</v>
      </c>
      <c r="M3796" s="1" t="s">
        <v>18839</v>
      </c>
      <c r="N3796" s="1" t="s">
        <v>18840</v>
      </c>
      <c r="O3796" s="1" t="s">
        <v>122</v>
      </c>
      <c r="P3796" s="1" t="s">
        <v>342</v>
      </c>
      <c r="Q3796" s="1" t="s">
        <v>343</v>
      </c>
      <c r="R3796" s="1" t="s">
        <v>18841</v>
      </c>
      <c r="S3796" s="1" t="s">
        <v>18544</v>
      </c>
      <c r="T3796" s="1" t="s">
        <v>18842</v>
      </c>
      <c r="U3796" s="1" t="s">
        <v>18843</v>
      </c>
      <c r="V3796" s="18">
        <v>3.8425925925925928E-3</v>
      </c>
      <c r="W3796" s="18">
        <v>5.5555555555555558E-3</v>
      </c>
      <c r="X3796" s="18">
        <v>1.712962962962963E-3</v>
      </c>
    </row>
    <row r="3797" spans="1:24" hidden="1" x14ac:dyDescent="0.2">
      <c r="A3797" s="1" t="s">
        <v>18844</v>
      </c>
      <c r="B3797" s="1" t="s">
        <v>115</v>
      </c>
      <c r="C3797" s="1" t="s">
        <v>242</v>
      </c>
      <c r="D3797" s="1" t="s">
        <v>243</v>
      </c>
      <c r="E3797" s="1" t="s">
        <v>328</v>
      </c>
      <c r="F3797" s="1" t="s">
        <v>191</v>
      </c>
      <c r="G3797" s="1" t="s">
        <v>116</v>
      </c>
      <c r="H3797" s="1" t="s">
        <v>40</v>
      </c>
      <c r="I3797" s="1" t="s">
        <v>117</v>
      </c>
      <c r="J3797" s="1" t="s">
        <v>81</v>
      </c>
      <c r="K3797" s="1" t="s">
        <v>111</v>
      </c>
      <c r="L3797" s="1" t="s">
        <v>18845</v>
      </c>
      <c r="M3797" s="1" t="s">
        <v>18846</v>
      </c>
      <c r="N3797" s="1" t="s">
        <v>18847</v>
      </c>
      <c r="O3797" s="1" t="s">
        <v>122</v>
      </c>
      <c r="P3797" s="1" t="s">
        <v>246</v>
      </c>
      <c r="Q3797" s="1" t="s">
        <v>247</v>
      </c>
      <c r="R3797" s="1" t="s">
        <v>18848</v>
      </c>
      <c r="S3797" s="1" t="s">
        <v>18544</v>
      </c>
      <c r="T3797" s="1" t="s">
        <v>18849</v>
      </c>
      <c r="U3797" s="1" t="s">
        <v>18850</v>
      </c>
      <c r="V3797" s="18">
        <v>6.0054861111111109</v>
      </c>
      <c r="W3797" s="18">
        <v>6.0120949074074073</v>
      </c>
      <c r="X3797" s="18">
        <v>6.6087962962962966E-3</v>
      </c>
    </row>
    <row r="3798" spans="1:24" hidden="1" x14ac:dyDescent="0.2">
      <c r="A3798" s="1" t="s">
        <v>18851</v>
      </c>
      <c r="B3798" s="1" t="s">
        <v>132</v>
      </c>
      <c r="C3798" s="1" t="s">
        <v>309</v>
      </c>
      <c r="D3798" s="1" t="s">
        <v>257</v>
      </c>
      <c r="E3798" s="1" t="s">
        <v>286</v>
      </c>
      <c r="F3798" s="1" t="s">
        <v>219</v>
      </c>
      <c r="G3798" s="1" t="s">
        <v>116</v>
      </c>
      <c r="H3798" s="1" t="s">
        <v>40</v>
      </c>
      <c r="I3798" s="1" t="s">
        <v>117</v>
      </c>
      <c r="J3798" s="1" t="s">
        <v>81</v>
      </c>
      <c r="K3798" s="1" t="s">
        <v>129</v>
      </c>
      <c r="L3798" s="1" t="s">
        <v>264</v>
      </c>
      <c r="M3798" s="1" t="s">
        <v>18852</v>
      </c>
      <c r="N3798" s="1" t="s">
        <v>18853</v>
      </c>
      <c r="O3798" s="1" t="s">
        <v>122</v>
      </c>
      <c r="P3798" s="1" t="s">
        <v>199</v>
      </c>
      <c r="Q3798" s="1" t="s">
        <v>115</v>
      </c>
      <c r="R3798" s="1" t="s">
        <v>18854</v>
      </c>
      <c r="S3798" s="1" t="s">
        <v>18544</v>
      </c>
      <c r="T3798" s="1" t="s">
        <v>18855</v>
      </c>
      <c r="U3798" s="1" t="s">
        <v>262</v>
      </c>
      <c r="V3798" s="18">
        <v>8.3912037037037045E-3</v>
      </c>
      <c r="W3798" s="18">
        <v>1.5335648148148149E-2</v>
      </c>
      <c r="X3798" s="18">
        <v>6.9444444444444441E-3</v>
      </c>
    </row>
    <row r="3799" spans="1:24" hidden="1" x14ac:dyDescent="0.2">
      <c r="A3799" s="1" t="s">
        <v>16308</v>
      </c>
      <c r="B3799" s="1" t="s">
        <v>124</v>
      </c>
      <c r="C3799" s="1" t="s">
        <v>18</v>
      </c>
      <c r="D3799" s="1" t="s">
        <v>277</v>
      </c>
      <c r="E3799" s="1" t="s">
        <v>57</v>
      </c>
      <c r="F3799" s="1" t="s">
        <v>125</v>
      </c>
      <c r="G3799" s="1" t="s">
        <v>123</v>
      </c>
      <c r="H3799" s="1" t="s">
        <v>50</v>
      </c>
      <c r="I3799" s="1" t="s">
        <v>109</v>
      </c>
      <c r="J3799" s="1" t="s">
        <v>80</v>
      </c>
      <c r="K3799" s="1" t="s">
        <v>129</v>
      </c>
      <c r="L3799" s="1" t="s">
        <v>1126</v>
      </c>
      <c r="M3799" s="1" t="s">
        <v>18856</v>
      </c>
      <c r="N3799" s="1" t="s">
        <v>18856</v>
      </c>
      <c r="O3799" s="1" t="s">
        <v>122</v>
      </c>
      <c r="P3799" s="1" t="s">
        <v>278</v>
      </c>
      <c r="Q3799" s="1" t="s">
        <v>278</v>
      </c>
      <c r="R3799" s="1" t="s">
        <v>18857</v>
      </c>
      <c r="S3799" s="1" t="s">
        <v>18544</v>
      </c>
      <c r="T3799" s="1" t="s">
        <v>4370</v>
      </c>
      <c r="U3799" s="1" t="s">
        <v>18858</v>
      </c>
      <c r="V3799" s="18">
        <v>2.5138888888888888E-2</v>
      </c>
      <c r="W3799" s="18">
        <v>2.9502314814814815E-2</v>
      </c>
      <c r="X3799" s="18">
        <v>4.363425925925926E-3</v>
      </c>
    </row>
    <row r="3800" spans="1:24" hidden="1" x14ac:dyDescent="0.2">
      <c r="A3800" s="1" t="s">
        <v>18859</v>
      </c>
      <c r="B3800" s="1" t="s">
        <v>132</v>
      </c>
      <c r="C3800" s="1" t="s">
        <v>242</v>
      </c>
      <c r="D3800" s="1" t="s">
        <v>251</v>
      </c>
      <c r="E3800" s="1" t="s">
        <v>18860</v>
      </c>
      <c r="F3800" s="1" t="s">
        <v>282</v>
      </c>
      <c r="G3800" s="1" t="s">
        <v>110</v>
      </c>
      <c r="H3800" s="1" t="s">
        <v>50</v>
      </c>
      <c r="I3800" s="1" t="s">
        <v>109</v>
      </c>
      <c r="J3800" s="1" t="s">
        <v>4186</v>
      </c>
      <c r="K3800" s="1" t="s">
        <v>114</v>
      </c>
      <c r="L3800" s="1" t="s">
        <v>18861</v>
      </c>
      <c r="M3800" s="1" t="s">
        <v>18862</v>
      </c>
      <c r="N3800" s="1" t="s">
        <v>18863</v>
      </c>
      <c r="O3800" s="1" t="s">
        <v>122</v>
      </c>
      <c r="P3800" s="1" t="s">
        <v>9240</v>
      </c>
      <c r="Q3800" s="1" t="s">
        <v>230</v>
      </c>
      <c r="R3800" s="1" t="s">
        <v>18864</v>
      </c>
      <c r="S3800" s="1" t="s">
        <v>18544</v>
      </c>
      <c r="T3800" s="1" t="s">
        <v>18865</v>
      </c>
      <c r="U3800" s="1" t="s">
        <v>18866</v>
      </c>
      <c r="V3800" s="18">
        <v>0</v>
      </c>
      <c r="W3800" s="18">
        <v>0</v>
      </c>
      <c r="X3800" s="18">
        <v>0</v>
      </c>
    </row>
    <row r="3801" spans="1:24" hidden="1" x14ac:dyDescent="0.2">
      <c r="A3801" s="1" t="s">
        <v>18867</v>
      </c>
      <c r="B3801" s="1" t="s">
        <v>132</v>
      </c>
      <c r="C3801" s="1" t="s">
        <v>242</v>
      </c>
      <c r="D3801" s="1" t="s">
        <v>251</v>
      </c>
      <c r="E3801" s="1" t="s">
        <v>18860</v>
      </c>
      <c r="F3801" s="1" t="s">
        <v>282</v>
      </c>
      <c r="G3801" s="1" t="s">
        <v>110</v>
      </c>
      <c r="H3801" s="1" t="s">
        <v>50</v>
      </c>
      <c r="I3801" s="1" t="s">
        <v>109</v>
      </c>
      <c r="J3801" s="1" t="s">
        <v>4186</v>
      </c>
      <c r="K3801" s="1" t="s">
        <v>114</v>
      </c>
      <c r="L3801" s="1" t="s">
        <v>18868</v>
      </c>
      <c r="M3801" s="1" t="s">
        <v>18869</v>
      </c>
      <c r="N3801" s="1" t="s">
        <v>18870</v>
      </c>
      <c r="O3801" s="1" t="s">
        <v>122</v>
      </c>
      <c r="P3801" s="1" t="s">
        <v>9240</v>
      </c>
      <c r="Q3801" s="1" t="s">
        <v>230</v>
      </c>
      <c r="R3801" s="1" t="s">
        <v>18871</v>
      </c>
      <c r="S3801" s="1" t="s">
        <v>18544</v>
      </c>
      <c r="T3801" s="1" t="s">
        <v>18872</v>
      </c>
      <c r="U3801" s="1" t="s">
        <v>18866</v>
      </c>
      <c r="V3801" s="18">
        <v>0</v>
      </c>
      <c r="W3801" s="18">
        <v>0</v>
      </c>
      <c r="X3801" s="18">
        <v>0</v>
      </c>
    </row>
    <row r="3802" spans="1:24" x14ac:dyDescent="0.2">
      <c r="A3802" s="1" t="s">
        <v>16226</v>
      </c>
      <c r="B3802" s="1" t="s">
        <v>115</v>
      </c>
      <c r="C3802" s="1" t="s">
        <v>23</v>
      </c>
      <c r="D3802" s="1" t="s">
        <v>243</v>
      </c>
      <c r="E3802" s="1" t="s">
        <v>67</v>
      </c>
      <c r="F3802" s="1" t="s">
        <v>405</v>
      </c>
      <c r="G3802" s="1" t="s">
        <v>116</v>
      </c>
      <c r="H3802" s="1" t="s">
        <v>40</v>
      </c>
      <c r="I3802" s="1" t="s">
        <v>117</v>
      </c>
      <c r="J3802" s="1" t="s">
        <v>81</v>
      </c>
      <c r="K3802" s="1" t="s">
        <v>111</v>
      </c>
      <c r="L3802" s="1" t="s">
        <v>16230</v>
      </c>
      <c r="M3802" s="1" t="s">
        <v>18873</v>
      </c>
      <c r="N3802" s="1" t="s">
        <v>18874</v>
      </c>
      <c r="O3802" s="1" t="s">
        <v>122</v>
      </c>
      <c r="P3802" s="1" t="s">
        <v>246</v>
      </c>
      <c r="Q3802" s="1" t="s">
        <v>247</v>
      </c>
      <c r="R3802" s="1" t="s">
        <v>18875</v>
      </c>
      <c r="S3802" s="1" t="s">
        <v>18544</v>
      </c>
      <c r="T3802" s="1" t="s">
        <v>18876</v>
      </c>
      <c r="U3802" s="1" t="s">
        <v>18877</v>
      </c>
      <c r="V3802" s="18">
        <v>0</v>
      </c>
      <c r="W3802" s="18">
        <v>0.11342592592592593</v>
      </c>
      <c r="X3802" s="18">
        <v>0.11342592592592593</v>
      </c>
    </row>
    <row r="3803" spans="1:24" hidden="1" x14ac:dyDescent="0.2">
      <c r="A3803" s="1" t="s">
        <v>18878</v>
      </c>
      <c r="B3803" s="1" t="s">
        <v>164</v>
      </c>
      <c r="C3803" s="1" t="s">
        <v>242</v>
      </c>
      <c r="D3803" s="1" t="s">
        <v>251</v>
      </c>
      <c r="E3803" s="1" t="s">
        <v>286</v>
      </c>
      <c r="F3803" s="1" t="s">
        <v>287</v>
      </c>
      <c r="G3803" s="1" t="s">
        <v>110</v>
      </c>
      <c r="H3803" s="1" t="s">
        <v>50</v>
      </c>
      <c r="I3803" s="1" t="s">
        <v>109</v>
      </c>
      <c r="J3803" s="1" t="s">
        <v>81</v>
      </c>
      <c r="K3803" s="1" t="s">
        <v>114</v>
      </c>
      <c r="L3803" s="1" t="s">
        <v>17487</v>
      </c>
      <c r="M3803" s="1" t="s">
        <v>18879</v>
      </c>
      <c r="N3803" s="1" t="s">
        <v>18880</v>
      </c>
      <c r="O3803" s="1" t="s">
        <v>122</v>
      </c>
      <c r="P3803" s="1" t="s">
        <v>246</v>
      </c>
      <c r="Q3803" s="1" t="s">
        <v>247</v>
      </c>
      <c r="R3803" s="1" t="s">
        <v>18881</v>
      </c>
      <c r="S3803" s="1" t="s">
        <v>18544</v>
      </c>
      <c r="T3803" s="1" t="s">
        <v>17491</v>
      </c>
      <c r="U3803" s="1" t="s">
        <v>276</v>
      </c>
      <c r="V3803" s="18">
        <v>0</v>
      </c>
      <c r="W3803" s="18">
        <v>2.736111111111111E-2</v>
      </c>
      <c r="X3803" s="18">
        <v>2.736111111111111E-2</v>
      </c>
    </row>
    <row r="3804" spans="1:24" x14ac:dyDescent="0.2">
      <c r="A3804" s="1" t="s">
        <v>16249</v>
      </c>
      <c r="B3804" s="1" t="s">
        <v>115</v>
      </c>
      <c r="C3804" s="1" t="s">
        <v>18</v>
      </c>
      <c r="D3804" s="1" t="s">
        <v>243</v>
      </c>
      <c r="E3804" s="1" t="s">
        <v>61</v>
      </c>
      <c r="F3804" s="1" t="s">
        <v>136</v>
      </c>
      <c r="G3804" s="1" t="s">
        <v>116</v>
      </c>
      <c r="H3804" s="1" t="s">
        <v>40</v>
      </c>
      <c r="I3804" s="1" t="s">
        <v>117</v>
      </c>
      <c r="J3804" s="1" t="s">
        <v>81</v>
      </c>
      <c r="K3804" s="1" t="s">
        <v>111</v>
      </c>
      <c r="L3804" s="1" t="s">
        <v>16253</v>
      </c>
      <c r="M3804" s="1" t="s">
        <v>18882</v>
      </c>
      <c r="N3804" s="1" t="s">
        <v>18883</v>
      </c>
      <c r="O3804" s="1" t="s">
        <v>122</v>
      </c>
      <c r="P3804" s="1" t="s">
        <v>246</v>
      </c>
      <c r="Q3804" s="1" t="s">
        <v>247</v>
      </c>
      <c r="R3804" s="1" t="s">
        <v>18884</v>
      </c>
      <c r="S3804" s="1" t="s">
        <v>18544</v>
      </c>
      <c r="T3804" s="1" t="s">
        <v>18885</v>
      </c>
      <c r="U3804" s="1" t="s">
        <v>18886</v>
      </c>
      <c r="V3804" s="18">
        <v>1.5856481481481481E-3</v>
      </c>
      <c r="W3804" s="18">
        <v>3.7071759259259263E-2</v>
      </c>
      <c r="X3804" s="18">
        <v>3.5486111111111114E-2</v>
      </c>
    </row>
    <row r="3805" spans="1:24" hidden="1" x14ac:dyDescent="0.2">
      <c r="A3805" s="1" t="s">
        <v>18887</v>
      </c>
      <c r="B3805" s="1" t="s">
        <v>132</v>
      </c>
      <c r="C3805" s="1" t="s">
        <v>250</v>
      </c>
      <c r="D3805" s="1" t="s">
        <v>251</v>
      </c>
      <c r="E3805" s="1" t="s">
        <v>289</v>
      </c>
      <c r="F3805" s="1" t="s">
        <v>290</v>
      </c>
      <c r="G3805" s="1" t="s">
        <v>110</v>
      </c>
      <c r="H3805" s="1" t="s">
        <v>50</v>
      </c>
      <c r="I3805" s="1" t="s">
        <v>109</v>
      </c>
      <c r="J3805" s="1" t="s">
        <v>81</v>
      </c>
      <c r="K3805" s="1" t="s">
        <v>129</v>
      </c>
      <c r="L3805" s="1" t="s">
        <v>269</v>
      </c>
      <c r="M3805" s="1" t="s">
        <v>18888</v>
      </c>
      <c r="N3805" s="1" t="s">
        <v>18889</v>
      </c>
      <c r="O3805" s="1" t="s">
        <v>122</v>
      </c>
      <c r="P3805" s="1" t="s">
        <v>246</v>
      </c>
      <c r="Q3805" s="1" t="s">
        <v>247</v>
      </c>
      <c r="R3805" s="1" t="s">
        <v>18890</v>
      </c>
      <c r="S3805" s="1" t="s">
        <v>18544</v>
      </c>
      <c r="T3805" s="1" t="s">
        <v>269</v>
      </c>
      <c r="U3805" s="1" t="s">
        <v>369</v>
      </c>
      <c r="V3805" s="18">
        <v>2.2152777777777778E-2</v>
      </c>
      <c r="W3805" s="18">
        <v>2.2789351851851852E-2</v>
      </c>
      <c r="X3805" s="18">
        <v>6.3657407407407413E-4</v>
      </c>
    </row>
    <row r="3806" spans="1:24" x14ac:dyDescent="0.2">
      <c r="A3806" s="1" t="s">
        <v>16111</v>
      </c>
      <c r="B3806" s="1" t="s">
        <v>115</v>
      </c>
      <c r="C3806" s="1" t="s">
        <v>18</v>
      </c>
      <c r="D3806" s="1" t="s">
        <v>243</v>
      </c>
      <c r="E3806" s="1" t="s">
        <v>61</v>
      </c>
      <c r="F3806" s="1" t="s">
        <v>405</v>
      </c>
      <c r="G3806" s="1" t="s">
        <v>116</v>
      </c>
      <c r="H3806" s="1" t="s">
        <v>40</v>
      </c>
      <c r="I3806" s="1" t="s">
        <v>117</v>
      </c>
      <c r="J3806" s="1" t="s">
        <v>81</v>
      </c>
      <c r="K3806" s="1" t="s">
        <v>111</v>
      </c>
      <c r="L3806" s="1" t="s">
        <v>16115</v>
      </c>
      <c r="M3806" s="1" t="s">
        <v>18891</v>
      </c>
      <c r="N3806" s="1" t="s">
        <v>18892</v>
      </c>
      <c r="O3806" s="1" t="s">
        <v>122</v>
      </c>
      <c r="P3806" s="1" t="s">
        <v>246</v>
      </c>
      <c r="Q3806" s="1" t="s">
        <v>247</v>
      </c>
      <c r="R3806" s="1" t="s">
        <v>18893</v>
      </c>
      <c r="S3806" s="1" t="s">
        <v>18544</v>
      </c>
      <c r="T3806" s="1" t="s">
        <v>18894</v>
      </c>
      <c r="U3806" s="1" t="s">
        <v>18895</v>
      </c>
      <c r="V3806" s="18">
        <v>0.9442476851851852</v>
      </c>
      <c r="W3806" s="18">
        <v>0.99383101851851852</v>
      </c>
      <c r="X3806" s="18">
        <v>4.9583333333333333E-2</v>
      </c>
    </row>
    <row r="3807" spans="1:24" x14ac:dyDescent="0.2">
      <c r="A3807" s="1" t="s">
        <v>16263</v>
      </c>
      <c r="B3807" s="1" t="s">
        <v>115</v>
      </c>
      <c r="C3807" s="1" t="s">
        <v>22</v>
      </c>
      <c r="D3807" s="1" t="s">
        <v>243</v>
      </c>
      <c r="E3807" s="1" t="s">
        <v>47</v>
      </c>
      <c r="F3807" s="1" t="s">
        <v>405</v>
      </c>
      <c r="G3807" s="1" t="s">
        <v>116</v>
      </c>
      <c r="H3807" s="1" t="s">
        <v>40</v>
      </c>
      <c r="I3807" s="1" t="s">
        <v>117</v>
      </c>
      <c r="J3807" s="1" t="s">
        <v>81</v>
      </c>
      <c r="K3807" s="1" t="s">
        <v>170</v>
      </c>
      <c r="L3807" s="1" t="s">
        <v>16267</v>
      </c>
      <c r="M3807" s="1" t="s">
        <v>18896</v>
      </c>
      <c r="N3807" s="1" t="s">
        <v>18897</v>
      </c>
      <c r="O3807" s="1" t="s">
        <v>122</v>
      </c>
      <c r="P3807" s="1" t="s">
        <v>246</v>
      </c>
      <c r="Q3807" s="1" t="s">
        <v>247</v>
      </c>
      <c r="R3807" s="1" t="s">
        <v>18898</v>
      </c>
      <c r="S3807" s="1" t="s">
        <v>18544</v>
      </c>
      <c r="T3807" s="1" t="s">
        <v>18899</v>
      </c>
      <c r="U3807" s="1" t="s">
        <v>18900</v>
      </c>
      <c r="V3807" s="18">
        <v>8.3333333333333332E-3</v>
      </c>
      <c r="W3807" s="18">
        <v>0.30724537037037036</v>
      </c>
      <c r="X3807" s="18">
        <v>0.29891203703703706</v>
      </c>
    </row>
    <row r="3808" spans="1:24" x14ac:dyDescent="0.2">
      <c r="A3808" s="1" t="s">
        <v>16096</v>
      </c>
      <c r="B3808" s="1" t="s">
        <v>115</v>
      </c>
      <c r="C3808" s="1" t="s">
        <v>13</v>
      </c>
      <c r="D3808" s="1" t="s">
        <v>257</v>
      </c>
      <c r="E3808" s="1" t="s">
        <v>39</v>
      </c>
      <c r="F3808" s="1" t="s">
        <v>15859</v>
      </c>
      <c r="G3808" s="1" t="s">
        <v>110</v>
      </c>
      <c r="H3808" s="1" t="s">
        <v>50</v>
      </c>
      <c r="I3808" s="1" t="s">
        <v>109</v>
      </c>
      <c r="J3808" s="1" t="s">
        <v>81</v>
      </c>
      <c r="K3808" s="1" t="s">
        <v>182</v>
      </c>
      <c r="L3808" s="1" t="s">
        <v>16100</v>
      </c>
      <c r="M3808" s="1" t="s">
        <v>18901</v>
      </c>
      <c r="N3808" s="1" t="s">
        <v>18902</v>
      </c>
      <c r="O3808" s="1" t="s">
        <v>122</v>
      </c>
      <c r="P3808" s="1" t="s">
        <v>246</v>
      </c>
      <c r="Q3808" s="1" t="s">
        <v>247</v>
      </c>
      <c r="R3808" s="1" t="s">
        <v>18903</v>
      </c>
      <c r="S3808" s="1" t="s">
        <v>18544</v>
      </c>
      <c r="T3808" s="1" t="s">
        <v>18904</v>
      </c>
      <c r="U3808" s="1" t="s">
        <v>18905</v>
      </c>
      <c r="V3808" s="18">
        <v>3.9348958333333335</v>
      </c>
      <c r="W3808" s="18">
        <v>4.0123726851851851</v>
      </c>
      <c r="X3808" s="18">
        <v>7.7476851851851852E-2</v>
      </c>
    </row>
    <row r="3809" spans="1:24" hidden="1" x14ac:dyDescent="0.2">
      <c r="A3809" s="1" t="s">
        <v>18906</v>
      </c>
      <c r="B3809" s="1" t="s">
        <v>164</v>
      </c>
      <c r="C3809" s="1" t="s">
        <v>242</v>
      </c>
      <c r="D3809" s="1" t="s">
        <v>251</v>
      </c>
      <c r="E3809" s="1" t="s">
        <v>286</v>
      </c>
      <c r="F3809" s="1" t="s">
        <v>287</v>
      </c>
      <c r="G3809" s="1" t="s">
        <v>110</v>
      </c>
      <c r="H3809" s="1" t="s">
        <v>50</v>
      </c>
      <c r="I3809" s="1" t="s">
        <v>109</v>
      </c>
      <c r="J3809" s="1" t="s">
        <v>81</v>
      </c>
      <c r="K3809" s="1" t="s">
        <v>114</v>
      </c>
      <c r="L3809" s="1" t="s">
        <v>14132</v>
      </c>
      <c r="M3809" s="1" t="s">
        <v>18907</v>
      </c>
      <c r="N3809" s="1" t="s">
        <v>18908</v>
      </c>
      <c r="O3809" s="1" t="s">
        <v>122</v>
      </c>
      <c r="P3809" s="1" t="s">
        <v>246</v>
      </c>
      <c r="Q3809" s="1" t="s">
        <v>247</v>
      </c>
      <c r="R3809" s="1" t="s">
        <v>18909</v>
      </c>
      <c r="S3809" s="1" t="s">
        <v>18544</v>
      </c>
      <c r="T3809" s="1" t="s">
        <v>14136</v>
      </c>
      <c r="U3809" s="1" t="s">
        <v>276</v>
      </c>
      <c r="V3809" s="18">
        <v>0</v>
      </c>
      <c r="W3809" s="18">
        <v>1.380787037037037E-2</v>
      </c>
      <c r="X3809" s="18">
        <v>1.380787037037037E-2</v>
      </c>
    </row>
    <row r="3810" spans="1:24" hidden="1" x14ac:dyDescent="0.2">
      <c r="A3810" s="1" t="s">
        <v>18910</v>
      </c>
      <c r="B3810" s="1" t="s">
        <v>164</v>
      </c>
      <c r="C3810" s="1" t="s">
        <v>242</v>
      </c>
      <c r="D3810" s="1" t="s">
        <v>251</v>
      </c>
      <c r="E3810" s="1" t="s">
        <v>286</v>
      </c>
      <c r="F3810" s="1" t="s">
        <v>287</v>
      </c>
      <c r="G3810" s="1" t="s">
        <v>110</v>
      </c>
      <c r="H3810" s="1" t="s">
        <v>50</v>
      </c>
      <c r="I3810" s="1" t="s">
        <v>109</v>
      </c>
      <c r="J3810" s="1" t="s">
        <v>81</v>
      </c>
      <c r="K3810" s="1" t="s">
        <v>114</v>
      </c>
      <c r="L3810" s="1" t="s">
        <v>17001</v>
      </c>
      <c r="M3810" s="1" t="s">
        <v>18911</v>
      </c>
      <c r="N3810" s="1" t="s">
        <v>18912</v>
      </c>
      <c r="O3810" s="1" t="s">
        <v>122</v>
      </c>
      <c r="P3810" s="1" t="s">
        <v>246</v>
      </c>
      <c r="Q3810" s="1" t="s">
        <v>247</v>
      </c>
      <c r="R3810" s="1" t="s">
        <v>18913</v>
      </c>
      <c r="S3810" s="1" t="s">
        <v>18544</v>
      </c>
      <c r="T3810" s="1" t="s">
        <v>17005</v>
      </c>
      <c r="U3810" s="1" t="s">
        <v>276</v>
      </c>
      <c r="V3810" s="18">
        <v>0</v>
      </c>
      <c r="W3810" s="18">
        <v>1.3541666666666667E-2</v>
      </c>
      <c r="X3810" s="18">
        <v>1.3541666666666667E-2</v>
      </c>
    </row>
    <row r="3811" spans="1:24" hidden="1" x14ac:dyDescent="0.2">
      <c r="A3811" s="1" t="s">
        <v>18914</v>
      </c>
      <c r="B3811" s="1" t="s">
        <v>115</v>
      </c>
      <c r="C3811" s="1" t="s">
        <v>462</v>
      </c>
      <c r="D3811" s="1" t="s">
        <v>243</v>
      </c>
      <c r="E3811" s="1" t="s">
        <v>258</v>
      </c>
      <c r="F3811" s="1" t="s">
        <v>144</v>
      </c>
      <c r="G3811" s="1" t="s">
        <v>116</v>
      </c>
      <c r="H3811" s="1" t="s">
        <v>40</v>
      </c>
      <c r="I3811" s="1" t="s">
        <v>117</v>
      </c>
      <c r="J3811" s="1" t="s">
        <v>81</v>
      </c>
      <c r="K3811" s="1" t="s">
        <v>347</v>
      </c>
      <c r="L3811" s="1" t="s">
        <v>18915</v>
      </c>
      <c r="M3811" s="1" t="s">
        <v>18916</v>
      </c>
      <c r="N3811" s="1" t="s">
        <v>18917</v>
      </c>
      <c r="O3811" s="1" t="s">
        <v>122</v>
      </c>
      <c r="P3811" s="1" t="s">
        <v>246</v>
      </c>
      <c r="Q3811" s="1" t="s">
        <v>247</v>
      </c>
      <c r="R3811" s="1" t="s">
        <v>18918</v>
      </c>
      <c r="S3811" s="1" t="s">
        <v>18544</v>
      </c>
      <c r="T3811" s="1" t="s">
        <v>18919</v>
      </c>
      <c r="V3811" s="18">
        <v>9.0277777777777774E-4</v>
      </c>
      <c r="W3811" s="18">
        <v>1.0543981481481482E-2</v>
      </c>
      <c r="X3811" s="18">
        <v>9.6412037037037039E-3</v>
      </c>
    </row>
    <row r="3812" spans="1:24" hidden="1" x14ac:dyDescent="0.2">
      <c r="A3812" s="1" t="s">
        <v>16254</v>
      </c>
      <c r="B3812" s="1" t="s">
        <v>124</v>
      </c>
      <c r="C3812" s="1" t="s">
        <v>18</v>
      </c>
      <c r="D3812" s="1" t="s">
        <v>277</v>
      </c>
      <c r="E3812" s="1" t="s">
        <v>58</v>
      </c>
      <c r="F3812" s="1" t="s">
        <v>125</v>
      </c>
      <c r="G3812" s="1" t="s">
        <v>123</v>
      </c>
      <c r="H3812" s="1" t="s">
        <v>50</v>
      </c>
      <c r="I3812" s="1" t="s">
        <v>109</v>
      </c>
      <c r="J3812" s="1" t="s">
        <v>80</v>
      </c>
      <c r="K3812" s="1" t="s">
        <v>121</v>
      </c>
      <c r="L3812" s="1" t="s">
        <v>16257</v>
      </c>
      <c r="M3812" s="1" t="s">
        <v>18920</v>
      </c>
      <c r="N3812" s="1" t="s">
        <v>18920</v>
      </c>
      <c r="O3812" s="1" t="s">
        <v>122</v>
      </c>
      <c r="P3812" s="1" t="s">
        <v>278</v>
      </c>
      <c r="Q3812" s="1" t="s">
        <v>278</v>
      </c>
      <c r="R3812" s="1" t="s">
        <v>18921</v>
      </c>
      <c r="S3812" s="1" t="s">
        <v>18544</v>
      </c>
      <c r="T3812" s="1" t="s">
        <v>18922</v>
      </c>
      <c r="V3812" s="18">
        <v>1.4201388888888888E-2</v>
      </c>
      <c r="W3812" s="18">
        <v>0.27307870370370368</v>
      </c>
      <c r="X3812" s="18">
        <v>0.2588773148148148</v>
      </c>
    </row>
    <row r="3813" spans="1:24" hidden="1" x14ac:dyDescent="0.2">
      <c r="A3813" s="1" t="s">
        <v>18923</v>
      </c>
      <c r="B3813" s="1" t="s">
        <v>164</v>
      </c>
      <c r="C3813" s="1" t="s">
        <v>242</v>
      </c>
      <c r="D3813" s="1" t="s">
        <v>251</v>
      </c>
      <c r="E3813" s="1" t="s">
        <v>286</v>
      </c>
      <c r="F3813" s="1" t="s">
        <v>287</v>
      </c>
      <c r="G3813" s="1" t="s">
        <v>110</v>
      </c>
      <c r="H3813" s="1" t="s">
        <v>50</v>
      </c>
      <c r="I3813" s="1" t="s">
        <v>109</v>
      </c>
      <c r="J3813" s="1" t="s">
        <v>81</v>
      </c>
      <c r="K3813" s="1" t="s">
        <v>114</v>
      </c>
      <c r="L3813" s="1" t="s">
        <v>17112</v>
      </c>
      <c r="M3813" s="1" t="s">
        <v>18924</v>
      </c>
      <c r="N3813" s="1" t="s">
        <v>18925</v>
      </c>
      <c r="O3813" s="1" t="s">
        <v>122</v>
      </c>
      <c r="P3813" s="1" t="s">
        <v>246</v>
      </c>
      <c r="Q3813" s="1" t="s">
        <v>247</v>
      </c>
      <c r="R3813" s="1" t="s">
        <v>18926</v>
      </c>
      <c r="S3813" s="1" t="s">
        <v>18544</v>
      </c>
      <c r="T3813" s="1" t="s">
        <v>17116</v>
      </c>
      <c r="U3813" s="1" t="s">
        <v>276</v>
      </c>
      <c r="V3813" s="18">
        <v>0</v>
      </c>
      <c r="W3813" s="18">
        <v>1.894675925925926E-2</v>
      </c>
      <c r="X3813" s="18">
        <v>1.894675925925926E-2</v>
      </c>
    </row>
    <row r="3814" spans="1:24" hidden="1" x14ac:dyDescent="0.2">
      <c r="A3814" s="1" t="s">
        <v>18927</v>
      </c>
      <c r="B3814" s="1" t="s">
        <v>132</v>
      </c>
      <c r="C3814" s="1" t="s">
        <v>309</v>
      </c>
      <c r="D3814" s="1" t="s">
        <v>257</v>
      </c>
      <c r="E3814" s="1" t="s">
        <v>286</v>
      </c>
      <c r="F3814" s="1" t="s">
        <v>461</v>
      </c>
      <c r="G3814" s="1" t="s">
        <v>116</v>
      </c>
      <c r="H3814" s="1" t="s">
        <v>40</v>
      </c>
      <c r="I3814" s="1" t="s">
        <v>117</v>
      </c>
      <c r="J3814" s="1" t="s">
        <v>81</v>
      </c>
      <c r="K3814" s="1" t="s">
        <v>129</v>
      </c>
      <c r="L3814" s="1" t="s">
        <v>12997</v>
      </c>
      <c r="M3814" s="1" t="s">
        <v>18928</v>
      </c>
      <c r="N3814" s="1" t="s">
        <v>18929</v>
      </c>
      <c r="O3814" s="1" t="s">
        <v>122</v>
      </c>
      <c r="P3814" s="1" t="s">
        <v>199</v>
      </c>
      <c r="Q3814" s="1" t="s">
        <v>115</v>
      </c>
      <c r="R3814" s="1" t="s">
        <v>18930</v>
      </c>
      <c r="S3814" s="1" t="s">
        <v>18544</v>
      </c>
      <c r="T3814" s="1" t="s">
        <v>18931</v>
      </c>
      <c r="U3814" s="1" t="s">
        <v>262</v>
      </c>
      <c r="V3814" s="18">
        <v>3.5995370370370369E-3</v>
      </c>
      <c r="W3814" s="18">
        <v>9.0624999999999994E-3</v>
      </c>
      <c r="X3814" s="18">
        <v>5.4629629629629629E-3</v>
      </c>
    </row>
    <row r="3815" spans="1:24" hidden="1" x14ac:dyDescent="0.2">
      <c r="A3815" s="1" t="s">
        <v>18932</v>
      </c>
      <c r="B3815" s="1" t="s">
        <v>132</v>
      </c>
      <c r="C3815" s="1" t="s">
        <v>250</v>
      </c>
      <c r="D3815" s="1" t="s">
        <v>251</v>
      </c>
      <c r="E3815" s="1" t="s">
        <v>289</v>
      </c>
      <c r="F3815" s="1" t="s">
        <v>290</v>
      </c>
      <c r="G3815" s="1" t="s">
        <v>110</v>
      </c>
      <c r="H3815" s="1" t="s">
        <v>50</v>
      </c>
      <c r="I3815" s="1" t="s">
        <v>109</v>
      </c>
      <c r="J3815" s="1" t="s">
        <v>81</v>
      </c>
      <c r="K3815" s="1" t="s">
        <v>129</v>
      </c>
      <c r="L3815" s="1" t="s">
        <v>9042</v>
      </c>
      <c r="M3815" s="1" t="s">
        <v>18933</v>
      </c>
      <c r="N3815" s="1" t="s">
        <v>18934</v>
      </c>
      <c r="O3815" s="1" t="s">
        <v>122</v>
      </c>
      <c r="P3815" s="1" t="s">
        <v>246</v>
      </c>
      <c r="Q3815" s="1" t="s">
        <v>247</v>
      </c>
      <c r="R3815" s="1" t="s">
        <v>18935</v>
      </c>
      <c r="S3815" s="1" t="s">
        <v>18544</v>
      </c>
      <c r="T3815" s="1" t="s">
        <v>9042</v>
      </c>
      <c r="U3815" s="1" t="s">
        <v>5043</v>
      </c>
      <c r="V3815" s="18">
        <v>4.5393518518518521E-2</v>
      </c>
      <c r="W3815" s="18">
        <v>4.6527777777777779E-2</v>
      </c>
      <c r="X3815" s="18">
        <v>1.1342592592592593E-3</v>
      </c>
    </row>
    <row r="3816" spans="1:24" x14ac:dyDescent="0.2">
      <c r="A3816" s="1" t="s">
        <v>16293</v>
      </c>
      <c r="B3816" s="1" t="s">
        <v>167</v>
      </c>
      <c r="C3816" s="1" t="s">
        <v>22</v>
      </c>
      <c r="D3816" s="1" t="s">
        <v>22</v>
      </c>
      <c r="E3816" s="1" t="s">
        <v>46</v>
      </c>
      <c r="F3816" s="1" t="s">
        <v>171</v>
      </c>
      <c r="G3816" s="1" t="s">
        <v>110</v>
      </c>
      <c r="H3816" s="1" t="s">
        <v>50</v>
      </c>
      <c r="I3816" s="1" t="s">
        <v>109</v>
      </c>
      <c r="J3816" s="1" t="s">
        <v>81</v>
      </c>
      <c r="K3816" s="1" t="s">
        <v>129</v>
      </c>
      <c r="L3816" s="1" t="s">
        <v>16297</v>
      </c>
      <c r="M3816" s="1" t="s">
        <v>18936</v>
      </c>
      <c r="N3816" s="1" t="s">
        <v>18937</v>
      </c>
      <c r="O3816" s="1" t="s">
        <v>122</v>
      </c>
      <c r="P3816" s="1" t="s">
        <v>266</v>
      </c>
      <c r="Q3816" s="1" t="s">
        <v>330</v>
      </c>
      <c r="R3816" s="1" t="s">
        <v>18938</v>
      </c>
      <c r="S3816" s="1" t="s">
        <v>18544</v>
      </c>
      <c r="T3816" s="1" t="s">
        <v>18939</v>
      </c>
      <c r="U3816" s="1" t="s">
        <v>18940</v>
      </c>
      <c r="V3816" s="18">
        <v>0</v>
      </c>
      <c r="W3816" s="18">
        <v>0</v>
      </c>
      <c r="X3816" s="18">
        <v>0</v>
      </c>
    </row>
    <row r="3817" spans="1:24" hidden="1" x14ac:dyDescent="0.2">
      <c r="A3817" s="1" t="s">
        <v>16204</v>
      </c>
      <c r="B3817" s="1" t="s">
        <v>124</v>
      </c>
      <c r="C3817" s="1" t="s">
        <v>18</v>
      </c>
      <c r="D3817" s="1" t="s">
        <v>277</v>
      </c>
      <c r="E3817" s="1" t="s">
        <v>57</v>
      </c>
      <c r="F3817" s="1" t="s">
        <v>125</v>
      </c>
      <c r="G3817" s="1" t="s">
        <v>123</v>
      </c>
      <c r="H3817" s="1" t="s">
        <v>50</v>
      </c>
      <c r="I3817" s="1" t="s">
        <v>109</v>
      </c>
      <c r="J3817" s="1" t="s">
        <v>80</v>
      </c>
      <c r="K3817" s="1" t="s">
        <v>121</v>
      </c>
      <c r="L3817" s="1" t="s">
        <v>16207</v>
      </c>
      <c r="M3817" s="1" t="s">
        <v>18941</v>
      </c>
      <c r="N3817" s="1" t="s">
        <v>18941</v>
      </c>
      <c r="O3817" s="1" t="s">
        <v>122</v>
      </c>
      <c r="P3817" s="1" t="s">
        <v>278</v>
      </c>
      <c r="Q3817" s="1" t="s">
        <v>278</v>
      </c>
      <c r="R3817" s="1" t="s">
        <v>18942</v>
      </c>
      <c r="S3817" s="1" t="s">
        <v>18544</v>
      </c>
      <c r="T3817" s="1" t="s">
        <v>18943</v>
      </c>
      <c r="U3817" s="1" t="s">
        <v>18590</v>
      </c>
      <c r="V3817" s="18">
        <v>0.19150462962962964</v>
      </c>
      <c r="W3817" s="18">
        <v>0.24995370370370371</v>
      </c>
      <c r="X3817" s="18">
        <v>1.6782407407407409E-2</v>
      </c>
    </row>
    <row r="3818" spans="1:24" hidden="1" x14ac:dyDescent="0.2">
      <c r="A3818" s="1" t="s">
        <v>18944</v>
      </c>
      <c r="B3818" s="1" t="s">
        <v>132</v>
      </c>
      <c r="C3818" s="1" t="s">
        <v>242</v>
      </c>
      <c r="D3818" s="1" t="s">
        <v>251</v>
      </c>
      <c r="E3818" s="1" t="s">
        <v>281</v>
      </c>
      <c r="F3818" s="1" t="s">
        <v>282</v>
      </c>
      <c r="G3818" s="1" t="s">
        <v>110</v>
      </c>
      <c r="H3818" s="1" t="s">
        <v>50</v>
      </c>
      <c r="I3818" s="1" t="s">
        <v>109</v>
      </c>
      <c r="J3818" s="1" t="s">
        <v>4186</v>
      </c>
      <c r="K3818" s="1" t="s">
        <v>114</v>
      </c>
      <c r="L3818" s="1" t="s">
        <v>18945</v>
      </c>
      <c r="M3818" s="1" t="s">
        <v>18946</v>
      </c>
      <c r="N3818" s="1" t="s">
        <v>18947</v>
      </c>
      <c r="O3818" s="1" t="s">
        <v>122</v>
      </c>
      <c r="P3818" s="1" t="s">
        <v>266</v>
      </c>
      <c r="Q3818" s="1" t="s">
        <v>283</v>
      </c>
      <c r="R3818" s="1" t="s">
        <v>18948</v>
      </c>
      <c r="S3818" s="1" t="s">
        <v>18544</v>
      </c>
      <c r="T3818" s="1" t="s">
        <v>18949</v>
      </c>
      <c r="U3818" s="1" t="s">
        <v>14296</v>
      </c>
      <c r="V3818" s="18">
        <v>0</v>
      </c>
      <c r="W3818" s="18">
        <v>0</v>
      </c>
      <c r="X3818" s="18">
        <v>0</v>
      </c>
    </row>
    <row r="3819" spans="1:24" hidden="1" x14ac:dyDescent="0.2">
      <c r="A3819" s="1" t="s">
        <v>18950</v>
      </c>
      <c r="B3819" s="1" t="s">
        <v>132</v>
      </c>
      <c r="C3819" s="1" t="s">
        <v>250</v>
      </c>
      <c r="D3819" s="1" t="s">
        <v>251</v>
      </c>
      <c r="E3819" s="1" t="s">
        <v>252</v>
      </c>
      <c r="F3819" s="1" t="s">
        <v>253</v>
      </c>
      <c r="G3819" s="1" t="s">
        <v>159</v>
      </c>
      <c r="H3819" s="1" t="s">
        <v>36</v>
      </c>
      <c r="I3819" s="1" t="s">
        <v>84</v>
      </c>
      <c r="J3819" s="1" t="s">
        <v>81</v>
      </c>
      <c r="K3819" s="1" t="s">
        <v>129</v>
      </c>
      <c r="L3819" s="1" t="s">
        <v>17269</v>
      </c>
      <c r="M3819" s="1" t="s">
        <v>18951</v>
      </c>
      <c r="N3819" s="1" t="s">
        <v>18952</v>
      </c>
      <c r="O3819" s="1" t="s">
        <v>122</v>
      </c>
      <c r="P3819" s="1" t="s">
        <v>246</v>
      </c>
      <c r="Q3819" s="1" t="s">
        <v>247</v>
      </c>
      <c r="R3819" s="1" t="s">
        <v>18953</v>
      </c>
      <c r="S3819" s="1" t="s">
        <v>18544</v>
      </c>
      <c r="T3819" s="1" t="s">
        <v>17269</v>
      </c>
      <c r="U3819" s="1" t="s">
        <v>270</v>
      </c>
      <c r="V3819" s="18">
        <v>4.0578703703703707E-2</v>
      </c>
      <c r="W3819" s="18">
        <v>4.2106481481481481E-2</v>
      </c>
      <c r="X3819" s="18">
        <v>1.5277777777777779E-3</v>
      </c>
    </row>
    <row r="3820" spans="1:24" hidden="1" x14ac:dyDescent="0.2">
      <c r="A3820" s="1" t="s">
        <v>18954</v>
      </c>
      <c r="B3820" s="1" t="s">
        <v>132</v>
      </c>
      <c r="C3820" s="1" t="s">
        <v>295</v>
      </c>
      <c r="D3820" s="1" t="s">
        <v>251</v>
      </c>
      <c r="E3820" s="1" t="s">
        <v>5560</v>
      </c>
      <c r="F3820" s="1" t="s">
        <v>5561</v>
      </c>
      <c r="G3820" s="1" t="s">
        <v>110</v>
      </c>
      <c r="H3820" s="1" t="s">
        <v>50</v>
      </c>
      <c r="I3820" s="1" t="s">
        <v>109</v>
      </c>
      <c r="J3820" s="1" t="s">
        <v>4186</v>
      </c>
      <c r="K3820" s="1" t="s">
        <v>114</v>
      </c>
      <c r="L3820" s="1" t="s">
        <v>5789</v>
      </c>
      <c r="M3820" s="1" t="s">
        <v>18955</v>
      </c>
      <c r="N3820" s="1" t="s">
        <v>18956</v>
      </c>
      <c r="O3820" s="1" t="s">
        <v>122</v>
      </c>
      <c r="P3820" s="1" t="s">
        <v>266</v>
      </c>
      <c r="Q3820" s="1" t="s">
        <v>274</v>
      </c>
      <c r="R3820" s="1" t="s">
        <v>18957</v>
      </c>
      <c r="S3820" s="1" t="s">
        <v>18544</v>
      </c>
      <c r="U3820" s="1" t="s">
        <v>17612</v>
      </c>
      <c r="V3820" s="18">
        <v>0</v>
      </c>
      <c r="W3820" s="18">
        <v>0</v>
      </c>
      <c r="X3820" s="18">
        <v>0</v>
      </c>
    </row>
    <row r="3821" spans="1:24" hidden="1" x14ac:dyDescent="0.2">
      <c r="A3821" s="1" t="s">
        <v>18958</v>
      </c>
      <c r="B3821" s="1" t="s">
        <v>132</v>
      </c>
      <c r="C3821" s="1" t="s">
        <v>250</v>
      </c>
      <c r="D3821" s="1" t="s">
        <v>251</v>
      </c>
      <c r="E3821" s="1" t="s">
        <v>252</v>
      </c>
      <c r="F3821" s="1" t="s">
        <v>253</v>
      </c>
      <c r="G3821" s="1" t="s">
        <v>159</v>
      </c>
      <c r="H3821" s="1" t="s">
        <v>36</v>
      </c>
      <c r="I3821" s="1" t="s">
        <v>84</v>
      </c>
      <c r="J3821" s="1" t="s">
        <v>81</v>
      </c>
      <c r="K3821" s="1" t="s">
        <v>129</v>
      </c>
      <c r="L3821" s="1" t="s">
        <v>9142</v>
      </c>
      <c r="M3821" s="1" t="s">
        <v>18959</v>
      </c>
      <c r="N3821" s="1" t="s">
        <v>18960</v>
      </c>
      <c r="O3821" s="1" t="s">
        <v>122</v>
      </c>
      <c r="P3821" s="1" t="s">
        <v>246</v>
      </c>
      <c r="Q3821" s="1" t="s">
        <v>247</v>
      </c>
      <c r="R3821" s="1" t="s">
        <v>18961</v>
      </c>
      <c r="S3821" s="1" t="s">
        <v>18544</v>
      </c>
      <c r="T3821" s="1" t="s">
        <v>9142</v>
      </c>
      <c r="U3821" s="1" t="s">
        <v>270</v>
      </c>
      <c r="V3821" s="18">
        <v>4.0844907407407406E-2</v>
      </c>
      <c r="W3821" s="18">
        <v>4.296296296296296E-2</v>
      </c>
      <c r="X3821" s="18">
        <v>2.1180555555555558E-3</v>
      </c>
    </row>
    <row r="3822" spans="1:24" hidden="1" x14ac:dyDescent="0.2">
      <c r="A3822" s="1" t="s">
        <v>18962</v>
      </c>
      <c r="B3822" s="1" t="s">
        <v>132</v>
      </c>
      <c r="C3822" s="1" t="s">
        <v>251</v>
      </c>
      <c r="D3822" s="1" t="s">
        <v>257</v>
      </c>
      <c r="E3822" s="1" t="s">
        <v>261</v>
      </c>
      <c r="F3822" s="1" t="s">
        <v>174</v>
      </c>
      <c r="G3822" s="1" t="s">
        <v>116</v>
      </c>
      <c r="H3822" s="1" t="s">
        <v>40</v>
      </c>
      <c r="I3822" s="1" t="s">
        <v>117</v>
      </c>
      <c r="J3822" s="1" t="s">
        <v>81</v>
      </c>
      <c r="K3822" s="1" t="s">
        <v>129</v>
      </c>
      <c r="L3822" s="1" t="s">
        <v>264</v>
      </c>
      <c r="M3822" s="1" t="s">
        <v>18963</v>
      </c>
      <c r="N3822" s="1" t="s">
        <v>18964</v>
      </c>
      <c r="O3822" s="1" t="s">
        <v>122</v>
      </c>
      <c r="P3822" s="1" t="s">
        <v>199</v>
      </c>
      <c r="Q3822" s="1" t="s">
        <v>115</v>
      </c>
      <c r="R3822" s="1" t="s">
        <v>18965</v>
      </c>
      <c r="S3822" s="1" t="s">
        <v>18544</v>
      </c>
      <c r="T3822" s="1" t="s">
        <v>12748</v>
      </c>
      <c r="U3822" s="1" t="s">
        <v>7868</v>
      </c>
      <c r="V3822" s="18">
        <v>3.5092592592592592E-2</v>
      </c>
      <c r="W3822" s="18">
        <v>4.0775462962962965E-2</v>
      </c>
      <c r="X3822" s="18">
        <v>5.6828703703703702E-3</v>
      </c>
    </row>
    <row r="3823" spans="1:24" x14ac:dyDescent="0.2">
      <c r="A3823" s="1" t="s">
        <v>16344</v>
      </c>
      <c r="B3823" s="1" t="s">
        <v>115</v>
      </c>
      <c r="C3823" s="1" t="s">
        <v>20</v>
      </c>
      <c r="D3823" s="1" t="s">
        <v>243</v>
      </c>
      <c r="E3823" s="1" t="s">
        <v>65</v>
      </c>
      <c r="F3823" s="1" t="s">
        <v>191</v>
      </c>
      <c r="G3823" s="1" t="s">
        <v>116</v>
      </c>
      <c r="H3823" s="1" t="s">
        <v>40</v>
      </c>
      <c r="I3823" s="1" t="s">
        <v>117</v>
      </c>
      <c r="J3823" s="1" t="s">
        <v>81</v>
      </c>
      <c r="K3823" s="1" t="s">
        <v>488</v>
      </c>
      <c r="L3823" s="1" t="s">
        <v>16348</v>
      </c>
      <c r="M3823" s="1" t="s">
        <v>18966</v>
      </c>
      <c r="N3823" s="1" t="s">
        <v>18967</v>
      </c>
      <c r="O3823" s="1" t="s">
        <v>122</v>
      </c>
      <c r="P3823" s="1" t="s">
        <v>246</v>
      </c>
      <c r="Q3823" s="1" t="s">
        <v>247</v>
      </c>
      <c r="R3823" s="1" t="s">
        <v>18968</v>
      </c>
      <c r="S3823" s="1" t="s">
        <v>18969</v>
      </c>
      <c r="T3823" s="1" t="s">
        <v>18970</v>
      </c>
      <c r="U3823" s="1" t="s">
        <v>18971</v>
      </c>
      <c r="V3823" s="18">
        <v>3.8933796296296297</v>
      </c>
      <c r="W3823" s="18">
        <v>4.0404513888888891</v>
      </c>
      <c r="X3823" s="18">
        <v>0.14707175925925925</v>
      </c>
    </row>
    <row r="3824" spans="1:24" hidden="1" x14ac:dyDescent="0.2">
      <c r="A3824" s="1" t="s">
        <v>16496</v>
      </c>
      <c r="B3824" s="1" t="s">
        <v>124</v>
      </c>
      <c r="C3824" s="1" t="s">
        <v>17</v>
      </c>
      <c r="D3824" s="1" t="s">
        <v>277</v>
      </c>
      <c r="E3824" s="1" t="s">
        <v>197</v>
      </c>
      <c r="F3824" s="1" t="s">
        <v>125</v>
      </c>
      <c r="G3824" s="1" t="s">
        <v>123</v>
      </c>
      <c r="H3824" s="1" t="s">
        <v>50</v>
      </c>
      <c r="I3824" s="1" t="s">
        <v>109</v>
      </c>
      <c r="J3824" s="1" t="s">
        <v>80</v>
      </c>
      <c r="K3824" s="1" t="s">
        <v>459</v>
      </c>
      <c r="L3824" s="1" t="s">
        <v>2805</v>
      </c>
      <c r="M3824" s="1" t="s">
        <v>18972</v>
      </c>
      <c r="N3824" s="1" t="s">
        <v>18972</v>
      </c>
      <c r="O3824" s="1" t="s">
        <v>122</v>
      </c>
      <c r="P3824" s="1" t="s">
        <v>266</v>
      </c>
      <c r="Q3824" s="1" t="s">
        <v>267</v>
      </c>
      <c r="R3824" s="1" t="s">
        <v>18973</v>
      </c>
      <c r="S3824" s="1" t="s">
        <v>18969</v>
      </c>
      <c r="T3824" s="1" t="s">
        <v>18062</v>
      </c>
      <c r="V3824" s="18">
        <v>0.16185185185185186</v>
      </c>
      <c r="W3824" s="18">
        <v>0.18064814814814814</v>
      </c>
      <c r="X3824" s="18">
        <v>1.8796296296296297E-2</v>
      </c>
    </row>
    <row r="3825" spans="1:24" hidden="1" x14ac:dyDescent="0.2">
      <c r="A3825" s="1" t="s">
        <v>18974</v>
      </c>
      <c r="B3825" s="1" t="s">
        <v>132</v>
      </c>
      <c r="C3825" s="1" t="s">
        <v>250</v>
      </c>
      <c r="D3825" s="1" t="s">
        <v>251</v>
      </c>
      <c r="E3825" s="1" t="s">
        <v>252</v>
      </c>
      <c r="F3825" s="1" t="s">
        <v>253</v>
      </c>
      <c r="G3825" s="1" t="s">
        <v>159</v>
      </c>
      <c r="H3825" s="1" t="s">
        <v>36</v>
      </c>
      <c r="I3825" s="1" t="s">
        <v>84</v>
      </c>
      <c r="J3825" s="1" t="s">
        <v>81</v>
      </c>
      <c r="K3825" s="1" t="s">
        <v>129</v>
      </c>
      <c r="L3825" s="1" t="s">
        <v>18975</v>
      </c>
      <c r="M3825" s="1" t="s">
        <v>18976</v>
      </c>
      <c r="N3825" s="1" t="s">
        <v>18977</v>
      </c>
      <c r="O3825" s="1" t="s">
        <v>122</v>
      </c>
      <c r="P3825" s="1" t="s">
        <v>246</v>
      </c>
      <c r="Q3825" s="1" t="s">
        <v>247</v>
      </c>
      <c r="R3825" s="1" t="s">
        <v>18978</v>
      </c>
      <c r="S3825" s="1" t="s">
        <v>18969</v>
      </c>
      <c r="T3825" s="1" t="s">
        <v>18975</v>
      </c>
      <c r="U3825" s="1" t="s">
        <v>351</v>
      </c>
      <c r="V3825" s="18">
        <v>4.5439814814814815E-2</v>
      </c>
      <c r="W3825" s="18">
        <v>4.6851851851851853E-2</v>
      </c>
      <c r="X3825" s="18">
        <v>1.4120370370370369E-3</v>
      </c>
    </row>
    <row r="3826" spans="1:24" hidden="1" x14ac:dyDescent="0.2">
      <c r="A3826" s="1" t="s">
        <v>18979</v>
      </c>
      <c r="B3826" s="1" t="s">
        <v>132</v>
      </c>
      <c r="C3826" s="1" t="s">
        <v>250</v>
      </c>
      <c r="D3826" s="1" t="s">
        <v>251</v>
      </c>
      <c r="E3826" s="1" t="s">
        <v>252</v>
      </c>
      <c r="F3826" s="1" t="s">
        <v>253</v>
      </c>
      <c r="G3826" s="1" t="s">
        <v>159</v>
      </c>
      <c r="H3826" s="1" t="s">
        <v>36</v>
      </c>
      <c r="I3826" s="1" t="s">
        <v>84</v>
      </c>
      <c r="J3826" s="1" t="s">
        <v>81</v>
      </c>
      <c r="K3826" s="1" t="s">
        <v>129</v>
      </c>
      <c r="L3826" s="1" t="s">
        <v>386</v>
      </c>
      <c r="M3826" s="1" t="s">
        <v>18980</v>
      </c>
      <c r="N3826" s="1" t="s">
        <v>18981</v>
      </c>
      <c r="O3826" s="1" t="s">
        <v>122</v>
      </c>
      <c r="P3826" s="1" t="s">
        <v>246</v>
      </c>
      <c r="Q3826" s="1" t="s">
        <v>247</v>
      </c>
      <c r="R3826" s="1" t="s">
        <v>18982</v>
      </c>
      <c r="S3826" s="1" t="s">
        <v>18969</v>
      </c>
      <c r="T3826" s="1" t="s">
        <v>386</v>
      </c>
      <c r="U3826" s="1" t="s">
        <v>255</v>
      </c>
      <c r="V3826" s="18">
        <v>5.2418981481481483E-2</v>
      </c>
      <c r="W3826" s="18">
        <v>5.4675925925925926E-2</v>
      </c>
      <c r="X3826" s="18">
        <v>2.2569444444444442E-3</v>
      </c>
    </row>
    <row r="3827" spans="1:24" hidden="1" x14ac:dyDescent="0.2">
      <c r="A3827" s="1" t="s">
        <v>18983</v>
      </c>
      <c r="B3827" s="1" t="s">
        <v>132</v>
      </c>
      <c r="C3827" s="1" t="s">
        <v>251</v>
      </c>
      <c r="D3827" s="1" t="s">
        <v>257</v>
      </c>
      <c r="E3827" s="1" t="s">
        <v>297</v>
      </c>
      <c r="F3827" s="1" t="s">
        <v>174</v>
      </c>
      <c r="G3827" s="1" t="s">
        <v>116</v>
      </c>
      <c r="H3827" s="1" t="s">
        <v>40</v>
      </c>
      <c r="I3827" s="1" t="s">
        <v>117</v>
      </c>
      <c r="J3827" s="1" t="s">
        <v>81</v>
      </c>
      <c r="K3827" s="1" t="s">
        <v>18984</v>
      </c>
      <c r="L3827" s="1" t="s">
        <v>18985</v>
      </c>
      <c r="M3827" s="1" t="s">
        <v>18986</v>
      </c>
      <c r="N3827" s="1" t="s">
        <v>18987</v>
      </c>
      <c r="O3827" s="1" t="s">
        <v>122</v>
      </c>
      <c r="P3827" s="1" t="s">
        <v>246</v>
      </c>
      <c r="Q3827" s="1" t="s">
        <v>247</v>
      </c>
      <c r="R3827" s="1" t="s">
        <v>18988</v>
      </c>
      <c r="S3827" s="1" t="s">
        <v>18969</v>
      </c>
      <c r="T3827" s="1" t="s">
        <v>18989</v>
      </c>
      <c r="U3827" s="1" t="s">
        <v>262</v>
      </c>
      <c r="V3827" s="18">
        <v>5.9375000000000001E-3</v>
      </c>
      <c r="W3827" s="18">
        <v>8.472222222222223E-3</v>
      </c>
      <c r="X3827" s="18">
        <v>2.5347222222222221E-3</v>
      </c>
    </row>
    <row r="3828" spans="1:24" x14ac:dyDescent="0.2">
      <c r="A3828" s="1" t="s">
        <v>16318</v>
      </c>
      <c r="B3828" s="1" t="s">
        <v>115</v>
      </c>
      <c r="C3828" s="1" t="s">
        <v>22</v>
      </c>
      <c r="D3828" s="1" t="s">
        <v>243</v>
      </c>
      <c r="E3828" s="1" t="s">
        <v>47</v>
      </c>
      <c r="F3828" s="1" t="s">
        <v>151</v>
      </c>
      <c r="G3828" s="1" t="s">
        <v>116</v>
      </c>
      <c r="H3828" s="1" t="s">
        <v>40</v>
      </c>
      <c r="I3828" s="1" t="s">
        <v>117</v>
      </c>
      <c r="J3828" s="1" t="s">
        <v>81</v>
      </c>
      <c r="K3828" s="1" t="s">
        <v>170</v>
      </c>
      <c r="L3828" s="1" t="s">
        <v>16323</v>
      </c>
      <c r="M3828" s="1" t="s">
        <v>18990</v>
      </c>
      <c r="N3828" s="1" t="s">
        <v>18991</v>
      </c>
      <c r="O3828" s="1" t="s">
        <v>122</v>
      </c>
      <c r="P3828" s="1" t="s">
        <v>246</v>
      </c>
      <c r="Q3828" s="1" t="s">
        <v>247</v>
      </c>
      <c r="R3828" s="1" t="s">
        <v>18992</v>
      </c>
      <c r="S3828" s="1" t="s">
        <v>18969</v>
      </c>
      <c r="T3828" s="1" t="s">
        <v>18993</v>
      </c>
      <c r="U3828" s="1" t="s">
        <v>18994</v>
      </c>
      <c r="V3828" s="18">
        <v>0.39311342592592591</v>
      </c>
      <c r="W3828" s="18">
        <v>0.43212962962962964</v>
      </c>
      <c r="X3828" s="18">
        <v>3.9016203703703706E-2</v>
      </c>
    </row>
    <row r="3829" spans="1:24" hidden="1" x14ac:dyDescent="0.2">
      <c r="A3829" s="1" t="s">
        <v>18995</v>
      </c>
      <c r="B3829" s="1" t="s">
        <v>173</v>
      </c>
      <c r="C3829" s="1" t="s">
        <v>327</v>
      </c>
      <c r="D3829" s="1" t="s">
        <v>251</v>
      </c>
      <c r="E3829" s="1" t="s">
        <v>13629</v>
      </c>
      <c r="F3829" s="1" t="s">
        <v>282</v>
      </c>
      <c r="G3829" s="1" t="s">
        <v>110</v>
      </c>
      <c r="H3829" s="1" t="s">
        <v>50</v>
      </c>
      <c r="I3829" s="1" t="s">
        <v>109</v>
      </c>
      <c r="J3829" s="1" t="s">
        <v>4186</v>
      </c>
      <c r="K3829" s="1" t="s">
        <v>114</v>
      </c>
      <c r="L3829" s="1" t="s">
        <v>18996</v>
      </c>
      <c r="M3829" s="1" t="s">
        <v>18997</v>
      </c>
      <c r="N3829" s="1" t="s">
        <v>18998</v>
      </c>
      <c r="O3829" s="1" t="s">
        <v>122</v>
      </c>
      <c r="P3829" s="1" t="s">
        <v>246</v>
      </c>
      <c r="Q3829" s="1" t="s">
        <v>247</v>
      </c>
      <c r="R3829" s="1" t="s">
        <v>18999</v>
      </c>
      <c r="S3829" s="1" t="s">
        <v>18969</v>
      </c>
      <c r="T3829" s="1" t="s">
        <v>19000</v>
      </c>
      <c r="U3829" s="1" t="s">
        <v>8584</v>
      </c>
      <c r="V3829" s="18">
        <v>0</v>
      </c>
      <c r="W3829" s="18">
        <v>0</v>
      </c>
      <c r="X3829" s="18">
        <v>0</v>
      </c>
    </row>
    <row r="3830" spans="1:24" hidden="1" x14ac:dyDescent="0.2">
      <c r="A3830" s="1" t="s">
        <v>19001</v>
      </c>
      <c r="B3830" s="1" t="s">
        <v>164</v>
      </c>
      <c r="C3830" s="1" t="s">
        <v>242</v>
      </c>
      <c r="D3830" s="1" t="s">
        <v>251</v>
      </c>
      <c r="E3830" s="1" t="s">
        <v>286</v>
      </c>
      <c r="F3830" s="1" t="s">
        <v>287</v>
      </c>
      <c r="G3830" s="1" t="s">
        <v>110</v>
      </c>
      <c r="H3830" s="1" t="s">
        <v>50</v>
      </c>
      <c r="I3830" s="1" t="s">
        <v>109</v>
      </c>
      <c r="J3830" s="1" t="s">
        <v>81</v>
      </c>
      <c r="K3830" s="1" t="s">
        <v>114</v>
      </c>
      <c r="L3830" s="1" t="s">
        <v>17487</v>
      </c>
      <c r="M3830" s="1" t="s">
        <v>19002</v>
      </c>
      <c r="N3830" s="1" t="s">
        <v>19003</v>
      </c>
      <c r="O3830" s="1" t="s">
        <v>122</v>
      </c>
      <c r="P3830" s="1" t="s">
        <v>246</v>
      </c>
      <c r="Q3830" s="1" t="s">
        <v>247</v>
      </c>
      <c r="R3830" s="1" t="s">
        <v>19004</v>
      </c>
      <c r="S3830" s="1" t="s">
        <v>18969</v>
      </c>
      <c r="T3830" s="1" t="s">
        <v>17491</v>
      </c>
      <c r="U3830" s="1" t="s">
        <v>276</v>
      </c>
      <c r="V3830" s="18">
        <v>0</v>
      </c>
      <c r="W3830" s="18">
        <v>1.4872685185185185E-2</v>
      </c>
      <c r="X3830" s="18">
        <v>1.4872685185185185E-2</v>
      </c>
    </row>
    <row r="3831" spans="1:24" x14ac:dyDescent="0.2">
      <c r="A3831" s="1" t="s">
        <v>16329</v>
      </c>
      <c r="B3831" s="1" t="s">
        <v>115</v>
      </c>
      <c r="C3831" s="1" t="s">
        <v>13</v>
      </c>
      <c r="D3831" s="1" t="s">
        <v>243</v>
      </c>
      <c r="E3831" s="1" t="s">
        <v>39</v>
      </c>
      <c r="F3831" s="1" t="s">
        <v>405</v>
      </c>
      <c r="G3831" s="1" t="s">
        <v>116</v>
      </c>
      <c r="H3831" s="1" t="s">
        <v>40</v>
      </c>
      <c r="I3831" s="1" t="s">
        <v>117</v>
      </c>
      <c r="J3831" s="1" t="s">
        <v>81</v>
      </c>
      <c r="K3831" s="1" t="s">
        <v>13977</v>
      </c>
      <c r="L3831" s="1" t="s">
        <v>16333</v>
      </c>
      <c r="M3831" s="1" t="s">
        <v>19005</v>
      </c>
      <c r="N3831" s="1" t="s">
        <v>19006</v>
      </c>
      <c r="O3831" s="1" t="s">
        <v>122</v>
      </c>
      <c r="P3831" s="1" t="s">
        <v>246</v>
      </c>
      <c r="Q3831" s="1" t="s">
        <v>247</v>
      </c>
      <c r="R3831" s="1" t="s">
        <v>19007</v>
      </c>
      <c r="S3831" s="1" t="s">
        <v>18969</v>
      </c>
      <c r="T3831" s="1" t="s">
        <v>19008</v>
      </c>
      <c r="U3831" s="1" t="s">
        <v>19009</v>
      </c>
      <c r="V3831" s="18">
        <v>7.8288657407407412</v>
      </c>
      <c r="W3831" s="18">
        <v>7.8361574074074074</v>
      </c>
      <c r="X3831" s="18">
        <v>7.2916666666666668E-3</v>
      </c>
    </row>
    <row r="3832" spans="1:24" x14ac:dyDescent="0.2">
      <c r="A3832" s="1" t="s">
        <v>16457</v>
      </c>
      <c r="B3832" s="1" t="s">
        <v>115</v>
      </c>
      <c r="C3832" s="1" t="s">
        <v>20</v>
      </c>
      <c r="D3832" s="1" t="s">
        <v>243</v>
      </c>
      <c r="E3832" s="1" t="s">
        <v>65</v>
      </c>
      <c r="F3832" s="1" t="s">
        <v>405</v>
      </c>
      <c r="G3832" s="1" t="s">
        <v>116</v>
      </c>
      <c r="H3832" s="1" t="s">
        <v>40</v>
      </c>
      <c r="I3832" s="1" t="s">
        <v>117</v>
      </c>
      <c r="J3832" s="1" t="s">
        <v>81</v>
      </c>
      <c r="K3832" s="1" t="s">
        <v>111</v>
      </c>
      <c r="L3832" s="1" t="s">
        <v>16461</v>
      </c>
      <c r="M3832" s="1" t="s">
        <v>19010</v>
      </c>
      <c r="N3832" s="1" t="s">
        <v>19011</v>
      </c>
      <c r="O3832" s="1" t="s">
        <v>122</v>
      </c>
      <c r="P3832" s="1" t="s">
        <v>246</v>
      </c>
      <c r="Q3832" s="1" t="s">
        <v>247</v>
      </c>
      <c r="R3832" s="1" t="s">
        <v>19012</v>
      </c>
      <c r="S3832" s="1" t="s">
        <v>18969</v>
      </c>
      <c r="T3832" s="1" t="s">
        <v>19013</v>
      </c>
      <c r="U3832" s="1" t="s">
        <v>19014</v>
      </c>
      <c r="V3832" s="18">
        <v>9.2592592592592588E-5</v>
      </c>
      <c r="W3832" s="18">
        <v>0.33217592592592593</v>
      </c>
      <c r="X3832" s="18">
        <v>0.33208333333333334</v>
      </c>
    </row>
    <row r="3833" spans="1:24" hidden="1" x14ac:dyDescent="0.2">
      <c r="A3833" s="1" t="s">
        <v>16359</v>
      </c>
      <c r="B3833" s="1" t="s">
        <v>124</v>
      </c>
      <c r="C3833" s="1" t="s">
        <v>18</v>
      </c>
      <c r="D3833" s="1" t="s">
        <v>277</v>
      </c>
      <c r="E3833" s="1" t="s">
        <v>58</v>
      </c>
      <c r="F3833" s="1" t="s">
        <v>125</v>
      </c>
      <c r="G3833" s="1" t="s">
        <v>123</v>
      </c>
      <c r="H3833" s="1" t="s">
        <v>50</v>
      </c>
      <c r="I3833" s="1" t="s">
        <v>109</v>
      </c>
      <c r="J3833" s="1" t="s">
        <v>80</v>
      </c>
      <c r="K3833" s="1" t="s">
        <v>121</v>
      </c>
      <c r="L3833" s="1" t="s">
        <v>16362</v>
      </c>
      <c r="M3833" s="1" t="s">
        <v>19015</v>
      </c>
      <c r="N3833" s="1" t="s">
        <v>19015</v>
      </c>
      <c r="O3833" s="1" t="s">
        <v>122</v>
      </c>
      <c r="P3833" s="1" t="s">
        <v>278</v>
      </c>
      <c r="Q3833" s="1" t="s">
        <v>278</v>
      </c>
      <c r="R3833" s="1" t="s">
        <v>19016</v>
      </c>
      <c r="S3833" s="1" t="s">
        <v>18969</v>
      </c>
      <c r="T3833" s="1" t="s">
        <v>19017</v>
      </c>
      <c r="V3833" s="18">
        <v>0.94261574074074073</v>
      </c>
      <c r="W3833" s="18">
        <v>0.9865856481481482</v>
      </c>
      <c r="X3833" s="18">
        <v>4.3969907407407409E-2</v>
      </c>
    </row>
    <row r="3834" spans="1:24" x14ac:dyDescent="0.2">
      <c r="A3834" s="1" t="s">
        <v>16354</v>
      </c>
      <c r="B3834" s="1" t="s">
        <v>112</v>
      </c>
      <c r="C3834" s="1" t="s">
        <v>18</v>
      </c>
      <c r="D3834" s="1" t="s">
        <v>18</v>
      </c>
      <c r="E3834" s="1" t="s">
        <v>499</v>
      </c>
      <c r="F3834" s="1" t="s">
        <v>1770</v>
      </c>
      <c r="G3834" s="1" t="s">
        <v>110</v>
      </c>
      <c r="H3834" s="1" t="s">
        <v>50</v>
      </c>
      <c r="I3834" s="1" t="s">
        <v>109</v>
      </c>
      <c r="J3834" s="1" t="s">
        <v>81</v>
      </c>
      <c r="K3834" s="1" t="s">
        <v>111</v>
      </c>
      <c r="L3834" s="1" t="s">
        <v>16358</v>
      </c>
      <c r="M3834" s="1" t="s">
        <v>19018</v>
      </c>
      <c r="N3834" s="1" t="s">
        <v>19019</v>
      </c>
      <c r="O3834" s="1" t="s">
        <v>122</v>
      </c>
      <c r="P3834" s="1" t="s">
        <v>266</v>
      </c>
      <c r="Q3834" s="1" t="s">
        <v>267</v>
      </c>
      <c r="R3834" s="1" t="s">
        <v>19020</v>
      </c>
      <c r="S3834" s="1" t="s">
        <v>18969</v>
      </c>
      <c r="T3834" s="1" t="s">
        <v>6115</v>
      </c>
      <c r="U3834" s="1" t="s">
        <v>6891</v>
      </c>
      <c r="V3834" s="18">
        <v>0</v>
      </c>
      <c r="W3834" s="18">
        <v>2.7546296296296298E-2</v>
      </c>
      <c r="X3834" s="18">
        <v>2.7546296296296298E-2</v>
      </c>
    </row>
    <row r="3835" spans="1:24" hidden="1" x14ac:dyDescent="0.2">
      <c r="A3835" s="1" t="s">
        <v>19021</v>
      </c>
      <c r="B3835" s="1" t="s">
        <v>132</v>
      </c>
      <c r="C3835" s="1" t="s">
        <v>256</v>
      </c>
      <c r="D3835" s="1" t="s">
        <v>257</v>
      </c>
      <c r="E3835" s="1" t="s">
        <v>258</v>
      </c>
      <c r="F3835" s="1" t="s">
        <v>461</v>
      </c>
      <c r="G3835" s="1" t="s">
        <v>116</v>
      </c>
      <c r="H3835" s="1" t="s">
        <v>40</v>
      </c>
      <c r="I3835" s="1" t="s">
        <v>117</v>
      </c>
      <c r="J3835" s="1" t="s">
        <v>81</v>
      </c>
      <c r="K3835" s="1" t="s">
        <v>129</v>
      </c>
      <c r="L3835" s="1" t="s">
        <v>6133</v>
      </c>
      <c r="M3835" s="1" t="s">
        <v>19022</v>
      </c>
      <c r="N3835" s="1" t="s">
        <v>19023</v>
      </c>
      <c r="O3835" s="1" t="s">
        <v>122</v>
      </c>
      <c r="P3835" s="1" t="s">
        <v>199</v>
      </c>
      <c r="Q3835" s="1" t="s">
        <v>115</v>
      </c>
      <c r="R3835" s="1" t="s">
        <v>19024</v>
      </c>
      <c r="S3835" s="1" t="s">
        <v>18969</v>
      </c>
      <c r="T3835" s="1" t="s">
        <v>19025</v>
      </c>
      <c r="V3835" s="18">
        <v>0</v>
      </c>
      <c r="W3835" s="18">
        <v>6.5972222222222222E-3</v>
      </c>
      <c r="X3835" s="18">
        <v>6.5972222222222222E-3</v>
      </c>
    </row>
    <row r="3836" spans="1:24" hidden="1" x14ac:dyDescent="0.2">
      <c r="A3836" s="1" t="s">
        <v>19026</v>
      </c>
      <c r="B3836" s="1" t="s">
        <v>173</v>
      </c>
      <c r="C3836" s="1" t="s">
        <v>242</v>
      </c>
      <c r="D3836" s="1" t="s">
        <v>251</v>
      </c>
      <c r="E3836" s="1" t="s">
        <v>352</v>
      </c>
      <c r="F3836" s="1" t="s">
        <v>389</v>
      </c>
      <c r="G3836" s="1" t="s">
        <v>110</v>
      </c>
      <c r="H3836" s="1" t="s">
        <v>50</v>
      </c>
      <c r="I3836" s="1" t="s">
        <v>109</v>
      </c>
      <c r="J3836" s="1" t="s">
        <v>4186</v>
      </c>
      <c r="K3836" s="1" t="s">
        <v>114</v>
      </c>
      <c r="L3836" s="1" t="s">
        <v>19027</v>
      </c>
      <c r="M3836" s="1" t="s">
        <v>19028</v>
      </c>
      <c r="N3836" s="1" t="s">
        <v>19029</v>
      </c>
      <c r="O3836" s="1" t="s">
        <v>122</v>
      </c>
      <c r="P3836" s="1" t="s">
        <v>246</v>
      </c>
      <c r="Q3836" s="1" t="s">
        <v>247</v>
      </c>
      <c r="R3836" s="1" t="s">
        <v>19030</v>
      </c>
      <c r="S3836" s="1" t="s">
        <v>18969</v>
      </c>
      <c r="T3836" s="1" t="s">
        <v>6625</v>
      </c>
      <c r="U3836" s="1" t="s">
        <v>19031</v>
      </c>
      <c r="V3836" s="18">
        <v>0</v>
      </c>
      <c r="W3836" s="18">
        <v>0</v>
      </c>
      <c r="X3836" s="18">
        <v>0</v>
      </c>
    </row>
    <row r="3837" spans="1:24" x14ac:dyDescent="0.2">
      <c r="A3837" s="1" t="s">
        <v>16472</v>
      </c>
      <c r="B3837" s="1" t="s">
        <v>112</v>
      </c>
      <c r="C3837" s="1" t="s">
        <v>18</v>
      </c>
      <c r="D3837" s="1" t="s">
        <v>242</v>
      </c>
      <c r="E3837" s="1" t="s">
        <v>61</v>
      </c>
      <c r="F3837" s="1" t="s">
        <v>453</v>
      </c>
      <c r="G3837" s="1" t="s">
        <v>110</v>
      </c>
      <c r="H3837" s="1" t="s">
        <v>50</v>
      </c>
      <c r="I3837" s="1" t="s">
        <v>109</v>
      </c>
      <c r="J3837" s="1" t="s">
        <v>81</v>
      </c>
      <c r="K3837" s="1" t="s">
        <v>111</v>
      </c>
      <c r="L3837" s="1" t="s">
        <v>16476</v>
      </c>
      <c r="M3837" s="1" t="s">
        <v>19032</v>
      </c>
      <c r="N3837" s="1" t="s">
        <v>19033</v>
      </c>
      <c r="O3837" s="1" t="s">
        <v>122</v>
      </c>
      <c r="P3837" s="1" t="s">
        <v>266</v>
      </c>
      <c r="Q3837" s="1" t="s">
        <v>267</v>
      </c>
      <c r="R3837" s="1" t="s">
        <v>19034</v>
      </c>
      <c r="S3837" s="1" t="s">
        <v>18969</v>
      </c>
      <c r="T3837" s="1" t="s">
        <v>16476</v>
      </c>
      <c r="U3837" s="1" t="s">
        <v>16476</v>
      </c>
      <c r="V3837" s="18">
        <v>0</v>
      </c>
      <c r="W3837" s="18">
        <v>2.1759259259259258E-3</v>
      </c>
      <c r="X3837" s="18">
        <v>2.1759259259259258E-3</v>
      </c>
    </row>
    <row r="3838" spans="1:24" x14ac:dyDescent="0.2">
      <c r="A3838" s="1" t="s">
        <v>16477</v>
      </c>
      <c r="B3838" s="1" t="s">
        <v>112</v>
      </c>
      <c r="C3838" s="1" t="s">
        <v>18</v>
      </c>
      <c r="D3838" s="1" t="s">
        <v>242</v>
      </c>
      <c r="E3838" s="1" t="s">
        <v>61</v>
      </c>
      <c r="F3838" s="1" t="s">
        <v>453</v>
      </c>
      <c r="G3838" s="1" t="s">
        <v>110</v>
      </c>
      <c r="H3838" s="1" t="s">
        <v>50</v>
      </c>
      <c r="I3838" s="1" t="s">
        <v>109</v>
      </c>
      <c r="J3838" s="1" t="s">
        <v>81</v>
      </c>
      <c r="K3838" s="1" t="s">
        <v>111</v>
      </c>
      <c r="L3838" s="1" t="s">
        <v>16481</v>
      </c>
      <c r="M3838" s="1" t="s">
        <v>19035</v>
      </c>
      <c r="N3838" s="1" t="s">
        <v>19036</v>
      </c>
      <c r="O3838" s="1" t="s">
        <v>122</v>
      </c>
      <c r="P3838" s="1" t="s">
        <v>266</v>
      </c>
      <c r="Q3838" s="1" t="s">
        <v>267</v>
      </c>
      <c r="R3838" s="1" t="s">
        <v>19037</v>
      </c>
      <c r="S3838" s="1" t="s">
        <v>18969</v>
      </c>
      <c r="T3838" s="1" t="s">
        <v>16481</v>
      </c>
      <c r="U3838" s="1" t="s">
        <v>16481</v>
      </c>
      <c r="V3838" s="18">
        <v>0</v>
      </c>
      <c r="W3838" s="18">
        <v>2.4421296296296296E-3</v>
      </c>
      <c r="X3838" s="18">
        <v>2.4421296296296296E-3</v>
      </c>
    </row>
    <row r="3839" spans="1:24" hidden="1" x14ac:dyDescent="0.2">
      <c r="A3839" s="1" t="s">
        <v>19038</v>
      </c>
      <c r="B3839" s="1" t="s">
        <v>132</v>
      </c>
      <c r="C3839" s="1" t="s">
        <v>250</v>
      </c>
      <c r="D3839" s="1" t="s">
        <v>251</v>
      </c>
      <c r="E3839" s="1" t="s">
        <v>252</v>
      </c>
      <c r="F3839" s="1" t="s">
        <v>253</v>
      </c>
      <c r="G3839" s="1" t="s">
        <v>159</v>
      </c>
      <c r="H3839" s="1" t="s">
        <v>36</v>
      </c>
      <c r="I3839" s="1" t="s">
        <v>84</v>
      </c>
      <c r="J3839" s="1" t="s">
        <v>81</v>
      </c>
      <c r="K3839" s="1" t="s">
        <v>129</v>
      </c>
      <c r="L3839" s="1" t="s">
        <v>17269</v>
      </c>
      <c r="M3839" s="1" t="s">
        <v>19039</v>
      </c>
      <c r="N3839" s="1" t="s">
        <v>19040</v>
      </c>
      <c r="O3839" s="1" t="s">
        <v>122</v>
      </c>
      <c r="P3839" s="1" t="s">
        <v>246</v>
      </c>
      <c r="Q3839" s="1" t="s">
        <v>247</v>
      </c>
      <c r="R3839" s="1" t="s">
        <v>19041</v>
      </c>
      <c r="S3839" s="1" t="s">
        <v>18969</v>
      </c>
      <c r="T3839" s="1" t="s">
        <v>17269</v>
      </c>
      <c r="U3839" s="1" t="s">
        <v>270</v>
      </c>
      <c r="V3839" s="18">
        <v>3.1377314814814816E-2</v>
      </c>
      <c r="W3839" s="18">
        <v>3.2743055555555553E-2</v>
      </c>
      <c r="X3839" s="18">
        <v>1.3657407407407407E-3</v>
      </c>
    </row>
    <row r="3840" spans="1:24" hidden="1" x14ac:dyDescent="0.2">
      <c r="A3840" s="1" t="s">
        <v>19042</v>
      </c>
      <c r="B3840" s="1" t="s">
        <v>132</v>
      </c>
      <c r="C3840" s="1" t="s">
        <v>250</v>
      </c>
      <c r="D3840" s="1" t="s">
        <v>251</v>
      </c>
      <c r="E3840" s="1" t="s">
        <v>289</v>
      </c>
      <c r="F3840" s="1" t="s">
        <v>290</v>
      </c>
      <c r="G3840" s="1" t="s">
        <v>110</v>
      </c>
      <c r="H3840" s="1" t="s">
        <v>50</v>
      </c>
      <c r="I3840" s="1" t="s">
        <v>109</v>
      </c>
      <c r="J3840" s="1" t="s">
        <v>81</v>
      </c>
      <c r="K3840" s="1" t="s">
        <v>129</v>
      </c>
      <c r="L3840" s="1" t="s">
        <v>254</v>
      </c>
      <c r="M3840" s="1" t="s">
        <v>19043</v>
      </c>
      <c r="N3840" s="1" t="s">
        <v>19044</v>
      </c>
      <c r="O3840" s="1" t="s">
        <v>122</v>
      </c>
      <c r="P3840" s="1" t="s">
        <v>246</v>
      </c>
      <c r="Q3840" s="1" t="s">
        <v>247</v>
      </c>
      <c r="R3840" s="1" t="s">
        <v>19045</v>
      </c>
      <c r="S3840" s="1" t="s">
        <v>18969</v>
      </c>
      <c r="T3840" s="1" t="s">
        <v>254</v>
      </c>
      <c r="U3840" s="1" t="s">
        <v>17569</v>
      </c>
      <c r="V3840" s="18">
        <v>6.0034722222222225E-2</v>
      </c>
      <c r="W3840" s="18">
        <v>6.0914351851851851E-2</v>
      </c>
      <c r="X3840" s="18">
        <v>8.7962962962962962E-4</v>
      </c>
    </row>
    <row r="3841" spans="1:24" hidden="1" x14ac:dyDescent="0.2">
      <c r="A3841" s="1" t="s">
        <v>19046</v>
      </c>
      <c r="B3841" s="1" t="s">
        <v>164</v>
      </c>
      <c r="C3841" s="1" t="s">
        <v>295</v>
      </c>
      <c r="D3841" s="1" t="s">
        <v>296</v>
      </c>
      <c r="E3841" s="1" t="s">
        <v>297</v>
      </c>
      <c r="F3841" s="1" t="s">
        <v>298</v>
      </c>
      <c r="G3841" s="1" t="s">
        <v>110</v>
      </c>
      <c r="H3841" s="1" t="s">
        <v>50</v>
      </c>
      <c r="I3841" s="1" t="s">
        <v>109</v>
      </c>
      <c r="J3841" s="1" t="s">
        <v>4186</v>
      </c>
      <c r="K3841" s="1" t="s">
        <v>129</v>
      </c>
      <c r="L3841" s="1" t="s">
        <v>5789</v>
      </c>
      <c r="M3841" s="1" t="s">
        <v>19047</v>
      </c>
      <c r="N3841" s="1" t="s">
        <v>19048</v>
      </c>
      <c r="O3841" s="1" t="s">
        <v>122</v>
      </c>
      <c r="P3841" s="1" t="s">
        <v>266</v>
      </c>
      <c r="Q3841" s="1" t="s">
        <v>283</v>
      </c>
      <c r="R3841" s="1" t="s">
        <v>19049</v>
      </c>
      <c r="S3841" s="1" t="s">
        <v>18969</v>
      </c>
      <c r="V3841" s="18">
        <v>0</v>
      </c>
      <c r="W3841" s="18">
        <v>0</v>
      </c>
      <c r="X3841" s="18">
        <v>0</v>
      </c>
    </row>
    <row r="3842" spans="1:24" hidden="1" x14ac:dyDescent="0.2">
      <c r="A3842" s="1" t="s">
        <v>19050</v>
      </c>
      <c r="B3842" s="1" t="s">
        <v>173</v>
      </c>
      <c r="C3842" s="1" t="s">
        <v>242</v>
      </c>
      <c r="D3842" s="1" t="s">
        <v>251</v>
      </c>
      <c r="E3842" s="1" t="s">
        <v>352</v>
      </c>
      <c r="F3842" s="1" t="s">
        <v>389</v>
      </c>
      <c r="G3842" s="1" t="s">
        <v>110</v>
      </c>
      <c r="H3842" s="1" t="s">
        <v>50</v>
      </c>
      <c r="I3842" s="1" t="s">
        <v>109</v>
      </c>
      <c r="J3842" s="1" t="s">
        <v>4186</v>
      </c>
      <c r="K3842" s="1" t="s">
        <v>114</v>
      </c>
      <c r="L3842" s="1" t="s">
        <v>19051</v>
      </c>
      <c r="M3842" s="1" t="s">
        <v>19052</v>
      </c>
      <c r="N3842" s="1" t="s">
        <v>19053</v>
      </c>
      <c r="O3842" s="1" t="s">
        <v>122</v>
      </c>
      <c r="P3842" s="1" t="s">
        <v>246</v>
      </c>
      <c r="Q3842" s="1" t="s">
        <v>247</v>
      </c>
      <c r="R3842" s="1" t="s">
        <v>19054</v>
      </c>
      <c r="S3842" s="1" t="s">
        <v>18969</v>
      </c>
      <c r="T3842" s="1" t="s">
        <v>6808</v>
      </c>
      <c r="U3842" s="1" t="s">
        <v>6809</v>
      </c>
      <c r="V3842" s="18">
        <v>0</v>
      </c>
      <c r="W3842" s="18">
        <v>0</v>
      </c>
      <c r="X3842" s="18">
        <v>0</v>
      </c>
    </row>
    <row r="3843" spans="1:24" x14ac:dyDescent="0.2">
      <c r="A3843" s="1" t="s">
        <v>16363</v>
      </c>
      <c r="B3843" s="1" t="s">
        <v>115</v>
      </c>
      <c r="C3843" s="1" t="s">
        <v>20</v>
      </c>
      <c r="D3843" s="1" t="s">
        <v>243</v>
      </c>
      <c r="E3843" s="1" t="s">
        <v>69</v>
      </c>
      <c r="F3843" s="1" t="s">
        <v>151</v>
      </c>
      <c r="G3843" s="1" t="s">
        <v>116</v>
      </c>
      <c r="H3843" s="1" t="s">
        <v>40</v>
      </c>
      <c r="I3843" s="1" t="s">
        <v>117</v>
      </c>
      <c r="J3843" s="1" t="s">
        <v>81</v>
      </c>
      <c r="K3843" s="1" t="s">
        <v>111</v>
      </c>
      <c r="L3843" s="1" t="s">
        <v>16367</v>
      </c>
      <c r="M3843" s="1" t="s">
        <v>19055</v>
      </c>
      <c r="N3843" s="1" t="s">
        <v>19056</v>
      </c>
      <c r="O3843" s="1" t="s">
        <v>122</v>
      </c>
      <c r="P3843" s="1" t="s">
        <v>246</v>
      </c>
      <c r="Q3843" s="1" t="s">
        <v>247</v>
      </c>
      <c r="R3843" s="1" t="s">
        <v>19057</v>
      </c>
      <c r="S3843" s="1" t="s">
        <v>18969</v>
      </c>
      <c r="T3843" s="1" t="s">
        <v>19058</v>
      </c>
      <c r="V3843" s="18">
        <v>1.4964930555555556</v>
      </c>
      <c r="W3843" s="18">
        <v>1.5149074074074074</v>
      </c>
      <c r="X3843" s="18">
        <v>1.8414351851851852E-2</v>
      </c>
    </row>
    <row r="3844" spans="1:24" hidden="1" x14ac:dyDescent="0.2">
      <c r="A3844" s="1" t="s">
        <v>19059</v>
      </c>
      <c r="B3844" s="1" t="s">
        <v>132</v>
      </c>
      <c r="C3844" s="1" t="s">
        <v>251</v>
      </c>
      <c r="D3844" s="1" t="s">
        <v>374</v>
      </c>
      <c r="E3844" s="1" t="s">
        <v>297</v>
      </c>
      <c r="F3844" s="1" t="s">
        <v>442</v>
      </c>
      <c r="G3844" s="1" t="s">
        <v>116</v>
      </c>
      <c r="H3844" s="1" t="s">
        <v>40</v>
      </c>
      <c r="I3844" s="1" t="s">
        <v>117</v>
      </c>
      <c r="J3844" s="1" t="s">
        <v>81</v>
      </c>
      <c r="K3844" s="1" t="s">
        <v>150</v>
      </c>
      <c r="L3844" s="1" t="s">
        <v>8996</v>
      </c>
      <c r="M3844" s="1" t="s">
        <v>19060</v>
      </c>
      <c r="N3844" s="1" t="s">
        <v>19061</v>
      </c>
      <c r="O3844" s="1" t="s">
        <v>122</v>
      </c>
      <c r="P3844" s="1" t="s">
        <v>246</v>
      </c>
      <c r="Q3844" s="1" t="s">
        <v>247</v>
      </c>
      <c r="R3844" s="1" t="s">
        <v>19062</v>
      </c>
      <c r="S3844" s="1" t="s">
        <v>18969</v>
      </c>
      <c r="T3844" s="1" t="s">
        <v>19063</v>
      </c>
      <c r="U3844" s="1" t="s">
        <v>262</v>
      </c>
      <c r="V3844" s="18">
        <v>1.2800925925925926E-2</v>
      </c>
      <c r="W3844" s="18">
        <v>1.8553240740740742E-2</v>
      </c>
      <c r="X3844" s="18">
        <v>5.7523148148148151E-3</v>
      </c>
    </row>
    <row r="3845" spans="1:24" hidden="1" x14ac:dyDescent="0.2">
      <c r="A3845" s="1" t="s">
        <v>19064</v>
      </c>
      <c r="B3845" s="1" t="s">
        <v>132</v>
      </c>
      <c r="C3845" s="1" t="s">
        <v>242</v>
      </c>
      <c r="D3845" s="1" t="s">
        <v>251</v>
      </c>
      <c r="E3845" s="1" t="s">
        <v>281</v>
      </c>
      <c r="F3845" s="1" t="s">
        <v>282</v>
      </c>
      <c r="G3845" s="1" t="s">
        <v>110</v>
      </c>
      <c r="H3845" s="1" t="s">
        <v>50</v>
      </c>
      <c r="I3845" s="1" t="s">
        <v>109</v>
      </c>
      <c r="J3845" s="1" t="s">
        <v>4186</v>
      </c>
      <c r="K3845" s="1" t="s">
        <v>114</v>
      </c>
      <c r="L3845" s="1" t="s">
        <v>6121</v>
      </c>
      <c r="M3845" s="1" t="s">
        <v>19065</v>
      </c>
      <c r="N3845" s="1" t="s">
        <v>19066</v>
      </c>
      <c r="O3845" s="1" t="s">
        <v>122</v>
      </c>
      <c r="P3845" s="1" t="s">
        <v>266</v>
      </c>
      <c r="Q3845" s="1" t="s">
        <v>283</v>
      </c>
      <c r="R3845" s="1" t="s">
        <v>19067</v>
      </c>
      <c r="S3845" s="1" t="s">
        <v>18969</v>
      </c>
      <c r="T3845" s="1" t="s">
        <v>6125</v>
      </c>
      <c r="U3845" s="1" t="s">
        <v>14296</v>
      </c>
      <c r="V3845" s="18">
        <v>0</v>
      </c>
      <c r="W3845" s="18">
        <v>0</v>
      </c>
      <c r="X3845" s="18">
        <v>0</v>
      </c>
    </row>
    <row r="3846" spans="1:24" hidden="1" x14ac:dyDescent="0.2">
      <c r="A3846" s="1" t="s">
        <v>19068</v>
      </c>
      <c r="B3846" s="1" t="s">
        <v>132</v>
      </c>
      <c r="C3846" s="1" t="s">
        <v>256</v>
      </c>
      <c r="D3846" s="1" t="s">
        <v>257</v>
      </c>
      <c r="E3846" s="1" t="s">
        <v>258</v>
      </c>
      <c r="F3846" s="1" t="s">
        <v>174</v>
      </c>
      <c r="G3846" s="1" t="s">
        <v>116</v>
      </c>
      <c r="H3846" s="1" t="s">
        <v>40</v>
      </c>
      <c r="I3846" s="1" t="s">
        <v>117</v>
      </c>
      <c r="J3846" s="1" t="s">
        <v>81</v>
      </c>
      <c r="K3846" s="1" t="s">
        <v>13039</v>
      </c>
      <c r="L3846" s="1" t="s">
        <v>13040</v>
      </c>
      <c r="M3846" s="1" t="s">
        <v>19069</v>
      </c>
      <c r="N3846" s="1" t="s">
        <v>19070</v>
      </c>
      <c r="O3846" s="1" t="s">
        <v>122</v>
      </c>
      <c r="P3846" s="1" t="s">
        <v>199</v>
      </c>
      <c r="Q3846" s="1" t="s">
        <v>115</v>
      </c>
      <c r="R3846" s="1" t="s">
        <v>19071</v>
      </c>
      <c r="S3846" s="1" t="s">
        <v>18969</v>
      </c>
      <c r="T3846" s="1" t="s">
        <v>19072</v>
      </c>
      <c r="V3846" s="18">
        <v>3.4560185185185187E-2</v>
      </c>
      <c r="W3846" s="18">
        <v>5.0729166666666665E-2</v>
      </c>
      <c r="X3846" s="18">
        <v>1.6168981481481482E-2</v>
      </c>
    </row>
    <row r="3847" spans="1:24" hidden="1" x14ac:dyDescent="0.2">
      <c r="A3847" s="1" t="s">
        <v>19073</v>
      </c>
      <c r="B3847" s="1" t="s">
        <v>132</v>
      </c>
      <c r="C3847" s="1" t="s">
        <v>256</v>
      </c>
      <c r="D3847" s="1" t="s">
        <v>257</v>
      </c>
      <c r="E3847" s="1" t="s">
        <v>258</v>
      </c>
      <c r="F3847" s="1" t="s">
        <v>174</v>
      </c>
      <c r="G3847" s="1" t="s">
        <v>116</v>
      </c>
      <c r="H3847" s="1" t="s">
        <v>40</v>
      </c>
      <c r="I3847" s="1" t="s">
        <v>117</v>
      </c>
      <c r="J3847" s="1" t="s">
        <v>81</v>
      </c>
      <c r="K3847" s="1" t="s">
        <v>129</v>
      </c>
      <c r="L3847" s="1" t="s">
        <v>264</v>
      </c>
      <c r="M3847" s="1" t="s">
        <v>19074</v>
      </c>
      <c r="N3847" s="1" t="s">
        <v>19075</v>
      </c>
      <c r="O3847" s="1" t="s">
        <v>122</v>
      </c>
      <c r="P3847" s="1" t="s">
        <v>199</v>
      </c>
      <c r="Q3847" s="1" t="s">
        <v>115</v>
      </c>
      <c r="R3847" s="1" t="s">
        <v>19076</v>
      </c>
      <c r="S3847" s="1" t="s">
        <v>18969</v>
      </c>
      <c r="T3847" s="1" t="s">
        <v>19077</v>
      </c>
      <c r="V3847" s="18">
        <v>9.5567129629629627E-2</v>
      </c>
      <c r="W3847" s="18">
        <v>0.14446759259259259</v>
      </c>
      <c r="X3847" s="18">
        <v>4.8900462962962965E-2</v>
      </c>
    </row>
    <row r="3848" spans="1:24" hidden="1" x14ac:dyDescent="0.2">
      <c r="A3848" s="1" t="s">
        <v>19078</v>
      </c>
      <c r="B3848" s="1" t="s">
        <v>132</v>
      </c>
      <c r="C3848" s="1" t="s">
        <v>250</v>
      </c>
      <c r="D3848" s="1" t="s">
        <v>251</v>
      </c>
      <c r="E3848" s="1" t="s">
        <v>289</v>
      </c>
      <c r="F3848" s="1" t="s">
        <v>290</v>
      </c>
      <c r="G3848" s="1" t="s">
        <v>110</v>
      </c>
      <c r="H3848" s="1" t="s">
        <v>50</v>
      </c>
      <c r="I3848" s="1" t="s">
        <v>109</v>
      </c>
      <c r="J3848" s="1" t="s">
        <v>81</v>
      </c>
      <c r="K3848" s="1" t="s">
        <v>129</v>
      </c>
      <c r="L3848" s="1" t="s">
        <v>9042</v>
      </c>
      <c r="M3848" s="1" t="s">
        <v>19079</v>
      </c>
      <c r="N3848" s="1" t="s">
        <v>19080</v>
      </c>
      <c r="O3848" s="1" t="s">
        <v>122</v>
      </c>
      <c r="P3848" s="1" t="s">
        <v>246</v>
      </c>
      <c r="Q3848" s="1" t="s">
        <v>247</v>
      </c>
      <c r="R3848" s="1" t="s">
        <v>19081</v>
      </c>
      <c r="S3848" s="1" t="s">
        <v>18969</v>
      </c>
      <c r="T3848" s="1" t="s">
        <v>9042</v>
      </c>
      <c r="U3848" s="1" t="s">
        <v>369</v>
      </c>
      <c r="V3848" s="18">
        <v>4.6261574074074073E-2</v>
      </c>
      <c r="W3848" s="18">
        <v>4.7025462962962963E-2</v>
      </c>
      <c r="X3848" s="18">
        <v>7.6388888888888893E-4</v>
      </c>
    </row>
    <row r="3849" spans="1:24" x14ac:dyDescent="0.2">
      <c r="A3849" s="1" t="s">
        <v>16482</v>
      </c>
      <c r="B3849" s="1" t="s">
        <v>112</v>
      </c>
      <c r="C3849" s="1" t="s">
        <v>18</v>
      </c>
      <c r="D3849" s="1" t="s">
        <v>18</v>
      </c>
      <c r="E3849" s="1" t="s">
        <v>499</v>
      </c>
      <c r="F3849" s="1" t="s">
        <v>1770</v>
      </c>
      <c r="G3849" s="1" t="s">
        <v>110</v>
      </c>
      <c r="H3849" s="1" t="s">
        <v>50</v>
      </c>
      <c r="I3849" s="1" t="s">
        <v>109</v>
      </c>
      <c r="J3849" s="1" t="s">
        <v>81</v>
      </c>
      <c r="K3849" s="1" t="s">
        <v>111</v>
      </c>
      <c r="L3849" s="1" t="s">
        <v>16486</v>
      </c>
      <c r="M3849" s="1" t="s">
        <v>19082</v>
      </c>
      <c r="N3849" s="1" t="s">
        <v>19083</v>
      </c>
      <c r="O3849" s="1" t="s">
        <v>122</v>
      </c>
      <c r="P3849" s="1" t="s">
        <v>266</v>
      </c>
      <c r="Q3849" s="1" t="s">
        <v>267</v>
      </c>
      <c r="R3849" s="1" t="s">
        <v>19084</v>
      </c>
      <c r="S3849" s="1" t="s">
        <v>18969</v>
      </c>
      <c r="T3849" s="1" t="s">
        <v>19085</v>
      </c>
      <c r="U3849" s="1" t="s">
        <v>6339</v>
      </c>
      <c r="V3849" s="18">
        <v>0</v>
      </c>
      <c r="W3849" s="18">
        <v>1.2268518518518518E-3</v>
      </c>
      <c r="X3849" s="18">
        <v>1.2268518518518518E-3</v>
      </c>
    </row>
    <row r="3850" spans="1:24" hidden="1" x14ac:dyDescent="0.2">
      <c r="A3850" s="1" t="s">
        <v>19086</v>
      </c>
      <c r="B3850" s="1" t="s">
        <v>164</v>
      </c>
      <c r="C3850" s="1" t="s">
        <v>295</v>
      </c>
      <c r="D3850" s="1" t="s">
        <v>296</v>
      </c>
      <c r="E3850" s="1" t="s">
        <v>297</v>
      </c>
      <c r="F3850" s="1" t="s">
        <v>298</v>
      </c>
      <c r="G3850" s="1" t="s">
        <v>110</v>
      </c>
      <c r="H3850" s="1" t="s">
        <v>50</v>
      </c>
      <c r="I3850" s="1" t="s">
        <v>109</v>
      </c>
      <c r="J3850" s="1" t="s">
        <v>4186</v>
      </c>
      <c r="K3850" s="1" t="s">
        <v>129</v>
      </c>
      <c r="L3850" s="1" t="s">
        <v>299</v>
      </c>
      <c r="M3850" s="1" t="s">
        <v>19087</v>
      </c>
      <c r="N3850" s="1" t="s">
        <v>19088</v>
      </c>
      <c r="O3850" s="1" t="s">
        <v>122</v>
      </c>
      <c r="P3850" s="1" t="s">
        <v>266</v>
      </c>
      <c r="Q3850" s="1" t="s">
        <v>283</v>
      </c>
      <c r="R3850" s="1" t="s">
        <v>19089</v>
      </c>
      <c r="S3850" s="1" t="s">
        <v>18969</v>
      </c>
      <c r="U3850" s="1" t="s">
        <v>300</v>
      </c>
      <c r="V3850" s="18">
        <v>0</v>
      </c>
      <c r="W3850" s="18">
        <v>0</v>
      </c>
      <c r="X3850" s="18">
        <v>0</v>
      </c>
    </row>
    <row r="3851" spans="1:24" hidden="1" x14ac:dyDescent="0.2">
      <c r="A3851" s="1" t="s">
        <v>16393</v>
      </c>
      <c r="B3851" s="1" t="s">
        <v>115</v>
      </c>
      <c r="C3851" s="1" t="s">
        <v>18</v>
      </c>
      <c r="D3851" s="1" t="s">
        <v>243</v>
      </c>
      <c r="E3851" s="1" t="s">
        <v>61</v>
      </c>
      <c r="F3851" s="1" t="s">
        <v>405</v>
      </c>
      <c r="G3851" s="1" t="s">
        <v>116</v>
      </c>
      <c r="H3851" s="1" t="s">
        <v>40</v>
      </c>
      <c r="I3851" s="1" t="s">
        <v>117</v>
      </c>
      <c r="J3851" s="1" t="s">
        <v>80</v>
      </c>
      <c r="K3851" s="1" t="s">
        <v>111</v>
      </c>
      <c r="L3851" s="1" t="s">
        <v>16397</v>
      </c>
      <c r="M3851" s="1" t="s">
        <v>19090</v>
      </c>
      <c r="N3851" s="1" t="s">
        <v>19091</v>
      </c>
      <c r="O3851" s="1" t="s">
        <v>122</v>
      </c>
      <c r="P3851" s="1" t="s">
        <v>246</v>
      </c>
      <c r="Q3851" s="1" t="s">
        <v>247</v>
      </c>
      <c r="R3851" s="1" t="s">
        <v>19092</v>
      </c>
      <c r="S3851" s="1" t="s">
        <v>18969</v>
      </c>
      <c r="T3851" s="1" t="s">
        <v>19093</v>
      </c>
      <c r="U3851" s="1" t="s">
        <v>19094</v>
      </c>
      <c r="V3851" s="18">
        <v>4.0425231481481481</v>
      </c>
      <c r="W3851" s="18">
        <v>4.0627893518518521</v>
      </c>
      <c r="X3851" s="18">
        <v>2.0266203703703703E-2</v>
      </c>
    </row>
    <row r="3852" spans="1:24" x14ac:dyDescent="0.2">
      <c r="A3852" s="1" t="s">
        <v>16422</v>
      </c>
      <c r="B3852" s="1" t="s">
        <v>115</v>
      </c>
      <c r="C3852" s="1" t="s">
        <v>18</v>
      </c>
      <c r="D3852" s="1" t="s">
        <v>243</v>
      </c>
      <c r="E3852" s="1" t="s">
        <v>58</v>
      </c>
      <c r="F3852" s="1" t="s">
        <v>191</v>
      </c>
      <c r="G3852" s="1" t="s">
        <v>116</v>
      </c>
      <c r="H3852" s="1" t="s">
        <v>40</v>
      </c>
      <c r="I3852" s="1" t="s">
        <v>117</v>
      </c>
      <c r="J3852" s="1" t="s">
        <v>81</v>
      </c>
      <c r="K3852" s="1" t="s">
        <v>111</v>
      </c>
      <c r="L3852" s="1" t="s">
        <v>16426</v>
      </c>
      <c r="M3852" s="1" t="s">
        <v>19095</v>
      </c>
      <c r="N3852" s="1" t="s">
        <v>19096</v>
      </c>
      <c r="O3852" s="1" t="s">
        <v>122</v>
      </c>
      <c r="P3852" s="1" t="s">
        <v>246</v>
      </c>
      <c r="Q3852" s="1" t="s">
        <v>247</v>
      </c>
      <c r="R3852" s="1" t="s">
        <v>19097</v>
      </c>
      <c r="S3852" s="1" t="s">
        <v>18969</v>
      </c>
      <c r="T3852" s="1" t="s">
        <v>19098</v>
      </c>
      <c r="V3852" s="18">
        <v>0</v>
      </c>
      <c r="W3852" s="18">
        <v>9.2175925925925925E-2</v>
      </c>
      <c r="X3852" s="18">
        <v>9.2175925925925925E-2</v>
      </c>
    </row>
    <row r="3853" spans="1:24" hidden="1" x14ac:dyDescent="0.2">
      <c r="A3853" s="1" t="s">
        <v>19099</v>
      </c>
      <c r="B3853" s="1" t="s">
        <v>132</v>
      </c>
      <c r="C3853" s="1" t="s">
        <v>309</v>
      </c>
      <c r="D3853" s="1" t="s">
        <v>257</v>
      </c>
      <c r="E3853" s="1" t="s">
        <v>407</v>
      </c>
      <c r="F3853" s="1" t="s">
        <v>218</v>
      </c>
      <c r="G3853" s="1" t="s">
        <v>116</v>
      </c>
      <c r="H3853" s="1" t="s">
        <v>40</v>
      </c>
      <c r="I3853" s="1" t="s">
        <v>117</v>
      </c>
      <c r="J3853" s="1" t="s">
        <v>81</v>
      </c>
      <c r="K3853" s="1" t="s">
        <v>19100</v>
      </c>
      <c r="L3853" s="1" t="s">
        <v>19101</v>
      </c>
      <c r="M3853" s="1" t="s">
        <v>19102</v>
      </c>
      <c r="N3853" s="1" t="s">
        <v>19103</v>
      </c>
      <c r="O3853" s="1" t="s">
        <v>122</v>
      </c>
      <c r="P3853" s="1" t="s">
        <v>9240</v>
      </c>
      <c r="Q3853" s="1" t="s">
        <v>230</v>
      </c>
      <c r="R3853" s="1" t="s">
        <v>19104</v>
      </c>
      <c r="S3853" s="1" t="s">
        <v>18969</v>
      </c>
      <c r="T3853" s="1" t="s">
        <v>19105</v>
      </c>
      <c r="U3853" s="1" t="s">
        <v>19106</v>
      </c>
      <c r="V3853" s="18">
        <v>3.3067129629629627E-2</v>
      </c>
      <c r="W3853" s="18">
        <v>13.318333333333333</v>
      </c>
      <c r="X3853" s="18">
        <v>13.285266203703705</v>
      </c>
    </row>
    <row r="3854" spans="1:24" x14ac:dyDescent="0.2">
      <c r="A3854" s="1" t="s">
        <v>16406</v>
      </c>
      <c r="B3854" s="1" t="s">
        <v>115</v>
      </c>
      <c r="C3854" s="1" t="s">
        <v>14</v>
      </c>
      <c r="D3854" s="1" t="s">
        <v>339</v>
      </c>
      <c r="E3854" s="1" t="s">
        <v>49</v>
      </c>
      <c r="F3854" s="1" t="s">
        <v>16411</v>
      </c>
      <c r="G3854" s="1" t="s">
        <v>110</v>
      </c>
      <c r="H3854" s="1" t="s">
        <v>50</v>
      </c>
      <c r="I3854" s="1" t="s">
        <v>109</v>
      </c>
      <c r="J3854" s="1" t="s">
        <v>81</v>
      </c>
      <c r="K3854" s="1" t="s">
        <v>158</v>
      </c>
      <c r="L3854" s="1" t="s">
        <v>16410</v>
      </c>
      <c r="M3854" s="1" t="s">
        <v>19107</v>
      </c>
      <c r="N3854" s="1" t="s">
        <v>19108</v>
      </c>
      <c r="O3854" s="1" t="s">
        <v>122</v>
      </c>
      <c r="P3854" s="1" t="s">
        <v>199</v>
      </c>
      <c r="Q3854" s="1" t="s">
        <v>115</v>
      </c>
      <c r="R3854" s="1" t="s">
        <v>19109</v>
      </c>
      <c r="S3854" s="1" t="s">
        <v>18969</v>
      </c>
      <c r="T3854" s="1" t="s">
        <v>19110</v>
      </c>
      <c r="V3854" s="18">
        <v>2.8935185185185184E-4</v>
      </c>
      <c r="W3854" s="18">
        <v>0.14835648148148148</v>
      </c>
      <c r="X3854" s="18">
        <v>0.14806712962962962</v>
      </c>
    </row>
    <row r="3855" spans="1:24" x14ac:dyDescent="0.2">
      <c r="A3855" s="1" t="s">
        <v>16334</v>
      </c>
      <c r="B3855" s="1" t="s">
        <v>112</v>
      </c>
      <c r="C3855" s="1" t="s">
        <v>18</v>
      </c>
      <c r="D3855" s="1" t="s">
        <v>18</v>
      </c>
      <c r="E3855" s="1" t="s">
        <v>499</v>
      </c>
      <c r="F3855" s="1" t="s">
        <v>1770</v>
      </c>
      <c r="G3855" s="1" t="s">
        <v>110</v>
      </c>
      <c r="H3855" s="1" t="s">
        <v>50</v>
      </c>
      <c r="I3855" s="1" t="s">
        <v>109</v>
      </c>
      <c r="J3855" s="1" t="s">
        <v>81</v>
      </c>
      <c r="K3855" s="1" t="s">
        <v>111</v>
      </c>
      <c r="L3855" s="1" t="s">
        <v>16338</v>
      </c>
      <c r="M3855" s="1" t="s">
        <v>19111</v>
      </c>
      <c r="N3855" s="1" t="s">
        <v>19112</v>
      </c>
      <c r="O3855" s="1" t="s">
        <v>122</v>
      </c>
      <c r="P3855" s="1" t="s">
        <v>266</v>
      </c>
      <c r="Q3855" s="1" t="s">
        <v>267</v>
      </c>
      <c r="R3855" s="1" t="s">
        <v>19113</v>
      </c>
      <c r="S3855" s="1" t="s">
        <v>18969</v>
      </c>
      <c r="T3855" s="1" t="s">
        <v>1987</v>
      </c>
      <c r="U3855" s="1" t="s">
        <v>6339</v>
      </c>
      <c r="V3855" s="18">
        <v>0</v>
      </c>
      <c r="W3855" s="18">
        <v>1.8287037037037037E-3</v>
      </c>
      <c r="X3855" s="18">
        <v>1.8287037037037037E-3</v>
      </c>
    </row>
    <row r="3856" spans="1:24" x14ac:dyDescent="0.2">
      <c r="A3856" s="1" t="s">
        <v>16339</v>
      </c>
      <c r="B3856" s="1" t="s">
        <v>112</v>
      </c>
      <c r="C3856" s="1" t="s">
        <v>18</v>
      </c>
      <c r="D3856" s="1" t="s">
        <v>18</v>
      </c>
      <c r="E3856" s="1" t="s">
        <v>499</v>
      </c>
      <c r="F3856" s="1" t="s">
        <v>1770</v>
      </c>
      <c r="G3856" s="1" t="s">
        <v>110</v>
      </c>
      <c r="H3856" s="1" t="s">
        <v>50</v>
      </c>
      <c r="I3856" s="1" t="s">
        <v>109</v>
      </c>
      <c r="J3856" s="1" t="s">
        <v>81</v>
      </c>
      <c r="K3856" s="1" t="s">
        <v>111</v>
      </c>
      <c r="L3856" s="1" t="s">
        <v>16343</v>
      </c>
      <c r="M3856" s="1" t="s">
        <v>19114</v>
      </c>
      <c r="N3856" s="1" t="s">
        <v>19115</v>
      </c>
      <c r="O3856" s="1" t="s">
        <v>122</v>
      </c>
      <c r="P3856" s="1" t="s">
        <v>266</v>
      </c>
      <c r="Q3856" s="1" t="s">
        <v>267</v>
      </c>
      <c r="R3856" s="1" t="s">
        <v>19116</v>
      </c>
      <c r="S3856" s="1" t="s">
        <v>18969</v>
      </c>
      <c r="T3856" s="1" t="s">
        <v>6115</v>
      </c>
      <c r="U3856" s="1" t="s">
        <v>6891</v>
      </c>
      <c r="V3856" s="18">
        <v>0</v>
      </c>
      <c r="W3856" s="18">
        <v>1.8171296296296297E-3</v>
      </c>
      <c r="X3856" s="18">
        <v>1.8171296296296297E-3</v>
      </c>
    </row>
    <row r="3857" spans="1:24" hidden="1" x14ac:dyDescent="0.2">
      <c r="A3857" s="1" t="s">
        <v>19117</v>
      </c>
      <c r="B3857" s="1" t="s">
        <v>132</v>
      </c>
      <c r="C3857" s="1" t="s">
        <v>250</v>
      </c>
      <c r="D3857" s="1" t="s">
        <v>251</v>
      </c>
      <c r="E3857" s="1" t="s">
        <v>289</v>
      </c>
      <c r="F3857" s="1" t="s">
        <v>290</v>
      </c>
      <c r="G3857" s="1" t="s">
        <v>110</v>
      </c>
      <c r="H3857" s="1" t="s">
        <v>50</v>
      </c>
      <c r="I3857" s="1" t="s">
        <v>109</v>
      </c>
      <c r="J3857" s="1" t="s">
        <v>81</v>
      </c>
      <c r="K3857" s="1" t="s">
        <v>129</v>
      </c>
      <c r="L3857" s="1" t="s">
        <v>19118</v>
      </c>
      <c r="M3857" s="1" t="s">
        <v>19119</v>
      </c>
      <c r="N3857" s="1" t="s">
        <v>19120</v>
      </c>
      <c r="O3857" s="1" t="s">
        <v>122</v>
      </c>
      <c r="P3857" s="1" t="s">
        <v>246</v>
      </c>
      <c r="Q3857" s="1" t="s">
        <v>247</v>
      </c>
      <c r="R3857" s="1" t="s">
        <v>19121</v>
      </c>
      <c r="S3857" s="1" t="s">
        <v>18969</v>
      </c>
      <c r="T3857" s="1" t="s">
        <v>19122</v>
      </c>
      <c r="U3857" s="1" t="s">
        <v>19123</v>
      </c>
      <c r="V3857" s="18">
        <v>1.2407407407407407E-2</v>
      </c>
      <c r="W3857" s="18">
        <v>1.3171296296296296E-2</v>
      </c>
      <c r="X3857" s="18">
        <v>7.6388888888888893E-4</v>
      </c>
    </row>
    <row r="3858" spans="1:24" x14ac:dyDescent="0.2">
      <c r="A3858" s="1" t="s">
        <v>16452</v>
      </c>
      <c r="B3858" s="1" t="s">
        <v>115</v>
      </c>
      <c r="C3858" s="1" t="s">
        <v>18</v>
      </c>
      <c r="D3858" s="1" t="s">
        <v>243</v>
      </c>
      <c r="E3858" s="1" t="s">
        <v>61</v>
      </c>
      <c r="F3858" s="1" t="s">
        <v>191</v>
      </c>
      <c r="G3858" s="1" t="s">
        <v>116</v>
      </c>
      <c r="H3858" s="1" t="s">
        <v>40</v>
      </c>
      <c r="I3858" s="1" t="s">
        <v>117</v>
      </c>
      <c r="J3858" s="1" t="s">
        <v>81</v>
      </c>
      <c r="K3858" s="1" t="s">
        <v>111</v>
      </c>
      <c r="L3858" s="1" t="s">
        <v>16456</v>
      </c>
      <c r="M3858" s="1" t="s">
        <v>19124</v>
      </c>
      <c r="N3858" s="1" t="s">
        <v>19125</v>
      </c>
      <c r="O3858" s="1" t="s">
        <v>122</v>
      </c>
      <c r="P3858" s="1" t="s">
        <v>246</v>
      </c>
      <c r="Q3858" s="1" t="s">
        <v>247</v>
      </c>
      <c r="R3858" s="1" t="s">
        <v>19126</v>
      </c>
      <c r="S3858" s="1" t="s">
        <v>18969</v>
      </c>
      <c r="T3858" s="1" t="s">
        <v>19127</v>
      </c>
      <c r="U3858" s="1" t="s">
        <v>19128</v>
      </c>
      <c r="V3858" s="18">
        <v>0.23570601851851852</v>
      </c>
      <c r="W3858" s="18">
        <v>0.28671296296296295</v>
      </c>
      <c r="X3858" s="18">
        <v>5.1006944444444445E-2</v>
      </c>
    </row>
    <row r="3859" spans="1:24" hidden="1" x14ac:dyDescent="0.2">
      <c r="A3859" s="1" t="s">
        <v>19129</v>
      </c>
      <c r="B3859" s="1" t="s">
        <v>132</v>
      </c>
      <c r="C3859" s="1" t="s">
        <v>250</v>
      </c>
      <c r="D3859" s="1" t="s">
        <v>251</v>
      </c>
      <c r="E3859" s="1" t="s">
        <v>289</v>
      </c>
      <c r="F3859" s="1" t="s">
        <v>290</v>
      </c>
      <c r="G3859" s="1" t="s">
        <v>110</v>
      </c>
      <c r="H3859" s="1" t="s">
        <v>50</v>
      </c>
      <c r="I3859" s="1" t="s">
        <v>109</v>
      </c>
      <c r="J3859" s="1" t="s">
        <v>81</v>
      </c>
      <c r="K3859" s="1" t="s">
        <v>129</v>
      </c>
      <c r="L3859" s="1" t="s">
        <v>269</v>
      </c>
      <c r="M3859" s="1" t="s">
        <v>19130</v>
      </c>
      <c r="N3859" s="1" t="s">
        <v>19131</v>
      </c>
      <c r="O3859" s="1" t="s">
        <v>122</v>
      </c>
      <c r="P3859" s="1" t="s">
        <v>246</v>
      </c>
      <c r="Q3859" s="1" t="s">
        <v>247</v>
      </c>
      <c r="R3859" s="1" t="s">
        <v>19132</v>
      </c>
      <c r="S3859" s="1" t="s">
        <v>18969</v>
      </c>
      <c r="T3859" s="1" t="s">
        <v>269</v>
      </c>
      <c r="U3859" s="1" t="s">
        <v>369</v>
      </c>
      <c r="V3859" s="18">
        <v>1.1111111111111111E-3</v>
      </c>
      <c r="W3859" s="18">
        <v>1.8634259259259259E-3</v>
      </c>
      <c r="X3859" s="18">
        <v>7.5231481481481482E-4</v>
      </c>
    </row>
    <row r="3860" spans="1:24" hidden="1" x14ac:dyDescent="0.2">
      <c r="A3860" s="1" t="s">
        <v>19133</v>
      </c>
      <c r="B3860" s="1" t="s">
        <v>164</v>
      </c>
      <c r="C3860" s="1" t="s">
        <v>242</v>
      </c>
      <c r="D3860" s="1" t="s">
        <v>251</v>
      </c>
      <c r="E3860" s="1" t="s">
        <v>286</v>
      </c>
      <c r="F3860" s="1" t="s">
        <v>287</v>
      </c>
      <c r="G3860" s="1" t="s">
        <v>110</v>
      </c>
      <c r="H3860" s="1" t="s">
        <v>50</v>
      </c>
      <c r="I3860" s="1" t="s">
        <v>109</v>
      </c>
      <c r="J3860" s="1" t="s">
        <v>81</v>
      </c>
      <c r="K3860" s="1" t="s">
        <v>114</v>
      </c>
      <c r="L3860" s="1" t="s">
        <v>14132</v>
      </c>
      <c r="M3860" s="1" t="s">
        <v>19134</v>
      </c>
      <c r="N3860" s="1" t="s">
        <v>19135</v>
      </c>
      <c r="O3860" s="1" t="s">
        <v>122</v>
      </c>
      <c r="P3860" s="1" t="s">
        <v>246</v>
      </c>
      <c r="Q3860" s="1" t="s">
        <v>247</v>
      </c>
      <c r="R3860" s="1" t="s">
        <v>19136</v>
      </c>
      <c r="S3860" s="1" t="s">
        <v>18969</v>
      </c>
      <c r="T3860" s="1" t="s">
        <v>14136</v>
      </c>
      <c r="U3860" s="1" t="s">
        <v>276</v>
      </c>
      <c r="V3860" s="18">
        <v>0</v>
      </c>
      <c r="W3860" s="18">
        <v>1.5787037037037037E-2</v>
      </c>
      <c r="X3860" s="18">
        <v>1.5787037037037037E-2</v>
      </c>
    </row>
    <row r="3861" spans="1:24" x14ac:dyDescent="0.2">
      <c r="A3861" s="1" t="s">
        <v>16412</v>
      </c>
      <c r="B3861" s="1" t="s">
        <v>115</v>
      </c>
      <c r="C3861" s="1" t="s">
        <v>18</v>
      </c>
      <c r="D3861" s="1" t="s">
        <v>374</v>
      </c>
      <c r="E3861" s="1" t="s">
        <v>60</v>
      </c>
      <c r="F3861" s="1" t="s">
        <v>442</v>
      </c>
      <c r="G3861" s="1" t="s">
        <v>110</v>
      </c>
      <c r="H3861" s="1" t="s">
        <v>50</v>
      </c>
      <c r="I3861" s="1" t="s">
        <v>109</v>
      </c>
      <c r="J3861" s="1" t="s">
        <v>81</v>
      </c>
      <c r="K3861" s="1" t="s">
        <v>111</v>
      </c>
      <c r="L3861" s="1" t="s">
        <v>16416</v>
      </c>
      <c r="M3861" s="1" t="s">
        <v>19137</v>
      </c>
      <c r="N3861" s="1" t="s">
        <v>19138</v>
      </c>
      <c r="O3861" s="1" t="s">
        <v>122</v>
      </c>
      <c r="P3861" s="1" t="s">
        <v>246</v>
      </c>
      <c r="Q3861" s="1" t="s">
        <v>247</v>
      </c>
      <c r="R3861" s="1" t="s">
        <v>19139</v>
      </c>
      <c r="S3861" s="1" t="s">
        <v>18969</v>
      </c>
      <c r="T3861" s="1" t="s">
        <v>19140</v>
      </c>
      <c r="U3861" s="1" t="s">
        <v>19141</v>
      </c>
      <c r="V3861" s="18">
        <v>0.21704861111111112</v>
      </c>
      <c r="W3861" s="18">
        <v>0.23135416666666667</v>
      </c>
      <c r="X3861" s="18">
        <v>1.4305555555555556E-2</v>
      </c>
    </row>
    <row r="3862" spans="1:24" hidden="1" x14ac:dyDescent="0.2">
      <c r="A3862" s="1" t="s">
        <v>16403</v>
      </c>
      <c r="B3862" s="1" t="s">
        <v>124</v>
      </c>
      <c r="C3862" s="1" t="s">
        <v>17</v>
      </c>
      <c r="D3862" s="1" t="s">
        <v>277</v>
      </c>
      <c r="E3862" s="1" t="s">
        <v>55</v>
      </c>
      <c r="F3862" s="1" t="s">
        <v>125</v>
      </c>
      <c r="G3862" s="1" t="s">
        <v>123</v>
      </c>
      <c r="H3862" s="1" t="s">
        <v>50</v>
      </c>
      <c r="I3862" s="1" t="s">
        <v>109</v>
      </c>
      <c r="J3862" s="1" t="s">
        <v>80</v>
      </c>
      <c r="K3862" s="1" t="s">
        <v>129</v>
      </c>
      <c r="L3862" s="1" t="s">
        <v>2203</v>
      </c>
      <c r="M3862" s="1" t="s">
        <v>19142</v>
      </c>
      <c r="N3862" s="1" t="s">
        <v>19142</v>
      </c>
      <c r="O3862" s="1" t="s">
        <v>122</v>
      </c>
      <c r="P3862" s="1" t="s">
        <v>278</v>
      </c>
      <c r="Q3862" s="1" t="s">
        <v>278</v>
      </c>
      <c r="R3862" s="1" t="s">
        <v>19143</v>
      </c>
      <c r="S3862" s="1" t="s">
        <v>18969</v>
      </c>
      <c r="T3862" s="1" t="s">
        <v>6425</v>
      </c>
      <c r="U3862" s="1" t="s">
        <v>19144</v>
      </c>
      <c r="V3862" s="18">
        <v>2.3159722222222224E-2</v>
      </c>
      <c r="W3862" s="18">
        <v>5.1631944444444446E-2</v>
      </c>
      <c r="X3862" s="18">
        <v>2.8472222222222222E-2</v>
      </c>
    </row>
    <row r="3863" spans="1:24" x14ac:dyDescent="0.2">
      <c r="A3863" s="1" t="s">
        <v>16427</v>
      </c>
      <c r="B3863" s="1" t="s">
        <v>115</v>
      </c>
      <c r="C3863" s="1" t="s">
        <v>19</v>
      </c>
      <c r="D3863" s="1" t="s">
        <v>243</v>
      </c>
      <c r="E3863" s="1" t="s">
        <v>63</v>
      </c>
      <c r="F3863" s="1" t="s">
        <v>191</v>
      </c>
      <c r="G3863" s="1" t="s">
        <v>116</v>
      </c>
      <c r="H3863" s="1" t="s">
        <v>40</v>
      </c>
      <c r="I3863" s="1" t="s">
        <v>117</v>
      </c>
      <c r="J3863" s="1" t="s">
        <v>81</v>
      </c>
      <c r="K3863" s="1" t="s">
        <v>200</v>
      </c>
      <c r="L3863" s="1" t="s">
        <v>16431</v>
      </c>
      <c r="M3863" s="1" t="s">
        <v>19145</v>
      </c>
      <c r="N3863" s="1" t="s">
        <v>19146</v>
      </c>
      <c r="O3863" s="1" t="s">
        <v>122</v>
      </c>
      <c r="P3863" s="1" t="s">
        <v>246</v>
      </c>
      <c r="Q3863" s="1" t="s">
        <v>247</v>
      </c>
      <c r="R3863" s="1" t="s">
        <v>19147</v>
      </c>
      <c r="S3863" s="1" t="s">
        <v>18969</v>
      </c>
      <c r="T3863" s="1" t="s">
        <v>19148</v>
      </c>
      <c r="U3863" s="1" t="s">
        <v>12841</v>
      </c>
      <c r="V3863" s="18">
        <v>0.10971064814814815</v>
      </c>
      <c r="W3863" s="18">
        <v>0.13126157407407407</v>
      </c>
      <c r="X3863" s="18">
        <v>2.1550925925925925E-2</v>
      </c>
    </row>
    <row r="3864" spans="1:24" hidden="1" x14ac:dyDescent="0.2">
      <c r="A3864" s="1" t="s">
        <v>19149</v>
      </c>
      <c r="B3864" s="1" t="s">
        <v>173</v>
      </c>
      <c r="C3864" s="1" t="s">
        <v>242</v>
      </c>
      <c r="D3864" s="1" t="s">
        <v>251</v>
      </c>
      <c r="E3864" s="1" t="s">
        <v>281</v>
      </c>
      <c r="F3864" s="1" t="s">
        <v>282</v>
      </c>
      <c r="G3864" s="1" t="s">
        <v>110</v>
      </c>
      <c r="H3864" s="1" t="s">
        <v>50</v>
      </c>
      <c r="I3864" s="1" t="s">
        <v>109</v>
      </c>
      <c r="J3864" s="1" t="s">
        <v>4186</v>
      </c>
      <c r="K3864" s="1" t="s">
        <v>114</v>
      </c>
      <c r="L3864" s="1" t="s">
        <v>19150</v>
      </c>
      <c r="M3864" s="1" t="s">
        <v>19151</v>
      </c>
      <c r="N3864" s="1" t="s">
        <v>19152</v>
      </c>
      <c r="O3864" s="1" t="s">
        <v>122</v>
      </c>
      <c r="P3864" s="1" t="s">
        <v>266</v>
      </c>
      <c r="Q3864" s="1" t="s">
        <v>283</v>
      </c>
      <c r="R3864" s="1" t="s">
        <v>19153</v>
      </c>
      <c r="S3864" s="1" t="s">
        <v>18969</v>
      </c>
      <c r="T3864" s="1" t="s">
        <v>19154</v>
      </c>
      <c r="U3864" s="1" t="s">
        <v>6126</v>
      </c>
      <c r="V3864" s="18">
        <v>0</v>
      </c>
      <c r="W3864" s="18">
        <v>0</v>
      </c>
      <c r="X3864" s="18">
        <v>0</v>
      </c>
    </row>
    <row r="3865" spans="1:24" hidden="1" x14ac:dyDescent="0.2">
      <c r="A3865" s="1" t="s">
        <v>19155</v>
      </c>
      <c r="B3865" s="1" t="s">
        <v>164</v>
      </c>
      <c r="C3865" s="1" t="s">
        <v>295</v>
      </c>
      <c r="D3865" s="1" t="s">
        <v>296</v>
      </c>
      <c r="E3865" s="1" t="s">
        <v>297</v>
      </c>
      <c r="F3865" s="1" t="s">
        <v>298</v>
      </c>
      <c r="G3865" s="1" t="s">
        <v>110</v>
      </c>
      <c r="H3865" s="1" t="s">
        <v>50</v>
      </c>
      <c r="I3865" s="1" t="s">
        <v>109</v>
      </c>
      <c r="J3865" s="1" t="s">
        <v>4186</v>
      </c>
      <c r="K3865" s="1" t="s">
        <v>129</v>
      </c>
      <c r="L3865" s="1" t="s">
        <v>5789</v>
      </c>
      <c r="M3865" s="1" t="s">
        <v>19156</v>
      </c>
      <c r="N3865" s="1" t="s">
        <v>19157</v>
      </c>
      <c r="O3865" s="1" t="s">
        <v>122</v>
      </c>
      <c r="P3865" s="1" t="s">
        <v>266</v>
      </c>
      <c r="Q3865" s="1" t="s">
        <v>283</v>
      </c>
      <c r="R3865" s="1" t="s">
        <v>19158</v>
      </c>
      <c r="S3865" s="1" t="s">
        <v>18969</v>
      </c>
      <c r="V3865" s="18">
        <v>0</v>
      </c>
      <c r="W3865" s="18">
        <v>0</v>
      </c>
      <c r="X3865" s="18">
        <v>0</v>
      </c>
    </row>
    <row r="3866" spans="1:24" hidden="1" x14ac:dyDescent="0.2">
      <c r="A3866" s="1" t="s">
        <v>16492</v>
      </c>
      <c r="B3866" s="1" t="s">
        <v>112</v>
      </c>
      <c r="C3866" s="1" t="s">
        <v>15357</v>
      </c>
      <c r="D3866" s="1" t="s">
        <v>373</v>
      </c>
      <c r="E3866" s="1" t="s">
        <v>42</v>
      </c>
      <c r="F3866" s="1" t="s">
        <v>133</v>
      </c>
      <c r="G3866" s="1" t="s">
        <v>116</v>
      </c>
      <c r="H3866" s="1" t="s">
        <v>50</v>
      </c>
      <c r="I3866" s="1" t="s">
        <v>109</v>
      </c>
      <c r="J3866" s="1" t="s">
        <v>81</v>
      </c>
      <c r="K3866" s="1" t="s">
        <v>121</v>
      </c>
      <c r="L3866" s="1" t="s">
        <v>16491</v>
      </c>
      <c r="M3866" s="1" t="s">
        <v>19159</v>
      </c>
      <c r="N3866" s="1" t="s">
        <v>19160</v>
      </c>
      <c r="O3866" s="1" t="s">
        <v>122</v>
      </c>
      <c r="P3866" s="1" t="s">
        <v>246</v>
      </c>
      <c r="Q3866" s="1" t="s">
        <v>247</v>
      </c>
      <c r="R3866" s="1" t="s">
        <v>19161</v>
      </c>
      <c r="S3866" s="1" t="s">
        <v>18969</v>
      </c>
      <c r="T3866" s="1" t="s">
        <v>19162</v>
      </c>
      <c r="U3866" s="1" t="s">
        <v>19163</v>
      </c>
      <c r="V3866" s="18">
        <v>4.3981481481481481E-4</v>
      </c>
      <c r="W3866" s="18">
        <v>6.2638888888888883E-2</v>
      </c>
      <c r="X3866" s="18">
        <v>6.2199074074074073E-2</v>
      </c>
    </row>
    <row r="3867" spans="1:24" x14ac:dyDescent="0.2">
      <c r="A3867" s="1" t="s">
        <v>16467</v>
      </c>
      <c r="B3867" s="1" t="s">
        <v>112</v>
      </c>
      <c r="C3867" s="1" t="s">
        <v>18</v>
      </c>
      <c r="D3867" s="1" t="s">
        <v>242</v>
      </c>
      <c r="E3867" s="1" t="s">
        <v>61</v>
      </c>
      <c r="F3867" s="1" t="s">
        <v>453</v>
      </c>
      <c r="G3867" s="1" t="s">
        <v>110</v>
      </c>
      <c r="H3867" s="1" t="s">
        <v>50</v>
      </c>
      <c r="I3867" s="1" t="s">
        <v>109</v>
      </c>
      <c r="J3867" s="1" t="s">
        <v>81</v>
      </c>
      <c r="K3867" s="1" t="s">
        <v>111</v>
      </c>
      <c r="L3867" s="1" t="s">
        <v>16471</v>
      </c>
      <c r="M3867" s="1" t="s">
        <v>19164</v>
      </c>
      <c r="N3867" s="1" t="s">
        <v>19165</v>
      </c>
      <c r="O3867" s="1" t="s">
        <v>122</v>
      </c>
      <c r="P3867" s="1" t="s">
        <v>266</v>
      </c>
      <c r="Q3867" s="1" t="s">
        <v>267</v>
      </c>
      <c r="R3867" s="1" t="s">
        <v>19166</v>
      </c>
      <c r="S3867" s="1" t="s">
        <v>18969</v>
      </c>
      <c r="T3867" s="1" t="s">
        <v>16471</v>
      </c>
      <c r="U3867" s="1" t="s">
        <v>16471</v>
      </c>
      <c r="V3867" s="18">
        <v>0</v>
      </c>
      <c r="W3867" s="18">
        <v>1.8518518518518519E-3</v>
      </c>
      <c r="X3867" s="18">
        <v>1.8518518518518519E-3</v>
      </c>
    </row>
    <row r="3868" spans="1:24" x14ac:dyDescent="0.2">
      <c r="A3868" s="1" t="s">
        <v>16383</v>
      </c>
      <c r="B3868" s="1" t="s">
        <v>112</v>
      </c>
      <c r="C3868" s="1" t="s">
        <v>18</v>
      </c>
      <c r="D3868" s="1" t="s">
        <v>17</v>
      </c>
      <c r="E3868" s="1" t="s">
        <v>57</v>
      </c>
      <c r="F3868" s="1" t="s">
        <v>113</v>
      </c>
      <c r="G3868" s="1" t="s">
        <v>110</v>
      </c>
      <c r="H3868" s="1" t="s">
        <v>50</v>
      </c>
      <c r="I3868" s="1" t="s">
        <v>109</v>
      </c>
      <c r="J3868" s="1" t="s">
        <v>81</v>
      </c>
      <c r="K3868" s="1" t="s">
        <v>111</v>
      </c>
      <c r="L3868" s="1" t="s">
        <v>16387</v>
      </c>
      <c r="M3868" s="1" t="s">
        <v>19167</v>
      </c>
      <c r="N3868" s="1" t="s">
        <v>19168</v>
      </c>
      <c r="O3868" s="1" t="s">
        <v>122</v>
      </c>
      <c r="P3868" s="1" t="s">
        <v>266</v>
      </c>
      <c r="Q3868" s="1" t="s">
        <v>267</v>
      </c>
      <c r="R3868" s="1" t="s">
        <v>19169</v>
      </c>
      <c r="S3868" s="1" t="s">
        <v>18969</v>
      </c>
      <c r="T3868" s="1" t="s">
        <v>6115</v>
      </c>
      <c r="U3868" s="1" t="s">
        <v>19170</v>
      </c>
      <c r="V3868" s="18">
        <v>0</v>
      </c>
      <c r="W3868" s="18">
        <v>1.8449074074074073E-2</v>
      </c>
      <c r="X3868" s="18">
        <v>1.8449074074074073E-2</v>
      </c>
    </row>
    <row r="3869" spans="1:24" hidden="1" x14ac:dyDescent="0.2">
      <c r="A3869" s="1" t="s">
        <v>19171</v>
      </c>
      <c r="B3869" s="1" t="s">
        <v>132</v>
      </c>
      <c r="C3869" s="1" t="s">
        <v>250</v>
      </c>
      <c r="D3869" s="1" t="s">
        <v>251</v>
      </c>
      <c r="E3869" s="1" t="s">
        <v>289</v>
      </c>
      <c r="F3869" s="1" t="s">
        <v>290</v>
      </c>
      <c r="G3869" s="1" t="s">
        <v>110</v>
      </c>
      <c r="H3869" s="1" t="s">
        <v>50</v>
      </c>
      <c r="I3869" s="1" t="s">
        <v>109</v>
      </c>
      <c r="J3869" s="1" t="s">
        <v>81</v>
      </c>
      <c r="K3869" s="1" t="s">
        <v>129</v>
      </c>
      <c r="L3869" s="1" t="s">
        <v>269</v>
      </c>
      <c r="M3869" s="1" t="s">
        <v>19172</v>
      </c>
      <c r="N3869" s="1" t="s">
        <v>19173</v>
      </c>
      <c r="O3869" s="1" t="s">
        <v>122</v>
      </c>
      <c r="P3869" s="1" t="s">
        <v>246</v>
      </c>
      <c r="Q3869" s="1" t="s">
        <v>247</v>
      </c>
      <c r="R3869" s="1" t="s">
        <v>19174</v>
      </c>
      <c r="S3869" s="1" t="s">
        <v>18969</v>
      </c>
      <c r="T3869" s="1" t="s">
        <v>269</v>
      </c>
      <c r="U3869" s="1" t="s">
        <v>369</v>
      </c>
      <c r="V3869" s="18">
        <v>2.5694444444444445E-3</v>
      </c>
      <c r="W3869" s="18">
        <v>3.3333333333333335E-3</v>
      </c>
      <c r="X3869" s="18">
        <v>7.6388888888888893E-4</v>
      </c>
    </row>
    <row r="3870" spans="1:24" hidden="1" x14ac:dyDescent="0.2">
      <c r="A3870" s="1" t="s">
        <v>19175</v>
      </c>
      <c r="B3870" s="1" t="s">
        <v>132</v>
      </c>
      <c r="C3870" s="1" t="s">
        <v>256</v>
      </c>
      <c r="D3870" s="1" t="s">
        <v>257</v>
      </c>
      <c r="E3870" s="1" t="s">
        <v>258</v>
      </c>
      <c r="F3870" s="1" t="s">
        <v>471</v>
      </c>
      <c r="G3870" s="1" t="s">
        <v>116</v>
      </c>
      <c r="H3870" s="1" t="s">
        <v>40</v>
      </c>
      <c r="I3870" s="1" t="s">
        <v>117</v>
      </c>
      <c r="J3870" s="1" t="s">
        <v>81</v>
      </c>
      <c r="K3870" s="1" t="s">
        <v>259</v>
      </c>
      <c r="L3870" s="1" t="s">
        <v>464</v>
      </c>
      <c r="M3870" s="1" t="s">
        <v>19176</v>
      </c>
      <c r="N3870" s="1" t="s">
        <v>19177</v>
      </c>
      <c r="O3870" s="1" t="s">
        <v>122</v>
      </c>
      <c r="P3870" s="1" t="s">
        <v>199</v>
      </c>
      <c r="Q3870" s="1" t="s">
        <v>115</v>
      </c>
      <c r="R3870" s="1" t="s">
        <v>19178</v>
      </c>
      <c r="S3870" s="1" t="s">
        <v>18969</v>
      </c>
      <c r="T3870" s="1" t="s">
        <v>19179</v>
      </c>
      <c r="V3870" s="18">
        <v>2.5578703703703705E-3</v>
      </c>
      <c r="W3870" s="18">
        <v>1.3819444444444445E-2</v>
      </c>
      <c r="X3870" s="18">
        <v>1.1261574074074075E-2</v>
      </c>
    </row>
    <row r="3871" spans="1:24" hidden="1" x14ac:dyDescent="0.2">
      <c r="A3871" s="1" t="s">
        <v>19180</v>
      </c>
      <c r="B3871" s="1" t="s">
        <v>115</v>
      </c>
      <c r="C3871" s="1" t="s">
        <v>462</v>
      </c>
      <c r="D3871" s="1" t="s">
        <v>243</v>
      </c>
      <c r="E3871" s="1" t="s">
        <v>258</v>
      </c>
      <c r="F3871" s="1" t="s">
        <v>191</v>
      </c>
      <c r="G3871" s="1" t="s">
        <v>116</v>
      </c>
      <c r="H3871" s="1" t="s">
        <v>40</v>
      </c>
      <c r="I3871" s="1" t="s">
        <v>117</v>
      </c>
      <c r="J3871" s="1" t="s">
        <v>81</v>
      </c>
      <c r="K3871" s="1" t="s">
        <v>521</v>
      </c>
      <c r="L3871" s="1" t="s">
        <v>19181</v>
      </c>
      <c r="M3871" s="1" t="s">
        <v>19182</v>
      </c>
      <c r="N3871" s="1" t="s">
        <v>19183</v>
      </c>
      <c r="O3871" s="1" t="s">
        <v>122</v>
      </c>
      <c r="P3871" s="1" t="s">
        <v>246</v>
      </c>
      <c r="Q3871" s="1" t="s">
        <v>247</v>
      </c>
      <c r="R3871" s="1" t="s">
        <v>19184</v>
      </c>
      <c r="S3871" s="1" t="s">
        <v>18969</v>
      </c>
      <c r="T3871" s="1" t="s">
        <v>19185</v>
      </c>
      <c r="V3871" s="18">
        <v>0</v>
      </c>
      <c r="W3871" s="18">
        <v>3.0104166666666668E-2</v>
      </c>
      <c r="X3871" s="18">
        <v>3.0104166666666668E-2</v>
      </c>
    </row>
    <row r="3872" spans="1:24" x14ac:dyDescent="0.2">
      <c r="A3872" s="1" t="s">
        <v>16368</v>
      </c>
      <c r="B3872" s="1" t="s">
        <v>115</v>
      </c>
      <c r="C3872" s="1" t="s">
        <v>19</v>
      </c>
      <c r="D3872" s="1" t="s">
        <v>243</v>
      </c>
      <c r="E3872" s="1" t="s">
        <v>64</v>
      </c>
      <c r="F3872" s="1" t="s">
        <v>191</v>
      </c>
      <c r="G3872" s="1" t="s">
        <v>116</v>
      </c>
      <c r="H3872" s="1" t="s">
        <v>40</v>
      </c>
      <c r="I3872" s="1" t="s">
        <v>117</v>
      </c>
      <c r="J3872" s="1" t="s">
        <v>81</v>
      </c>
      <c r="K3872" s="1" t="s">
        <v>648</v>
      </c>
      <c r="L3872" s="1" t="s">
        <v>16372</v>
      </c>
      <c r="M3872" s="1" t="s">
        <v>19186</v>
      </c>
      <c r="N3872" s="1" t="s">
        <v>19187</v>
      </c>
      <c r="O3872" s="1" t="s">
        <v>122</v>
      </c>
      <c r="P3872" s="1" t="s">
        <v>266</v>
      </c>
      <c r="Q3872" s="1" t="s">
        <v>267</v>
      </c>
      <c r="R3872" s="1" t="s">
        <v>19188</v>
      </c>
      <c r="S3872" s="1" t="s">
        <v>18969</v>
      </c>
      <c r="T3872" s="1" t="s">
        <v>19189</v>
      </c>
      <c r="U3872" s="1" t="s">
        <v>19190</v>
      </c>
      <c r="V3872" s="18">
        <v>0</v>
      </c>
      <c r="W3872" s="18">
        <v>4.7581018518518516E-2</v>
      </c>
      <c r="X3872" s="18">
        <v>4.7581018518518516E-2</v>
      </c>
    </row>
    <row r="3873" spans="1:24" hidden="1" x14ac:dyDescent="0.2">
      <c r="A3873" s="1" t="s">
        <v>19191</v>
      </c>
      <c r="B3873" s="1" t="s">
        <v>132</v>
      </c>
      <c r="C3873" s="1" t="s">
        <v>250</v>
      </c>
      <c r="D3873" s="1" t="s">
        <v>251</v>
      </c>
      <c r="E3873" s="1" t="s">
        <v>252</v>
      </c>
      <c r="F3873" s="1" t="s">
        <v>253</v>
      </c>
      <c r="G3873" s="1" t="s">
        <v>159</v>
      </c>
      <c r="H3873" s="1" t="s">
        <v>36</v>
      </c>
      <c r="I3873" s="1" t="s">
        <v>84</v>
      </c>
      <c r="J3873" s="1" t="s">
        <v>81</v>
      </c>
      <c r="K3873" s="1" t="s">
        <v>129</v>
      </c>
      <c r="L3873" s="1" t="s">
        <v>9142</v>
      </c>
      <c r="M3873" s="1" t="s">
        <v>19192</v>
      </c>
      <c r="N3873" s="1" t="s">
        <v>19193</v>
      </c>
      <c r="O3873" s="1" t="s">
        <v>122</v>
      </c>
      <c r="P3873" s="1" t="s">
        <v>246</v>
      </c>
      <c r="Q3873" s="1" t="s">
        <v>247</v>
      </c>
      <c r="R3873" s="1" t="s">
        <v>19194</v>
      </c>
      <c r="S3873" s="1" t="s">
        <v>18969</v>
      </c>
      <c r="T3873" s="1" t="s">
        <v>9142</v>
      </c>
      <c r="U3873" s="1" t="s">
        <v>270</v>
      </c>
      <c r="V3873" s="18">
        <v>4.0879629629629627E-2</v>
      </c>
      <c r="W3873" s="18">
        <v>4.3240740740740739E-2</v>
      </c>
      <c r="X3873" s="18">
        <v>2.3611111111111111E-3</v>
      </c>
    </row>
    <row r="3874" spans="1:24" hidden="1" x14ac:dyDescent="0.2">
      <c r="A3874" s="1" t="s">
        <v>19195</v>
      </c>
      <c r="B3874" s="1" t="s">
        <v>132</v>
      </c>
      <c r="C3874" s="1" t="s">
        <v>251</v>
      </c>
      <c r="D3874" s="1" t="s">
        <v>257</v>
      </c>
      <c r="E3874" s="1" t="s">
        <v>297</v>
      </c>
      <c r="F3874" s="1" t="s">
        <v>174</v>
      </c>
      <c r="G3874" s="1" t="s">
        <v>116</v>
      </c>
      <c r="H3874" s="1" t="s">
        <v>40</v>
      </c>
      <c r="I3874" s="1" t="s">
        <v>117</v>
      </c>
      <c r="J3874" s="1" t="s">
        <v>81</v>
      </c>
      <c r="K3874" s="1" t="s">
        <v>150</v>
      </c>
      <c r="L3874" s="1" t="s">
        <v>8996</v>
      </c>
      <c r="M3874" s="1" t="s">
        <v>19196</v>
      </c>
      <c r="N3874" s="1" t="s">
        <v>19197</v>
      </c>
      <c r="O3874" s="1" t="s">
        <v>122</v>
      </c>
      <c r="P3874" s="1" t="s">
        <v>246</v>
      </c>
      <c r="Q3874" s="1" t="s">
        <v>247</v>
      </c>
      <c r="R3874" s="1" t="s">
        <v>19198</v>
      </c>
      <c r="S3874" s="1" t="s">
        <v>18969</v>
      </c>
      <c r="T3874" s="1" t="s">
        <v>19199</v>
      </c>
      <c r="U3874" s="1" t="s">
        <v>262</v>
      </c>
      <c r="V3874" s="18">
        <v>6.8402777777777776E-3</v>
      </c>
      <c r="W3874" s="18">
        <v>9.8032407407407408E-3</v>
      </c>
      <c r="X3874" s="18">
        <v>2.9629629629629628E-3</v>
      </c>
    </row>
    <row r="3875" spans="1:24" hidden="1" x14ac:dyDescent="0.2">
      <c r="A3875" s="1" t="s">
        <v>19200</v>
      </c>
      <c r="B3875" s="1" t="s">
        <v>132</v>
      </c>
      <c r="C3875" s="1" t="s">
        <v>250</v>
      </c>
      <c r="D3875" s="1" t="s">
        <v>251</v>
      </c>
      <c r="E3875" s="1" t="s">
        <v>252</v>
      </c>
      <c r="F3875" s="1" t="s">
        <v>253</v>
      </c>
      <c r="G3875" s="1" t="s">
        <v>159</v>
      </c>
      <c r="H3875" s="1" t="s">
        <v>36</v>
      </c>
      <c r="I3875" s="1" t="s">
        <v>84</v>
      </c>
      <c r="J3875" s="1" t="s">
        <v>81</v>
      </c>
      <c r="K3875" s="1" t="s">
        <v>129</v>
      </c>
      <c r="L3875" s="1" t="s">
        <v>9056</v>
      </c>
      <c r="M3875" s="1" t="s">
        <v>19201</v>
      </c>
      <c r="N3875" s="1" t="s">
        <v>19202</v>
      </c>
      <c r="O3875" s="1" t="s">
        <v>122</v>
      </c>
      <c r="P3875" s="1" t="s">
        <v>246</v>
      </c>
      <c r="Q3875" s="1" t="s">
        <v>247</v>
      </c>
      <c r="R3875" s="1" t="s">
        <v>19203</v>
      </c>
      <c r="S3875" s="1" t="s">
        <v>18969</v>
      </c>
      <c r="T3875" s="1" t="s">
        <v>9056</v>
      </c>
      <c r="U3875" s="1" t="s">
        <v>270</v>
      </c>
      <c r="V3875" s="18">
        <v>8.261574074074074E-2</v>
      </c>
      <c r="W3875" s="18">
        <v>8.3946759259259263E-2</v>
      </c>
      <c r="X3875" s="18">
        <v>1.3310185185185185E-3</v>
      </c>
    </row>
    <row r="3876" spans="1:24" hidden="1" x14ac:dyDescent="0.2">
      <c r="A3876" s="1" t="s">
        <v>19204</v>
      </c>
      <c r="B3876" s="1" t="s">
        <v>132</v>
      </c>
      <c r="C3876" s="1" t="s">
        <v>250</v>
      </c>
      <c r="D3876" s="1" t="s">
        <v>251</v>
      </c>
      <c r="E3876" s="1" t="s">
        <v>252</v>
      </c>
      <c r="F3876" s="1" t="s">
        <v>253</v>
      </c>
      <c r="G3876" s="1" t="s">
        <v>159</v>
      </c>
      <c r="H3876" s="1" t="s">
        <v>36</v>
      </c>
      <c r="I3876" s="1" t="s">
        <v>84</v>
      </c>
      <c r="J3876" s="1" t="s">
        <v>81</v>
      </c>
      <c r="K3876" s="1" t="s">
        <v>129</v>
      </c>
      <c r="L3876" s="1" t="s">
        <v>19205</v>
      </c>
      <c r="M3876" s="1" t="s">
        <v>19206</v>
      </c>
      <c r="N3876" s="1" t="s">
        <v>19207</v>
      </c>
      <c r="O3876" s="1" t="s">
        <v>122</v>
      </c>
      <c r="P3876" s="1" t="s">
        <v>246</v>
      </c>
      <c r="Q3876" s="1" t="s">
        <v>247</v>
      </c>
      <c r="R3876" s="1" t="s">
        <v>19208</v>
      </c>
      <c r="S3876" s="1" t="s">
        <v>18969</v>
      </c>
      <c r="T3876" s="1" t="s">
        <v>19205</v>
      </c>
      <c r="U3876" s="1" t="s">
        <v>351</v>
      </c>
      <c r="V3876" s="18">
        <v>2.1990740740740741E-2</v>
      </c>
      <c r="W3876" s="18">
        <v>2.2974537037037036E-2</v>
      </c>
      <c r="X3876" s="18">
        <v>9.837962962962962E-4</v>
      </c>
    </row>
    <row r="3877" spans="1:24" hidden="1" x14ac:dyDescent="0.2">
      <c r="A3877" s="1" t="s">
        <v>19209</v>
      </c>
      <c r="B3877" s="1" t="s">
        <v>164</v>
      </c>
      <c r="C3877" s="1" t="s">
        <v>295</v>
      </c>
      <c r="D3877" s="1" t="s">
        <v>296</v>
      </c>
      <c r="E3877" s="1" t="s">
        <v>297</v>
      </c>
      <c r="F3877" s="1" t="s">
        <v>298</v>
      </c>
      <c r="G3877" s="1" t="s">
        <v>110</v>
      </c>
      <c r="H3877" s="1" t="s">
        <v>50</v>
      </c>
      <c r="I3877" s="1" t="s">
        <v>109</v>
      </c>
      <c r="J3877" s="1" t="s">
        <v>4186</v>
      </c>
      <c r="K3877" s="1" t="s">
        <v>129</v>
      </c>
      <c r="L3877" s="1" t="s">
        <v>299</v>
      </c>
      <c r="M3877" s="1" t="s">
        <v>19210</v>
      </c>
      <c r="N3877" s="1" t="s">
        <v>19211</v>
      </c>
      <c r="O3877" s="1" t="s">
        <v>122</v>
      </c>
      <c r="P3877" s="1" t="s">
        <v>266</v>
      </c>
      <c r="Q3877" s="1" t="s">
        <v>283</v>
      </c>
      <c r="R3877" s="1" t="s">
        <v>19212</v>
      </c>
      <c r="S3877" s="1" t="s">
        <v>18969</v>
      </c>
      <c r="U3877" s="1" t="s">
        <v>17080</v>
      </c>
      <c r="V3877" s="18">
        <v>0</v>
      </c>
      <c r="W3877" s="18">
        <v>0</v>
      </c>
      <c r="X3877" s="18">
        <v>0</v>
      </c>
    </row>
    <row r="3878" spans="1:24" x14ac:dyDescent="0.2">
      <c r="A3878" s="1" t="s">
        <v>16388</v>
      </c>
      <c r="B3878" s="1" t="s">
        <v>112</v>
      </c>
      <c r="C3878" s="1" t="s">
        <v>18</v>
      </c>
      <c r="D3878" s="1" t="s">
        <v>17</v>
      </c>
      <c r="E3878" s="1" t="s">
        <v>57</v>
      </c>
      <c r="F3878" s="1" t="s">
        <v>113</v>
      </c>
      <c r="G3878" s="1" t="s">
        <v>110</v>
      </c>
      <c r="H3878" s="1" t="s">
        <v>50</v>
      </c>
      <c r="I3878" s="1" t="s">
        <v>109</v>
      </c>
      <c r="J3878" s="1" t="s">
        <v>81</v>
      </c>
      <c r="K3878" s="1" t="s">
        <v>111</v>
      </c>
      <c r="L3878" s="1" t="s">
        <v>16392</v>
      </c>
      <c r="M3878" s="1" t="s">
        <v>19213</v>
      </c>
      <c r="N3878" s="1" t="s">
        <v>19214</v>
      </c>
      <c r="O3878" s="1" t="s">
        <v>122</v>
      </c>
      <c r="P3878" s="1" t="s">
        <v>266</v>
      </c>
      <c r="Q3878" s="1" t="s">
        <v>267</v>
      </c>
      <c r="R3878" s="1" t="s">
        <v>19215</v>
      </c>
      <c r="S3878" s="1" t="s">
        <v>18969</v>
      </c>
      <c r="T3878" s="1" t="s">
        <v>6115</v>
      </c>
      <c r="U3878" s="1" t="s">
        <v>16392</v>
      </c>
      <c r="V3878" s="18">
        <v>0</v>
      </c>
      <c r="W3878" s="18">
        <v>1.7488425925925925E-2</v>
      </c>
      <c r="X3878" s="18">
        <v>1.7488425925925925E-2</v>
      </c>
    </row>
    <row r="3879" spans="1:24" hidden="1" x14ac:dyDescent="0.2">
      <c r="A3879" s="1" t="s">
        <v>19216</v>
      </c>
      <c r="B3879" s="1" t="s">
        <v>164</v>
      </c>
      <c r="C3879" s="1" t="s">
        <v>357</v>
      </c>
      <c r="D3879" s="1" t="s">
        <v>251</v>
      </c>
      <c r="E3879" s="1" t="s">
        <v>358</v>
      </c>
      <c r="F3879" s="1" t="s">
        <v>359</v>
      </c>
      <c r="G3879" s="1" t="s">
        <v>110</v>
      </c>
      <c r="H3879" s="1" t="s">
        <v>50</v>
      </c>
      <c r="I3879" s="1" t="s">
        <v>109</v>
      </c>
      <c r="J3879" s="1" t="s">
        <v>80</v>
      </c>
      <c r="K3879" s="1" t="s">
        <v>114</v>
      </c>
      <c r="L3879" s="1" t="s">
        <v>333</v>
      </c>
      <c r="M3879" s="1" t="s">
        <v>19217</v>
      </c>
      <c r="N3879" s="1" t="s">
        <v>19218</v>
      </c>
      <c r="O3879" s="1" t="s">
        <v>122</v>
      </c>
      <c r="P3879" s="1" t="s">
        <v>246</v>
      </c>
      <c r="Q3879" s="1" t="s">
        <v>247</v>
      </c>
      <c r="R3879" s="1" t="s">
        <v>19219</v>
      </c>
      <c r="S3879" s="1" t="s">
        <v>18969</v>
      </c>
      <c r="U3879" s="1" t="s">
        <v>17359</v>
      </c>
      <c r="V3879" s="18">
        <v>3.4722222222222224E-4</v>
      </c>
      <c r="W3879" s="18">
        <v>1.5289351851851853E-2</v>
      </c>
      <c r="X3879" s="18">
        <v>1.494212962962963E-2</v>
      </c>
    </row>
    <row r="3880" spans="1:24" x14ac:dyDescent="0.2">
      <c r="A3880" s="1" t="s">
        <v>16324</v>
      </c>
      <c r="B3880" s="1" t="s">
        <v>167</v>
      </c>
      <c r="C3880" s="1" t="s">
        <v>22</v>
      </c>
      <c r="D3880" s="1" t="s">
        <v>22</v>
      </c>
      <c r="E3880" s="1" t="s">
        <v>47</v>
      </c>
      <c r="F3880" s="1" t="s">
        <v>205</v>
      </c>
      <c r="G3880" s="1" t="s">
        <v>110</v>
      </c>
      <c r="H3880" s="1" t="s">
        <v>50</v>
      </c>
      <c r="I3880" s="1" t="s">
        <v>109</v>
      </c>
      <c r="J3880" s="1" t="s">
        <v>81</v>
      </c>
      <c r="K3880" s="1" t="s">
        <v>129</v>
      </c>
      <c r="L3880" s="1" t="s">
        <v>16328</v>
      </c>
      <c r="M3880" s="1" t="s">
        <v>19220</v>
      </c>
      <c r="N3880" s="1" t="s">
        <v>19221</v>
      </c>
      <c r="O3880" s="1" t="s">
        <v>122</v>
      </c>
      <c r="P3880" s="1" t="s">
        <v>279</v>
      </c>
      <c r="Q3880" s="1" t="s">
        <v>280</v>
      </c>
      <c r="R3880" s="1" t="s">
        <v>19222</v>
      </c>
      <c r="S3880" s="1" t="s">
        <v>18969</v>
      </c>
      <c r="T3880" s="1" t="s">
        <v>332</v>
      </c>
      <c r="U3880" s="1" t="s">
        <v>332</v>
      </c>
      <c r="V3880" s="18">
        <v>0</v>
      </c>
      <c r="W3880" s="18">
        <v>1.1111111111111111E-3</v>
      </c>
      <c r="X3880" s="18">
        <v>1.1111111111111111E-3</v>
      </c>
    </row>
    <row r="3881" spans="1:24" hidden="1" x14ac:dyDescent="0.2">
      <c r="A3881" s="1" t="s">
        <v>19223</v>
      </c>
      <c r="B3881" s="1" t="s">
        <v>164</v>
      </c>
      <c r="C3881" s="1" t="s">
        <v>242</v>
      </c>
      <c r="D3881" s="1" t="s">
        <v>251</v>
      </c>
      <c r="E3881" s="1" t="s">
        <v>286</v>
      </c>
      <c r="F3881" s="1" t="s">
        <v>287</v>
      </c>
      <c r="G3881" s="1" t="s">
        <v>110</v>
      </c>
      <c r="H3881" s="1" t="s">
        <v>50</v>
      </c>
      <c r="I3881" s="1" t="s">
        <v>109</v>
      </c>
      <c r="J3881" s="1" t="s">
        <v>81</v>
      </c>
      <c r="K3881" s="1" t="s">
        <v>114</v>
      </c>
      <c r="L3881" s="1" t="s">
        <v>17001</v>
      </c>
      <c r="M3881" s="1" t="s">
        <v>19224</v>
      </c>
      <c r="N3881" s="1" t="s">
        <v>19225</v>
      </c>
      <c r="O3881" s="1" t="s">
        <v>122</v>
      </c>
      <c r="P3881" s="1" t="s">
        <v>246</v>
      </c>
      <c r="Q3881" s="1" t="s">
        <v>247</v>
      </c>
      <c r="R3881" s="1" t="s">
        <v>19226</v>
      </c>
      <c r="S3881" s="1" t="s">
        <v>18969</v>
      </c>
      <c r="T3881" s="1" t="s">
        <v>17005</v>
      </c>
      <c r="U3881" s="1" t="s">
        <v>276</v>
      </c>
      <c r="V3881" s="18">
        <v>0</v>
      </c>
      <c r="W3881" s="18">
        <v>1.4074074074074074E-2</v>
      </c>
      <c r="X3881" s="18">
        <v>1.4074074074074074E-2</v>
      </c>
    </row>
    <row r="3882" spans="1:24" x14ac:dyDescent="0.2">
      <c r="A3882" s="1" t="s">
        <v>16378</v>
      </c>
      <c r="B3882" s="1" t="s">
        <v>112</v>
      </c>
      <c r="C3882" s="1" t="s">
        <v>18</v>
      </c>
      <c r="D3882" s="1" t="s">
        <v>18</v>
      </c>
      <c r="E3882" s="1" t="s">
        <v>499</v>
      </c>
      <c r="F3882" s="1" t="s">
        <v>1770</v>
      </c>
      <c r="G3882" s="1" t="s">
        <v>110</v>
      </c>
      <c r="H3882" s="1" t="s">
        <v>50</v>
      </c>
      <c r="I3882" s="1" t="s">
        <v>109</v>
      </c>
      <c r="J3882" s="1" t="s">
        <v>81</v>
      </c>
      <c r="K3882" s="1" t="s">
        <v>111</v>
      </c>
      <c r="L3882" s="1" t="s">
        <v>16382</v>
      </c>
      <c r="M3882" s="1" t="s">
        <v>19227</v>
      </c>
      <c r="N3882" s="1" t="s">
        <v>19228</v>
      </c>
      <c r="O3882" s="1" t="s">
        <v>122</v>
      </c>
      <c r="P3882" s="1" t="s">
        <v>266</v>
      </c>
      <c r="Q3882" s="1" t="s">
        <v>267</v>
      </c>
      <c r="R3882" s="1" t="s">
        <v>19229</v>
      </c>
      <c r="S3882" s="1" t="s">
        <v>18969</v>
      </c>
      <c r="T3882" s="1" t="s">
        <v>6115</v>
      </c>
      <c r="U3882" s="1" t="s">
        <v>19230</v>
      </c>
      <c r="V3882" s="18">
        <v>0</v>
      </c>
      <c r="W3882" s="18">
        <v>0.10516203703703704</v>
      </c>
      <c r="X3882" s="18">
        <v>0.10516203703703704</v>
      </c>
    </row>
    <row r="3883" spans="1:24" x14ac:dyDescent="0.2">
      <c r="A3883" s="1" t="s">
        <v>16349</v>
      </c>
      <c r="B3883" s="1" t="s">
        <v>112</v>
      </c>
      <c r="C3883" s="1" t="s">
        <v>18</v>
      </c>
      <c r="D3883" s="1" t="s">
        <v>17</v>
      </c>
      <c r="E3883" s="1" t="s">
        <v>57</v>
      </c>
      <c r="F3883" s="1" t="s">
        <v>113</v>
      </c>
      <c r="G3883" s="1" t="s">
        <v>110</v>
      </c>
      <c r="H3883" s="1" t="s">
        <v>50</v>
      </c>
      <c r="I3883" s="1" t="s">
        <v>109</v>
      </c>
      <c r="J3883" s="1" t="s">
        <v>81</v>
      </c>
      <c r="K3883" s="1" t="s">
        <v>111</v>
      </c>
      <c r="L3883" s="1" t="s">
        <v>16353</v>
      </c>
      <c r="M3883" s="1" t="s">
        <v>19231</v>
      </c>
      <c r="N3883" s="1" t="s">
        <v>19232</v>
      </c>
      <c r="O3883" s="1" t="s">
        <v>122</v>
      </c>
      <c r="P3883" s="1" t="s">
        <v>266</v>
      </c>
      <c r="Q3883" s="1" t="s">
        <v>267</v>
      </c>
      <c r="R3883" s="1" t="s">
        <v>19023</v>
      </c>
      <c r="S3883" s="1" t="s">
        <v>18969</v>
      </c>
      <c r="T3883" s="1" t="s">
        <v>6115</v>
      </c>
      <c r="U3883" s="1" t="s">
        <v>19233</v>
      </c>
      <c r="V3883" s="18">
        <v>1.0729166666666666E-2</v>
      </c>
      <c r="W3883" s="18">
        <v>1.2118055555555556E-2</v>
      </c>
      <c r="X3883" s="18">
        <v>1.3888888888888889E-3</v>
      </c>
    </row>
    <row r="3884" spans="1:24" hidden="1" x14ac:dyDescent="0.2">
      <c r="A3884" s="1" t="s">
        <v>19234</v>
      </c>
      <c r="B3884" s="1" t="s">
        <v>132</v>
      </c>
      <c r="C3884" s="1" t="s">
        <v>256</v>
      </c>
      <c r="D3884" s="1" t="s">
        <v>257</v>
      </c>
      <c r="E3884" s="1" t="s">
        <v>258</v>
      </c>
      <c r="F3884" s="1" t="s">
        <v>174</v>
      </c>
      <c r="G3884" s="1" t="s">
        <v>116</v>
      </c>
      <c r="H3884" s="1" t="s">
        <v>40</v>
      </c>
      <c r="I3884" s="1" t="s">
        <v>117</v>
      </c>
      <c r="J3884" s="1" t="s">
        <v>81</v>
      </c>
      <c r="K3884" s="1" t="s">
        <v>13039</v>
      </c>
      <c r="L3884" s="1" t="s">
        <v>13040</v>
      </c>
      <c r="M3884" s="1" t="s">
        <v>19235</v>
      </c>
      <c r="N3884" s="1" t="s">
        <v>19236</v>
      </c>
      <c r="O3884" s="1" t="s">
        <v>122</v>
      </c>
      <c r="P3884" s="1" t="s">
        <v>199</v>
      </c>
      <c r="Q3884" s="1" t="s">
        <v>115</v>
      </c>
      <c r="R3884" s="1" t="s">
        <v>19237</v>
      </c>
      <c r="S3884" s="1" t="s">
        <v>18969</v>
      </c>
      <c r="T3884" s="1" t="s">
        <v>19072</v>
      </c>
      <c r="V3884" s="18">
        <v>3.4340277777777775E-2</v>
      </c>
      <c r="W3884" s="18">
        <v>4.7141203703703706E-2</v>
      </c>
      <c r="X3884" s="18">
        <v>1.2800925925925926E-2</v>
      </c>
    </row>
    <row r="3885" spans="1:24" hidden="1" x14ac:dyDescent="0.2">
      <c r="A3885" s="1" t="s">
        <v>19238</v>
      </c>
      <c r="B3885" s="1" t="s">
        <v>132</v>
      </c>
      <c r="C3885" s="1" t="s">
        <v>250</v>
      </c>
      <c r="D3885" s="1" t="s">
        <v>251</v>
      </c>
      <c r="E3885" s="1" t="s">
        <v>289</v>
      </c>
      <c r="F3885" s="1" t="s">
        <v>290</v>
      </c>
      <c r="G3885" s="1" t="s">
        <v>110</v>
      </c>
      <c r="H3885" s="1" t="s">
        <v>50</v>
      </c>
      <c r="I3885" s="1" t="s">
        <v>109</v>
      </c>
      <c r="J3885" s="1" t="s">
        <v>81</v>
      </c>
      <c r="K3885" s="1" t="s">
        <v>129</v>
      </c>
      <c r="L3885" s="1" t="s">
        <v>269</v>
      </c>
      <c r="M3885" s="1" t="s">
        <v>19239</v>
      </c>
      <c r="N3885" s="1" t="s">
        <v>19240</v>
      </c>
      <c r="O3885" s="1" t="s">
        <v>122</v>
      </c>
      <c r="P3885" s="1" t="s">
        <v>246</v>
      </c>
      <c r="Q3885" s="1" t="s">
        <v>247</v>
      </c>
      <c r="R3885" s="1" t="s">
        <v>19241</v>
      </c>
      <c r="S3885" s="1" t="s">
        <v>18969</v>
      </c>
      <c r="T3885" s="1" t="s">
        <v>269</v>
      </c>
      <c r="U3885" s="1" t="s">
        <v>369</v>
      </c>
      <c r="V3885" s="18">
        <v>2.9733796296296296E-2</v>
      </c>
      <c r="W3885" s="18">
        <v>3.0416666666666668E-2</v>
      </c>
      <c r="X3885" s="18">
        <v>6.8287037037037036E-4</v>
      </c>
    </row>
    <row r="3886" spans="1:24" hidden="1" x14ac:dyDescent="0.2">
      <c r="A3886" s="1" t="s">
        <v>19242</v>
      </c>
      <c r="B3886" s="1" t="s">
        <v>132</v>
      </c>
      <c r="C3886" s="1" t="s">
        <v>242</v>
      </c>
      <c r="D3886" s="1" t="s">
        <v>251</v>
      </c>
      <c r="E3886" s="1" t="s">
        <v>281</v>
      </c>
      <c r="F3886" s="1" t="s">
        <v>282</v>
      </c>
      <c r="G3886" s="1" t="s">
        <v>110</v>
      </c>
      <c r="H3886" s="1" t="s">
        <v>50</v>
      </c>
      <c r="I3886" s="1" t="s">
        <v>109</v>
      </c>
      <c r="J3886" s="1" t="s">
        <v>4186</v>
      </c>
      <c r="K3886" s="1" t="s">
        <v>114</v>
      </c>
      <c r="L3886" s="1" t="s">
        <v>19243</v>
      </c>
      <c r="M3886" s="1" t="s">
        <v>19244</v>
      </c>
      <c r="N3886" s="1" t="s">
        <v>19245</v>
      </c>
      <c r="O3886" s="1" t="s">
        <v>122</v>
      </c>
      <c r="P3886" s="1" t="s">
        <v>266</v>
      </c>
      <c r="Q3886" s="1" t="s">
        <v>274</v>
      </c>
      <c r="R3886" s="1" t="s">
        <v>19246</v>
      </c>
      <c r="S3886" s="1" t="s">
        <v>18969</v>
      </c>
      <c r="T3886" s="1" t="s">
        <v>19247</v>
      </c>
      <c r="U3886" s="1" t="s">
        <v>6126</v>
      </c>
      <c r="V3886" s="18">
        <v>0</v>
      </c>
      <c r="W3886" s="18">
        <v>0</v>
      </c>
      <c r="X3886" s="18">
        <v>0</v>
      </c>
    </row>
    <row r="3887" spans="1:24" hidden="1" x14ac:dyDescent="0.2">
      <c r="A3887" s="1" t="s">
        <v>19248</v>
      </c>
      <c r="B3887" s="1" t="s">
        <v>132</v>
      </c>
      <c r="C3887" s="1" t="s">
        <v>250</v>
      </c>
      <c r="D3887" s="1" t="s">
        <v>251</v>
      </c>
      <c r="E3887" s="1" t="s">
        <v>252</v>
      </c>
      <c r="F3887" s="1" t="s">
        <v>253</v>
      </c>
      <c r="G3887" s="1" t="s">
        <v>159</v>
      </c>
      <c r="H3887" s="1" t="s">
        <v>36</v>
      </c>
      <c r="I3887" s="1" t="s">
        <v>84</v>
      </c>
      <c r="J3887" s="1" t="s">
        <v>81</v>
      </c>
      <c r="K3887" s="1" t="s">
        <v>129</v>
      </c>
      <c r="L3887" s="1" t="s">
        <v>9120</v>
      </c>
      <c r="M3887" s="1" t="s">
        <v>19249</v>
      </c>
      <c r="N3887" s="1" t="s">
        <v>19250</v>
      </c>
      <c r="O3887" s="1" t="s">
        <v>122</v>
      </c>
      <c r="P3887" s="1" t="s">
        <v>246</v>
      </c>
      <c r="Q3887" s="1" t="s">
        <v>247</v>
      </c>
      <c r="R3887" s="1" t="s">
        <v>19251</v>
      </c>
      <c r="S3887" s="1" t="s">
        <v>18969</v>
      </c>
      <c r="T3887" s="1" t="s">
        <v>9120</v>
      </c>
      <c r="U3887" s="1" t="s">
        <v>270</v>
      </c>
      <c r="V3887" s="18">
        <v>2.3541666666666666E-2</v>
      </c>
      <c r="W3887" s="18">
        <v>2.6053240740740741E-2</v>
      </c>
      <c r="X3887" s="18">
        <v>2.5115740740740741E-3</v>
      </c>
    </row>
    <row r="3888" spans="1:24" hidden="1" x14ac:dyDescent="0.2">
      <c r="A3888" s="1" t="s">
        <v>16487</v>
      </c>
      <c r="B3888" s="1" t="s">
        <v>112</v>
      </c>
      <c r="C3888" s="1" t="s">
        <v>15357</v>
      </c>
      <c r="D3888" s="1" t="s">
        <v>373</v>
      </c>
      <c r="E3888" s="1" t="s">
        <v>42</v>
      </c>
      <c r="F3888" s="1" t="s">
        <v>133</v>
      </c>
      <c r="G3888" s="1" t="s">
        <v>116</v>
      </c>
      <c r="H3888" s="1" t="s">
        <v>50</v>
      </c>
      <c r="I3888" s="1" t="s">
        <v>109</v>
      </c>
      <c r="J3888" s="1" t="s">
        <v>81</v>
      </c>
      <c r="K3888" s="1" t="s">
        <v>121</v>
      </c>
      <c r="L3888" s="1" t="s">
        <v>16491</v>
      </c>
      <c r="M3888" s="1" t="s">
        <v>19252</v>
      </c>
      <c r="N3888" s="1" t="s">
        <v>19253</v>
      </c>
      <c r="O3888" s="1" t="s">
        <v>122</v>
      </c>
      <c r="P3888" s="1" t="s">
        <v>246</v>
      </c>
      <c r="Q3888" s="1" t="s">
        <v>247</v>
      </c>
      <c r="R3888" s="1" t="s">
        <v>19254</v>
      </c>
      <c r="S3888" s="1" t="s">
        <v>18969</v>
      </c>
      <c r="T3888" s="1" t="s">
        <v>19255</v>
      </c>
      <c r="U3888" s="1" t="s">
        <v>19163</v>
      </c>
      <c r="V3888" s="18">
        <v>8.2175925925925927E-4</v>
      </c>
      <c r="W3888" s="18">
        <v>6.8356481481481476E-2</v>
      </c>
      <c r="X3888" s="18">
        <v>6.7534722222222218E-2</v>
      </c>
    </row>
    <row r="3889" spans="1:24" x14ac:dyDescent="0.2">
      <c r="A3889" s="1" t="s">
        <v>16442</v>
      </c>
      <c r="B3889" s="1" t="s">
        <v>112</v>
      </c>
      <c r="C3889" s="1" t="s">
        <v>18</v>
      </c>
      <c r="D3889" s="1" t="s">
        <v>18</v>
      </c>
      <c r="E3889" s="1" t="s">
        <v>499</v>
      </c>
      <c r="F3889" s="1" t="s">
        <v>1770</v>
      </c>
      <c r="G3889" s="1" t="s">
        <v>110</v>
      </c>
      <c r="H3889" s="1" t="s">
        <v>50</v>
      </c>
      <c r="I3889" s="1" t="s">
        <v>109</v>
      </c>
      <c r="J3889" s="1" t="s">
        <v>81</v>
      </c>
      <c r="K3889" s="1" t="s">
        <v>111</v>
      </c>
      <c r="L3889" s="1" t="s">
        <v>16446</v>
      </c>
      <c r="M3889" s="1" t="s">
        <v>19256</v>
      </c>
      <c r="N3889" s="1" t="s">
        <v>19257</v>
      </c>
      <c r="O3889" s="1" t="s">
        <v>122</v>
      </c>
      <c r="P3889" s="1" t="s">
        <v>266</v>
      </c>
      <c r="Q3889" s="1" t="s">
        <v>267</v>
      </c>
      <c r="R3889" s="1" t="s">
        <v>19258</v>
      </c>
      <c r="S3889" s="1" t="s">
        <v>18969</v>
      </c>
      <c r="T3889" s="1" t="s">
        <v>6115</v>
      </c>
      <c r="U3889" s="1" t="s">
        <v>6891</v>
      </c>
      <c r="V3889" s="18">
        <v>0</v>
      </c>
      <c r="W3889" s="18">
        <v>1.3023842592592592</v>
      </c>
      <c r="X3889" s="18">
        <v>1.3023842592592592</v>
      </c>
    </row>
    <row r="3890" spans="1:24" x14ac:dyDescent="0.2">
      <c r="A3890" s="1" t="s">
        <v>16462</v>
      </c>
      <c r="B3890" s="1" t="s">
        <v>115</v>
      </c>
      <c r="C3890" s="1" t="s">
        <v>21</v>
      </c>
      <c r="D3890" s="1" t="s">
        <v>243</v>
      </c>
      <c r="E3890" s="1" t="s">
        <v>498</v>
      </c>
      <c r="F3890" s="1" t="s">
        <v>405</v>
      </c>
      <c r="G3890" s="1" t="s">
        <v>116</v>
      </c>
      <c r="H3890" s="1" t="s">
        <v>40</v>
      </c>
      <c r="I3890" s="1" t="s">
        <v>117</v>
      </c>
      <c r="J3890" s="1" t="s">
        <v>81</v>
      </c>
      <c r="K3890" s="1" t="s">
        <v>111</v>
      </c>
      <c r="L3890" s="1" t="s">
        <v>16466</v>
      </c>
      <c r="M3890" s="1" t="s">
        <v>19259</v>
      </c>
      <c r="N3890" s="1" t="s">
        <v>19260</v>
      </c>
      <c r="O3890" s="1" t="s">
        <v>122</v>
      </c>
      <c r="P3890" s="1" t="s">
        <v>266</v>
      </c>
      <c r="Q3890" s="1" t="s">
        <v>343</v>
      </c>
      <c r="R3890" s="1" t="s">
        <v>19261</v>
      </c>
      <c r="S3890" s="1" t="s">
        <v>18969</v>
      </c>
      <c r="T3890" s="1" t="s">
        <v>19262</v>
      </c>
      <c r="U3890" s="1" t="s">
        <v>19263</v>
      </c>
      <c r="V3890" s="18">
        <v>1.053773148148148</v>
      </c>
      <c r="W3890" s="18">
        <v>1.2315509259259259</v>
      </c>
      <c r="X3890" s="18">
        <v>0.17777777777777778</v>
      </c>
    </row>
    <row r="3891" spans="1:24" hidden="1" x14ac:dyDescent="0.2">
      <c r="A3891" s="1" t="s">
        <v>19264</v>
      </c>
      <c r="B3891" s="1" t="s">
        <v>115</v>
      </c>
      <c r="C3891" s="1" t="s">
        <v>462</v>
      </c>
      <c r="D3891" s="1" t="s">
        <v>243</v>
      </c>
      <c r="E3891" s="1" t="s">
        <v>258</v>
      </c>
      <c r="F3891" s="1" t="s">
        <v>191</v>
      </c>
      <c r="G3891" s="1" t="s">
        <v>116</v>
      </c>
      <c r="H3891" s="1" t="s">
        <v>40</v>
      </c>
      <c r="I3891" s="1" t="s">
        <v>117</v>
      </c>
      <c r="J3891" s="1" t="s">
        <v>81</v>
      </c>
      <c r="K3891" s="1" t="s">
        <v>521</v>
      </c>
      <c r="L3891" s="1" t="s">
        <v>19181</v>
      </c>
      <c r="M3891" s="1" t="s">
        <v>19265</v>
      </c>
      <c r="N3891" s="1" t="s">
        <v>19266</v>
      </c>
      <c r="O3891" s="1" t="s">
        <v>122</v>
      </c>
      <c r="P3891" s="1" t="s">
        <v>246</v>
      </c>
      <c r="Q3891" s="1" t="s">
        <v>247</v>
      </c>
      <c r="R3891" s="1" t="s">
        <v>19267</v>
      </c>
      <c r="S3891" s="1" t="s">
        <v>18969</v>
      </c>
      <c r="T3891" s="1" t="s">
        <v>19268</v>
      </c>
      <c r="V3891" s="18">
        <v>4.6469907407407404E-2</v>
      </c>
      <c r="W3891" s="18">
        <v>7.947916666666667E-2</v>
      </c>
      <c r="X3891" s="18">
        <v>3.3009259259259259E-2</v>
      </c>
    </row>
    <row r="3892" spans="1:24" hidden="1" x14ac:dyDescent="0.2">
      <c r="A3892" s="1" t="s">
        <v>16373</v>
      </c>
      <c r="B3892" s="1" t="s">
        <v>115</v>
      </c>
      <c r="C3892" s="1" t="s">
        <v>18</v>
      </c>
      <c r="D3892" s="1" t="s">
        <v>373</v>
      </c>
      <c r="E3892" s="1" t="s">
        <v>61</v>
      </c>
      <c r="F3892" s="1" t="s">
        <v>133</v>
      </c>
      <c r="G3892" s="1" t="s">
        <v>116</v>
      </c>
      <c r="H3892" s="1" t="s">
        <v>50</v>
      </c>
      <c r="I3892" s="1" t="s">
        <v>109</v>
      </c>
      <c r="J3892" s="1" t="s">
        <v>80</v>
      </c>
      <c r="K3892" s="1" t="s">
        <v>121</v>
      </c>
      <c r="L3892" s="1" t="s">
        <v>16377</v>
      </c>
      <c r="M3892" s="1" t="s">
        <v>19269</v>
      </c>
      <c r="N3892" s="1" t="s">
        <v>19270</v>
      </c>
      <c r="O3892" s="1" t="s">
        <v>122</v>
      </c>
      <c r="P3892" s="1" t="s">
        <v>246</v>
      </c>
      <c r="Q3892" s="1" t="s">
        <v>247</v>
      </c>
      <c r="R3892" s="1" t="s">
        <v>19271</v>
      </c>
      <c r="S3892" s="1" t="s">
        <v>18969</v>
      </c>
      <c r="T3892" s="1" t="s">
        <v>19272</v>
      </c>
      <c r="U3892" s="1" t="s">
        <v>19273</v>
      </c>
      <c r="V3892" s="18">
        <v>0.83059027777777783</v>
      </c>
      <c r="W3892" s="18">
        <v>0.86565972222222221</v>
      </c>
      <c r="X3892" s="18">
        <v>3.5069444444444445E-2</v>
      </c>
    </row>
    <row r="3893" spans="1:24" x14ac:dyDescent="0.2">
      <c r="A3893" s="1" t="s">
        <v>16398</v>
      </c>
      <c r="B3893" s="1" t="s">
        <v>112</v>
      </c>
      <c r="C3893" s="1" t="s">
        <v>18</v>
      </c>
      <c r="D3893" s="1" t="s">
        <v>311</v>
      </c>
      <c r="E3893" s="1" t="s">
        <v>61</v>
      </c>
      <c r="F3893" s="1" t="s">
        <v>145</v>
      </c>
      <c r="G3893" s="1" t="s">
        <v>116</v>
      </c>
      <c r="H3893" s="1" t="s">
        <v>50</v>
      </c>
      <c r="I3893" s="1" t="s">
        <v>109</v>
      </c>
      <c r="J3893" s="1" t="s">
        <v>81</v>
      </c>
      <c r="K3893" s="1" t="s">
        <v>121</v>
      </c>
      <c r="L3893" s="1" t="s">
        <v>16402</v>
      </c>
      <c r="M3893" s="1" t="s">
        <v>19274</v>
      </c>
      <c r="N3893" s="1" t="s">
        <v>19275</v>
      </c>
      <c r="O3893" s="1" t="s">
        <v>122</v>
      </c>
      <c r="P3893" s="1" t="s">
        <v>246</v>
      </c>
      <c r="Q3893" s="1" t="s">
        <v>247</v>
      </c>
      <c r="R3893" s="1" t="s">
        <v>19276</v>
      </c>
      <c r="S3893" s="1" t="s">
        <v>18969</v>
      </c>
      <c r="T3893" s="1" t="s">
        <v>19277</v>
      </c>
      <c r="U3893" s="1" t="s">
        <v>19278</v>
      </c>
      <c r="V3893" s="18">
        <v>5.0472337962962959</v>
      </c>
      <c r="W3893" s="18">
        <v>5.0679976851851851</v>
      </c>
      <c r="X3893" s="18">
        <v>2.0763888888888887E-2</v>
      </c>
    </row>
    <row r="3894" spans="1:24" x14ac:dyDescent="0.2">
      <c r="A3894" s="1" t="s">
        <v>16447</v>
      </c>
      <c r="B3894" s="1" t="s">
        <v>112</v>
      </c>
      <c r="C3894" s="1" t="s">
        <v>18</v>
      </c>
      <c r="D3894" s="1" t="s">
        <v>18</v>
      </c>
      <c r="E3894" s="1" t="s">
        <v>499</v>
      </c>
      <c r="F3894" s="1" t="s">
        <v>1770</v>
      </c>
      <c r="G3894" s="1" t="s">
        <v>110</v>
      </c>
      <c r="H3894" s="1" t="s">
        <v>50</v>
      </c>
      <c r="I3894" s="1" t="s">
        <v>109</v>
      </c>
      <c r="J3894" s="1" t="s">
        <v>81</v>
      </c>
      <c r="K3894" s="1" t="s">
        <v>111</v>
      </c>
      <c r="L3894" s="1" t="s">
        <v>16451</v>
      </c>
      <c r="M3894" s="1" t="s">
        <v>19279</v>
      </c>
      <c r="N3894" s="1" t="s">
        <v>19280</v>
      </c>
      <c r="O3894" s="1" t="s">
        <v>122</v>
      </c>
      <c r="P3894" s="1" t="s">
        <v>266</v>
      </c>
      <c r="Q3894" s="1" t="s">
        <v>267</v>
      </c>
      <c r="R3894" s="1" t="s">
        <v>19281</v>
      </c>
      <c r="S3894" s="1" t="s">
        <v>18969</v>
      </c>
      <c r="T3894" s="1" t="s">
        <v>6115</v>
      </c>
      <c r="U3894" s="1" t="s">
        <v>19282</v>
      </c>
      <c r="V3894" s="18">
        <v>0</v>
      </c>
      <c r="W3894" s="18">
        <v>0.33348379629629632</v>
      </c>
      <c r="X3894" s="18">
        <v>0.33348379629629632</v>
      </c>
    </row>
    <row r="3895" spans="1:24" hidden="1" x14ac:dyDescent="0.2">
      <c r="A3895" s="1" t="s">
        <v>19283</v>
      </c>
      <c r="B3895" s="1" t="s">
        <v>132</v>
      </c>
      <c r="C3895" s="1" t="s">
        <v>250</v>
      </c>
      <c r="D3895" s="1" t="s">
        <v>251</v>
      </c>
      <c r="E3895" s="1" t="s">
        <v>268</v>
      </c>
      <c r="F3895" s="1" t="s">
        <v>367</v>
      </c>
      <c r="G3895" s="1" t="s">
        <v>110</v>
      </c>
      <c r="H3895" s="1" t="s">
        <v>50</v>
      </c>
      <c r="I3895" s="1" t="s">
        <v>109</v>
      </c>
      <c r="J3895" s="1" t="s">
        <v>81</v>
      </c>
      <c r="K3895" s="1" t="s">
        <v>129</v>
      </c>
      <c r="L3895" s="1" t="s">
        <v>19284</v>
      </c>
      <c r="M3895" s="1" t="s">
        <v>19285</v>
      </c>
      <c r="N3895" s="1" t="s">
        <v>19286</v>
      </c>
      <c r="O3895" s="1" t="s">
        <v>122</v>
      </c>
      <c r="P3895" s="1" t="s">
        <v>246</v>
      </c>
      <c r="Q3895" s="1" t="s">
        <v>247</v>
      </c>
      <c r="R3895" s="1" t="s">
        <v>19287</v>
      </c>
      <c r="S3895" s="1" t="s">
        <v>18969</v>
      </c>
      <c r="T3895" s="1" t="s">
        <v>19284</v>
      </c>
      <c r="U3895" s="1" t="s">
        <v>439</v>
      </c>
      <c r="V3895" s="18">
        <v>0.33792824074074074</v>
      </c>
      <c r="W3895" s="18">
        <v>0.33902777777777776</v>
      </c>
      <c r="X3895" s="18">
        <v>1.0995370370370371E-3</v>
      </c>
    </row>
    <row r="3896" spans="1:24" hidden="1" x14ac:dyDescent="0.2">
      <c r="A3896" s="1" t="s">
        <v>19288</v>
      </c>
      <c r="B3896" s="1" t="s">
        <v>132</v>
      </c>
      <c r="C3896" s="1" t="s">
        <v>256</v>
      </c>
      <c r="D3896" s="1" t="s">
        <v>257</v>
      </c>
      <c r="E3896" s="1" t="s">
        <v>258</v>
      </c>
      <c r="F3896" s="1" t="s">
        <v>461</v>
      </c>
      <c r="G3896" s="1" t="s">
        <v>116</v>
      </c>
      <c r="H3896" s="1" t="s">
        <v>40</v>
      </c>
      <c r="I3896" s="1" t="s">
        <v>117</v>
      </c>
      <c r="J3896" s="1" t="s">
        <v>81</v>
      </c>
      <c r="K3896" s="1" t="s">
        <v>259</v>
      </c>
      <c r="L3896" s="1" t="s">
        <v>260</v>
      </c>
      <c r="M3896" s="1" t="s">
        <v>19289</v>
      </c>
      <c r="N3896" s="1" t="s">
        <v>19290</v>
      </c>
      <c r="O3896" s="1" t="s">
        <v>122</v>
      </c>
      <c r="P3896" s="1" t="s">
        <v>199</v>
      </c>
      <c r="Q3896" s="1" t="s">
        <v>115</v>
      </c>
      <c r="R3896" s="1" t="s">
        <v>19291</v>
      </c>
      <c r="S3896" s="1" t="s">
        <v>18969</v>
      </c>
      <c r="T3896" s="1" t="s">
        <v>6454</v>
      </c>
      <c r="V3896" s="18">
        <v>1.0995370370370371E-3</v>
      </c>
      <c r="W3896" s="18">
        <v>6.4004629629629628E-3</v>
      </c>
      <c r="X3896" s="18">
        <v>5.3009259259259259E-3</v>
      </c>
    </row>
    <row r="3897" spans="1:24" hidden="1" x14ac:dyDescent="0.2">
      <c r="A3897" s="1" t="s">
        <v>19292</v>
      </c>
      <c r="B3897" s="1" t="s">
        <v>164</v>
      </c>
      <c r="C3897" s="1" t="s">
        <v>242</v>
      </c>
      <c r="D3897" s="1" t="s">
        <v>251</v>
      </c>
      <c r="E3897" s="1" t="s">
        <v>286</v>
      </c>
      <c r="F3897" s="1" t="s">
        <v>287</v>
      </c>
      <c r="G3897" s="1" t="s">
        <v>110</v>
      </c>
      <c r="H3897" s="1" t="s">
        <v>50</v>
      </c>
      <c r="I3897" s="1" t="s">
        <v>109</v>
      </c>
      <c r="J3897" s="1" t="s">
        <v>81</v>
      </c>
      <c r="K3897" s="1" t="s">
        <v>114</v>
      </c>
      <c r="L3897" s="1" t="s">
        <v>17112</v>
      </c>
      <c r="M3897" s="1" t="s">
        <v>19293</v>
      </c>
      <c r="N3897" s="1" t="s">
        <v>19294</v>
      </c>
      <c r="O3897" s="1" t="s">
        <v>122</v>
      </c>
      <c r="P3897" s="1" t="s">
        <v>246</v>
      </c>
      <c r="Q3897" s="1" t="s">
        <v>247</v>
      </c>
      <c r="R3897" s="1" t="s">
        <v>19295</v>
      </c>
      <c r="S3897" s="1" t="s">
        <v>18969</v>
      </c>
      <c r="T3897" s="1" t="s">
        <v>17116</v>
      </c>
      <c r="U3897" s="1" t="s">
        <v>276</v>
      </c>
      <c r="V3897" s="18">
        <v>0</v>
      </c>
      <c r="W3897" s="18">
        <v>1.6469907407407409E-2</v>
      </c>
      <c r="X3897" s="18">
        <v>1.6469907407407409E-2</v>
      </c>
    </row>
    <row r="3898" spans="1:24" x14ac:dyDescent="0.2">
      <c r="A3898" s="1" t="s">
        <v>16432</v>
      </c>
      <c r="B3898" s="1" t="s">
        <v>112</v>
      </c>
      <c r="C3898" s="1" t="s">
        <v>18</v>
      </c>
      <c r="D3898" s="1" t="s">
        <v>18</v>
      </c>
      <c r="E3898" s="1" t="s">
        <v>499</v>
      </c>
      <c r="F3898" s="1" t="s">
        <v>1770</v>
      </c>
      <c r="G3898" s="1" t="s">
        <v>110</v>
      </c>
      <c r="H3898" s="1" t="s">
        <v>50</v>
      </c>
      <c r="I3898" s="1" t="s">
        <v>109</v>
      </c>
      <c r="J3898" s="1" t="s">
        <v>81</v>
      </c>
      <c r="K3898" s="1" t="s">
        <v>111</v>
      </c>
      <c r="L3898" s="1" t="s">
        <v>16436</v>
      </c>
      <c r="M3898" s="1" t="s">
        <v>19296</v>
      </c>
      <c r="N3898" s="1" t="s">
        <v>19297</v>
      </c>
      <c r="O3898" s="1" t="s">
        <v>122</v>
      </c>
      <c r="P3898" s="1" t="s">
        <v>266</v>
      </c>
      <c r="Q3898" s="1" t="s">
        <v>267</v>
      </c>
      <c r="R3898" s="1" t="s">
        <v>19298</v>
      </c>
      <c r="S3898" s="1" t="s">
        <v>18969</v>
      </c>
      <c r="T3898" s="1" t="s">
        <v>19299</v>
      </c>
      <c r="U3898" s="1" t="s">
        <v>6891</v>
      </c>
      <c r="V3898" s="18">
        <v>0</v>
      </c>
      <c r="W3898" s="18">
        <v>1.2647685185185185</v>
      </c>
      <c r="X3898" s="18">
        <v>1.2647685185185185</v>
      </c>
    </row>
    <row r="3899" spans="1:24" hidden="1" x14ac:dyDescent="0.2">
      <c r="A3899" s="1" t="s">
        <v>19300</v>
      </c>
      <c r="B3899" s="1" t="s">
        <v>132</v>
      </c>
      <c r="C3899" s="1" t="s">
        <v>256</v>
      </c>
      <c r="D3899" s="1" t="s">
        <v>257</v>
      </c>
      <c r="E3899" s="1" t="s">
        <v>252</v>
      </c>
      <c r="F3899" s="1" t="s">
        <v>219</v>
      </c>
      <c r="G3899" s="1" t="s">
        <v>116</v>
      </c>
      <c r="H3899" s="1" t="s">
        <v>40</v>
      </c>
      <c r="I3899" s="1" t="s">
        <v>117</v>
      </c>
      <c r="J3899" s="1" t="s">
        <v>81</v>
      </c>
      <c r="K3899" s="1" t="s">
        <v>129</v>
      </c>
      <c r="L3899" s="1" t="s">
        <v>314</v>
      </c>
      <c r="M3899" s="1" t="s">
        <v>19301</v>
      </c>
      <c r="N3899" s="1" t="s">
        <v>19302</v>
      </c>
      <c r="O3899" s="1" t="s">
        <v>122</v>
      </c>
      <c r="P3899" s="1" t="s">
        <v>199</v>
      </c>
      <c r="Q3899" s="1" t="s">
        <v>115</v>
      </c>
      <c r="R3899" s="1" t="s">
        <v>19303</v>
      </c>
      <c r="S3899" s="1" t="s">
        <v>18969</v>
      </c>
      <c r="T3899" s="1" t="s">
        <v>19304</v>
      </c>
      <c r="U3899" s="1" t="s">
        <v>262</v>
      </c>
      <c r="V3899" s="18">
        <v>5.7870370370370367E-4</v>
      </c>
      <c r="W3899" s="18">
        <v>7.0949074074074074E-3</v>
      </c>
      <c r="X3899" s="18">
        <v>6.5162037037037037E-3</v>
      </c>
    </row>
    <row r="3900" spans="1:24" hidden="1" x14ac:dyDescent="0.2">
      <c r="A3900" s="1" t="s">
        <v>19305</v>
      </c>
      <c r="B3900" s="1" t="s">
        <v>164</v>
      </c>
      <c r="C3900" s="1" t="s">
        <v>295</v>
      </c>
      <c r="D3900" s="1" t="s">
        <v>296</v>
      </c>
      <c r="E3900" s="1" t="s">
        <v>297</v>
      </c>
      <c r="F3900" s="1" t="s">
        <v>298</v>
      </c>
      <c r="G3900" s="1" t="s">
        <v>110</v>
      </c>
      <c r="H3900" s="1" t="s">
        <v>50</v>
      </c>
      <c r="I3900" s="1" t="s">
        <v>109</v>
      </c>
      <c r="J3900" s="1" t="s">
        <v>4186</v>
      </c>
      <c r="K3900" s="1" t="s">
        <v>129</v>
      </c>
      <c r="L3900" s="1" t="s">
        <v>299</v>
      </c>
      <c r="M3900" s="1" t="s">
        <v>19306</v>
      </c>
      <c r="N3900" s="1" t="s">
        <v>19307</v>
      </c>
      <c r="O3900" s="1" t="s">
        <v>122</v>
      </c>
      <c r="P3900" s="1" t="s">
        <v>266</v>
      </c>
      <c r="Q3900" s="1" t="s">
        <v>283</v>
      </c>
      <c r="R3900" s="1" t="s">
        <v>19308</v>
      </c>
      <c r="S3900" s="1" t="s">
        <v>18969</v>
      </c>
      <c r="U3900" s="1" t="s">
        <v>17080</v>
      </c>
      <c r="V3900" s="18">
        <v>0</v>
      </c>
      <c r="W3900" s="18">
        <v>0</v>
      </c>
      <c r="X3900" s="18">
        <v>0</v>
      </c>
    </row>
    <row r="3901" spans="1:24" x14ac:dyDescent="0.2">
      <c r="A3901" s="1" t="s">
        <v>16437</v>
      </c>
      <c r="B3901" s="1" t="s">
        <v>112</v>
      </c>
      <c r="C3901" s="1" t="s">
        <v>18</v>
      </c>
      <c r="D3901" s="1" t="s">
        <v>18</v>
      </c>
      <c r="E3901" s="1" t="s">
        <v>499</v>
      </c>
      <c r="F3901" s="1" t="s">
        <v>1770</v>
      </c>
      <c r="G3901" s="1" t="s">
        <v>110</v>
      </c>
      <c r="H3901" s="1" t="s">
        <v>50</v>
      </c>
      <c r="I3901" s="1" t="s">
        <v>109</v>
      </c>
      <c r="J3901" s="1" t="s">
        <v>81</v>
      </c>
      <c r="K3901" s="1" t="s">
        <v>111</v>
      </c>
      <c r="L3901" s="1" t="s">
        <v>16441</v>
      </c>
      <c r="M3901" s="1" t="s">
        <v>19309</v>
      </c>
      <c r="N3901" s="1" t="s">
        <v>19310</v>
      </c>
      <c r="O3901" s="1" t="s">
        <v>122</v>
      </c>
      <c r="P3901" s="1" t="s">
        <v>266</v>
      </c>
      <c r="Q3901" s="1" t="s">
        <v>267</v>
      </c>
      <c r="R3901" s="1" t="s">
        <v>19311</v>
      </c>
      <c r="S3901" s="1" t="s">
        <v>18969</v>
      </c>
      <c r="T3901" s="1" t="s">
        <v>19299</v>
      </c>
      <c r="U3901" s="1" t="s">
        <v>6891</v>
      </c>
      <c r="V3901" s="18">
        <v>0</v>
      </c>
      <c r="W3901" s="18">
        <v>0.32725694444444442</v>
      </c>
      <c r="X3901" s="18">
        <v>0.32725694444444442</v>
      </c>
    </row>
    <row r="3902" spans="1:24" x14ac:dyDescent="0.2">
      <c r="A3902" s="1" t="s">
        <v>16417</v>
      </c>
      <c r="B3902" s="1" t="s">
        <v>115</v>
      </c>
      <c r="C3902" s="1" t="s">
        <v>14</v>
      </c>
      <c r="D3902" s="1" t="s">
        <v>257</v>
      </c>
      <c r="E3902" s="1" t="s">
        <v>52</v>
      </c>
      <c r="F3902" s="1" t="s">
        <v>471</v>
      </c>
      <c r="G3902" s="1" t="s">
        <v>110</v>
      </c>
      <c r="H3902" s="1" t="s">
        <v>50</v>
      </c>
      <c r="I3902" s="1" t="s">
        <v>109</v>
      </c>
      <c r="J3902" s="1" t="s">
        <v>81</v>
      </c>
      <c r="K3902" s="1" t="s">
        <v>488</v>
      </c>
      <c r="L3902" s="1" t="s">
        <v>16421</v>
      </c>
      <c r="M3902" s="1" t="s">
        <v>19312</v>
      </c>
      <c r="N3902" s="1" t="s">
        <v>19313</v>
      </c>
      <c r="O3902" s="1" t="s">
        <v>122</v>
      </c>
      <c r="P3902" s="1" t="s">
        <v>246</v>
      </c>
      <c r="Q3902" s="1" t="s">
        <v>247</v>
      </c>
      <c r="R3902" s="1" t="s">
        <v>19314</v>
      </c>
      <c r="S3902" s="1" t="s">
        <v>18969</v>
      </c>
      <c r="T3902" s="1" t="s">
        <v>19315</v>
      </c>
      <c r="U3902" s="1" t="s">
        <v>19316</v>
      </c>
      <c r="V3902" s="18">
        <v>1.1371412037037036</v>
      </c>
      <c r="W3902" s="18">
        <v>1.1663425925925925</v>
      </c>
      <c r="X3902" s="18">
        <v>2.9201388888888888E-2</v>
      </c>
    </row>
    <row r="3903" spans="1:24" x14ac:dyDescent="0.2">
      <c r="A3903" s="1" t="s">
        <v>16654</v>
      </c>
      <c r="B3903" s="1" t="s">
        <v>115</v>
      </c>
      <c r="C3903" s="1" t="s">
        <v>18</v>
      </c>
      <c r="D3903" s="1" t="s">
        <v>243</v>
      </c>
      <c r="E3903" s="1" t="s">
        <v>61</v>
      </c>
      <c r="F3903" s="1" t="s">
        <v>191</v>
      </c>
      <c r="G3903" s="1" t="s">
        <v>116</v>
      </c>
      <c r="H3903" s="1" t="s">
        <v>40</v>
      </c>
      <c r="I3903" s="1" t="s">
        <v>117</v>
      </c>
      <c r="J3903" s="1" t="s">
        <v>81</v>
      </c>
      <c r="K3903" s="1" t="s">
        <v>111</v>
      </c>
      <c r="L3903" s="1" t="s">
        <v>16658</v>
      </c>
      <c r="M3903" s="1" t="s">
        <v>19317</v>
      </c>
      <c r="N3903" s="1" t="s">
        <v>19318</v>
      </c>
      <c r="O3903" s="1" t="s">
        <v>122</v>
      </c>
      <c r="P3903" s="1" t="s">
        <v>246</v>
      </c>
      <c r="Q3903" s="1" t="s">
        <v>247</v>
      </c>
      <c r="R3903" s="1" t="s">
        <v>19319</v>
      </c>
      <c r="S3903" s="1" t="s">
        <v>19320</v>
      </c>
      <c r="T3903" s="1" t="s">
        <v>19321</v>
      </c>
      <c r="U3903" s="1" t="s">
        <v>9307</v>
      </c>
      <c r="V3903" s="18">
        <v>0.18182870370370371</v>
      </c>
      <c r="W3903" s="18">
        <v>0.20159722222222223</v>
      </c>
      <c r="X3903" s="18">
        <v>1.9768518518518519E-2</v>
      </c>
    </row>
    <row r="3904" spans="1:24" x14ac:dyDescent="0.2">
      <c r="A3904" s="1" t="s">
        <v>16716</v>
      </c>
      <c r="B3904" s="1" t="s">
        <v>112</v>
      </c>
      <c r="C3904" s="1" t="s">
        <v>18</v>
      </c>
      <c r="D3904" s="1" t="s">
        <v>18</v>
      </c>
      <c r="E3904" s="1" t="s">
        <v>499</v>
      </c>
      <c r="F3904" s="1" t="s">
        <v>1770</v>
      </c>
      <c r="G3904" s="1" t="s">
        <v>110</v>
      </c>
      <c r="H3904" s="1" t="s">
        <v>50</v>
      </c>
      <c r="I3904" s="1" t="s">
        <v>109</v>
      </c>
      <c r="J3904" s="1" t="s">
        <v>81</v>
      </c>
      <c r="K3904" s="1" t="s">
        <v>111</v>
      </c>
      <c r="L3904" s="1" t="s">
        <v>16720</v>
      </c>
      <c r="M3904" s="1" t="s">
        <v>19322</v>
      </c>
      <c r="N3904" s="1" t="s">
        <v>19323</v>
      </c>
      <c r="O3904" s="1" t="s">
        <v>122</v>
      </c>
      <c r="P3904" s="1" t="s">
        <v>266</v>
      </c>
      <c r="Q3904" s="1" t="s">
        <v>267</v>
      </c>
      <c r="R3904" s="1" t="s">
        <v>19324</v>
      </c>
      <c r="S3904" s="1" t="s">
        <v>19320</v>
      </c>
      <c r="T3904" s="1" t="s">
        <v>19299</v>
      </c>
      <c r="U3904" s="1" t="s">
        <v>6891</v>
      </c>
      <c r="V3904" s="18">
        <v>0</v>
      </c>
      <c r="W3904" s="18">
        <v>0.24153935185185185</v>
      </c>
      <c r="X3904" s="18">
        <v>0.24153935185185185</v>
      </c>
    </row>
    <row r="3905" spans="1:24" hidden="1" x14ac:dyDescent="0.2">
      <c r="A3905" s="1" t="s">
        <v>19325</v>
      </c>
      <c r="B3905" s="1" t="s">
        <v>164</v>
      </c>
      <c r="C3905" s="1" t="s">
        <v>295</v>
      </c>
      <c r="D3905" s="1" t="s">
        <v>296</v>
      </c>
      <c r="E3905" s="1" t="s">
        <v>297</v>
      </c>
      <c r="F3905" s="1" t="s">
        <v>298</v>
      </c>
      <c r="G3905" s="1" t="s">
        <v>110</v>
      </c>
      <c r="H3905" s="1" t="s">
        <v>50</v>
      </c>
      <c r="I3905" s="1" t="s">
        <v>109</v>
      </c>
      <c r="J3905" s="1" t="s">
        <v>4186</v>
      </c>
      <c r="K3905" s="1" t="s">
        <v>129</v>
      </c>
      <c r="L3905" s="1" t="s">
        <v>299</v>
      </c>
      <c r="M3905" s="1" t="s">
        <v>19326</v>
      </c>
      <c r="N3905" s="1" t="s">
        <v>19327</v>
      </c>
      <c r="O3905" s="1" t="s">
        <v>122</v>
      </c>
      <c r="P3905" s="1" t="s">
        <v>266</v>
      </c>
      <c r="Q3905" s="1" t="s">
        <v>283</v>
      </c>
      <c r="R3905" s="1" t="s">
        <v>19328</v>
      </c>
      <c r="S3905" s="1" t="s">
        <v>19320</v>
      </c>
      <c r="U3905" s="1" t="s">
        <v>17080</v>
      </c>
      <c r="V3905" s="18">
        <v>0</v>
      </c>
      <c r="W3905" s="18">
        <v>0</v>
      </c>
      <c r="X3905" s="18">
        <v>0</v>
      </c>
    </row>
    <row r="3906" spans="1:24" hidden="1" x14ac:dyDescent="0.2">
      <c r="A3906" s="1" t="s">
        <v>19329</v>
      </c>
      <c r="B3906" s="1" t="s">
        <v>173</v>
      </c>
      <c r="C3906" s="1" t="s">
        <v>295</v>
      </c>
      <c r="D3906" s="1" t="s">
        <v>251</v>
      </c>
      <c r="E3906" s="1" t="s">
        <v>320</v>
      </c>
      <c r="F3906" s="1" t="s">
        <v>321</v>
      </c>
      <c r="G3906" s="1" t="s">
        <v>110</v>
      </c>
      <c r="H3906" s="1" t="s">
        <v>50</v>
      </c>
      <c r="I3906" s="1" t="s">
        <v>109</v>
      </c>
      <c r="J3906" s="1" t="s">
        <v>80</v>
      </c>
      <c r="K3906" s="1" t="s">
        <v>111</v>
      </c>
      <c r="L3906" s="1" t="s">
        <v>19330</v>
      </c>
      <c r="M3906" s="1" t="s">
        <v>19331</v>
      </c>
      <c r="N3906" s="1" t="s">
        <v>19332</v>
      </c>
      <c r="O3906" s="1" t="s">
        <v>122</v>
      </c>
      <c r="P3906" s="1" t="s">
        <v>266</v>
      </c>
      <c r="Q3906" s="1" t="s">
        <v>283</v>
      </c>
      <c r="R3906" s="1" t="s">
        <v>19333</v>
      </c>
      <c r="S3906" s="1" t="s">
        <v>19320</v>
      </c>
      <c r="T3906" s="1" t="s">
        <v>19330</v>
      </c>
      <c r="U3906" s="1" t="s">
        <v>276</v>
      </c>
      <c r="V3906" s="18">
        <v>2.9861111111111113E-3</v>
      </c>
      <c r="W3906" s="18">
        <v>7.0717592592592594E-3</v>
      </c>
      <c r="X3906" s="18">
        <v>4.0856481481481481E-3</v>
      </c>
    </row>
    <row r="3907" spans="1:24" hidden="1" x14ac:dyDescent="0.2">
      <c r="A3907" s="1" t="s">
        <v>19334</v>
      </c>
      <c r="B3907" s="1" t="s">
        <v>164</v>
      </c>
      <c r="C3907" s="1" t="s">
        <v>242</v>
      </c>
      <c r="D3907" s="1" t="s">
        <v>251</v>
      </c>
      <c r="E3907" s="1" t="s">
        <v>286</v>
      </c>
      <c r="F3907" s="1" t="s">
        <v>287</v>
      </c>
      <c r="G3907" s="1" t="s">
        <v>110</v>
      </c>
      <c r="H3907" s="1" t="s">
        <v>50</v>
      </c>
      <c r="I3907" s="1" t="s">
        <v>109</v>
      </c>
      <c r="J3907" s="1" t="s">
        <v>81</v>
      </c>
      <c r="K3907" s="1" t="s">
        <v>114</v>
      </c>
      <c r="L3907" s="1" t="s">
        <v>14132</v>
      </c>
      <c r="M3907" s="1" t="s">
        <v>19335</v>
      </c>
      <c r="N3907" s="1" t="s">
        <v>19336</v>
      </c>
      <c r="O3907" s="1" t="s">
        <v>122</v>
      </c>
      <c r="P3907" s="1" t="s">
        <v>246</v>
      </c>
      <c r="Q3907" s="1" t="s">
        <v>247</v>
      </c>
      <c r="R3907" s="1" t="s">
        <v>19337</v>
      </c>
      <c r="S3907" s="1" t="s">
        <v>19320</v>
      </c>
      <c r="T3907" s="1" t="s">
        <v>14136</v>
      </c>
      <c r="U3907" s="1" t="s">
        <v>276</v>
      </c>
      <c r="V3907" s="18">
        <v>0</v>
      </c>
      <c r="W3907" s="18">
        <v>1.1574074074074073E-2</v>
      </c>
      <c r="X3907" s="18">
        <v>1.1574074074074073E-2</v>
      </c>
    </row>
    <row r="3908" spans="1:24" x14ac:dyDescent="0.2">
      <c r="A3908" s="1" t="s">
        <v>16550</v>
      </c>
      <c r="B3908" s="1" t="s">
        <v>167</v>
      </c>
      <c r="C3908" s="1" t="s">
        <v>22</v>
      </c>
      <c r="D3908" s="1" t="s">
        <v>22</v>
      </c>
      <c r="E3908" s="1" t="s">
        <v>46</v>
      </c>
      <c r="F3908" s="1" t="s">
        <v>171</v>
      </c>
      <c r="G3908" s="1" t="s">
        <v>110</v>
      </c>
      <c r="H3908" s="1" t="s">
        <v>50</v>
      </c>
      <c r="I3908" s="1" t="s">
        <v>109</v>
      </c>
      <c r="J3908" s="1" t="s">
        <v>81</v>
      </c>
      <c r="K3908" s="1" t="s">
        <v>129</v>
      </c>
      <c r="L3908" s="1" t="s">
        <v>16554</v>
      </c>
      <c r="M3908" s="1" t="s">
        <v>19338</v>
      </c>
      <c r="N3908" s="1" t="s">
        <v>19339</v>
      </c>
      <c r="O3908" s="1" t="s">
        <v>122</v>
      </c>
      <c r="P3908" s="1" t="s">
        <v>266</v>
      </c>
      <c r="Q3908" s="1" t="s">
        <v>330</v>
      </c>
      <c r="R3908" s="1" t="s">
        <v>19340</v>
      </c>
      <c r="S3908" s="1" t="s">
        <v>19320</v>
      </c>
      <c r="T3908" s="1" t="s">
        <v>19341</v>
      </c>
      <c r="U3908" s="1" t="s">
        <v>19342</v>
      </c>
      <c r="V3908" s="18">
        <v>0</v>
      </c>
      <c r="W3908" s="18">
        <v>0</v>
      </c>
      <c r="X3908" s="18">
        <v>0</v>
      </c>
    </row>
    <row r="3909" spans="1:24" hidden="1" x14ac:dyDescent="0.2">
      <c r="A3909" s="1" t="s">
        <v>19343</v>
      </c>
      <c r="B3909" s="1" t="s">
        <v>115</v>
      </c>
      <c r="C3909" s="1" t="s">
        <v>242</v>
      </c>
      <c r="D3909" s="1" t="s">
        <v>243</v>
      </c>
      <c r="E3909" s="1" t="s">
        <v>328</v>
      </c>
      <c r="F3909" s="1" t="s">
        <v>405</v>
      </c>
      <c r="G3909" s="1" t="s">
        <v>116</v>
      </c>
      <c r="H3909" s="1" t="s">
        <v>40</v>
      </c>
      <c r="I3909" s="1" t="s">
        <v>117</v>
      </c>
      <c r="J3909" s="1" t="s">
        <v>81</v>
      </c>
      <c r="K3909" s="1" t="s">
        <v>200</v>
      </c>
      <c r="L3909" s="1" t="s">
        <v>19344</v>
      </c>
      <c r="M3909" s="1" t="s">
        <v>19345</v>
      </c>
      <c r="N3909" s="1" t="s">
        <v>19346</v>
      </c>
      <c r="O3909" s="1" t="s">
        <v>122</v>
      </c>
      <c r="P3909" s="1" t="s">
        <v>246</v>
      </c>
      <c r="Q3909" s="1" t="s">
        <v>247</v>
      </c>
      <c r="R3909" s="1" t="s">
        <v>19347</v>
      </c>
      <c r="S3909" s="1" t="s">
        <v>19320</v>
      </c>
      <c r="T3909" s="1" t="s">
        <v>19348</v>
      </c>
      <c r="U3909" s="1" t="s">
        <v>19349</v>
      </c>
      <c r="V3909" s="18">
        <v>1.5802199074074075</v>
      </c>
      <c r="W3909" s="18">
        <v>1.7242476851851851</v>
      </c>
      <c r="X3909" s="18">
        <v>0.14402777777777778</v>
      </c>
    </row>
    <row r="3910" spans="1:24" x14ac:dyDescent="0.2">
      <c r="A3910" s="1" t="s">
        <v>16624</v>
      </c>
      <c r="B3910" s="1" t="s">
        <v>115</v>
      </c>
      <c r="C3910" s="1" t="s">
        <v>19</v>
      </c>
      <c r="D3910" s="1" t="s">
        <v>243</v>
      </c>
      <c r="E3910" s="1" t="s">
        <v>63</v>
      </c>
      <c r="F3910" s="1" t="s">
        <v>191</v>
      </c>
      <c r="G3910" s="1" t="s">
        <v>116</v>
      </c>
      <c r="H3910" s="1" t="s">
        <v>40</v>
      </c>
      <c r="I3910" s="1" t="s">
        <v>117</v>
      </c>
      <c r="J3910" s="1" t="s">
        <v>81</v>
      </c>
      <c r="K3910" s="1" t="s">
        <v>449</v>
      </c>
      <c r="L3910" s="1" t="s">
        <v>16628</v>
      </c>
      <c r="M3910" s="1" t="s">
        <v>19350</v>
      </c>
      <c r="N3910" s="1" t="s">
        <v>19351</v>
      </c>
      <c r="O3910" s="1" t="s">
        <v>122</v>
      </c>
      <c r="P3910" s="1" t="s">
        <v>246</v>
      </c>
      <c r="Q3910" s="1" t="s">
        <v>247</v>
      </c>
      <c r="R3910" s="1" t="s">
        <v>19352</v>
      </c>
      <c r="S3910" s="1" t="s">
        <v>19320</v>
      </c>
      <c r="T3910" s="1" t="s">
        <v>19353</v>
      </c>
      <c r="U3910" s="1" t="s">
        <v>19354</v>
      </c>
      <c r="V3910" s="18">
        <v>2.3263888888888887E-3</v>
      </c>
      <c r="W3910" s="18">
        <v>1.9942129629629629E-2</v>
      </c>
      <c r="X3910" s="18">
        <v>1.7615740740740741E-2</v>
      </c>
    </row>
    <row r="3911" spans="1:24" hidden="1" x14ac:dyDescent="0.2">
      <c r="A3911" s="1" t="s">
        <v>19355</v>
      </c>
      <c r="B3911" s="1" t="s">
        <v>132</v>
      </c>
      <c r="C3911" s="1" t="s">
        <v>250</v>
      </c>
      <c r="D3911" s="1" t="s">
        <v>251</v>
      </c>
      <c r="E3911" s="1" t="s">
        <v>302</v>
      </c>
      <c r="F3911" s="1" t="s">
        <v>303</v>
      </c>
      <c r="G3911" s="1" t="s">
        <v>110</v>
      </c>
      <c r="H3911" s="1" t="s">
        <v>50</v>
      </c>
      <c r="I3911" s="1" t="s">
        <v>109</v>
      </c>
      <c r="J3911" s="1" t="s">
        <v>4186</v>
      </c>
      <c r="K3911" s="1" t="s">
        <v>129</v>
      </c>
      <c r="L3911" s="1" t="s">
        <v>12965</v>
      </c>
      <c r="M3911" s="1" t="s">
        <v>19356</v>
      </c>
      <c r="N3911" s="1" t="s">
        <v>19357</v>
      </c>
      <c r="O3911" s="1" t="s">
        <v>122</v>
      </c>
      <c r="P3911" s="1" t="s">
        <v>246</v>
      </c>
      <c r="Q3911" s="1" t="s">
        <v>247</v>
      </c>
      <c r="R3911" s="1" t="s">
        <v>19358</v>
      </c>
      <c r="S3911" s="1" t="s">
        <v>19320</v>
      </c>
      <c r="T3911" s="1" t="s">
        <v>12965</v>
      </c>
      <c r="U3911" s="1" t="s">
        <v>276</v>
      </c>
      <c r="V3911" s="18">
        <v>0</v>
      </c>
      <c r="W3911" s="18">
        <v>0</v>
      </c>
      <c r="X3911" s="18">
        <v>0</v>
      </c>
    </row>
    <row r="3912" spans="1:24" x14ac:dyDescent="0.2">
      <c r="A3912" s="1" t="s">
        <v>16580</v>
      </c>
      <c r="B3912" s="1" t="s">
        <v>115</v>
      </c>
      <c r="C3912" s="1" t="s">
        <v>19</v>
      </c>
      <c r="D3912" s="1" t="s">
        <v>243</v>
      </c>
      <c r="E3912" s="1" t="s">
        <v>64</v>
      </c>
      <c r="F3912" s="1" t="s">
        <v>405</v>
      </c>
      <c r="G3912" s="1" t="s">
        <v>116</v>
      </c>
      <c r="H3912" s="1" t="s">
        <v>40</v>
      </c>
      <c r="I3912" s="1" t="s">
        <v>117</v>
      </c>
      <c r="J3912" s="1" t="s">
        <v>81</v>
      </c>
      <c r="K3912" s="1" t="s">
        <v>449</v>
      </c>
      <c r="L3912" s="1" t="s">
        <v>16584</v>
      </c>
      <c r="M3912" s="1" t="s">
        <v>19359</v>
      </c>
      <c r="N3912" s="1" t="s">
        <v>19360</v>
      </c>
      <c r="O3912" s="1" t="s">
        <v>122</v>
      </c>
      <c r="P3912" s="1" t="s">
        <v>266</v>
      </c>
      <c r="Q3912" s="1" t="s">
        <v>267</v>
      </c>
      <c r="R3912" s="1" t="s">
        <v>19361</v>
      </c>
      <c r="S3912" s="1" t="s">
        <v>19320</v>
      </c>
      <c r="T3912" s="1" t="s">
        <v>19362</v>
      </c>
      <c r="U3912" s="1" t="s">
        <v>19363</v>
      </c>
      <c r="V3912" s="18">
        <v>0.77347222222222223</v>
      </c>
      <c r="W3912" s="18">
        <v>0.8233449074074074</v>
      </c>
      <c r="X3912" s="18">
        <v>4.9872685185185187E-2</v>
      </c>
    </row>
    <row r="3913" spans="1:24" hidden="1" x14ac:dyDescent="0.2">
      <c r="A3913" s="1" t="s">
        <v>16703</v>
      </c>
      <c r="B3913" s="1" t="s">
        <v>124</v>
      </c>
      <c r="C3913" s="1" t="s">
        <v>17</v>
      </c>
      <c r="D3913" s="1" t="s">
        <v>277</v>
      </c>
      <c r="E3913" s="1" t="s">
        <v>197</v>
      </c>
      <c r="F3913" s="1" t="s">
        <v>125</v>
      </c>
      <c r="G3913" s="1" t="s">
        <v>123</v>
      </c>
      <c r="H3913" s="1" t="s">
        <v>50</v>
      </c>
      <c r="I3913" s="1" t="s">
        <v>109</v>
      </c>
      <c r="J3913" s="1" t="s">
        <v>80</v>
      </c>
      <c r="K3913" s="1" t="s">
        <v>129</v>
      </c>
      <c r="L3913" s="1" t="s">
        <v>497</v>
      </c>
      <c r="M3913" s="1" t="s">
        <v>19364</v>
      </c>
      <c r="N3913" s="1" t="s">
        <v>19364</v>
      </c>
      <c r="O3913" s="1" t="s">
        <v>122</v>
      </c>
      <c r="P3913" s="1" t="s">
        <v>266</v>
      </c>
      <c r="Q3913" s="1" t="s">
        <v>267</v>
      </c>
      <c r="R3913" s="1" t="s">
        <v>19365</v>
      </c>
      <c r="S3913" s="1" t="s">
        <v>19320</v>
      </c>
      <c r="T3913" s="1" t="s">
        <v>6766</v>
      </c>
      <c r="V3913" s="18">
        <v>0.14168981481481482</v>
      </c>
      <c r="W3913" s="18">
        <v>0.16246527777777778</v>
      </c>
      <c r="X3913" s="18">
        <v>2.0775462962962964E-2</v>
      </c>
    </row>
    <row r="3914" spans="1:24" x14ac:dyDescent="0.2">
      <c r="A3914" s="1" t="s">
        <v>16609</v>
      </c>
      <c r="B3914" s="1" t="s">
        <v>112</v>
      </c>
      <c r="C3914" s="1" t="s">
        <v>18</v>
      </c>
      <c r="D3914" s="1" t="s">
        <v>18</v>
      </c>
      <c r="E3914" s="1" t="s">
        <v>60</v>
      </c>
      <c r="F3914" s="1" t="s">
        <v>445</v>
      </c>
      <c r="G3914" s="1" t="s">
        <v>110</v>
      </c>
      <c r="H3914" s="1" t="s">
        <v>50</v>
      </c>
      <c r="I3914" s="1" t="s">
        <v>109</v>
      </c>
      <c r="J3914" s="1" t="s">
        <v>81</v>
      </c>
      <c r="K3914" s="1" t="s">
        <v>111</v>
      </c>
      <c r="L3914" s="1" t="s">
        <v>16613</v>
      </c>
      <c r="M3914" s="1" t="s">
        <v>19366</v>
      </c>
      <c r="N3914" s="1" t="s">
        <v>19367</v>
      </c>
      <c r="O3914" s="1" t="s">
        <v>122</v>
      </c>
      <c r="P3914" s="1" t="s">
        <v>266</v>
      </c>
      <c r="Q3914" s="1" t="s">
        <v>267</v>
      </c>
      <c r="R3914" s="1" t="s">
        <v>19368</v>
      </c>
      <c r="S3914" s="1" t="s">
        <v>19320</v>
      </c>
      <c r="T3914" s="1" t="s">
        <v>16613</v>
      </c>
      <c r="U3914" s="1" t="s">
        <v>19369</v>
      </c>
      <c r="V3914" s="18">
        <v>0.94750000000000001</v>
      </c>
      <c r="W3914" s="18">
        <v>0.95099537037037041</v>
      </c>
      <c r="X3914" s="18">
        <v>3.4953703703703705E-3</v>
      </c>
    </row>
    <row r="3915" spans="1:24" x14ac:dyDescent="0.2">
      <c r="A3915" s="1" t="s">
        <v>16525</v>
      </c>
      <c r="B3915" s="1" t="s">
        <v>167</v>
      </c>
      <c r="C3915" s="1" t="s">
        <v>22</v>
      </c>
      <c r="D3915" s="1" t="s">
        <v>22</v>
      </c>
      <c r="E3915" s="1" t="s">
        <v>46</v>
      </c>
      <c r="F3915" s="1" t="s">
        <v>171</v>
      </c>
      <c r="G3915" s="1" t="s">
        <v>110</v>
      </c>
      <c r="H3915" s="1" t="s">
        <v>50</v>
      </c>
      <c r="I3915" s="1" t="s">
        <v>109</v>
      </c>
      <c r="J3915" s="1" t="s">
        <v>81</v>
      </c>
      <c r="K3915" s="1" t="s">
        <v>170</v>
      </c>
      <c r="L3915" s="1" t="s">
        <v>16529</v>
      </c>
      <c r="M3915" s="1" t="s">
        <v>19370</v>
      </c>
      <c r="N3915" s="1" t="s">
        <v>19371</v>
      </c>
      <c r="O3915" s="1" t="s">
        <v>122</v>
      </c>
      <c r="P3915" s="1" t="s">
        <v>266</v>
      </c>
      <c r="Q3915" s="1" t="s">
        <v>330</v>
      </c>
      <c r="R3915" s="1" t="s">
        <v>19372</v>
      </c>
      <c r="S3915" s="1" t="s">
        <v>19320</v>
      </c>
      <c r="T3915" s="1" t="s">
        <v>19373</v>
      </c>
      <c r="U3915" s="1" t="s">
        <v>19374</v>
      </c>
      <c r="V3915" s="18">
        <v>0</v>
      </c>
      <c r="W3915" s="18">
        <v>5.7523148148148151E-3</v>
      </c>
      <c r="X3915" s="18">
        <v>5.7523148148148151E-3</v>
      </c>
    </row>
    <row r="3916" spans="1:24" x14ac:dyDescent="0.2">
      <c r="A3916" s="1" t="s">
        <v>16535</v>
      </c>
      <c r="B3916" s="1" t="s">
        <v>167</v>
      </c>
      <c r="C3916" s="1" t="s">
        <v>22</v>
      </c>
      <c r="D3916" s="1" t="s">
        <v>22</v>
      </c>
      <c r="E3916" s="1" t="s">
        <v>46</v>
      </c>
      <c r="F3916" s="1" t="s">
        <v>171</v>
      </c>
      <c r="G3916" s="1" t="s">
        <v>110</v>
      </c>
      <c r="H3916" s="1" t="s">
        <v>50</v>
      </c>
      <c r="I3916" s="1" t="s">
        <v>109</v>
      </c>
      <c r="J3916" s="1" t="s">
        <v>81</v>
      </c>
      <c r="K3916" s="1" t="s">
        <v>129</v>
      </c>
      <c r="L3916" s="1" t="s">
        <v>16539</v>
      </c>
      <c r="M3916" s="1" t="s">
        <v>19375</v>
      </c>
      <c r="N3916" s="1" t="s">
        <v>19376</v>
      </c>
      <c r="O3916" s="1" t="s">
        <v>122</v>
      </c>
      <c r="P3916" s="1" t="s">
        <v>266</v>
      </c>
      <c r="Q3916" s="1" t="s">
        <v>330</v>
      </c>
      <c r="R3916" s="1" t="s">
        <v>19377</v>
      </c>
      <c r="S3916" s="1" t="s">
        <v>19320</v>
      </c>
      <c r="T3916" s="1" t="s">
        <v>19378</v>
      </c>
      <c r="U3916" s="1" t="s">
        <v>19379</v>
      </c>
      <c r="V3916" s="18">
        <v>0</v>
      </c>
      <c r="W3916" s="18">
        <v>0</v>
      </c>
      <c r="X3916" s="18">
        <v>0</v>
      </c>
    </row>
    <row r="3917" spans="1:24" x14ac:dyDescent="0.2">
      <c r="A3917" s="1" t="s">
        <v>16594</v>
      </c>
      <c r="B3917" s="1" t="s">
        <v>115</v>
      </c>
      <c r="C3917" s="1" t="s">
        <v>19</v>
      </c>
      <c r="D3917" s="1" t="s">
        <v>243</v>
      </c>
      <c r="E3917" s="1" t="s">
        <v>63</v>
      </c>
      <c r="F3917" s="1" t="s">
        <v>144</v>
      </c>
      <c r="G3917" s="1" t="s">
        <v>116</v>
      </c>
      <c r="H3917" s="1" t="s">
        <v>40</v>
      </c>
      <c r="I3917" s="1" t="s">
        <v>117</v>
      </c>
      <c r="J3917" s="1" t="s">
        <v>81</v>
      </c>
      <c r="K3917" s="1" t="s">
        <v>449</v>
      </c>
      <c r="L3917" s="1" t="s">
        <v>16598</v>
      </c>
      <c r="M3917" s="1" t="s">
        <v>19380</v>
      </c>
      <c r="N3917" s="1" t="s">
        <v>19381</v>
      </c>
      <c r="O3917" s="1" t="s">
        <v>122</v>
      </c>
      <c r="P3917" s="1" t="s">
        <v>246</v>
      </c>
      <c r="Q3917" s="1" t="s">
        <v>247</v>
      </c>
      <c r="R3917" s="1" t="s">
        <v>19382</v>
      </c>
      <c r="S3917" s="1" t="s">
        <v>19320</v>
      </c>
      <c r="T3917" s="1" t="s">
        <v>19383</v>
      </c>
      <c r="U3917" s="1" t="s">
        <v>19354</v>
      </c>
      <c r="V3917" s="18">
        <v>6.2152777777777779E-3</v>
      </c>
      <c r="W3917" s="18">
        <v>4.0636574074074075E-2</v>
      </c>
      <c r="X3917" s="18">
        <v>3.4421296296296297E-2</v>
      </c>
    </row>
    <row r="3918" spans="1:24" hidden="1" x14ac:dyDescent="0.2">
      <c r="A3918" s="1" t="s">
        <v>19384</v>
      </c>
      <c r="B3918" s="1" t="s">
        <v>164</v>
      </c>
      <c r="C3918" s="1" t="s">
        <v>295</v>
      </c>
      <c r="D3918" s="1" t="s">
        <v>296</v>
      </c>
      <c r="E3918" s="1" t="s">
        <v>297</v>
      </c>
      <c r="F3918" s="1" t="s">
        <v>298</v>
      </c>
      <c r="G3918" s="1" t="s">
        <v>110</v>
      </c>
      <c r="H3918" s="1" t="s">
        <v>50</v>
      </c>
      <c r="I3918" s="1" t="s">
        <v>109</v>
      </c>
      <c r="J3918" s="1" t="s">
        <v>4186</v>
      </c>
      <c r="K3918" s="1" t="s">
        <v>129</v>
      </c>
      <c r="L3918" s="1" t="s">
        <v>5789</v>
      </c>
      <c r="M3918" s="1" t="s">
        <v>19385</v>
      </c>
      <c r="N3918" s="1" t="s">
        <v>19386</v>
      </c>
      <c r="O3918" s="1" t="s">
        <v>122</v>
      </c>
      <c r="P3918" s="1" t="s">
        <v>266</v>
      </c>
      <c r="Q3918" s="1" t="s">
        <v>283</v>
      </c>
      <c r="R3918" s="1" t="s">
        <v>19387</v>
      </c>
      <c r="S3918" s="1" t="s">
        <v>19320</v>
      </c>
      <c r="U3918" s="1" t="s">
        <v>300</v>
      </c>
      <c r="V3918" s="18">
        <v>0</v>
      </c>
      <c r="W3918" s="18">
        <v>0</v>
      </c>
      <c r="X3918" s="18">
        <v>0</v>
      </c>
    </row>
    <row r="3919" spans="1:24" x14ac:dyDescent="0.2">
      <c r="A3919" s="1" t="s">
        <v>16545</v>
      </c>
      <c r="B3919" s="1" t="s">
        <v>112</v>
      </c>
      <c r="C3919" s="1" t="s">
        <v>19</v>
      </c>
      <c r="D3919" s="1" t="s">
        <v>373</v>
      </c>
      <c r="E3919" s="1" t="s">
        <v>62</v>
      </c>
      <c r="F3919" s="1" t="s">
        <v>133</v>
      </c>
      <c r="G3919" s="1" t="s">
        <v>116</v>
      </c>
      <c r="H3919" s="1" t="s">
        <v>50</v>
      </c>
      <c r="I3919" s="1" t="s">
        <v>109</v>
      </c>
      <c r="J3919" s="1" t="s">
        <v>81</v>
      </c>
      <c r="K3919" s="1" t="s">
        <v>121</v>
      </c>
      <c r="L3919" s="1" t="s">
        <v>16549</v>
      </c>
      <c r="M3919" s="1" t="s">
        <v>19388</v>
      </c>
      <c r="N3919" s="1" t="s">
        <v>19389</v>
      </c>
      <c r="O3919" s="1" t="s">
        <v>122</v>
      </c>
      <c r="P3919" s="1" t="s">
        <v>266</v>
      </c>
      <c r="Q3919" s="1" t="s">
        <v>267</v>
      </c>
      <c r="R3919" s="1" t="s">
        <v>19390</v>
      </c>
      <c r="S3919" s="1" t="s">
        <v>19320</v>
      </c>
      <c r="T3919" s="1" t="s">
        <v>19391</v>
      </c>
      <c r="U3919" s="1" t="s">
        <v>19392</v>
      </c>
      <c r="V3919" s="18">
        <v>2.9571759259259259E-2</v>
      </c>
      <c r="W3919" s="18">
        <v>3.6331018518518519E-2</v>
      </c>
      <c r="X3919" s="18">
        <v>6.7592592592592591E-3</v>
      </c>
    </row>
    <row r="3920" spans="1:24" hidden="1" x14ac:dyDescent="0.2">
      <c r="A3920" s="1" t="s">
        <v>19393</v>
      </c>
      <c r="B3920" s="1" t="s">
        <v>164</v>
      </c>
      <c r="C3920" s="1" t="s">
        <v>242</v>
      </c>
      <c r="D3920" s="1" t="s">
        <v>251</v>
      </c>
      <c r="E3920" s="1" t="s">
        <v>286</v>
      </c>
      <c r="F3920" s="1" t="s">
        <v>287</v>
      </c>
      <c r="G3920" s="1" t="s">
        <v>110</v>
      </c>
      <c r="H3920" s="1" t="s">
        <v>50</v>
      </c>
      <c r="I3920" s="1" t="s">
        <v>109</v>
      </c>
      <c r="J3920" s="1" t="s">
        <v>81</v>
      </c>
      <c r="K3920" s="1" t="s">
        <v>114</v>
      </c>
      <c r="L3920" s="1" t="s">
        <v>17487</v>
      </c>
      <c r="M3920" s="1" t="s">
        <v>19394</v>
      </c>
      <c r="N3920" s="1" t="s">
        <v>19395</v>
      </c>
      <c r="O3920" s="1" t="s">
        <v>122</v>
      </c>
      <c r="P3920" s="1" t="s">
        <v>246</v>
      </c>
      <c r="Q3920" s="1" t="s">
        <v>247</v>
      </c>
      <c r="R3920" s="1" t="s">
        <v>19396</v>
      </c>
      <c r="S3920" s="1" t="s">
        <v>19320</v>
      </c>
      <c r="T3920" s="1" t="s">
        <v>17491</v>
      </c>
      <c r="U3920" s="1" t="s">
        <v>276</v>
      </c>
      <c r="V3920" s="18">
        <v>0</v>
      </c>
      <c r="W3920" s="18">
        <v>1.4733796296296297E-2</v>
      </c>
      <c r="X3920" s="18">
        <v>1.4733796296296297E-2</v>
      </c>
    </row>
    <row r="3921" spans="1:24" x14ac:dyDescent="0.2">
      <c r="A3921" s="1" t="s">
        <v>16674</v>
      </c>
      <c r="B3921" s="1" t="s">
        <v>112</v>
      </c>
      <c r="C3921" s="1" t="s">
        <v>18</v>
      </c>
      <c r="D3921" s="1" t="s">
        <v>242</v>
      </c>
      <c r="E3921" s="1" t="s">
        <v>61</v>
      </c>
      <c r="F3921" s="1" t="s">
        <v>453</v>
      </c>
      <c r="G3921" s="1" t="s">
        <v>110</v>
      </c>
      <c r="H3921" s="1" t="s">
        <v>50</v>
      </c>
      <c r="I3921" s="1" t="s">
        <v>109</v>
      </c>
      <c r="J3921" s="1" t="s">
        <v>81</v>
      </c>
      <c r="K3921" s="1" t="s">
        <v>111</v>
      </c>
      <c r="L3921" s="1" t="s">
        <v>16678</v>
      </c>
      <c r="M3921" s="1" t="s">
        <v>19397</v>
      </c>
      <c r="N3921" s="1" t="s">
        <v>19398</v>
      </c>
      <c r="O3921" s="1" t="s">
        <v>122</v>
      </c>
      <c r="P3921" s="1" t="s">
        <v>266</v>
      </c>
      <c r="Q3921" s="1" t="s">
        <v>267</v>
      </c>
      <c r="R3921" s="1" t="s">
        <v>19399</v>
      </c>
      <c r="S3921" s="1" t="s">
        <v>19320</v>
      </c>
      <c r="T3921" s="1" t="s">
        <v>16678</v>
      </c>
      <c r="U3921" s="1" t="s">
        <v>16678</v>
      </c>
      <c r="V3921" s="18">
        <v>0</v>
      </c>
      <c r="W3921" s="18">
        <v>3.3101851851851851E-3</v>
      </c>
      <c r="X3921" s="18">
        <v>3.3101851851851851E-3</v>
      </c>
    </row>
    <row r="3922" spans="1:24" x14ac:dyDescent="0.2">
      <c r="A3922" s="1" t="s">
        <v>16684</v>
      </c>
      <c r="B3922" s="1" t="s">
        <v>112</v>
      </c>
      <c r="C3922" s="1" t="s">
        <v>18</v>
      </c>
      <c r="D3922" s="1" t="s">
        <v>242</v>
      </c>
      <c r="E3922" s="1" t="s">
        <v>61</v>
      </c>
      <c r="F3922" s="1" t="s">
        <v>453</v>
      </c>
      <c r="G3922" s="1" t="s">
        <v>110</v>
      </c>
      <c r="H3922" s="1" t="s">
        <v>50</v>
      </c>
      <c r="I3922" s="1" t="s">
        <v>109</v>
      </c>
      <c r="J3922" s="1" t="s">
        <v>81</v>
      </c>
      <c r="K3922" s="1" t="s">
        <v>111</v>
      </c>
      <c r="L3922" s="1" t="s">
        <v>1775</v>
      </c>
      <c r="M3922" s="1" t="s">
        <v>19400</v>
      </c>
      <c r="N3922" s="1" t="s">
        <v>19401</v>
      </c>
      <c r="O3922" s="1" t="s">
        <v>122</v>
      </c>
      <c r="P3922" s="1" t="s">
        <v>266</v>
      </c>
      <c r="Q3922" s="1" t="s">
        <v>267</v>
      </c>
      <c r="R3922" s="1" t="s">
        <v>19402</v>
      </c>
      <c r="S3922" s="1" t="s">
        <v>19320</v>
      </c>
      <c r="T3922" s="1" t="s">
        <v>6115</v>
      </c>
      <c r="U3922" s="1" t="s">
        <v>19403</v>
      </c>
      <c r="V3922" s="18">
        <v>0</v>
      </c>
      <c r="W3922" s="18">
        <v>6.8171296296296296E-3</v>
      </c>
      <c r="X3922" s="18">
        <v>6.8171296296296296E-3</v>
      </c>
    </row>
    <row r="3923" spans="1:24" x14ac:dyDescent="0.2">
      <c r="A3923" s="1" t="s">
        <v>16688</v>
      </c>
      <c r="B3923" s="1" t="s">
        <v>167</v>
      </c>
      <c r="C3923" s="1" t="s">
        <v>22</v>
      </c>
      <c r="D3923" s="1" t="s">
        <v>22</v>
      </c>
      <c r="E3923" s="1" t="s">
        <v>45</v>
      </c>
      <c r="F3923" s="1" t="s">
        <v>168</v>
      </c>
      <c r="G3923" s="1" t="s">
        <v>110</v>
      </c>
      <c r="H3923" s="1" t="s">
        <v>50</v>
      </c>
      <c r="I3923" s="1" t="s">
        <v>109</v>
      </c>
      <c r="J3923" s="1" t="s">
        <v>81</v>
      </c>
      <c r="K3923" s="1" t="s">
        <v>111</v>
      </c>
      <c r="L3923" s="1" t="s">
        <v>16692</v>
      </c>
      <c r="M3923" s="1" t="s">
        <v>19404</v>
      </c>
      <c r="N3923" s="1" t="s">
        <v>19405</v>
      </c>
      <c r="O3923" s="1" t="s">
        <v>122</v>
      </c>
      <c r="P3923" s="1" t="s">
        <v>279</v>
      </c>
      <c r="Q3923" s="1" t="s">
        <v>280</v>
      </c>
      <c r="R3923" s="1" t="s">
        <v>19406</v>
      </c>
      <c r="S3923" s="1" t="s">
        <v>19320</v>
      </c>
      <c r="T3923" s="1" t="s">
        <v>4316</v>
      </c>
      <c r="U3923" s="1" t="s">
        <v>4316</v>
      </c>
      <c r="V3923" s="18">
        <v>0</v>
      </c>
      <c r="W3923" s="18">
        <v>2.1527777777777778E-3</v>
      </c>
      <c r="X3923" s="18">
        <v>2.1527777777777778E-3</v>
      </c>
    </row>
    <row r="3924" spans="1:24" x14ac:dyDescent="0.2">
      <c r="A3924" s="1" t="s">
        <v>16698</v>
      </c>
      <c r="B3924" s="1" t="s">
        <v>167</v>
      </c>
      <c r="C3924" s="1" t="s">
        <v>22</v>
      </c>
      <c r="D3924" s="1" t="s">
        <v>22</v>
      </c>
      <c r="E3924" s="1" t="s">
        <v>45</v>
      </c>
      <c r="F3924" s="1" t="s">
        <v>168</v>
      </c>
      <c r="G3924" s="1" t="s">
        <v>110</v>
      </c>
      <c r="H3924" s="1" t="s">
        <v>50</v>
      </c>
      <c r="I3924" s="1" t="s">
        <v>109</v>
      </c>
      <c r="J3924" s="1" t="s">
        <v>81</v>
      </c>
      <c r="K3924" s="1" t="s">
        <v>111</v>
      </c>
      <c r="L3924" s="1" t="s">
        <v>16702</v>
      </c>
      <c r="M3924" s="1" t="s">
        <v>19407</v>
      </c>
      <c r="N3924" s="1" t="s">
        <v>19408</v>
      </c>
      <c r="O3924" s="1" t="s">
        <v>122</v>
      </c>
      <c r="P3924" s="1" t="s">
        <v>279</v>
      </c>
      <c r="Q3924" s="1" t="s">
        <v>280</v>
      </c>
      <c r="R3924" s="1" t="s">
        <v>19409</v>
      </c>
      <c r="S3924" s="1" t="s">
        <v>19320</v>
      </c>
      <c r="T3924" s="1" t="s">
        <v>4316</v>
      </c>
      <c r="U3924" s="1" t="s">
        <v>4316</v>
      </c>
      <c r="V3924" s="18">
        <v>0</v>
      </c>
      <c r="W3924" s="18">
        <v>5.4050925925925924E-3</v>
      </c>
      <c r="X3924" s="18">
        <v>5.4050925925925924E-3</v>
      </c>
    </row>
    <row r="3925" spans="1:24" x14ac:dyDescent="0.2">
      <c r="A3925" s="1" t="s">
        <v>16510</v>
      </c>
      <c r="B3925" s="1" t="s">
        <v>115</v>
      </c>
      <c r="C3925" s="1" t="s">
        <v>19</v>
      </c>
      <c r="D3925" s="1" t="s">
        <v>243</v>
      </c>
      <c r="E3925" s="1" t="s">
        <v>63</v>
      </c>
      <c r="F3925" s="1" t="s">
        <v>405</v>
      </c>
      <c r="G3925" s="1" t="s">
        <v>116</v>
      </c>
      <c r="H3925" s="1" t="s">
        <v>40</v>
      </c>
      <c r="I3925" s="1" t="s">
        <v>117</v>
      </c>
      <c r="J3925" s="1" t="s">
        <v>81</v>
      </c>
      <c r="K3925" s="1" t="s">
        <v>111</v>
      </c>
      <c r="L3925" s="1" t="s">
        <v>16514</v>
      </c>
      <c r="M3925" s="1" t="s">
        <v>19410</v>
      </c>
      <c r="N3925" s="1" t="s">
        <v>19411</v>
      </c>
      <c r="O3925" s="1" t="s">
        <v>122</v>
      </c>
      <c r="P3925" s="1" t="s">
        <v>246</v>
      </c>
      <c r="Q3925" s="1" t="s">
        <v>247</v>
      </c>
      <c r="R3925" s="1" t="s">
        <v>19412</v>
      </c>
      <c r="S3925" s="1" t="s">
        <v>19320</v>
      </c>
      <c r="T3925" s="1" t="s">
        <v>19413</v>
      </c>
      <c r="U3925" s="1" t="s">
        <v>19414</v>
      </c>
      <c r="V3925" s="18">
        <v>0.53481481481481485</v>
      </c>
      <c r="W3925" s="18">
        <v>0.63809027777777783</v>
      </c>
      <c r="X3925" s="18">
        <v>0.10327546296296296</v>
      </c>
    </row>
    <row r="3926" spans="1:24" x14ac:dyDescent="0.2">
      <c r="A3926" s="1" t="s">
        <v>16540</v>
      </c>
      <c r="B3926" s="1" t="s">
        <v>167</v>
      </c>
      <c r="C3926" s="1" t="s">
        <v>22</v>
      </c>
      <c r="D3926" s="1" t="s">
        <v>22</v>
      </c>
      <c r="E3926" s="1" t="s">
        <v>46</v>
      </c>
      <c r="F3926" s="1" t="s">
        <v>171</v>
      </c>
      <c r="G3926" s="1" t="s">
        <v>110</v>
      </c>
      <c r="H3926" s="1" t="s">
        <v>50</v>
      </c>
      <c r="I3926" s="1" t="s">
        <v>109</v>
      </c>
      <c r="J3926" s="1" t="s">
        <v>81</v>
      </c>
      <c r="K3926" s="1" t="s">
        <v>129</v>
      </c>
      <c r="L3926" s="1" t="s">
        <v>16544</v>
      </c>
      <c r="M3926" s="1" t="s">
        <v>19415</v>
      </c>
      <c r="N3926" s="1" t="s">
        <v>19416</v>
      </c>
      <c r="O3926" s="1" t="s">
        <v>122</v>
      </c>
      <c r="P3926" s="1" t="s">
        <v>266</v>
      </c>
      <c r="Q3926" s="1" t="s">
        <v>330</v>
      </c>
      <c r="R3926" s="1" t="s">
        <v>19417</v>
      </c>
      <c r="S3926" s="1" t="s">
        <v>19320</v>
      </c>
      <c r="T3926" s="1" t="s">
        <v>19418</v>
      </c>
      <c r="U3926" s="1" t="s">
        <v>19419</v>
      </c>
      <c r="V3926" s="18">
        <v>0</v>
      </c>
      <c r="W3926" s="18">
        <v>0</v>
      </c>
      <c r="X3926" s="18">
        <v>0</v>
      </c>
    </row>
    <row r="3927" spans="1:24" hidden="1" x14ac:dyDescent="0.2">
      <c r="A3927" s="1" t="s">
        <v>19420</v>
      </c>
      <c r="B3927" s="1" t="s">
        <v>132</v>
      </c>
      <c r="C3927" s="1" t="s">
        <v>250</v>
      </c>
      <c r="D3927" s="1" t="s">
        <v>251</v>
      </c>
      <c r="E3927" s="1" t="s">
        <v>252</v>
      </c>
      <c r="F3927" s="1" t="s">
        <v>253</v>
      </c>
      <c r="G3927" s="1" t="s">
        <v>159</v>
      </c>
      <c r="H3927" s="1" t="s">
        <v>36</v>
      </c>
      <c r="I3927" s="1" t="s">
        <v>84</v>
      </c>
      <c r="J3927" s="1" t="s">
        <v>81</v>
      </c>
      <c r="K3927" s="1" t="s">
        <v>129</v>
      </c>
      <c r="L3927" s="1" t="s">
        <v>9056</v>
      </c>
      <c r="M3927" s="1" t="s">
        <v>19421</v>
      </c>
      <c r="N3927" s="1" t="s">
        <v>19422</v>
      </c>
      <c r="O3927" s="1" t="s">
        <v>122</v>
      </c>
      <c r="P3927" s="1" t="s">
        <v>246</v>
      </c>
      <c r="Q3927" s="1" t="s">
        <v>247</v>
      </c>
      <c r="R3927" s="1" t="s">
        <v>19423</v>
      </c>
      <c r="S3927" s="1" t="s">
        <v>19320</v>
      </c>
      <c r="T3927" s="1" t="s">
        <v>9056</v>
      </c>
      <c r="U3927" s="1" t="s">
        <v>270</v>
      </c>
      <c r="V3927" s="18">
        <v>5.2916666666666667E-2</v>
      </c>
      <c r="W3927" s="18">
        <v>5.4062499999999999E-2</v>
      </c>
      <c r="X3927" s="18">
        <v>1.1458333333333333E-3</v>
      </c>
    </row>
    <row r="3928" spans="1:24" hidden="1" x14ac:dyDescent="0.2">
      <c r="A3928" s="1" t="s">
        <v>16756</v>
      </c>
      <c r="B3928" s="1" t="s">
        <v>124</v>
      </c>
      <c r="C3928" s="1" t="s">
        <v>18</v>
      </c>
      <c r="D3928" s="1" t="s">
        <v>277</v>
      </c>
      <c r="E3928" s="1" t="s">
        <v>57</v>
      </c>
      <c r="F3928" s="1" t="s">
        <v>125</v>
      </c>
      <c r="G3928" s="1" t="s">
        <v>123</v>
      </c>
      <c r="H3928" s="1" t="s">
        <v>50</v>
      </c>
      <c r="I3928" s="1" t="s">
        <v>109</v>
      </c>
      <c r="J3928" s="1" t="s">
        <v>80</v>
      </c>
      <c r="K3928" s="1" t="s">
        <v>455</v>
      </c>
      <c r="L3928" s="1" t="s">
        <v>16759</v>
      </c>
      <c r="M3928" s="1" t="s">
        <v>19424</v>
      </c>
      <c r="N3928" s="1" t="s">
        <v>19424</v>
      </c>
      <c r="O3928" s="1" t="s">
        <v>122</v>
      </c>
      <c r="P3928" s="1" t="s">
        <v>278</v>
      </c>
      <c r="Q3928" s="1" t="s">
        <v>278</v>
      </c>
      <c r="R3928" s="1" t="s">
        <v>19425</v>
      </c>
      <c r="S3928" s="1" t="s">
        <v>19320</v>
      </c>
      <c r="T3928" s="1" t="s">
        <v>19426</v>
      </c>
      <c r="U3928" s="1" t="s">
        <v>19427</v>
      </c>
      <c r="V3928" s="18">
        <v>1.1550925925925926E-2</v>
      </c>
      <c r="W3928" s="18">
        <v>1.2638888888888889E-2</v>
      </c>
      <c r="X3928" s="18">
        <v>1.0879629629629629E-3</v>
      </c>
    </row>
    <row r="3929" spans="1:24" hidden="1" x14ac:dyDescent="0.2">
      <c r="A3929" s="1" t="s">
        <v>19428</v>
      </c>
      <c r="B3929" s="1" t="s">
        <v>115</v>
      </c>
      <c r="C3929" s="1" t="s">
        <v>256</v>
      </c>
      <c r="D3929" s="1" t="s">
        <v>243</v>
      </c>
      <c r="E3929" s="1" t="s">
        <v>252</v>
      </c>
      <c r="F3929" s="1" t="s">
        <v>156</v>
      </c>
      <c r="G3929" s="1" t="s">
        <v>116</v>
      </c>
      <c r="H3929" s="1" t="s">
        <v>40</v>
      </c>
      <c r="I3929" s="1" t="s">
        <v>117</v>
      </c>
      <c r="J3929" s="1" t="s">
        <v>81</v>
      </c>
      <c r="K3929" s="1" t="s">
        <v>111</v>
      </c>
      <c r="L3929" s="1" t="s">
        <v>19429</v>
      </c>
      <c r="M3929" s="1" t="s">
        <v>19430</v>
      </c>
      <c r="N3929" s="1" t="s">
        <v>19431</v>
      </c>
      <c r="O3929" s="1" t="s">
        <v>122</v>
      </c>
      <c r="P3929" s="1" t="s">
        <v>246</v>
      </c>
      <c r="Q3929" s="1" t="s">
        <v>247</v>
      </c>
      <c r="R3929" s="1" t="s">
        <v>19432</v>
      </c>
      <c r="S3929" s="1" t="s">
        <v>19320</v>
      </c>
      <c r="T3929" s="1" t="s">
        <v>19433</v>
      </c>
      <c r="U3929" s="1" t="s">
        <v>19434</v>
      </c>
      <c r="V3929" s="18">
        <v>0.45704861111111111</v>
      </c>
      <c r="W3929" s="18">
        <v>0.46664351851851854</v>
      </c>
      <c r="X3929" s="18">
        <v>9.5949074074074079E-3</v>
      </c>
    </row>
    <row r="3930" spans="1:24" x14ac:dyDescent="0.2">
      <c r="A3930" s="1" t="s">
        <v>16736</v>
      </c>
      <c r="B3930" s="1" t="s">
        <v>115</v>
      </c>
      <c r="C3930" s="1" t="s">
        <v>14</v>
      </c>
      <c r="D3930" s="1" t="s">
        <v>243</v>
      </c>
      <c r="E3930" s="1" t="s">
        <v>48</v>
      </c>
      <c r="F3930" s="1" t="s">
        <v>144</v>
      </c>
      <c r="G3930" s="1" t="s">
        <v>116</v>
      </c>
      <c r="H3930" s="1" t="s">
        <v>40</v>
      </c>
      <c r="I3930" s="1" t="s">
        <v>117</v>
      </c>
      <c r="J3930" s="1" t="s">
        <v>81</v>
      </c>
      <c r="K3930" s="1" t="s">
        <v>111</v>
      </c>
      <c r="L3930" s="1" t="s">
        <v>16740</v>
      </c>
      <c r="M3930" s="1" t="s">
        <v>19435</v>
      </c>
      <c r="N3930" s="1" t="s">
        <v>19436</v>
      </c>
      <c r="O3930" s="1" t="s">
        <v>122</v>
      </c>
      <c r="P3930" s="1" t="s">
        <v>246</v>
      </c>
      <c r="Q3930" s="1" t="s">
        <v>247</v>
      </c>
      <c r="R3930" s="1" t="s">
        <v>19437</v>
      </c>
      <c r="S3930" s="1" t="s">
        <v>19320</v>
      </c>
      <c r="T3930" s="1" t="s">
        <v>19438</v>
      </c>
      <c r="U3930" s="1" t="s">
        <v>19439</v>
      </c>
      <c r="V3930" s="18">
        <v>3.318287037037037E-2</v>
      </c>
      <c r="W3930" s="18">
        <v>4.4201388888888887E-2</v>
      </c>
      <c r="X3930" s="18">
        <v>1.1018518518518518E-2</v>
      </c>
    </row>
    <row r="3931" spans="1:24" hidden="1" x14ac:dyDescent="0.2">
      <c r="A3931" s="1" t="s">
        <v>16634</v>
      </c>
      <c r="B3931" s="1" t="s">
        <v>167</v>
      </c>
      <c r="C3931" s="1" t="s">
        <v>22</v>
      </c>
      <c r="D3931" s="1" t="s">
        <v>22</v>
      </c>
      <c r="E3931" s="1" t="s">
        <v>45</v>
      </c>
      <c r="F3931" s="1" t="s">
        <v>168</v>
      </c>
      <c r="G3931" s="1" t="s">
        <v>110</v>
      </c>
      <c r="H3931" s="1" t="s">
        <v>40</v>
      </c>
      <c r="I3931" s="1" t="s">
        <v>117</v>
      </c>
      <c r="J3931" s="1" t="s">
        <v>80</v>
      </c>
      <c r="K3931" s="1" t="s">
        <v>111</v>
      </c>
      <c r="L3931" s="1" t="s">
        <v>16638</v>
      </c>
      <c r="M3931" s="1" t="s">
        <v>19440</v>
      </c>
      <c r="N3931" s="1" t="s">
        <v>19441</v>
      </c>
      <c r="O3931" s="1" t="s">
        <v>122</v>
      </c>
      <c r="P3931" s="1" t="s">
        <v>279</v>
      </c>
      <c r="Q3931" s="1" t="s">
        <v>280</v>
      </c>
      <c r="R3931" s="1" t="s">
        <v>19442</v>
      </c>
      <c r="S3931" s="1" t="s">
        <v>19320</v>
      </c>
      <c r="T3931" s="1" t="s">
        <v>4316</v>
      </c>
      <c r="U3931" s="1" t="s">
        <v>4316</v>
      </c>
      <c r="V3931" s="18">
        <v>0</v>
      </c>
      <c r="W3931" s="18">
        <v>2.9166666666666668E-3</v>
      </c>
      <c r="X3931" s="18">
        <v>2.9166666666666668E-3</v>
      </c>
    </row>
    <row r="3932" spans="1:24" x14ac:dyDescent="0.2">
      <c r="A3932" s="1" t="s">
        <v>16649</v>
      </c>
      <c r="B3932" s="1" t="s">
        <v>115</v>
      </c>
      <c r="C3932" s="1" t="s">
        <v>22</v>
      </c>
      <c r="D3932" s="1" t="s">
        <v>243</v>
      </c>
      <c r="E3932" s="1" t="s">
        <v>47</v>
      </c>
      <c r="F3932" s="1" t="s">
        <v>191</v>
      </c>
      <c r="G3932" s="1" t="s">
        <v>116</v>
      </c>
      <c r="H3932" s="1" t="s">
        <v>40</v>
      </c>
      <c r="I3932" s="1" t="s">
        <v>117</v>
      </c>
      <c r="J3932" s="1" t="s">
        <v>81</v>
      </c>
      <c r="K3932" s="1" t="s">
        <v>127</v>
      </c>
      <c r="L3932" s="1" t="s">
        <v>16653</v>
      </c>
      <c r="M3932" s="1" t="s">
        <v>19443</v>
      </c>
      <c r="N3932" s="1" t="s">
        <v>19444</v>
      </c>
      <c r="O3932" s="1" t="s">
        <v>122</v>
      </c>
      <c r="P3932" s="1" t="s">
        <v>246</v>
      </c>
      <c r="Q3932" s="1" t="s">
        <v>247</v>
      </c>
      <c r="R3932" s="1" t="s">
        <v>19445</v>
      </c>
      <c r="S3932" s="1" t="s">
        <v>19320</v>
      </c>
      <c r="T3932" s="1" t="s">
        <v>19446</v>
      </c>
      <c r="U3932" s="1" t="s">
        <v>19447</v>
      </c>
      <c r="V3932" s="18">
        <v>1.5856481481481481E-3</v>
      </c>
      <c r="W3932" s="18">
        <v>0.16604166666666667</v>
      </c>
      <c r="X3932" s="18">
        <v>0.16445601851851852</v>
      </c>
    </row>
    <row r="3933" spans="1:24" x14ac:dyDescent="0.2">
      <c r="A3933" s="1" t="s">
        <v>16706</v>
      </c>
      <c r="B3933" s="1" t="s">
        <v>167</v>
      </c>
      <c r="C3933" s="1" t="s">
        <v>22</v>
      </c>
      <c r="D3933" s="1" t="s">
        <v>22</v>
      </c>
      <c r="E3933" s="1" t="s">
        <v>45</v>
      </c>
      <c r="F3933" s="1" t="s">
        <v>168</v>
      </c>
      <c r="G3933" s="1" t="s">
        <v>110</v>
      </c>
      <c r="H3933" s="1" t="s">
        <v>50</v>
      </c>
      <c r="I3933" s="1" t="s">
        <v>109</v>
      </c>
      <c r="J3933" s="1" t="s">
        <v>81</v>
      </c>
      <c r="K3933" s="1" t="s">
        <v>111</v>
      </c>
      <c r="L3933" s="1" t="s">
        <v>16710</v>
      </c>
      <c r="M3933" s="1" t="s">
        <v>19448</v>
      </c>
      <c r="N3933" s="1" t="s">
        <v>19449</v>
      </c>
      <c r="O3933" s="1" t="s">
        <v>122</v>
      </c>
      <c r="P3933" s="1" t="s">
        <v>279</v>
      </c>
      <c r="Q3933" s="1" t="s">
        <v>280</v>
      </c>
      <c r="R3933" s="1" t="s">
        <v>19450</v>
      </c>
      <c r="S3933" s="1" t="s">
        <v>19320</v>
      </c>
      <c r="T3933" s="1" t="s">
        <v>4316</v>
      </c>
      <c r="U3933" s="1" t="s">
        <v>4316</v>
      </c>
      <c r="V3933" s="18">
        <v>0</v>
      </c>
      <c r="W3933" s="18">
        <v>2.9745370370370373E-3</v>
      </c>
      <c r="X3933" s="18">
        <v>2.9745370370370373E-3</v>
      </c>
    </row>
    <row r="3934" spans="1:24" x14ac:dyDescent="0.2">
      <c r="A3934" s="1" t="s">
        <v>16746</v>
      </c>
      <c r="B3934" s="1" t="s">
        <v>112</v>
      </c>
      <c r="C3934" s="1" t="s">
        <v>18</v>
      </c>
      <c r="D3934" s="1" t="s">
        <v>17</v>
      </c>
      <c r="E3934" s="1" t="s">
        <v>57</v>
      </c>
      <c r="F3934" s="1" t="s">
        <v>113</v>
      </c>
      <c r="G3934" s="1" t="s">
        <v>110</v>
      </c>
      <c r="H3934" s="1" t="s">
        <v>50</v>
      </c>
      <c r="I3934" s="1" t="s">
        <v>109</v>
      </c>
      <c r="J3934" s="1" t="s">
        <v>81</v>
      </c>
      <c r="K3934" s="1" t="s">
        <v>111</v>
      </c>
      <c r="L3934" s="1" t="s">
        <v>16750</v>
      </c>
      <c r="M3934" s="1" t="s">
        <v>19451</v>
      </c>
      <c r="N3934" s="1" t="s">
        <v>19452</v>
      </c>
      <c r="O3934" s="1" t="s">
        <v>122</v>
      </c>
      <c r="P3934" s="1" t="s">
        <v>266</v>
      </c>
      <c r="Q3934" s="1" t="s">
        <v>267</v>
      </c>
      <c r="R3934" s="1" t="s">
        <v>19453</v>
      </c>
      <c r="S3934" s="1" t="s">
        <v>19320</v>
      </c>
      <c r="T3934" s="1" t="s">
        <v>6115</v>
      </c>
      <c r="U3934" s="1" t="s">
        <v>19454</v>
      </c>
      <c r="V3934" s="18">
        <v>0</v>
      </c>
      <c r="W3934" s="18">
        <v>1.2962962962962963E-3</v>
      </c>
      <c r="X3934" s="18">
        <v>1.2962962962962963E-3</v>
      </c>
    </row>
    <row r="3935" spans="1:24" x14ac:dyDescent="0.2">
      <c r="A3935" s="1" t="s">
        <v>16731</v>
      </c>
      <c r="B3935" s="1" t="s">
        <v>167</v>
      </c>
      <c r="C3935" s="1" t="s">
        <v>22</v>
      </c>
      <c r="D3935" s="1" t="s">
        <v>22</v>
      </c>
      <c r="E3935" s="1" t="s">
        <v>45</v>
      </c>
      <c r="F3935" s="1" t="s">
        <v>168</v>
      </c>
      <c r="G3935" s="1" t="s">
        <v>110</v>
      </c>
      <c r="H3935" s="1" t="s">
        <v>50</v>
      </c>
      <c r="I3935" s="1" t="s">
        <v>109</v>
      </c>
      <c r="J3935" s="1" t="s">
        <v>81</v>
      </c>
      <c r="K3935" s="1" t="s">
        <v>111</v>
      </c>
      <c r="L3935" s="1" t="s">
        <v>16735</v>
      </c>
      <c r="M3935" s="1" t="s">
        <v>19455</v>
      </c>
      <c r="N3935" s="1" t="s">
        <v>19456</v>
      </c>
      <c r="O3935" s="1" t="s">
        <v>122</v>
      </c>
      <c r="P3935" s="1" t="s">
        <v>279</v>
      </c>
      <c r="Q3935" s="1" t="s">
        <v>280</v>
      </c>
      <c r="R3935" s="1" t="s">
        <v>19457</v>
      </c>
      <c r="S3935" s="1" t="s">
        <v>19320</v>
      </c>
      <c r="T3935" s="1" t="s">
        <v>4316</v>
      </c>
      <c r="U3935" s="1" t="s">
        <v>4316</v>
      </c>
      <c r="V3935" s="18">
        <v>0</v>
      </c>
      <c r="W3935" s="18">
        <v>1.4930555555555556E-3</v>
      </c>
      <c r="X3935" s="18">
        <v>1.4930555555555556E-3</v>
      </c>
    </row>
    <row r="3936" spans="1:24" x14ac:dyDescent="0.2">
      <c r="A3936" s="1" t="s">
        <v>16763</v>
      </c>
      <c r="B3936" s="1" t="s">
        <v>112</v>
      </c>
      <c r="C3936" s="1" t="s">
        <v>21</v>
      </c>
      <c r="D3936" s="1" t="s">
        <v>17</v>
      </c>
      <c r="E3936" s="1" t="s">
        <v>42</v>
      </c>
      <c r="F3936" s="1" t="s">
        <v>13584</v>
      </c>
      <c r="G3936" s="1" t="s">
        <v>159</v>
      </c>
      <c r="H3936" s="1" t="s">
        <v>40</v>
      </c>
      <c r="I3936" s="1" t="s">
        <v>117</v>
      </c>
      <c r="J3936" s="1" t="s">
        <v>81</v>
      </c>
      <c r="K3936" s="1" t="s">
        <v>121</v>
      </c>
      <c r="L3936" s="1" t="s">
        <v>16767</v>
      </c>
      <c r="M3936" s="1" t="s">
        <v>19458</v>
      </c>
      <c r="N3936" s="1" t="s">
        <v>19459</v>
      </c>
      <c r="O3936" s="1" t="s">
        <v>122</v>
      </c>
      <c r="P3936" s="1" t="s">
        <v>342</v>
      </c>
      <c r="Q3936" s="1" t="s">
        <v>343</v>
      </c>
      <c r="R3936" s="1" t="s">
        <v>19460</v>
      </c>
      <c r="S3936" s="1" t="s">
        <v>19320</v>
      </c>
      <c r="T3936" s="1" t="s">
        <v>14391</v>
      </c>
      <c r="U3936" s="1" t="s">
        <v>19461</v>
      </c>
      <c r="V3936" s="18">
        <v>0</v>
      </c>
      <c r="W3936" s="18">
        <v>4.1666666666666666E-3</v>
      </c>
      <c r="X3936" s="18">
        <v>4.1666666666666666E-3</v>
      </c>
    </row>
    <row r="3937" spans="1:24" x14ac:dyDescent="0.2">
      <c r="A3937" s="1" t="s">
        <v>16570</v>
      </c>
      <c r="B3937" s="1" t="s">
        <v>112</v>
      </c>
      <c r="C3937" s="1" t="s">
        <v>18</v>
      </c>
      <c r="D3937" s="1" t="s">
        <v>311</v>
      </c>
      <c r="E3937" s="1" t="s">
        <v>57</v>
      </c>
      <c r="F3937" s="1" t="s">
        <v>145</v>
      </c>
      <c r="G3937" s="1" t="s">
        <v>116</v>
      </c>
      <c r="H3937" s="1" t="s">
        <v>50</v>
      </c>
      <c r="I3937" s="1" t="s">
        <v>109</v>
      </c>
      <c r="J3937" s="1" t="s">
        <v>81</v>
      </c>
      <c r="K3937" s="1" t="s">
        <v>121</v>
      </c>
      <c r="L3937" s="1" t="s">
        <v>16574</v>
      </c>
      <c r="M3937" s="1" t="s">
        <v>19462</v>
      </c>
      <c r="N3937" s="1" t="s">
        <v>19463</v>
      </c>
      <c r="O3937" s="1" t="s">
        <v>122</v>
      </c>
      <c r="P3937" s="1" t="s">
        <v>246</v>
      </c>
      <c r="Q3937" s="1" t="s">
        <v>247</v>
      </c>
      <c r="R3937" s="1" t="s">
        <v>19464</v>
      </c>
      <c r="S3937" s="1" t="s">
        <v>19320</v>
      </c>
      <c r="T3937" s="1" t="s">
        <v>19465</v>
      </c>
      <c r="U3937" s="1" t="s">
        <v>19466</v>
      </c>
      <c r="V3937" s="18">
        <v>1.7716898148148148</v>
      </c>
      <c r="W3937" s="18">
        <v>1.7781828703703704</v>
      </c>
      <c r="X3937" s="18">
        <v>6.4930555555555557E-3</v>
      </c>
    </row>
    <row r="3938" spans="1:24" hidden="1" x14ac:dyDescent="0.2">
      <c r="A3938" s="1" t="s">
        <v>19467</v>
      </c>
      <c r="B3938" s="1" t="s">
        <v>132</v>
      </c>
      <c r="C3938" s="1" t="s">
        <v>309</v>
      </c>
      <c r="D3938" s="1" t="s">
        <v>257</v>
      </c>
      <c r="E3938" s="1" t="s">
        <v>286</v>
      </c>
      <c r="F3938" s="1" t="s">
        <v>461</v>
      </c>
      <c r="G3938" s="1" t="s">
        <v>116</v>
      </c>
      <c r="H3938" s="1" t="s">
        <v>40</v>
      </c>
      <c r="I3938" s="1" t="s">
        <v>117</v>
      </c>
      <c r="J3938" s="1" t="s">
        <v>81</v>
      </c>
      <c r="K3938" s="1" t="s">
        <v>129</v>
      </c>
      <c r="L3938" s="1" t="s">
        <v>8349</v>
      </c>
      <c r="M3938" s="1" t="s">
        <v>19468</v>
      </c>
      <c r="N3938" s="1" t="s">
        <v>19469</v>
      </c>
      <c r="O3938" s="1" t="s">
        <v>122</v>
      </c>
      <c r="P3938" s="1" t="s">
        <v>199</v>
      </c>
      <c r="Q3938" s="1" t="s">
        <v>115</v>
      </c>
      <c r="R3938" s="1" t="s">
        <v>19470</v>
      </c>
      <c r="S3938" s="1" t="s">
        <v>19320</v>
      </c>
      <c r="T3938" s="1" t="s">
        <v>19471</v>
      </c>
      <c r="U3938" s="1" t="s">
        <v>262</v>
      </c>
      <c r="V3938" s="18">
        <v>5.6597222222222222E-3</v>
      </c>
      <c r="W3938" s="18">
        <v>1.3414351851851853E-2</v>
      </c>
      <c r="X3938" s="18">
        <v>7.7546296296296295E-3</v>
      </c>
    </row>
    <row r="3939" spans="1:24" hidden="1" x14ac:dyDescent="0.2">
      <c r="A3939" s="1" t="s">
        <v>19472</v>
      </c>
      <c r="B3939" s="1" t="s">
        <v>132</v>
      </c>
      <c r="C3939" s="1" t="s">
        <v>309</v>
      </c>
      <c r="D3939" s="1" t="s">
        <v>257</v>
      </c>
      <c r="E3939" s="1" t="s">
        <v>281</v>
      </c>
      <c r="F3939" s="1" t="s">
        <v>174</v>
      </c>
      <c r="G3939" s="1" t="s">
        <v>116</v>
      </c>
      <c r="H3939" s="1" t="s">
        <v>40</v>
      </c>
      <c r="I3939" s="1" t="s">
        <v>117</v>
      </c>
      <c r="J3939" s="1" t="s">
        <v>81</v>
      </c>
      <c r="K3939" s="1" t="s">
        <v>19473</v>
      </c>
      <c r="L3939" s="1" t="s">
        <v>19474</v>
      </c>
      <c r="M3939" s="1" t="s">
        <v>19475</v>
      </c>
      <c r="N3939" s="1" t="s">
        <v>19476</v>
      </c>
      <c r="O3939" s="1" t="s">
        <v>122</v>
      </c>
      <c r="P3939" s="1" t="s">
        <v>363</v>
      </c>
      <c r="Q3939" s="1" t="s">
        <v>230</v>
      </c>
      <c r="R3939" s="1" t="s">
        <v>19477</v>
      </c>
      <c r="S3939" s="1" t="s">
        <v>19320</v>
      </c>
      <c r="T3939" s="1" t="s">
        <v>19478</v>
      </c>
      <c r="U3939" s="1" t="s">
        <v>519</v>
      </c>
      <c r="V3939" s="18">
        <v>1.9166666666666665E-2</v>
      </c>
      <c r="W3939" s="18">
        <v>0.52127314814814818</v>
      </c>
      <c r="X3939" s="18">
        <v>0.50210648148148151</v>
      </c>
    </row>
    <row r="3940" spans="1:24" x14ac:dyDescent="0.2">
      <c r="A3940" s="1" t="s">
        <v>16585</v>
      </c>
      <c r="B3940" s="1" t="s">
        <v>115</v>
      </c>
      <c r="C3940" s="1" t="s">
        <v>14</v>
      </c>
      <c r="D3940" s="1" t="s">
        <v>243</v>
      </c>
      <c r="E3940" s="1" t="s">
        <v>52</v>
      </c>
      <c r="F3940" s="1" t="s">
        <v>191</v>
      </c>
      <c r="G3940" s="1" t="s">
        <v>116</v>
      </c>
      <c r="H3940" s="1" t="s">
        <v>40</v>
      </c>
      <c r="I3940" s="1" t="s">
        <v>117</v>
      </c>
      <c r="J3940" s="1" t="s">
        <v>81</v>
      </c>
      <c r="K3940" s="1" t="s">
        <v>111</v>
      </c>
      <c r="L3940" s="1" t="s">
        <v>16589</v>
      </c>
      <c r="M3940" s="1" t="s">
        <v>19479</v>
      </c>
      <c r="N3940" s="1" t="s">
        <v>19480</v>
      </c>
      <c r="O3940" s="1" t="s">
        <v>122</v>
      </c>
      <c r="P3940" s="1" t="s">
        <v>246</v>
      </c>
      <c r="Q3940" s="1" t="s">
        <v>247</v>
      </c>
      <c r="R3940" s="1" t="s">
        <v>19481</v>
      </c>
      <c r="S3940" s="1" t="s">
        <v>19320</v>
      </c>
      <c r="T3940" s="1" t="s">
        <v>19482</v>
      </c>
      <c r="U3940" s="1" t="s">
        <v>19483</v>
      </c>
      <c r="V3940" s="18">
        <v>0.8379861111111111</v>
      </c>
      <c r="W3940" s="18">
        <v>1.0517361111111112</v>
      </c>
      <c r="X3940" s="18">
        <v>0.21375</v>
      </c>
    </row>
    <row r="3941" spans="1:24" hidden="1" x14ac:dyDescent="0.2">
      <c r="A3941" s="1" t="s">
        <v>19484</v>
      </c>
      <c r="B3941" s="1" t="s">
        <v>132</v>
      </c>
      <c r="C3941" s="1" t="s">
        <v>256</v>
      </c>
      <c r="D3941" s="1" t="s">
        <v>257</v>
      </c>
      <c r="E3941" s="1" t="s">
        <v>258</v>
      </c>
      <c r="F3941" s="1" t="s">
        <v>461</v>
      </c>
      <c r="G3941" s="1" t="s">
        <v>116</v>
      </c>
      <c r="H3941" s="1" t="s">
        <v>40</v>
      </c>
      <c r="I3941" s="1" t="s">
        <v>117</v>
      </c>
      <c r="J3941" s="1" t="s">
        <v>81</v>
      </c>
      <c r="K3941" s="1" t="s">
        <v>129</v>
      </c>
      <c r="L3941" s="1" t="s">
        <v>314</v>
      </c>
      <c r="M3941" s="1" t="s">
        <v>19485</v>
      </c>
      <c r="N3941" s="1" t="s">
        <v>19486</v>
      </c>
      <c r="O3941" s="1" t="s">
        <v>122</v>
      </c>
      <c r="P3941" s="1" t="s">
        <v>199</v>
      </c>
      <c r="Q3941" s="1" t="s">
        <v>115</v>
      </c>
      <c r="R3941" s="1" t="s">
        <v>19487</v>
      </c>
      <c r="S3941" s="1" t="s">
        <v>19320</v>
      </c>
      <c r="T3941" s="1" t="s">
        <v>19488</v>
      </c>
      <c r="V3941" s="18">
        <v>4.2511574074074077E-2</v>
      </c>
      <c r="W3941" s="18">
        <v>4.6331018518518521E-2</v>
      </c>
      <c r="X3941" s="18">
        <v>3.8194444444444443E-3</v>
      </c>
    </row>
    <row r="3942" spans="1:24" x14ac:dyDescent="0.2">
      <c r="A3942" s="1" t="s">
        <v>16711</v>
      </c>
      <c r="B3942" s="1" t="s">
        <v>167</v>
      </c>
      <c r="C3942" s="1" t="s">
        <v>22</v>
      </c>
      <c r="D3942" s="1" t="s">
        <v>22</v>
      </c>
      <c r="E3942" s="1" t="s">
        <v>45</v>
      </c>
      <c r="F3942" s="1" t="s">
        <v>168</v>
      </c>
      <c r="G3942" s="1" t="s">
        <v>110</v>
      </c>
      <c r="H3942" s="1" t="s">
        <v>50</v>
      </c>
      <c r="I3942" s="1" t="s">
        <v>109</v>
      </c>
      <c r="J3942" s="1" t="s">
        <v>81</v>
      </c>
      <c r="K3942" s="1" t="s">
        <v>111</v>
      </c>
      <c r="L3942" s="1" t="s">
        <v>16715</v>
      </c>
      <c r="M3942" s="1" t="s">
        <v>19489</v>
      </c>
      <c r="N3942" s="1" t="s">
        <v>19490</v>
      </c>
      <c r="O3942" s="1" t="s">
        <v>122</v>
      </c>
      <c r="P3942" s="1" t="s">
        <v>279</v>
      </c>
      <c r="Q3942" s="1" t="s">
        <v>280</v>
      </c>
      <c r="R3942" s="1" t="s">
        <v>19491</v>
      </c>
      <c r="S3942" s="1" t="s">
        <v>19320</v>
      </c>
      <c r="T3942" s="1" t="s">
        <v>4316</v>
      </c>
      <c r="U3942" s="1" t="s">
        <v>4316</v>
      </c>
      <c r="V3942" s="18">
        <v>0</v>
      </c>
      <c r="W3942" s="18">
        <v>2.9629629629629628E-3</v>
      </c>
      <c r="X3942" s="18">
        <v>2.9629629629629628E-3</v>
      </c>
    </row>
    <row r="3943" spans="1:24" x14ac:dyDescent="0.2">
      <c r="A3943" s="1" t="s">
        <v>16721</v>
      </c>
      <c r="B3943" s="1" t="s">
        <v>167</v>
      </c>
      <c r="C3943" s="1" t="s">
        <v>22</v>
      </c>
      <c r="D3943" s="1" t="s">
        <v>22</v>
      </c>
      <c r="E3943" s="1" t="s">
        <v>45</v>
      </c>
      <c r="F3943" s="1" t="s">
        <v>168</v>
      </c>
      <c r="G3943" s="1" t="s">
        <v>110</v>
      </c>
      <c r="H3943" s="1" t="s">
        <v>50</v>
      </c>
      <c r="I3943" s="1" t="s">
        <v>109</v>
      </c>
      <c r="J3943" s="1" t="s">
        <v>81</v>
      </c>
      <c r="K3943" s="1" t="s">
        <v>111</v>
      </c>
      <c r="L3943" s="1" t="s">
        <v>16725</v>
      </c>
      <c r="M3943" s="1" t="s">
        <v>19492</v>
      </c>
      <c r="N3943" s="1" t="s">
        <v>19493</v>
      </c>
      <c r="O3943" s="1" t="s">
        <v>122</v>
      </c>
      <c r="P3943" s="1" t="s">
        <v>279</v>
      </c>
      <c r="Q3943" s="1" t="s">
        <v>280</v>
      </c>
      <c r="R3943" s="1" t="s">
        <v>19494</v>
      </c>
      <c r="S3943" s="1" t="s">
        <v>19320</v>
      </c>
      <c r="T3943" s="1" t="s">
        <v>4316</v>
      </c>
      <c r="U3943" s="1" t="s">
        <v>4316</v>
      </c>
      <c r="V3943" s="18">
        <v>0</v>
      </c>
      <c r="W3943" s="18">
        <v>1.6203703703703703E-3</v>
      </c>
      <c r="X3943" s="18">
        <v>1.6203703703703703E-3</v>
      </c>
    </row>
    <row r="3944" spans="1:24" hidden="1" x14ac:dyDescent="0.2">
      <c r="A3944" s="1" t="s">
        <v>19495</v>
      </c>
      <c r="B3944" s="1" t="s">
        <v>164</v>
      </c>
      <c r="C3944" s="1" t="s">
        <v>295</v>
      </c>
      <c r="D3944" s="1" t="s">
        <v>296</v>
      </c>
      <c r="E3944" s="1" t="s">
        <v>297</v>
      </c>
      <c r="F3944" s="1" t="s">
        <v>298</v>
      </c>
      <c r="G3944" s="1" t="s">
        <v>110</v>
      </c>
      <c r="H3944" s="1" t="s">
        <v>50</v>
      </c>
      <c r="I3944" s="1" t="s">
        <v>109</v>
      </c>
      <c r="J3944" s="1" t="s">
        <v>4186</v>
      </c>
      <c r="K3944" s="1" t="s">
        <v>129</v>
      </c>
      <c r="L3944" s="1" t="s">
        <v>5789</v>
      </c>
      <c r="M3944" s="1" t="s">
        <v>19496</v>
      </c>
      <c r="N3944" s="1" t="s">
        <v>19497</v>
      </c>
      <c r="O3944" s="1" t="s">
        <v>122</v>
      </c>
      <c r="P3944" s="1" t="s">
        <v>266</v>
      </c>
      <c r="Q3944" s="1" t="s">
        <v>283</v>
      </c>
      <c r="R3944" s="1" t="s">
        <v>19498</v>
      </c>
      <c r="S3944" s="1" t="s">
        <v>19320</v>
      </c>
      <c r="U3944" s="1" t="s">
        <v>17080</v>
      </c>
      <c r="V3944" s="18">
        <v>0</v>
      </c>
      <c r="W3944" s="18">
        <v>0</v>
      </c>
      <c r="X3944" s="18">
        <v>0</v>
      </c>
    </row>
    <row r="3945" spans="1:24" x14ac:dyDescent="0.2">
      <c r="A3945" s="1" t="s">
        <v>16669</v>
      </c>
      <c r="B3945" s="1" t="s">
        <v>115</v>
      </c>
      <c r="C3945" s="1" t="s">
        <v>20</v>
      </c>
      <c r="D3945" s="1" t="s">
        <v>243</v>
      </c>
      <c r="E3945" s="1" t="s">
        <v>68</v>
      </c>
      <c r="F3945" s="1" t="s">
        <v>136</v>
      </c>
      <c r="G3945" s="1" t="s">
        <v>116</v>
      </c>
      <c r="H3945" s="1" t="s">
        <v>40</v>
      </c>
      <c r="I3945" s="1" t="s">
        <v>117</v>
      </c>
      <c r="J3945" s="1" t="s">
        <v>81</v>
      </c>
      <c r="K3945" s="1" t="s">
        <v>111</v>
      </c>
      <c r="L3945" s="1" t="s">
        <v>16673</v>
      </c>
      <c r="M3945" s="1" t="s">
        <v>19499</v>
      </c>
      <c r="N3945" s="1" t="s">
        <v>19500</v>
      </c>
      <c r="O3945" s="1" t="s">
        <v>122</v>
      </c>
      <c r="P3945" s="1" t="s">
        <v>246</v>
      </c>
      <c r="Q3945" s="1" t="s">
        <v>247</v>
      </c>
      <c r="R3945" s="1" t="s">
        <v>19501</v>
      </c>
      <c r="S3945" s="1" t="s">
        <v>19320</v>
      </c>
      <c r="T3945" s="1" t="s">
        <v>19502</v>
      </c>
      <c r="U3945" s="1" t="s">
        <v>19503</v>
      </c>
      <c r="V3945" s="18">
        <v>1.1224537037037037</v>
      </c>
      <c r="W3945" s="18">
        <v>1.1692824074074073</v>
      </c>
      <c r="X3945" s="18">
        <v>4.6828703703703706E-2</v>
      </c>
    </row>
    <row r="3946" spans="1:24" x14ac:dyDescent="0.2">
      <c r="A3946" s="1" t="s">
        <v>16560</v>
      </c>
      <c r="B3946" s="1" t="s">
        <v>115</v>
      </c>
      <c r="C3946" s="1" t="s">
        <v>20</v>
      </c>
      <c r="D3946" s="1" t="s">
        <v>243</v>
      </c>
      <c r="E3946" s="1" t="s">
        <v>65</v>
      </c>
      <c r="F3946" s="1" t="s">
        <v>136</v>
      </c>
      <c r="G3946" s="1" t="s">
        <v>116</v>
      </c>
      <c r="H3946" s="1" t="s">
        <v>40</v>
      </c>
      <c r="I3946" s="1" t="s">
        <v>117</v>
      </c>
      <c r="J3946" s="1" t="s">
        <v>81</v>
      </c>
      <c r="K3946" s="1" t="s">
        <v>203</v>
      </c>
      <c r="L3946" s="1" t="s">
        <v>16564</v>
      </c>
      <c r="M3946" s="1" t="s">
        <v>19504</v>
      </c>
      <c r="N3946" s="1" t="s">
        <v>19505</v>
      </c>
      <c r="O3946" s="1" t="s">
        <v>122</v>
      </c>
      <c r="P3946" s="1" t="s">
        <v>246</v>
      </c>
      <c r="Q3946" s="1" t="s">
        <v>247</v>
      </c>
      <c r="R3946" s="1" t="s">
        <v>19506</v>
      </c>
      <c r="S3946" s="1" t="s">
        <v>19320</v>
      </c>
      <c r="T3946" s="1" t="s">
        <v>19507</v>
      </c>
      <c r="U3946" s="1" t="s">
        <v>19508</v>
      </c>
      <c r="V3946" s="18">
        <v>0.75689814814814815</v>
      </c>
      <c r="W3946" s="18">
        <v>0.78521990740740744</v>
      </c>
      <c r="X3946" s="18">
        <v>2.8321759259259258E-2</v>
      </c>
    </row>
    <row r="3947" spans="1:24" hidden="1" x14ac:dyDescent="0.2">
      <c r="A3947" s="1" t="s">
        <v>19509</v>
      </c>
      <c r="B3947" s="1" t="s">
        <v>173</v>
      </c>
      <c r="C3947" s="1" t="s">
        <v>242</v>
      </c>
      <c r="D3947" s="1" t="s">
        <v>251</v>
      </c>
      <c r="E3947" s="1" t="s">
        <v>281</v>
      </c>
      <c r="F3947" s="1" t="s">
        <v>282</v>
      </c>
      <c r="G3947" s="1" t="s">
        <v>110</v>
      </c>
      <c r="H3947" s="1" t="s">
        <v>50</v>
      </c>
      <c r="I3947" s="1" t="s">
        <v>109</v>
      </c>
      <c r="J3947" s="1" t="s">
        <v>4186</v>
      </c>
      <c r="K3947" s="1" t="s">
        <v>114</v>
      </c>
      <c r="L3947" s="1" t="s">
        <v>19510</v>
      </c>
      <c r="M3947" s="1" t="s">
        <v>19511</v>
      </c>
      <c r="N3947" s="1" t="s">
        <v>19512</v>
      </c>
      <c r="O3947" s="1" t="s">
        <v>122</v>
      </c>
      <c r="P3947" s="1" t="s">
        <v>266</v>
      </c>
      <c r="Q3947" s="1" t="s">
        <v>283</v>
      </c>
      <c r="R3947" s="1" t="s">
        <v>19513</v>
      </c>
      <c r="S3947" s="1" t="s">
        <v>19320</v>
      </c>
      <c r="T3947" s="1" t="s">
        <v>19514</v>
      </c>
      <c r="U3947" s="1" t="s">
        <v>6126</v>
      </c>
      <c r="V3947" s="18">
        <v>0</v>
      </c>
      <c r="W3947" s="18">
        <v>0</v>
      </c>
      <c r="X3947" s="18">
        <v>0</v>
      </c>
    </row>
    <row r="3948" spans="1:24" x14ac:dyDescent="0.2">
      <c r="A3948" s="1" t="s">
        <v>16505</v>
      </c>
      <c r="B3948" s="1" t="s">
        <v>167</v>
      </c>
      <c r="C3948" s="1" t="s">
        <v>22</v>
      </c>
      <c r="D3948" s="1" t="s">
        <v>22</v>
      </c>
      <c r="E3948" s="1" t="s">
        <v>47</v>
      </c>
      <c r="F3948" s="1" t="s">
        <v>205</v>
      </c>
      <c r="G3948" s="1" t="s">
        <v>110</v>
      </c>
      <c r="H3948" s="1" t="s">
        <v>50</v>
      </c>
      <c r="I3948" s="1" t="s">
        <v>109</v>
      </c>
      <c r="J3948" s="1" t="s">
        <v>81</v>
      </c>
      <c r="K3948" s="1" t="s">
        <v>129</v>
      </c>
      <c r="L3948" s="1" t="s">
        <v>16509</v>
      </c>
      <c r="M3948" s="1" t="s">
        <v>19515</v>
      </c>
      <c r="N3948" s="1" t="s">
        <v>19516</v>
      </c>
      <c r="O3948" s="1" t="s">
        <v>122</v>
      </c>
      <c r="P3948" s="1" t="s">
        <v>279</v>
      </c>
      <c r="Q3948" s="1" t="s">
        <v>280</v>
      </c>
      <c r="R3948" s="1" t="s">
        <v>19517</v>
      </c>
      <c r="S3948" s="1" t="s">
        <v>19320</v>
      </c>
      <c r="T3948" s="1" t="s">
        <v>7629</v>
      </c>
      <c r="U3948" s="1" t="s">
        <v>7629</v>
      </c>
      <c r="V3948" s="18">
        <v>0</v>
      </c>
      <c r="W3948" s="18">
        <v>1.0185185185185184E-3</v>
      </c>
      <c r="X3948" s="18">
        <v>1.0185185185185184E-3</v>
      </c>
    </row>
    <row r="3949" spans="1:24" hidden="1" x14ac:dyDescent="0.2">
      <c r="A3949" s="1" t="s">
        <v>19518</v>
      </c>
      <c r="B3949" s="1" t="s">
        <v>132</v>
      </c>
      <c r="C3949" s="1" t="s">
        <v>309</v>
      </c>
      <c r="D3949" s="1" t="s">
        <v>257</v>
      </c>
      <c r="E3949" s="1" t="s">
        <v>286</v>
      </c>
      <c r="F3949" s="1" t="s">
        <v>219</v>
      </c>
      <c r="G3949" s="1" t="s">
        <v>116</v>
      </c>
      <c r="H3949" s="1" t="s">
        <v>40</v>
      </c>
      <c r="I3949" s="1" t="s">
        <v>117</v>
      </c>
      <c r="J3949" s="1" t="s">
        <v>81</v>
      </c>
      <c r="K3949" s="1" t="s">
        <v>127</v>
      </c>
      <c r="L3949" s="1" t="s">
        <v>19519</v>
      </c>
      <c r="M3949" s="1" t="s">
        <v>19520</v>
      </c>
      <c r="N3949" s="1" t="s">
        <v>19521</v>
      </c>
      <c r="O3949" s="1" t="s">
        <v>122</v>
      </c>
      <c r="P3949" s="1" t="s">
        <v>199</v>
      </c>
      <c r="Q3949" s="1" t="s">
        <v>115</v>
      </c>
      <c r="R3949" s="1" t="s">
        <v>19522</v>
      </c>
      <c r="S3949" s="1" t="s">
        <v>19320</v>
      </c>
      <c r="T3949" s="1" t="s">
        <v>19523</v>
      </c>
      <c r="U3949" s="1" t="s">
        <v>262</v>
      </c>
      <c r="V3949" s="18">
        <v>1.5972222222222223E-3</v>
      </c>
      <c r="W3949" s="18">
        <v>3.7731481481481483E-3</v>
      </c>
      <c r="X3949" s="18">
        <v>2.1759259259259258E-3</v>
      </c>
    </row>
    <row r="3950" spans="1:24" hidden="1" x14ac:dyDescent="0.2">
      <c r="A3950" s="1" t="s">
        <v>19524</v>
      </c>
      <c r="B3950" s="1" t="s">
        <v>132</v>
      </c>
      <c r="C3950" s="1" t="s">
        <v>309</v>
      </c>
      <c r="D3950" s="1" t="s">
        <v>257</v>
      </c>
      <c r="E3950" s="1" t="s">
        <v>281</v>
      </c>
      <c r="F3950" s="1" t="s">
        <v>174</v>
      </c>
      <c r="G3950" s="1" t="s">
        <v>116</v>
      </c>
      <c r="H3950" s="1" t="s">
        <v>40</v>
      </c>
      <c r="I3950" s="1" t="s">
        <v>117</v>
      </c>
      <c r="J3950" s="1" t="s">
        <v>81</v>
      </c>
      <c r="K3950" s="1" t="s">
        <v>527</v>
      </c>
      <c r="L3950" s="1" t="s">
        <v>19525</v>
      </c>
      <c r="M3950" s="1" t="s">
        <v>19526</v>
      </c>
      <c r="N3950" s="1" t="s">
        <v>19527</v>
      </c>
      <c r="O3950" s="1" t="s">
        <v>122</v>
      </c>
      <c r="P3950" s="1" t="s">
        <v>363</v>
      </c>
      <c r="Q3950" s="1" t="s">
        <v>230</v>
      </c>
      <c r="R3950" s="1" t="s">
        <v>19528</v>
      </c>
      <c r="S3950" s="1" t="s">
        <v>19320</v>
      </c>
      <c r="T3950" s="1" t="s">
        <v>19529</v>
      </c>
      <c r="U3950" s="1" t="s">
        <v>519</v>
      </c>
      <c r="V3950" s="18">
        <v>0.29737268518518517</v>
      </c>
      <c r="W3950" s="18">
        <v>0.30866898148148147</v>
      </c>
      <c r="X3950" s="18">
        <v>1.1296296296296296E-2</v>
      </c>
    </row>
    <row r="3951" spans="1:24" hidden="1" x14ac:dyDescent="0.2">
      <c r="A3951" s="1" t="s">
        <v>19530</v>
      </c>
      <c r="B3951" s="1" t="s">
        <v>132</v>
      </c>
      <c r="C3951" s="1" t="s">
        <v>256</v>
      </c>
      <c r="D3951" s="1" t="s">
        <v>257</v>
      </c>
      <c r="E3951" s="1" t="s">
        <v>258</v>
      </c>
      <c r="F3951" s="1" t="s">
        <v>174</v>
      </c>
      <c r="G3951" s="1" t="s">
        <v>116</v>
      </c>
      <c r="H3951" s="1" t="s">
        <v>40</v>
      </c>
      <c r="I3951" s="1" t="s">
        <v>117</v>
      </c>
      <c r="J3951" s="1" t="s">
        <v>81</v>
      </c>
      <c r="K3951" s="1" t="s">
        <v>111</v>
      </c>
      <c r="L3951" s="1" t="s">
        <v>8963</v>
      </c>
      <c r="M3951" s="1" t="s">
        <v>19531</v>
      </c>
      <c r="N3951" s="1" t="s">
        <v>19532</v>
      </c>
      <c r="O3951" s="1" t="s">
        <v>122</v>
      </c>
      <c r="P3951" s="1" t="s">
        <v>199</v>
      </c>
      <c r="Q3951" s="1" t="s">
        <v>115</v>
      </c>
      <c r="R3951" s="1" t="s">
        <v>19533</v>
      </c>
      <c r="S3951" s="1" t="s">
        <v>19320</v>
      </c>
      <c r="T3951" s="1" t="s">
        <v>19534</v>
      </c>
      <c r="V3951" s="18">
        <v>9.4444444444444442E-2</v>
      </c>
      <c r="W3951" s="18">
        <v>0.12238425925925926</v>
      </c>
      <c r="X3951" s="18">
        <v>2.7939814814814813E-2</v>
      </c>
    </row>
    <row r="3952" spans="1:24" hidden="1" x14ac:dyDescent="0.2">
      <c r="A3952" s="1" t="s">
        <v>19535</v>
      </c>
      <c r="B3952" s="1" t="s">
        <v>164</v>
      </c>
      <c r="C3952" s="1" t="s">
        <v>295</v>
      </c>
      <c r="D3952" s="1" t="s">
        <v>296</v>
      </c>
      <c r="E3952" s="1" t="s">
        <v>297</v>
      </c>
      <c r="F3952" s="1" t="s">
        <v>298</v>
      </c>
      <c r="G3952" s="1" t="s">
        <v>110</v>
      </c>
      <c r="H3952" s="1" t="s">
        <v>50</v>
      </c>
      <c r="I3952" s="1" t="s">
        <v>109</v>
      </c>
      <c r="J3952" s="1" t="s">
        <v>4186</v>
      </c>
      <c r="K3952" s="1" t="s">
        <v>129</v>
      </c>
      <c r="L3952" s="1" t="s">
        <v>299</v>
      </c>
      <c r="M3952" s="1" t="s">
        <v>19536</v>
      </c>
      <c r="N3952" s="1" t="s">
        <v>19537</v>
      </c>
      <c r="O3952" s="1" t="s">
        <v>122</v>
      </c>
      <c r="P3952" s="1" t="s">
        <v>266</v>
      </c>
      <c r="Q3952" s="1" t="s">
        <v>283</v>
      </c>
      <c r="R3952" s="1" t="s">
        <v>19538</v>
      </c>
      <c r="S3952" s="1" t="s">
        <v>19320</v>
      </c>
      <c r="U3952" s="1" t="s">
        <v>17080</v>
      </c>
      <c r="V3952" s="18">
        <v>0</v>
      </c>
      <c r="W3952" s="18">
        <v>0</v>
      </c>
      <c r="X3952" s="18">
        <v>0</v>
      </c>
    </row>
    <row r="3953" spans="1:24" x14ac:dyDescent="0.2">
      <c r="A3953" s="1" t="s">
        <v>16644</v>
      </c>
      <c r="B3953" s="1" t="s">
        <v>115</v>
      </c>
      <c r="C3953" s="1" t="s">
        <v>18</v>
      </c>
      <c r="D3953" s="1" t="s">
        <v>243</v>
      </c>
      <c r="E3953" s="1" t="s">
        <v>61</v>
      </c>
      <c r="F3953" s="1" t="s">
        <v>144</v>
      </c>
      <c r="G3953" s="1" t="s">
        <v>116</v>
      </c>
      <c r="H3953" s="1" t="s">
        <v>40</v>
      </c>
      <c r="I3953" s="1" t="s">
        <v>117</v>
      </c>
      <c r="J3953" s="1" t="s">
        <v>81</v>
      </c>
      <c r="K3953" s="1" t="s">
        <v>111</v>
      </c>
      <c r="L3953" s="1" t="s">
        <v>16648</v>
      </c>
      <c r="M3953" s="1" t="s">
        <v>19539</v>
      </c>
      <c r="N3953" s="1" t="s">
        <v>19540</v>
      </c>
      <c r="O3953" s="1" t="s">
        <v>122</v>
      </c>
      <c r="P3953" s="1" t="s">
        <v>246</v>
      </c>
      <c r="Q3953" s="1" t="s">
        <v>247</v>
      </c>
      <c r="R3953" s="1" t="s">
        <v>19541</v>
      </c>
      <c r="S3953" s="1" t="s">
        <v>19320</v>
      </c>
      <c r="T3953" s="1" t="s">
        <v>19542</v>
      </c>
      <c r="U3953" s="1" t="s">
        <v>19543</v>
      </c>
      <c r="V3953" s="18">
        <v>2.1493055555555554</v>
      </c>
      <c r="W3953" s="18">
        <v>2.1573263888888889</v>
      </c>
      <c r="X3953" s="18">
        <v>8.0208333333333329E-3</v>
      </c>
    </row>
    <row r="3954" spans="1:24" x14ac:dyDescent="0.2">
      <c r="A3954" s="1" t="s">
        <v>16599</v>
      </c>
      <c r="B3954" s="1" t="s">
        <v>112</v>
      </c>
      <c r="C3954" s="1" t="s">
        <v>18</v>
      </c>
      <c r="D3954" s="1" t="s">
        <v>18</v>
      </c>
      <c r="E3954" s="1" t="s">
        <v>60</v>
      </c>
      <c r="F3954" s="1" t="s">
        <v>445</v>
      </c>
      <c r="G3954" s="1" t="s">
        <v>110</v>
      </c>
      <c r="H3954" s="1" t="s">
        <v>50</v>
      </c>
      <c r="I3954" s="1" t="s">
        <v>109</v>
      </c>
      <c r="J3954" s="1" t="s">
        <v>81</v>
      </c>
      <c r="K3954" s="1" t="s">
        <v>111</v>
      </c>
      <c r="L3954" s="1" t="s">
        <v>16603</v>
      </c>
      <c r="M3954" s="1" t="s">
        <v>19544</v>
      </c>
      <c r="N3954" s="1" t="s">
        <v>19545</v>
      </c>
      <c r="O3954" s="1" t="s">
        <v>122</v>
      </c>
      <c r="P3954" s="1" t="s">
        <v>266</v>
      </c>
      <c r="Q3954" s="1" t="s">
        <v>267</v>
      </c>
      <c r="R3954" s="1" t="s">
        <v>19546</v>
      </c>
      <c r="S3954" s="1" t="s">
        <v>19320</v>
      </c>
      <c r="T3954" s="1" t="s">
        <v>19547</v>
      </c>
      <c r="U3954" s="1" t="s">
        <v>19548</v>
      </c>
      <c r="V3954" s="18">
        <v>0.94430555555555551</v>
      </c>
      <c r="W3954" s="18">
        <v>0.94505787037037037</v>
      </c>
      <c r="X3954" s="18">
        <v>7.5231481481481482E-4</v>
      </c>
    </row>
    <row r="3955" spans="1:24" hidden="1" x14ac:dyDescent="0.2">
      <c r="A3955" s="1" t="s">
        <v>19549</v>
      </c>
      <c r="B3955" s="1" t="s">
        <v>132</v>
      </c>
      <c r="C3955" s="1" t="s">
        <v>250</v>
      </c>
      <c r="D3955" s="1" t="s">
        <v>251</v>
      </c>
      <c r="E3955" s="1" t="s">
        <v>252</v>
      </c>
      <c r="F3955" s="1" t="s">
        <v>253</v>
      </c>
      <c r="G3955" s="1" t="s">
        <v>159</v>
      </c>
      <c r="H3955" s="1" t="s">
        <v>36</v>
      </c>
      <c r="I3955" s="1" t="s">
        <v>84</v>
      </c>
      <c r="J3955" s="1" t="s">
        <v>81</v>
      </c>
      <c r="K3955" s="1" t="s">
        <v>129</v>
      </c>
      <c r="L3955" s="1" t="s">
        <v>19550</v>
      </c>
      <c r="M3955" s="1" t="s">
        <v>19551</v>
      </c>
      <c r="N3955" s="1" t="s">
        <v>19552</v>
      </c>
      <c r="O3955" s="1" t="s">
        <v>122</v>
      </c>
      <c r="P3955" s="1" t="s">
        <v>246</v>
      </c>
      <c r="Q3955" s="1" t="s">
        <v>247</v>
      </c>
      <c r="R3955" s="1" t="s">
        <v>19553</v>
      </c>
      <c r="S3955" s="1" t="s">
        <v>19320</v>
      </c>
      <c r="T3955" s="1" t="s">
        <v>19550</v>
      </c>
      <c r="U3955" s="1" t="s">
        <v>351</v>
      </c>
      <c r="V3955" s="18">
        <v>0.12936342592592592</v>
      </c>
      <c r="W3955" s="18">
        <v>0.13197916666666668</v>
      </c>
      <c r="X3955" s="18">
        <v>2.6157407407407405E-3</v>
      </c>
    </row>
    <row r="3956" spans="1:24" hidden="1" x14ac:dyDescent="0.2">
      <c r="A3956" s="1" t="s">
        <v>19554</v>
      </c>
      <c r="B3956" s="1" t="s">
        <v>132</v>
      </c>
      <c r="C3956" s="1" t="s">
        <v>250</v>
      </c>
      <c r="D3956" s="1" t="s">
        <v>251</v>
      </c>
      <c r="E3956" s="1" t="s">
        <v>252</v>
      </c>
      <c r="F3956" s="1" t="s">
        <v>253</v>
      </c>
      <c r="G3956" s="1" t="s">
        <v>159</v>
      </c>
      <c r="H3956" s="1" t="s">
        <v>36</v>
      </c>
      <c r="I3956" s="1" t="s">
        <v>84</v>
      </c>
      <c r="J3956" s="1" t="s">
        <v>81</v>
      </c>
      <c r="K3956" s="1" t="s">
        <v>129</v>
      </c>
      <c r="L3956" s="1" t="s">
        <v>17269</v>
      </c>
      <c r="M3956" s="1" t="s">
        <v>19555</v>
      </c>
      <c r="N3956" s="1" t="s">
        <v>19556</v>
      </c>
      <c r="O3956" s="1" t="s">
        <v>122</v>
      </c>
      <c r="P3956" s="1" t="s">
        <v>246</v>
      </c>
      <c r="Q3956" s="1" t="s">
        <v>247</v>
      </c>
      <c r="R3956" s="1" t="s">
        <v>19557</v>
      </c>
      <c r="S3956" s="1" t="s">
        <v>19320</v>
      </c>
      <c r="T3956" s="1" t="s">
        <v>17269</v>
      </c>
      <c r="U3956" s="1" t="s">
        <v>270</v>
      </c>
      <c r="V3956" s="18">
        <v>4.2800925925925923E-2</v>
      </c>
      <c r="W3956" s="18">
        <v>4.4016203703703703E-2</v>
      </c>
      <c r="X3956" s="18">
        <v>1.2152777777777778E-3</v>
      </c>
    </row>
    <row r="3957" spans="1:24" x14ac:dyDescent="0.2">
      <c r="A3957" s="1" t="s">
        <v>16726</v>
      </c>
      <c r="B3957" s="1" t="s">
        <v>112</v>
      </c>
      <c r="C3957" s="1" t="s">
        <v>18</v>
      </c>
      <c r="D3957" s="1" t="s">
        <v>18</v>
      </c>
      <c r="E3957" s="1" t="s">
        <v>499</v>
      </c>
      <c r="F3957" s="1" t="s">
        <v>1770</v>
      </c>
      <c r="G3957" s="1" t="s">
        <v>110</v>
      </c>
      <c r="H3957" s="1" t="s">
        <v>50</v>
      </c>
      <c r="I3957" s="1" t="s">
        <v>109</v>
      </c>
      <c r="J3957" s="1" t="s">
        <v>81</v>
      </c>
      <c r="K3957" s="1" t="s">
        <v>111</v>
      </c>
      <c r="L3957" s="1" t="s">
        <v>16730</v>
      </c>
      <c r="M3957" s="1" t="s">
        <v>19558</v>
      </c>
      <c r="N3957" s="1" t="s">
        <v>19559</v>
      </c>
      <c r="O3957" s="1" t="s">
        <v>122</v>
      </c>
      <c r="P3957" s="1" t="s">
        <v>266</v>
      </c>
      <c r="Q3957" s="1" t="s">
        <v>267</v>
      </c>
      <c r="R3957" s="1" t="s">
        <v>19560</v>
      </c>
      <c r="S3957" s="1" t="s">
        <v>19320</v>
      </c>
      <c r="T3957" s="1" t="s">
        <v>19561</v>
      </c>
      <c r="U3957" s="1" t="s">
        <v>6891</v>
      </c>
      <c r="V3957" s="18">
        <v>0</v>
      </c>
      <c r="W3957" s="18">
        <v>0.24664351851851851</v>
      </c>
      <c r="X3957" s="18">
        <v>0.24664351851851851</v>
      </c>
    </row>
    <row r="3958" spans="1:24" hidden="1" x14ac:dyDescent="0.2">
      <c r="A3958" s="1" t="s">
        <v>19562</v>
      </c>
      <c r="B3958" s="1" t="s">
        <v>132</v>
      </c>
      <c r="C3958" s="1" t="s">
        <v>242</v>
      </c>
      <c r="D3958" s="1" t="s">
        <v>251</v>
      </c>
      <c r="E3958" s="1" t="s">
        <v>281</v>
      </c>
      <c r="F3958" s="1" t="s">
        <v>282</v>
      </c>
      <c r="G3958" s="1" t="s">
        <v>110</v>
      </c>
      <c r="H3958" s="1" t="s">
        <v>50</v>
      </c>
      <c r="I3958" s="1" t="s">
        <v>109</v>
      </c>
      <c r="J3958" s="1" t="s">
        <v>4186</v>
      </c>
      <c r="K3958" s="1" t="s">
        <v>114</v>
      </c>
      <c r="L3958" s="1" t="s">
        <v>404</v>
      </c>
      <c r="M3958" s="1" t="s">
        <v>19563</v>
      </c>
      <c r="N3958" s="1" t="s">
        <v>19564</v>
      </c>
      <c r="O3958" s="1" t="s">
        <v>122</v>
      </c>
      <c r="P3958" s="1" t="s">
        <v>266</v>
      </c>
      <c r="Q3958" s="1" t="s">
        <v>274</v>
      </c>
      <c r="R3958" s="1" t="s">
        <v>19565</v>
      </c>
      <c r="S3958" s="1" t="s">
        <v>19320</v>
      </c>
      <c r="T3958" s="1" t="s">
        <v>14277</v>
      </c>
      <c r="U3958" s="1" t="s">
        <v>5766</v>
      </c>
      <c r="V3958" s="18">
        <v>0</v>
      </c>
      <c r="W3958" s="18">
        <v>0</v>
      </c>
      <c r="X3958" s="18">
        <v>0</v>
      </c>
    </row>
    <row r="3959" spans="1:24" x14ac:dyDescent="0.2">
      <c r="A3959" s="1" t="s">
        <v>16515</v>
      </c>
      <c r="B3959" s="1" t="s">
        <v>115</v>
      </c>
      <c r="C3959" s="1" t="s">
        <v>14</v>
      </c>
      <c r="D3959" s="1" t="s">
        <v>243</v>
      </c>
      <c r="E3959" s="1" t="s">
        <v>51</v>
      </c>
      <c r="F3959" s="1" t="s">
        <v>191</v>
      </c>
      <c r="G3959" s="1" t="s">
        <v>116</v>
      </c>
      <c r="H3959" s="1" t="s">
        <v>40</v>
      </c>
      <c r="I3959" s="1" t="s">
        <v>117</v>
      </c>
      <c r="J3959" s="1" t="s">
        <v>81</v>
      </c>
      <c r="K3959" s="1" t="s">
        <v>111</v>
      </c>
      <c r="L3959" s="1" t="s">
        <v>16519</v>
      </c>
      <c r="M3959" s="1" t="s">
        <v>19566</v>
      </c>
      <c r="N3959" s="1" t="s">
        <v>19567</v>
      </c>
      <c r="O3959" s="1" t="s">
        <v>122</v>
      </c>
      <c r="P3959" s="1" t="s">
        <v>246</v>
      </c>
      <c r="Q3959" s="1" t="s">
        <v>247</v>
      </c>
      <c r="R3959" s="1" t="s">
        <v>19568</v>
      </c>
      <c r="S3959" s="1" t="s">
        <v>19320</v>
      </c>
      <c r="T3959" s="1" t="s">
        <v>19569</v>
      </c>
      <c r="U3959" s="1" t="s">
        <v>19570</v>
      </c>
      <c r="V3959" s="18">
        <v>6.7267129629629627</v>
      </c>
      <c r="W3959" s="18">
        <v>6.9653819444444443</v>
      </c>
      <c r="X3959" s="18">
        <v>0.23866898148148147</v>
      </c>
    </row>
    <row r="3960" spans="1:24" x14ac:dyDescent="0.2">
      <c r="A3960" s="1" t="s">
        <v>16604</v>
      </c>
      <c r="B3960" s="1" t="s">
        <v>112</v>
      </c>
      <c r="C3960" s="1" t="s">
        <v>18</v>
      </c>
      <c r="D3960" s="1" t="s">
        <v>18</v>
      </c>
      <c r="E3960" s="1" t="s">
        <v>60</v>
      </c>
      <c r="F3960" s="1" t="s">
        <v>445</v>
      </c>
      <c r="G3960" s="1" t="s">
        <v>110</v>
      </c>
      <c r="H3960" s="1" t="s">
        <v>50</v>
      </c>
      <c r="I3960" s="1" t="s">
        <v>109</v>
      </c>
      <c r="J3960" s="1" t="s">
        <v>81</v>
      </c>
      <c r="K3960" s="1" t="s">
        <v>111</v>
      </c>
      <c r="L3960" s="1" t="s">
        <v>16608</v>
      </c>
      <c r="M3960" s="1" t="s">
        <v>19571</v>
      </c>
      <c r="N3960" s="1" t="s">
        <v>19572</v>
      </c>
      <c r="O3960" s="1" t="s">
        <v>122</v>
      </c>
      <c r="P3960" s="1" t="s">
        <v>266</v>
      </c>
      <c r="Q3960" s="1" t="s">
        <v>267</v>
      </c>
      <c r="R3960" s="1" t="s">
        <v>19573</v>
      </c>
      <c r="S3960" s="1" t="s">
        <v>19320</v>
      </c>
      <c r="T3960" s="1" t="s">
        <v>16608</v>
      </c>
      <c r="U3960" s="1" t="s">
        <v>19574</v>
      </c>
      <c r="V3960" s="18">
        <v>0.94645833333333329</v>
      </c>
      <c r="W3960" s="18">
        <v>0.94815972222222222</v>
      </c>
      <c r="X3960" s="18">
        <v>1.7013888888888888E-3</v>
      </c>
    </row>
    <row r="3961" spans="1:24" hidden="1" x14ac:dyDescent="0.2">
      <c r="A3961" s="1" t="s">
        <v>19575</v>
      </c>
      <c r="B3961" s="1" t="s">
        <v>132</v>
      </c>
      <c r="C3961" s="1" t="s">
        <v>250</v>
      </c>
      <c r="D3961" s="1" t="s">
        <v>251</v>
      </c>
      <c r="E3961" s="1" t="s">
        <v>252</v>
      </c>
      <c r="F3961" s="1" t="s">
        <v>253</v>
      </c>
      <c r="G3961" s="1" t="s">
        <v>159</v>
      </c>
      <c r="H3961" s="1" t="s">
        <v>36</v>
      </c>
      <c r="I3961" s="1" t="s">
        <v>84</v>
      </c>
      <c r="J3961" s="1" t="s">
        <v>81</v>
      </c>
      <c r="K3961" s="1" t="s">
        <v>129</v>
      </c>
      <c r="L3961" s="1" t="s">
        <v>9142</v>
      </c>
      <c r="M3961" s="1" t="s">
        <v>19576</v>
      </c>
      <c r="N3961" s="1" t="s">
        <v>19577</v>
      </c>
      <c r="O3961" s="1" t="s">
        <v>122</v>
      </c>
      <c r="P3961" s="1" t="s">
        <v>246</v>
      </c>
      <c r="Q3961" s="1" t="s">
        <v>247</v>
      </c>
      <c r="R3961" s="1" t="s">
        <v>19578</v>
      </c>
      <c r="S3961" s="1" t="s">
        <v>19320</v>
      </c>
      <c r="T3961" s="1" t="s">
        <v>9142</v>
      </c>
      <c r="U3961" s="1" t="s">
        <v>270</v>
      </c>
      <c r="V3961" s="18">
        <v>4.8206018518518516E-2</v>
      </c>
      <c r="W3961" s="18">
        <v>5.0219907407407408E-2</v>
      </c>
      <c r="X3961" s="18">
        <v>2.0138888888888888E-3</v>
      </c>
    </row>
    <row r="3962" spans="1:24" x14ac:dyDescent="0.2">
      <c r="A3962" s="1" t="s">
        <v>16659</v>
      </c>
      <c r="B3962" s="1" t="s">
        <v>115</v>
      </c>
      <c r="C3962" s="1" t="s">
        <v>18</v>
      </c>
      <c r="D3962" s="1" t="s">
        <v>243</v>
      </c>
      <c r="E3962" s="1" t="s">
        <v>61</v>
      </c>
      <c r="F3962" s="1" t="s">
        <v>405</v>
      </c>
      <c r="G3962" s="1" t="s">
        <v>116</v>
      </c>
      <c r="H3962" s="1" t="s">
        <v>40</v>
      </c>
      <c r="I3962" s="1" t="s">
        <v>117</v>
      </c>
      <c r="J3962" s="1" t="s">
        <v>81</v>
      </c>
      <c r="K3962" s="1" t="s">
        <v>111</v>
      </c>
      <c r="L3962" s="1" t="s">
        <v>16663</v>
      </c>
      <c r="M3962" s="1" t="s">
        <v>19579</v>
      </c>
      <c r="N3962" s="1" t="s">
        <v>19580</v>
      </c>
      <c r="O3962" s="1" t="s">
        <v>122</v>
      </c>
      <c r="P3962" s="1" t="s">
        <v>246</v>
      </c>
      <c r="Q3962" s="1" t="s">
        <v>247</v>
      </c>
      <c r="R3962" s="1" t="s">
        <v>19581</v>
      </c>
      <c r="S3962" s="1" t="s">
        <v>19320</v>
      </c>
      <c r="T3962" s="1" t="s">
        <v>19582</v>
      </c>
      <c r="U3962" s="1" t="s">
        <v>19583</v>
      </c>
      <c r="V3962" s="18">
        <v>0.97805555555555557</v>
      </c>
      <c r="W3962" s="18">
        <v>1.1112037037037037</v>
      </c>
      <c r="X3962" s="18">
        <v>0.13314814814814815</v>
      </c>
    </row>
    <row r="3963" spans="1:24" hidden="1" x14ac:dyDescent="0.2">
      <c r="A3963" s="1" t="s">
        <v>19584</v>
      </c>
      <c r="B3963" s="1" t="s">
        <v>132</v>
      </c>
      <c r="C3963" s="1" t="s">
        <v>250</v>
      </c>
      <c r="D3963" s="1" t="s">
        <v>251</v>
      </c>
      <c r="E3963" s="1" t="s">
        <v>302</v>
      </c>
      <c r="F3963" s="1" t="s">
        <v>303</v>
      </c>
      <c r="G3963" s="1" t="s">
        <v>110</v>
      </c>
      <c r="H3963" s="1" t="s">
        <v>50</v>
      </c>
      <c r="I3963" s="1" t="s">
        <v>109</v>
      </c>
      <c r="J3963" s="1" t="s">
        <v>4186</v>
      </c>
      <c r="K3963" s="1" t="s">
        <v>129</v>
      </c>
      <c r="L3963" s="1" t="s">
        <v>19585</v>
      </c>
      <c r="M3963" s="1" t="s">
        <v>19586</v>
      </c>
      <c r="N3963" s="1" t="s">
        <v>19587</v>
      </c>
      <c r="O3963" s="1" t="s">
        <v>122</v>
      </c>
      <c r="P3963" s="1" t="s">
        <v>246</v>
      </c>
      <c r="Q3963" s="1" t="s">
        <v>247</v>
      </c>
      <c r="R3963" s="1" t="s">
        <v>19588</v>
      </c>
      <c r="S3963" s="1" t="s">
        <v>19320</v>
      </c>
      <c r="T3963" s="1" t="s">
        <v>19585</v>
      </c>
      <c r="U3963" s="1" t="s">
        <v>276</v>
      </c>
      <c r="V3963" s="18">
        <v>0</v>
      </c>
      <c r="W3963" s="18">
        <v>0</v>
      </c>
      <c r="X3963" s="18">
        <v>0</v>
      </c>
    </row>
    <row r="3964" spans="1:24" hidden="1" x14ac:dyDescent="0.2">
      <c r="A3964" s="1" t="s">
        <v>19589</v>
      </c>
      <c r="B3964" s="1" t="s">
        <v>164</v>
      </c>
      <c r="C3964" s="1" t="s">
        <v>357</v>
      </c>
      <c r="D3964" s="1" t="s">
        <v>251</v>
      </c>
      <c r="E3964" s="1" t="s">
        <v>358</v>
      </c>
      <c r="F3964" s="1" t="s">
        <v>359</v>
      </c>
      <c r="G3964" s="1" t="s">
        <v>110</v>
      </c>
      <c r="H3964" s="1" t="s">
        <v>50</v>
      </c>
      <c r="I3964" s="1" t="s">
        <v>109</v>
      </c>
      <c r="J3964" s="1" t="s">
        <v>4186</v>
      </c>
      <c r="K3964" s="1" t="s">
        <v>114</v>
      </c>
      <c r="L3964" s="1" t="s">
        <v>333</v>
      </c>
      <c r="M3964" s="1" t="s">
        <v>19590</v>
      </c>
      <c r="N3964" s="1" t="s">
        <v>19591</v>
      </c>
      <c r="O3964" s="1" t="s">
        <v>122</v>
      </c>
      <c r="P3964" s="1" t="s">
        <v>246</v>
      </c>
      <c r="Q3964" s="1" t="s">
        <v>247</v>
      </c>
      <c r="R3964" s="1" t="s">
        <v>19592</v>
      </c>
      <c r="S3964" s="1" t="s">
        <v>19320</v>
      </c>
      <c r="U3964" s="1" t="s">
        <v>17359</v>
      </c>
      <c r="V3964" s="18">
        <v>0</v>
      </c>
      <c r="W3964" s="18">
        <v>0</v>
      </c>
      <c r="X3964" s="18">
        <v>0</v>
      </c>
    </row>
    <row r="3965" spans="1:24" hidden="1" x14ac:dyDescent="0.2">
      <c r="A3965" s="1" t="s">
        <v>19593</v>
      </c>
      <c r="B3965" s="1" t="s">
        <v>173</v>
      </c>
      <c r="C3965" s="1" t="s">
        <v>295</v>
      </c>
      <c r="D3965" s="1" t="s">
        <v>251</v>
      </c>
      <c r="E3965" s="1" t="s">
        <v>320</v>
      </c>
      <c r="F3965" s="1" t="s">
        <v>321</v>
      </c>
      <c r="G3965" s="1" t="s">
        <v>110</v>
      </c>
      <c r="H3965" s="1" t="s">
        <v>50</v>
      </c>
      <c r="I3965" s="1" t="s">
        <v>109</v>
      </c>
      <c r="J3965" s="1" t="s">
        <v>4186</v>
      </c>
      <c r="K3965" s="1" t="s">
        <v>111</v>
      </c>
      <c r="L3965" s="1" t="s">
        <v>19594</v>
      </c>
      <c r="M3965" s="1" t="s">
        <v>19595</v>
      </c>
      <c r="N3965" s="1" t="s">
        <v>19596</v>
      </c>
      <c r="O3965" s="1" t="s">
        <v>122</v>
      </c>
      <c r="P3965" s="1" t="s">
        <v>266</v>
      </c>
      <c r="Q3965" s="1" t="s">
        <v>283</v>
      </c>
      <c r="R3965" s="1" t="s">
        <v>19597</v>
      </c>
      <c r="S3965" s="1" t="s">
        <v>19320</v>
      </c>
      <c r="T3965" s="1" t="s">
        <v>19594</v>
      </c>
      <c r="U3965" s="1" t="s">
        <v>276</v>
      </c>
      <c r="V3965" s="18">
        <v>0</v>
      </c>
      <c r="W3965" s="18">
        <v>0</v>
      </c>
      <c r="X3965" s="18">
        <v>0</v>
      </c>
    </row>
    <row r="3966" spans="1:24" hidden="1" x14ac:dyDescent="0.2">
      <c r="A3966" s="1" t="s">
        <v>19598</v>
      </c>
      <c r="B3966" s="1" t="s">
        <v>115</v>
      </c>
      <c r="C3966" s="1" t="s">
        <v>242</v>
      </c>
      <c r="D3966" s="1" t="s">
        <v>243</v>
      </c>
      <c r="E3966" s="1" t="s">
        <v>328</v>
      </c>
      <c r="F3966" s="1" t="s">
        <v>191</v>
      </c>
      <c r="G3966" s="1" t="s">
        <v>116</v>
      </c>
      <c r="H3966" s="1" t="s">
        <v>40</v>
      </c>
      <c r="I3966" s="1" t="s">
        <v>117</v>
      </c>
      <c r="J3966" s="1" t="s">
        <v>81</v>
      </c>
      <c r="K3966" s="1" t="s">
        <v>111</v>
      </c>
      <c r="L3966" s="1" t="s">
        <v>19599</v>
      </c>
      <c r="M3966" s="1" t="s">
        <v>19600</v>
      </c>
      <c r="N3966" s="1" t="s">
        <v>19601</v>
      </c>
      <c r="O3966" s="1" t="s">
        <v>122</v>
      </c>
      <c r="P3966" s="1" t="s">
        <v>266</v>
      </c>
      <c r="Q3966" s="1" t="s">
        <v>274</v>
      </c>
      <c r="R3966" s="1" t="s">
        <v>19602</v>
      </c>
      <c r="S3966" s="1" t="s">
        <v>19320</v>
      </c>
      <c r="T3966" s="1" t="s">
        <v>19603</v>
      </c>
      <c r="U3966" s="1" t="s">
        <v>19604</v>
      </c>
      <c r="V3966" s="18">
        <v>7.6834259259259259</v>
      </c>
      <c r="W3966" s="18">
        <v>7.8146527777777779</v>
      </c>
      <c r="X3966" s="18">
        <v>0.13122685185185184</v>
      </c>
    </row>
    <row r="3967" spans="1:24" hidden="1" x14ac:dyDescent="0.2">
      <c r="A3967" s="1" t="s">
        <v>19605</v>
      </c>
      <c r="B3967" s="1" t="s">
        <v>132</v>
      </c>
      <c r="C3967" s="1" t="s">
        <v>242</v>
      </c>
      <c r="D3967" s="1" t="s">
        <v>251</v>
      </c>
      <c r="E3967" s="1" t="s">
        <v>281</v>
      </c>
      <c r="F3967" s="1" t="s">
        <v>282</v>
      </c>
      <c r="G3967" s="1" t="s">
        <v>110</v>
      </c>
      <c r="H3967" s="1" t="s">
        <v>50</v>
      </c>
      <c r="I3967" s="1" t="s">
        <v>109</v>
      </c>
      <c r="J3967" s="1" t="s">
        <v>4186</v>
      </c>
      <c r="K3967" s="1" t="s">
        <v>114</v>
      </c>
      <c r="L3967" s="1" t="s">
        <v>19243</v>
      </c>
      <c r="M3967" s="1" t="s">
        <v>19606</v>
      </c>
      <c r="N3967" s="1" t="s">
        <v>19607</v>
      </c>
      <c r="O3967" s="1" t="s">
        <v>122</v>
      </c>
      <c r="P3967" s="1" t="s">
        <v>266</v>
      </c>
      <c r="Q3967" s="1" t="s">
        <v>274</v>
      </c>
      <c r="R3967" s="1" t="s">
        <v>19608</v>
      </c>
      <c r="S3967" s="1" t="s">
        <v>19320</v>
      </c>
      <c r="T3967" s="1" t="s">
        <v>19247</v>
      </c>
      <c r="U3967" s="1" t="s">
        <v>6126</v>
      </c>
      <c r="V3967" s="18">
        <v>0</v>
      </c>
      <c r="W3967" s="18">
        <v>0</v>
      </c>
      <c r="X3967" s="18">
        <v>0</v>
      </c>
    </row>
    <row r="3968" spans="1:24" hidden="1" x14ac:dyDescent="0.2">
      <c r="A3968" s="1" t="s">
        <v>19609</v>
      </c>
      <c r="B3968" s="1" t="s">
        <v>115</v>
      </c>
      <c r="C3968" s="1" t="s">
        <v>462</v>
      </c>
      <c r="D3968" s="1" t="s">
        <v>243</v>
      </c>
      <c r="E3968" s="1" t="s">
        <v>258</v>
      </c>
      <c r="F3968" s="1" t="s">
        <v>191</v>
      </c>
      <c r="G3968" s="1" t="s">
        <v>116</v>
      </c>
      <c r="H3968" s="1" t="s">
        <v>40</v>
      </c>
      <c r="I3968" s="1" t="s">
        <v>117</v>
      </c>
      <c r="J3968" s="1" t="s">
        <v>81</v>
      </c>
      <c r="K3968" s="1" t="s">
        <v>521</v>
      </c>
      <c r="L3968" s="1" t="s">
        <v>19181</v>
      </c>
      <c r="M3968" s="1" t="s">
        <v>19610</v>
      </c>
      <c r="N3968" s="1" t="s">
        <v>19611</v>
      </c>
      <c r="O3968" s="1" t="s">
        <v>122</v>
      </c>
      <c r="P3968" s="1" t="s">
        <v>246</v>
      </c>
      <c r="Q3968" s="1" t="s">
        <v>247</v>
      </c>
      <c r="R3968" s="1" t="s">
        <v>19612</v>
      </c>
      <c r="S3968" s="1" t="s">
        <v>19320</v>
      </c>
      <c r="T3968" s="1" t="s">
        <v>19613</v>
      </c>
      <c r="V3968" s="18">
        <v>1.0949074074074075E-2</v>
      </c>
      <c r="W3968" s="18">
        <v>8.5520833333333338E-2</v>
      </c>
      <c r="X3968" s="18">
        <v>7.4571759259259254E-2</v>
      </c>
    </row>
    <row r="3969" spans="1:24" hidden="1" x14ac:dyDescent="0.2">
      <c r="A3969" s="1" t="s">
        <v>19614</v>
      </c>
      <c r="B3969" s="1" t="s">
        <v>115</v>
      </c>
      <c r="C3969" s="1" t="s">
        <v>242</v>
      </c>
      <c r="D3969" s="1" t="s">
        <v>243</v>
      </c>
      <c r="E3969" s="1" t="s">
        <v>286</v>
      </c>
      <c r="F3969" s="1" t="s">
        <v>144</v>
      </c>
      <c r="G3969" s="1" t="s">
        <v>116</v>
      </c>
      <c r="H3969" s="1" t="s">
        <v>40</v>
      </c>
      <c r="I3969" s="1" t="s">
        <v>117</v>
      </c>
      <c r="J3969" s="1" t="s">
        <v>81</v>
      </c>
      <c r="K3969" s="1" t="s">
        <v>127</v>
      </c>
      <c r="L3969" s="1" t="s">
        <v>19615</v>
      </c>
      <c r="M3969" s="1" t="s">
        <v>19616</v>
      </c>
      <c r="N3969" s="1" t="s">
        <v>19617</v>
      </c>
      <c r="O3969" s="1" t="s">
        <v>122</v>
      </c>
      <c r="P3969" s="1" t="s">
        <v>246</v>
      </c>
      <c r="Q3969" s="1" t="s">
        <v>247</v>
      </c>
      <c r="R3969" s="1" t="s">
        <v>19618</v>
      </c>
      <c r="S3969" s="1" t="s">
        <v>19320</v>
      </c>
      <c r="T3969" s="1" t="s">
        <v>19619</v>
      </c>
      <c r="U3969" s="1" t="s">
        <v>5722</v>
      </c>
      <c r="V3969" s="18">
        <v>0</v>
      </c>
      <c r="W3969" s="18">
        <v>1.2916666666666667E-2</v>
      </c>
      <c r="X3969" s="18">
        <v>1.2916666666666667E-2</v>
      </c>
    </row>
    <row r="3970" spans="1:24" x14ac:dyDescent="0.2">
      <c r="A3970" s="1" t="s">
        <v>16664</v>
      </c>
      <c r="B3970" s="1" t="s">
        <v>112</v>
      </c>
      <c r="C3970" s="1" t="s">
        <v>18</v>
      </c>
      <c r="D3970" s="1" t="s">
        <v>242</v>
      </c>
      <c r="E3970" s="1" t="s">
        <v>61</v>
      </c>
      <c r="F3970" s="1" t="s">
        <v>453</v>
      </c>
      <c r="G3970" s="1" t="s">
        <v>110</v>
      </c>
      <c r="H3970" s="1" t="s">
        <v>50</v>
      </c>
      <c r="I3970" s="1" t="s">
        <v>109</v>
      </c>
      <c r="J3970" s="1" t="s">
        <v>81</v>
      </c>
      <c r="K3970" s="1" t="s">
        <v>111</v>
      </c>
      <c r="L3970" s="1" t="s">
        <v>16668</v>
      </c>
      <c r="M3970" s="1" t="s">
        <v>19620</v>
      </c>
      <c r="N3970" s="1" t="s">
        <v>19621</v>
      </c>
      <c r="O3970" s="1" t="s">
        <v>122</v>
      </c>
      <c r="P3970" s="1" t="s">
        <v>266</v>
      </c>
      <c r="Q3970" s="1" t="s">
        <v>267</v>
      </c>
      <c r="R3970" s="1" t="s">
        <v>19622</v>
      </c>
      <c r="S3970" s="1" t="s">
        <v>19320</v>
      </c>
      <c r="T3970" s="1" t="s">
        <v>16668</v>
      </c>
      <c r="U3970" s="1" t="s">
        <v>16668</v>
      </c>
      <c r="V3970" s="18">
        <v>0</v>
      </c>
      <c r="W3970" s="18">
        <v>2.6967592592592594E-3</v>
      </c>
      <c r="X3970" s="18">
        <v>2.6967592592592594E-3</v>
      </c>
    </row>
    <row r="3971" spans="1:24" hidden="1" x14ac:dyDescent="0.2">
      <c r="A3971" s="1" t="s">
        <v>19623</v>
      </c>
      <c r="B3971" s="1" t="s">
        <v>132</v>
      </c>
      <c r="C3971" s="1" t="s">
        <v>250</v>
      </c>
      <c r="D3971" s="1" t="s">
        <v>251</v>
      </c>
      <c r="E3971" s="1" t="s">
        <v>268</v>
      </c>
      <c r="F3971" s="1" t="s">
        <v>367</v>
      </c>
      <c r="G3971" s="1" t="s">
        <v>110</v>
      </c>
      <c r="H3971" s="1" t="s">
        <v>50</v>
      </c>
      <c r="I3971" s="1" t="s">
        <v>109</v>
      </c>
      <c r="J3971" s="1" t="s">
        <v>81</v>
      </c>
      <c r="K3971" s="1" t="s">
        <v>129</v>
      </c>
      <c r="L3971" s="1" t="s">
        <v>19624</v>
      </c>
      <c r="M3971" s="1" t="s">
        <v>19625</v>
      </c>
      <c r="N3971" s="1" t="s">
        <v>19626</v>
      </c>
      <c r="O3971" s="1" t="s">
        <v>122</v>
      </c>
      <c r="P3971" s="1" t="s">
        <v>246</v>
      </c>
      <c r="Q3971" s="1" t="s">
        <v>247</v>
      </c>
      <c r="R3971" s="1" t="s">
        <v>19627</v>
      </c>
      <c r="S3971" s="1" t="s">
        <v>19320</v>
      </c>
      <c r="T3971" s="1" t="s">
        <v>19624</v>
      </c>
      <c r="U3971" s="1" t="s">
        <v>439</v>
      </c>
      <c r="V3971" s="18">
        <v>0.36730324074074072</v>
      </c>
      <c r="W3971" s="18">
        <v>0.36942129629629628</v>
      </c>
      <c r="X3971" s="18">
        <v>2.1180555555555558E-3</v>
      </c>
    </row>
    <row r="3972" spans="1:24" x14ac:dyDescent="0.2">
      <c r="A3972" s="1" t="s">
        <v>16565</v>
      </c>
      <c r="B3972" s="1" t="s">
        <v>167</v>
      </c>
      <c r="C3972" s="1" t="s">
        <v>22</v>
      </c>
      <c r="D3972" s="1" t="s">
        <v>22</v>
      </c>
      <c r="E3972" s="1" t="s">
        <v>45</v>
      </c>
      <c r="F3972" s="1" t="s">
        <v>168</v>
      </c>
      <c r="G3972" s="1" t="s">
        <v>110</v>
      </c>
      <c r="H3972" s="1" t="s">
        <v>50</v>
      </c>
      <c r="I3972" s="1" t="s">
        <v>109</v>
      </c>
      <c r="J3972" s="1" t="s">
        <v>81</v>
      </c>
      <c r="K3972" s="1" t="s">
        <v>111</v>
      </c>
      <c r="L3972" s="1" t="s">
        <v>16569</v>
      </c>
      <c r="M3972" s="1" t="s">
        <v>19628</v>
      </c>
      <c r="N3972" s="1" t="s">
        <v>19629</v>
      </c>
      <c r="O3972" s="1" t="s">
        <v>122</v>
      </c>
      <c r="P3972" s="1" t="s">
        <v>279</v>
      </c>
      <c r="Q3972" s="1" t="s">
        <v>280</v>
      </c>
      <c r="R3972" s="1" t="s">
        <v>19630</v>
      </c>
      <c r="S3972" s="1" t="s">
        <v>19320</v>
      </c>
      <c r="T3972" s="1" t="s">
        <v>4316</v>
      </c>
      <c r="U3972" s="1" t="s">
        <v>4316</v>
      </c>
      <c r="V3972" s="18">
        <v>0</v>
      </c>
      <c r="W3972" s="18">
        <v>2.3379629629629631E-3</v>
      </c>
      <c r="X3972" s="18">
        <v>2.3379629629629631E-3</v>
      </c>
    </row>
    <row r="3973" spans="1:24" x14ac:dyDescent="0.2">
      <c r="A3973" s="1" t="s">
        <v>16679</v>
      </c>
      <c r="B3973" s="1" t="s">
        <v>115</v>
      </c>
      <c r="C3973" s="1" t="s">
        <v>19</v>
      </c>
      <c r="D3973" s="1" t="s">
        <v>243</v>
      </c>
      <c r="E3973" s="1" t="s">
        <v>43</v>
      </c>
      <c r="F3973" s="1" t="s">
        <v>191</v>
      </c>
      <c r="G3973" s="1" t="s">
        <v>116</v>
      </c>
      <c r="H3973" s="1" t="s">
        <v>40</v>
      </c>
      <c r="I3973" s="1" t="s">
        <v>117</v>
      </c>
      <c r="J3973" s="1" t="s">
        <v>81</v>
      </c>
      <c r="K3973" s="1" t="s">
        <v>111</v>
      </c>
      <c r="L3973" s="1" t="s">
        <v>16683</v>
      </c>
      <c r="M3973" s="1" t="s">
        <v>19631</v>
      </c>
      <c r="N3973" s="1" t="s">
        <v>19632</v>
      </c>
      <c r="O3973" s="1" t="s">
        <v>122</v>
      </c>
      <c r="P3973" s="1" t="s">
        <v>246</v>
      </c>
      <c r="Q3973" s="1" t="s">
        <v>247</v>
      </c>
      <c r="R3973" s="1" t="s">
        <v>19633</v>
      </c>
      <c r="S3973" s="1" t="s">
        <v>19320</v>
      </c>
      <c r="T3973" s="1" t="s">
        <v>19634</v>
      </c>
      <c r="U3973" s="1" t="s">
        <v>19635</v>
      </c>
      <c r="V3973" s="18">
        <v>0.10098379629629629</v>
      </c>
      <c r="W3973" s="18">
        <v>0.13288194444444446</v>
      </c>
      <c r="X3973" s="18">
        <v>3.1898148148148148E-2</v>
      </c>
    </row>
    <row r="3974" spans="1:24" hidden="1" x14ac:dyDescent="0.2">
      <c r="A3974" s="1" t="s">
        <v>19636</v>
      </c>
      <c r="B3974" s="1" t="s">
        <v>115</v>
      </c>
      <c r="C3974" s="1" t="s">
        <v>242</v>
      </c>
      <c r="D3974" s="1" t="s">
        <v>243</v>
      </c>
      <c r="E3974" s="1" t="s">
        <v>407</v>
      </c>
      <c r="F3974" s="1" t="s">
        <v>144</v>
      </c>
      <c r="G3974" s="1" t="s">
        <v>116</v>
      </c>
      <c r="H3974" s="1" t="s">
        <v>40</v>
      </c>
      <c r="I3974" s="1" t="s">
        <v>117</v>
      </c>
      <c r="J3974" s="1" t="s">
        <v>81</v>
      </c>
      <c r="K3974" s="1" t="s">
        <v>127</v>
      </c>
      <c r="L3974" s="1" t="s">
        <v>19637</v>
      </c>
      <c r="M3974" s="1" t="s">
        <v>19638</v>
      </c>
      <c r="N3974" s="1" t="s">
        <v>19639</v>
      </c>
      <c r="O3974" s="1" t="s">
        <v>122</v>
      </c>
      <c r="P3974" s="1" t="s">
        <v>246</v>
      </c>
      <c r="Q3974" s="1" t="s">
        <v>247</v>
      </c>
      <c r="R3974" s="1" t="s">
        <v>19640</v>
      </c>
      <c r="S3974" s="1" t="s">
        <v>19320</v>
      </c>
      <c r="T3974" s="1" t="s">
        <v>19619</v>
      </c>
      <c r="U3974" s="1" t="s">
        <v>5722</v>
      </c>
      <c r="V3974" s="18">
        <v>2.0497685185185185E-2</v>
      </c>
      <c r="W3974" s="18">
        <v>5.1064814814814813E-2</v>
      </c>
      <c r="X3974" s="18">
        <v>3.0567129629629628E-2</v>
      </c>
    </row>
    <row r="3975" spans="1:24" hidden="1" x14ac:dyDescent="0.2">
      <c r="A3975" s="1" t="s">
        <v>19641</v>
      </c>
      <c r="B3975" s="1" t="s">
        <v>173</v>
      </c>
      <c r="C3975" s="1" t="s">
        <v>242</v>
      </c>
      <c r="D3975" s="1" t="s">
        <v>251</v>
      </c>
      <c r="E3975" s="1" t="s">
        <v>281</v>
      </c>
      <c r="F3975" s="1" t="s">
        <v>282</v>
      </c>
      <c r="G3975" s="1" t="s">
        <v>110</v>
      </c>
      <c r="H3975" s="1" t="s">
        <v>50</v>
      </c>
      <c r="I3975" s="1" t="s">
        <v>109</v>
      </c>
      <c r="J3975" s="1" t="s">
        <v>4186</v>
      </c>
      <c r="K3975" s="1" t="s">
        <v>114</v>
      </c>
      <c r="L3975" s="1" t="s">
        <v>19642</v>
      </c>
      <c r="M3975" s="1" t="s">
        <v>19643</v>
      </c>
      <c r="N3975" s="1" t="s">
        <v>19644</v>
      </c>
      <c r="O3975" s="1" t="s">
        <v>122</v>
      </c>
      <c r="P3975" s="1" t="s">
        <v>266</v>
      </c>
      <c r="Q3975" s="1" t="s">
        <v>283</v>
      </c>
      <c r="R3975" s="1" t="s">
        <v>19645</v>
      </c>
      <c r="S3975" s="1" t="s">
        <v>19320</v>
      </c>
      <c r="T3975" s="1" t="s">
        <v>19646</v>
      </c>
      <c r="U3975" s="1" t="s">
        <v>6126</v>
      </c>
      <c r="V3975" s="18">
        <v>0</v>
      </c>
      <c r="W3975" s="18">
        <v>0</v>
      </c>
      <c r="X3975" s="18">
        <v>0</v>
      </c>
    </row>
    <row r="3976" spans="1:24" hidden="1" x14ac:dyDescent="0.2">
      <c r="A3976" s="1" t="s">
        <v>19647</v>
      </c>
      <c r="B3976" s="1" t="s">
        <v>164</v>
      </c>
      <c r="C3976" s="1" t="s">
        <v>295</v>
      </c>
      <c r="D3976" s="1" t="s">
        <v>296</v>
      </c>
      <c r="E3976" s="1" t="s">
        <v>297</v>
      </c>
      <c r="F3976" s="1" t="s">
        <v>298</v>
      </c>
      <c r="G3976" s="1" t="s">
        <v>110</v>
      </c>
      <c r="H3976" s="1" t="s">
        <v>50</v>
      </c>
      <c r="I3976" s="1" t="s">
        <v>109</v>
      </c>
      <c r="J3976" s="1" t="s">
        <v>4186</v>
      </c>
      <c r="K3976" s="1" t="s">
        <v>129</v>
      </c>
      <c r="L3976" s="1" t="s">
        <v>19648</v>
      </c>
      <c r="M3976" s="1" t="s">
        <v>19649</v>
      </c>
      <c r="N3976" s="1" t="s">
        <v>19650</v>
      </c>
      <c r="O3976" s="1" t="s">
        <v>122</v>
      </c>
      <c r="P3976" s="1" t="s">
        <v>266</v>
      </c>
      <c r="Q3976" s="1" t="s">
        <v>283</v>
      </c>
      <c r="R3976" s="1" t="s">
        <v>19651</v>
      </c>
      <c r="S3976" s="1" t="s">
        <v>19320</v>
      </c>
      <c r="U3976" s="1" t="s">
        <v>19652</v>
      </c>
      <c r="V3976" s="18">
        <v>0</v>
      </c>
      <c r="W3976" s="18">
        <v>0</v>
      </c>
      <c r="X3976" s="18">
        <v>0</v>
      </c>
    </row>
    <row r="3977" spans="1:24" x14ac:dyDescent="0.2">
      <c r="A3977" s="1" t="s">
        <v>16741</v>
      </c>
      <c r="B3977" s="1" t="s">
        <v>115</v>
      </c>
      <c r="C3977" s="1" t="s">
        <v>14</v>
      </c>
      <c r="D3977" s="1" t="s">
        <v>243</v>
      </c>
      <c r="E3977" s="1" t="s">
        <v>51</v>
      </c>
      <c r="F3977" s="1" t="s">
        <v>144</v>
      </c>
      <c r="G3977" s="1" t="s">
        <v>116</v>
      </c>
      <c r="H3977" s="1" t="s">
        <v>40</v>
      </c>
      <c r="I3977" s="1" t="s">
        <v>117</v>
      </c>
      <c r="J3977" s="1" t="s">
        <v>81</v>
      </c>
      <c r="K3977" s="1" t="s">
        <v>111</v>
      </c>
      <c r="L3977" s="1" t="s">
        <v>16745</v>
      </c>
      <c r="M3977" s="1" t="s">
        <v>19653</v>
      </c>
      <c r="N3977" s="1" t="s">
        <v>19654</v>
      </c>
      <c r="O3977" s="1" t="s">
        <v>122</v>
      </c>
      <c r="P3977" s="1" t="s">
        <v>246</v>
      </c>
      <c r="Q3977" s="1" t="s">
        <v>247</v>
      </c>
      <c r="R3977" s="1" t="s">
        <v>19655</v>
      </c>
      <c r="S3977" s="1" t="s">
        <v>19320</v>
      </c>
      <c r="T3977" s="1" t="s">
        <v>19656</v>
      </c>
      <c r="V3977" s="18">
        <v>3.5960648148148151E-2</v>
      </c>
      <c r="W3977" s="18">
        <v>3.8634259259259257E-2</v>
      </c>
      <c r="X3977" s="18">
        <v>2.673611111111111E-3</v>
      </c>
    </row>
    <row r="3978" spans="1:24" x14ac:dyDescent="0.2">
      <c r="A3978" s="1" t="s">
        <v>16520</v>
      </c>
      <c r="B3978" s="1" t="s">
        <v>112</v>
      </c>
      <c r="C3978" s="1" t="s">
        <v>19</v>
      </c>
      <c r="D3978" s="1" t="s">
        <v>311</v>
      </c>
      <c r="E3978" s="1" t="s">
        <v>62</v>
      </c>
      <c r="F3978" s="1" t="s">
        <v>134</v>
      </c>
      <c r="G3978" s="1" t="s">
        <v>110</v>
      </c>
      <c r="H3978" s="1" t="s">
        <v>50</v>
      </c>
      <c r="I3978" s="1" t="s">
        <v>109</v>
      </c>
      <c r="J3978" s="1" t="s">
        <v>81</v>
      </c>
      <c r="K3978" s="1" t="s">
        <v>121</v>
      </c>
      <c r="L3978" s="1" t="s">
        <v>16524</v>
      </c>
      <c r="M3978" s="1" t="s">
        <v>19657</v>
      </c>
      <c r="N3978" s="1" t="s">
        <v>19658</v>
      </c>
      <c r="O3978" s="1" t="s">
        <v>122</v>
      </c>
      <c r="P3978" s="1" t="s">
        <v>266</v>
      </c>
      <c r="Q3978" s="1" t="s">
        <v>267</v>
      </c>
      <c r="R3978" s="1" t="s">
        <v>19659</v>
      </c>
      <c r="S3978" s="1" t="s">
        <v>19320</v>
      </c>
      <c r="T3978" s="1" t="s">
        <v>19660</v>
      </c>
      <c r="U3978" s="1" t="s">
        <v>19661</v>
      </c>
      <c r="V3978" s="18">
        <v>0.93356481481481479</v>
      </c>
      <c r="W3978" s="18">
        <v>0.94049768518518517</v>
      </c>
      <c r="X3978" s="18">
        <v>6.9328703703703705E-3</v>
      </c>
    </row>
    <row r="3979" spans="1:24" hidden="1" x14ac:dyDescent="0.2">
      <c r="A3979" s="1" t="s">
        <v>19662</v>
      </c>
      <c r="B3979" s="1" t="s">
        <v>173</v>
      </c>
      <c r="C3979" s="1" t="s">
        <v>242</v>
      </c>
      <c r="D3979" s="1" t="s">
        <v>251</v>
      </c>
      <c r="E3979" s="1" t="s">
        <v>281</v>
      </c>
      <c r="F3979" s="1" t="s">
        <v>282</v>
      </c>
      <c r="G3979" s="1" t="s">
        <v>110</v>
      </c>
      <c r="H3979" s="1" t="s">
        <v>50</v>
      </c>
      <c r="I3979" s="1" t="s">
        <v>109</v>
      </c>
      <c r="J3979" s="1" t="s">
        <v>4186</v>
      </c>
      <c r="K3979" s="1" t="s">
        <v>114</v>
      </c>
      <c r="L3979" s="1" t="s">
        <v>19663</v>
      </c>
      <c r="M3979" s="1" t="s">
        <v>19664</v>
      </c>
      <c r="N3979" s="1" t="s">
        <v>19665</v>
      </c>
      <c r="O3979" s="1" t="s">
        <v>122</v>
      </c>
      <c r="P3979" s="1" t="s">
        <v>266</v>
      </c>
      <c r="Q3979" s="1" t="s">
        <v>283</v>
      </c>
      <c r="R3979" s="1" t="s">
        <v>19666</v>
      </c>
      <c r="S3979" s="1" t="s">
        <v>19320</v>
      </c>
      <c r="T3979" s="1" t="s">
        <v>19667</v>
      </c>
      <c r="U3979" s="1" t="s">
        <v>6126</v>
      </c>
      <c r="V3979" s="18">
        <v>0</v>
      </c>
      <c r="W3979" s="18">
        <v>0</v>
      </c>
      <c r="X3979" s="18">
        <v>0</v>
      </c>
    </row>
    <row r="3980" spans="1:24" hidden="1" x14ac:dyDescent="0.2">
      <c r="A3980" s="1" t="s">
        <v>19668</v>
      </c>
      <c r="B3980" s="1" t="s">
        <v>132</v>
      </c>
      <c r="C3980" s="1" t="s">
        <v>251</v>
      </c>
      <c r="D3980" s="1" t="s">
        <v>257</v>
      </c>
      <c r="E3980" s="1" t="s">
        <v>297</v>
      </c>
      <c r="F3980" s="1" t="s">
        <v>461</v>
      </c>
      <c r="G3980" s="1" t="s">
        <v>116</v>
      </c>
      <c r="H3980" s="1" t="s">
        <v>40</v>
      </c>
      <c r="I3980" s="1" t="s">
        <v>117</v>
      </c>
      <c r="J3980" s="1" t="s">
        <v>81</v>
      </c>
      <c r="K3980" s="1" t="s">
        <v>148</v>
      </c>
      <c r="L3980" s="1" t="s">
        <v>381</v>
      </c>
      <c r="M3980" s="1" t="s">
        <v>19669</v>
      </c>
      <c r="N3980" s="1" t="s">
        <v>19670</v>
      </c>
      <c r="O3980" s="1" t="s">
        <v>122</v>
      </c>
      <c r="P3980" s="1" t="s">
        <v>246</v>
      </c>
      <c r="Q3980" s="1" t="s">
        <v>247</v>
      </c>
      <c r="R3980" s="1" t="s">
        <v>19671</v>
      </c>
      <c r="S3980" s="1" t="s">
        <v>19320</v>
      </c>
      <c r="T3980" s="1" t="s">
        <v>19672</v>
      </c>
      <c r="U3980" s="1" t="s">
        <v>262</v>
      </c>
      <c r="V3980" s="18">
        <v>7.6388888888888886E-3</v>
      </c>
      <c r="W3980" s="18">
        <v>1.0497685185185185E-2</v>
      </c>
      <c r="X3980" s="18">
        <v>2.8587962962962963E-3</v>
      </c>
    </row>
    <row r="3981" spans="1:24" hidden="1" x14ac:dyDescent="0.2">
      <c r="A3981" s="1" t="s">
        <v>19673</v>
      </c>
      <c r="B3981" s="1" t="s">
        <v>132</v>
      </c>
      <c r="C3981" s="1" t="s">
        <v>251</v>
      </c>
      <c r="D3981" s="1" t="s">
        <v>257</v>
      </c>
      <c r="E3981" s="1" t="s">
        <v>297</v>
      </c>
      <c r="F3981" s="1" t="s">
        <v>174</v>
      </c>
      <c r="G3981" s="1" t="s">
        <v>116</v>
      </c>
      <c r="H3981" s="1" t="s">
        <v>40</v>
      </c>
      <c r="I3981" s="1" t="s">
        <v>117</v>
      </c>
      <c r="J3981" s="1" t="s">
        <v>81</v>
      </c>
      <c r="K3981" s="1" t="s">
        <v>129</v>
      </c>
      <c r="L3981" s="1" t="s">
        <v>19674</v>
      </c>
      <c r="M3981" s="1" t="s">
        <v>19675</v>
      </c>
      <c r="N3981" s="1" t="s">
        <v>19676</v>
      </c>
      <c r="O3981" s="1" t="s">
        <v>122</v>
      </c>
      <c r="P3981" s="1" t="s">
        <v>246</v>
      </c>
      <c r="Q3981" s="1" t="s">
        <v>247</v>
      </c>
      <c r="R3981" s="1" t="s">
        <v>19677</v>
      </c>
      <c r="S3981" s="1" t="s">
        <v>19320</v>
      </c>
      <c r="T3981" s="1" t="s">
        <v>19678</v>
      </c>
      <c r="U3981" s="1" t="s">
        <v>262</v>
      </c>
      <c r="V3981" s="18">
        <v>3.1712962962962962E-3</v>
      </c>
      <c r="W3981" s="18">
        <v>7.7314814814814815E-3</v>
      </c>
      <c r="X3981" s="18">
        <v>4.5601851851851853E-3</v>
      </c>
    </row>
    <row r="3982" spans="1:24" x14ac:dyDescent="0.2">
      <c r="A3982" s="1" t="s">
        <v>16693</v>
      </c>
      <c r="B3982" s="1" t="s">
        <v>112</v>
      </c>
      <c r="C3982" s="1" t="s">
        <v>18</v>
      </c>
      <c r="D3982" s="1" t="s">
        <v>18</v>
      </c>
      <c r="E3982" s="1" t="s">
        <v>499</v>
      </c>
      <c r="F3982" s="1" t="s">
        <v>1770</v>
      </c>
      <c r="G3982" s="1" t="s">
        <v>110</v>
      </c>
      <c r="H3982" s="1" t="s">
        <v>50</v>
      </c>
      <c r="I3982" s="1" t="s">
        <v>109</v>
      </c>
      <c r="J3982" s="1" t="s">
        <v>81</v>
      </c>
      <c r="K3982" s="1" t="s">
        <v>111</v>
      </c>
      <c r="L3982" s="1" t="s">
        <v>16697</v>
      </c>
      <c r="M3982" s="1" t="s">
        <v>19679</v>
      </c>
      <c r="N3982" s="1" t="s">
        <v>19680</v>
      </c>
      <c r="O3982" s="1" t="s">
        <v>122</v>
      </c>
      <c r="P3982" s="1" t="s">
        <v>266</v>
      </c>
      <c r="Q3982" s="1" t="s">
        <v>267</v>
      </c>
      <c r="R3982" s="1" t="s">
        <v>19681</v>
      </c>
      <c r="S3982" s="1" t="s">
        <v>19320</v>
      </c>
      <c r="T3982" s="1" t="s">
        <v>19682</v>
      </c>
      <c r="U3982" s="1" t="s">
        <v>6891</v>
      </c>
      <c r="V3982" s="18">
        <v>0</v>
      </c>
      <c r="W3982" s="18">
        <v>0.22423611111111111</v>
      </c>
      <c r="X3982" s="18">
        <v>0.22423611111111111</v>
      </c>
    </row>
    <row r="3983" spans="1:24" hidden="1" x14ac:dyDescent="0.2">
      <c r="A3983" s="1" t="s">
        <v>19683</v>
      </c>
      <c r="B3983" s="1" t="s">
        <v>173</v>
      </c>
      <c r="C3983" s="1" t="s">
        <v>242</v>
      </c>
      <c r="D3983" s="1" t="s">
        <v>251</v>
      </c>
      <c r="E3983" s="1" t="s">
        <v>281</v>
      </c>
      <c r="F3983" s="1" t="s">
        <v>282</v>
      </c>
      <c r="G3983" s="1" t="s">
        <v>110</v>
      </c>
      <c r="H3983" s="1" t="s">
        <v>50</v>
      </c>
      <c r="I3983" s="1" t="s">
        <v>109</v>
      </c>
      <c r="J3983" s="1" t="s">
        <v>4186</v>
      </c>
      <c r="K3983" s="1" t="s">
        <v>114</v>
      </c>
      <c r="L3983" s="1" t="s">
        <v>19663</v>
      </c>
      <c r="M3983" s="1" t="s">
        <v>19684</v>
      </c>
      <c r="N3983" s="1" t="s">
        <v>19685</v>
      </c>
      <c r="O3983" s="1" t="s">
        <v>122</v>
      </c>
      <c r="P3983" s="1" t="s">
        <v>266</v>
      </c>
      <c r="Q3983" s="1" t="s">
        <v>283</v>
      </c>
      <c r="R3983" s="1" t="s">
        <v>19686</v>
      </c>
      <c r="S3983" s="1" t="s">
        <v>19320</v>
      </c>
      <c r="T3983" s="1" t="s">
        <v>19667</v>
      </c>
      <c r="U3983" s="1" t="s">
        <v>19687</v>
      </c>
      <c r="V3983" s="18">
        <v>0</v>
      </c>
      <c r="W3983" s="18">
        <v>0</v>
      </c>
      <c r="X3983" s="18">
        <v>0</v>
      </c>
    </row>
    <row r="3984" spans="1:24" x14ac:dyDescent="0.2">
      <c r="A3984" s="1" t="s">
        <v>16499</v>
      </c>
      <c r="B3984" s="1" t="s">
        <v>115</v>
      </c>
      <c r="C3984" s="1" t="s">
        <v>22</v>
      </c>
      <c r="D3984" s="1" t="s">
        <v>243</v>
      </c>
      <c r="E3984" s="1" t="s">
        <v>47</v>
      </c>
      <c r="F3984" s="1" t="s">
        <v>191</v>
      </c>
      <c r="G3984" s="1" t="s">
        <v>116</v>
      </c>
      <c r="H3984" s="1" t="s">
        <v>40</v>
      </c>
      <c r="I3984" s="1" t="s">
        <v>117</v>
      </c>
      <c r="J3984" s="1" t="s">
        <v>81</v>
      </c>
      <c r="K3984" s="1" t="s">
        <v>127</v>
      </c>
      <c r="L3984" s="1" t="s">
        <v>16504</v>
      </c>
      <c r="M3984" s="1" t="s">
        <v>19688</v>
      </c>
      <c r="N3984" s="1" t="s">
        <v>19689</v>
      </c>
      <c r="O3984" s="1" t="s">
        <v>122</v>
      </c>
      <c r="P3984" s="1" t="s">
        <v>246</v>
      </c>
      <c r="Q3984" s="1" t="s">
        <v>247</v>
      </c>
      <c r="R3984" s="1" t="s">
        <v>19690</v>
      </c>
      <c r="S3984" s="1" t="s">
        <v>19320</v>
      </c>
      <c r="T3984" s="1" t="s">
        <v>19446</v>
      </c>
      <c r="U3984" s="1" t="s">
        <v>19691</v>
      </c>
      <c r="V3984" s="18">
        <v>0.51452546296296298</v>
      </c>
      <c r="W3984" s="18">
        <v>0.52380787037037035</v>
      </c>
      <c r="X3984" s="18">
        <v>9.2824074074074076E-3</v>
      </c>
    </row>
    <row r="3985" spans="1:24" hidden="1" x14ac:dyDescent="0.2">
      <c r="A3985" s="1" t="s">
        <v>19692</v>
      </c>
      <c r="B3985" s="1" t="s">
        <v>164</v>
      </c>
      <c r="C3985" s="1" t="s">
        <v>242</v>
      </c>
      <c r="D3985" s="1" t="s">
        <v>251</v>
      </c>
      <c r="E3985" s="1" t="s">
        <v>286</v>
      </c>
      <c r="F3985" s="1" t="s">
        <v>287</v>
      </c>
      <c r="G3985" s="1" t="s">
        <v>110</v>
      </c>
      <c r="H3985" s="1" t="s">
        <v>50</v>
      </c>
      <c r="I3985" s="1" t="s">
        <v>109</v>
      </c>
      <c r="J3985" s="1" t="s">
        <v>81</v>
      </c>
      <c r="K3985" s="1" t="s">
        <v>114</v>
      </c>
      <c r="L3985" s="1" t="s">
        <v>17001</v>
      </c>
      <c r="M3985" s="1" t="s">
        <v>19693</v>
      </c>
      <c r="N3985" s="1" t="s">
        <v>19694</v>
      </c>
      <c r="O3985" s="1" t="s">
        <v>122</v>
      </c>
      <c r="P3985" s="1" t="s">
        <v>246</v>
      </c>
      <c r="Q3985" s="1" t="s">
        <v>247</v>
      </c>
      <c r="R3985" s="1" t="s">
        <v>19695</v>
      </c>
      <c r="S3985" s="1" t="s">
        <v>19320</v>
      </c>
      <c r="T3985" s="1" t="s">
        <v>17005</v>
      </c>
      <c r="U3985" s="1" t="s">
        <v>276</v>
      </c>
      <c r="V3985" s="18">
        <v>0</v>
      </c>
      <c r="W3985" s="18">
        <v>1.0185185185185186E-2</v>
      </c>
      <c r="X3985" s="18">
        <v>1.0185185185185186E-2</v>
      </c>
    </row>
    <row r="3986" spans="1:24" hidden="1" x14ac:dyDescent="0.2">
      <c r="A3986" s="1" t="s">
        <v>16590</v>
      </c>
      <c r="B3986" s="1" t="s">
        <v>124</v>
      </c>
      <c r="C3986" s="1" t="s">
        <v>17</v>
      </c>
      <c r="D3986" s="1" t="s">
        <v>277</v>
      </c>
      <c r="E3986" s="1" t="s">
        <v>448</v>
      </c>
      <c r="F3986" s="1" t="s">
        <v>125</v>
      </c>
      <c r="G3986" s="1" t="s">
        <v>123</v>
      </c>
      <c r="H3986" s="1" t="s">
        <v>50</v>
      </c>
      <c r="I3986" s="1" t="s">
        <v>109</v>
      </c>
      <c r="J3986" s="1" t="s">
        <v>80</v>
      </c>
      <c r="K3986" s="1" t="s">
        <v>1435</v>
      </c>
      <c r="L3986" s="1" t="s">
        <v>16593</v>
      </c>
      <c r="M3986" s="1" t="s">
        <v>19696</v>
      </c>
      <c r="N3986" s="1" t="s">
        <v>19696</v>
      </c>
      <c r="O3986" s="1" t="s">
        <v>122</v>
      </c>
      <c r="P3986" s="1" t="s">
        <v>278</v>
      </c>
      <c r="Q3986" s="1" t="s">
        <v>278</v>
      </c>
      <c r="R3986" s="1" t="s">
        <v>19697</v>
      </c>
      <c r="S3986" s="1" t="s">
        <v>19320</v>
      </c>
      <c r="T3986" s="1" t="s">
        <v>19698</v>
      </c>
      <c r="U3986" s="1" t="s">
        <v>19699</v>
      </c>
      <c r="V3986" s="18">
        <v>4.3136574074074077E-2</v>
      </c>
      <c r="W3986" s="18">
        <v>6.6018518518518518E-2</v>
      </c>
      <c r="X3986" s="18">
        <v>2.2881944444444444E-2</v>
      </c>
    </row>
    <row r="3987" spans="1:24" x14ac:dyDescent="0.2">
      <c r="A3987" s="1" t="s">
        <v>16639</v>
      </c>
      <c r="B3987" s="1" t="s">
        <v>167</v>
      </c>
      <c r="C3987" s="1" t="s">
        <v>22</v>
      </c>
      <c r="D3987" s="1" t="s">
        <v>22</v>
      </c>
      <c r="E3987" s="1" t="s">
        <v>45</v>
      </c>
      <c r="F3987" s="1" t="s">
        <v>168</v>
      </c>
      <c r="G3987" s="1" t="s">
        <v>110</v>
      </c>
      <c r="H3987" s="1" t="s">
        <v>50</v>
      </c>
      <c r="I3987" s="1" t="s">
        <v>109</v>
      </c>
      <c r="J3987" s="1" t="s">
        <v>81</v>
      </c>
      <c r="K3987" s="1" t="s">
        <v>111</v>
      </c>
      <c r="L3987" s="1" t="s">
        <v>16643</v>
      </c>
      <c r="M3987" s="1" t="s">
        <v>19700</v>
      </c>
      <c r="N3987" s="1" t="s">
        <v>19701</v>
      </c>
      <c r="O3987" s="1" t="s">
        <v>122</v>
      </c>
      <c r="P3987" s="1" t="s">
        <v>279</v>
      </c>
      <c r="Q3987" s="1" t="s">
        <v>280</v>
      </c>
      <c r="R3987" s="1" t="s">
        <v>19702</v>
      </c>
      <c r="S3987" s="1" t="s">
        <v>19320</v>
      </c>
      <c r="T3987" s="1" t="s">
        <v>1029</v>
      </c>
      <c r="U3987" s="1" t="s">
        <v>1029</v>
      </c>
      <c r="V3987" s="18">
        <v>0</v>
      </c>
      <c r="W3987" s="18">
        <v>3.0092592592592593E-3</v>
      </c>
      <c r="X3987" s="18">
        <v>3.0092592592592593E-3</v>
      </c>
    </row>
    <row r="3988" spans="1:24" hidden="1" x14ac:dyDescent="0.2">
      <c r="A3988" s="1" t="s">
        <v>19703</v>
      </c>
      <c r="B3988" s="1" t="s">
        <v>132</v>
      </c>
      <c r="C3988" s="1" t="s">
        <v>309</v>
      </c>
      <c r="D3988" s="1" t="s">
        <v>257</v>
      </c>
      <c r="E3988" s="1" t="s">
        <v>286</v>
      </c>
      <c r="F3988" s="1" t="s">
        <v>174</v>
      </c>
      <c r="G3988" s="1" t="s">
        <v>116</v>
      </c>
      <c r="H3988" s="1" t="s">
        <v>40</v>
      </c>
      <c r="I3988" s="1" t="s">
        <v>117</v>
      </c>
      <c r="J3988" s="1" t="s">
        <v>81</v>
      </c>
      <c r="K3988" s="1" t="s">
        <v>129</v>
      </c>
      <c r="L3988" s="1" t="s">
        <v>380</v>
      </c>
      <c r="M3988" s="1" t="s">
        <v>19704</v>
      </c>
      <c r="N3988" s="1" t="s">
        <v>19705</v>
      </c>
      <c r="O3988" s="1" t="s">
        <v>122</v>
      </c>
      <c r="P3988" s="1" t="s">
        <v>199</v>
      </c>
      <c r="Q3988" s="1" t="s">
        <v>115</v>
      </c>
      <c r="R3988" s="1" t="s">
        <v>19706</v>
      </c>
      <c r="S3988" s="1" t="s">
        <v>19320</v>
      </c>
      <c r="T3988" s="1" t="s">
        <v>12760</v>
      </c>
      <c r="U3988" s="1" t="s">
        <v>262</v>
      </c>
      <c r="V3988" s="18">
        <v>1.8287037037037037E-3</v>
      </c>
      <c r="W3988" s="18">
        <v>1.2025462962962963E-2</v>
      </c>
      <c r="X3988" s="18">
        <v>1.019675925925926E-2</v>
      </c>
    </row>
    <row r="3989" spans="1:24" x14ac:dyDescent="0.2">
      <c r="A3989" s="1" t="s">
        <v>16619</v>
      </c>
      <c r="B3989" s="1" t="s">
        <v>112</v>
      </c>
      <c r="C3989" s="1" t="s">
        <v>18</v>
      </c>
      <c r="D3989" s="1" t="s">
        <v>18</v>
      </c>
      <c r="E3989" s="1" t="s">
        <v>60</v>
      </c>
      <c r="F3989" s="1" t="s">
        <v>445</v>
      </c>
      <c r="G3989" s="1" t="s">
        <v>110</v>
      </c>
      <c r="H3989" s="1" t="s">
        <v>50</v>
      </c>
      <c r="I3989" s="1" t="s">
        <v>109</v>
      </c>
      <c r="J3989" s="1" t="s">
        <v>81</v>
      </c>
      <c r="K3989" s="1" t="s">
        <v>111</v>
      </c>
      <c r="L3989" s="1" t="s">
        <v>16623</v>
      </c>
      <c r="M3989" s="1" t="s">
        <v>19707</v>
      </c>
      <c r="N3989" s="1" t="s">
        <v>19708</v>
      </c>
      <c r="O3989" s="1" t="s">
        <v>122</v>
      </c>
      <c r="P3989" s="1" t="s">
        <v>266</v>
      </c>
      <c r="Q3989" s="1" t="s">
        <v>267</v>
      </c>
      <c r="R3989" s="1" t="s">
        <v>19709</v>
      </c>
      <c r="S3989" s="1" t="s">
        <v>19320</v>
      </c>
      <c r="T3989" s="1" t="s">
        <v>16623</v>
      </c>
      <c r="U3989" s="1" t="s">
        <v>19710</v>
      </c>
      <c r="V3989" s="18">
        <v>0.948125</v>
      </c>
      <c r="W3989" s="18">
        <v>0.95045138888888892</v>
      </c>
      <c r="X3989" s="18">
        <v>2.3263888888888887E-3</v>
      </c>
    </row>
    <row r="3990" spans="1:24" hidden="1" x14ac:dyDescent="0.2">
      <c r="A3990" s="1" t="s">
        <v>19711</v>
      </c>
      <c r="B3990" s="1" t="s">
        <v>132</v>
      </c>
      <c r="C3990" s="1" t="s">
        <v>250</v>
      </c>
      <c r="D3990" s="1" t="s">
        <v>251</v>
      </c>
      <c r="E3990" s="1" t="s">
        <v>302</v>
      </c>
      <c r="F3990" s="1" t="s">
        <v>303</v>
      </c>
      <c r="G3990" s="1" t="s">
        <v>110</v>
      </c>
      <c r="H3990" s="1" t="s">
        <v>50</v>
      </c>
      <c r="I3990" s="1" t="s">
        <v>109</v>
      </c>
      <c r="J3990" s="1" t="s">
        <v>4186</v>
      </c>
      <c r="K3990" s="1" t="s">
        <v>129</v>
      </c>
      <c r="L3990" s="1" t="s">
        <v>19712</v>
      </c>
      <c r="M3990" s="1" t="s">
        <v>19713</v>
      </c>
      <c r="N3990" s="1" t="s">
        <v>19714</v>
      </c>
      <c r="O3990" s="1" t="s">
        <v>122</v>
      </c>
      <c r="P3990" s="1" t="s">
        <v>246</v>
      </c>
      <c r="Q3990" s="1" t="s">
        <v>247</v>
      </c>
      <c r="R3990" s="1" t="s">
        <v>19715</v>
      </c>
      <c r="S3990" s="1" t="s">
        <v>19320</v>
      </c>
      <c r="T3990" s="1" t="s">
        <v>19712</v>
      </c>
      <c r="U3990" s="1" t="s">
        <v>305</v>
      </c>
      <c r="V3990" s="18">
        <v>0</v>
      </c>
      <c r="W3990" s="18">
        <v>0</v>
      </c>
      <c r="X3990" s="18">
        <v>0</v>
      </c>
    </row>
    <row r="3991" spans="1:24" x14ac:dyDescent="0.2">
      <c r="A3991" s="1" t="s">
        <v>16751</v>
      </c>
      <c r="B3991" s="1" t="s">
        <v>132</v>
      </c>
      <c r="C3991" s="1" t="s">
        <v>21</v>
      </c>
      <c r="D3991" s="1" t="s">
        <v>311</v>
      </c>
      <c r="E3991" s="1" t="s">
        <v>42</v>
      </c>
      <c r="F3991" s="1" t="s">
        <v>145</v>
      </c>
      <c r="G3991" s="1" t="s">
        <v>116</v>
      </c>
      <c r="H3991" s="1" t="s">
        <v>50</v>
      </c>
      <c r="I3991" s="1" t="s">
        <v>109</v>
      </c>
      <c r="J3991" s="1" t="s">
        <v>81</v>
      </c>
      <c r="K3991" s="1" t="s">
        <v>121</v>
      </c>
      <c r="L3991" s="1" t="s">
        <v>16755</v>
      </c>
      <c r="M3991" s="1" t="s">
        <v>19716</v>
      </c>
      <c r="N3991" s="1" t="s">
        <v>19717</v>
      </c>
      <c r="O3991" s="1" t="s">
        <v>122</v>
      </c>
      <c r="P3991" s="1" t="s">
        <v>246</v>
      </c>
      <c r="Q3991" s="1" t="s">
        <v>247</v>
      </c>
      <c r="R3991" s="1" t="s">
        <v>19718</v>
      </c>
      <c r="S3991" s="1" t="s">
        <v>19320</v>
      </c>
      <c r="T3991" s="1" t="s">
        <v>19719</v>
      </c>
      <c r="U3991" s="1" t="s">
        <v>19720</v>
      </c>
      <c r="V3991" s="18">
        <v>7.3865740740740746E-2</v>
      </c>
      <c r="W3991" s="18">
        <v>0.12718750000000001</v>
      </c>
      <c r="X3991" s="18">
        <v>5.3321759259259256E-2</v>
      </c>
    </row>
    <row r="3992" spans="1:24" x14ac:dyDescent="0.2">
      <c r="A3992" s="1" t="s">
        <v>16575</v>
      </c>
      <c r="B3992" s="1" t="s">
        <v>112</v>
      </c>
      <c r="C3992" s="1" t="s">
        <v>19</v>
      </c>
      <c r="D3992" s="1" t="s">
        <v>373</v>
      </c>
      <c r="E3992" s="1" t="s">
        <v>62</v>
      </c>
      <c r="F3992" s="1" t="s">
        <v>133</v>
      </c>
      <c r="G3992" s="1" t="s">
        <v>116</v>
      </c>
      <c r="H3992" s="1" t="s">
        <v>50</v>
      </c>
      <c r="I3992" s="1" t="s">
        <v>109</v>
      </c>
      <c r="J3992" s="1" t="s">
        <v>81</v>
      </c>
      <c r="K3992" s="1" t="s">
        <v>121</v>
      </c>
      <c r="L3992" s="1" t="s">
        <v>16579</v>
      </c>
      <c r="M3992" s="1" t="s">
        <v>19721</v>
      </c>
      <c r="N3992" s="1" t="s">
        <v>19722</v>
      </c>
      <c r="O3992" s="1" t="s">
        <v>122</v>
      </c>
      <c r="P3992" s="1" t="s">
        <v>266</v>
      </c>
      <c r="Q3992" s="1" t="s">
        <v>267</v>
      </c>
      <c r="R3992" s="1" t="s">
        <v>19723</v>
      </c>
      <c r="S3992" s="1" t="s">
        <v>19320</v>
      </c>
      <c r="T3992" s="1" t="s">
        <v>19724</v>
      </c>
      <c r="U3992" s="1" t="s">
        <v>19725</v>
      </c>
      <c r="V3992" s="18">
        <v>3.2349537037037038E-2</v>
      </c>
      <c r="W3992" s="18">
        <v>5.859953703703704E-2</v>
      </c>
      <c r="X3992" s="18">
        <v>2.6249999999999999E-2</v>
      </c>
    </row>
    <row r="3993" spans="1:24" x14ac:dyDescent="0.2">
      <c r="A3993" s="1" t="s">
        <v>16614</v>
      </c>
      <c r="B3993" s="1" t="s">
        <v>112</v>
      </c>
      <c r="C3993" s="1" t="s">
        <v>18</v>
      </c>
      <c r="D3993" s="1" t="s">
        <v>18</v>
      </c>
      <c r="E3993" s="1" t="s">
        <v>60</v>
      </c>
      <c r="F3993" s="1" t="s">
        <v>445</v>
      </c>
      <c r="G3993" s="1" t="s">
        <v>110</v>
      </c>
      <c r="H3993" s="1" t="s">
        <v>50</v>
      </c>
      <c r="I3993" s="1" t="s">
        <v>109</v>
      </c>
      <c r="J3993" s="1" t="s">
        <v>81</v>
      </c>
      <c r="K3993" s="1" t="s">
        <v>111</v>
      </c>
      <c r="L3993" s="1" t="s">
        <v>16618</v>
      </c>
      <c r="M3993" s="1" t="s">
        <v>19726</v>
      </c>
      <c r="N3993" s="1" t="s">
        <v>19727</v>
      </c>
      <c r="O3993" s="1" t="s">
        <v>122</v>
      </c>
      <c r="P3993" s="1" t="s">
        <v>266</v>
      </c>
      <c r="Q3993" s="1" t="s">
        <v>267</v>
      </c>
      <c r="R3993" s="1" t="s">
        <v>19728</v>
      </c>
      <c r="S3993" s="1" t="s">
        <v>19320</v>
      </c>
      <c r="T3993" s="1" t="s">
        <v>19729</v>
      </c>
      <c r="U3993" s="1" t="s">
        <v>19730</v>
      </c>
      <c r="V3993" s="18">
        <v>0.89848379629629627</v>
      </c>
      <c r="W3993" s="18">
        <v>0.89922453703703709</v>
      </c>
      <c r="X3993" s="18">
        <v>7.407407407407407E-4</v>
      </c>
    </row>
    <row r="3994" spans="1:24" x14ac:dyDescent="0.2">
      <c r="A3994" s="1" t="s">
        <v>16530</v>
      </c>
      <c r="B3994" s="1" t="s">
        <v>112</v>
      </c>
      <c r="C3994" s="1" t="s">
        <v>18</v>
      </c>
      <c r="D3994" s="1" t="s">
        <v>18</v>
      </c>
      <c r="E3994" s="1" t="s">
        <v>499</v>
      </c>
      <c r="F3994" s="1" t="s">
        <v>1770</v>
      </c>
      <c r="G3994" s="1" t="s">
        <v>110</v>
      </c>
      <c r="H3994" s="1" t="s">
        <v>50</v>
      </c>
      <c r="I3994" s="1" t="s">
        <v>109</v>
      </c>
      <c r="J3994" s="1" t="s">
        <v>81</v>
      </c>
      <c r="K3994" s="1" t="s">
        <v>111</v>
      </c>
      <c r="L3994" s="1" t="s">
        <v>16534</v>
      </c>
      <c r="M3994" s="1" t="s">
        <v>19731</v>
      </c>
      <c r="N3994" s="1" t="s">
        <v>19732</v>
      </c>
      <c r="O3994" s="1" t="s">
        <v>122</v>
      </c>
      <c r="P3994" s="1" t="s">
        <v>266</v>
      </c>
      <c r="Q3994" s="1" t="s">
        <v>267</v>
      </c>
      <c r="R3994" s="1" t="s">
        <v>19733</v>
      </c>
      <c r="S3994" s="1" t="s">
        <v>19320</v>
      </c>
      <c r="T3994" s="1" t="s">
        <v>19734</v>
      </c>
      <c r="U3994" s="1" t="s">
        <v>6339</v>
      </c>
      <c r="V3994" s="18">
        <v>0</v>
      </c>
      <c r="W3994" s="18">
        <v>2.476851851851852E-3</v>
      </c>
      <c r="X3994" s="18">
        <v>2.476851851851852E-3</v>
      </c>
    </row>
    <row r="3995" spans="1:24" hidden="1" x14ac:dyDescent="0.2">
      <c r="A3995" s="1" t="s">
        <v>19735</v>
      </c>
      <c r="B3995" s="1" t="s">
        <v>164</v>
      </c>
      <c r="C3995" s="1" t="s">
        <v>242</v>
      </c>
      <c r="D3995" s="1" t="s">
        <v>251</v>
      </c>
      <c r="E3995" s="1" t="s">
        <v>286</v>
      </c>
      <c r="F3995" s="1" t="s">
        <v>287</v>
      </c>
      <c r="G3995" s="1" t="s">
        <v>110</v>
      </c>
      <c r="H3995" s="1" t="s">
        <v>50</v>
      </c>
      <c r="I3995" s="1" t="s">
        <v>109</v>
      </c>
      <c r="J3995" s="1" t="s">
        <v>81</v>
      </c>
      <c r="K3995" s="1" t="s">
        <v>114</v>
      </c>
      <c r="L3995" s="1" t="s">
        <v>17112</v>
      </c>
      <c r="M3995" s="1" t="s">
        <v>19736</v>
      </c>
      <c r="N3995" s="1" t="s">
        <v>19737</v>
      </c>
      <c r="O3995" s="1" t="s">
        <v>122</v>
      </c>
      <c r="P3995" s="1" t="s">
        <v>246</v>
      </c>
      <c r="Q3995" s="1" t="s">
        <v>247</v>
      </c>
      <c r="R3995" s="1" t="s">
        <v>19738</v>
      </c>
      <c r="S3995" s="1" t="s">
        <v>19320</v>
      </c>
      <c r="T3995" s="1" t="s">
        <v>17116</v>
      </c>
      <c r="U3995" s="1" t="s">
        <v>276</v>
      </c>
      <c r="V3995" s="18">
        <v>0</v>
      </c>
      <c r="W3995" s="18">
        <v>1.6273148148148148E-2</v>
      </c>
      <c r="X3995" s="18">
        <v>1.6273148148148148E-2</v>
      </c>
    </row>
    <row r="3996" spans="1:24" x14ac:dyDescent="0.2">
      <c r="A3996" s="1" t="s">
        <v>16555</v>
      </c>
      <c r="B3996" s="1" t="s">
        <v>115</v>
      </c>
      <c r="C3996" s="1" t="s">
        <v>19</v>
      </c>
      <c r="D3996" s="1" t="s">
        <v>243</v>
      </c>
      <c r="E3996" s="1" t="s">
        <v>63</v>
      </c>
      <c r="F3996" s="1" t="s">
        <v>144</v>
      </c>
      <c r="G3996" s="1" t="s">
        <v>116</v>
      </c>
      <c r="H3996" s="1" t="s">
        <v>40</v>
      </c>
      <c r="I3996" s="1" t="s">
        <v>117</v>
      </c>
      <c r="J3996" s="1" t="s">
        <v>81</v>
      </c>
      <c r="K3996" s="1" t="s">
        <v>111</v>
      </c>
      <c r="L3996" s="1" t="s">
        <v>16559</v>
      </c>
      <c r="M3996" s="1" t="s">
        <v>19739</v>
      </c>
      <c r="N3996" s="1" t="s">
        <v>19740</v>
      </c>
      <c r="O3996" s="1" t="s">
        <v>122</v>
      </c>
      <c r="P3996" s="1" t="s">
        <v>246</v>
      </c>
      <c r="Q3996" s="1" t="s">
        <v>247</v>
      </c>
      <c r="R3996" s="1" t="s">
        <v>19741</v>
      </c>
      <c r="S3996" s="1" t="s">
        <v>19320</v>
      </c>
      <c r="T3996" s="1" t="s">
        <v>19742</v>
      </c>
      <c r="U3996" s="1" t="s">
        <v>19743</v>
      </c>
      <c r="V3996" s="18">
        <v>4.9305555555555552E-3</v>
      </c>
      <c r="W3996" s="18">
        <v>1.0208333333333333E-2</v>
      </c>
      <c r="X3996" s="18">
        <v>5.2777777777777779E-3</v>
      </c>
    </row>
    <row r="3997" spans="1:24" x14ac:dyDescent="0.2">
      <c r="A3997" s="1" t="s">
        <v>16629</v>
      </c>
      <c r="B3997" s="1" t="s">
        <v>167</v>
      </c>
      <c r="C3997" s="1" t="s">
        <v>22</v>
      </c>
      <c r="D3997" s="1" t="s">
        <v>22</v>
      </c>
      <c r="E3997" s="1" t="s">
        <v>45</v>
      </c>
      <c r="F3997" s="1" t="s">
        <v>168</v>
      </c>
      <c r="G3997" s="1" t="s">
        <v>110</v>
      </c>
      <c r="H3997" s="1" t="s">
        <v>50</v>
      </c>
      <c r="I3997" s="1" t="s">
        <v>109</v>
      </c>
      <c r="J3997" s="1" t="s">
        <v>81</v>
      </c>
      <c r="K3997" s="1" t="s">
        <v>111</v>
      </c>
      <c r="L3997" s="1" t="s">
        <v>16633</v>
      </c>
      <c r="M3997" s="1" t="s">
        <v>19744</v>
      </c>
      <c r="N3997" s="1" t="s">
        <v>19745</v>
      </c>
      <c r="O3997" s="1" t="s">
        <v>122</v>
      </c>
      <c r="P3997" s="1" t="s">
        <v>279</v>
      </c>
      <c r="Q3997" s="1" t="s">
        <v>280</v>
      </c>
      <c r="R3997" s="1" t="s">
        <v>19746</v>
      </c>
      <c r="S3997" s="1" t="s">
        <v>19320</v>
      </c>
      <c r="T3997" s="1" t="s">
        <v>4316</v>
      </c>
      <c r="U3997" s="1" t="s">
        <v>4316</v>
      </c>
      <c r="V3997" s="18">
        <v>0</v>
      </c>
      <c r="W3997" s="18">
        <v>2.4421296296296296E-3</v>
      </c>
      <c r="X3997" s="18">
        <v>2.4421296296296296E-3</v>
      </c>
    </row>
    <row r="3998" spans="1:24" hidden="1" x14ac:dyDescent="0.2">
      <c r="A3998" s="1" t="s">
        <v>16760</v>
      </c>
      <c r="B3998" s="1" t="s">
        <v>124</v>
      </c>
      <c r="C3998" s="1" t="s">
        <v>18</v>
      </c>
      <c r="D3998" s="1" t="s">
        <v>277</v>
      </c>
      <c r="E3998" s="1" t="s">
        <v>57</v>
      </c>
      <c r="F3998" s="1" t="s">
        <v>125</v>
      </c>
      <c r="G3998" s="1" t="s">
        <v>123</v>
      </c>
      <c r="H3998" s="1" t="s">
        <v>50</v>
      </c>
      <c r="I3998" s="1" t="s">
        <v>109</v>
      </c>
      <c r="J3998" s="1" t="s">
        <v>80</v>
      </c>
      <c r="K3998" s="1" t="s">
        <v>1435</v>
      </c>
      <c r="L3998" s="1" t="s">
        <v>1439</v>
      </c>
      <c r="M3998" s="1" t="s">
        <v>19747</v>
      </c>
      <c r="N3998" s="1" t="s">
        <v>19747</v>
      </c>
      <c r="O3998" s="1" t="s">
        <v>122</v>
      </c>
      <c r="P3998" s="1" t="s">
        <v>278</v>
      </c>
      <c r="Q3998" s="1" t="s">
        <v>278</v>
      </c>
      <c r="R3998" s="1" t="s">
        <v>19748</v>
      </c>
      <c r="S3998" s="1" t="s">
        <v>19320</v>
      </c>
      <c r="T3998" s="1" t="s">
        <v>19749</v>
      </c>
      <c r="U3998" s="1" t="s">
        <v>19750</v>
      </c>
      <c r="V3998" s="18">
        <v>0.12631944444444446</v>
      </c>
      <c r="W3998" s="18">
        <v>0.19420138888888888</v>
      </c>
      <c r="X3998" s="18">
        <v>6.7881944444444439E-2</v>
      </c>
    </row>
    <row r="3999" spans="1:24" hidden="1" x14ac:dyDescent="0.2">
      <c r="A3999" s="1" t="s">
        <v>19751</v>
      </c>
      <c r="B3999" s="1" t="s">
        <v>132</v>
      </c>
      <c r="C3999" s="1" t="s">
        <v>250</v>
      </c>
      <c r="D3999" s="1" t="s">
        <v>251</v>
      </c>
      <c r="E3999" s="1" t="s">
        <v>302</v>
      </c>
      <c r="F3999" s="1" t="s">
        <v>303</v>
      </c>
      <c r="G3999" s="1" t="s">
        <v>110</v>
      </c>
      <c r="H3999" s="1" t="s">
        <v>50</v>
      </c>
      <c r="I3999" s="1" t="s">
        <v>109</v>
      </c>
      <c r="J3999" s="1" t="s">
        <v>4186</v>
      </c>
      <c r="K3999" s="1" t="s">
        <v>129</v>
      </c>
      <c r="L3999" s="1" t="s">
        <v>12881</v>
      </c>
      <c r="M3999" s="1" t="s">
        <v>19752</v>
      </c>
      <c r="N3999" s="1" t="s">
        <v>19753</v>
      </c>
      <c r="O3999" s="1" t="s">
        <v>122</v>
      </c>
      <c r="P3999" s="1" t="s">
        <v>246</v>
      </c>
      <c r="Q3999" s="1" t="s">
        <v>247</v>
      </c>
      <c r="R3999" s="1" t="s">
        <v>19754</v>
      </c>
      <c r="S3999" s="1" t="s">
        <v>19320</v>
      </c>
      <c r="T3999" s="1" t="s">
        <v>12881</v>
      </c>
      <c r="U3999" s="1" t="s">
        <v>276</v>
      </c>
      <c r="V3999" s="18">
        <v>0</v>
      </c>
      <c r="W3999" s="18">
        <v>0</v>
      </c>
      <c r="X3999" s="18">
        <v>0</v>
      </c>
    </row>
    <row r="4000" spans="1:24" hidden="1" x14ac:dyDescent="0.2">
      <c r="A4000" s="1" t="s">
        <v>19755</v>
      </c>
      <c r="B4000" s="1" t="s">
        <v>132</v>
      </c>
      <c r="C4000" s="1" t="s">
        <v>309</v>
      </c>
      <c r="D4000" s="1" t="s">
        <v>257</v>
      </c>
      <c r="E4000" s="1" t="s">
        <v>286</v>
      </c>
      <c r="F4000" s="1" t="s">
        <v>174</v>
      </c>
      <c r="G4000" s="1" t="s">
        <v>116</v>
      </c>
      <c r="H4000" s="1" t="s">
        <v>40</v>
      </c>
      <c r="I4000" s="1" t="s">
        <v>117</v>
      </c>
      <c r="J4000" s="1" t="s">
        <v>81</v>
      </c>
      <c r="K4000" s="1" t="s">
        <v>111</v>
      </c>
      <c r="L4000" s="1" t="s">
        <v>8963</v>
      </c>
      <c r="M4000" s="1" t="s">
        <v>19756</v>
      </c>
      <c r="N4000" s="1" t="s">
        <v>19757</v>
      </c>
      <c r="O4000" s="1" t="s">
        <v>122</v>
      </c>
      <c r="P4000" s="1" t="s">
        <v>199</v>
      </c>
      <c r="Q4000" s="1" t="s">
        <v>115</v>
      </c>
      <c r="R4000" s="1" t="s">
        <v>19758</v>
      </c>
      <c r="S4000" s="1" t="s">
        <v>19320</v>
      </c>
      <c r="T4000" s="1" t="s">
        <v>13335</v>
      </c>
      <c r="U4000" s="1" t="s">
        <v>262</v>
      </c>
      <c r="V4000" s="18">
        <v>1.4120370370370369E-3</v>
      </c>
      <c r="W4000" s="18">
        <v>4.6643518518518518E-3</v>
      </c>
      <c r="X4000" s="18">
        <v>3.2523148148148147E-3</v>
      </c>
    </row>
    <row r="4001" spans="1:24" hidden="1" x14ac:dyDescent="0.2">
      <c r="A4001" s="1" t="s">
        <v>19759</v>
      </c>
      <c r="B4001" s="1" t="s">
        <v>132</v>
      </c>
      <c r="C4001" s="1" t="s">
        <v>256</v>
      </c>
      <c r="D4001" s="1" t="s">
        <v>257</v>
      </c>
      <c r="E4001" s="1" t="s">
        <v>258</v>
      </c>
      <c r="F4001" s="1" t="s">
        <v>174</v>
      </c>
      <c r="G4001" s="1" t="s">
        <v>116</v>
      </c>
      <c r="H4001" s="1" t="s">
        <v>40</v>
      </c>
      <c r="I4001" s="1" t="s">
        <v>117</v>
      </c>
      <c r="J4001" s="1" t="s">
        <v>81</v>
      </c>
      <c r="K4001" s="1" t="s">
        <v>129</v>
      </c>
      <c r="L4001" s="1" t="s">
        <v>372</v>
      </c>
      <c r="M4001" s="1" t="s">
        <v>19760</v>
      </c>
      <c r="N4001" s="1" t="s">
        <v>19761</v>
      </c>
      <c r="O4001" s="1" t="s">
        <v>122</v>
      </c>
      <c r="P4001" s="1" t="s">
        <v>199</v>
      </c>
      <c r="Q4001" s="1" t="s">
        <v>115</v>
      </c>
      <c r="R4001" s="1" t="s">
        <v>19762</v>
      </c>
      <c r="S4001" s="1" t="s">
        <v>19320</v>
      </c>
      <c r="T4001" s="1" t="s">
        <v>19763</v>
      </c>
      <c r="V4001" s="18">
        <v>0</v>
      </c>
      <c r="W4001" s="18">
        <v>3.4027777777777776E-3</v>
      </c>
      <c r="X4001" s="18">
        <v>3.4027777777777776E-3</v>
      </c>
    </row>
    <row r="4002" spans="1:24" x14ac:dyDescent="0.2">
      <c r="A4002" s="1" t="s">
        <v>19764</v>
      </c>
      <c r="B4002" s="1" t="s">
        <v>115</v>
      </c>
      <c r="C4002" s="1" t="s">
        <v>13</v>
      </c>
      <c r="D4002" s="1" t="s">
        <v>374</v>
      </c>
      <c r="E4002" s="1" t="s">
        <v>39</v>
      </c>
      <c r="F4002" s="1" t="s">
        <v>136</v>
      </c>
      <c r="G4002" s="1" t="s">
        <v>116</v>
      </c>
      <c r="H4002" s="1" t="s">
        <v>40</v>
      </c>
      <c r="I4002" s="1" t="s">
        <v>117</v>
      </c>
      <c r="J4002" s="1" t="s">
        <v>81</v>
      </c>
      <c r="K4002" s="1" t="s">
        <v>488</v>
      </c>
      <c r="L4002" s="1" t="s">
        <v>19765</v>
      </c>
      <c r="M4002" s="1" t="s">
        <v>19766</v>
      </c>
      <c r="N4002" s="1" t="s">
        <v>19767</v>
      </c>
      <c r="O4002" s="1" t="s">
        <v>122</v>
      </c>
      <c r="P4002" s="1" t="s">
        <v>246</v>
      </c>
      <c r="Q4002" s="1" t="s">
        <v>247</v>
      </c>
      <c r="R4002" s="1" t="s">
        <v>19768</v>
      </c>
      <c r="S4002" s="1" t="s">
        <v>19769</v>
      </c>
      <c r="T4002" s="1" t="s">
        <v>19770</v>
      </c>
      <c r="U4002" s="1" t="s">
        <v>19771</v>
      </c>
      <c r="V4002" s="18">
        <v>10.005081018518519</v>
      </c>
      <c r="W4002" s="18">
        <v>10.028657407407408</v>
      </c>
      <c r="X4002" s="18">
        <v>2.357638888888889E-2</v>
      </c>
    </row>
    <row r="4003" spans="1:24" x14ac:dyDescent="0.2">
      <c r="A4003" s="1" t="s">
        <v>19772</v>
      </c>
      <c r="B4003" s="1" t="s">
        <v>199</v>
      </c>
      <c r="C4003" s="1" t="s">
        <v>18</v>
      </c>
      <c r="D4003" s="1" t="s">
        <v>18</v>
      </c>
      <c r="E4003" s="1" t="s">
        <v>58</v>
      </c>
      <c r="F4003" s="1" t="s">
        <v>172</v>
      </c>
      <c r="G4003" s="1" t="s">
        <v>116</v>
      </c>
      <c r="H4003" s="1" t="s">
        <v>40</v>
      </c>
      <c r="I4003" s="1" t="s">
        <v>117</v>
      </c>
      <c r="J4003" s="1" t="s">
        <v>81</v>
      </c>
      <c r="K4003" s="1" t="s">
        <v>111</v>
      </c>
      <c r="L4003" s="1" t="s">
        <v>19773</v>
      </c>
      <c r="M4003" s="1" t="s">
        <v>19774</v>
      </c>
      <c r="N4003" s="1" t="s">
        <v>19775</v>
      </c>
      <c r="O4003" s="1" t="s">
        <v>122</v>
      </c>
      <c r="P4003" s="1" t="s">
        <v>246</v>
      </c>
      <c r="Q4003" s="1" t="s">
        <v>247</v>
      </c>
      <c r="R4003" s="1" t="s">
        <v>19776</v>
      </c>
      <c r="S4003" s="1" t="s">
        <v>19769</v>
      </c>
      <c r="T4003" s="1" t="s">
        <v>19777</v>
      </c>
      <c r="V4003" s="18">
        <v>0</v>
      </c>
      <c r="W4003" s="18">
        <v>3.1944444444444446E-3</v>
      </c>
      <c r="X4003" s="18">
        <v>3.1944444444444446E-3</v>
      </c>
    </row>
    <row r="4004" spans="1:24" hidden="1" x14ac:dyDescent="0.2">
      <c r="A4004" s="1" t="s">
        <v>19778</v>
      </c>
      <c r="B4004" s="1" t="s">
        <v>115</v>
      </c>
      <c r="C4004" s="1" t="s">
        <v>462</v>
      </c>
      <c r="D4004" s="1" t="s">
        <v>243</v>
      </c>
      <c r="E4004" s="1" t="s">
        <v>258</v>
      </c>
      <c r="F4004" s="1" t="s">
        <v>191</v>
      </c>
      <c r="G4004" s="1" t="s">
        <v>116</v>
      </c>
      <c r="H4004" s="1" t="s">
        <v>40</v>
      </c>
      <c r="I4004" s="1" t="s">
        <v>117</v>
      </c>
      <c r="J4004" s="1" t="s">
        <v>81</v>
      </c>
      <c r="K4004" s="1" t="s">
        <v>521</v>
      </c>
      <c r="L4004" s="1" t="s">
        <v>19779</v>
      </c>
      <c r="M4004" s="1" t="s">
        <v>19780</v>
      </c>
      <c r="N4004" s="1" t="s">
        <v>19781</v>
      </c>
      <c r="O4004" s="1" t="s">
        <v>122</v>
      </c>
      <c r="P4004" s="1" t="s">
        <v>246</v>
      </c>
      <c r="Q4004" s="1" t="s">
        <v>247</v>
      </c>
      <c r="R4004" s="1" t="s">
        <v>19782</v>
      </c>
      <c r="S4004" s="1" t="s">
        <v>19769</v>
      </c>
      <c r="T4004" s="1" t="s">
        <v>19783</v>
      </c>
      <c r="V4004" s="18">
        <v>3.0428240740740742E-2</v>
      </c>
      <c r="W4004" s="18">
        <v>3.5127314814814813E-2</v>
      </c>
      <c r="X4004" s="18">
        <v>4.6990740740740743E-3</v>
      </c>
    </row>
    <row r="4005" spans="1:24" hidden="1" x14ac:dyDescent="0.2">
      <c r="A4005" s="1" t="s">
        <v>19784</v>
      </c>
      <c r="B4005" s="1" t="s">
        <v>132</v>
      </c>
      <c r="C4005" s="1" t="s">
        <v>250</v>
      </c>
      <c r="D4005" s="1" t="s">
        <v>251</v>
      </c>
      <c r="E4005" s="1" t="s">
        <v>302</v>
      </c>
      <c r="F4005" s="1" t="s">
        <v>303</v>
      </c>
      <c r="G4005" s="1" t="s">
        <v>110</v>
      </c>
      <c r="H4005" s="1" t="s">
        <v>50</v>
      </c>
      <c r="I4005" s="1" t="s">
        <v>109</v>
      </c>
      <c r="J4005" s="1" t="s">
        <v>81</v>
      </c>
      <c r="K4005" s="1" t="s">
        <v>129</v>
      </c>
      <c r="L4005" s="1" t="s">
        <v>12881</v>
      </c>
      <c r="M4005" s="1" t="s">
        <v>19785</v>
      </c>
      <c r="N4005" s="1" t="s">
        <v>19786</v>
      </c>
      <c r="O4005" s="1" t="s">
        <v>122</v>
      </c>
      <c r="P4005" s="1" t="s">
        <v>246</v>
      </c>
      <c r="Q4005" s="1" t="s">
        <v>247</v>
      </c>
      <c r="R4005" s="1" t="s">
        <v>19787</v>
      </c>
      <c r="S4005" s="1" t="s">
        <v>19769</v>
      </c>
      <c r="T4005" s="1" t="s">
        <v>12881</v>
      </c>
      <c r="U4005" s="1" t="s">
        <v>276</v>
      </c>
      <c r="V4005" s="18">
        <v>1.9583333333333335E-2</v>
      </c>
      <c r="W4005" s="18">
        <v>2.0543981481481483E-2</v>
      </c>
      <c r="X4005" s="18">
        <v>9.6064814814814819E-4</v>
      </c>
    </row>
    <row r="4006" spans="1:24" x14ac:dyDescent="0.2">
      <c r="A4006" s="1" t="s">
        <v>19788</v>
      </c>
      <c r="B4006" s="1" t="s">
        <v>112</v>
      </c>
      <c r="C4006" s="1" t="s">
        <v>18</v>
      </c>
      <c r="D4006" s="1" t="s">
        <v>242</v>
      </c>
      <c r="E4006" s="1" t="s">
        <v>61</v>
      </c>
      <c r="F4006" s="1" t="s">
        <v>453</v>
      </c>
      <c r="G4006" s="1" t="s">
        <v>110</v>
      </c>
      <c r="H4006" s="1" t="s">
        <v>50</v>
      </c>
      <c r="I4006" s="1" t="s">
        <v>109</v>
      </c>
      <c r="J4006" s="1" t="s">
        <v>81</v>
      </c>
      <c r="K4006" s="1" t="s">
        <v>111</v>
      </c>
      <c r="L4006" s="1" t="s">
        <v>19789</v>
      </c>
      <c r="M4006" s="1" t="s">
        <v>19790</v>
      </c>
      <c r="N4006" s="1" t="s">
        <v>19791</v>
      </c>
      <c r="O4006" s="1" t="s">
        <v>122</v>
      </c>
      <c r="P4006" s="1" t="s">
        <v>266</v>
      </c>
      <c r="Q4006" s="1" t="s">
        <v>267</v>
      </c>
      <c r="R4006" s="1" t="s">
        <v>19792</v>
      </c>
      <c r="S4006" s="1" t="s">
        <v>19769</v>
      </c>
      <c r="T4006" s="1" t="s">
        <v>19789</v>
      </c>
      <c r="U4006" s="1" t="s">
        <v>19789</v>
      </c>
      <c r="V4006" s="18">
        <v>0</v>
      </c>
      <c r="W4006" s="18">
        <v>1.6134259259259258E-2</v>
      </c>
      <c r="X4006" s="18">
        <v>1.6134259259259258E-2</v>
      </c>
    </row>
    <row r="4007" spans="1:24" hidden="1" x14ac:dyDescent="0.2">
      <c r="A4007" s="1" t="s">
        <v>19793</v>
      </c>
      <c r="B4007" s="1" t="s">
        <v>132</v>
      </c>
      <c r="C4007" s="1" t="s">
        <v>250</v>
      </c>
      <c r="D4007" s="1" t="s">
        <v>251</v>
      </c>
      <c r="E4007" s="1" t="s">
        <v>263</v>
      </c>
      <c r="F4007" s="1" t="s">
        <v>293</v>
      </c>
      <c r="G4007" s="1" t="s">
        <v>116</v>
      </c>
      <c r="H4007" s="1" t="s">
        <v>40</v>
      </c>
      <c r="I4007" s="1" t="s">
        <v>117</v>
      </c>
      <c r="J4007" s="1" t="s">
        <v>81</v>
      </c>
      <c r="K4007" s="1" t="s">
        <v>129</v>
      </c>
      <c r="L4007" s="1" t="s">
        <v>9056</v>
      </c>
      <c r="M4007" s="1" t="s">
        <v>19794</v>
      </c>
      <c r="N4007" s="1" t="s">
        <v>19795</v>
      </c>
      <c r="O4007" s="1" t="s">
        <v>122</v>
      </c>
      <c r="P4007" s="1" t="s">
        <v>246</v>
      </c>
      <c r="Q4007" s="1" t="s">
        <v>247</v>
      </c>
      <c r="R4007" s="1" t="s">
        <v>19795</v>
      </c>
      <c r="S4007" s="1" t="s">
        <v>19769</v>
      </c>
      <c r="T4007" s="1" t="s">
        <v>9056</v>
      </c>
      <c r="U4007" s="1" t="s">
        <v>334</v>
      </c>
      <c r="V4007" s="18">
        <v>0</v>
      </c>
      <c r="W4007" s="18">
        <v>4.1319444444444442E-3</v>
      </c>
      <c r="X4007" s="18">
        <v>4.1319444444444442E-3</v>
      </c>
    </row>
    <row r="4008" spans="1:24" hidden="1" x14ac:dyDescent="0.2">
      <c r="A4008" s="1" t="s">
        <v>19796</v>
      </c>
      <c r="B4008" s="1" t="s">
        <v>132</v>
      </c>
      <c r="C4008" s="1" t="s">
        <v>309</v>
      </c>
      <c r="D4008" s="1" t="s">
        <v>257</v>
      </c>
      <c r="E4008" s="1" t="s">
        <v>284</v>
      </c>
      <c r="F4008" s="1" t="s">
        <v>219</v>
      </c>
      <c r="G4008" s="1" t="s">
        <v>116</v>
      </c>
      <c r="H4008" s="1" t="s">
        <v>40</v>
      </c>
      <c r="I4008" s="1" t="s">
        <v>117</v>
      </c>
      <c r="J4008" s="1" t="s">
        <v>81</v>
      </c>
      <c r="K4008" s="1" t="s">
        <v>427</v>
      </c>
      <c r="L4008" s="1" t="s">
        <v>472</v>
      </c>
      <c r="M4008" s="1" t="s">
        <v>19797</v>
      </c>
      <c r="N4008" s="1" t="s">
        <v>19798</v>
      </c>
      <c r="O4008" s="1" t="s">
        <v>122</v>
      </c>
      <c r="P4008" s="1" t="s">
        <v>199</v>
      </c>
      <c r="Q4008" s="1" t="s">
        <v>115</v>
      </c>
      <c r="R4008" s="1" t="s">
        <v>19799</v>
      </c>
      <c r="S4008" s="1" t="s">
        <v>19769</v>
      </c>
      <c r="T4008" s="1" t="s">
        <v>19800</v>
      </c>
      <c r="V4008" s="18">
        <v>3.9004629629629628E-3</v>
      </c>
      <c r="W4008" s="18">
        <v>7.2453703703703708E-3</v>
      </c>
      <c r="X4008" s="18">
        <v>3.3449074074074076E-3</v>
      </c>
    </row>
    <row r="4009" spans="1:24" x14ac:dyDescent="0.2">
      <c r="A4009" s="1" t="s">
        <v>19801</v>
      </c>
      <c r="B4009" s="1" t="s">
        <v>112</v>
      </c>
      <c r="C4009" s="1" t="s">
        <v>19</v>
      </c>
      <c r="D4009" s="1" t="s">
        <v>17</v>
      </c>
      <c r="E4009" s="1" t="s">
        <v>63</v>
      </c>
      <c r="F4009" s="1" t="s">
        <v>212</v>
      </c>
      <c r="G4009" s="1" t="s">
        <v>116</v>
      </c>
      <c r="H4009" s="1" t="s">
        <v>40</v>
      </c>
      <c r="I4009" s="1" t="s">
        <v>117</v>
      </c>
      <c r="J4009" s="1" t="s">
        <v>81</v>
      </c>
      <c r="K4009" s="1" t="s">
        <v>129</v>
      </c>
      <c r="L4009" s="1" t="s">
        <v>19802</v>
      </c>
      <c r="M4009" s="1" t="s">
        <v>19803</v>
      </c>
      <c r="N4009" s="1" t="s">
        <v>19804</v>
      </c>
      <c r="O4009" s="1" t="s">
        <v>122</v>
      </c>
      <c r="P4009" s="1" t="s">
        <v>266</v>
      </c>
      <c r="Q4009" s="1" t="s">
        <v>267</v>
      </c>
      <c r="R4009" s="1" t="s">
        <v>19805</v>
      </c>
      <c r="S4009" s="1" t="s">
        <v>19769</v>
      </c>
      <c r="T4009" s="1" t="s">
        <v>19806</v>
      </c>
      <c r="U4009" s="1" t="s">
        <v>19807</v>
      </c>
      <c r="V4009" s="18">
        <v>0.80562500000000004</v>
      </c>
      <c r="W4009" s="18">
        <v>0.80571759259259257</v>
      </c>
      <c r="X4009" s="18">
        <v>9.2592592592592588E-5</v>
      </c>
    </row>
    <row r="4010" spans="1:24" hidden="1" x14ac:dyDescent="0.2">
      <c r="A4010" s="1" t="s">
        <v>19808</v>
      </c>
      <c r="B4010" s="1" t="s">
        <v>132</v>
      </c>
      <c r="C4010" s="1" t="s">
        <v>251</v>
      </c>
      <c r="D4010" s="1" t="s">
        <v>257</v>
      </c>
      <c r="E4010" s="1" t="s">
        <v>297</v>
      </c>
      <c r="F4010" s="1" t="s">
        <v>219</v>
      </c>
      <c r="G4010" s="1" t="s">
        <v>116</v>
      </c>
      <c r="H4010" s="1" t="s">
        <v>40</v>
      </c>
      <c r="I4010" s="1" t="s">
        <v>117</v>
      </c>
      <c r="J4010" s="1" t="s">
        <v>81</v>
      </c>
      <c r="K4010" s="1" t="s">
        <v>129</v>
      </c>
      <c r="L4010" s="1" t="s">
        <v>314</v>
      </c>
      <c r="M4010" s="1" t="s">
        <v>19809</v>
      </c>
      <c r="N4010" s="1" t="s">
        <v>19810</v>
      </c>
      <c r="O4010" s="1" t="s">
        <v>122</v>
      </c>
      <c r="P4010" s="1" t="s">
        <v>246</v>
      </c>
      <c r="Q4010" s="1" t="s">
        <v>247</v>
      </c>
      <c r="R4010" s="1" t="s">
        <v>19811</v>
      </c>
      <c r="S4010" s="1" t="s">
        <v>19769</v>
      </c>
      <c r="T4010" s="1" t="s">
        <v>19812</v>
      </c>
      <c r="U4010" s="1" t="s">
        <v>262</v>
      </c>
      <c r="V4010" s="18">
        <v>1.3773148148148147E-3</v>
      </c>
      <c r="W4010" s="18">
        <v>1.0833333333333334E-2</v>
      </c>
      <c r="X4010" s="18">
        <v>9.4560185185185181E-3</v>
      </c>
    </row>
    <row r="4011" spans="1:24" hidden="1" x14ac:dyDescent="0.2">
      <c r="A4011" s="1" t="s">
        <v>19813</v>
      </c>
      <c r="B4011" s="1" t="s">
        <v>132</v>
      </c>
      <c r="C4011" s="1" t="s">
        <v>250</v>
      </c>
      <c r="D4011" s="1" t="s">
        <v>251</v>
      </c>
      <c r="E4011" s="1" t="s">
        <v>13587</v>
      </c>
      <c r="F4011" s="1" t="s">
        <v>451</v>
      </c>
      <c r="G4011" s="1" t="s">
        <v>159</v>
      </c>
      <c r="H4011" s="1" t="s">
        <v>36</v>
      </c>
      <c r="I4011" s="1" t="s">
        <v>84</v>
      </c>
      <c r="J4011" s="1" t="s">
        <v>81</v>
      </c>
      <c r="K4011" s="1" t="s">
        <v>114</v>
      </c>
      <c r="L4011" s="1" t="s">
        <v>19814</v>
      </c>
      <c r="M4011" s="1" t="s">
        <v>19815</v>
      </c>
      <c r="N4011" s="1" t="s">
        <v>19816</v>
      </c>
      <c r="O4011" s="1" t="s">
        <v>122</v>
      </c>
      <c r="P4011" s="1" t="s">
        <v>246</v>
      </c>
      <c r="Q4011" s="1" t="s">
        <v>247</v>
      </c>
      <c r="R4011" s="1" t="s">
        <v>19817</v>
      </c>
      <c r="S4011" s="1" t="s">
        <v>19769</v>
      </c>
      <c r="T4011" s="1" t="s">
        <v>19814</v>
      </c>
      <c r="V4011" s="18">
        <v>1.2581018518518519E-2</v>
      </c>
      <c r="W4011" s="18">
        <v>1.3599537037037037E-2</v>
      </c>
      <c r="X4011" s="18">
        <v>1.0185185185185184E-3</v>
      </c>
    </row>
    <row r="4012" spans="1:24" x14ac:dyDescent="0.2">
      <c r="A4012" s="1" t="s">
        <v>19818</v>
      </c>
      <c r="B4012" s="1" t="s">
        <v>112</v>
      </c>
      <c r="C4012" s="1" t="s">
        <v>18</v>
      </c>
      <c r="D4012" s="1" t="s">
        <v>18</v>
      </c>
      <c r="E4012" s="1" t="s">
        <v>499</v>
      </c>
      <c r="F4012" s="1" t="s">
        <v>1770</v>
      </c>
      <c r="G4012" s="1" t="s">
        <v>110</v>
      </c>
      <c r="H4012" s="1" t="s">
        <v>50</v>
      </c>
      <c r="I4012" s="1" t="s">
        <v>109</v>
      </c>
      <c r="J4012" s="1" t="s">
        <v>81</v>
      </c>
      <c r="K4012" s="1" t="s">
        <v>111</v>
      </c>
      <c r="L4012" s="1" t="s">
        <v>19819</v>
      </c>
      <c r="M4012" s="1" t="s">
        <v>19820</v>
      </c>
      <c r="N4012" s="1" t="s">
        <v>19821</v>
      </c>
      <c r="O4012" s="1" t="s">
        <v>122</v>
      </c>
      <c r="P4012" s="1" t="s">
        <v>266</v>
      </c>
      <c r="Q4012" s="1" t="s">
        <v>267</v>
      </c>
      <c r="R4012" s="1" t="s">
        <v>19822</v>
      </c>
      <c r="S4012" s="1" t="s">
        <v>19769</v>
      </c>
      <c r="T4012" s="1" t="s">
        <v>6891</v>
      </c>
      <c r="U4012" s="1" t="s">
        <v>6891</v>
      </c>
      <c r="V4012" s="18">
        <v>0</v>
      </c>
      <c r="W4012" s="18">
        <v>0.23966435185185186</v>
      </c>
      <c r="X4012" s="18">
        <v>0.23966435185185186</v>
      </c>
    </row>
    <row r="4013" spans="1:24" hidden="1" x14ac:dyDescent="0.2">
      <c r="A4013" s="1" t="s">
        <v>19823</v>
      </c>
      <c r="B4013" s="1" t="s">
        <v>164</v>
      </c>
      <c r="C4013" s="1" t="s">
        <v>295</v>
      </c>
      <c r="D4013" s="1" t="s">
        <v>296</v>
      </c>
      <c r="E4013" s="1" t="s">
        <v>297</v>
      </c>
      <c r="F4013" s="1" t="s">
        <v>298</v>
      </c>
      <c r="G4013" s="1" t="s">
        <v>110</v>
      </c>
      <c r="H4013" s="1" t="s">
        <v>50</v>
      </c>
      <c r="I4013" s="1" t="s">
        <v>109</v>
      </c>
      <c r="J4013" s="1" t="s">
        <v>4186</v>
      </c>
      <c r="K4013" s="1" t="s">
        <v>129</v>
      </c>
      <c r="L4013" s="1" t="s">
        <v>299</v>
      </c>
      <c r="M4013" s="1" t="s">
        <v>19824</v>
      </c>
      <c r="N4013" s="1" t="s">
        <v>19825</v>
      </c>
      <c r="O4013" s="1" t="s">
        <v>122</v>
      </c>
      <c r="P4013" s="1" t="s">
        <v>266</v>
      </c>
      <c r="Q4013" s="1" t="s">
        <v>283</v>
      </c>
      <c r="R4013" s="1" t="s">
        <v>19826</v>
      </c>
      <c r="S4013" s="1" t="s">
        <v>19769</v>
      </c>
      <c r="U4013" s="1" t="s">
        <v>17080</v>
      </c>
      <c r="V4013" s="18">
        <v>0</v>
      </c>
      <c r="W4013" s="18">
        <v>0</v>
      </c>
      <c r="X4013" s="18">
        <v>0</v>
      </c>
    </row>
    <row r="4014" spans="1:24" hidden="1" x14ac:dyDescent="0.2">
      <c r="A4014" s="1" t="s">
        <v>19827</v>
      </c>
      <c r="B4014" s="1" t="s">
        <v>173</v>
      </c>
      <c r="C4014" s="1" t="s">
        <v>242</v>
      </c>
      <c r="D4014" s="1" t="s">
        <v>251</v>
      </c>
      <c r="E4014" s="1" t="s">
        <v>281</v>
      </c>
      <c r="F4014" s="1" t="s">
        <v>282</v>
      </c>
      <c r="G4014" s="1" t="s">
        <v>110</v>
      </c>
      <c r="H4014" s="1" t="s">
        <v>50</v>
      </c>
      <c r="I4014" s="1" t="s">
        <v>109</v>
      </c>
      <c r="J4014" s="1" t="s">
        <v>4186</v>
      </c>
      <c r="K4014" s="1" t="s">
        <v>114</v>
      </c>
      <c r="L4014" s="1" t="s">
        <v>19510</v>
      </c>
      <c r="M4014" s="1" t="s">
        <v>19828</v>
      </c>
      <c r="N4014" s="1" t="s">
        <v>19829</v>
      </c>
      <c r="O4014" s="1" t="s">
        <v>122</v>
      </c>
      <c r="P4014" s="1" t="s">
        <v>266</v>
      </c>
      <c r="Q4014" s="1" t="s">
        <v>283</v>
      </c>
      <c r="R4014" s="1" t="s">
        <v>19830</v>
      </c>
      <c r="S4014" s="1" t="s">
        <v>19769</v>
      </c>
      <c r="T4014" s="1" t="s">
        <v>19514</v>
      </c>
      <c r="U4014" s="1" t="s">
        <v>6126</v>
      </c>
      <c r="V4014" s="18">
        <v>0</v>
      </c>
      <c r="W4014" s="18">
        <v>0</v>
      </c>
      <c r="X4014" s="18">
        <v>0</v>
      </c>
    </row>
    <row r="4015" spans="1:24" hidden="1" x14ac:dyDescent="0.2">
      <c r="A4015" s="1" t="s">
        <v>19831</v>
      </c>
      <c r="B4015" s="1" t="s">
        <v>112</v>
      </c>
      <c r="C4015" s="1" t="s">
        <v>250</v>
      </c>
      <c r="D4015" s="1" t="s">
        <v>251</v>
      </c>
      <c r="E4015" s="1" t="s">
        <v>13587</v>
      </c>
      <c r="F4015" s="1" t="s">
        <v>451</v>
      </c>
      <c r="G4015" s="1" t="s">
        <v>159</v>
      </c>
      <c r="H4015" s="1" t="s">
        <v>40</v>
      </c>
      <c r="I4015" s="1" t="s">
        <v>117</v>
      </c>
      <c r="J4015" s="1" t="s">
        <v>81</v>
      </c>
      <c r="K4015" s="1" t="s">
        <v>114</v>
      </c>
      <c r="L4015" s="1" t="s">
        <v>19832</v>
      </c>
      <c r="M4015" s="1" t="s">
        <v>19833</v>
      </c>
      <c r="N4015" s="1" t="s">
        <v>19834</v>
      </c>
      <c r="O4015" s="1" t="s">
        <v>122</v>
      </c>
      <c r="P4015" s="1" t="s">
        <v>246</v>
      </c>
      <c r="Q4015" s="1" t="s">
        <v>247</v>
      </c>
      <c r="R4015" s="1" t="s">
        <v>19835</v>
      </c>
      <c r="S4015" s="1" t="s">
        <v>19769</v>
      </c>
      <c r="T4015" s="1" t="s">
        <v>19832</v>
      </c>
      <c r="V4015" s="18">
        <v>4.7569444444444447E-3</v>
      </c>
      <c r="W4015" s="18">
        <v>4.9884259259259257E-3</v>
      </c>
      <c r="X4015" s="18">
        <v>2.3148148148148149E-4</v>
      </c>
    </row>
    <row r="4016" spans="1:24" hidden="1" x14ac:dyDescent="0.2">
      <c r="A4016" s="1" t="s">
        <v>19836</v>
      </c>
      <c r="B4016" s="1" t="s">
        <v>132</v>
      </c>
      <c r="C4016" s="1" t="s">
        <v>250</v>
      </c>
      <c r="D4016" s="1" t="s">
        <v>251</v>
      </c>
      <c r="E4016" s="1" t="s">
        <v>302</v>
      </c>
      <c r="F4016" s="1" t="s">
        <v>303</v>
      </c>
      <c r="G4016" s="1" t="s">
        <v>110</v>
      </c>
      <c r="H4016" s="1" t="s">
        <v>50</v>
      </c>
      <c r="I4016" s="1" t="s">
        <v>109</v>
      </c>
      <c r="J4016" s="1" t="s">
        <v>4186</v>
      </c>
      <c r="K4016" s="1" t="s">
        <v>129</v>
      </c>
      <c r="L4016" s="1" t="s">
        <v>12784</v>
      </c>
      <c r="M4016" s="1" t="s">
        <v>19837</v>
      </c>
      <c r="N4016" s="1" t="s">
        <v>19838</v>
      </c>
      <c r="O4016" s="1" t="s">
        <v>122</v>
      </c>
      <c r="P4016" s="1" t="s">
        <v>246</v>
      </c>
      <c r="Q4016" s="1" t="s">
        <v>247</v>
      </c>
      <c r="R4016" s="1" t="s">
        <v>19839</v>
      </c>
      <c r="S4016" s="1" t="s">
        <v>19769</v>
      </c>
      <c r="T4016" s="1" t="s">
        <v>12784</v>
      </c>
      <c r="U4016" s="1" t="s">
        <v>276</v>
      </c>
      <c r="V4016" s="18">
        <v>0</v>
      </c>
      <c r="W4016" s="18">
        <v>0</v>
      </c>
      <c r="X4016" s="18">
        <v>0</v>
      </c>
    </row>
    <row r="4017" spans="1:24" hidden="1" x14ac:dyDescent="0.2">
      <c r="A4017" s="1" t="s">
        <v>19840</v>
      </c>
      <c r="B4017" s="1" t="s">
        <v>173</v>
      </c>
      <c r="C4017" s="1" t="s">
        <v>327</v>
      </c>
      <c r="D4017" s="1" t="s">
        <v>251</v>
      </c>
      <c r="E4017" s="1" t="s">
        <v>328</v>
      </c>
      <c r="F4017" s="1" t="s">
        <v>318</v>
      </c>
      <c r="G4017" s="1" t="s">
        <v>110</v>
      </c>
      <c r="H4017" s="1" t="s">
        <v>50</v>
      </c>
      <c r="I4017" s="1" t="s">
        <v>109</v>
      </c>
      <c r="J4017" s="1" t="s">
        <v>4186</v>
      </c>
      <c r="K4017" s="1" t="s">
        <v>114</v>
      </c>
      <c r="L4017" s="1" t="s">
        <v>19841</v>
      </c>
      <c r="M4017" s="1" t="s">
        <v>19842</v>
      </c>
      <c r="N4017" s="1" t="s">
        <v>19843</v>
      </c>
      <c r="O4017" s="1" t="s">
        <v>122</v>
      </c>
      <c r="P4017" s="1" t="s">
        <v>246</v>
      </c>
      <c r="Q4017" s="1" t="s">
        <v>247</v>
      </c>
      <c r="R4017" s="1" t="s">
        <v>19844</v>
      </c>
      <c r="S4017" s="1" t="s">
        <v>19769</v>
      </c>
      <c r="U4017" s="1" t="s">
        <v>19845</v>
      </c>
      <c r="V4017" s="18">
        <v>0</v>
      </c>
      <c r="W4017" s="18">
        <v>0</v>
      </c>
      <c r="X4017" s="18">
        <v>0</v>
      </c>
    </row>
    <row r="4018" spans="1:24" hidden="1" x14ac:dyDescent="0.2">
      <c r="A4018" s="1" t="s">
        <v>19846</v>
      </c>
      <c r="B4018" s="1" t="s">
        <v>132</v>
      </c>
      <c r="C4018" s="1" t="s">
        <v>250</v>
      </c>
      <c r="D4018" s="1" t="s">
        <v>251</v>
      </c>
      <c r="E4018" s="1" t="s">
        <v>302</v>
      </c>
      <c r="F4018" s="1" t="s">
        <v>303</v>
      </c>
      <c r="G4018" s="1" t="s">
        <v>110</v>
      </c>
      <c r="H4018" s="1" t="s">
        <v>50</v>
      </c>
      <c r="I4018" s="1" t="s">
        <v>109</v>
      </c>
      <c r="J4018" s="1" t="s">
        <v>81</v>
      </c>
      <c r="K4018" s="1" t="s">
        <v>129</v>
      </c>
      <c r="L4018" s="1" t="s">
        <v>19847</v>
      </c>
      <c r="M4018" s="1" t="s">
        <v>19848</v>
      </c>
      <c r="N4018" s="1" t="s">
        <v>19849</v>
      </c>
      <c r="O4018" s="1" t="s">
        <v>122</v>
      </c>
      <c r="P4018" s="1" t="s">
        <v>246</v>
      </c>
      <c r="Q4018" s="1" t="s">
        <v>247</v>
      </c>
      <c r="R4018" s="1" t="s">
        <v>19850</v>
      </c>
      <c r="S4018" s="1" t="s">
        <v>19769</v>
      </c>
      <c r="T4018" s="1" t="s">
        <v>19847</v>
      </c>
      <c r="U4018" s="1" t="s">
        <v>434</v>
      </c>
      <c r="V4018" s="18">
        <v>1.3159722222222222E-2</v>
      </c>
      <c r="W4018" s="18">
        <v>1.474537037037037E-2</v>
      </c>
      <c r="X4018" s="18">
        <v>1.5856481481481481E-3</v>
      </c>
    </row>
    <row r="4019" spans="1:24" x14ac:dyDescent="0.2">
      <c r="A4019" s="1" t="s">
        <v>19851</v>
      </c>
      <c r="B4019" s="1" t="s">
        <v>132</v>
      </c>
      <c r="C4019" s="1" t="s">
        <v>20</v>
      </c>
      <c r="D4019" s="1" t="s">
        <v>311</v>
      </c>
      <c r="E4019" s="1" t="s">
        <v>66</v>
      </c>
      <c r="F4019" s="1" t="s">
        <v>145</v>
      </c>
      <c r="G4019" s="1" t="s">
        <v>116</v>
      </c>
      <c r="H4019" s="1" t="s">
        <v>50</v>
      </c>
      <c r="I4019" s="1" t="s">
        <v>109</v>
      </c>
      <c r="J4019" s="1" t="s">
        <v>81</v>
      </c>
      <c r="K4019" s="1" t="s">
        <v>121</v>
      </c>
      <c r="L4019" s="1" t="s">
        <v>19852</v>
      </c>
      <c r="M4019" s="1" t="s">
        <v>19853</v>
      </c>
      <c r="N4019" s="1" t="s">
        <v>19854</v>
      </c>
      <c r="O4019" s="1" t="s">
        <v>122</v>
      </c>
      <c r="P4019" s="1" t="s">
        <v>246</v>
      </c>
      <c r="Q4019" s="1" t="s">
        <v>247</v>
      </c>
      <c r="R4019" s="1" t="s">
        <v>19855</v>
      </c>
      <c r="S4019" s="1" t="s">
        <v>19769</v>
      </c>
      <c r="T4019" s="1" t="s">
        <v>19856</v>
      </c>
      <c r="U4019" s="1" t="s">
        <v>19857</v>
      </c>
      <c r="V4019" s="18">
        <v>0</v>
      </c>
      <c r="W4019" s="18">
        <v>0.1131712962962963</v>
      </c>
      <c r="X4019" s="18">
        <v>0.1131712962962963</v>
      </c>
    </row>
    <row r="4020" spans="1:24" hidden="1" x14ac:dyDescent="0.2">
      <c r="A4020" s="1" t="s">
        <v>19858</v>
      </c>
      <c r="B4020" s="1" t="s">
        <v>132</v>
      </c>
      <c r="C4020" s="1" t="s">
        <v>250</v>
      </c>
      <c r="D4020" s="1" t="s">
        <v>251</v>
      </c>
      <c r="E4020" s="1" t="s">
        <v>13587</v>
      </c>
      <c r="F4020" s="1" t="s">
        <v>451</v>
      </c>
      <c r="G4020" s="1" t="s">
        <v>159</v>
      </c>
      <c r="H4020" s="1" t="s">
        <v>40</v>
      </c>
      <c r="I4020" s="1" t="s">
        <v>117</v>
      </c>
      <c r="J4020" s="1" t="s">
        <v>81</v>
      </c>
      <c r="K4020" s="1" t="s">
        <v>114</v>
      </c>
      <c r="L4020" s="1" t="s">
        <v>19859</v>
      </c>
      <c r="M4020" s="1" t="s">
        <v>19860</v>
      </c>
      <c r="N4020" s="1" t="s">
        <v>19861</v>
      </c>
      <c r="O4020" s="1" t="s">
        <v>122</v>
      </c>
      <c r="P4020" s="1" t="s">
        <v>246</v>
      </c>
      <c r="Q4020" s="1" t="s">
        <v>247</v>
      </c>
      <c r="R4020" s="1" t="s">
        <v>19862</v>
      </c>
      <c r="S4020" s="1" t="s">
        <v>19769</v>
      </c>
      <c r="T4020" s="1" t="s">
        <v>19859</v>
      </c>
      <c r="V4020" s="18">
        <v>2.1099537037037038E-2</v>
      </c>
      <c r="W4020" s="18">
        <v>2.4594907407407409E-2</v>
      </c>
      <c r="X4020" s="18">
        <v>3.4953703703703705E-3</v>
      </c>
    </row>
    <row r="4021" spans="1:24" x14ac:dyDescent="0.2">
      <c r="A4021" s="1" t="s">
        <v>19863</v>
      </c>
      <c r="B4021" s="1" t="s">
        <v>112</v>
      </c>
      <c r="C4021" s="1" t="s">
        <v>18</v>
      </c>
      <c r="D4021" s="1" t="s">
        <v>242</v>
      </c>
      <c r="E4021" s="1" t="s">
        <v>61</v>
      </c>
      <c r="F4021" s="1" t="s">
        <v>453</v>
      </c>
      <c r="G4021" s="1" t="s">
        <v>110</v>
      </c>
      <c r="H4021" s="1" t="s">
        <v>50</v>
      </c>
      <c r="I4021" s="1" t="s">
        <v>109</v>
      </c>
      <c r="J4021" s="1" t="s">
        <v>81</v>
      </c>
      <c r="K4021" s="1" t="s">
        <v>111</v>
      </c>
      <c r="L4021" s="1" t="s">
        <v>19864</v>
      </c>
      <c r="M4021" s="1" t="s">
        <v>19865</v>
      </c>
      <c r="N4021" s="1" t="s">
        <v>19866</v>
      </c>
      <c r="O4021" s="1" t="s">
        <v>122</v>
      </c>
      <c r="P4021" s="1" t="s">
        <v>266</v>
      </c>
      <c r="Q4021" s="1" t="s">
        <v>267</v>
      </c>
      <c r="R4021" s="1" t="s">
        <v>19867</v>
      </c>
      <c r="S4021" s="1" t="s">
        <v>19769</v>
      </c>
      <c r="T4021" s="1" t="s">
        <v>19864</v>
      </c>
      <c r="U4021" s="1" t="s">
        <v>19864</v>
      </c>
      <c r="V4021" s="18">
        <v>0</v>
      </c>
      <c r="W4021" s="18">
        <v>1.5787037037037037E-2</v>
      </c>
      <c r="X4021" s="18">
        <v>1.5787037037037037E-2</v>
      </c>
    </row>
    <row r="4022" spans="1:24" hidden="1" x14ac:dyDescent="0.2">
      <c r="A4022" s="1" t="s">
        <v>19868</v>
      </c>
      <c r="B4022" s="1" t="s">
        <v>132</v>
      </c>
      <c r="C4022" s="1" t="s">
        <v>309</v>
      </c>
      <c r="D4022" s="1" t="s">
        <v>257</v>
      </c>
      <c r="E4022" s="1" t="s">
        <v>284</v>
      </c>
      <c r="F4022" s="1" t="s">
        <v>471</v>
      </c>
      <c r="G4022" s="1" t="s">
        <v>116</v>
      </c>
      <c r="H4022" s="1" t="s">
        <v>40</v>
      </c>
      <c r="I4022" s="1" t="s">
        <v>117</v>
      </c>
      <c r="J4022" s="1" t="s">
        <v>81</v>
      </c>
      <c r="K4022" s="1" t="s">
        <v>413</v>
      </c>
      <c r="L4022" s="1" t="s">
        <v>507</v>
      </c>
      <c r="M4022" s="1" t="s">
        <v>19869</v>
      </c>
      <c r="N4022" s="1" t="s">
        <v>19870</v>
      </c>
      <c r="O4022" s="1" t="s">
        <v>122</v>
      </c>
      <c r="P4022" s="1" t="s">
        <v>199</v>
      </c>
      <c r="Q4022" s="1" t="s">
        <v>115</v>
      </c>
      <c r="R4022" s="1" t="s">
        <v>19871</v>
      </c>
      <c r="S4022" s="1" t="s">
        <v>19769</v>
      </c>
      <c r="T4022" s="1" t="s">
        <v>19872</v>
      </c>
      <c r="V4022" s="18">
        <v>6.7824074074074071E-3</v>
      </c>
      <c r="W4022" s="18">
        <v>9.9537037037037042E-3</v>
      </c>
      <c r="X4022" s="18">
        <v>3.1712962962962962E-3</v>
      </c>
    </row>
    <row r="4023" spans="1:24" hidden="1" x14ac:dyDescent="0.2">
      <c r="A4023" s="1" t="s">
        <v>19873</v>
      </c>
      <c r="B4023" s="1" t="s">
        <v>132</v>
      </c>
      <c r="C4023" s="1" t="s">
        <v>250</v>
      </c>
      <c r="D4023" s="1" t="s">
        <v>251</v>
      </c>
      <c r="E4023" s="1" t="s">
        <v>302</v>
      </c>
      <c r="F4023" s="1" t="s">
        <v>451</v>
      </c>
      <c r="G4023" s="1" t="s">
        <v>159</v>
      </c>
      <c r="H4023" s="1" t="s">
        <v>36</v>
      </c>
      <c r="I4023" s="1" t="s">
        <v>84</v>
      </c>
      <c r="J4023" s="1" t="s">
        <v>81</v>
      </c>
      <c r="K4023" s="1" t="s">
        <v>114</v>
      </c>
      <c r="L4023" s="1" t="s">
        <v>19874</v>
      </c>
      <c r="M4023" s="1" t="s">
        <v>19875</v>
      </c>
      <c r="N4023" s="1" t="s">
        <v>19876</v>
      </c>
      <c r="O4023" s="1" t="s">
        <v>122</v>
      </c>
      <c r="P4023" s="1" t="s">
        <v>246</v>
      </c>
      <c r="Q4023" s="1" t="s">
        <v>247</v>
      </c>
      <c r="R4023" s="1" t="s">
        <v>19877</v>
      </c>
      <c r="S4023" s="1" t="s">
        <v>19769</v>
      </c>
      <c r="T4023" s="1" t="s">
        <v>19874</v>
      </c>
      <c r="U4023" s="1" t="s">
        <v>434</v>
      </c>
      <c r="V4023" s="18">
        <v>0.22715277777777779</v>
      </c>
      <c r="W4023" s="18">
        <v>0.22872685185185185</v>
      </c>
      <c r="X4023" s="18">
        <v>1.5740740740740741E-3</v>
      </c>
    </row>
    <row r="4024" spans="1:24" x14ac:dyDescent="0.2">
      <c r="A4024" s="1" t="s">
        <v>19878</v>
      </c>
      <c r="B4024" s="1" t="s">
        <v>112</v>
      </c>
      <c r="C4024" s="1" t="s">
        <v>18</v>
      </c>
      <c r="D4024" s="1" t="s">
        <v>242</v>
      </c>
      <c r="E4024" s="1" t="s">
        <v>61</v>
      </c>
      <c r="F4024" s="1" t="s">
        <v>453</v>
      </c>
      <c r="G4024" s="1" t="s">
        <v>110</v>
      </c>
      <c r="H4024" s="1" t="s">
        <v>50</v>
      </c>
      <c r="I4024" s="1" t="s">
        <v>109</v>
      </c>
      <c r="J4024" s="1" t="s">
        <v>81</v>
      </c>
      <c r="K4024" s="1" t="s">
        <v>111</v>
      </c>
      <c r="L4024" s="1" t="s">
        <v>1775</v>
      </c>
      <c r="M4024" s="1" t="s">
        <v>19879</v>
      </c>
      <c r="N4024" s="1" t="s">
        <v>19880</v>
      </c>
      <c r="O4024" s="1" t="s">
        <v>122</v>
      </c>
      <c r="P4024" s="1" t="s">
        <v>266</v>
      </c>
      <c r="Q4024" s="1" t="s">
        <v>267</v>
      </c>
      <c r="R4024" s="1" t="s">
        <v>19881</v>
      </c>
      <c r="S4024" s="1" t="s">
        <v>19769</v>
      </c>
      <c r="T4024" s="1" t="s">
        <v>6115</v>
      </c>
      <c r="V4024" s="18">
        <v>0</v>
      </c>
      <c r="W4024" s="18">
        <v>1.8344907407407407E-2</v>
      </c>
      <c r="X4024" s="18">
        <v>1.8344907407407407E-2</v>
      </c>
    </row>
    <row r="4025" spans="1:24" hidden="1" x14ac:dyDescent="0.2">
      <c r="A4025" s="1" t="s">
        <v>19882</v>
      </c>
      <c r="B4025" s="1" t="s">
        <v>173</v>
      </c>
      <c r="C4025" s="1" t="s">
        <v>357</v>
      </c>
      <c r="D4025" s="1" t="s">
        <v>296</v>
      </c>
      <c r="E4025" s="1" t="s">
        <v>481</v>
      </c>
      <c r="F4025" s="1" t="s">
        <v>298</v>
      </c>
      <c r="G4025" s="1" t="s">
        <v>110</v>
      </c>
      <c r="H4025" s="1" t="s">
        <v>50</v>
      </c>
      <c r="I4025" s="1" t="s">
        <v>109</v>
      </c>
      <c r="J4025" s="1" t="s">
        <v>4186</v>
      </c>
      <c r="K4025" s="1" t="s">
        <v>129</v>
      </c>
      <c r="L4025" s="1" t="s">
        <v>19883</v>
      </c>
      <c r="M4025" s="1" t="s">
        <v>19884</v>
      </c>
      <c r="N4025" s="1" t="s">
        <v>19885</v>
      </c>
      <c r="O4025" s="1" t="s">
        <v>122</v>
      </c>
      <c r="P4025" s="1" t="s">
        <v>266</v>
      </c>
      <c r="Q4025" s="1" t="s">
        <v>274</v>
      </c>
      <c r="R4025" s="1" t="s">
        <v>19886</v>
      </c>
      <c r="S4025" s="1" t="s">
        <v>19769</v>
      </c>
      <c r="U4025" s="1" t="s">
        <v>291</v>
      </c>
      <c r="V4025" s="18">
        <v>0</v>
      </c>
      <c r="W4025" s="18">
        <v>0</v>
      </c>
      <c r="X4025" s="18">
        <v>0</v>
      </c>
    </row>
    <row r="4026" spans="1:24" hidden="1" x14ac:dyDescent="0.2">
      <c r="A4026" s="1" t="s">
        <v>19887</v>
      </c>
      <c r="B4026" s="1" t="s">
        <v>164</v>
      </c>
      <c r="C4026" s="1" t="s">
        <v>295</v>
      </c>
      <c r="D4026" s="1" t="s">
        <v>296</v>
      </c>
      <c r="E4026" s="1" t="s">
        <v>297</v>
      </c>
      <c r="F4026" s="1" t="s">
        <v>298</v>
      </c>
      <c r="G4026" s="1" t="s">
        <v>110</v>
      </c>
      <c r="H4026" s="1" t="s">
        <v>50</v>
      </c>
      <c r="I4026" s="1" t="s">
        <v>109</v>
      </c>
      <c r="J4026" s="1" t="s">
        <v>4186</v>
      </c>
      <c r="K4026" s="1" t="s">
        <v>129</v>
      </c>
      <c r="L4026" s="1" t="s">
        <v>299</v>
      </c>
      <c r="M4026" s="1" t="s">
        <v>19888</v>
      </c>
      <c r="N4026" s="1" t="s">
        <v>19889</v>
      </c>
      <c r="O4026" s="1" t="s">
        <v>122</v>
      </c>
      <c r="P4026" s="1" t="s">
        <v>266</v>
      </c>
      <c r="Q4026" s="1" t="s">
        <v>283</v>
      </c>
      <c r="R4026" s="1" t="s">
        <v>19890</v>
      </c>
      <c r="S4026" s="1" t="s">
        <v>19769</v>
      </c>
      <c r="U4026" s="1" t="s">
        <v>17080</v>
      </c>
      <c r="V4026" s="18">
        <v>0</v>
      </c>
      <c r="W4026" s="18">
        <v>0</v>
      </c>
      <c r="X4026" s="18">
        <v>0</v>
      </c>
    </row>
    <row r="4027" spans="1:24" hidden="1" x14ac:dyDescent="0.2">
      <c r="A4027" s="1" t="s">
        <v>19891</v>
      </c>
      <c r="B4027" s="1" t="s">
        <v>132</v>
      </c>
      <c r="C4027" s="1" t="s">
        <v>309</v>
      </c>
      <c r="D4027" s="1" t="s">
        <v>374</v>
      </c>
      <c r="E4027" s="1" t="s">
        <v>284</v>
      </c>
      <c r="F4027" s="1" t="s">
        <v>442</v>
      </c>
      <c r="G4027" s="1" t="s">
        <v>116</v>
      </c>
      <c r="H4027" s="1" t="s">
        <v>40</v>
      </c>
      <c r="I4027" s="1" t="s">
        <v>117</v>
      </c>
      <c r="J4027" s="1" t="s">
        <v>81</v>
      </c>
      <c r="K4027" s="1" t="s">
        <v>111</v>
      </c>
      <c r="L4027" s="1" t="s">
        <v>8963</v>
      </c>
      <c r="M4027" s="1" t="s">
        <v>19892</v>
      </c>
      <c r="N4027" s="1" t="s">
        <v>19893</v>
      </c>
      <c r="O4027" s="1" t="s">
        <v>122</v>
      </c>
      <c r="P4027" s="1" t="s">
        <v>199</v>
      </c>
      <c r="Q4027" s="1" t="s">
        <v>115</v>
      </c>
      <c r="R4027" s="1" t="s">
        <v>19894</v>
      </c>
      <c r="S4027" s="1" t="s">
        <v>19769</v>
      </c>
      <c r="T4027" s="1" t="s">
        <v>19895</v>
      </c>
      <c r="V4027" s="18">
        <v>0.14765046296296297</v>
      </c>
      <c r="W4027" s="18">
        <v>0.15484953703703705</v>
      </c>
      <c r="X4027" s="18">
        <v>7.1990740740740739E-3</v>
      </c>
    </row>
    <row r="4028" spans="1:24" hidden="1" x14ac:dyDescent="0.2">
      <c r="A4028" s="1" t="s">
        <v>19896</v>
      </c>
      <c r="B4028" s="1" t="s">
        <v>124</v>
      </c>
      <c r="C4028" s="1" t="s">
        <v>19</v>
      </c>
      <c r="D4028" s="1" t="s">
        <v>277</v>
      </c>
      <c r="E4028" s="1" t="s">
        <v>62</v>
      </c>
      <c r="F4028" s="1" t="s">
        <v>125</v>
      </c>
      <c r="G4028" s="1" t="s">
        <v>123</v>
      </c>
      <c r="H4028" s="1" t="s">
        <v>50</v>
      </c>
      <c r="I4028" s="1" t="s">
        <v>109</v>
      </c>
      <c r="J4028" s="1" t="s">
        <v>80</v>
      </c>
      <c r="K4028" s="1" t="s">
        <v>121</v>
      </c>
      <c r="L4028" s="1" t="s">
        <v>19897</v>
      </c>
      <c r="M4028" s="1" t="s">
        <v>19898</v>
      </c>
      <c r="N4028" s="1" t="s">
        <v>19898</v>
      </c>
      <c r="O4028" s="1" t="s">
        <v>122</v>
      </c>
      <c r="P4028" s="1" t="s">
        <v>266</v>
      </c>
      <c r="Q4028" s="1" t="s">
        <v>267</v>
      </c>
      <c r="R4028" s="1" t="s">
        <v>19899</v>
      </c>
      <c r="S4028" s="1" t="s">
        <v>19769</v>
      </c>
      <c r="T4028" s="1" t="s">
        <v>19900</v>
      </c>
      <c r="U4028" s="1" t="s">
        <v>19901</v>
      </c>
      <c r="V4028" s="18">
        <v>0.14969907407407407</v>
      </c>
      <c r="W4028" s="18">
        <v>0.15745370370370371</v>
      </c>
      <c r="X4028" s="18">
        <v>7.7546296296296295E-3</v>
      </c>
    </row>
    <row r="4029" spans="1:24" x14ac:dyDescent="0.2">
      <c r="A4029" s="1" t="s">
        <v>19902</v>
      </c>
      <c r="B4029" s="1" t="s">
        <v>112</v>
      </c>
      <c r="C4029" s="1" t="s">
        <v>18</v>
      </c>
      <c r="D4029" s="1" t="s">
        <v>18</v>
      </c>
      <c r="E4029" s="1" t="s">
        <v>60</v>
      </c>
      <c r="F4029" s="1" t="s">
        <v>445</v>
      </c>
      <c r="G4029" s="1" t="s">
        <v>110</v>
      </c>
      <c r="H4029" s="1" t="s">
        <v>50</v>
      </c>
      <c r="I4029" s="1" t="s">
        <v>109</v>
      </c>
      <c r="J4029" s="1" t="s">
        <v>81</v>
      </c>
      <c r="K4029" s="1" t="s">
        <v>111</v>
      </c>
      <c r="L4029" s="1" t="s">
        <v>19903</v>
      </c>
      <c r="M4029" s="1" t="s">
        <v>19904</v>
      </c>
      <c r="N4029" s="1" t="s">
        <v>19905</v>
      </c>
      <c r="O4029" s="1" t="s">
        <v>122</v>
      </c>
      <c r="P4029" s="1" t="s">
        <v>266</v>
      </c>
      <c r="Q4029" s="1" t="s">
        <v>267</v>
      </c>
      <c r="R4029" s="1" t="s">
        <v>19906</v>
      </c>
      <c r="S4029" s="1" t="s">
        <v>19769</v>
      </c>
      <c r="T4029" s="1" t="s">
        <v>19903</v>
      </c>
      <c r="U4029" s="1" t="s">
        <v>19907</v>
      </c>
      <c r="V4029" s="18">
        <v>1.7939814814814815E-2</v>
      </c>
      <c r="W4029" s="18">
        <v>1.8379629629629631E-2</v>
      </c>
      <c r="X4029" s="18">
        <v>4.3981481481481481E-4</v>
      </c>
    </row>
    <row r="4030" spans="1:24" hidden="1" x14ac:dyDescent="0.2">
      <c r="A4030" s="1" t="s">
        <v>19908</v>
      </c>
      <c r="B4030" s="1" t="s">
        <v>132</v>
      </c>
      <c r="C4030" s="1" t="s">
        <v>256</v>
      </c>
      <c r="D4030" s="1" t="s">
        <v>374</v>
      </c>
      <c r="E4030" s="1" t="s">
        <v>302</v>
      </c>
      <c r="F4030" s="1" t="s">
        <v>442</v>
      </c>
      <c r="G4030" s="1" t="s">
        <v>116</v>
      </c>
      <c r="H4030" s="1" t="s">
        <v>40</v>
      </c>
      <c r="I4030" s="1" t="s">
        <v>117</v>
      </c>
      <c r="J4030" s="1" t="s">
        <v>81</v>
      </c>
      <c r="K4030" s="1" t="s">
        <v>129</v>
      </c>
      <c r="L4030" s="1" t="s">
        <v>264</v>
      </c>
      <c r="M4030" s="1" t="s">
        <v>19909</v>
      </c>
      <c r="N4030" s="1" t="s">
        <v>19910</v>
      </c>
      <c r="O4030" s="1" t="s">
        <v>122</v>
      </c>
      <c r="P4030" s="1" t="s">
        <v>199</v>
      </c>
      <c r="Q4030" s="1" t="s">
        <v>115</v>
      </c>
      <c r="R4030" s="1" t="s">
        <v>19911</v>
      </c>
      <c r="S4030" s="1" t="s">
        <v>19769</v>
      </c>
      <c r="T4030" s="1" t="s">
        <v>19912</v>
      </c>
      <c r="U4030" s="1" t="s">
        <v>324</v>
      </c>
      <c r="V4030" s="18">
        <v>2.7627314814814816E-2</v>
      </c>
      <c r="W4030" s="18">
        <v>3.125E-2</v>
      </c>
      <c r="X4030" s="18">
        <v>3.6226851851851854E-3</v>
      </c>
    </row>
    <row r="4031" spans="1:24" hidden="1" x14ac:dyDescent="0.2">
      <c r="A4031" s="1" t="s">
        <v>19913</v>
      </c>
      <c r="B4031" s="1" t="s">
        <v>132</v>
      </c>
      <c r="C4031" s="1" t="s">
        <v>256</v>
      </c>
      <c r="D4031" s="1" t="s">
        <v>257</v>
      </c>
      <c r="E4031" s="1" t="s">
        <v>258</v>
      </c>
      <c r="F4031" s="1" t="s">
        <v>219</v>
      </c>
      <c r="G4031" s="1" t="s">
        <v>116</v>
      </c>
      <c r="H4031" s="1" t="s">
        <v>40</v>
      </c>
      <c r="I4031" s="1" t="s">
        <v>117</v>
      </c>
      <c r="J4031" s="1" t="s">
        <v>81</v>
      </c>
      <c r="K4031" s="1" t="s">
        <v>388</v>
      </c>
      <c r="L4031" s="1" t="s">
        <v>8228</v>
      </c>
      <c r="M4031" s="1" t="s">
        <v>19914</v>
      </c>
      <c r="N4031" s="1" t="s">
        <v>19915</v>
      </c>
      <c r="O4031" s="1" t="s">
        <v>122</v>
      </c>
      <c r="P4031" s="1" t="s">
        <v>199</v>
      </c>
      <c r="Q4031" s="1" t="s">
        <v>115</v>
      </c>
      <c r="R4031" s="1" t="s">
        <v>19916</v>
      </c>
      <c r="S4031" s="1" t="s">
        <v>19769</v>
      </c>
      <c r="T4031" s="1" t="s">
        <v>19917</v>
      </c>
      <c r="V4031" s="18">
        <v>0.11947916666666666</v>
      </c>
      <c r="W4031" s="18">
        <v>0.17878472222222222</v>
      </c>
      <c r="X4031" s="18">
        <v>5.9305555555555556E-2</v>
      </c>
    </row>
    <row r="4032" spans="1:24" x14ac:dyDescent="0.2">
      <c r="A4032" s="1" t="s">
        <v>19918</v>
      </c>
      <c r="B4032" s="1" t="s">
        <v>112</v>
      </c>
      <c r="C4032" s="1" t="s">
        <v>18</v>
      </c>
      <c r="D4032" s="1" t="s">
        <v>18</v>
      </c>
      <c r="E4032" s="1" t="s">
        <v>499</v>
      </c>
      <c r="F4032" s="1" t="s">
        <v>1770</v>
      </c>
      <c r="G4032" s="1" t="s">
        <v>110</v>
      </c>
      <c r="H4032" s="1" t="s">
        <v>50</v>
      </c>
      <c r="I4032" s="1" t="s">
        <v>109</v>
      </c>
      <c r="J4032" s="1" t="s">
        <v>81</v>
      </c>
      <c r="K4032" s="1" t="s">
        <v>111</v>
      </c>
      <c r="L4032" s="1" t="s">
        <v>19919</v>
      </c>
      <c r="M4032" s="1" t="s">
        <v>19920</v>
      </c>
      <c r="N4032" s="1" t="s">
        <v>19921</v>
      </c>
      <c r="O4032" s="1" t="s">
        <v>122</v>
      </c>
      <c r="P4032" s="1" t="s">
        <v>266</v>
      </c>
      <c r="Q4032" s="1" t="s">
        <v>267</v>
      </c>
      <c r="R4032" s="1" t="s">
        <v>19922</v>
      </c>
      <c r="S4032" s="1" t="s">
        <v>19769</v>
      </c>
      <c r="T4032" s="1" t="s">
        <v>6891</v>
      </c>
      <c r="U4032" s="1" t="s">
        <v>6891</v>
      </c>
      <c r="V4032" s="18">
        <v>0</v>
      </c>
      <c r="W4032" s="18">
        <v>0.16792824074074075</v>
      </c>
      <c r="X4032" s="18">
        <v>0.16792824074074075</v>
      </c>
    </row>
    <row r="4033" spans="1:24" x14ac:dyDescent="0.2">
      <c r="A4033" s="1" t="s">
        <v>19923</v>
      </c>
      <c r="B4033" s="1" t="s">
        <v>112</v>
      </c>
      <c r="C4033" s="1" t="s">
        <v>18</v>
      </c>
      <c r="D4033" s="1" t="s">
        <v>18</v>
      </c>
      <c r="E4033" s="1" t="s">
        <v>499</v>
      </c>
      <c r="F4033" s="1" t="s">
        <v>1770</v>
      </c>
      <c r="G4033" s="1" t="s">
        <v>110</v>
      </c>
      <c r="H4033" s="1" t="s">
        <v>50</v>
      </c>
      <c r="I4033" s="1" t="s">
        <v>109</v>
      </c>
      <c r="J4033" s="1" t="s">
        <v>81</v>
      </c>
      <c r="K4033" s="1" t="s">
        <v>111</v>
      </c>
      <c r="L4033" s="1" t="s">
        <v>19924</v>
      </c>
      <c r="M4033" s="1" t="s">
        <v>19925</v>
      </c>
      <c r="N4033" s="1" t="s">
        <v>19926</v>
      </c>
      <c r="O4033" s="1" t="s">
        <v>122</v>
      </c>
      <c r="P4033" s="1" t="s">
        <v>266</v>
      </c>
      <c r="Q4033" s="1" t="s">
        <v>267</v>
      </c>
      <c r="R4033" s="1" t="s">
        <v>19927</v>
      </c>
      <c r="S4033" s="1" t="s">
        <v>19769</v>
      </c>
      <c r="T4033" s="1" t="s">
        <v>6115</v>
      </c>
      <c r="U4033" s="1" t="s">
        <v>6891</v>
      </c>
      <c r="V4033" s="18">
        <v>0</v>
      </c>
      <c r="W4033" s="18">
        <v>0.27064814814814814</v>
      </c>
      <c r="X4033" s="18">
        <v>0.27064814814814814</v>
      </c>
    </row>
    <row r="4034" spans="1:24" hidden="1" x14ac:dyDescent="0.2">
      <c r="A4034" s="1" t="s">
        <v>19928</v>
      </c>
      <c r="B4034" s="1" t="s">
        <v>132</v>
      </c>
      <c r="C4034" s="1" t="s">
        <v>309</v>
      </c>
      <c r="D4034" s="1" t="s">
        <v>257</v>
      </c>
      <c r="E4034" s="1" t="s">
        <v>284</v>
      </c>
      <c r="F4034" s="1" t="s">
        <v>471</v>
      </c>
      <c r="G4034" s="1" t="s">
        <v>116</v>
      </c>
      <c r="H4034" s="1" t="s">
        <v>40</v>
      </c>
      <c r="I4034" s="1" t="s">
        <v>117</v>
      </c>
      <c r="J4034" s="1" t="s">
        <v>81</v>
      </c>
      <c r="K4034" s="1" t="s">
        <v>362</v>
      </c>
      <c r="L4034" s="1" t="s">
        <v>19929</v>
      </c>
      <c r="M4034" s="1" t="s">
        <v>19930</v>
      </c>
      <c r="N4034" s="1" t="s">
        <v>19931</v>
      </c>
      <c r="O4034" s="1" t="s">
        <v>122</v>
      </c>
      <c r="P4034" s="1" t="s">
        <v>199</v>
      </c>
      <c r="Q4034" s="1" t="s">
        <v>115</v>
      </c>
      <c r="R4034" s="1" t="s">
        <v>19932</v>
      </c>
      <c r="S4034" s="1" t="s">
        <v>19769</v>
      </c>
      <c r="T4034" s="1" t="s">
        <v>19933</v>
      </c>
      <c r="V4034" s="18">
        <v>0.13931712962962964</v>
      </c>
      <c r="W4034" s="18">
        <v>0.1479398148148148</v>
      </c>
      <c r="X4034" s="18">
        <v>8.6226851851851846E-3</v>
      </c>
    </row>
    <row r="4035" spans="1:24" hidden="1" x14ac:dyDescent="0.2">
      <c r="A4035" s="1" t="s">
        <v>19934</v>
      </c>
      <c r="B4035" s="1" t="s">
        <v>132</v>
      </c>
      <c r="C4035" s="1" t="s">
        <v>309</v>
      </c>
      <c r="D4035" s="1" t="s">
        <v>257</v>
      </c>
      <c r="E4035" s="1" t="s">
        <v>271</v>
      </c>
      <c r="F4035" s="1" t="s">
        <v>471</v>
      </c>
      <c r="G4035" s="1" t="s">
        <v>116</v>
      </c>
      <c r="H4035" s="1" t="s">
        <v>40</v>
      </c>
      <c r="I4035" s="1" t="s">
        <v>117</v>
      </c>
      <c r="J4035" s="1" t="s">
        <v>81</v>
      </c>
      <c r="K4035" s="1" t="s">
        <v>430</v>
      </c>
      <c r="L4035" s="1" t="s">
        <v>4621</v>
      </c>
      <c r="M4035" s="1" t="s">
        <v>19935</v>
      </c>
      <c r="N4035" s="1" t="s">
        <v>19936</v>
      </c>
      <c r="O4035" s="1" t="s">
        <v>122</v>
      </c>
      <c r="P4035" s="1" t="s">
        <v>266</v>
      </c>
      <c r="Q4035" s="1" t="s">
        <v>443</v>
      </c>
      <c r="R4035" s="1" t="s">
        <v>19937</v>
      </c>
      <c r="S4035" s="1" t="s">
        <v>19769</v>
      </c>
      <c r="T4035" s="1" t="s">
        <v>19938</v>
      </c>
      <c r="U4035" s="1" t="s">
        <v>262</v>
      </c>
      <c r="V4035" s="18">
        <v>6.4004629629629628E-3</v>
      </c>
      <c r="W4035" s="18">
        <v>1.2569444444444444E-2</v>
      </c>
      <c r="X4035" s="18">
        <v>6.1689814814814819E-3</v>
      </c>
    </row>
    <row r="4036" spans="1:24" x14ac:dyDescent="0.2">
      <c r="A4036" s="1" t="s">
        <v>19939</v>
      </c>
      <c r="B4036" s="1" t="s">
        <v>112</v>
      </c>
      <c r="C4036" s="1" t="s">
        <v>19</v>
      </c>
      <c r="D4036" s="1" t="s">
        <v>373</v>
      </c>
      <c r="E4036" s="1" t="s">
        <v>62</v>
      </c>
      <c r="F4036" s="1" t="s">
        <v>133</v>
      </c>
      <c r="G4036" s="1" t="s">
        <v>116</v>
      </c>
      <c r="H4036" s="1" t="s">
        <v>50</v>
      </c>
      <c r="I4036" s="1" t="s">
        <v>109</v>
      </c>
      <c r="J4036" s="1" t="s">
        <v>81</v>
      </c>
      <c r="K4036" s="1" t="s">
        <v>121</v>
      </c>
      <c r="L4036" s="1" t="s">
        <v>19940</v>
      </c>
      <c r="M4036" s="1" t="s">
        <v>19941</v>
      </c>
      <c r="N4036" s="1" t="s">
        <v>19942</v>
      </c>
      <c r="O4036" s="1" t="s">
        <v>122</v>
      </c>
      <c r="P4036" s="1" t="s">
        <v>266</v>
      </c>
      <c r="Q4036" s="1" t="s">
        <v>267</v>
      </c>
      <c r="R4036" s="1" t="s">
        <v>19943</v>
      </c>
      <c r="S4036" s="1" t="s">
        <v>19769</v>
      </c>
      <c r="T4036" s="1" t="s">
        <v>19944</v>
      </c>
      <c r="U4036" s="1" t="s">
        <v>19945</v>
      </c>
      <c r="V4036" s="18">
        <v>3.2303240740740743E-2</v>
      </c>
      <c r="W4036" s="18">
        <v>3.8738425925925926E-2</v>
      </c>
      <c r="X4036" s="18">
        <v>6.4351851851851853E-3</v>
      </c>
    </row>
    <row r="4037" spans="1:24" x14ac:dyDescent="0.2">
      <c r="A4037" s="1" t="s">
        <v>19946</v>
      </c>
      <c r="B4037" s="1" t="s">
        <v>132</v>
      </c>
      <c r="C4037" s="1" t="s">
        <v>21</v>
      </c>
      <c r="D4037" s="1" t="s">
        <v>311</v>
      </c>
      <c r="E4037" s="1" t="s">
        <v>498</v>
      </c>
      <c r="F4037" s="1" t="s">
        <v>145</v>
      </c>
      <c r="G4037" s="1" t="s">
        <v>116</v>
      </c>
      <c r="H4037" s="1" t="s">
        <v>50</v>
      </c>
      <c r="I4037" s="1" t="s">
        <v>109</v>
      </c>
      <c r="J4037" s="1" t="s">
        <v>81</v>
      </c>
      <c r="K4037" s="1" t="s">
        <v>121</v>
      </c>
      <c r="L4037" s="1" t="s">
        <v>19947</v>
      </c>
      <c r="M4037" s="1" t="s">
        <v>19948</v>
      </c>
      <c r="N4037" s="1" t="s">
        <v>19949</v>
      </c>
      <c r="O4037" s="1" t="s">
        <v>122</v>
      </c>
      <c r="P4037" s="1" t="s">
        <v>266</v>
      </c>
      <c r="Q4037" s="1" t="s">
        <v>343</v>
      </c>
      <c r="R4037" s="1" t="s">
        <v>19950</v>
      </c>
      <c r="S4037" s="1" t="s">
        <v>19769</v>
      </c>
      <c r="T4037" s="1" t="s">
        <v>19951</v>
      </c>
      <c r="U4037" s="1" t="s">
        <v>19952</v>
      </c>
      <c r="V4037" s="18">
        <v>0.61033564814814811</v>
      </c>
      <c r="W4037" s="18">
        <v>0.66089120370370369</v>
      </c>
      <c r="X4037" s="18">
        <v>5.0555555555555555E-2</v>
      </c>
    </row>
    <row r="4038" spans="1:24" hidden="1" x14ac:dyDescent="0.2">
      <c r="A4038" s="1" t="s">
        <v>19953</v>
      </c>
      <c r="B4038" s="1" t="s">
        <v>124</v>
      </c>
      <c r="C4038" s="1" t="s">
        <v>18</v>
      </c>
      <c r="D4038" s="1" t="s">
        <v>277</v>
      </c>
      <c r="E4038" s="1" t="s">
        <v>57</v>
      </c>
      <c r="F4038" s="1" t="s">
        <v>125</v>
      </c>
      <c r="G4038" s="1" t="s">
        <v>123</v>
      </c>
      <c r="H4038" s="1" t="s">
        <v>50</v>
      </c>
      <c r="I4038" s="1" t="s">
        <v>109</v>
      </c>
      <c r="J4038" s="1" t="s">
        <v>80</v>
      </c>
      <c r="K4038" s="1" t="s">
        <v>121</v>
      </c>
      <c r="L4038" s="1" t="s">
        <v>19954</v>
      </c>
      <c r="M4038" s="1" t="s">
        <v>19955</v>
      </c>
      <c r="N4038" s="1" t="s">
        <v>19955</v>
      </c>
      <c r="O4038" s="1" t="s">
        <v>122</v>
      </c>
      <c r="P4038" s="1" t="s">
        <v>278</v>
      </c>
      <c r="Q4038" s="1" t="s">
        <v>278</v>
      </c>
      <c r="R4038" s="1" t="s">
        <v>19956</v>
      </c>
      <c r="S4038" s="1" t="s">
        <v>19769</v>
      </c>
      <c r="T4038" s="1" t="s">
        <v>19957</v>
      </c>
      <c r="U4038" s="1" t="s">
        <v>19958</v>
      </c>
      <c r="V4038" s="18">
        <v>9.6192129629629627E-2</v>
      </c>
      <c r="W4038" s="18">
        <v>9.7754629629629636E-2</v>
      </c>
      <c r="X4038" s="18">
        <v>1.5625000000000001E-3</v>
      </c>
    </row>
    <row r="4039" spans="1:24" hidden="1" x14ac:dyDescent="0.2">
      <c r="A4039" s="1" t="s">
        <v>19959</v>
      </c>
      <c r="B4039" s="1" t="s">
        <v>173</v>
      </c>
      <c r="C4039" s="1" t="s">
        <v>242</v>
      </c>
      <c r="D4039" s="1" t="s">
        <v>251</v>
      </c>
      <c r="E4039" s="1" t="s">
        <v>352</v>
      </c>
      <c r="F4039" s="1" t="s">
        <v>389</v>
      </c>
      <c r="G4039" s="1" t="s">
        <v>110</v>
      </c>
      <c r="H4039" s="1" t="s">
        <v>50</v>
      </c>
      <c r="I4039" s="1" t="s">
        <v>109</v>
      </c>
      <c r="J4039" s="1" t="s">
        <v>4186</v>
      </c>
      <c r="K4039" s="1" t="s">
        <v>114</v>
      </c>
      <c r="L4039" s="1" t="s">
        <v>19960</v>
      </c>
      <c r="M4039" s="1" t="s">
        <v>19961</v>
      </c>
      <c r="N4039" s="1" t="s">
        <v>19962</v>
      </c>
      <c r="O4039" s="1" t="s">
        <v>122</v>
      </c>
      <c r="P4039" s="1" t="s">
        <v>246</v>
      </c>
      <c r="Q4039" s="1" t="s">
        <v>247</v>
      </c>
      <c r="R4039" s="1" t="s">
        <v>19963</v>
      </c>
      <c r="S4039" s="1" t="s">
        <v>19769</v>
      </c>
      <c r="T4039" s="1" t="s">
        <v>6640</v>
      </c>
      <c r="U4039" s="1" t="s">
        <v>973</v>
      </c>
      <c r="V4039" s="18">
        <v>0</v>
      </c>
      <c r="W4039" s="18">
        <v>0</v>
      </c>
      <c r="X4039" s="18">
        <v>0</v>
      </c>
    </row>
    <row r="4040" spans="1:24" hidden="1" x14ac:dyDescent="0.2">
      <c r="A4040" s="1" t="s">
        <v>19964</v>
      </c>
      <c r="B4040" s="1" t="s">
        <v>132</v>
      </c>
      <c r="C4040" s="1" t="s">
        <v>309</v>
      </c>
      <c r="D4040" s="1" t="s">
        <v>257</v>
      </c>
      <c r="E4040" s="1" t="s">
        <v>271</v>
      </c>
      <c r="F4040" s="1" t="s">
        <v>219</v>
      </c>
      <c r="G4040" s="1" t="s">
        <v>116</v>
      </c>
      <c r="H4040" s="1" t="s">
        <v>40</v>
      </c>
      <c r="I4040" s="1" t="s">
        <v>117</v>
      </c>
      <c r="J4040" s="1" t="s">
        <v>81</v>
      </c>
      <c r="K4040" s="1" t="s">
        <v>129</v>
      </c>
      <c r="L4040" s="1" t="s">
        <v>314</v>
      </c>
      <c r="M4040" s="1" t="s">
        <v>19965</v>
      </c>
      <c r="N4040" s="1" t="s">
        <v>19966</v>
      </c>
      <c r="O4040" s="1" t="s">
        <v>122</v>
      </c>
      <c r="P4040" s="1" t="s">
        <v>266</v>
      </c>
      <c r="Q4040" s="1" t="s">
        <v>274</v>
      </c>
      <c r="R4040" s="1" t="s">
        <v>19967</v>
      </c>
      <c r="S4040" s="1" t="s">
        <v>19769</v>
      </c>
      <c r="T4040" s="1" t="s">
        <v>19968</v>
      </c>
      <c r="U4040" s="1" t="s">
        <v>262</v>
      </c>
      <c r="V4040" s="18">
        <v>3.8310185185185183E-3</v>
      </c>
      <c r="W4040" s="18">
        <v>0.12775462962962963</v>
      </c>
      <c r="X4040" s="18">
        <v>0.12392361111111111</v>
      </c>
    </row>
    <row r="4041" spans="1:24" x14ac:dyDescent="0.2">
      <c r="A4041" s="1" t="s">
        <v>19969</v>
      </c>
      <c r="B4041" s="1" t="s">
        <v>112</v>
      </c>
      <c r="C4041" s="1" t="s">
        <v>18</v>
      </c>
      <c r="D4041" s="1" t="s">
        <v>18</v>
      </c>
      <c r="E4041" s="1" t="s">
        <v>60</v>
      </c>
      <c r="F4041" s="1" t="s">
        <v>445</v>
      </c>
      <c r="G4041" s="1" t="s">
        <v>110</v>
      </c>
      <c r="H4041" s="1" t="s">
        <v>50</v>
      </c>
      <c r="I4041" s="1" t="s">
        <v>109</v>
      </c>
      <c r="J4041" s="1" t="s">
        <v>81</v>
      </c>
      <c r="K4041" s="1" t="s">
        <v>111</v>
      </c>
      <c r="L4041" s="1" t="s">
        <v>19970</v>
      </c>
      <c r="M4041" s="1" t="s">
        <v>19971</v>
      </c>
      <c r="N4041" s="1" t="s">
        <v>19972</v>
      </c>
      <c r="O4041" s="1" t="s">
        <v>122</v>
      </c>
      <c r="P4041" s="1" t="s">
        <v>266</v>
      </c>
      <c r="Q4041" s="1" t="s">
        <v>267</v>
      </c>
      <c r="R4041" s="1" t="s">
        <v>19973</v>
      </c>
      <c r="S4041" s="1" t="s">
        <v>19769</v>
      </c>
      <c r="T4041" s="1" t="s">
        <v>19974</v>
      </c>
      <c r="U4041" s="1" t="s">
        <v>19975</v>
      </c>
      <c r="V4041" s="18">
        <v>1.811076388888889</v>
      </c>
      <c r="W4041" s="18">
        <v>1.8138888888888889</v>
      </c>
      <c r="X4041" s="18">
        <v>2.8124999999999999E-3</v>
      </c>
    </row>
    <row r="4042" spans="1:24" hidden="1" x14ac:dyDescent="0.2">
      <c r="A4042" s="1" t="s">
        <v>19976</v>
      </c>
      <c r="B4042" s="1" t="s">
        <v>164</v>
      </c>
      <c r="C4042" s="1" t="s">
        <v>295</v>
      </c>
      <c r="D4042" s="1" t="s">
        <v>296</v>
      </c>
      <c r="E4042" s="1" t="s">
        <v>297</v>
      </c>
      <c r="F4042" s="1" t="s">
        <v>298</v>
      </c>
      <c r="G4042" s="1" t="s">
        <v>110</v>
      </c>
      <c r="H4042" s="1" t="s">
        <v>50</v>
      </c>
      <c r="I4042" s="1" t="s">
        <v>109</v>
      </c>
      <c r="J4042" s="1" t="s">
        <v>4186</v>
      </c>
      <c r="K4042" s="1" t="s">
        <v>129</v>
      </c>
      <c r="L4042" s="1" t="s">
        <v>19977</v>
      </c>
      <c r="M4042" s="1" t="s">
        <v>19978</v>
      </c>
      <c r="N4042" s="1" t="s">
        <v>19979</v>
      </c>
      <c r="O4042" s="1" t="s">
        <v>122</v>
      </c>
      <c r="P4042" s="1" t="s">
        <v>266</v>
      </c>
      <c r="Q4042" s="1" t="s">
        <v>283</v>
      </c>
      <c r="R4042" s="1" t="s">
        <v>19980</v>
      </c>
      <c r="S4042" s="1" t="s">
        <v>19769</v>
      </c>
      <c r="U4042" s="1" t="s">
        <v>17080</v>
      </c>
      <c r="V4042" s="18">
        <v>0</v>
      </c>
      <c r="W4042" s="18">
        <v>0</v>
      </c>
      <c r="X4042" s="18">
        <v>0</v>
      </c>
    </row>
    <row r="4043" spans="1:24" hidden="1" x14ac:dyDescent="0.2">
      <c r="A4043" s="1" t="s">
        <v>19981</v>
      </c>
      <c r="B4043" s="1" t="s">
        <v>164</v>
      </c>
      <c r="C4043" s="1" t="s">
        <v>295</v>
      </c>
      <c r="D4043" s="1" t="s">
        <v>296</v>
      </c>
      <c r="E4043" s="1" t="s">
        <v>297</v>
      </c>
      <c r="F4043" s="1" t="s">
        <v>298</v>
      </c>
      <c r="G4043" s="1" t="s">
        <v>110</v>
      </c>
      <c r="H4043" s="1" t="s">
        <v>50</v>
      </c>
      <c r="I4043" s="1" t="s">
        <v>109</v>
      </c>
      <c r="J4043" s="1" t="s">
        <v>4186</v>
      </c>
      <c r="K4043" s="1" t="s">
        <v>129</v>
      </c>
      <c r="L4043" s="1" t="s">
        <v>299</v>
      </c>
      <c r="M4043" s="1" t="s">
        <v>19982</v>
      </c>
      <c r="N4043" s="1" t="s">
        <v>19983</v>
      </c>
      <c r="O4043" s="1" t="s">
        <v>122</v>
      </c>
      <c r="P4043" s="1" t="s">
        <v>266</v>
      </c>
      <c r="Q4043" s="1" t="s">
        <v>283</v>
      </c>
      <c r="R4043" s="1" t="s">
        <v>19984</v>
      </c>
      <c r="S4043" s="1" t="s">
        <v>19769</v>
      </c>
      <c r="V4043" s="18">
        <v>0</v>
      </c>
      <c r="W4043" s="18">
        <v>0</v>
      </c>
      <c r="X4043" s="18">
        <v>0</v>
      </c>
    </row>
    <row r="4044" spans="1:24" hidden="1" x14ac:dyDescent="0.2">
      <c r="A4044" s="1" t="s">
        <v>19985</v>
      </c>
      <c r="B4044" s="1" t="s">
        <v>173</v>
      </c>
      <c r="C4044" s="1" t="s">
        <v>242</v>
      </c>
      <c r="D4044" s="1" t="s">
        <v>251</v>
      </c>
      <c r="E4044" s="1" t="s">
        <v>281</v>
      </c>
      <c r="F4044" s="1" t="s">
        <v>282</v>
      </c>
      <c r="G4044" s="1" t="s">
        <v>110</v>
      </c>
      <c r="H4044" s="1" t="s">
        <v>50</v>
      </c>
      <c r="I4044" s="1" t="s">
        <v>109</v>
      </c>
      <c r="J4044" s="1" t="s">
        <v>4186</v>
      </c>
      <c r="K4044" s="1" t="s">
        <v>114</v>
      </c>
      <c r="L4044" s="1" t="s">
        <v>19510</v>
      </c>
      <c r="M4044" s="1" t="s">
        <v>19986</v>
      </c>
      <c r="N4044" s="1" t="s">
        <v>19987</v>
      </c>
      <c r="O4044" s="1" t="s">
        <v>122</v>
      </c>
      <c r="P4044" s="1" t="s">
        <v>266</v>
      </c>
      <c r="Q4044" s="1" t="s">
        <v>283</v>
      </c>
      <c r="R4044" s="1" t="s">
        <v>19988</v>
      </c>
      <c r="S4044" s="1" t="s">
        <v>19769</v>
      </c>
      <c r="T4044" s="1" t="s">
        <v>19989</v>
      </c>
      <c r="U4044" s="1" t="s">
        <v>6126</v>
      </c>
      <c r="V4044" s="18">
        <v>0</v>
      </c>
      <c r="W4044" s="18">
        <v>0</v>
      </c>
      <c r="X4044" s="18">
        <v>0</v>
      </c>
    </row>
    <row r="4045" spans="1:24" x14ac:dyDescent="0.2">
      <c r="A4045" s="1" t="s">
        <v>19990</v>
      </c>
      <c r="B4045" s="1" t="s">
        <v>115</v>
      </c>
      <c r="C4045" s="1" t="s">
        <v>13</v>
      </c>
      <c r="D4045" s="1" t="s">
        <v>243</v>
      </c>
      <c r="E4045" s="1" t="s">
        <v>37</v>
      </c>
      <c r="F4045" s="1" t="s">
        <v>405</v>
      </c>
      <c r="G4045" s="1" t="s">
        <v>116</v>
      </c>
      <c r="H4045" s="1" t="s">
        <v>40</v>
      </c>
      <c r="I4045" s="1" t="s">
        <v>117</v>
      </c>
      <c r="J4045" s="1" t="s">
        <v>81</v>
      </c>
      <c r="K4045" s="1" t="s">
        <v>13977</v>
      </c>
      <c r="L4045" s="1" t="s">
        <v>19991</v>
      </c>
      <c r="M4045" s="1" t="s">
        <v>19992</v>
      </c>
      <c r="N4045" s="1" t="s">
        <v>19993</v>
      </c>
      <c r="O4045" s="1" t="s">
        <v>122</v>
      </c>
      <c r="P4045" s="1" t="s">
        <v>266</v>
      </c>
      <c r="Q4045" s="1" t="s">
        <v>341</v>
      </c>
      <c r="R4045" s="1" t="s">
        <v>19994</v>
      </c>
      <c r="S4045" s="1" t="s">
        <v>19769</v>
      </c>
      <c r="T4045" s="1" t="s">
        <v>19995</v>
      </c>
      <c r="U4045" s="1" t="s">
        <v>19996</v>
      </c>
      <c r="V4045" s="18">
        <v>1.3674305555555555</v>
      </c>
      <c r="W4045" s="18">
        <v>1.372800925925926</v>
      </c>
      <c r="X4045" s="18">
        <v>5.37037037037037E-3</v>
      </c>
    </row>
    <row r="4046" spans="1:24" hidden="1" x14ac:dyDescent="0.2">
      <c r="A4046" s="1" t="s">
        <v>19997</v>
      </c>
      <c r="B4046" s="1" t="s">
        <v>132</v>
      </c>
      <c r="C4046" s="1" t="s">
        <v>251</v>
      </c>
      <c r="D4046" s="1" t="s">
        <v>374</v>
      </c>
      <c r="E4046" s="1" t="s">
        <v>297</v>
      </c>
      <c r="F4046" s="1" t="s">
        <v>442</v>
      </c>
      <c r="G4046" s="1" t="s">
        <v>116</v>
      </c>
      <c r="H4046" s="1" t="s">
        <v>40</v>
      </c>
      <c r="I4046" s="1" t="s">
        <v>117</v>
      </c>
      <c r="J4046" s="1" t="s">
        <v>81</v>
      </c>
      <c r="K4046" s="1" t="s">
        <v>129</v>
      </c>
      <c r="L4046" s="1" t="s">
        <v>19674</v>
      </c>
      <c r="M4046" s="1" t="s">
        <v>19998</v>
      </c>
      <c r="N4046" s="1" t="s">
        <v>19999</v>
      </c>
      <c r="O4046" s="1" t="s">
        <v>122</v>
      </c>
      <c r="P4046" s="1" t="s">
        <v>266</v>
      </c>
      <c r="Q4046" s="1" t="s">
        <v>283</v>
      </c>
      <c r="R4046" s="1" t="s">
        <v>20000</v>
      </c>
      <c r="S4046" s="1" t="s">
        <v>19769</v>
      </c>
      <c r="T4046" s="1" t="s">
        <v>20001</v>
      </c>
      <c r="U4046" s="1" t="s">
        <v>262</v>
      </c>
      <c r="V4046" s="18">
        <v>3.449074074074074E-3</v>
      </c>
      <c r="W4046" s="18">
        <v>1.5185185185185185E-2</v>
      </c>
      <c r="X4046" s="18">
        <v>1.173611111111111E-2</v>
      </c>
    </row>
    <row r="4047" spans="1:24" hidden="1" x14ac:dyDescent="0.2">
      <c r="A4047" s="1" t="s">
        <v>20002</v>
      </c>
      <c r="B4047" s="1" t="s">
        <v>132</v>
      </c>
      <c r="C4047" s="1" t="s">
        <v>256</v>
      </c>
      <c r="D4047" s="1" t="s">
        <v>257</v>
      </c>
      <c r="E4047" s="1" t="s">
        <v>263</v>
      </c>
      <c r="F4047" s="1" t="s">
        <v>219</v>
      </c>
      <c r="G4047" s="1" t="s">
        <v>116</v>
      </c>
      <c r="H4047" s="1" t="s">
        <v>40</v>
      </c>
      <c r="I4047" s="1" t="s">
        <v>117</v>
      </c>
      <c r="J4047" s="1" t="s">
        <v>81</v>
      </c>
      <c r="K4047" s="1" t="s">
        <v>129</v>
      </c>
      <c r="L4047" s="1" t="s">
        <v>314</v>
      </c>
      <c r="M4047" s="1" t="s">
        <v>20003</v>
      </c>
      <c r="N4047" s="1" t="s">
        <v>20004</v>
      </c>
      <c r="O4047" s="1" t="s">
        <v>122</v>
      </c>
      <c r="P4047" s="1" t="s">
        <v>199</v>
      </c>
      <c r="Q4047" s="1" t="s">
        <v>115</v>
      </c>
      <c r="R4047" s="1" t="s">
        <v>20005</v>
      </c>
      <c r="S4047" s="1" t="s">
        <v>19769</v>
      </c>
      <c r="T4047" s="1" t="s">
        <v>20006</v>
      </c>
      <c r="U4047" s="1" t="s">
        <v>265</v>
      </c>
      <c r="V4047" s="18">
        <v>0.1819212962962963</v>
      </c>
      <c r="W4047" s="18">
        <v>0.18501157407407406</v>
      </c>
      <c r="X4047" s="18">
        <v>3.0902777777777777E-3</v>
      </c>
    </row>
    <row r="4048" spans="1:24" x14ac:dyDescent="0.2">
      <c r="A4048" s="1" t="s">
        <v>20007</v>
      </c>
      <c r="B4048" s="1" t="s">
        <v>115</v>
      </c>
      <c r="C4048" s="1" t="s">
        <v>13</v>
      </c>
      <c r="D4048" s="1" t="s">
        <v>243</v>
      </c>
      <c r="E4048" s="1" t="s">
        <v>37</v>
      </c>
      <c r="F4048" s="1" t="s">
        <v>191</v>
      </c>
      <c r="G4048" s="1" t="s">
        <v>116</v>
      </c>
      <c r="H4048" s="1" t="s">
        <v>40</v>
      </c>
      <c r="I4048" s="1" t="s">
        <v>117</v>
      </c>
      <c r="J4048" s="1" t="s">
        <v>81</v>
      </c>
      <c r="K4048" s="1" t="s">
        <v>203</v>
      </c>
      <c r="L4048" s="1" t="s">
        <v>20008</v>
      </c>
      <c r="M4048" s="1" t="s">
        <v>20009</v>
      </c>
      <c r="N4048" s="1" t="s">
        <v>20010</v>
      </c>
      <c r="O4048" s="1" t="s">
        <v>122</v>
      </c>
      <c r="P4048" s="1" t="s">
        <v>266</v>
      </c>
      <c r="Q4048" s="1" t="s">
        <v>341</v>
      </c>
      <c r="R4048" s="1" t="s">
        <v>20011</v>
      </c>
      <c r="S4048" s="1" t="s">
        <v>19769</v>
      </c>
      <c r="T4048" s="1" t="s">
        <v>20012</v>
      </c>
      <c r="U4048" s="1" t="s">
        <v>20013</v>
      </c>
      <c r="V4048" s="18">
        <v>4.8032407407407406E-2</v>
      </c>
      <c r="W4048" s="18">
        <v>6.3796296296296295E-2</v>
      </c>
      <c r="X4048" s="18">
        <v>1.576388888888889E-2</v>
      </c>
    </row>
    <row r="4049" spans="1:24" hidden="1" x14ac:dyDescent="0.2">
      <c r="A4049" s="1" t="s">
        <v>20014</v>
      </c>
      <c r="B4049" s="1" t="s">
        <v>132</v>
      </c>
      <c r="C4049" s="1" t="s">
        <v>250</v>
      </c>
      <c r="D4049" s="1" t="s">
        <v>251</v>
      </c>
      <c r="E4049" s="1" t="s">
        <v>263</v>
      </c>
      <c r="F4049" s="1" t="s">
        <v>293</v>
      </c>
      <c r="G4049" s="1" t="s">
        <v>116</v>
      </c>
      <c r="H4049" s="1" t="s">
        <v>40</v>
      </c>
      <c r="I4049" s="1" t="s">
        <v>117</v>
      </c>
      <c r="J4049" s="1" t="s">
        <v>81</v>
      </c>
      <c r="K4049" s="1" t="s">
        <v>129</v>
      </c>
      <c r="L4049" s="1" t="s">
        <v>9120</v>
      </c>
      <c r="M4049" s="1" t="s">
        <v>20015</v>
      </c>
      <c r="N4049" s="1" t="s">
        <v>20016</v>
      </c>
      <c r="O4049" s="1" t="s">
        <v>122</v>
      </c>
      <c r="P4049" s="1" t="s">
        <v>246</v>
      </c>
      <c r="Q4049" s="1" t="s">
        <v>247</v>
      </c>
      <c r="R4049" s="1" t="s">
        <v>20016</v>
      </c>
      <c r="S4049" s="1" t="s">
        <v>19769</v>
      </c>
      <c r="T4049" s="1" t="s">
        <v>9120</v>
      </c>
      <c r="U4049" s="1" t="s">
        <v>334</v>
      </c>
      <c r="V4049" s="18">
        <v>0</v>
      </c>
      <c r="W4049" s="18">
        <v>1.6666666666666668E-3</v>
      </c>
      <c r="X4049" s="18">
        <v>1.6666666666666668E-3</v>
      </c>
    </row>
    <row r="4050" spans="1:24" hidden="1" x14ac:dyDescent="0.2">
      <c r="A4050" s="1" t="s">
        <v>20017</v>
      </c>
      <c r="B4050" s="1" t="s">
        <v>132</v>
      </c>
      <c r="C4050" s="1" t="s">
        <v>250</v>
      </c>
      <c r="D4050" s="1" t="s">
        <v>251</v>
      </c>
      <c r="E4050" s="1" t="s">
        <v>263</v>
      </c>
      <c r="F4050" s="1" t="s">
        <v>293</v>
      </c>
      <c r="G4050" s="1" t="s">
        <v>116</v>
      </c>
      <c r="H4050" s="1" t="s">
        <v>40</v>
      </c>
      <c r="I4050" s="1" t="s">
        <v>117</v>
      </c>
      <c r="J4050" s="1" t="s">
        <v>81</v>
      </c>
      <c r="K4050" s="1" t="s">
        <v>129</v>
      </c>
      <c r="L4050" s="1" t="s">
        <v>386</v>
      </c>
      <c r="M4050" s="1" t="s">
        <v>20018</v>
      </c>
      <c r="N4050" s="1" t="s">
        <v>20019</v>
      </c>
      <c r="O4050" s="1" t="s">
        <v>122</v>
      </c>
      <c r="P4050" s="1" t="s">
        <v>246</v>
      </c>
      <c r="Q4050" s="1" t="s">
        <v>247</v>
      </c>
      <c r="R4050" s="1" t="s">
        <v>20019</v>
      </c>
      <c r="S4050" s="1" t="s">
        <v>19769</v>
      </c>
      <c r="T4050" s="1" t="s">
        <v>386</v>
      </c>
      <c r="U4050" s="1" t="s">
        <v>20020</v>
      </c>
      <c r="V4050" s="18">
        <v>0</v>
      </c>
      <c r="W4050" s="18">
        <v>1.3425925925925925E-3</v>
      </c>
      <c r="X4050" s="18">
        <v>1.3425925925925925E-3</v>
      </c>
    </row>
    <row r="4051" spans="1:24" hidden="1" x14ac:dyDescent="0.2">
      <c r="A4051" s="1" t="s">
        <v>20021</v>
      </c>
      <c r="B4051" s="1" t="s">
        <v>132</v>
      </c>
      <c r="C4051" s="1" t="s">
        <v>250</v>
      </c>
      <c r="D4051" s="1" t="s">
        <v>251</v>
      </c>
      <c r="E4051" s="1" t="s">
        <v>263</v>
      </c>
      <c r="F4051" s="1" t="s">
        <v>293</v>
      </c>
      <c r="G4051" s="1" t="s">
        <v>116</v>
      </c>
      <c r="H4051" s="1" t="s">
        <v>40</v>
      </c>
      <c r="I4051" s="1" t="s">
        <v>117</v>
      </c>
      <c r="J4051" s="1" t="s">
        <v>81</v>
      </c>
      <c r="K4051" s="1" t="s">
        <v>129</v>
      </c>
      <c r="L4051" s="1" t="s">
        <v>9142</v>
      </c>
      <c r="M4051" s="1" t="s">
        <v>20022</v>
      </c>
      <c r="N4051" s="1" t="s">
        <v>20023</v>
      </c>
      <c r="O4051" s="1" t="s">
        <v>122</v>
      </c>
      <c r="P4051" s="1" t="s">
        <v>246</v>
      </c>
      <c r="Q4051" s="1" t="s">
        <v>247</v>
      </c>
      <c r="R4051" s="1" t="s">
        <v>20023</v>
      </c>
      <c r="S4051" s="1" t="s">
        <v>19769</v>
      </c>
      <c r="T4051" s="1" t="s">
        <v>9142</v>
      </c>
      <c r="U4051" s="1" t="s">
        <v>334</v>
      </c>
      <c r="V4051" s="18">
        <v>0</v>
      </c>
      <c r="W4051" s="18">
        <v>1.3078703703703703E-3</v>
      </c>
      <c r="X4051" s="18">
        <v>1.3078703703703703E-3</v>
      </c>
    </row>
    <row r="4052" spans="1:24" hidden="1" x14ac:dyDescent="0.2">
      <c r="A4052" s="1" t="s">
        <v>20024</v>
      </c>
      <c r="B4052" s="1" t="s">
        <v>132</v>
      </c>
      <c r="C4052" s="1" t="s">
        <v>250</v>
      </c>
      <c r="D4052" s="1" t="s">
        <v>251</v>
      </c>
      <c r="E4052" s="1" t="s">
        <v>263</v>
      </c>
      <c r="F4052" s="1" t="s">
        <v>293</v>
      </c>
      <c r="G4052" s="1" t="s">
        <v>116</v>
      </c>
      <c r="H4052" s="1" t="s">
        <v>40</v>
      </c>
      <c r="I4052" s="1" t="s">
        <v>117</v>
      </c>
      <c r="J4052" s="1" t="s">
        <v>81</v>
      </c>
      <c r="K4052" s="1" t="s">
        <v>129</v>
      </c>
      <c r="L4052" s="1" t="s">
        <v>20025</v>
      </c>
      <c r="M4052" s="1" t="s">
        <v>20026</v>
      </c>
      <c r="N4052" s="1" t="s">
        <v>20027</v>
      </c>
      <c r="O4052" s="1" t="s">
        <v>122</v>
      </c>
      <c r="P4052" s="1" t="s">
        <v>246</v>
      </c>
      <c r="Q4052" s="1" t="s">
        <v>247</v>
      </c>
      <c r="R4052" s="1" t="s">
        <v>20027</v>
      </c>
      <c r="S4052" s="1" t="s">
        <v>19769</v>
      </c>
      <c r="T4052" s="1" t="s">
        <v>20025</v>
      </c>
      <c r="U4052" s="1" t="s">
        <v>294</v>
      </c>
      <c r="V4052" s="18">
        <v>0</v>
      </c>
      <c r="W4052" s="18">
        <v>1.2268518518518518E-3</v>
      </c>
      <c r="X4052" s="18">
        <v>1.2268518518518518E-3</v>
      </c>
    </row>
    <row r="4053" spans="1:24" x14ac:dyDescent="0.2">
      <c r="A4053" s="1" t="s">
        <v>20028</v>
      </c>
      <c r="B4053" s="1" t="s">
        <v>132</v>
      </c>
      <c r="C4053" s="1" t="s">
        <v>18</v>
      </c>
      <c r="D4053" s="1" t="s">
        <v>251</v>
      </c>
      <c r="E4053" s="1" t="s">
        <v>61</v>
      </c>
      <c r="F4053" s="1" t="s">
        <v>367</v>
      </c>
      <c r="G4053" s="1" t="s">
        <v>159</v>
      </c>
      <c r="H4053" s="1" t="s">
        <v>36</v>
      </c>
      <c r="I4053" s="1" t="s">
        <v>84</v>
      </c>
      <c r="J4053" s="1" t="s">
        <v>81</v>
      </c>
      <c r="K4053" s="1" t="s">
        <v>129</v>
      </c>
      <c r="L4053" s="1" t="s">
        <v>20029</v>
      </c>
      <c r="M4053" s="1" t="s">
        <v>20030</v>
      </c>
      <c r="N4053" s="1" t="s">
        <v>20031</v>
      </c>
      <c r="O4053" s="1" t="s">
        <v>122</v>
      </c>
      <c r="P4053" s="1" t="s">
        <v>246</v>
      </c>
      <c r="Q4053" s="1" t="s">
        <v>247</v>
      </c>
      <c r="R4053" s="1" t="s">
        <v>20032</v>
      </c>
      <c r="S4053" s="1" t="s">
        <v>19769</v>
      </c>
      <c r="T4053" s="1" t="s">
        <v>20029</v>
      </c>
      <c r="U4053" s="1" t="s">
        <v>20033</v>
      </c>
      <c r="V4053" s="18">
        <v>0</v>
      </c>
      <c r="W4053" s="18">
        <v>0</v>
      </c>
      <c r="X4053" s="18">
        <v>0</v>
      </c>
    </row>
    <row r="4054" spans="1:24" x14ac:dyDescent="0.2">
      <c r="A4054" s="1" t="s">
        <v>20034</v>
      </c>
      <c r="B4054" s="1" t="s">
        <v>132</v>
      </c>
      <c r="C4054" s="1" t="s">
        <v>18</v>
      </c>
      <c r="D4054" s="1" t="s">
        <v>311</v>
      </c>
      <c r="E4054" s="1" t="s">
        <v>57</v>
      </c>
      <c r="F4054" s="1" t="s">
        <v>145</v>
      </c>
      <c r="G4054" s="1" t="s">
        <v>116</v>
      </c>
      <c r="H4054" s="1" t="s">
        <v>50</v>
      </c>
      <c r="I4054" s="1" t="s">
        <v>109</v>
      </c>
      <c r="J4054" s="1" t="s">
        <v>81</v>
      </c>
      <c r="K4054" s="1" t="s">
        <v>121</v>
      </c>
      <c r="L4054" s="1" t="s">
        <v>20035</v>
      </c>
      <c r="M4054" s="1" t="s">
        <v>20036</v>
      </c>
      <c r="N4054" s="1" t="s">
        <v>20037</v>
      </c>
      <c r="O4054" s="1" t="s">
        <v>122</v>
      </c>
      <c r="P4054" s="1" t="s">
        <v>246</v>
      </c>
      <c r="Q4054" s="1" t="s">
        <v>247</v>
      </c>
      <c r="R4054" s="1" t="s">
        <v>20038</v>
      </c>
      <c r="S4054" s="1" t="s">
        <v>19769</v>
      </c>
      <c r="T4054" s="1" t="s">
        <v>20039</v>
      </c>
      <c r="U4054" s="1" t="s">
        <v>20040</v>
      </c>
      <c r="V4054" s="18">
        <v>0.70400462962962962</v>
      </c>
      <c r="W4054" s="18">
        <v>0.70969907407407407</v>
      </c>
      <c r="X4054" s="18">
        <v>5.6944444444444447E-3</v>
      </c>
    </row>
    <row r="4055" spans="1:24" x14ac:dyDescent="0.2">
      <c r="A4055" s="1" t="s">
        <v>20041</v>
      </c>
      <c r="B4055" s="1" t="s">
        <v>115</v>
      </c>
      <c r="C4055" s="1" t="s">
        <v>18</v>
      </c>
      <c r="D4055" s="1" t="s">
        <v>374</v>
      </c>
      <c r="E4055" s="1" t="s">
        <v>60</v>
      </c>
      <c r="F4055" s="1" t="s">
        <v>442</v>
      </c>
      <c r="G4055" s="1" t="s">
        <v>110</v>
      </c>
      <c r="H4055" s="1" t="s">
        <v>50</v>
      </c>
      <c r="I4055" s="1" t="s">
        <v>109</v>
      </c>
      <c r="J4055" s="1" t="s">
        <v>81</v>
      </c>
      <c r="K4055" s="1" t="s">
        <v>138</v>
      </c>
      <c r="L4055" s="1" t="s">
        <v>20042</v>
      </c>
      <c r="M4055" s="1" t="s">
        <v>20043</v>
      </c>
      <c r="N4055" s="1" t="s">
        <v>20044</v>
      </c>
      <c r="O4055" s="1" t="s">
        <v>122</v>
      </c>
      <c r="P4055" s="1" t="s">
        <v>246</v>
      </c>
      <c r="Q4055" s="1" t="s">
        <v>247</v>
      </c>
      <c r="R4055" s="1" t="s">
        <v>20045</v>
      </c>
      <c r="S4055" s="1" t="s">
        <v>19769</v>
      </c>
      <c r="T4055" s="1" t="s">
        <v>20046</v>
      </c>
      <c r="U4055" s="1" t="s">
        <v>20047</v>
      </c>
      <c r="V4055" s="18">
        <v>1.825787037037037</v>
      </c>
      <c r="W4055" s="18">
        <v>1.8521759259259258</v>
      </c>
      <c r="X4055" s="18">
        <v>2.6388888888888889E-2</v>
      </c>
    </row>
    <row r="4056" spans="1:24" x14ac:dyDescent="0.2">
      <c r="A4056" s="1" t="s">
        <v>20048</v>
      </c>
      <c r="B4056" s="1" t="s">
        <v>115</v>
      </c>
      <c r="C4056" s="1" t="s">
        <v>18</v>
      </c>
      <c r="D4056" s="1" t="s">
        <v>243</v>
      </c>
      <c r="E4056" s="1" t="s">
        <v>60</v>
      </c>
      <c r="F4056" s="1" t="s">
        <v>191</v>
      </c>
      <c r="G4056" s="1" t="s">
        <v>116</v>
      </c>
      <c r="H4056" s="1" t="s">
        <v>40</v>
      </c>
      <c r="I4056" s="1" t="s">
        <v>117</v>
      </c>
      <c r="J4056" s="1" t="s">
        <v>81</v>
      </c>
      <c r="K4056" s="1" t="s">
        <v>138</v>
      </c>
      <c r="L4056" s="1" t="s">
        <v>20049</v>
      </c>
      <c r="M4056" s="1" t="s">
        <v>20050</v>
      </c>
      <c r="N4056" s="1" t="s">
        <v>20051</v>
      </c>
      <c r="O4056" s="1" t="s">
        <v>122</v>
      </c>
      <c r="P4056" s="1" t="s">
        <v>246</v>
      </c>
      <c r="Q4056" s="1" t="s">
        <v>247</v>
      </c>
      <c r="R4056" s="1" t="s">
        <v>20052</v>
      </c>
      <c r="S4056" s="1" t="s">
        <v>19769</v>
      </c>
      <c r="T4056" s="1" t="s">
        <v>20053</v>
      </c>
      <c r="U4056" s="1" t="s">
        <v>20047</v>
      </c>
      <c r="V4056" s="18">
        <v>1.8421990740740741</v>
      </c>
      <c r="W4056" s="18">
        <v>1.8609490740740742</v>
      </c>
      <c r="X4056" s="18">
        <v>1.8749999999999999E-2</v>
      </c>
    </row>
    <row r="4057" spans="1:24" x14ac:dyDescent="0.2">
      <c r="A4057" s="1" t="s">
        <v>20054</v>
      </c>
      <c r="B4057" s="1" t="s">
        <v>112</v>
      </c>
      <c r="C4057" s="1" t="s">
        <v>18</v>
      </c>
      <c r="D4057" s="1" t="s">
        <v>18</v>
      </c>
      <c r="E4057" s="1" t="s">
        <v>499</v>
      </c>
      <c r="F4057" s="1" t="s">
        <v>1770</v>
      </c>
      <c r="G4057" s="1" t="s">
        <v>110</v>
      </c>
      <c r="H4057" s="1" t="s">
        <v>50</v>
      </c>
      <c r="I4057" s="1" t="s">
        <v>109</v>
      </c>
      <c r="J4057" s="1" t="s">
        <v>81</v>
      </c>
      <c r="K4057" s="1" t="s">
        <v>111</v>
      </c>
      <c r="L4057" s="1" t="s">
        <v>20055</v>
      </c>
      <c r="M4057" s="1" t="s">
        <v>20056</v>
      </c>
      <c r="N4057" s="1" t="s">
        <v>20057</v>
      </c>
      <c r="O4057" s="1" t="s">
        <v>122</v>
      </c>
      <c r="P4057" s="1" t="s">
        <v>266</v>
      </c>
      <c r="Q4057" s="1" t="s">
        <v>267</v>
      </c>
      <c r="R4057" s="1" t="s">
        <v>20058</v>
      </c>
      <c r="S4057" s="1" t="s">
        <v>19769</v>
      </c>
      <c r="T4057" s="1" t="s">
        <v>20059</v>
      </c>
      <c r="U4057" s="1" t="s">
        <v>6339</v>
      </c>
      <c r="V4057" s="18">
        <v>0.11333333333333333</v>
      </c>
      <c r="W4057" s="18">
        <v>1.0243865740740741</v>
      </c>
      <c r="X4057" s="18">
        <v>0.91105324074074079</v>
      </c>
    </row>
    <row r="4058" spans="1:24" hidden="1" x14ac:dyDescent="0.2">
      <c r="A4058" s="1" t="s">
        <v>20060</v>
      </c>
      <c r="B4058" s="1" t="s">
        <v>124</v>
      </c>
      <c r="C4058" s="1" t="s">
        <v>18</v>
      </c>
      <c r="D4058" s="1" t="s">
        <v>277</v>
      </c>
      <c r="E4058" s="1" t="s">
        <v>57</v>
      </c>
      <c r="F4058" s="1" t="s">
        <v>125</v>
      </c>
      <c r="G4058" s="1" t="s">
        <v>123</v>
      </c>
      <c r="H4058" s="1" t="s">
        <v>50</v>
      </c>
      <c r="I4058" s="1" t="s">
        <v>109</v>
      </c>
      <c r="J4058" s="1" t="s">
        <v>80</v>
      </c>
      <c r="K4058" s="1" t="s">
        <v>455</v>
      </c>
      <c r="L4058" s="1" t="s">
        <v>1433</v>
      </c>
      <c r="M4058" s="1" t="s">
        <v>20061</v>
      </c>
      <c r="N4058" s="1" t="s">
        <v>20061</v>
      </c>
      <c r="O4058" s="1" t="s">
        <v>122</v>
      </c>
      <c r="P4058" s="1" t="s">
        <v>278</v>
      </c>
      <c r="Q4058" s="1" t="s">
        <v>278</v>
      </c>
      <c r="R4058" s="1" t="s">
        <v>20062</v>
      </c>
      <c r="S4058" s="1" t="s">
        <v>19769</v>
      </c>
      <c r="T4058" s="1" t="s">
        <v>5004</v>
      </c>
      <c r="U4058" s="1" t="s">
        <v>20063</v>
      </c>
      <c r="V4058" s="18">
        <v>0.13802083333333334</v>
      </c>
      <c r="W4058" s="18">
        <v>0.13939814814814816</v>
      </c>
      <c r="X4058" s="18">
        <v>1.3773148148148147E-3</v>
      </c>
    </row>
    <row r="4059" spans="1:24" hidden="1" x14ac:dyDescent="0.2">
      <c r="A4059" s="1" t="s">
        <v>20064</v>
      </c>
      <c r="B4059" s="1" t="s">
        <v>164</v>
      </c>
      <c r="C4059" s="1" t="s">
        <v>357</v>
      </c>
      <c r="D4059" s="1" t="s">
        <v>251</v>
      </c>
      <c r="E4059" s="1" t="s">
        <v>358</v>
      </c>
      <c r="F4059" s="1" t="s">
        <v>359</v>
      </c>
      <c r="G4059" s="1" t="s">
        <v>110</v>
      </c>
      <c r="H4059" s="1" t="s">
        <v>50</v>
      </c>
      <c r="I4059" s="1" t="s">
        <v>109</v>
      </c>
      <c r="J4059" s="1" t="s">
        <v>81</v>
      </c>
      <c r="K4059" s="1" t="s">
        <v>114</v>
      </c>
      <c r="L4059" s="1" t="s">
        <v>376</v>
      </c>
      <c r="M4059" s="1" t="s">
        <v>20065</v>
      </c>
      <c r="N4059" s="1" t="s">
        <v>20066</v>
      </c>
      <c r="O4059" s="1" t="s">
        <v>122</v>
      </c>
      <c r="P4059" s="1" t="s">
        <v>246</v>
      </c>
      <c r="Q4059" s="1" t="s">
        <v>247</v>
      </c>
      <c r="R4059" s="1" t="s">
        <v>20067</v>
      </c>
      <c r="S4059" s="1" t="s">
        <v>19769</v>
      </c>
      <c r="U4059" s="1" t="s">
        <v>17714</v>
      </c>
      <c r="V4059" s="18">
        <v>7.1759259259259259E-4</v>
      </c>
      <c r="W4059" s="18">
        <v>3.3240740740740737E-2</v>
      </c>
      <c r="X4059" s="18">
        <v>3.2523148148148148E-2</v>
      </c>
    </row>
    <row r="4060" spans="1:24" x14ac:dyDescent="0.2">
      <c r="A4060" s="1" t="s">
        <v>20068</v>
      </c>
      <c r="B4060" s="1" t="s">
        <v>115</v>
      </c>
      <c r="C4060" s="1" t="s">
        <v>18</v>
      </c>
      <c r="D4060" s="1" t="s">
        <v>257</v>
      </c>
      <c r="E4060" s="1" t="s">
        <v>58</v>
      </c>
      <c r="F4060" s="1" t="s">
        <v>174</v>
      </c>
      <c r="G4060" s="1" t="s">
        <v>110</v>
      </c>
      <c r="H4060" s="1" t="s">
        <v>50</v>
      </c>
      <c r="I4060" s="1" t="s">
        <v>109</v>
      </c>
      <c r="J4060" s="1" t="s">
        <v>81</v>
      </c>
      <c r="K4060" s="1" t="s">
        <v>114</v>
      </c>
      <c r="L4060" s="1" t="s">
        <v>20069</v>
      </c>
      <c r="M4060" s="1" t="s">
        <v>20070</v>
      </c>
      <c r="N4060" s="1" t="s">
        <v>20071</v>
      </c>
      <c r="O4060" s="1" t="s">
        <v>122</v>
      </c>
      <c r="P4060" s="1" t="s">
        <v>246</v>
      </c>
      <c r="Q4060" s="1" t="s">
        <v>247</v>
      </c>
      <c r="R4060" s="1" t="s">
        <v>20072</v>
      </c>
      <c r="S4060" s="1" t="s">
        <v>19769</v>
      </c>
      <c r="T4060" s="1" t="s">
        <v>9318</v>
      </c>
      <c r="V4060" s="18">
        <v>0.66621527777777778</v>
      </c>
      <c r="W4060" s="18">
        <v>1.7953240740740741</v>
      </c>
      <c r="X4060" s="18">
        <v>1.1291087962962962</v>
      </c>
    </row>
    <row r="4061" spans="1:24" x14ac:dyDescent="0.2">
      <c r="A4061" s="1" t="s">
        <v>20073</v>
      </c>
      <c r="B4061" s="1" t="s">
        <v>115</v>
      </c>
      <c r="C4061" s="1" t="s">
        <v>22</v>
      </c>
      <c r="D4061" s="1" t="s">
        <v>243</v>
      </c>
      <c r="E4061" s="1" t="s">
        <v>45</v>
      </c>
      <c r="F4061" s="1" t="s">
        <v>144</v>
      </c>
      <c r="G4061" s="1" t="s">
        <v>116</v>
      </c>
      <c r="H4061" s="1" t="s">
        <v>40</v>
      </c>
      <c r="I4061" s="1" t="s">
        <v>117</v>
      </c>
      <c r="J4061" s="1" t="s">
        <v>81</v>
      </c>
      <c r="K4061" s="1" t="s">
        <v>170</v>
      </c>
      <c r="L4061" s="1" t="s">
        <v>20074</v>
      </c>
      <c r="M4061" s="1" t="s">
        <v>20075</v>
      </c>
      <c r="N4061" s="1" t="s">
        <v>20076</v>
      </c>
      <c r="O4061" s="1" t="s">
        <v>122</v>
      </c>
      <c r="P4061" s="1" t="s">
        <v>279</v>
      </c>
      <c r="Q4061" s="1" t="s">
        <v>280</v>
      </c>
      <c r="R4061" s="1" t="s">
        <v>20077</v>
      </c>
      <c r="S4061" s="1" t="s">
        <v>19769</v>
      </c>
      <c r="T4061" s="1" t="s">
        <v>20078</v>
      </c>
      <c r="U4061" s="1" t="s">
        <v>319</v>
      </c>
      <c r="V4061" s="18">
        <v>0</v>
      </c>
      <c r="W4061" s="18">
        <v>5.648148148148148E-2</v>
      </c>
      <c r="X4061" s="18">
        <v>5.648148148148148E-2</v>
      </c>
    </row>
    <row r="4062" spans="1:24" hidden="1" x14ac:dyDescent="0.2">
      <c r="A4062" s="1" t="s">
        <v>20079</v>
      </c>
      <c r="B4062" s="1" t="s">
        <v>132</v>
      </c>
      <c r="C4062" s="1" t="s">
        <v>256</v>
      </c>
      <c r="D4062" s="1" t="s">
        <v>257</v>
      </c>
      <c r="E4062" s="1" t="s">
        <v>302</v>
      </c>
      <c r="F4062" s="1" t="s">
        <v>218</v>
      </c>
      <c r="G4062" s="1" t="s">
        <v>116</v>
      </c>
      <c r="H4062" s="1" t="s">
        <v>40</v>
      </c>
      <c r="I4062" s="1" t="s">
        <v>117</v>
      </c>
      <c r="J4062" s="1" t="s">
        <v>81</v>
      </c>
      <c r="K4062" s="1" t="s">
        <v>13039</v>
      </c>
      <c r="L4062" s="1" t="s">
        <v>20080</v>
      </c>
      <c r="M4062" s="1" t="s">
        <v>20081</v>
      </c>
      <c r="N4062" s="1" t="s">
        <v>20082</v>
      </c>
      <c r="O4062" s="1" t="s">
        <v>122</v>
      </c>
      <c r="P4062" s="1" t="s">
        <v>199</v>
      </c>
      <c r="Q4062" s="1" t="s">
        <v>115</v>
      </c>
      <c r="R4062" s="1" t="s">
        <v>20083</v>
      </c>
      <c r="S4062" s="1" t="s">
        <v>19769</v>
      </c>
      <c r="T4062" s="1" t="s">
        <v>20084</v>
      </c>
      <c r="U4062" s="1" t="s">
        <v>324</v>
      </c>
      <c r="V4062" s="18">
        <v>8.4317129629629631E-2</v>
      </c>
      <c r="W4062" s="18">
        <v>9.2187500000000006E-2</v>
      </c>
      <c r="X4062" s="18">
        <v>7.8703703703703696E-3</v>
      </c>
    </row>
    <row r="4063" spans="1:24" x14ac:dyDescent="0.2">
      <c r="A4063" s="1" t="s">
        <v>20085</v>
      </c>
      <c r="B4063" s="1" t="s">
        <v>112</v>
      </c>
      <c r="C4063" s="1" t="s">
        <v>18</v>
      </c>
      <c r="D4063" s="1" t="s">
        <v>18</v>
      </c>
      <c r="E4063" s="1" t="s">
        <v>60</v>
      </c>
      <c r="F4063" s="1" t="s">
        <v>445</v>
      </c>
      <c r="G4063" s="1" t="s">
        <v>110</v>
      </c>
      <c r="H4063" s="1" t="s">
        <v>50</v>
      </c>
      <c r="I4063" s="1" t="s">
        <v>109</v>
      </c>
      <c r="J4063" s="1" t="s">
        <v>81</v>
      </c>
      <c r="K4063" s="1" t="s">
        <v>111</v>
      </c>
      <c r="L4063" s="1" t="s">
        <v>20086</v>
      </c>
      <c r="M4063" s="1" t="s">
        <v>20087</v>
      </c>
      <c r="N4063" s="1" t="s">
        <v>20088</v>
      </c>
      <c r="O4063" s="1" t="s">
        <v>122</v>
      </c>
      <c r="P4063" s="1" t="s">
        <v>266</v>
      </c>
      <c r="Q4063" s="1" t="s">
        <v>267</v>
      </c>
      <c r="R4063" s="1" t="s">
        <v>20089</v>
      </c>
      <c r="S4063" s="1" t="s">
        <v>19769</v>
      </c>
      <c r="T4063" s="1" t="s">
        <v>20090</v>
      </c>
      <c r="U4063" s="1" t="s">
        <v>20090</v>
      </c>
      <c r="V4063" s="18">
        <v>2.3148148148148149E-4</v>
      </c>
      <c r="W4063" s="18">
        <v>8.1018518518518516E-4</v>
      </c>
      <c r="X4063" s="18">
        <v>5.7870370370370367E-4</v>
      </c>
    </row>
    <row r="4064" spans="1:24" hidden="1" x14ac:dyDescent="0.2">
      <c r="A4064" s="1" t="s">
        <v>20091</v>
      </c>
      <c r="B4064" s="1" t="s">
        <v>132</v>
      </c>
      <c r="C4064" s="1" t="s">
        <v>250</v>
      </c>
      <c r="D4064" s="1" t="s">
        <v>251</v>
      </c>
      <c r="E4064" s="1" t="s">
        <v>302</v>
      </c>
      <c r="F4064" s="1" t="s">
        <v>303</v>
      </c>
      <c r="G4064" s="1" t="s">
        <v>110</v>
      </c>
      <c r="H4064" s="1" t="s">
        <v>50</v>
      </c>
      <c r="I4064" s="1" t="s">
        <v>109</v>
      </c>
      <c r="J4064" s="1" t="s">
        <v>4186</v>
      </c>
      <c r="K4064" s="1" t="s">
        <v>129</v>
      </c>
      <c r="L4064" s="1" t="s">
        <v>12965</v>
      </c>
      <c r="M4064" s="1" t="s">
        <v>20092</v>
      </c>
      <c r="N4064" s="1" t="s">
        <v>20093</v>
      </c>
      <c r="O4064" s="1" t="s">
        <v>122</v>
      </c>
      <c r="P4064" s="1" t="s">
        <v>246</v>
      </c>
      <c r="Q4064" s="1" t="s">
        <v>247</v>
      </c>
      <c r="R4064" s="1" t="s">
        <v>20094</v>
      </c>
      <c r="S4064" s="1" t="s">
        <v>19769</v>
      </c>
      <c r="T4064" s="1" t="s">
        <v>12965</v>
      </c>
      <c r="U4064" s="1" t="s">
        <v>276</v>
      </c>
      <c r="V4064" s="18">
        <v>0</v>
      </c>
      <c r="W4064" s="18">
        <v>0</v>
      </c>
      <c r="X4064" s="18">
        <v>0</v>
      </c>
    </row>
    <row r="4065" spans="1:24" hidden="1" x14ac:dyDescent="0.2">
      <c r="A4065" s="1" t="s">
        <v>20095</v>
      </c>
      <c r="B4065" s="1" t="s">
        <v>164</v>
      </c>
      <c r="C4065" s="1" t="s">
        <v>295</v>
      </c>
      <c r="D4065" s="1" t="s">
        <v>296</v>
      </c>
      <c r="E4065" s="1" t="s">
        <v>297</v>
      </c>
      <c r="F4065" s="1" t="s">
        <v>298</v>
      </c>
      <c r="G4065" s="1" t="s">
        <v>110</v>
      </c>
      <c r="H4065" s="1" t="s">
        <v>50</v>
      </c>
      <c r="I4065" s="1" t="s">
        <v>109</v>
      </c>
      <c r="J4065" s="1" t="s">
        <v>4186</v>
      </c>
      <c r="K4065" s="1" t="s">
        <v>129</v>
      </c>
      <c r="L4065" s="1" t="s">
        <v>299</v>
      </c>
      <c r="M4065" s="1" t="s">
        <v>20096</v>
      </c>
      <c r="N4065" s="1" t="s">
        <v>20097</v>
      </c>
      <c r="O4065" s="1" t="s">
        <v>122</v>
      </c>
      <c r="P4065" s="1" t="s">
        <v>266</v>
      </c>
      <c r="Q4065" s="1" t="s">
        <v>283</v>
      </c>
      <c r="R4065" s="1" t="s">
        <v>20098</v>
      </c>
      <c r="S4065" s="1" t="s">
        <v>19769</v>
      </c>
      <c r="U4065" s="1" t="s">
        <v>17080</v>
      </c>
      <c r="V4065" s="18">
        <v>0</v>
      </c>
      <c r="W4065" s="18">
        <v>0</v>
      </c>
      <c r="X4065" s="18">
        <v>0</v>
      </c>
    </row>
    <row r="4066" spans="1:24" x14ac:dyDescent="0.2">
      <c r="A4066" s="1" t="s">
        <v>20099</v>
      </c>
      <c r="B4066" s="1" t="s">
        <v>115</v>
      </c>
      <c r="C4066" s="1" t="s">
        <v>18</v>
      </c>
      <c r="D4066" s="1" t="s">
        <v>243</v>
      </c>
      <c r="E4066" s="1" t="s">
        <v>60</v>
      </c>
      <c r="F4066" s="1" t="s">
        <v>405</v>
      </c>
      <c r="G4066" s="1" t="s">
        <v>116</v>
      </c>
      <c r="H4066" s="1" t="s">
        <v>40</v>
      </c>
      <c r="I4066" s="1" t="s">
        <v>117</v>
      </c>
      <c r="J4066" s="1" t="s">
        <v>81</v>
      </c>
      <c r="K4066" s="1" t="s">
        <v>111</v>
      </c>
      <c r="L4066" s="1" t="s">
        <v>20100</v>
      </c>
      <c r="M4066" s="1" t="s">
        <v>19930</v>
      </c>
      <c r="N4066" s="1" t="s">
        <v>20101</v>
      </c>
      <c r="O4066" s="1" t="s">
        <v>122</v>
      </c>
      <c r="P4066" s="1" t="s">
        <v>246</v>
      </c>
      <c r="Q4066" s="1" t="s">
        <v>247</v>
      </c>
      <c r="R4066" s="1" t="s">
        <v>20102</v>
      </c>
      <c r="S4066" s="1" t="s">
        <v>19769</v>
      </c>
      <c r="T4066" s="1" t="s">
        <v>20103</v>
      </c>
      <c r="U4066" s="1" t="s">
        <v>20104</v>
      </c>
      <c r="V4066" s="18">
        <v>0.12328703703703704</v>
      </c>
      <c r="W4066" s="18">
        <v>0.16296296296296298</v>
      </c>
      <c r="X4066" s="18">
        <v>3.9675925925925927E-2</v>
      </c>
    </row>
    <row r="4067" spans="1:24" x14ac:dyDescent="0.2">
      <c r="A4067" s="1" t="s">
        <v>20105</v>
      </c>
      <c r="B4067" s="1" t="s">
        <v>199</v>
      </c>
      <c r="C4067" s="1" t="s">
        <v>18</v>
      </c>
      <c r="D4067" s="1" t="s">
        <v>18</v>
      </c>
      <c r="E4067" s="1" t="s">
        <v>58</v>
      </c>
      <c r="F4067" s="1" t="s">
        <v>172</v>
      </c>
      <c r="G4067" s="1" t="s">
        <v>110</v>
      </c>
      <c r="H4067" s="1" t="s">
        <v>50</v>
      </c>
      <c r="I4067" s="1" t="s">
        <v>109</v>
      </c>
      <c r="J4067" s="1" t="s">
        <v>81</v>
      </c>
      <c r="K4067" s="1" t="s">
        <v>111</v>
      </c>
      <c r="L4067" s="1" t="s">
        <v>20106</v>
      </c>
      <c r="M4067" s="1" t="s">
        <v>20107</v>
      </c>
      <c r="N4067" s="1" t="s">
        <v>20108</v>
      </c>
      <c r="O4067" s="1" t="s">
        <v>122</v>
      </c>
      <c r="P4067" s="1" t="s">
        <v>246</v>
      </c>
      <c r="Q4067" s="1" t="s">
        <v>247</v>
      </c>
      <c r="R4067" s="1" t="s">
        <v>20109</v>
      </c>
      <c r="S4067" s="1" t="s">
        <v>19769</v>
      </c>
      <c r="T4067" s="1" t="s">
        <v>20110</v>
      </c>
      <c r="V4067" s="18">
        <v>0</v>
      </c>
      <c r="W4067" s="18">
        <v>3.2870370370370371E-3</v>
      </c>
      <c r="X4067" s="18">
        <v>3.2870370370370371E-3</v>
      </c>
    </row>
    <row r="4068" spans="1:24" x14ac:dyDescent="0.2">
      <c r="A4068" s="1" t="s">
        <v>20111</v>
      </c>
      <c r="B4068" s="1" t="s">
        <v>199</v>
      </c>
      <c r="C4068" s="1" t="s">
        <v>18</v>
      </c>
      <c r="D4068" s="1" t="s">
        <v>18</v>
      </c>
      <c r="E4068" s="1" t="s">
        <v>58</v>
      </c>
      <c r="F4068" s="1" t="s">
        <v>172</v>
      </c>
      <c r="G4068" s="1" t="s">
        <v>159</v>
      </c>
      <c r="H4068" s="1" t="s">
        <v>40</v>
      </c>
      <c r="I4068" s="1" t="s">
        <v>117</v>
      </c>
      <c r="J4068" s="1" t="s">
        <v>81</v>
      </c>
      <c r="K4068" s="1" t="s">
        <v>111</v>
      </c>
      <c r="L4068" s="1" t="s">
        <v>20112</v>
      </c>
      <c r="M4068" s="1" t="s">
        <v>20113</v>
      </c>
      <c r="N4068" s="1" t="s">
        <v>20114</v>
      </c>
      <c r="O4068" s="1" t="s">
        <v>122</v>
      </c>
      <c r="P4068" s="1" t="s">
        <v>246</v>
      </c>
      <c r="Q4068" s="1" t="s">
        <v>247</v>
      </c>
      <c r="R4068" s="1" t="s">
        <v>20114</v>
      </c>
      <c r="S4068" s="1" t="s">
        <v>19769</v>
      </c>
      <c r="T4068" s="1" t="s">
        <v>20115</v>
      </c>
      <c r="V4068" s="18">
        <v>0</v>
      </c>
      <c r="W4068" s="18">
        <v>3.0208333333333333E-3</v>
      </c>
      <c r="X4068" s="18">
        <v>3.0208333333333333E-3</v>
      </c>
    </row>
    <row r="4069" spans="1:24" hidden="1" x14ac:dyDescent="0.2">
      <c r="A4069" s="1" t="s">
        <v>20116</v>
      </c>
      <c r="B4069" s="1" t="s">
        <v>132</v>
      </c>
      <c r="C4069" s="1" t="s">
        <v>250</v>
      </c>
      <c r="D4069" s="1" t="s">
        <v>251</v>
      </c>
      <c r="E4069" s="1" t="s">
        <v>302</v>
      </c>
      <c r="F4069" s="1" t="s">
        <v>303</v>
      </c>
      <c r="G4069" s="1" t="s">
        <v>110</v>
      </c>
      <c r="H4069" s="1" t="s">
        <v>50</v>
      </c>
      <c r="I4069" s="1" t="s">
        <v>109</v>
      </c>
      <c r="J4069" s="1" t="s">
        <v>4186</v>
      </c>
      <c r="K4069" s="1" t="s">
        <v>129</v>
      </c>
      <c r="L4069" s="1" t="s">
        <v>12988</v>
      </c>
      <c r="M4069" s="1" t="s">
        <v>20117</v>
      </c>
      <c r="N4069" s="1" t="s">
        <v>20118</v>
      </c>
      <c r="O4069" s="1" t="s">
        <v>122</v>
      </c>
      <c r="P4069" s="1" t="s">
        <v>246</v>
      </c>
      <c r="Q4069" s="1" t="s">
        <v>247</v>
      </c>
      <c r="R4069" s="1" t="s">
        <v>20119</v>
      </c>
      <c r="S4069" s="1" t="s">
        <v>19769</v>
      </c>
      <c r="T4069" s="1" t="s">
        <v>12988</v>
      </c>
      <c r="U4069" s="1" t="s">
        <v>305</v>
      </c>
      <c r="V4069" s="18">
        <v>0</v>
      </c>
      <c r="W4069" s="18">
        <v>0</v>
      </c>
      <c r="X4069" s="18">
        <v>0</v>
      </c>
    </row>
    <row r="4070" spans="1:24" hidden="1" x14ac:dyDescent="0.2">
      <c r="A4070" s="1" t="s">
        <v>20120</v>
      </c>
      <c r="B4070" s="1" t="s">
        <v>132</v>
      </c>
      <c r="C4070" s="1" t="s">
        <v>250</v>
      </c>
      <c r="D4070" s="1" t="s">
        <v>251</v>
      </c>
      <c r="E4070" s="1" t="s">
        <v>263</v>
      </c>
      <c r="F4070" s="1" t="s">
        <v>293</v>
      </c>
      <c r="G4070" s="1" t="s">
        <v>116</v>
      </c>
      <c r="H4070" s="1" t="s">
        <v>40</v>
      </c>
      <c r="I4070" s="1" t="s">
        <v>117</v>
      </c>
      <c r="J4070" s="1" t="s">
        <v>81</v>
      </c>
      <c r="K4070" s="1" t="s">
        <v>129</v>
      </c>
      <c r="L4070" s="1" t="s">
        <v>20121</v>
      </c>
      <c r="M4070" s="1" t="s">
        <v>20122</v>
      </c>
      <c r="N4070" s="1" t="s">
        <v>20123</v>
      </c>
      <c r="O4070" s="1" t="s">
        <v>122</v>
      </c>
      <c r="P4070" s="1" t="s">
        <v>246</v>
      </c>
      <c r="Q4070" s="1" t="s">
        <v>247</v>
      </c>
      <c r="R4070" s="1" t="s">
        <v>20123</v>
      </c>
      <c r="S4070" s="1" t="s">
        <v>19769</v>
      </c>
      <c r="T4070" s="1" t="s">
        <v>20121</v>
      </c>
      <c r="U4070" s="1" t="s">
        <v>294</v>
      </c>
      <c r="V4070" s="18">
        <v>0</v>
      </c>
      <c r="W4070" s="18">
        <v>1.3194444444444445E-3</v>
      </c>
      <c r="X4070" s="18">
        <v>1.3194444444444445E-3</v>
      </c>
    </row>
    <row r="4071" spans="1:24" hidden="1" x14ac:dyDescent="0.2">
      <c r="A4071" s="1" t="s">
        <v>20124</v>
      </c>
      <c r="B4071" s="1" t="s">
        <v>124</v>
      </c>
      <c r="C4071" s="1" t="s">
        <v>18</v>
      </c>
      <c r="D4071" s="1" t="s">
        <v>277</v>
      </c>
      <c r="E4071" s="1" t="s">
        <v>57</v>
      </c>
      <c r="F4071" s="1" t="s">
        <v>125</v>
      </c>
      <c r="G4071" s="1" t="s">
        <v>123</v>
      </c>
      <c r="H4071" s="1" t="s">
        <v>50</v>
      </c>
      <c r="I4071" s="1" t="s">
        <v>109</v>
      </c>
      <c r="J4071" s="1" t="s">
        <v>80</v>
      </c>
      <c r="K4071" s="1" t="s">
        <v>121</v>
      </c>
      <c r="L4071" s="1" t="s">
        <v>20125</v>
      </c>
      <c r="M4071" s="1" t="s">
        <v>20126</v>
      </c>
      <c r="N4071" s="1" t="s">
        <v>20126</v>
      </c>
      <c r="O4071" s="1" t="s">
        <v>122</v>
      </c>
      <c r="P4071" s="1" t="s">
        <v>278</v>
      </c>
      <c r="Q4071" s="1" t="s">
        <v>278</v>
      </c>
      <c r="R4071" s="1" t="s">
        <v>20127</v>
      </c>
      <c r="S4071" s="1" t="s">
        <v>19769</v>
      </c>
      <c r="T4071" s="1" t="s">
        <v>20128</v>
      </c>
      <c r="U4071" s="1" t="s">
        <v>20129</v>
      </c>
      <c r="V4071" s="18">
        <v>0.11238425925925925</v>
      </c>
      <c r="W4071" s="18">
        <v>0.11467592592592593</v>
      </c>
      <c r="X4071" s="18">
        <v>2.2916666666666667E-3</v>
      </c>
    </row>
    <row r="4072" spans="1:24" hidden="1" x14ac:dyDescent="0.2">
      <c r="A4072" s="1" t="s">
        <v>20130</v>
      </c>
      <c r="B4072" s="1" t="s">
        <v>132</v>
      </c>
      <c r="C4072" s="1" t="s">
        <v>251</v>
      </c>
      <c r="D4072" s="1" t="s">
        <v>257</v>
      </c>
      <c r="E4072" s="1" t="s">
        <v>297</v>
      </c>
      <c r="F4072" s="1" t="s">
        <v>219</v>
      </c>
      <c r="G4072" s="1" t="s">
        <v>116</v>
      </c>
      <c r="H4072" s="1" t="s">
        <v>40</v>
      </c>
      <c r="I4072" s="1" t="s">
        <v>117</v>
      </c>
      <c r="J4072" s="1" t="s">
        <v>81</v>
      </c>
      <c r="K4072" s="1" t="s">
        <v>420</v>
      </c>
      <c r="L4072" s="1" t="s">
        <v>1055</v>
      </c>
      <c r="M4072" s="1" t="s">
        <v>20131</v>
      </c>
      <c r="N4072" s="1" t="s">
        <v>20132</v>
      </c>
      <c r="O4072" s="1" t="s">
        <v>122</v>
      </c>
      <c r="P4072" s="1" t="s">
        <v>246</v>
      </c>
      <c r="Q4072" s="1" t="s">
        <v>247</v>
      </c>
      <c r="R4072" s="1" t="s">
        <v>20133</v>
      </c>
      <c r="S4072" s="1" t="s">
        <v>19769</v>
      </c>
      <c r="T4072" s="1" t="s">
        <v>20134</v>
      </c>
      <c r="U4072" s="1" t="s">
        <v>262</v>
      </c>
      <c r="V4072" s="18">
        <v>9.0856481481481483E-3</v>
      </c>
      <c r="W4072" s="18">
        <v>2.074074074074074E-2</v>
      </c>
      <c r="X4072" s="18">
        <v>1.1655092592592592E-2</v>
      </c>
    </row>
    <row r="4073" spans="1:24" hidden="1" x14ac:dyDescent="0.2">
      <c r="A4073" s="1" t="s">
        <v>20135</v>
      </c>
      <c r="B4073" s="1" t="s">
        <v>115</v>
      </c>
      <c r="C4073" s="1" t="s">
        <v>357</v>
      </c>
      <c r="D4073" s="1" t="s">
        <v>243</v>
      </c>
      <c r="E4073" s="1" t="s">
        <v>358</v>
      </c>
      <c r="F4073" s="1" t="s">
        <v>405</v>
      </c>
      <c r="G4073" s="1" t="s">
        <v>116</v>
      </c>
      <c r="H4073" s="1" t="s">
        <v>40</v>
      </c>
      <c r="I4073" s="1" t="s">
        <v>117</v>
      </c>
      <c r="J4073" s="1" t="s">
        <v>81</v>
      </c>
      <c r="K4073" s="1" t="s">
        <v>521</v>
      </c>
      <c r="L4073" s="1" t="s">
        <v>20136</v>
      </c>
      <c r="M4073" s="1" t="s">
        <v>20137</v>
      </c>
      <c r="N4073" s="1" t="s">
        <v>20138</v>
      </c>
      <c r="O4073" s="1" t="s">
        <v>122</v>
      </c>
      <c r="P4073" s="1" t="s">
        <v>246</v>
      </c>
      <c r="Q4073" s="1" t="s">
        <v>247</v>
      </c>
      <c r="R4073" s="1" t="s">
        <v>20139</v>
      </c>
      <c r="S4073" s="1" t="s">
        <v>19769</v>
      </c>
      <c r="T4073" s="1" t="s">
        <v>20140</v>
      </c>
      <c r="U4073" s="1" t="s">
        <v>20141</v>
      </c>
      <c r="V4073" s="18">
        <v>0.11974537037037038</v>
      </c>
      <c r="W4073" s="18">
        <v>0.17510416666666667</v>
      </c>
      <c r="X4073" s="18">
        <v>5.5358796296296295E-2</v>
      </c>
    </row>
    <row r="4074" spans="1:24" x14ac:dyDescent="0.2">
      <c r="A4074" s="1" t="s">
        <v>20142</v>
      </c>
      <c r="B4074" s="1" t="s">
        <v>115</v>
      </c>
      <c r="C4074" s="1" t="s">
        <v>18</v>
      </c>
      <c r="D4074" s="1" t="s">
        <v>243</v>
      </c>
      <c r="E4074" s="1" t="s">
        <v>60</v>
      </c>
      <c r="F4074" s="1" t="s">
        <v>144</v>
      </c>
      <c r="G4074" s="1" t="s">
        <v>116</v>
      </c>
      <c r="H4074" s="1" t="s">
        <v>40</v>
      </c>
      <c r="I4074" s="1" t="s">
        <v>117</v>
      </c>
      <c r="J4074" s="1" t="s">
        <v>81</v>
      </c>
      <c r="K4074" s="1" t="s">
        <v>111</v>
      </c>
      <c r="L4074" s="1" t="s">
        <v>20143</v>
      </c>
      <c r="M4074" s="1" t="s">
        <v>20144</v>
      </c>
      <c r="N4074" s="1" t="s">
        <v>20145</v>
      </c>
      <c r="O4074" s="1" t="s">
        <v>122</v>
      </c>
      <c r="P4074" s="1" t="s">
        <v>246</v>
      </c>
      <c r="Q4074" s="1" t="s">
        <v>247</v>
      </c>
      <c r="R4074" s="1" t="s">
        <v>20146</v>
      </c>
      <c r="S4074" s="1" t="s">
        <v>19769</v>
      </c>
      <c r="T4074" s="1" t="s">
        <v>20147</v>
      </c>
      <c r="U4074" s="1" t="s">
        <v>20148</v>
      </c>
      <c r="V4074" s="18">
        <v>0.98913194444444441</v>
      </c>
      <c r="W4074" s="18">
        <v>0.99271990740740745</v>
      </c>
      <c r="X4074" s="18">
        <v>3.5879629629629629E-3</v>
      </c>
    </row>
    <row r="4075" spans="1:24" hidden="1" x14ac:dyDescent="0.2">
      <c r="A4075" s="1" t="s">
        <v>20149</v>
      </c>
      <c r="B4075" s="1" t="s">
        <v>173</v>
      </c>
      <c r="C4075" s="1" t="s">
        <v>242</v>
      </c>
      <c r="D4075" s="1" t="s">
        <v>251</v>
      </c>
      <c r="E4075" s="1" t="s">
        <v>281</v>
      </c>
      <c r="F4075" s="1" t="s">
        <v>282</v>
      </c>
      <c r="G4075" s="1" t="s">
        <v>110</v>
      </c>
      <c r="H4075" s="1" t="s">
        <v>50</v>
      </c>
      <c r="I4075" s="1" t="s">
        <v>109</v>
      </c>
      <c r="J4075" s="1" t="s">
        <v>4186</v>
      </c>
      <c r="K4075" s="1" t="s">
        <v>114</v>
      </c>
      <c r="L4075" s="1" t="s">
        <v>19642</v>
      </c>
      <c r="M4075" s="1" t="s">
        <v>20150</v>
      </c>
      <c r="N4075" s="1" t="s">
        <v>20151</v>
      </c>
      <c r="O4075" s="1" t="s">
        <v>122</v>
      </c>
      <c r="P4075" s="1" t="s">
        <v>266</v>
      </c>
      <c r="Q4075" s="1" t="s">
        <v>283</v>
      </c>
      <c r="R4075" s="1" t="s">
        <v>20152</v>
      </c>
      <c r="S4075" s="1" t="s">
        <v>19769</v>
      </c>
      <c r="T4075" s="1" t="s">
        <v>19646</v>
      </c>
      <c r="U4075" s="1" t="s">
        <v>6126</v>
      </c>
      <c r="V4075" s="18">
        <v>0</v>
      </c>
      <c r="W4075" s="18">
        <v>0</v>
      </c>
      <c r="X4075" s="18">
        <v>0</v>
      </c>
    </row>
    <row r="4076" spans="1:24" x14ac:dyDescent="0.2">
      <c r="A4076" s="1" t="s">
        <v>20153</v>
      </c>
      <c r="B4076" s="1" t="s">
        <v>115</v>
      </c>
      <c r="C4076" s="1" t="s">
        <v>13</v>
      </c>
      <c r="D4076" s="1" t="s">
        <v>243</v>
      </c>
      <c r="E4076" s="1" t="s">
        <v>37</v>
      </c>
      <c r="F4076" s="1" t="s">
        <v>405</v>
      </c>
      <c r="G4076" s="1" t="s">
        <v>116</v>
      </c>
      <c r="H4076" s="1" t="s">
        <v>40</v>
      </c>
      <c r="I4076" s="1" t="s">
        <v>117</v>
      </c>
      <c r="J4076" s="1" t="s">
        <v>81</v>
      </c>
      <c r="K4076" s="1" t="s">
        <v>20154</v>
      </c>
      <c r="L4076" s="1" t="s">
        <v>20155</v>
      </c>
      <c r="M4076" s="1" t="s">
        <v>20156</v>
      </c>
      <c r="N4076" s="1" t="s">
        <v>20157</v>
      </c>
      <c r="O4076" s="1" t="s">
        <v>122</v>
      </c>
      <c r="P4076" s="1" t="s">
        <v>266</v>
      </c>
      <c r="Q4076" s="1" t="s">
        <v>341</v>
      </c>
      <c r="R4076" s="1" t="s">
        <v>20158</v>
      </c>
      <c r="S4076" s="1" t="s">
        <v>19769</v>
      </c>
      <c r="T4076" s="1" t="s">
        <v>20159</v>
      </c>
      <c r="U4076" s="1" t="s">
        <v>20160</v>
      </c>
      <c r="V4076" s="18">
        <v>6.3702777777777779</v>
      </c>
      <c r="W4076" s="18">
        <v>6.4097569444444442</v>
      </c>
      <c r="X4076" s="18">
        <v>3.9479166666666669E-2</v>
      </c>
    </row>
    <row r="4077" spans="1:24" hidden="1" x14ac:dyDescent="0.2">
      <c r="A4077" s="1" t="s">
        <v>20161</v>
      </c>
      <c r="B4077" s="1" t="s">
        <v>124</v>
      </c>
      <c r="C4077" s="1" t="s">
        <v>18</v>
      </c>
      <c r="D4077" s="1" t="s">
        <v>277</v>
      </c>
      <c r="E4077" s="1" t="s">
        <v>57</v>
      </c>
      <c r="F4077" s="1" t="s">
        <v>125</v>
      </c>
      <c r="G4077" s="1" t="s">
        <v>123</v>
      </c>
      <c r="H4077" s="1" t="s">
        <v>50</v>
      </c>
      <c r="I4077" s="1" t="s">
        <v>109</v>
      </c>
      <c r="J4077" s="1" t="s">
        <v>80</v>
      </c>
      <c r="K4077" s="1" t="s">
        <v>121</v>
      </c>
      <c r="L4077" s="1" t="s">
        <v>13651</v>
      </c>
      <c r="M4077" s="1" t="s">
        <v>20162</v>
      </c>
      <c r="N4077" s="1" t="s">
        <v>20162</v>
      </c>
      <c r="O4077" s="1" t="s">
        <v>122</v>
      </c>
      <c r="P4077" s="1" t="s">
        <v>278</v>
      </c>
      <c r="Q4077" s="1" t="s">
        <v>278</v>
      </c>
      <c r="R4077" s="1" t="s">
        <v>20163</v>
      </c>
      <c r="S4077" s="1" t="s">
        <v>19769</v>
      </c>
      <c r="T4077" s="1" t="s">
        <v>13652</v>
      </c>
      <c r="U4077" s="1" t="s">
        <v>20164</v>
      </c>
      <c r="V4077" s="18">
        <v>0.19321759259259258</v>
      </c>
      <c r="W4077" s="18">
        <v>0.19525462962962964</v>
      </c>
      <c r="X4077" s="18">
        <v>2.0370370370370369E-3</v>
      </c>
    </row>
    <row r="4078" spans="1:24" hidden="1" x14ac:dyDescent="0.2">
      <c r="A4078" s="1" t="s">
        <v>20165</v>
      </c>
      <c r="B4078" s="1" t="s">
        <v>132</v>
      </c>
      <c r="C4078" s="1" t="s">
        <v>309</v>
      </c>
      <c r="D4078" s="1" t="s">
        <v>257</v>
      </c>
      <c r="E4078" s="1" t="s">
        <v>284</v>
      </c>
      <c r="F4078" s="1" t="s">
        <v>471</v>
      </c>
      <c r="G4078" s="1" t="s">
        <v>116</v>
      </c>
      <c r="H4078" s="1" t="s">
        <v>40</v>
      </c>
      <c r="I4078" s="1" t="s">
        <v>117</v>
      </c>
      <c r="J4078" s="1" t="s">
        <v>81</v>
      </c>
      <c r="K4078" s="1" t="s">
        <v>430</v>
      </c>
      <c r="L4078" s="1" t="s">
        <v>4621</v>
      </c>
      <c r="M4078" s="1" t="s">
        <v>20166</v>
      </c>
      <c r="N4078" s="1" t="s">
        <v>20167</v>
      </c>
      <c r="O4078" s="1" t="s">
        <v>122</v>
      </c>
      <c r="P4078" s="1" t="s">
        <v>266</v>
      </c>
      <c r="Q4078" s="1" t="s">
        <v>443</v>
      </c>
      <c r="R4078" s="1" t="s">
        <v>20168</v>
      </c>
      <c r="S4078" s="1" t="s">
        <v>19769</v>
      </c>
      <c r="T4078" s="1" t="s">
        <v>20169</v>
      </c>
      <c r="U4078" s="1" t="s">
        <v>262</v>
      </c>
      <c r="V4078" s="18">
        <v>5.0358796296296297E-2</v>
      </c>
      <c r="W4078" s="18">
        <v>5.527777777777778E-2</v>
      </c>
      <c r="X4078" s="18">
        <v>4.9189814814814816E-3</v>
      </c>
    </row>
    <row r="4079" spans="1:24" x14ac:dyDescent="0.2">
      <c r="A4079" s="1" t="s">
        <v>20170</v>
      </c>
      <c r="B4079" s="1" t="s">
        <v>112</v>
      </c>
      <c r="C4079" s="1" t="s">
        <v>18</v>
      </c>
      <c r="D4079" s="1" t="s">
        <v>18</v>
      </c>
      <c r="E4079" s="1" t="s">
        <v>499</v>
      </c>
      <c r="F4079" s="1" t="s">
        <v>1770</v>
      </c>
      <c r="G4079" s="1" t="s">
        <v>110</v>
      </c>
      <c r="H4079" s="1" t="s">
        <v>50</v>
      </c>
      <c r="I4079" s="1" t="s">
        <v>109</v>
      </c>
      <c r="J4079" s="1" t="s">
        <v>81</v>
      </c>
      <c r="K4079" s="1" t="s">
        <v>111</v>
      </c>
      <c r="L4079" s="1" t="s">
        <v>20171</v>
      </c>
      <c r="M4079" s="1" t="s">
        <v>20172</v>
      </c>
      <c r="N4079" s="1" t="s">
        <v>20173</v>
      </c>
      <c r="O4079" s="1" t="s">
        <v>122</v>
      </c>
      <c r="P4079" s="1" t="s">
        <v>266</v>
      </c>
      <c r="Q4079" s="1" t="s">
        <v>267</v>
      </c>
      <c r="R4079" s="1" t="s">
        <v>20174</v>
      </c>
      <c r="S4079" s="1" t="s">
        <v>19769</v>
      </c>
      <c r="T4079" s="1" t="s">
        <v>1987</v>
      </c>
      <c r="U4079" s="1" t="s">
        <v>6339</v>
      </c>
      <c r="V4079" s="18">
        <v>0</v>
      </c>
      <c r="W4079" s="18">
        <v>2.2685185185185187E-3</v>
      </c>
      <c r="X4079" s="18">
        <v>2.2685185185185187E-3</v>
      </c>
    </row>
    <row r="4080" spans="1:24" x14ac:dyDescent="0.2">
      <c r="A4080" s="1" t="s">
        <v>20175</v>
      </c>
      <c r="B4080" s="1" t="s">
        <v>112</v>
      </c>
      <c r="C4080" s="1" t="s">
        <v>18</v>
      </c>
      <c r="D4080" s="1" t="s">
        <v>18</v>
      </c>
      <c r="E4080" s="1" t="s">
        <v>499</v>
      </c>
      <c r="F4080" s="1" t="s">
        <v>1770</v>
      </c>
      <c r="G4080" s="1" t="s">
        <v>110</v>
      </c>
      <c r="H4080" s="1" t="s">
        <v>50</v>
      </c>
      <c r="I4080" s="1" t="s">
        <v>109</v>
      </c>
      <c r="J4080" s="1" t="s">
        <v>81</v>
      </c>
      <c r="K4080" s="1" t="s">
        <v>111</v>
      </c>
      <c r="L4080" s="1" t="s">
        <v>20176</v>
      </c>
      <c r="M4080" s="1" t="s">
        <v>20177</v>
      </c>
      <c r="N4080" s="1" t="s">
        <v>20178</v>
      </c>
      <c r="O4080" s="1" t="s">
        <v>122</v>
      </c>
      <c r="P4080" s="1" t="s">
        <v>266</v>
      </c>
      <c r="Q4080" s="1" t="s">
        <v>267</v>
      </c>
      <c r="R4080" s="1" t="s">
        <v>20179</v>
      </c>
      <c r="S4080" s="1" t="s">
        <v>19769</v>
      </c>
      <c r="T4080" s="1" t="s">
        <v>20180</v>
      </c>
      <c r="U4080" s="1" t="s">
        <v>6339</v>
      </c>
      <c r="V4080" s="18">
        <v>0</v>
      </c>
      <c r="W4080" s="18">
        <v>0.12415509259259259</v>
      </c>
      <c r="X4080" s="18">
        <v>0.12415509259259259</v>
      </c>
    </row>
    <row r="4081" spans="1:24" x14ac:dyDescent="0.2">
      <c r="A4081" s="1" t="s">
        <v>20181</v>
      </c>
      <c r="B4081" s="1" t="s">
        <v>185</v>
      </c>
      <c r="C4081" s="1" t="s">
        <v>16</v>
      </c>
      <c r="D4081" s="1" t="s">
        <v>243</v>
      </c>
      <c r="E4081" s="1" t="s">
        <v>58</v>
      </c>
      <c r="F4081" s="1" t="s">
        <v>136</v>
      </c>
      <c r="G4081" s="1" t="s">
        <v>116</v>
      </c>
      <c r="H4081" s="1" t="s">
        <v>40</v>
      </c>
      <c r="I4081" s="1" t="s">
        <v>117</v>
      </c>
      <c r="J4081" s="1" t="s">
        <v>81</v>
      </c>
      <c r="K4081" s="1" t="s">
        <v>20182</v>
      </c>
      <c r="L4081" s="1" t="s">
        <v>20183</v>
      </c>
      <c r="M4081" s="1" t="s">
        <v>20184</v>
      </c>
      <c r="N4081" s="1" t="s">
        <v>20185</v>
      </c>
      <c r="O4081" s="1" t="s">
        <v>122</v>
      </c>
      <c r="P4081" s="1" t="s">
        <v>266</v>
      </c>
      <c r="Q4081" s="1" t="s">
        <v>330</v>
      </c>
      <c r="R4081" s="1" t="s">
        <v>20186</v>
      </c>
      <c r="S4081" s="1" t="s">
        <v>20187</v>
      </c>
      <c r="T4081" s="1" t="s">
        <v>20188</v>
      </c>
      <c r="U4081" s="1" t="s">
        <v>20189</v>
      </c>
      <c r="V4081" s="18">
        <v>21.719872685185184</v>
      </c>
      <c r="W4081" s="18">
        <v>21.779050925925926</v>
      </c>
      <c r="X4081" s="18">
        <v>5.917824074074074E-2</v>
      </c>
    </row>
    <row r="4082" spans="1:24" x14ac:dyDescent="0.2">
      <c r="A4082" s="1" t="s">
        <v>20190</v>
      </c>
      <c r="B4082" s="1" t="s">
        <v>14077</v>
      </c>
      <c r="C4082" s="1" t="s">
        <v>20</v>
      </c>
      <c r="D4082" s="1" t="s">
        <v>339</v>
      </c>
      <c r="E4082" s="1" t="s">
        <v>68</v>
      </c>
      <c r="F4082" s="1" t="s">
        <v>187</v>
      </c>
      <c r="G4082" s="1" t="s">
        <v>110</v>
      </c>
      <c r="H4082" s="1" t="s">
        <v>50</v>
      </c>
      <c r="I4082" s="1" t="s">
        <v>109</v>
      </c>
      <c r="J4082" s="1" t="s">
        <v>81</v>
      </c>
      <c r="K4082" s="1" t="s">
        <v>20191</v>
      </c>
      <c r="L4082" s="1" t="s">
        <v>20192</v>
      </c>
      <c r="M4082" s="1" t="s">
        <v>20193</v>
      </c>
      <c r="N4082" s="1" t="s">
        <v>20194</v>
      </c>
      <c r="O4082" s="1" t="s">
        <v>122</v>
      </c>
      <c r="P4082" s="1" t="s">
        <v>199</v>
      </c>
      <c r="Q4082" s="1" t="s">
        <v>20195</v>
      </c>
      <c r="R4082" s="1" t="s">
        <v>20196</v>
      </c>
      <c r="S4082" s="1" t="s">
        <v>20187</v>
      </c>
      <c r="T4082" s="1" t="s">
        <v>20197</v>
      </c>
      <c r="U4082" s="1" t="s">
        <v>20198</v>
      </c>
      <c r="V4082" s="18">
        <v>3.929201388888889</v>
      </c>
      <c r="W4082" s="18">
        <v>4.0254745370370371</v>
      </c>
      <c r="X4082" s="18">
        <v>9.6273148148148149E-2</v>
      </c>
    </row>
    <row r="4083" spans="1:24" hidden="1" x14ac:dyDescent="0.2">
      <c r="A4083" s="1" t="s">
        <v>20199</v>
      </c>
      <c r="B4083" s="1" t="s">
        <v>132</v>
      </c>
      <c r="C4083" s="1" t="s">
        <v>250</v>
      </c>
      <c r="D4083" s="1" t="s">
        <v>251</v>
      </c>
      <c r="E4083" s="1" t="s">
        <v>263</v>
      </c>
      <c r="F4083" s="1" t="s">
        <v>293</v>
      </c>
      <c r="G4083" s="1" t="s">
        <v>116</v>
      </c>
      <c r="H4083" s="1" t="s">
        <v>40</v>
      </c>
      <c r="I4083" s="1" t="s">
        <v>117</v>
      </c>
      <c r="J4083" s="1" t="s">
        <v>81</v>
      </c>
      <c r="K4083" s="1" t="s">
        <v>129</v>
      </c>
      <c r="L4083" s="1" t="s">
        <v>9120</v>
      </c>
      <c r="M4083" s="1" t="s">
        <v>20200</v>
      </c>
      <c r="N4083" s="1" t="s">
        <v>20201</v>
      </c>
      <c r="O4083" s="1" t="s">
        <v>122</v>
      </c>
      <c r="P4083" s="1" t="s">
        <v>246</v>
      </c>
      <c r="Q4083" s="1" t="s">
        <v>247</v>
      </c>
      <c r="R4083" s="1" t="s">
        <v>20201</v>
      </c>
      <c r="S4083" s="1" t="s">
        <v>20187</v>
      </c>
      <c r="T4083" s="1" t="s">
        <v>9120</v>
      </c>
      <c r="U4083" s="1" t="s">
        <v>334</v>
      </c>
      <c r="V4083" s="18">
        <v>0</v>
      </c>
      <c r="W4083" s="18">
        <v>9.2592592592592596E-4</v>
      </c>
      <c r="X4083" s="18">
        <v>9.2592592592592596E-4</v>
      </c>
    </row>
    <row r="4084" spans="1:24" hidden="1" x14ac:dyDescent="0.2">
      <c r="A4084" s="1" t="s">
        <v>20202</v>
      </c>
      <c r="B4084" s="1" t="s">
        <v>164</v>
      </c>
      <c r="C4084" s="1" t="s">
        <v>295</v>
      </c>
      <c r="D4084" s="1" t="s">
        <v>296</v>
      </c>
      <c r="E4084" s="1" t="s">
        <v>297</v>
      </c>
      <c r="F4084" s="1" t="s">
        <v>298</v>
      </c>
      <c r="G4084" s="1" t="s">
        <v>110</v>
      </c>
      <c r="H4084" s="1" t="s">
        <v>50</v>
      </c>
      <c r="I4084" s="1" t="s">
        <v>109</v>
      </c>
      <c r="J4084" s="1" t="s">
        <v>4186</v>
      </c>
      <c r="K4084" s="1" t="s">
        <v>129</v>
      </c>
      <c r="L4084" s="1" t="s">
        <v>17274</v>
      </c>
      <c r="M4084" s="1" t="s">
        <v>20203</v>
      </c>
      <c r="N4084" s="1" t="s">
        <v>20204</v>
      </c>
      <c r="O4084" s="1" t="s">
        <v>122</v>
      </c>
      <c r="P4084" s="1" t="s">
        <v>266</v>
      </c>
      <c r="Q4084" s="1" t="s">
        <v>283</v>
      </c>
      <c r="R4084" s="1" t="s">
        <v>20205</v>
      </c>
      <c r="S4084" s="1" t="s">
        <v>20187</v>
      </c>
      <c r="U4084" s="1" t="s">
        <v>17080</v>
      </c>
      <c r="V4084" s="18">
        <v>0</v>
      </c>
      <c r="W4084" s="18">
        <v>0</v>
      </c>
      <c r="X4084" s="18">
        <v>0</v>
      </c>
    </row>
    <row r="4085" spans="1:24" hidden="1" x14ac:dyDescent="0.2">
      <c r="A4085" s="1" t="s">
        <v>20206</v>
      </c>
      <c r="B4085" s="1" t="s">
        <v>132</v>
      </c>
      <c r="C4085" s="1" t="s">
        <v>251</v>
      </c>
      <c r="D4085" s="1" t="s">
        <v>257</v>
      </c>
      <c r="E4085" s="1" t="s">
        <v>297</v>
      </c>
      <c r="F4085" s="1" t="s">
        <v>461</v>
      </c>
      <c r="G4085" s="1" t="s">
        <v>116</v>
      </c>
      <c r="H4085" s="1" t="s">
        <v>40</v>
      </c>
      <c r="I4085" s="1" t="s">
        <v>117</v>
      </c>
      <c r="J4085" s="1" t="s">
        <v>81</v>
      </c>
      <c r="K4085" s="1" t="s">
        <v>129</v>
      </c>
      <c r="L4085" s="1" t="s">
        <v>314</v>
      </c>
      <c r="M4085" s="1" t="s">
        <v>20207</v>
      </c>
      <c r="N4085" s="1" t="s">
        <v>20208</v>
      </c>
      <c r="O4085" s="1" t="s">
        <v>122</v>
      </c>
      <c r="P4085" s="1" t="s">
        <v>246</v>
      </c>
      <c r="Q4085" s="1" t="s">
        <v>247</v>
      </c>
      <c r="R4085" s="1" t="s">
        <v>20209</v>
      </c>
      <c r="S4085" s="1" t="s">
        <v>20187</v>
      </c>
      <c r="T4085" s="1" t="s">
        <v>20210</v>
      </c>
      <c r="U4085" s="1" t="s">
        <v>262</v>
      </c>
      <c r="V4085" s="18">
        <v>2.9016203703703704E-2</v>
      </c>
      <c r="W4085" s="18">
        <v>3.2002314814814817E-2</v>
      </c>
      <c r="X4085" s="18">
        <v>2.9861111111111113E-3</v>
      </c>
    </row>
    <row r="4086" spans="1:24" hidden="1" x14ac:dyDescent="0.2">
      <c r="A4086" s="1" t="s">
        <v>20211</v>
      </c>
      <c r="B4086" s="1" t="s">
        <v>164</v>
      </c>
      <c r="C4086" s="1" t="s">
        <v>295</v>
      </c>
      <c r="D4086" s="1" t="s">
        <v>296</v>
      </c>
      <c r="E4086" s="1" t="s">
        <v>297</v>
      </c>
      <c r="F4086" s="1" t="s">
        <v>298</v>
      </c>
      <c r="G4086" s="1" t="s">
        <v>110</v>
      </c>
      <c r="H4086" s="1" t="s">
        <v>50</v>
      </c>
      <c r="I4086" s="1" t="s">
        <v>109</v>
      </c>
      <c r="J4086" s="1" t="s">
        <v>4186</v>
      </c>
      <c r="K4086" s="1" t="s">
        <v>129</v>
      </c>
      <c r="L4086" s="1" t="s">
        <v>20212</v>
      </c>
      <c r="M4086" s="1" t="s">
        <v>20213</v>
      </c>
      <c r="N4086" s="1" t="s">
        <v>20214</v>
      </c>
      <c r="O4086" s="1" t="s">
        <v>122</v>
      </c>
      <c r="P4086" s="1" t="s">
        <v>266</v>
      </c>
      <c r="Q4086" s="1" t="s">
        <v>283</v>
      </c>
      <c r="R4086" s="1" t="s">
        <v>20215</v>
      </c>
      <c r="S4086" s="1" t="s">
        <v>20187</v>
      </c>
      <c r="V4086" s="18">
        <v>0</v>
      </c>
      <c r="W4086" s="18">
        <v>0</v>
      </c>
      <c r="X4086" s="18">
        <v>0</v>
      </c>
    </row>
    <row r="4087" spans="1:24" hidden="1" x14ac:dyDescent="0.2">
      <c r="A4087" s="1" t="s">
        <v>20216</v>
      </c>
      <c r="B4087" s="1" t="s">
        <v>132</v>
      </c>
      <c r="C4087" s="1" t="s">
        <v>256</v>
      </c>
      <c r="D4087" s="1" t="s">
        <v>257</v>
      </c>
      <c r="E4087" s="1" t="s">
        <v>258</v>
      </c>
      <c r="F4087" s="1" t="s">
        <v>471</v>
      </c>
      <c r="G4087" s="1" t="s">
        <v>116</v>
      </c>
      <c r="H4087" s="1" t="s">
        <v>40</v>
      </c>
      <c r="I4087" s="1" t="s">
        <v>117</v>
      </c>
      <c r="J4087" s="1" t="s">
        <v>81</v>
      </c>
      <c r="K4087" s="1" t="s">
        <v>259</v>
      </c>
      <c r="L4087" s="1" t="s">
        <v>464</v>
      </c>
      <c r="M4087" s="1" t="s">
        <v>20217</v>
      </c>
      <c r="N4087" s="1" t="s">
        <v>20218</v>
      </c>
      <c r="O4087" s="1" t="s">
        <v>122</v>
      </c>
      <c r="P4087" s="1" t="s">
        <v>199</v>
      </c>
      <c r="Q4087" s="1" t="s">
        <v>115</v>
      </c>
      <c r="R4087" s="1" t="s">
        <v>20219</v>
      </c>
      <c r="S4087" s="1" t="s">
        <v>20187</v>
      </c>
      <c r="T4087" s="1" t="s">
        <v>20220</v>
      </c>
      <c r="U4087" s="1" t="s">
        <v>324</v>
      </c>
      <c r="V4087" s="18">
        <v>6.4224537037037038E-2</v>
      </c>
      <c r="W4087" s="18">
        <v>8.4467592592592594E-2</v>
      </c>
      <c r="X4087" s="18">
        <v>2.0243055555555556E-2</v>
      </c>
    </row>
    <row r="4088" spans="1:24" hidden="1" x14ac:dyDescent="0.2">
      <c r="A4088" s="1" t="s">
        <v>20221</v>
      </c>
      <c r="B4088" s="1" t="s">
        <v>132</v>
      </c>
      <c r="C4088" s="1" t="s">
        <v>256</v>
      </c>
      <c r="D4088" s="1" t="s">
        <v>257</v>
      </c>
      <c r="E4088" s="1" t="s">
        <v>258</v>
      </c>
      <c r="F4088" s="1" t="s">
        <v>471</v>
      </c>
      <c r="G4088" s="1" t="s">
        <v>116</v>
      </c>
      <c r="H4088" s="1" t="s">
        <v>40</v>
      </c>
      <c r="I4088" s="1" t="s">
        <v>117</v>
      </c>
      <c r="J4088" s="1" t="s">
        <v>81</v>
      </c>
      <c r="K4088" s="1" t="s">
        <v>259</v>
      </c>
      <c r="L4088" s="1" t="s">
        <v>464</v>
      </c>
      <c r="M4088" s="1" t="s">
        <v>20222</v>
      </c>
      <c r="N4088" s="1" t="s">
        <v>20223</v>
      </c>
      <c r="O4088" s="1" t="s">
        <v>122</v>
      </c>
      <c r="P4088" s="1" t="s">
        <v>199</v>
      </c>
      <c r="Q4088" s="1" t="s">
        <v>115</v>
      </c>
      <c r="R4088" s="1" t="s">
        <v>20224</v>
      </c>
      <c r="S4088" s="1" t="s">
        <v>20187</v>
      </c>
      <c r="T4088" s="1" t="s">
        <v>20220</v>
      </c>
      <c r="U4088" s="1" t="s">
        <v>324</v>
      </c>
      <c r="V4088" s="18">
        <v>6.4074074074074075E-2</v>
      </c>
      <c r="W4088" s="18">
        <v>8.1967592592592592E-2</v>
      </c>
      <c r="X4088" s="18">
        <v>1.7893518518518517E-2</v>
      </c>
    </row>
    <row r="4089" spans="1:24" hidden="1" x14ac:dyDescent="0.2">
      <c r="A4089" s="1" t="s">
        <v>20225</v>
      </c>
      <c r="B4089" s="1" t="s">
        <v>132</v>
      </c>
      <c r="C4089" s="1" t="s">
        <v>256</v>
      </c>
      <c r="D4089" s="1" t="s">
        <v>257</v>
      </c>
      <c r="E4089" s="1" t="s">
        <v>258</v>
      </c>
      <c r="F4089" s="1" t="s">
        <v>471</v>
      </c>
      <c r="G4089" s="1" t="s">
        <v>116</v>
      </c>
      <c r="H4089" s="1" t="s">
        <v>40</v>
      </c>
      <c r="I4089" s="1" t="s">
        <v>117</v>
      </c>
      <c r="J4089" s="1" t="s">
        <v>81</v>
      </c>
      <c r="K4089" s="1" t="s">
        <v>259</v>
      </c>
      <c r="L4089" s="1" t="s">
        <v>464</v>
      </c>
      <c r="M4089" s="1" t="s">
        <v>20226</v>
      </c>
      <c r="N4089" s="1" t="s">
        <v>20227</v>
      </c>
      <c r="O4089" s="1" t="s">
        <v>122</v>
      </c>
      <c r="P4089" s="1" t="s">
        <v>199</v>
      </c>
      <c r="Q4089" s="1" t="s">
        <v>115</v>
      </c>
      <c r="R4089" s="1" t="s">
        <v>20228</v>
      </c>
      <c r="S4089" s="1" t="s">
        <v>20187</v>
      </c>
      <c r="T4089" s="1" t="s">
        <v>20220</v>
      </c>
      <c r="U4089" s="1" t="s">
        <v>324</v>
      </c>
      <c r="V4089" s="18">
        <v>6.4282407407407413E-2</v>
      </c>
      <c r="W4089" s="18">
        <v>8.0879629629629635E-2</v>
      </c>
      <c r="X4089" s="18">
        <v>1.6597222222222222E-2</v>
      </c>
    </row>
    <row r="4090" spans="1:24" hidden="1" x14ac:dyDescent="0.2">
      <c r="A4090" s="1" t="s">
        <v>20229</v>
      </c>
      <c r="B4090" s="1" t="s">
        <v>132</v>
      </c>
      <c r="C4090" s="1" t="s">
        <v>250</v>
      </c>
      <c r="D4090" s="1" t="s">
        <v>251</v>
      </c>
      <c r="E4090" s="1" t="s">
        <v>13587</v>
      </c>
      <c r="F4090" s="1" t="s">
        <v>451</v>
      </c>
      <c r="G4090" s="1" t="s">
        <v>116</v>
      </c>
      <c r="H4090" s="1" t="s">
        <v>36</v>
      </c>
      <c r="I4090" s="1" t="s">
        <v>84</v>
      </c>
      <c r="J4090" s="1" t="s">
        <v>81</v>
      </c>
      <c r="K4090" s="1" t="s">
        <v>114</v>
      </c>
      <c r="L4090" s="1" t="s">
        <v>20230</v>
      </c>
      <c r="M4090" s="1" t="s">
        <v>20231</v>
      </c>
      <c r="N4090" s="1" t="s">
        <v>20232</v>
      </c>
      <c r="O4090" s="1" t="s">
        <v>122</v>
      </c>
      <c r="P4090" s="1" t="s">
        <v>246</v>
      </c>
      <c r="Q4090" s="1" t="s">
        <v>247</v>
      </c>
      <c r="R4090" s="1" t="s">
        <v>20233</v>
      </c>
      <c r="S4090" s="1" t="s">
        <v>20187</v>
      </c>
      <c r="T4090" s="1" t="s">
        <v>20230</v>
      </c>
      <c r="V4090" s="18">
        <v>3.9699074074074072E-3</v>
      </c>
      <c r="W4090" s="18">
        <v>4.9768518518518521E-3</v>
      </c>
      <c r="X4090" s="18">
        <v>1.0069444444444444E-3</v>
      </c>
    </row>
    <row r="4091" spans="1:24" hidden="1" x14ac:dyDescent="0.2">
      <c r="A4091" s="1" t="s">
        <v>20234</v>
      </c>
      <c r="B4091" s="1" t="s">
        <v>132</v>
      </c>
      <c r="C4091" s="1" t="s">
        <v>250</v>
      </c>
      <c r="D4091" s="1" t="s">
        <v>251</v>
      </c>
      <c r="E4091" s="1" t="s">
        <v>302</v>
      </c>
      <c r="F4091" s="1" t="s">
        <v>303</v>
      </c>
      <c r="G4091" s="1" t="s">
        <v>110</v>
      </c>
      <c r="H4091" s="1" t="s">
        <v>50</v>
      </c>
      <c r="I4091" s="1" t="s">
        <v>109</v>
      </c>
      <c r="J4091" s="1" t="s">
        <v>4186</v>
      </c>
      <c r="K4091" s="1" t="s">
        <v>129</v>
      </c>
      <c r="L4091" s="1" t="s">
        <v>12812</v>
      </c>
      <c r="M4091" s="1" t="s">
        <v>20235</v>
      </c>
      <c r="N4091" s="1" t="s">
        <v>20236</v>
      </c>
      <c r="O4091" s="1" t="s">
        <v>122</v>
      </c>
      <c r="P4091" s="1" t="s">
        <v>246</v>
      </c>
      <c r="Q4091" s="1" t="s">
        <v>247</v>
      </c>
      <c r="R4091" s="1" t="s">
        <v>20237</v>
      </c>
      <c r="S4091" s="1" t="s">
        <v>20187</v>
      </c>
      <c r="T4091" s="1" t="s">
        <v>12812</v>
      </c>
      <c r="U4091" s="1" t="s">
        <v>276</v>
      </c>
      <c r="V4091" s="18">
        <v>0</v>
      </c>
      <c r="W4091" s="18">
        <v>0</v>
      </c>
      <c r="X4091" s="18">
        <v>0</v>
      </c>
    </row>
    <row r="4092" spans="1:24" hidden="1" x14ac:dyDescent="0.2">
      <c r="A4092" s="1" t="s">
        <v>20238</v>
      </c>
      <c r="B4092" s="1" t="s">
        <v>164</v>
      </c>
      <c r="C4092" s="1" t="s">
        <v>295</v>
      </c>
      <c r="D4092" s="1" t="s">
        <v>296</v>
      </c>
      <c r="E4092" s="1" t="s">
        <v>297</v>
      </c>
      <c r="F4092" s="1" t="s">
        <v>298</v>
      </c>
      <c r="G4092" s="1" t="s">
        <v>110</v>
      </c>
      <c r="H4092" s="1" t="s">
        <v>50</v>
      </c>
      <c r="I4092" s="1" t="s">
        <v>109</v>
      </c>
      <c r="J4092" s="1" t="s">
        <v>4186</v>
      </c>
      <c r="K4092" s="1" t="s">
        <v>129</v>
      </c>
      <c r="L4092" s="1" t="s">
        <v>299</v>
      </c>
      <c r="M4092" s="1" t="s">
        <v>20239</v>
      </c>
      <c r="N4092" s="1" t="s">
        <v>20240</v>
      </c>
      <c r="O4092" s="1" t="s">
        <v>122</v>
      </c>
      <c r="P4092" s="1" t="s">
        <v>266</v>
      </c>
      <c r="Q4092" s="1" t="s">
        <v>283</v>
      </c>
      <c r="R4092" s="1" t="s">
        <v>20241</v>
      </c>
      <c r="S4092" s="1" t="s">
        <v>20187</v>
      </c>
      <c r="U4092" s="1" t="s">
        <v>17080</v>
      </c>
      <c r="V4092" s="18">
        <v>0</v>
      </c>
      <c r="W4092" s="18">
        <v>0</v>
      </c>
      <c r="X4092" s="18">
        <v>0</v>
      </c>
    </row>
    <row r="4093" spans="1:24" hidden="1" x14ac:dyDescent="0.2">
      <c r="A4093" s="1" t="s">
        <v>20242</v>
      </c>
      <c r="B4093" s="1" t="s">
        <v>112</v>
      </c>
      <c r="C4093" s="1" t="s">
        <v>18</v>
      </c>
      <c r="D4093" s="1" t="s">
        <v>18</v>
      </c>
      <c r="E4093" s="1" t="s">
        <v>499</v>
      </c>
      <c r="F4093" s="1" t="s">
        <v>1770</v>
      </c>
      <c r="G4093" s="1" t="s">
        <v>159</v>
      </c>
      <c r="H4093" s="1" t="s">
        <v>36</v>
      </c>
      <c r="I4093" s="1" t="s">
        <v>84</v>
      </c>
      <c r="J4093" s="1" t="s">
        <v>80</v>
      </c>
      <c r="K4093" s="1" t="s">
        <v>111</v>
      </c>
      <c r="L4093" s="1" t="s">
        <v>20243</v>
      </c>
      <c r="M4093" s="1" t="s">
        <v>20244</v>
      </c>
      <c r="N4093" s="1" t="s">
        <v>20245</v>
      </c>
      <c r="O4093" s="1" t="s">
        <v>122</v>
      </c>
      <c r="P4093" s="1" t="s">
        <v>266</v>
      </c>
      <c r="Q4093" s="1" t="s">
        <v>267</v>
      </c>
      <c r="R4093" s="1" t="s">
        <v>20246</v>
      </c>
      <c r="S4093" s="1" t="s">
        <v>20187</v>
      </c>
      <c r="T4093" s="1" t="s">
        <v>20243</v>
      </c>
      <c r="U4093" s="1" t="s">
        <v>6339</v>
      </c>
      <c r="V4093" s="18">
        <v>0</v>
      </c>
      <c r="W4093" s="18">
        <v>1.9097222222222222E-3</v>
      </c>
      <c r="X4093" s="18">
        <v>1.9097222222222222E-3</v>
      </c>
    </row>
    <row r="4094" spans="1:24" hidden="1" x14ac:dyDescent="0.2">
      <c r="A4094" s="1" t="s">
        <v>20247</v>
      </c>
      <c r="B4094" s="1" t="s">
        <v>132</v>
      </c>
      <c r="C4094" s="1" t="s">
        <v>250</v>
      </c>
      <c r="D4094" s="1" t="s">
        <v>251</v>
      </c>
      <c r="E4094" s="1" t="s">
        <v>302</v>
      </c>
      <c r="F4094" s="1" t="s">
        <v>303</v>
      </c>
      <c r="G4094" s="1" t="s">
        <v>110</v>
      </c>
      <c r="H4094" s="1" t="s">
        <v>50</v>
      </c>
      <c r="I4094" s="1" t="s">
        <v>109</v>
      </c>
      <c r="J4094" s="1" t="s">
        <v>4186</v>
      </c>
      <c r="K4094" s="1" t="s">
        <v>129</v>
      </c>
      <c r="L4094" s="1" t="s">
        <v>12881</v>
      </c>
      <c r="M4094" s="1" t="s">
        <v>20248</v>
      </c>
      <c r="N4094" s="1" t="s">
        <v>20249</v>
      </c>
      <c r="O4094" s="1" t="s">
        <v>122</v>
      </c>
      <c r="P4094" s="1" t="s">
        <v>246</v>
      </c>
      <c r="Q4094" s="1" t="s">
        <v>247</v>
      </c>
      <c r="R4094" s="1" t="s">
        <v>20250</v>
      </c>
      <c r="S4094" s="1" t="s">
        <v>20187</v>
      </c>
      <c r="T4094" s="1" t="s">
        <v>12881</v>
      </c>
      <c r="U4094" s="1" t="s">
        <v>276</v>
      </c>
      <c r="V4094" s="18">
        <v>0</v>
      </c>
      <c r="W4094" s="18">
        <v>0</v>
      </c>
      <c r="X4094" s="18">
        <v>0</v>
      </c>
    </row>
    <row r="4095" spans="1:24" hidden="1" x14ac:dyDescent="0.2">
      <c r="A4095" s="1" t="s">
        <v>20251</v>
      </c>
      <c r="B4095" s="1" t="s">
        <v>132</v>
      </c>
      <c r="C4095" s="1" t="s">
        <v>250</v>
      </c>
      <c r="D4095" s="1" t="s">
        <v>251</v>
      </c>
      <c r="E4095" s="1" t="s">
        <v>13587</v>
      </c>
      <c r="F4095" s="1" t="s">
        <v>451</v>
      </c>
      <c r="G4095" s="1" t="s">
        <v>159</v>
      </c>
      <c r="H4095" s="1" t="s">
        <v>36</v>
      </c>
      <c r="I4095" s="1" t="s">
        <v>84</v>
      </c>
      <c r="J4095" s="1" t="s">
        <v>81</v>
      </c>
      <c r="K4095" s="1" t="s">
        <v>114</v>
      </c>
      <c r="L4095" s="1" t="s">
        <v>20252</v>
      </c>
      <c r="M4095" s="1" t="s">
        <v>20253</v>
      </c>
      <c r="N4095" s="1" t="s">
        <v>20254</v>
      </c>
      <c r="O4095" s="1" t="s">
        <v>122</v>
      </c>
      <c r="P4095" s="1" t="s">
        <v>246</v>
      </c>
      <c r="Q4095" s="1" t="s">
        <v>247</v>
      </c>
      <c r="R4095" s="1" t="s">
        <v>20255</v>
      </c>
      <c r="S4095" s="1" t="s">
        <v>20187</v>
      </c>
      <c r="T4095" s="1" t="s">
        <v>20252</v>
      </c>
      <c r="V4095" s="18">
        <v>1.9814814814814816E-2</v>
      </c>
      <c r="W4095" s="18">
        <v>2.0891203703703703E-2</v>
      </c>
      <c r="X4095" s="18">
        <v>1.0763888888888889E-3</v>
      </c>
    </row>
    <row r="4096" spans="1:24" x14ac:dyDescent="0.2">
      <c r="A4096" s="1" t="s">
        <v>20256</v>
      </c>
      <c r="B4096" s="1" t="s">
        <v>112</v>
      </c>
      <c r="C4096" s="1" t="s">
        <v>19</v>
      </c>
      <c r="D4096" s="1" t="s">
        <v>17</v>
      </c>
      <c r="E4096" s="1" t="s">
        <v>62</v>
      </c>
      <c r="F4096" s="1" t="s">
        <v>217</v>
      </c>
      <c r="G4096" s="1" t="s">
        <v>116</v>
      </c>
      <c r="H4096" s="1" t="s">
        <v>40</v>
      </c>
      <c r="I4096" s="1" t="s">
        <v>117</v>
      </c>
      <c r="J4096" s="1" t="s">
        <v>81</v>
      </c>
      <c r="K4096" s="1" t="s">
        <v>121</v>
      </c>
      <c r="L4096" s="1" t="s">
        <v>20257</v>
      </c>
      <c r="M4096" s="1" t="s">
        <v>20258</v>
      </c>
      <c r="N4096" s="1" t="s">
        <v>20259</v>
      </c>
      <c r="O4096" s="1" t="s">
        <v>122</v>
      </c>
      <c r="P4096" s="1" t="s">
        <v>266</v>
      </c>
      <c r="Q4096" s="1" t="s">
        <v>267</v>
      </c>
      <c r="R4096" s="1" t="s">
        <v>20260</v>
      </c>
      <c r="S4096" s="1" t="s">
        <v>20187</v>
      </c>
      <c r="T4096" s="1" t="s">
        <v>399</v>
      </c>
      <c r="U4096" s="1" t="s">
        <v>20261</v>
      </c>
      <c r="V4096" s="18">
        <v>8.2928240740740747E-2</v>
      </c>
      <c r="W4096" s="18">
        <v>8.6238425925925927E-2</v>
      </c>
      <c r="X4096" s="18">
        <v>3.3101851851851851E-3</v>
      </c>
    </row>
    <row r="4097" spans="1:24" hidden="1" x14ac:dyDescent="0.2">
      <c r="A4097" s="1" t="s">
        <v>20262</v>
      </c>
      <c r="B4097" s="1" t="s">
        <v>132</v>
      </c>
      <c r="C4097" s="1" t="s">
        <v>256</v>
      </c>
      <c r="D4097" s="1" t="s">
        <v>257</v>
      </c>
      <c r="E4097" s="1" t="s">
        <v>258</v>
      </c>
      <c r="F4097" s="1" t="s">
        <v>471</v>
      </c>
      <c r="G4097" s="1" t="s">
        <v>116</v>
      </c>
      <c r="H4097" s="1" t="s">
        <v>40</v>
      </c>
      <c r="I4097" s="1" t="s">
        <v>117</v>
      </c>
      <c r="J4097" s="1" t="s">
        <v>81</v>
      </c>
      <c r="K4097" s="1" t="s">
        <v>259</v>
      </c>
      <c r="L4097" s="1" t="s">
        <v>464</v>
      </c>
      <c r="M4097" s="1" t="s">
        <v>20263</v>
      </c>
      <c r="N4097" s="1" t="s">
        <v>20264</v>
      </c>
      <c r="O4097" s="1" t="s">
        <v>122</v>
      </c>
      <c r="P4097" s="1" t="s">
        <v>199</v>
      </c>
      <c r="Q4097" s="1" t="s">
        <v>115</v>
      </c>
      <c r="R4097" s="1" t="s">
        <v>20265</v>
      </c>
      <c r="S4097" s="1" t="s">
        <v>20187</v>
      </c>
      <c r="T4097" s="1" t="s">
        <v>20220</v>
      </c>
      <c r="U4097" s="1" t="s">
        <v>324</v>
      </c>
      <c r="V4097" s="18">
        <v>6.4259259259259266E-2</v>
      </c>
      <c r="W4097" s="18">
        <v>8.7094907407407413E-2</v>
      </c>
      <c r="X4097" s="18">
        <v>2.2835648148148147E-2</v>
      </c>
    </row>
    <row r="4098" spans="1:24" hidden="1" x14ac:dyDescent="0.2">
      <c r="A4098" s="1" t="s">
        <v>20266</v>
      </c>
      <c r="B4098" s="1" t="s">
        <v>132</v>
      </c>
      <c r="C4098" s="1" t="s">
        <v>256</v>
      </c>
      <c r="D4098" s="1" t="s">
        <v>257</v>
      </c>
      <c r="E4098" s="1" t="s">
        <v>258</v>
      </c>
      <c r="F4098" s="1" t="s">
        <v>471</v>
      </c>
      <c r="G4098" s="1" t="s">
        <v>116</v>
      </c>
      <c r="H4098" s="1" t="s">
        <v>40</v>
      </c>
      <c r="I4098" s="1" t="s">
        <v>117</v>
      </c>
      <c r="J4098" s="1" t="s">
        <v>81</v>
      </c>
      <c r="K4098" s="1" t="s">
        <v>259</v>
      </c>
      <c r="L4098" s="1" t="s">
        <v>464</v>
      </c>
      <c r="M4098" s="1" t="s">
        <v>20267</v>
      </c>
      <c r="N4098" s="1" t="s">
        <v>20268</v>
      </c>
      <c r="O4098" s="1" t="s">
        <v>122</v>
      </c>
      <c r="P4098" s="1" t="s">
        <v>199</v>
      </c>
      <c r="Q4098" s="1" t="s">
        <v>115</v>
      </c>
      <c r="R4098" s="1" t="s">
        <v>20269</v>
      </c>
      <c r="S4098" s="1" t="s">
        <v>20187</v>
      </c>
      <c r="T4098" s="1" t="s">
        <v>20220</v>
      </c>
      <c r="U4098" s="1" t="s">
        <v>324</v>
      </c>
      <c r="V4098" s="18">
        <v>6.3819444444444443E-2</v>
      </c>
      <c r="W4098" s="18">
        <v>8.3784722222222219E-2</v>
      </c>
      <c r="X4098" s="18">
        <v>1.9965277777777776E-2</v>
      </c>
    </row>
    <row r="4099" spans="1:24" hidden="1" x14ac:dyDescent="0.2">
      <c r="A4099" s="1" t="s">
        <v>20270</v>
      </c>
      <c r="B4099" s="1" t="s">
        <v>132</v>
      </c>
      <c r="C4099" s="1" t="s">
        <v>256</v>
      </c>
      <c r="D4099" s="1" t="s">
        <v>374</v>
      </c>
      <c r="E4099" s="1" t="s">
        <v>258</v>
      </c>
      <c r="F4099" s="1" t="s">
        <v>442</v>
      </c>
      <c r="G4099" s="1" t="s">
        <v>116</v>
      </c>
      <c r="H4099" s="1" t="s">
        <v>40</v>
      </c>
      <c r="I4099" s="1" t="s">
        <v>117</v>
      </c>
      <c r="J4099" s="1" t="s">
        <v>81</v>
      </c>
      <c r="K4099" s="1" t="s">
        <v>259</v>
      </c>
      <c r="L4099" s="1" t="s">
        <v>464</v>
      </c>
      <c r="M4099" s="1" t="s">
        <v>20271</v>
      </c>
      <c r="N4099" s="1" t="s">
        <v>20272</v>
      </c>
      <c r="O4099" s="1" t="s">
        <v>122</v>
      </c>
      <c r="P4099" s="1" t="s">
        <v>199</v>
      </c>
      <c r="Q4099" s="1" t="s">
        <v>115</v>
      </c>
      <c r="R4099" s="1" t="s">
        <v>20273</v>
      </c>
      <c r="S4099" s="1" t="s">
        <v>20187</v>
      </c>
      <c r="T4099" s="1" t="s">
        <v>17203</v>
      </c>
      <c r="U4099" s="1" t="s">
        <v>324</v>
      </c>
      <c r="V4099" s="18">
        <v>8.3530092592592586E-2</v>
      </c>
      <c r="W4099" s="18">
        <v>0.10377314814814814</v>
      </c>
      <c r="X4099" s="18">
        <v>2.0243055555555556E-2</v>
      </c>
    </row>
    <row r="4100" spans="1:24" x14ac:dyDescent="0.2">
      <c r="A4100" s="1" t="s">
        <v>20274</v>
      </c>
      <c r="B4100" s="1" t="s">
        <v>115</v>
      </c>
      <c r="C4100" s="1" t="s">
        <v>13</v>
      </c>
      <c r="D4100" s="1" t="s">
        <v>257</v>
      </c>
      <c r="E4100" s="1" t="s">
        <v>39</v>
      </c>
      <c r="F4100" s="1" t="s">
        <v>156</v>
      </c>
      <c r="G4100" s="1" t="s">
        <v>116</v>
      </c>
      <c r="H4100" s="1" t="s">
        <v>40</v>
      </c>
      <c r="I4100" s="1" t="s">
        <v>117</v>
      </c>
      <c r="J4100" s="1" t="s">
        <v>81</v>
      </c>
      <c r="K4100" s="1" t="s">
        <v>150</v>
      </c>
      <c r="L4100" s="1" t="s">
        <v>20275</v>
      </c>
      <c r="M4100" s="1" t="s">
        <v>20276</v>
      </c>
      <c r="N4100" s="1" t="s">
        <v>20277</v>
      </c>
      <c r="O4100" s="1" t="s">
        <v>122</v>
      </c>
      <c r="P4100" s="1" t="s">
        <v>246</v>
      </c>
      <c r="Q4100" s="1" t="s">
        <v>247</v>
      </c>
      <c r="R4100" s="1" t="s">
        <v>20278</v>
      </c>
      <c r="S4100" s="1" t="s">
        <v>20187</v>
      </c>
      <c r="T4100" s="1" t="s">
        <v>20279</v>
      </c>
      <c r="U4100" s="1" t="s">
        <v>20280</v>
      </c>
      <c r="V4100" s="18">
        <v>2.1001620370370371</v>
      </c>
      <c r="W4100" s="18">
        <v>2.130023148148148</v>
      </c>
      <c r="X4100" s="18">
        <v>2.9861111111111113E-2</v>
      </c>
    </row>
    <row r="4101" spans="1:24" x14ac:dyDescent="0.2">
      <c r="A4101" s="1" t="s">
        <v>20281</v>
      </c>
      <c r="B4101" s="1" t="s">
        <v>112</v>
      </c>
      <c r="C4101" s="1" t="s">
        <v>18</v>
      </c>
      <c r="D4101" s="1" t="s">
        <v>18</v>
      </c>
      <c r="E4101" s="1" t="s">
        <v>499</v>
      </c>
      <c r="F4101" s="1" t="s">
        <v>1770</v>
      </c>
      <c r="G4101" s="1" t="s">
        <v>110</v>
      </c>
      <c r="H4101" s="1" t="s">
        <v>50</v>
      </c>
      <c r="I4101" s="1" t="s">
        <v>109</v>
      </c>
      <c r="J4101" s="1" t="s">
        <v>81</v>
      </c>
      <c r="K4101" s="1" t="s">
        <v>111</v>
      </c>
      <c r="L4101" s="1" t="s">
        <v>20282</v>
      </c>
      <c r="M4101" s="1" t="s">
        <v>20283</v>
      </c>
      <c r="N4101" s="1" t="s">
        <v>20284</v>
      </c>
      <c r="O4101" s="1" t="s">
        <v>122</v>
      </c>
      <c r="P4101" s="1" t="s">
        <v>266</v>
      </c>
      <c r="Q4101" s="1" t="s">
        <v>267</v>
      </c>
      <c r="R4101" s="1" t="s">
        <v>20285</v>
      </c>
      <c r="S4101" s="1" t="s">
        <v>20187</v>
      </c>
      <c r="T4101" s="1" t="s">
        <v>20282</v>
      </c>
      <c r="U4101" s="1" t="s">
        <v>6339</v>
      </c>
      <c r="V4101" s="18">
        <v>0</v>
      </c>
      <c r="W4101" s="18">
        <v>2.2222222222222222E-3</v>
      </c>
      <c r="X4101" s="18">
        <v>2.2222222222222222E-3</v>
      </c>
    </row>
    <row r="4102" spans="1:24" hidden="1" x14ac:dyDescent="0.2">
      <c r="A4102" s="1" t="s">
        <v>20286</v>
      </c>
      <c r="B4102" s="1" t="s">
        <v>173</v>
      </c>
      <c r="C4102" s="1" t="s">
        <v>327</v>
      </c>
      <c r="D4102" s="1" t="s">
        <v>251</v>
      </c>
      <c r="E4102" s="1" t="s">
        <v>407</v>
      </c>
      <c r="F4102" s="1" t="s">
        <v>318</v>
      </c>
      <c r="G4102" s="1" t="s">
        <v>110</v>
      </c>
      <c r="H4102" s="1" t="s">
        <v>50</v>
      </c>
      <c r="I4102" s="1" t="s">
        <v>109</v>
      </c>
      <c r="J4102" s="1" t="s">
        <v>4186</v>
      </c>
      <c r="K4102" s="1" t="s">
        <v>114</v>
      </c>
      <c r="L4102" s="1" t="s">
        <v>20287</v>
      </c>
      <c r="M4102" s="1" t="s">
        <v>20288</v>
      </c>
      <c r="N4102" s="1" t="s">
        <v>20289</v>
      </c>
      <c r="O4102" s="1" t="s">
        <v>122</v>
      </c>
      <c r="P4102" s="1" t="s">
        <v>246</v>
      </c>
      <c r="Q4102" s="1" t="s">
        <v>247</v>
      </c>
      <c r="R4102" s="1" t="s">
        <v>20290</v>
      </c>
      <c r="S4102" s="1" t="s">
        <v>20187</v>
      </c>
      <c r="T4102" s="1" t="s">
        <v>20291</v>
      </c>
      <c r="V4102" s="18">
        <v>0</v>
      </c>
      <c r="W4102" s="18">
        <v>0</v>
      </c>
      <c r="X4102" s="18">
        <v>0</v>
      </c>
    </row>
    <row r="4103" spans="1:24" hidden="1" x14ac:dyDescent="0.2">
      <c r="A4103" s="1" t="s">
        <v>20292</v>
      </c>
      <c r="B4103" s="1" t="s">
        <v>132</v>
      </c>
      <c r="C4103" s="1" t="s">
        <v>309</v>
      </c>
      <c r="D4103" s="1" t="s">
        <v>257</v>
      </c>
      <c r="E4103" s="1" t="s">
        <v>271</v>
      </c>
      <c r="F4103" s="1" t="s">
        <v>219</v>
      </c>
      <c r="G4103" s="1" t="s">
        <v>116</v>
      </c>
      <c r="H4103" s="1" t="s">
        <v>40</v>
      </c>
      <c r="I4103" s="1" t="s">
        <v>117</v>
      </c>
      <c r="J4103" s="1" t="s">
        <v>81</v>
      </c>
      <c r="K4103" s="1" t="s">
        <v>20293</v>
      </c>
      <c r="L4103" s="1" t="s">
        <v>20294</v>
      </c>
      <c r="M4103" s="1" t="s">
        <v>20295</v>
      </c>
      <c r="N4103" s="1" t="s">
        <v>20296</v>
      </c>
      <c r="O4103" s="1" t="s">
        <v>122</v>
      </c>
      <c r="P4103" s="1" t="s">
        <v>199</v>
      </c>
      <c r="Q4103" s="1" t="s">
        <v>115</v>
      </c>
      <c r="R4103" s="1" t="s">
        <v>20297</v>
      </c>
      <c r="S4103" s="1" t="s">
        <v>20187</v>
      </c>
      <c r="T4103" s="1" t="s">
        <v>20298</v>
      </c>
      <c r="V4103" s="18">
        <v>0.57693287037037033</v>
      </c>
      <c r="W4103" s="18">
        <v>0.60059027777777774</v>
      </c>
      <c r="X4103" s="18">
        <v>2.3657407407407408E-2</v>
      </c>
    </row>
    <row r="4104" spans="1:24" hidden="1" x14ac:dyDescent="0.2">
      <c r="A4104" s="1" t="s">
        <v>20299</v>
      </c>
      <c r="B4104" s="1" t="s">
        <v>132</v>
      </c>
      <c r="C4104" s="1" t="s">
        <v>309</v>
      </c>
      <c r="D4104" s="1" t="s">
        <v>257</v>
      </c>
      <c r="E4104" s="1" t="s">
        <v>284</v>
      </c>
      <c r="F4104" s="1" t="s">
        <v>471</v>
      </c>
      <c r="G4104" s="1" t="s">
        <v>116</v>
      </c>
      <c r="H4104" s="1" t="s">
        <v>40</v>
      </c>
      <c r="I4104" s="1" t="s">
        <v>117</v>
      </c>
      <c r="J4104" s="1" t="s">
        <v>81</v>
      </c>
      <c r="K4104" s="1" t="s">
        <v>430</v>
      </c>
      <c r="L4104" s="1" t="s">
        <v>4621</v>
      </c>
      <c r="M4104" s="1" t="s">
        <v>20300</v>
      </c>
      <c r="N4104" s="1" t="s">
        <v>20301</v>
      </c>
      <c r="O4104" s="1" t="s">
        <v>122</v>
      </c>
      <c r="P4104" s="1" t="s">
        <v>199</v>
      </c>
      <c r="Q4104" s="1" t="s">
        <v>115</v>
      </c>
      <c r="R4104" s="1" t="s">
        <v>20302</v>
      </c>
      <c r="S4104" s="1" t="s">
        <v>20187</v>
      </c>
      <c r="T4104" s="1" t="s">
        <v>17415</v>
      </c>
      <c r="V4104" s="18">
        <v>1.4016203703703704E-2</v>
      </c>
      <c r="W4104" s="18">
        <v>2.2303240740740742E-2</v>
      </c>
      <c r="X4104" s="18">
        <v>8.2870370370370372E-3</v>
      </c>
    </row>
    <row r="4105" spans="1:24" x14ac:dyDescent="0.2">
      <c r="A4105" s="1" t="s">
        <v>20303</v>
      </c>
      <c r="B4105" s="1" t="s">
        <v>115</v>
      </c>
      <c r="C4105" s="1" t="s">
        <v>13</v>
      </c>
      <c r="D4105" s="1" t="s">
        <v>243</v>
      </c>
      <c r="E4105" s="1" t="s">
        <v>41</v>
      </c>
      <c r="F4105" s="1" t="s">
        <v>405</v>
      </c>
      <c r="G4105" s="1" t="s">
        <v>116</v>
      </c>
      <c r="H4105" s="1" t="s">
        <v>40</v>
      </c>
      <c r="I4105" s="1" t="s">
        <v>117</v>
      </c>
      <c r="J4105" s="1" t="s">
        <v>81</v>
      </c>
      <c r="K4105" s="1" t="s">
        <v>13977</v>
      </c>
      <c r="L4105" s="1" t="s">
        <v>20304</v>
      </c>
      <c r="M4105" s="1" t="s">
        <v>20305</v>
      </c>
      <c r="N4105" s="1" t="s">
        <v>20306</v>
      </c>
      <c r="O4105" s="1" t="s">
        <v>122</v>
      </c>
      <c r="P4105" s="1" t="s">
        <v>246</v>
      </c>
      <c r="Q4105" s="1" t="s">
        <v>247</v>
      </c>
      <c r="R4105" s="1" t="s">
        <v>20307</v>
      </c>
      <c r="S4105" s="1" t="s">
        <v>20187</v>
      </c>
      <c r="T4105" s="1" t="s">
        <v>20308</v>
      </c>
      <c r="U4105" s="1" t="s">
        <v>20309</v>
      </c>
      <c r="V4105" s="18">
        <v>0.11207175925925926</v>
      </c>
      <c r="W4105" s="18">
        <v>0.12880787037037036</v>
      </c>
      <c r="X4105" s="18">
        <v>1.6736111111111111E-2</v>
      </c>
    </row>
    <row r="4106" spans="1:24" x14ac:dyDescent="0.2">
      <c r="A4106" s="1" t="s">
        <v>20310</v>
      </c>
      <c r="B4106" s="1" t="s">
        <v>115</v>
      </c>
      <c r="C4106" s="1" t="s">
        <v>21</v>
      </c>
      <c r="D4106" s="1" t="s">
        <v>243</v>
      </c>
      <c r="E4106" s="1" t="s">
        <v>498</v>
      </c>
      <c r="F4106" s="1" t="s">
        <v>144</v>
      </c>
      <c r="G4106" s="1" t="s">
        <v>116</v>
      </c>
      <c r="H4106" s="1" t="s">
        <v>40</v>
      </c>
      <c r="I4106" s="1" t="s">
        <v>117</v>
      </c>
      <c r="J4106" s="1" t="s">
        <v>81</v>
      </c>
      <c r="K4106" s="1" t="s">
        <v>118</v>
      </c>
      <c r="L4106" s="1" t="s">
        <v>20311</v>
      </c>
      <c r="M4106" s="1" t="s">
        <v>20312</v>
      </c>
      <c r="N4106" s="1" t="s">
        <v>20313</v>
      </c>
      <c r="O4106" s="1" t="s">
        <v>122</v>
      </c>
      <c r="P4106" s="1" t="s">
        <v>266</v>
      </c>
      <c r="Q4106" s="1" t="s">
        <v>343</v>
      </c>
      <c r="R4106" s="1" t="s">
        <v>20314</v>
      </c>
      <c r="S4106" s="1" t="s">
        <v>20187</v>
      </c>
      <c r="T4106" s="1" t="s">
        <v>20315</v>
      </c>
      <c r="U4106" s="1" t="s">
        <v>20316</v>
      </c>
      <c r="V4106" s="18">
        <v>0</v>
      </c>
      <c r="W4106" s="18">
        <v>1.8877314814814816E-2</v>
      </c>
      <c r="X4106" s="18">
        <v>1.8877314814814816E-2</v>
      </c>
    </row>
    <row r="4107" spans="1:24" hidden="1" x14ac:dyDescent="0.2">
      <c r="A4107" s="1" t="s">
        <v>20317</v>
      </c>
      <c r="B4107" s="1" t="s">
        <v>132</v>
      </c>
      <c r="C4107" s="1" t="s">
        <v>250</v>
      </c>
      <c r="D4107" s="1" t="s">
        <v>251</v>
      </c>
      <c r="E4107" s="1" t="s">
        <v>252</v>
      </c>
      <c r="F4107" s="1" t="s">
        <v>253</v>
      </c>
      <c r="G4107" s="1" t="s">
        <v>159</v>
      </c>
      <c r="H4107" s="1" t="s">
        <v>36</v>
      </c>
      <c r="I4107" s="1" t="s">
        <v>84</v>
      </c>
      <c r="J4107" s="1" t="s">
        <v>81</v>
      </c>
      <c r="K4107" s="1" t="s">
        <v>129</v>
      </c>
      <c r="L4107" s="1" t="s">
        <v>386</v>
      </c>
      <c r="M4107" s="1" t="s">
        <v>20318</v>
      </c>
      <c r="N4107" s="1" t="s">
        <v>20319</v>
      </c>
      <c r="O4107" s="1" t="s">
        <v>122</v>
      </c>
      <c r="P4107" s="1" t="s">
        <v>246</v>
      </c>
      <c r="Q4107" s="1" t="s">
        <v>247</v>
      </c>
      <c r="R4107" s="1" t="s">
        <v>20320</v>
      </c>
      <c r="S4107" s="1" t="s">
        <v>20187</v>
      </c>
      <c r="T4107" s="1" t="s">
        <v>386</v>
      </c>
      <c r="U4107" s="1" t="s">
        <v>255</v>
      </c>
      <c r="V4107" s="18">
        <v>5.1979166666666667E-2</v>
      </c>
      <c r="W4107" s="18">
        <v>5.3356481481481484E-2</v>
      </c>
      <c r="X4107" s="18">
        <v>1.3773148148148147E-3</v>
      </c>
    </row>
    <row r="4108" spans="1:24" x14ac:dyDescent="0.2">
      <c r="A4108" s="1" t="s">
        <v>20321</v>
      </c>
      <c r="B4108" s="1" t="s">
        <v>115</v>
      </c>
      <c r="C4108" s="1" t="s">
        <v>20</v>
      </c>
      <c r="D4108" s="1" t="s">
        <v>243</v>
      </c>
      <c r="E4108" s="1" t="s">
        <v>68</v>
      </c>
      <c r="F4108" s="1" t="s">
        <v>405</v>
      </c>
      <c r="G4108" s="1" t="s">
        <v>116</v>
      </c>
      <c r="H4108" s="1" t="s">
        <v>40</v>
      </c>
      <c r="I4108" s="1" t="s">
        <v>117</v>
      </c>
      <c r="J4108" s="1" t="s">
        <v>81</v>
      </c>
      <c r="K4108" s="1" t="s">
        <v>111</v>
      </c>
      <c r="L4108" s="1" t="s">
        <v>20322</v>
      </c>
      <c r="M4108" s="1" t="s">
        <v>20323</v>
      </c>
      <c r="N4108" s="1" t="s">
        <v>20324</v>
      </c>
      <c r="O4108" s="1" t="s">
        <v>122</v>
      </c>
      <c r="P4108" s="1" t="s">
        <v>246</v>
      </c>
      <c r="Q4108" s="1" t="s">
        <v>247</v>
      </c>
      <c r="R4108" s="1" t="s">
        <v>20325</v>
      </c>
      <c r="S4108" s="1" t="s">
        <v>20187</v>
      </c>
      <c r="T4108" s="1" t="s">
        <v>20326</v>
      </c>
      <c r="U4108" s="1" t="s">
        <v>20327</v>
      </c>
      <c r="V4108" s="18">
        <v>0</v>
      </c>
      <c r="W4108" s="18">
        <v>5.2210648148148145E-2</v>
      </c>
      <c r="X4108" s="18">
        <v>5.2210648148148145E-2</v>
      </c>
    </row>
    <row r="4109" spans="1:24" x14ac:dyDescent="0.2">
      <c r="A4109" s="1" t="s">
        <v>20328</v>
      </c>
      <c r="B4109" s="1" t="s">
        <v>115</v>
      </c>
      <c r="C4109" s="1" t="s">
        <v>20</v>
      </c>
      <c r="D4109" s="1" t="s">
        <v>243</v>
      </c>
      <c r="E4109" s="1" t="s">
        <v>67</v>
      </c>
      <c r="F4109" s="1" t="s">
        <v>144</v>
      </c>
      <c r="G4109" s="1" t="s">
        <v>116</v>
      </c>
      <c r="H4109" s="1" t="s">
        <v>40</v>
      </c>
      <c r="I4109" s="1" t="s">
        <v>117</v>
      </c>
      <c r="J4109" s="1" t="s">
        <v>81</v>
      </c>
      <c r="K4109" s="1" t="s">
        <v>111</v>
      </c>
      <c r="L4109" s="1" t="s">
        <v>20329</v>
      </c>
      <c r="M4109" s="1" t="s">
        <v>20330</v>
      </c>
      <c r="N4109" s="1" t="s">
        <v>20331</v>
      </c>
      <c r="O4109" s="1" t="s">
        <v>122</v>
      </c>
      <c r="P4109" s="1" t="s">
        <v>246</v>
      </c>
      <c r="Q4109" s="1" t="s">
        <v>247</v>
      </c>
      <c r="R4109" s="1" t="s">
        <v>20332</v>
      </c>
      <c r="S4109" s="1" t="s">
        <v>20187</v>
      </c>
      <c r="T4109" s="1" t="s">
        <v>20333</v>
      </c>
      <c r="U4109" s="1" t="s">
        <v>20334</v>
      </c>
      <c r="V4109" s="18">
        <v>0</v>
      </c>
      <c r="W4109" s="18">
        <v>2.2951388888888889E-2</v>
      </c>
      <c r="X4109" s="18">
        <v>2.2951388888888889E-2</v>
      </c>
    </row>
    <row r="4110" spans="1:24" hidden="1" x14ac:dyDescent="0.2">
      <c r="A4110" s="1" t="s">
        <v>20335</v>
      </c>
      <c r="B4110" s="1" t="s">
        <v>132</v>
      </c>
      <c r="C4110" s="1" t="s">
        <v>251</v>
      </c>
      <c r="D4110" s="1" t="s">
        <v>257</v>
      </c>
      <c r="E4110" s="1" t="s">
        <v>297</v>
      </c>
      <c r="F4110" s="1" t="s">
        <v>461</v>
      </c>
      <c r="G4110" s="1" t="s">
        <v>116</v>
      </c>
      <c r="H4110" s="1" t="s">
        <v>40</v>
      </c>
      <c r="I4110" s="1" t="s">
        <v>117</v>
      </c>
      <c r="J4110" s="1" t="s">
        <v>81</v>
      </c>
      <c r="K4110" s="1" t="s">
        <v>347</v>
      </c>
      <c r="L4110" s="1" t="s">
        <v>20336</v>
      </c>
      <c r="M4110" s="1" t="s">
        <v>20337</v>
      </c>
      <c r="N4110" s="1" t="s">
        <v>20338</v>
      </c>
      <c r="O4110" s="1" t="s">
        <v>122</v>
      </c>
      <c r="P4110" s="1" t="s">
        <v>246</v>
      </c>
      <c r="Q4110" s="1" t="s">
        <v>247</v>
      </c>
      <c r="R4110" s="1" t="s">
        <v>20339</v>
      </c>
      <c r="S4110" s="1" t="s">
        <v>20187</v>
      </c>
      <c r="T4110" s="1" t="s">
        <v>20340</v>
      </c>
      <c r="U4110" s="1" t="s">
        <v>262</v>
      </c>
      <c r="V4110" s="18">
        <v>1.7384259259259259E-2</v>
      </c>
      <c r="W4110" s="18">
        <v>2.4247685185185185E-2</v>
      </c>
      <c r="X4110" s="18">
        <v>6.8634259259259256E-3</v>
      </c>
    </row>
    <row r="4111" spans="1:24" x14ac:dyDescent="0.2">
      <c r="A4111" s="1" t="s">
        <v>20341</v>
      </c>
      <c r="B4111" s="1" t="s">
        <v>115</v>
      </c>
      <c r="C4111" s="1" t="s">
        <v>14</v>
      </c>
      <c r="D4111" s="1" t="s">
        <v>339</v>
      </c>
      <c r="E4111" s="1" t="s">
        <v>48</v>
      </c>
      <c r="F4111" s="1" t="s">
        <v>5867</v>
      </c>
      <c r="G4111" s="1" t="s">
        <v>110</v>
      </c>
      <c r="H4111" s="1" t="s">
        <v>50</v>
      </c>
      <c r="I4111" s="1" t="s">
        <v>109</v>
      </c>
      <c r="J4111" s="1" t="s">
        <v>81</v>
      </c>
      <c r="K4111" s="1" t="s">
        <v>158</v>
      </c>
      <c r="L4111" s="1" t="s">
        <v>20342</v>
      </c>
      <c r="M4111" s="1" t="s">
        <v>20343</v>
      </c>
      <c r="N4111" s="1" t="s">
        <v>20344</v>
      </c>
      <c r="O4111" s="1" t="s">
        <v>122</v>
      </c>
      <c r="P4111" s="1" t="s">
        <v>199</v>
      </c>
      <c r="Q4111" s="1" t="s">
        <v>115</v>
      </c>
      <c r="R4111" s="1" t="s">
        <v>20345</v>
      </c>
      <c r="S4111" s="1" t="s">
        <v>20187</v>
      </c>
      <c r="T4111" s="1" t="s">
        <v>20346</v>
      </c>
      <c r="U4111" s="1" t="s">
        <v>20347</v>
      </c>
      <c r="V4111" s="18">
        <v>0</v>
      </c>
      <c r="W4111" s="18">
        <v>7.9247685185185185E-2</v>
      </c>
      <c r="X4111" s="18">
        <v>7.9247685185185185E-2</v>
      </c>
    </row>
    <row r="4112" spans="1:24" x14ac:dyDescent="0.2">
      <c r="A4112" s="1" t="s">
        <v>20348</v>
      </c>
      <c r="B4112" s="1" t="s">
        <v>115</v>
      </c>
      <c r="C4112" s="1" t="s">
        <v>20</v>
      </c>
      <c r="D4112" s="1" t="s">
        <v>243</v>
      </c>
      <c r="E4112" s="1" t="s">
        <v>67</v>
      </c>
      <c r="F4112" s="1" t="s">
        <v>144</v>
      </c>
      <c r="G4112" s="1" t="s">
        <v>116</v>
      </c>
      <c r="H4112" s="1" t="s">
        <v>40</v>
      </c>
      <c r="I4112" s="1" t="s">
        <v>117</v>
      </c>
      <c r="J4112" s="1" t="s">
        <v>81</v>
      </c>
      <c r="K4112" s="1" t="s">
        <v>111</v>
      </c>
      <c r="L4112" s="1" t="s">
        <v>20349</v>
      </c>
      <c r="M4112" s="1" t="s">
        <v>20350</v>
      </c>
      <c r="N4112" s="1" t="s">
        <v>20351</v>
      </c>
      <c r="O4112" s="1" t="s">
        <v>122</v>
      </c>
      <c r="P4112" s="1" t="s">
        <v>246</v>
      </c>
      <c r="Q4112" s="1" t="s">
        <v>247</v>
      </c>
      <c r="R4112" s="1" t="s">
        <v>20352</v>
      </c>
      <c r="S4112" s="1" t="s">
        <v>20187</v>
      </c>
      <c r="T4112" s="1" t="s">
        <v>20353</v>
      </c>
      <c r="U4112" s="1" t="s">
        <v>20354</v>
      </c>
      <c r="V4112" s="18">
        <v>0</v>
      </c>
      <c r="W4112" s="18">
        <v>5.2650462962962961E-2</v>
      </c>
      <c r="X4112" s="18">
        <v>5.2650462962962961E-2</v>
      </c>
    </row>
    <row r="4113" spans="1:24" x14ac:dyDescent="0.2">
      <c r="A4113" s="1" t="s">
        <v>20355</v>
      </c>
      <c r="B4113" s="1" t="s">
        <v>176</v>
      </c>
      <c r="C4113" s="1" t="s">
        <v>18</v>
      </c>
      <c r="D4113" s="1" t="s">
        <v>7595</v>
      </c>
      <c r="E4113" s="1" t="s">
        <v>499</v>
      </c>
      <c r="F4113" s="1" t="s">
        <v>20356</v>
      </c>
      <c r="G4113" s="1" t="s">
        <v>116</v>
      </c>
      <c r="H4113" s="1" t="s">
        <v>40</v>
      </c>
      <c r="I4113" s="1" t="s">
        <v>117</v>
      </c>
      <c r="J4113" s="1" t="s">
        <v>81</v>
      </c>
      <c r="K4113" s="1" t="s">
        <v>114</v>
      </c>
      <c r="L4113" s="1" t="s">
        <v>20357</v>
      </c>
      <c r="M4113" s="1" t="s">
        <v>20358</v>
      </c>
      <c r="N4113" s="1" t="s">
        <v>20359</v>
      </c>
      <c r="O4113" s="1" t="s">
        <v>122</v>
      </c>
      <c r="P4113" s="1" t="s">
        <v>384</v>
      </c>
      <c r="Q4113" s="1" t="s">
        <v>385</v>
      </c>
      <c r="R4113" s="1" t="s">
        <v>20360</v>
      </c>
      <c r="S4113" s="1" t="s">
        <v>20187</v>
      </c>
      <c r="T4113" s="1" t="s">
        <v>20361</v>
      </c>
      <c r="U4113" s="1" t="s">
        <v>6891</v>
      </c>
      <c r="V4113" s="18">
        <v>0</v>
      </c>
      <c r="W4113" s="18">
        <v>3.664351851851852E-2</v>
      </c>
      <c r="X4113" s="18">
        <v>3.664351851851852E-2</v>
      </c>
    </row>
    <row r="4114" spans="1:24" hidden="1" x14ac:dyDescent="0.2">
      <c r="A4114" s="1" t="s">
        <v>20362</v>
      </c>
      <c r="B4114" s="1" t="s">
        <v>115</v>
      </c>
      <c r="C4114" s="1" t="s">
        <v>357</v>
      </c>
      <c r="D4114" s="1" t="s">
        <v>243</v>
      </c>
      <c r="E4114" s="1" t="s">
        <v>358</v>
      </c>
      <c r="F4114" s="1" t="s">
        <v>405</v>
      </c>
      <c r="G4114" s="1" t="s">
        <v>116</v>
      </c>
      <c r="H4114" s="1" t="s">
        <v>40</v>
      </c>
      <c r="I4114" s="1" t="s">
        <v>117</v>
      </c>
      <c r="J4114" s="1" t="s">
        <v>81</v>
      </c>
      <c r="K4114" s="1" t="s">
        <v>111</v>
      </c>
      <c r="L4114" s="1" t="s">
        <v>20363</v>
      </c>
      <c r="M4114" s="1" t="s">
        <v>20364</v>
      </c>
      <c r="N4114" s="1" t="s">
        <v>20365</v>
      </c>
      <c r="O4114" s="1" t="s">
        <v>122</v>
      </c>
      <c r="P4114" s="1" t="s">
        <v>246</v>
      </c>
      <c r="Q4114" s="1" t="s">
        <v>247</v>
      </c>
      <c r="R4114" s="1" t="s">
        <v>20366</v>
      </c>
      <c r="S4114" s="1" t="s">
        <v>20187</v>
      </c>
      <c r="T4114" s="1" t="s">
        <v>20367</v>
      </c>
      <c r="U4114" s="1" t="s">
        <v>20368</v>
      </c>
      <c r="V4114" s="18">
        <v>0.10952546296296296</v>
      </c>
      <c r="W4114" s="18">
        <v>0.1318287037037037</v>
      </c>
      <c r="X4114" s="18">
        <v>2.2303240740740742E-2</v>
      </c>
    </row>
    <row r="4115" spans="1:24" hidden="1" x14ac:dyDescent="0.2">
      <c r="A4115" s="1" t="s">
        <v>20369</v>
      </c>
      <c r="B4115" s="1" t="s">
        <v>132</v>
      </c>
      <c r="C4115" s="1" t="s">
        <v>256</v>
      </c>
      <c r="D4115" s="1" t="s">
        <v>257</v>
      </c>
      <c r="E4115" s="1" t="s">
        <v>258</v>
      </c>
      <c r="F4115" s="1" t="s">
        <v>471</v>
      </c>
      <c r="G4115" s="1" t="s">
        <v>116</v>
      </c>
      <c r="H4115" s="1" t="s">
        <v>40</v>
      </c>
      <c r="I4115" s="1" t="s">
        <v>117</v>
      </c>
      <c r="J4115" s="1" t="s">
        <v>81</v>
      </c>
      <c r="K4115" s="1" t="s">
        <v>129</v>
      </c>
      <c r="L4115" s="1" t="s">
        <v>372</v>
      </c>
      <c r="M4115" s="1" t="s">
        <v>20370</v>
      </c>
      <c r="N4115" s="1" t="s">
        <v>20371</v>
      </c>
      <c r="O4115" s="1" t="s">
        <v>122</v>
      </c>
      <c r="P4115" s="1" t="s">
        <v>199</v>
      </c>
      <c r="Q4115" s="1" t="s">
        <v>115</v>
      </c>
      <c r="R4115" s="1" t="s">
        <v>20372</v>
      </c>
      <c r="S4115" s="1" t="s">
        <v>20187</v>
      </c>
      <c r="T4115" s="1" t="s">
        <v>20373</v>
      </c>
      <c r="V4115" s="18">
        <v>0</v>
      </c>
      <c r="W4115" s="18">
        <v>3.09375E-2</v>
      </c>
      <c r="X4115" s="18">
        <v>3.09375E-2</v>
      </c>
    </row>
    <row r="4116" spans="1:24" x14ac:dyDescent="0.2">
      <c r="A4116" s="1" t="s">
        <v>20374</v>
      </c>
      <c r="B4116" s="1" t="s">
        <v>115</v>
      </c>
      <c r="C4116" s="1" t="s">
        <v>13</v>
      </c>
      <c r="D4116" s="1" t="s">
        <v>243</v>
      </c>
      <c r="E4116" s="1" t="s">
        <v>39</v>
      </c>
      <c r="F4116" s="1" t="s">
        <v>144</v>
      </c>
      <c r="G4116" s="1" t="s">
        <v>116</v>
      </c>
      <c r="H4116" s="1" t="s">
        <v>40</v>
      </c>
      <c r="I4116" s="1" t="s">
        <v>117</v>
      </c>
      <c r="J4116" s="1" t="s">
        <v>81</v>
      </c>
      <c r="K4116" s="1" t="s">
        <v>13977</v>
      </c>
      <c r="L4116" s="1" t="s">
        <v>20375</v>
      </c>
      <c r="M4116" s="1" t="s">
        <v>20376</v>
      </c>
      <c r="N4116" s="1" t="s">
        <v>20377</v>
      </c>
      <c r="O4116" s="1" t="s">
        <v>122</v>
      </c>
      <c r="P4116" s="1" t="s">
        <v>246</v>
      </c>
      <c r="Q4116" s="1" t="s">
        <v>247</v>
      </c>
      <c r="R4116" s="1" t="s">
        <v>20378</v>
      </c>
      <c r="S4116" s="1" t="s">
        <v>20187</v>
      </c>
      <c r="T4116" s="1" t="s">
        <v>20379</v>
      </c>
      <c r="U4116" s="1" t="s">
        <v>20380</v>
      </c>
      <c r="V4116" s="18">
        <v>0.14162037037037037</v>
      </c>
      <c r="W4116" s="18">
        <v>0.15212962962962964</v>
      </c>
      <c r="X4116" s="18">
        <v>1.050925925925926E-2</v>
      </c>
    </row>
    <row r="4117" spans="1:24" hidden="1" x14ac:dyDescent="0.2">
      <c r="A4117" s="1" t="s">
        <v>20381</v>
      </c>
      <c r="B4117" s="1" t="s">
        <v>132</v>
      </c>
      <c r="C4117" s="1" t="s">
        <v>309</v>
      </c>
      <c r="D4117" s="1" t="s">
        <v>257</v>
      </c>
      <c r="E4117" s="1" t="s">
        <v>284</v>
      </c>
      <c r="F4117" s="1" t="s">
        <v>461</v>
      </c>
      <c r="G4117" s="1" t="s">
        <v>116</v>
      </c>
      <c r="H4117" s="1" t="s">
        <v>40</v>
      </c>
      <c r="I4117" s="1" t="s">
        <v>117</v>
      </c>
      <c r="J4117" s="1" t="s">
        <v>81</v>
      </c>
      <c r="K4117" s="1" t="s">
        <v>111</v>
      </c>
      <c r="L4117" s="1" t="s">
        <v>379</v>
      </c>
      <c r="M4117" s="1" t="s">
        <v>20382</v>
      </c>
      <c r="N4117" s="1" t="s">
        <v>20383</v>
      </c>
      <c r="O4117" s="1" t="s">
        <v>122</v>
      </c>
      <c r="P4117" s="1" t="s">
        <v>199</v>
      </c>
      <c r="Q4117" s="1" t="s">
        <v>115</v>
      </c>
      <c r="R4117" s="1" t="s">
        <v>20384</v>
      </c>
      <c r="S4117" s="1" t="s">
        <v>20187</v>
      </c>
      <c r="T4117" s="1" t="s">
        <v>20385</v>
      </c>
      <c r="V4117" s="18">
        <v>7.3495370370370372E-3</v>
      </c>
      <c r="W4117" s="18">
        <v>1.005787037037037E-2</v>
      </c>
      <c r="X4117" s="18">
        <v>2.7083333333333334E-3</v>
      </c>
    </row>
    <row r="4118" spans="1:24" hidden="1" x14ac:dyDescent="0.2">
      <c r="A4118" s="1" t="s">
        <v>20386</v>
      </c>
      <c r="B4118" s="1" t="s">
        <v>115</v>
      </c>
      <c r="C4118" s="1" t="s">
        <v>242</v>
      </c>
      <c r="D4118" s="1" t="s">
        <v>374</v>
      </c>
      <c r="E4118" s="1" t="s">
        <v>407</v>
      </c>
      <c r="F4118" s="1" t="s">
        <v>136</v>
      </c>
      <c r="G4118" s="1" t="s">
        <v>116</v>
      </c>
      <c r="H4118" s="1" t="s">
        <v>40</v>
      </c>
      <c r="I4118" s="1" t="s">
        <v>117</v>
      </c>
      <c r="J4118" s="1" t="s">
        <v>81</v>
      </c>
      <c r="K4118" s="1" t="s">
        <v>150</v>
      </c>
      <c r="L4118" s="1" t="s">
        <v>20387</v>
      </c>
      <c r="M4118" s="1" t="s">
        <v>20388</v>
      </c>
      <c r="N4118" s="1" t="s">
        <v>20389</v>
      </c>
      <c r="O4118" s="1" t="s">
        <v>122</v>
      </c>
      <c r="P4118" s="1" t="s">
        <v>246</v>
      </c>
      <c r="Q4118" s="1" t="s">
        <v>247</v>
      </c>
      <c r="R4118" s="1" t="s">
        <v>20390</v>
      </c>
      <c r="S4118" s="1" t="s">
        <v>20187</v>
      </c>
      <c r="T4118" s="1" t="s">
        <v>20391</v>
      </c>
      <c r="U4118" s="1" t="s">
        <v>20392</v>
      </c>
      <c r="V4118" s="18">
        <v>0.19575231481481481</v>
      </c>
      <c r="W4118" s="18">
        <v>0.22199074074074074</v>
      </c>
      <c r="X4118" s="18">
        <v>2.6238425925925925E-2</v>
      </c>
    </row>
    <row r="4119" spans="1:24" hidden="1" x14ac:dyDescent="0.2">
      <c r="A4119" s="1" t="s">
        <v>20393</v>
      </c>
      <c r="B4119" s="1" t="s">
        <v>115</v>
      </c>
      <c r="C4119" s="1" t="s">
        <v>242</v>
      </c>
      <c r="D4119" s="1" t="s">
        <v>374</v>
      </c>
      <c r="E4119" s="1" t="s">
        <v>407</v>
      </c>
      <c r="F4119" s="1" t="s">
        <v>149</v>
      </c>
      <c r="G4119" s="1" t="s">
        <v>110</v>
      </c>
      <c r="H4119" s="1" t="s">
        <v>50</v>
      </c>
      <c r="I4119" s="1" t="s">
        <v>109</v>
      </c>
      <c r="J4119" s="1" t="s">
        <v>81</v>
      </c>
      <c r="K4119" s="1" t="s">
        <v>150</v>
      </c>
      <c r="L4119" s="1" t="s">
        <v>20394</v>
      </c>
      <c r="M4119" s="1" t="s">
        <v>20395</v>
      </c>
      <c r="N4119" s="1" t="s">
        <v>20396</v>
      </c>
      <c r="O4119" s="1" t="s">
        <v>122</v>
      </c>
      <c r="P4119" s="1" t="s">
        <v>246</v>
      </c>
      <c r="Q4119" s="1" t="s">
        <v>247</v>
      </c>
      <c r="R4119" s="1" t="s">
        <v>20397</v>
      </c>
      <c r="S4119" s="1" t="s">
        <v>20187</v>
      </c>
      <c r="T4119" s="1" t="s">
        <v>20398</v>
      </c>
      <c r="U4119" s="1" t="s">
        <v>20399</v>
      </c>
      <c r="V4119" s="18">
        <v>0.16443287037037038</v>
      </c>
      <c r="W4119" s="18">
        <v>0.18722222222222223</v>
      </c>
      <c r="X4119" s="18">
        <v>2.2789351851851852E-2</v>
      </c>
    </row>
    <row r="4120" spans="1:24" hidden="1" x14ac:dyDescent="0.2">
      <c r="A4120" s="1" t="s">
        <v>20400</v>
      </c>
      <c r="B4120" s="1" t="s">
        <v>124</v>
      </c>
      <c r="C4120" s="1" t="s">
        <v>19</v>
      </c>
      <c r="D4120" s="1" t="s">
        <v>277</v>
      </c>
      <c r="E4120" s="1" t="s">
        <v>64</v>
      </c>
      <c r="F4120" s="1" t="s">
        <v>125</v>
      </c>
      <c r="G4120" s="1" t="s">
        <v>123</v>
      </c>
      <c r="H4120" s="1" t="s">
        <v>50</v>
      </c>
      <c r="I4120" s="1" t="s">
        <v>109</v>
      </c>
      <c r="J4120" s="1" t="s">
        <v>80</v>
      </c>
      <c r="K4120" s="1" t="s">
        <v>459</v>
      </c>
      <c r="L4120" s="1" t="s">
        <v>20401</v>
      </c>
      <c r="M4120" s="1" t="s">
        <v>20402</v>
      </c>
      <c r="N4120" s="1" t="s">
        <v>20402</v>
      </c>
      <c r="O4120" s="1" t="s">
        <v>122</v>
      </c>
      <c r="P4120" s="1" t="s">
        <v>266</v>
      </c>
      <c r="Q4120" s="1" t="s">
        <v>267</v>
      </c>
      <c r="R4120" s="1" t="s">
        <v>20403</v>
      </c>
      <c r="S4120" s="1" t="s">
        <v>20187</v>
      </c>
      <c r="T4120" s="1" t="s">
        <v>20404</v>
      </c>
      <c r="U4120" s="1" t="s">
        <v>20405</v>
      </c>
      <c r="V4120" s="18">
        <v>2.5601851851851851E-2</v>
      </c>
      <c r="W4120" s="18">
        <v>0.10346064814814815</v>
      </c>
      <c r="X4120" s="18">
        <v>7.7858796296296301E-2</v>
      </c>
    </row>
    <row r="4121" spans="1:24" hidden="1" x14ac:dyDescent="0.2">
      <c r="A4121" s="1" t="s">
        <v>20406</v>
      </c>
      <c r="B4121" s="1" t="s">
        <v>164</v>
      </c>
      <c r="C4121" s="1" t="s">
        <v>295</v>
      </c>
      <c r="D4121" s="1" t="s">
        <v>296</v>
      </c>
      <c r="E4121" s="1" t="s">
        <v>297</v>
      </c>
      <c r="F4121" s="1" t="s">
        <v>298</v>
      </c>
      <c r="G4121" s="1" t="s">
        <v>110</v>
      </c>
      <c r="H4121" s="1" t="s">
        <v>50</v>
      </c>
      <c r="I4121" s="1" t="s">
        <v>109</v>
      </c>
      <c r="J4121" s="1" t="s">
        <v>4186</v>
      </c>
      <c r="K4121" s="1" t="s">
        <v>129</v>
      </c>
      <c r="L4121" s="1" t="s">
        <v>299</v>
      </c>
      <c r="M4121" s="1" t="s">
        <v>20407</v>
      </c>
      <c r="N4121" s="1" t="s">
        <v>20408</v>
      </c>
      <c r="O4121" s="1" t="s">
        <v>122</v>
      </c>
      <c r="P4121" s="1" t="s">
        <v>266</v>
      </c>
      <c r="Q4121" s="1" t="s">
        <v>283</v>
      </c>
      <c r="R4121" s="1" t="s">
        <v>20409</v>
      </c>
      <c r="S4121" s="1" t="s">
        <v>20187</v>
      </c>
      <c r="U4121" s="1" t="s">
        <v>17080</v>
      </c>
      <c r="V4121" s="18">
        <v>0</v>
      </c>
      <c r="W4121" s="18">
        <v>0</v>
      </c>
      <c r="X4121" s="18">
        <v>0</v>
      </c>
    </row>
    <row r="4122" spans="1:24" x14ac:dyDescent="0.2">
      <c r="A4122" s="1" t="s">
        <v>20410</v>
      </c>
      <c r="B4122" s="1" t="s">
        <v>115</v>
      </c>
      <c r="C4122" s="1" t="s">
        <v>15</v>
      </c>
      <c r="D4122" s="1" t="s">
        <v>243</v>
      </c>
      <c r="E4122" s="1" t="s">
        <v>44</v>
      </c>
      <c r="F4122" s="1" t="s">
        <v>405</v>
      </c>
      <c r="G4122" s="1" t="s">
        <v>116</v>
      </c>
      <c r="H4122" s="1" t="s">
        <v>40</v>
      </c>
      <c r="I4122" s="1" t="s">
        <v>117</v>
      </c>
      <c r="J4122" s="1" t="s">
        <v>81</v>
      </c>
      <c r="K4122" s="1" t="s">
        <v>111</v>
      </c>
      <c r="L4122" s="1" t="s">
        <v>20411</v>
      </c>
      <c r="M4122" s="1" t="s">
        <v>20412</v>
      </c>
      <c r="N4122" s="1" t="s">
        <v>20413</v>
      </c>
      <c r="O4122" s="1" t="s">
        <v>122</v>
      </c>
      <c r="P4122" s="1" t="s">
        <v>246</v>
      </c>
      <c r="Q4122" s="1" t="s">
        <v>247</v>
      </c>
      <c r="R4122" s="1" t="s">
        <v>20414</v>
      </c>
      <c r="S4122" s="1" t="s">
        <v>20187</v>
      </c>
      <c r="T4122" s="1" t="s">
        <v>20415</v>
      </c>
      <c r="U4122" s="1" t="s">
        <v>20416</v>
      </c>
      <c r="V4122" s="18">
        <v>0</v>
      </c>
      <c r="W4122" s="18">
        <v>0.11914351851851852</v>
      </c>
      <c r="X4122" s="18">
        <v>0.11914351851851852</v>
      </c>
    </row>
    <row r="4123" spans="1:24" hidden="1" x14ac:dyDescent="0.2">
      <c r="A4123" s="1" t="s">
        <v>20417</v>
      </c>
      <c r="B4123" s="1" t="s">
        <v>164</v>
      </c>
      <c r="C4123" s="1" t="s">
        <v>357</v>
      </c>
      <c r="D4123" s="1" t="s">
        <v>251</v>
      </c>
      <c r="E4123" s="1" t="s">
        <v>358</v>
      </c>
      <c r="F4123" s="1" t="s">
        <v>359</v>
      </c>
      <c r="G4123" s="1" t="s">
        <v>110</v>
      </c>
      <c r="H4123" s="1" t="s">
        <v>50</v>
      </c>
      <c r="I4123" s="1" t="s">
        <v>109</v>
      </c>
      <c r="J4123" s="1" t="s">
        <v>80</v>
      </c>
      <c r="K4123" s="1" t="s">
        <v>114</v>
      </c>
      <c r="L4123" s="1" t="s">
        <v>376</v>
      </c>
      <c r="M4123" s="1" t="s">
        <v>20418</v>
      </c>
      <c r="N4123" s="1" t="s">
        <v>20419</v>
      </c>
      <c r="O4123" s="1" t="s">
        <v>122</v>
      </c>
      <c r="P4123" s="1" t="s">
        <v>246</v>
      </c>
      <c r="Q4123" s="1" t="s">
        <v>247</v>
      </c>
      <c r="R4123" s="1" t="s">
        <v>20420</v>
      </c>
      <c r="S4123" s="1" t="s">
        <v>20187</v>
      </c>
      <c r="U4123" s="1" t="s">
        <v>17714</v>
      </c>
      <c r="V4123" s="18">
        <v>1.0416666666666667E-4</v>
      </c>
      <c r="W4123" s="18">
        <v>1.1967592592592592E-2</v>
      </c>
      <c r="X4123" s="18">
        <v>1.1863425925925927E-2</v>
      </c>
    </row>
    <row r="4124" spans="1:24" x14ac:dyDescent="0.2">
      <c r="A4124" s="1" t="s">
        <v>20421</v>
      </c>
      <c r="B4124" s="1" t="s">
        <v>115</v>
      </c>
      <c r="C4124" s="1" t="s">
        <v>22</v>
      </c>
      <c r="D4124" s="1" t="s">
        <v>243</v>
      </c>
      <c r="E4124" s="1" t="s">
        <v>47</v>
      </c>
      <c r="F4124" s="1" t="s">
        <v>141</v>
      </c>
      <c r="G4124" s="1" t="s">
        <v>110</v>
      </c>
      <c r="H4124" s="1" t="s">
        <v>50</v>
      </c>
      <c r="I4124" s="1" t="s">
        <v>109</v>
      </c>
      <c r="J4124" s="1" t="s">
        <v>81</v>
      </c>
      <c r="K4124" s="1" t="s">
        <v>170</v>
      </c>
      <c r="L4124" s="1" t="s">
        <v>20422</v>
      </c>
      <c r="M4124" s="1" t="s">
        <v>20423</v>
      </c>
      <c r="N4124" s="1" t="s">
        <v>20424</v>
      </c>
      <c r="O4124" s="1" t="s">
        <v>122</v>
      </c>
      <c r="P4124" s="1" t="s">
        <v>246</v>
      </c>
      <c r="Q4124" s="1" t="s">
        <v>247</v>
      </c>
      <c r="R4124" s="1" t="s">
        <v>20425</v>
      </c>
      <c r="S4124" s="1" t="s">
        <v>20187</v>
      </c>
      <c r="T4124" s="1" t="s">
        <v>20426</v>
      </c>
      <c r="U4124" s="1" t="s">
        <v>20427</v>
      </c>
      <c r="V4124" s="18">
        <v>3.5949074074074071E-2</v>
      </c>
      <c r="W4124" s="18">
        <v>0.34468749999999998</v>
      </c>
      <c r="X4124" s="18">
        <v>0.30873842592592593</v>
      </c>
    </row>
    <row r="4125" spans="1:24" x14ac:dyDescent="0.2">
      <c r="A4125" s="1" t="s">
        <v>20428</v>
      </c>
      <c r="B4125" s="1" t="s">
        <v>112</v>
      </c>
      <c r="C4125" s="1" t="s">
        <v>18</v>
      </c>
      <c r="D4125" s="1" t="s">
        <v>18</v>
      </c>
      <c r="E4125" s="1" t="s">
        <v>499</v>
      </c>
      <c r="F4125" s="1" t="s">
        <v>1770</v>
      </c>
      <c r="G4125" s="1" t="s">
        <v>110</v>
      </c>
      <c r="H4125" s="1" t="s">
        <v>50</v>
      </c>
      <c r="I4125" s="1" t="s">
        <v>109</v>
      </c>
      <c r="J4125" s="1" t="s">
        <v>81</v>
      </c>
      <c r="K4125" s="1" t="s">
        <v>111</v>
      </c>
      <c r="L4125" s="1" t="s">
        <v>20429</v>
      </c>
      <c r="M4125" s="1" t="s">
        <v>20430</v>
      </c>
      <c r="N4125" s="1" t="s">
        <v>20431</v>
      </c>
      <c r="O4125" s="1" t="s">
        <v>122</v>
      </c>
      <c r="P4125" s="1" t="s">
        <v>266</v>
      </c>
      <c r="Q4125" s="1" t="s">
        <v>267</v>
      </c>
      <c r="R4125" s="1" t="s">
        <v>20432</v>
      </c>
      <c r="S4125" s="1" t="s">
        <v>20187</v>
      </c>
      <c r="T4125" s="1" t="s">
        <v>20429</v>
      </c>
      <c r="U4125" s="1" t="s">
        <v>6339</v>
      </c>
      <c r="V4125" s="18">
        <v>0</v>
      </c>
      <c r="W4125" s="18">
        <v>1.6898148148148148E-3</v>
      </c>
      <c r="X4125" s="18">
        <v>1.6898148148148148E-3</v>
      </c>
    </row>
    <row r="4126" spans="1:24" hidden="1" x14ac:dyDescent="0.2">
      <c r="A4126" s="1" t="s">
        <v>20433</v>
      </c>
      <c r="B4126" s="1" t="s">
        <v>132</v>
      </c>
      <c r="C4126" s="1" t="s">
        <v>250</v>
      </c>
      <c r="D4126" s="1" t="s">
        <v>251</v>
      </c>
      <c r="E4126" s="1" t="s">
        <v>263</v>
      </c>
      <c r="F4126" s="1" t="s">
        <v>293</v>
      </c>
      <c r="G4126" s="1" t="s">
        <v>116</v>
      </c>
      <c r="H4126" s="1" t="s">
        <v>40</v>
      </c>
      <c r="I4126" s="1" t="s">
        <v>117</v>
      </c>
      <c r="J4126" s="1" t="s">
        <v>81</v>
      </c>
      <c r="K4126" s="1" t="s">
        <v>129</v>
      </c>
      <c r="L4126" s="1" t="s">
        <v>20434</v>
      </c>
      <c r="M4126" s="1" t="s">
        <v>20435</v>
      </c>
      <c r="N4126" s="1" t="s">
        <v>20436</v>
      </c>
      <c r="O4126" s="1" t="s">
        <v>122</v>
      </c>
      <c r="P4126" s="1" t="s">
        <v>246</v>
      </c>
      <c r="Q4126" s="1" t="s">
        <v>247</v>
      </c>
      <c r="R4126" s="1" t="s">
        <v>20436</v>
      </c>
      <c r="S4126" s="1" t="s">
        <v>20187</v>
      </c>
      <c r="T4126" s="1" t="s">
        <v>20434</v>
      </c>
      <c r="U4126" s="1" t="s">
        <v>424</v>
      </c>
      <c r="V4126" s="18">
        <v>0</v>
      </c>
      <c r="W4126" s="18">
        <v>1.4351851851851852E-3</v>
      </c>
      <c r="X4126" s="18">
        <v>1.4351851851851852E-3</v>
      </c>
    </row>
    <row r="4127" spans="1:24" x14ac:dyDescent="0.2">
      <c r="A4127" s="1" t="s">
        <v>20437</v>
      </c>
      <c r="B4127" s="1" t="s">
        <v>167</v>
      </c>
      <c r="C4127" s="1" t="s">
        <v>22</v>
      </c>
      <c r="D4127" s="1" t="s">
        <v>22</v>
      </c>
      <c r="E4127" s="1" t="s">
        <v>47</v>
      </c>
      <c r="F4127" s="1" t="s">
        <v>205</v>
      </c>
      <c r="G4127" s="1" t="s">
        <v>110</v>
      </c>
      <c r="H4127" s="1" t="s">
        <v>50</v>
      </c>
      <c r="I4127" s="1" t="s">
        <v>109</v>
      </c>
      <c r="J4127" s="1" t="s">
        <v>81</v>
      </c>
      <c r="K4127" s="1" t="s">
        <v>129</v>
      </c>
      <c r="L4127" s="1" t="s">
        <v>20438</v>
      </c>
      <c r="M4127" s="1" t="s">
        <v>20439</v>
      </c>
      <c r="N4127" s="1" t="s">
        <v>20440</v>
      </c>
      <c r="O4127" s="1" t="s">
        <v>122</v>
      </c>
      <c r="P4127" s="1" t="s">
        <v>279</v>
      </c>
      <c r="Q4127" s="1" t="s">
        <v>280</v>
      </c>
      <c r="R4127" s="1" t="s">
        <v>20441</v>
      </c>
      <c r="S4127" s="1" t="s">
        <v>20187</v>
      </c>
      <c r="T4127" s="1" t="s">
        <v>7629</v>
      </c>
      <c r="U4127" s="1" t="s">
        <v>7629</v>
      </c>
      <c r="V4127" s="18">
        <v>0</v>
      </c>
      <c r="W4127" s="18">
        <v>9.7222222222222219E-4</v>
      </c>
      <c r="X4127" s="18">
        <v>9.7222222222222219E-4</v>
      </c>
    </row>
    <row r="4128" spans="1:24" hidden="1" x14ac:dyDescent="0.2">
      <c r="A4128" s="1" t="s">
        <v>20442</v>
      </c>
      <c r="B4128" s="1" t="s">
        <v>132</v>
      </c>
      <c r="C4128" s="1" t="s">
        <v>250</v>
      </c>
      <c r="D4128" s="1" t="s">
        <v>251</v>
      </c>
      <c r="E4128" s="1" t="s">
        <v>302</v>
      </c>
      <c r="F4128" s="1" t="s">
        <v>303</v>
      </c>
      <c r="G4128" s="1" t="s">
        <v>110</v>
      </c>
      <c r="H4128" s="1" t="s">
        <v>50</v>
      </c>
      <c r="I4128" s="1" t="s">
        <v>109</v>
      </c>
      <c r="J4128" s="1" t="s">
        <v>4186</v>
      </c>
      <c r="K4128" s="1" t="s">
        <v>129</v>
      </c>
      <c r="L4128" s="1" t="s">
        <v>12988</v>
      </c>
      <c r="M4128" s="1" t="s">
        <v>20443</v>
      </c>
      <c r="N4128" s="1" t="s">
        <v>20444</v>
      </c>
      <c r="O4128" s="1" t="s">
        <v>122</v>
      </c>
      <c r="P4128" s="1" t="s">
        <v>246</v>
      </c>
      <c r="Q4128" s="1" t="s">
        <v>247</v>
      </c>
      <c r="R4128" s="1" t="s">
        <v>20445</v>
      </c>
      <c r="S4128" s="1" t="s">
        <v>20187</v>
      </c>
      <c r="T4128" s="1" t="s">
        <v>12988</v>
      </c>
      <c r="U4128" s="1" t="s">
        <v>305</v>
      </c>
      <c r="V4128" s="18">
        <v>0</v>
      </c>
      <c r="W4128" s="18">
        <v>0</v>
      </c>
      <c r="X4128" s="18">
        <v>0</v>
      </c>
    </row>
    <row r="4129" spans="1:24" hidden="1" x14ac:dyDescent="0.2">
      <c r="A4129" s="1" t="s">
        <v>20446</v>
      </c>
      <c r="B4129" s="1" t="s">
        <v>115</v>
      </c>
      <c r="C4129" s="1" t="s">
        <v>242</v>
      </c>
      <c r="D4129" s="1" t="s">
        <v>243</v>
      </c>
      <c r="E4129" s="1" t="s">
        <v>284</v>
      </c>
      <c r="F4129" s="1" t="s">
        <v>5026</v>
      </c>
      <c r="G4129" s="1" t="s">
        <v>110</v>
      </c>
      <c r="H4129" s="1" t="s">
        <v>50</v>
      </c>
      <c r="I4129" s="1" t="s">
        <v>109</v>
      </c>
      <c r="J4129" s="1" t="s">
        <v>81</v>
      </c>
      <c r="K4129" s="1" t="s">
        <v>402</v>
      </c>
      <c r="L4129" s="1" t="s">
        <v>20447</v>
      </c>
      <c r="M4129" s="1" t="s">
        <v>20448</v>
      </c>
      <c r="N4129" s="1" t="s">
        <v>20449</v>
      </c>
      <c r="O4129" s="1" t="s">
        <v>122</v>
      </c>
      <c r="P4129" s="1" t="s">
        <v>199</v>
      </c>
      <c r="Q4129" s="1" t="s">
        <v>115</v>
      </c>
      <c r="R4129" s="1" t="s">
        <v>20450</v>
      </c>
      <c r="S4129" s="1" t="s">
        <v>20187</v>
      </c>
      <c r="T4129" s="1" t="s">
        <v>20451</v>
      </c>
      <c r="V4129" s="18">
        <v>2.6863425925925926E-2</v>
      </c>
      <c r="W4129" s="18">
        <v>3.5277777777777776E-2</v>
      </c>
      <c r="X4129" s="18">
        <v>8.4143518518518517E-3</v>
      </c>
    </row>
    <row r="4130" spans="1:24" x14ac:dyDescent="0.2">
      <c r="A4130" s="1" t="s">
        <v>20452</v>
      </c>
      <c r="B4130" s="1" t="s">
        <v>115</v>
      </c>
      <c r="C4130" s="1" t="s">
        <v>16</v>
      </c>
      <c r="D4130" s="1" t="s">
        <v>339</v>
      </c>
      <c r="E4130" s="1" t="s">
        <v>58</v>
      </c>
      <c r="F4130" s="1" t="s">
        <v>13377</v>
      </c>
      <c r="G4130" s="1" t="s">
        <v>110</v>
      </c>
      <c r="H4130" s="1" t="s">
        <v>50</v>
      </c>
      <c r="I4130" s="1" t="s">
        <v>109</v>
      </c>
      <c r="J4130" s="1" t="s">
        <v>81</v>
      </c>
      <c r="K4130" s="1" t="s">
        <v>20453</v>
      </c>
      <c r="L4130" s="1" t="s">
        <v>20454</v>
      </c>
      <c r="M4130" s="1" t="s">
        <v>20455</v>
      </c>
      <c r="N4130" s="1" t="s">
        <v>20456</v>
      </c>
      <c r="O4130" s="1" t="s">
        <v>122</v>
      </c>
      <c r="P4130" s="1" t="s">
        <v>199</v>
      </c>
      <c r="Q4130" s="1" t="s">
        <v>115</v>
      </c>
      <c r="R4130" s="1" t="s">
        <v>20457</v>
      </c>
      <c r="S4130" s="1" t="s">
        <v>20187</v>
      </c>
      <c r="T4130" s="1" t="s">
        <v>20458</v>
      </c>
      <c r="V4130" s="18">
        <v>9.8992245370370373</v>
      </c>
      <c r="W4130" s="18">
        <v>10.002986111111111</v>
      </c>
      <c r="X4130" s="18">
        <v>0.10376157407407408</v>
      </c>
    </row>
    <row r="4131" spans="1:24" hidden="1" x14ac:dyDescent="0.2">
      <c r="A4131" s="1" t="s">
        <v>20459</v>
      </c>
      <c r="B4131" s="1" t="s">
        <v>132</v>
      </c>
      <c r="C4131" s="1" t="s">
        <v>250</v>
      </c>
      <c r="D4131" s="1" t="s">
        <v>251</v>
      </c>
      <c r="E4131" s="1" t="s">
        <v>263</v>
      </c>
      <c r="F4131" s="1" t="s">
        <v>293</v>
      </c>
      <c r="G4131" s="1" t="s">
        <v>116</v>
      </c>
      <c r="H4131" s="1" t="s">
        <v>40</v>
      </c>
      <c r="I4131" s="1" t="s">
        <v>117</v>
      </c>
      <c r="J4131" s="1" t="s">
        <v>81</v>
      </c>
      <c r="K4131" s="1" t="s">
        <v>129</v>
      </c>
      <c r="L4131" s="1" t="s">
        <v>386</v>
      </c>
      <c r="M4131" s="1" t="s">
        <v>20460</v>
      </c>
      <c r="N4131" s="1" t="s">
        <v>20461</v>
      </c>
      <c r="O4131" s="1" t="s">
        <v>122</v>
      </c>
      <c r="P4131" s="1" t="s">
        <v>246</v>
      </c>
      <c r="Q4131" s="1" t="s">
        <v>247</v>
      </c>
      <c r="R4131" s="1" t="s">
        <v>20461</v>
      </c>
      <c r="S4131" s="1" t="s">
        <v>20187</v>
      </c>
      <c r="T4131" s="1" t="s">
        <v>386</v>
      </c>
      <c r="U4131" s="1" t="s">
        <v>387</v>
      </c>
      <c r="V4131" s="18">
        <v>0</v>
      </c>
      <c r="W4131" s="18">
        <v>7.407407407407407E-4</v>
      </c>
      <c r="X4131" s="18">
        <v>7.407407407407407E-4</v>
      </c>
    </row>
    <row r="4132" spans="1:24" hidden="1" x14ac:dyDescent="0.2">
      <c r="A4132" s="1" t="s">
        <v>20462</v>
      </c>
      <c r="B4132" s="1" t="s">
        <v>132</v>
      </c>
      <c r="C4132" s="1" t="s">
        <v>250</v>
      </c>
      <c r="D4132" s="1" t="s">
        <v>251</v>
      </c>
      <c r="E4132" s="1" t="s">
        <v>263</v>
      </c>
      <c r="F4132" s="1" t="s">
        <v>293</v>
      </c>
      <c r="G4132" s="1" t="s">
        <v>116</v>
      </c>
      <c r="H4132" s="1" t="s">
        <v>40</v>
      </c>
      <c r="I4132" s="1" t="s">
        <v>117</v>
      </c>
      <c r="J4132" s="1" t="s">
        <v>81</v>
      </c>
      <c r="K4132" s="1" t="s">
        <v>129</v>
      </c>
      <c r="L4132" s="1" t="s">
        <v>20463</v>
      </c>
      <c r="M4132" s="1" t="s">
        <v>20464</v>
      </c>
      <c r="N4132" s="1" t="s">
        <v>20465</v>
      </c>
      <c r="O4132" s="1" t="s">
        <v>122</v>
      </c>
      <c r="P4132" s="1" t="s">
        <v>246</v>
      </c>
      <c r="Q4132" s="1" t="s">
        <v>247</v>
      </c>
      <c r="R4132" s="1" t="s">
        <v>20465</v>
      </c>
      <c r="S4132" s="1" t="s">
        <v>20187</v>
      </c>
      <c r="T4132" s="1" t="s">
        <v>20463</v>
      </c>
      <c r="U4132" s="1" t="s">
        <v>294</v>
      </c>
      <c r="V4132" s="18">
        <v>0</v>
      </c>
      <c r="W4132" s="18">
        <v>8.2175925925925927E-4</v>
      </c>
      <c r="X4132" s="18">
        <v>8.2175925925925927E-4</v>
      </c>
    </row>
    <row r="4133" spans="1:24" hidden="1" x14ac:dyDescent="0.2">
      <c r="A4133" s="1" t="s">
        <v>20466</v>
      </c>
      <c r="B4133" s="1" t="s">
        <v>132</v>
      </c>
      <c r="C4133" s="1" t="s">
        <v>250</v>
      </c>
      <c r="D4133" s="1" t="s">
        <v>251</v>
      </c>
      <c r="E4133" s="1" t="s">
        <v>263</v>
      </c>
      <c r="F4133" s="1" t="s">
        <v>293</v>
      </c>
      <c r="G4133" s="1" t="s">
        <v>116</v>
      </c>
      <c r="H4133" s="1" t="s">
        <v>40</v>
      </c>
      <c r="I4133" s="1" t="s">
        <v>117</v>
      </c>
      <c r="J4133" s="1" t="s">
        <v>81</v>
      </c>
      <c r="K4133" s="1" t="s">
        <v>129</v>
      </c>
      <c r="L4133" s="1" t="s">
        <v>20467</v>
      </c>
      <c r="M4133" s="1" t="s">
        <v>20468</v>
      </c>
      <c r="N4133" s="1" t="s">
        <v>20469</v>
      </c>
      <c r="O4133" s="1" t="s">
        <v>122</v>
      </c>
      <c r="P4133" s="1" t="s">
        <v>246</v>
      </c>
      <c r="Q4133" s="1" t="s">
        <v>247</v>
      </c>
      <c r="R4133" s="1" t="s">
        <v>20469</v>
      </c>
      <c r="S4133" s="1" t="s">
        <v>20187</v>
      </c>
      <c r="T4133" s="1" t="s">
        <v>20467</v>
      </c>
      <c r="U4133" s="1" t="s">
        <v>294</v>
      </c>
      <c r="V4133" s="18">
        <v>0</v>
      </c>
      <c r="W4133" s="18">
        <v>8.3333333333333339E-4</v>
      </c>
      <c r="X4133" s="18">
        <v>8.3333333333333339E-4</v>
      </c>
    </row>
    <row r="4134" spans="1:24" x14ac:dyDescent="0.2">
      <c r="A4134" s="1" t="s">
        <v>20470</v>
      </c>
      <c r="B4134" s="1" t="s">
        <v>115</v>
      </c>
      <c r="C4134" s="1" t="s">
        <v>16</v>
      </c>
      <c r="D4134" s="1" t="s">
        <v>243</v>
      </c>
      <c r="E4134" s="1" t="s">
        <v>57</v>
      </c>
      <c r="F4134" s="1" t="s">
        <v>13377</v>
      </c>
      <c r="G4134" s="1" t="s">
        <v>110</v>
      </c>
      <c r="H4134" s="1" t="s">
        <v>50</v>
      </c>
      <c r="I4134" s="1" t="s">
        <v>109</v>
      </c>
      <c r="J4134" s="1" t="s">
        <v>81</v>
      </c>
      <c r="K4134" s="1" t="s">
        <v>20471</v>
      </c>
      <c r="L4134" s="1" t="s">
        <v>20472</v>
      </c>
      <c r="M4134" s="1" t="s">
        <v>20473</v>
      </c>
      <c r="N4134" s="1" t="s">
        <v>20474</v>
      </c>
      <c r="O4134" s="1" t="s">
        <v>122</v>
      </c>
      <c r="P4134" s="1" t="s">
        <v>199</v>
      </c>
      <c r="Q4134" s="1" t="s">
        <v>115</v>
      </c>
      <c r="R4134" s="1" t="s">
        <v>20475</v>
      </c>
      <c r="S4134" s="1" t="s">
        <v>20187</v>
      </c>
      <c r="T4134" s="1" t="s">
        <v>20476</v>
      </c>
      <c r="U4134" s="1" t="s">
        <v>20477</v>
      </c>
      <c r="V4134" s="18">
        <v>2.8517129629629632</v>
      </c>
      <c r="W4134" s="18">
        <v>3.9723148148148146</v>
      </c>
      <c r="X4134" s="18">
        <v>1.1206018518518519</v>
      </c>
    </row>
    <row r="4135" spans="1:24" hidden="1" x14ac:dyDescent="0.2">
      <c r="A4135" s="1" t="s">
        <v>20478</v>
      </c>
      <c r="B4135" s="1" t="s">
        <v>132</v>
      </c>
      <c r="C4135" s="1" t="s">
        <v>242</v>
      </c>
      <c r="D4135" s="1" t="s">
        <v>251</v>
      </c>
      <c r="E4135" s="1" t="s">
        <v>271</v>
      </c>
      <c r="F4135" s="1" t="s">
        <v>272</v>
      </c>
      <c r="G4135" s="1" t="s">
        <v>110</v>
      </c>
      <c r="H4135" s="1" t="s">
        <v>50</v>
      </c>
      <c r="I4135" s="1" t="s">
        <v>109</v>
      </c>
      <c r="J4135" s="1" t="s">
        <v>4186</v>
      </c>
      <c r="K4135" s="1" t="s">
        <v>114</v>
      </c>
      <c r="L4135" s="1" t="s">
        <v>273</v>
      </c>
      <c r="M4135" s="1" t="s">
        <v>20479</v>
      </c>
      <c r="N4135" s="1" t="s">
        <v>20480</v>
      </c>
      <c r="O4135" s="1" t="s">
        <v>122</v>
      </c>
      <c r="P4135" s="1" t="s">
        <v>266</v>
      </c>
      <c r="Q4135" s="1" t="s">
        <v>274</v>
      </c>
      <c r="R4135" s="1" t="s">
        <v>20481</v>
      </c>
      <c r="S4135" s="1" t="s">
        <v>20187</v>
      </c>
      <c r="T4135" s="1" t="s">
        <v>275</v>
      </c>
      <c r="U4135" s="1" t="s">
        <v>276</v>
      </c>
      <c r="V4135" s="18">
        <v>0</v>
      </c>
      <c r="W4135" s="18">
        <v>0</v>
      </c>
      <c r="X4135" s="18">
        <v>0</v>
      </c>
    </row>
    <row r="4136" spans="1:24" hidden="1" x14ac:dyDescent="0.2">
      <c r="A4136" s="1" t="s">
        <v>20482</v>
      </c>
      <c r="B4136" s="1" t="s">
        <v>173</v>
      </c>
      <c r="C4136" s="1" t="s">
        <v>295</v>
      </c>
      <c r="D4136" s="1" t="s">
        <v>251</v>
      </c>
      <c r="E4136" s="1" t="s">
        <v>320</v>
      </c>
      <c r="F4136" s="1" t="s">
        <v>321</v>
      </c>
      <c r="G4136" s="1" t="s">
        <v>110</v>
      </c>
      <c r="H4136" s="1" t="s">
        <v>50</v>
      </c>
      <c r="I4136" s="1" t="s">
        <v>109</v>
      </c>
      <c r="J4136" s="1" t="s">
        <v>4186</v>
      </c>
      <c r="K4136" s="1" t="s">
        <v>111</v>
      </c>
      <c r="L4136" s="1" t="s">
        <v>19330</v>
      </c>
      <c r="M4136" s="1" t="s">
        <v>20483</v>
      </c>
      <c r="N4136" s="1" t="s">
        <v>20484</v>
      </c>
      <c r="O4136" s="1" t="s">
        <v>122</v>
      </c>
      <c r="P4136" s="1" t="s">
        <v>266</v>
      </c>
      <c r="Q4136" s="1" t="s">
        <v>283</v>
      </c>
      <c r="R4136" s="1" t="s">
        <v>20485</v>
      </c>
      <c r="S4136" s="1" t="s">
        <v>20187</v>
      </c>
      <c r="T4136" s="1" t="s">
        <v>19330</v>
      </c>
      <c r="U4136" s="1" t="s">
        <v>276</v>
      </c>
      <c r="V4136" s="18">
        <v>0</v>
      </c>
      <c r="W4136" s="18">
        <v>0</v>
      </c>
      <c r="X4136" s="18">
        <v>0</v>
      </c>
    </row>
    <row r="4137" spans="1:24" x14ac:dyDescent="0.2">
      <c r="A4137" s="1" t="s">
        <v>20486</v>
      </c>
      <c r="B4137" s="1" t="s">
        <v>112</v>
      </c>
      <c r="C4137" s="1" t="s">
        <v>19</v>
      </c>
      <c r="D4137" s="1" t="s">
        <v>17</v>
      </c>
      <c r="E4137" s="1" t="s">
        <v>62</v>
      </c>
      <c r="F4137" s="1" t="s">
        <v>217</v>
      </c>
      <c r="G4137" s="1" t="s">
        <v>116</v>
      </c>
      <c r="H4137" s="1" t="s">
        <v>40</v>
      </c>
      <c r="I4137" s="1" t="s">
        <v>117</v>
      </c>
      <c r="J4137" s="1" t="s">
        <v>81</v>
      </c>
      <c r="K4137" s="1" t="s">
        <v>121</v>
      </c>
      <c r="L4137" s="1" t="s">
        <v>20487</v>
      </c>
      <c r="M4137" s="1" t="s">
        <v>20488</v>
      </c>
      <c r="N4137" s="1" t="s">
        <v>20489</v>
      </c>
      <c r="O4137" s="1" t="s">
        <v>122</v>
      </c>
      <c r="P4137" s="1" t="s">
        <v>266</v>
      </c>
      <c r="Q4137" s="1" t="s">
        <v>267</v>
      </c>
      <c r="R4137" s="1" t="s">
        <v>20490</v>
      </c>
      <c r="S4137" s="1" t="s">
        <v>20187</v>
      </c>
      <c r="T4137" s="1" t="s">
        <v>399</v>
      </c>
      <c r="U4137" s="1" t="s">
        <v>20491</v>
      </c>
      <c r="V4137" s="18">
        <v>0.13150462962962964</v>
      </c>
      <c r="W4137" s="18">
        <v>0.13196759259259258</v>
      </c>
      <c r="X4137" s="18">
        <v>4.6296296296296298E-4</v>
      </c>
    </row>
    <row r="4138" spans="1:24" x14ac:dyDescent="0.2">
      <c r="A4138" s="1" t="s">
        <v>20492</v>
      </c>
      <c r="B4138" s="1" t="s">
        <v>112</v>
      </c>
      <c r="C4138" s="1" t="s">
        <v>13</v>
      </c>
      <c r="D4138" s="1" t="s">
        <v>243</v>
      </c>
      <c r="E4138" s="1" t="s">
        <v>37</v>
      </c>
      <c r="F4138" s="1" t="s">
        <v>134</v>
      </c>
      <c r="G4138" s="1" t="s">
        <v>110</v>
      </c>
      <c r="H4138" s="1" t="s">
        <v>50</v>
      </c>
      <c r="I4138" s="1" t="s">
        <v>109</v>
      </c>
      <c r="J4138" s="1" t="s">
        <v>81</v>
      </c>
      <c r="K4138" s="1" t="s">
        <v>213</v>
      </c>
      <c r="L4138" s="1" t="s">
        <v>20493</v>
      </c>
      <c r="M4138" s="1" t="s">
        <v>20494</v>
      </c>
      <c r="N4138" s="1" t="s">
        <v>20495</v>
      </c>
      <c r="O4138" s="1" t="s">
        <v>122</v>
      </c>
      <c r="P4138" s="1" t="s">
        <v>266</v>
      </c>
      <c r="Q4138" s="1" t="s">
        <v>341</v>
      </c>
      <c r="R4138" s="1" t="s">
        <v>20496</v>
      </c>
      <c r="S4138" s="1" t="s">
        <v>20187</v>
      </c>
      <c r="T4138" s="1" t="s">
        <v>20497</v>
      </c>
      <c r="U4138" s="1" t="s">
        <v>20498</v>
      </c>
      <c r="V4138" s="18">
        <v>0.16062499999999999</v>
      </c>
      <c r="W4138" s="18">
        <v>0.16415509259259259</v>
      </c>
      <c r="X4138" s="18">
        <v>3.5300925925925925E-3</v>
      </c>
    </row>
    <row r="4139" spans="1:24" hidden="1" x14ac:dyDescent="0.2">
      <c r="A4139" s="1" t="s">
        <v>20499</v>
      </c>
      <c r="B4139" s="1" t="s">
        <v>132</v>
      </c>
      <c r="C4139" s="1" t="s">
        <v>250</v>
      </c>
      <c r="D4139" s="1" t="s">
        <v>251</v>
      </c>
      <c r="E4139" s="1" t="s">
        <v>263</v>
      </c>
      <c r="F4139" s="1" t="s">
        <v>293</v>
      </c>
      <c r="G4139" s="1" t="s">
        <v>116</v>
      </c>
      <c r="H4139" s="1" t="s">
        <v>40</v>
      </c>
      <c r="I4139" s="1" t="s">
        <v>117</v>
      </c>
      <c r="J4139" s="1" t="s">
        <v>81</v>
      </c>
      <c r="K4139" s="1" t="s">
        <v>129</v>
      </c>
      <c r="L4139" s="1" t="s">
        <v>9142</v>
      </c>
      <c r="M4139" s="1" t="s">
        <v>20500</v>
      </c>
      <c r="N4139" s="1" t="s">
        <v>20501</v>
      </c>
      <c r="O4139" s="1" t="s">
        <v>122</v>
      </c>
      <c r="P4139" s="1" t="s">
        <v>246</v>
      </c>
      <c r="Q4139" s="1" t="s">
        <v>247</v>
      </c>
      <c r="R4139" s="1" t="s">
        <v>20501</v>
      </c>
      <c r="S4139" s="1" t="s">
        <v>20187</v>
      </c>
      <c r="T4139" s="1" t="s">
        <v>9142</v>
      </c>
      <c r="U4139" s="1" t="s">
        <v>334</v>
      </c>
      <c r="V4139" s="18">
        <v>0</v>
      </c>
      <c r="W4139" s="18">
        <v>8.2175925925925927E-4</v>
      </c>
      <c r="X4139" s="18">
        <v>8.2175925925925927E-4</v>
      </c>
    </row>
    <row r="4140" spans="1:24" x14ac:dyDescent="0.2">
      <c r="A4140" s="1" t="s">
        <v>20502</v>
      </c>
      <c r="B4140" s="1" t="s">
        <v>115</v>
      </c>
      <c r="C4140" s="1" t="s">
        <v>20</v>
      </c>
      <c r="D4140" s="1" t="s">
        <v>243</v>
      </c>
      <c r="E4140" s="1" t="s">
        <v>65</v>
      </c>
      <c r="F4140" s="1" t="s">
        <v>191</v>
      </c>
      <c r="G4140" s="1" t="s">
        <v>116</v>
      </c>
      <c r="H4140" s="1" t="s">
        <v>40</v>
      </c>
      <c r="I4140" s="1" t="s">
        <v>117</v>
      </c>
      <c r="J4140" s="1" t="s">
        <v>81</v>
      </c>
      <c r="K4140" s="1" t="s">
        <v>20503</v>
      </c>
      <c r="L4140" s="1" t="s">
        <v>20504</v>
      </c>
      <c r="M4140" s="1" t="s">
        <v>20505</v>
      </c>
      <c r="N4140" s="1" t="s">
        <v>20506</v>
      </c>
      <c r="O4140" s="1" t="s">
        <v>122</v>
      </c>
      <c r="P4140" s="1" t="s">
        <v>246</v>
      </c>
      <c r="Q4140" s="1" t="s">
        <v>247</v>
      </c>
      <c r="R4140" s="1" t="s">
        <v>20507</v>
      </c>
      <c r="S4140" s="1" t="s">
        <v>20187</v>
      </c>
      <c r="T4140" s="1" t="s">
        <v>20508</v>
      </c>
      <c r="U4140" s="1" t="s">
        <v>20509</v>
      </c>
      <c r="V4140" s="18">
        <v>0.94995370370370369</v>
      </c>
      <c r="W4140" s="18">
        <v>1.1144675925925926</v>
      </c>
      <c r="X4140" s="18">
        <v>0.16451388888888888</v>
      </c>
    </row>
    <row r="4141" spans="1:24" x14ac:dyDescent="0.2">
      <c r="A4141" s="1" t="s">
        <v>20510</v>
      </c>
      <c r="B4141" s="1" t="s">
        <v>112</v>
      </c>
      <c r="C4141" s="1" t="s">
        <v>14</v>
      </c>
      <c r="D4141" s="1" t="s">
        <v>18</v>
      </c>
      <c r="E4141" s="1" t="s">
        <v>52</v>
      </c>
      <c r="F4141" s="1" t="s">
        <v>445</v>
      </c>
      <c r="G4141" s="1" t="s">
        <v>110</v>
      </c>
      <c r="H4141" s="1" t="s">
        <v>50</v>
      </c>
      <c r="I4141" s="1" t="s">
        <v>109</v>
      </c>
      <c r="J4141" s="1" t="s">
        <v>81</v>
      </c>
      <c r="K4141" s="1" t="s">
        <v>111</v>
      </c>
      <c r="L4141" s="1" t="s">
        <v>20511</v>
      </c>
      <c r="M4141" s="1" t="s">
        <v>20512</v>
      </c>
      <c r="N4141" s="1" t="s">
        <v>20513</v>
      </c>
      <c r="O4141" s="1" t="s">
        <v>122</v>
      </c>
      <c r="P4141" s="1" t="s">
        <v>266</v>
      </c>
      <c r="Q4141" s="1" t="s">
        <v>267</v>
      </c>
      <c r="R4141" s="1" t="s">
        <v>20514</v>
      </c>
      <c r="S4141" s="1" t="s">
        <v>20187</v>
      </c>
      <c r="T4141" s="1" t="s">
        <v>20515</v>
      </c>
      <c r="U4141" s="1" t="s">
        <v>20516</v>
      </c>
      <c r="V4141" s="18">
        <v>0.82186342592592587</v>
      </c>
      <c r="W4141" s="18">
        <v>0.82370370370370372</v>
      </c>
      <c r="X4141" s="18">
        <v>1.8402777777777777E-3</v>
      </c>
    </row>
    <row r="4142" spans="1:24" hidden="1" x14ac:dyDescent="0.2">
      <c r="A4142" s="1" t="s">
        <v>20517</v>
      </c>
      <c r="B4142" s="1" t="s">
        <v>115</v>
      </c>
      <c r="C4142" s="1" t="s">
        <v>16</v>
      </c>
      <c r="D4142" s="1" t="s">
        <v>243</v>
      </c>
      <c r="E4142" s="1" t="s">
        <v>57</v>
      </c>
      <c r="F4142" s="1" t="s">
        <v>191</v>
      </c>
      <c r="G4142" s="1" t="s">
        <v>116</v>
      </c>
      <c r="H4142" s="1" t="s">
        <v>40</v>
      </c>
      <c r="I4142" s="1" t="s">
        <v>117</v>
      </c>
      <c r="J4142" s="1" t="s">
        <v>80</v>
      </c>
      <c r="K4142" s="1" t="s">
        <v>20518</v>
      </c>
      <c r="L4142" s="1" t="s">
        <v>20519</v>
      </c>
      <c r="M4142" s="1" t="s">
        <v>20520</v>
      </c>
      <c r="N4142" s="1" t="s">
        <v>20521</v>
      </c>
      <c r="O4142" s="1" t="s">
        <v>122</v>
      </c>
      <c r="P4142" s="1" t="s">
        <v>246</v>
      </c>
      <c r="Q4142" s="1" t="s">
        <v>247</v>
      </c>
      <c r="R4142" s="1" t="s">
        <v>20522</v>
      </c>
      <c r="S4142" s="1" t="s">
        <v>20187</v>
      </c>
      <c r="T4142" s="1" t="s">
        <v>20523</v>
      </c>
      <c r="U4142" s="1" t="s">
        <v>20524</v>
      </c>
      <c r="V4142" s="18">
        <v>0.68951388888888887</v>
      </c>
      <c r="W4142" s="18">
        <v>0.74255787037037035</v>
      </c>
      <c r="X4142" s="18">
        <v>5.3043981481481484E-2</v>
      </c>
    </row>
    <row r="4143" spans="1:24" hidden="1" x14ac:dyDescent="0.2">
      <c r="A4143" s="1" t="s">
        <v>20525</v>
      </c>
      <c r="B4143" s="1" t="s">
        <v>115</v>
      </c>
      <c r="C4143" s="1" t="s">
        <v>20526</v>
      </c>
      <c r="D4143" s="1" t="s">
        <v>243</v>
      </c>
      <c r="E4143" s="1" t="s">
        <v>20527</v>
      </c>
      <c r="F4143" s="1" t="s">
        <v>405</v>
      </c>
      <c r="G4143" s="1" t="s">
        <v>116</v>
      </c>
      <c r="H4143" s="1" t="s">
        <v>40</v>
      </c>
      <c r="I4143" s="1" t="s">
        <v>117</v>
      </c>
      <c r="J4143" s="1" t="s">
        <v>81</v>
      </c>
      <c r="K4143" s="1" t="s">
        <v>111</v>
      </c>
      <c r="L4143" s="1" t="s">
        <v>20528</v>
      </c>
      <c r="M4143" s="1" t="s">
        <v>20529</v>
      </c>
      <c r="N4143" s="1" t="s">
        <v>20530</v>
      </c>
      <c r="O4143" s="1" t="s">
        <v>122</v>
      </c>
      <c r="P4143" s="1" t="s">
        <v>246</v>
      </c>
      <c r="Q4143" s="1" t="s">
        <v>247</v>
      </c>
      <c r="R4143" s="1" t="s">
        <v>20531</v>
      </c>
      <c r="S4143" s="1" t="s">
        <v>20187</v>
      </c>
      <c r="T4143" s="1" t="s">
        <v>20326</v>
      </c>
      <c r="V4143" s="18">
        <v>1.6643518518518519E-2</v>
      </c>
      <c r="W4143" s="18">
        <v>6.2534722222222228E-2</v>
      </c>
      <c r="X4143" s="18">
        <v>4.5891203703703705E-2</v>
      </c>
    </row>
    <row r="4144" spans="1:24" x14ac:dyDescent="0.2">
      <c r="A4144" s="1" t="s">
        <v>20532</v>
      </c>
      <c r="B4144" s="1" t="s">
        <v>115</v>
      </c>
      <c r="C4144" s="1" t="s">
        <v>21</v>
      </c>
      <c r="D4144" s="1" t="s">
        <v>243</v>
      </c>
      <c r="E4144" s="1" t="s">
        <v>498</v>
      </c>
      <c r="F4144" s="1" t="s">
        <v>144</v>
      </c>
      <c r="G4144" s="1" t="s">
        <v>116</v>
      </c>
      <c r="H4144" s="1" t="s">
        <v>40</v>
      </c>
      <c r="I4144" s="1" t="s">
        <v>117</v>
      </c>
      <c r="J4144" s="1" t="s">
        <v>81</v>
      </c>
      <c r="K4144" s="1" t="s">
        <v>121</v>
      </c>
      <c r="L4144" s="1" t="s">
        <v>20533</v>
      </c>
      <c r="M4144" s="1" t="s">
        <v>20534</v>
      </c>
      <c r="N4144" s="1" t="s">
        <v>20535</v>
      </c>
      <c r="O4144" s="1" t="s">
        <v>122</v>
      </c>
      <c r="P4144" s="1" t="s">
        <v>266</v>
      </c>
      <c r="Q4144" s="1" t="s">
        <v>343</v>
      </c>
      <c r="R4144" s="1" t="s">
        <v>20536</v>
      </c>
      <c r="S4144" s="1" t="s">
        <v>20187</v>
      </c>
      <c r="T4144" s="1" t="s">
        <v>20537</v>
      </c>
      <c r="U4144" s="1" t="s">
        <v>20538</v>
      </c>
      <c r="V4144" s="18">
        <v>1.0833333333333334E-2</v>
      </c>
      <c r="W4144" s="18">
        <v>1.6030092592592592E-2</v>
      </c>
      <c r="X4144" s="18">
        <v>5.1967592592592595E-3</v>
      </c>
    </row>
    <row r="4145" spans="1:24" hidden="1" x14ac:dyDescent="0.2">
      <c r="A4145" s="1" t="s">
        <v>20539</v>
      </c>
      <c r="B4145" s="1" t="s">
        <v>112</v>
      </c>
      <c r="C4145" s="1" t="s">
        <v>18</v>
      </c>
      <c r="D4145" s="1" t="s">
        <v>311</v>
      </c>
      <c r="E4145" s="1" t="s">
        <v>61</v>
      </c>
      <c r="F4145" s="1" t="s">
        <v>145</v>
      </c>
      <c r="G4145" s="1" t="s">
        <v>116</v>
      </c>
      <c r="H4145" s="1" t="s">
        <v>50</v>
      </c>
      <c r="I4145" s="1" t="s">
        <v>109</v>
      </c>
      <c r="J4145" s="1" t="s">
        <v>80</v>
      </c>
      <c r="K4145" s="1" t="s">
        <v>121</v>
      </c>
      <c r="L4145" s="1" t="s">
        <v>20540</v>
      </c>
      <c r="M4145" s="1" t="s">
        <v>20541</v>
      </c>
      <c r="N4145" s="1" t="s">
        <v>20542</v>
      </c>
      <c r="O4145" s="1" t="s">
        <v>122</v>
      </c>
      <c r="P4145" s="1" t="s">
        <v>246</v>
      </c>
      <c r="Q4145" s="1" t="s">
        <v>247</v>
      </c>
      <c r="R4145" s="1" t="s">
        <v>20543</v>
      </c>
      <c r="S4145" s="1" t="s">
        <v>20187</v>
      </c>
      <c r="T4145" s="1" t="s">
        <v>20544</v>
      </c>
      <c r="U4145" s="1" t="s">
        <v>20545</v>
      </c>
      <c r="V4145" s="18">
        <v>0</v>
      </c>
      <c r="W4145" s="18">
        <v>2.7557870370370371E-2</v>
      </c>
      <c r="X4145" s="18">
        <v>2.7557870370370371E-2</v>
      </c>
    </row>
    <row r="4146" spans="1:24" hidden="1" x14ac:dyDescent="0.2">
      <c r="A4146" s="1" t="s">
        <v>20546</v>
      </c>
      <c r="B4146" s="1" t="s">
        <v>132</v>
      </c>
      <c r="C4146" s="1" t="s">
        <v>256</v>
      </c>
      <c r="D4146" s="1" t="s">
        <v>257</v>
      </c>
      <c r="E4146" s="1" t="s">
        <v>258</v>
      </c>
      <c r="F4146" s="1" t="s">
        <v>471</v>
      </c>
      <c r="G4146" s="1" t="s">
        <v>116</v>
      </c>
      <c r="H4146" s="1" t="s">
        <v>40</v>
      </c>
      <c r="I4146" s="1" t="s">
        <v>117</v>
      </c>
      <c r="J4146" s="1" t="s">
        <v>81</v>
      </c>
      <c r="K4146" s="1" t="s">
        <v>259</v>
      </c>
      <c r="L4146" s="1" t="s">
        <v>464</v>
      </c>
      <c r="M4146" s="1" t="s">
        <v>20547</v>
      </c>
      <c r="N4146" s="1" t="s">
        <v>20548</v>
      </c>
      <c r="O4146" s="1" t="s">
        <v>122</v>
      </c>
      <c r="P4146" s="1" t="s">
        <v>199</v>
      </c>
      <c r="Q4146" s="1" t="s">
        <v>115</v>
      </c>
      <c r="R4146" s="1" t="s">
        <v>20549</v>
      </c>
      <c r="S4146" s="1" t="s">
        <v>20187</v>
      </c>
      <c r="T4146" s="1" t="s">
        <v>20220</v>
      </c>
      <c r="U4146" s="1" t="s">
        <v>324</v>
      </c>
      <c r="V4146" s="18">
        <v>7.0648148148148154E-2</v>
      </c>
      <c r="W4146" s="18">
        <v>9.2037037037037042E-2</v>
      </c>
      <c r="X4146" s="18">
        <v>2.1388888888888888E-2</v>
      </c>
    </row>
    <row r="4147" spans="1:24" hidden="1" x14ac:dyDescent="0.2">
      <c r="A4147" s="1" t="s">
        <v>20550</v>
      </c>
      <c r="B4147" s="1" t="s">
        <v>132</v>
      </c>
      <c r="C4147" s="1" t="s">
        <v>256</v>
      </c>
      <c r="D4147" s="1" t="s">
        <v>257</v>
      </c>
      <c r="E4147" s="1" t="s">
        <v>258</v>
      </c>
      <c r="F4147" s="1" t="s">
        <v>471</v>
      </c>
      <c r="G4147" s="1" t="s">
        <v>116</v>
      </c>
      <c r="H4147" s="1" t="s">
        <v>40</v>
      </c>
      <c r="I4147" s="1" t="s">
        <v>117</v>
      </c>
      <c r="J4147" s="1" t="s">
        <v>81</v>
      </c>
      <c r="K4147" s="1" t="s">
        <v>259</v>
      </c>
      <c r="L4147" s="1" t="s">
        <v>464</v>
      </c>
      <c r="M4147" s="1" t="s">
        <v>20551</v>
      </c>
      <c r="N4147" s="1" t="s">
        <v>20552</v>
      </c>
      <c r="O4147" s="1" t="s">
        <v>122</v>
      </c>
      <c r="P4147" s="1" t="s">
        <v>199</v>
      </c>
      <c r="Q4147" s="1" t="s">
        <v>115</v>
      </c>
      <c r="R4147" s="1" t="s">
        <v>20553</v>
      </c>
      <c r="S4147" s="1" t="s">
        <v>20187</v>
      </c>
      <c r="T4147" s="1" t="s">
        <v>20220</v>
      </c>
      <c r="U4147" s="1" t="s">
        <v>324</v>
      </c>
      <c r="V4147" s="18">
        <v>6.3981481481481486E-2</v>
      </c>
      <c r="W4147" s="18">
        <v>8.2858796296296292E-2</v>
      </c>
      <c r="X4147" s="18">
        <v>1.8877314814814816E-2</v>
      </c>
    </row>
    <row r="4148" spans="1:24" hidden="1" x14ac:dyDescent="0.2">
      <c r="A4148" s="1" t="s">
        <v>20554</v>
      </c>
      <c r="B4148" s="1" t="s">
        <v>132</v>
      </c>
      <c r="C4148" s="1" t="s">
        <v>309</v>
      </c>
      <c r="D4148" s="1" t="s">
        <v>257</v>
      </c>
      <c r="E4148" s="1" t="s">
        <v>284</v>
      </c>
      <c r="F4148" s="1" t="s">
        <v>471</v>
      </c>
      <c r="G4148" s="1" t="s">
        <v>116</v>
      </c>
      <c r="H4148" s="1" t="s">
        <v>40</v>
      </c>
      <c r="I4148" s="1" t="s">
        <v>117</v>
      </c>
      <c r="J4148" s="1" t="s">
        <v>81</v>
      </c>
      <c r="K4148" s="1" t="s">
        <v>527</v>
      </c>
      <c r="L4148" s="1" t="s">
        <v>19525</v>
      </c>
      <c r="M4148" s="1" t="s">
        <v>20555</v>
      </c>
      <c r="N4148" s="1" t="s">
        <v>20556</v>
      </c>
      <c r="O4148" s="1" t="s">
        <v>122</v>
      </c>
      <c r="P4148" s="1" t="s">
        <v>199</v>
      </c>
      <c r="Q4148" s="1" t="s">
        <v>115</v>
      </c>
      <c r="R4148" s="1" t="s">
        <v>20557</v>
      </c>
      <c r="S4148" s="1" t="s">
        <v>20187</v>
      </c>
      <c r="T4148" s="1" t="s">
        <v>20558</v>
      </c>
      <c r="V4148" s="18">
        <v>9.0162037037037034E-3</v>
      </c>
      <c r="W4148" s="18">
        <v>2.2025462962962962E-2</v>
      </c>
      <c r="X4148" s="18">
        <v>1.3009259259259259E-2</v>
      </c>
    </row>
    <row r="4149" spans="1:24" hidden="1" x14ac:dyDescent="0.2">
      <c r="A4149" s="1" t="s">
        <v>20559</v>
      </c>
      <c r="B4149" s="1" t="s">
        <v>132</v>
      </c>
      <c r="C4149" s="1" t="s">
        <v>250</v>
      </c>
      <c r="D4149" s="1" t="s">
        <v>251</v>
      </c>
      <c r="E4149" s="1" t="s">
        <v>13587</v>
      </c>
      <c r="F4149" s="1" t="s">
        <v>451</v>
      </c>
      <c r="G4149" s="1" t="s">
        <v>159</v>
      </c>
      <c r="H4149" s="1" t="s">
        <v>36</v>
      </c>
      <c r="I4149" s="1" t="s">
        <v>84</v>
      </c>
      <c r="J4149" s="1" t="s">
        <v>81</v>
      </c>
      <c r="K4149" s="1" t="s">
        <v>114</v>
      </c>
      <c r="L4149" s="1" t="s">
        <v>20560</v>
      </c>
      <c r="M4149" s="1" t="s">
        <v>20561</v>
      </c>
      <c r="N4149" s="1" t="s">
        <v>20562</v>
      </c>
      <c r="O4149" s="1" t="s">
        <v>122</v>
      </c>
      <c r="P4149" s="1" t="s">
        <v>246</v>
      </c>
      <c r="Q4149" s="1" t="s">
        <v>247</v>
      </c>
      <c r="R4149" s="1" t="s">
        <v>20563</v>
      </c>
      <c r="S4149" s="1" t="s">
        <v>20187</v>
      </c>
      <c r="T4149" s="1" t="s">
        <v>20560</v>
      </c>
      <c r="V4149" s="18">
        <v>1.7939814814814815E-3</v>
      </c>
      <c r="W4149" s="18">
        <v>2.8240740740740739E-3</v>
      </c>
      <c r="X4149" s="18">
        <v>1.0300925925925926E-3</v>
      </c>
    </row>
    <row r="4150" spans="1:24" hidden="1" x14ac:dyDescent="0.2">
      <c r="A4150" s="1" t="s">
        <v>20564</v>
      </c>
      <c r="B4150" s="1" t="s">
        <v>132</v>
      </c>
      <c r="C4150" s="1" t="s">
        <v>250</v>
      </c>
      <c r="D4150" s="1" t="s">
        <v>251</v>
      </c>
      <c r="E4150" s="1" t="s">
        <v>268</v>
      </c>
      <c r="F4150" s="1" t="s">
        <v>367</v>
      </c>
      <c r="G4150" s="1" t="s">
        <v>159</v>
      </c>
      <c r="H4150" s="1" t="s">
        <v>36</v>
      </c>
      <c r="I4150" s="1" t="s">
        <v>84</v>
      </c>
      <c r="J4150" s="1" t="s">
        <v>81</v>
      </c>
      <c r="K4150" s="1" t="s">
        <v>129</v>
      </c>
      <c r="L4150" s="1" t="s">
        <v>20565</v>
      </c>
      <c r="M4150" s="1" t="s">
        <v>20566</v>
      </c>
      <c r="N4150" s="1" t="s">
        <v>20567</v>
      </c>
      <c r="O4150" s="1" t="s">
        <v>122</v>
      </c>
      <c r="P4150" s="1" t="s">
        <v>246</v>
      </c>
      <c r="Q4150" s="1" t="s">
        <v>247</v>
      </c>
      <c r="R4150" s="1" t="s">
        <v>20568</v>
      </c>
      <c r="S4150" s="1" t="s">
        <v>20187</v>
      </c>
      <c r="T4150" s="1" t="s">
        <v>20565</v>
      </c>
      <c r="U4150" s="1" t="s">
        <v>291</v>
      </c>
      <c r="V4150" s="18">
        <v>3.0567129629629628E-2</v>
      </c>
      <c r="W4150" s="18">
        <v>3.142361111111111E-2</v>
      </c>
      <c r="X4150" s="18">
        <v>8.564814814814815E-4</v>
      </c>
    </row>
    <row r="4151" spans="1:24" x14ac:dyDescent="0.2">
      <c r="A4151" s="1" t="s">
        <v>20569</v>
      </c>
      <c r="B4151" s="1" t="s">
        <v>115</v>
      </c>
      <c r="C4151" s="1" t="s">
        <v>15</v>
      </c>
      <c r="D4151" s="1" t="s">
        <v>243</v>
      </c>
      <c r="E4151" s="1" t="s">
        <v>44</v>
      </c>
      <c r="F4151" s="1" t="s">
        <v>144</v>
      </c>
      <c r="G4151" s="1" t="s">
        <v>116</v>
      </c>
      <c r="H4151" s="1" t="s">
        <v>40</v>
      </c>
      <c r="I4151" s="1" t="s">
        <v>117</v>
      </c>
      <c r="J4151" s="1" t="s">
        <v>81</v>
      </c>
      <c r="K4151" s="1" t="s">
        <v>459</v>
      </c>
      <c r="L4151" s="1" t="s">
        <v>20570</v>
      </c>
      <c r="M4151" s="1" t="s">
        <v>20571</v>
      </c>
      <c r="N4151" s="1" t="s">
        <v>20572</v>
      </c>
      <c r="O4151" s="1" t="s">
        <v>122</v>
      </c>
      <c r="P4151" s="1" t="s">
        <v>246</v>
      </c>
      <c r="Q4151" s="1" t="s">
        <v>247</v>
      </c>
      <c r="R4151" s="1" t="s">
        <v>20573</v>
      </c>
      <c r="S4151" s="1" t="s">
        <v>20187</v>
      </c>
      <c r="T4151" s="1" t="s">
        <v>20574</v>
      </c>
      <c r="U4151" s="1" t="s">
        <v>20416</v>
      </c>
      <c r="V4151" s="18">
        <v>0</v>
      </c>
      <c r="W4151" s="18">
        <v>0.12079861111111111</v>
      </c>
      <c r="X4151" s="18">
        <v>0.12079861111111111</v>
      </c>
    </row>
    <row r="4152" spans="1:24" hidden="1" x14ac:dyDescent="0.2">
      <c r="A4152" s="1" t="s">
        <v>20575</v>
      </c>
      <c r="B4152" s="1" t="s">
        <v>132</v>
      </c>
      <c r="C4152" s="1" t="s">
        <v>250</v>
      </c>
      <c r="D4152" s="1" t="s">
        <v>251</v>
      </c>
      <c r="E4152" s="1" t="s">
        <v>302</v>
      </c>
      <c r="F4152" s="1" t="s">
        <v>303</v>
      </c>
      <c r="G4152" s="1" t="s">
        <v>110</v>
      </c>
      <c r="H4152" s="1" t="s">
        <v>50</v>
      </c>
      <c r="I4152" s="1" t="s">
        <v>109</v>
      </c>
      <c r="J4152" s="1" t="s">
        <v>4186</v>
      </c>
      <c r="K4152" s="1" t="s">
        <v>129</v>
      </c>
      <c r="L4152" s="1" t="s">
        <v>12965</v>
      </c>
      <c r="M4152" s="1" t="s">
        <v>20576</v>
      </c>
      <c r="N4152" s="1" t="s">
        <v>20577</v>
      </c>
      <c r="O4152" s="1" t="s">
        <v>122</v>
      </c>
      <c r="P4152" s="1" t="s">
        <v>246</v>
      </c>
      <c r="Q4152" s="1" t="s">
        <v>247</v>
      </c>
      <c r="R4152" s="1" t="s">
        <v>20578</v>
      </c>
      <c r="S4152" s="1" t="s">
        <v>20187</v>
      </c>
      <c r="T4152" s="1" t="s">
        <v>12965</v>
      </c>
      <c r="U4152" s="1" t="s">
        <v>324</v>
      </c>
      <c r="V4152" s="18">
        <v>0</v>
      </c>
      <c r="W4152" s="18">
        <v>0</v>
      </c>
      <c r="X4152" s="18">
        <v>0</v>
      </c>
    </row>
    <row r="4153" spans="1:24" hidden="1" x14ac:dyDescent="0.2">
      <c r="A4153" s="1" t="s">
        <v>20579</v>
      </c>
      <c r="B4153" s="1" t="s">
        <v>132</v>
      </c>
      <c r="C4153" s="1" t="s">
        <v>256</v>
      </c>
      <c r="D4153" s="1" t="s">
        <v>257</v>
      </c>
      <c r="E4153" s="1" t="s">
        <v>258</v>
      </c>
      <c r="F4153" s="1" t="s">
        <v>461</v>
      </c>
      <c r="G4153" s="1" t="s">
        <v>116</v>
      </c>
      <c r="H4153" s="1" t="s">
        <v>40</v>
      </c>
      <c r="I4153" s="1" t="s">
        <v>117</v>
      </c>
      <c r="J4153" s="1" t="s">
        <v>81</v>
      </c>
      <c r="K4153" s="1" t="s">
        <v>114</v>
      </c>
      <c r="L4153" s="1" t="s">
        <v>20580</v>
      </c>
      <c r="M4153" s="1" t="s">
        <v>20581</v>
      </c>
      <c r="N4153" s="1" t="s">
        <v>20582</v>
      </c>
      <c r="O4153" s="1" t="s">
        <v>122</v>
      </c>
      <c r="P4153" s="1" t="s">
        <v>199</v>
      </c>
      <c r="Q4153" s="1" t="s">
        <v>115</v>
      </c>
      <c r="R4153" s="1" t="s">
        <v>20583</v>
      </c>
      <c r="S4153" s="1" t="s">
        <v>20187</v>
      </c>
      <c r="T4153" s="1" t="s">
        <v>20584</v>
      </c>
      <c r="V4153" s="18">
        <v>1.2962962962962963E-2</v>
      </c>
      <c r="W4153" s="18">
        <v>5.1331018518518519E-2</v>
      </c>
      <c r="X4153" s="18">
        <v>3.8368055555555558E-2</v>
      </c>
    </row>
    <row r="4154" spans="1:24" hidden="1" x14ac:dyDescent="0.2">
      <c r="A4154" s="1" t="s">
        <v>20585</v>
      </c>
      <c r="B4154" s="1" t="s">
        <v>115</v>
      </c>
      <c r="C4154" s="1" t="s">
        <v>242</v>
      </c>
      <c r="D4154" s="1" t="s">
        <v>243</v>
      </c>
      <c r="E4154" s="1" t="s">
        <v>407</v>
      </c>
      <c r="F4154" s="1" t="s">
        <v>144</v>
      </c>
      <c r="G4154" s="1" t="s">
        <v>116</v>
      </c>
      <c r="H4154" s="1" t="s">
        <v>40</v>
      </c>
      <c r="I4154" s="1" t="s">
        <v>117</v>
      </c>
      <c r="J4154" s="1" t="s">
        <v>81</v>
      </c>
      <c r="K4154" s="1" t="s">
        <v>111</v>
      </c>
      <c r="L4154" s="1" t="s">
        <v>20586</v>
      </c>
      <c r="M4154" s="1" t="s">
        <v>20587</v>
      </c>
      <c r="N4154" s="1" t="s">
        <v>20588</v>
      </c>
      <c r="O4154" s="1" t="s">
        <v>122</v>
      </c>
      <c r="P4154" s="1" t="s">
        <v>246</v>
      </c>
      <c r="Q4154" s="1" t="s">
        <v>247</v>
      </c>
      <c r="R4154" s="1" t="s">
        <v>20589</v>
      </c>
      <c r="S4154" s="1" t="s">
        <v>20187</v>
      </c>
      <c r="T4154" s="1" t="s">
        <v>20590</v>
      </c>
      <c r="U4154" s="1" t="s">
        <v>20591</v>
      </c>
      <c r="V4154" s="18">
        <v>4.4351851851851851E-2</v>
      </c>
      <c r="W4154" s="18">
        <v>9.7465277777777776E-2</v>
      </c>
      <c r="X4154" s="18">
        <v>5.3113425925925925E-2</v>
      </c>
    </row>
    <row r="4155" spans="1:24" hidden="1" x14ac:dyDescent="0.2">
      <c r="A4155" s="1" t="s">
        <v>20592</v>
      </c>
      <c r="B4155" s="1" t="s">
        <v>115</v>
      </c>
      <c r="C4155" s="1" t="s">
        <v>242</v>
      </c>
      <c r="D4155" s="1" t="s">
        <v>374</v>
      </c>
      <c r="E4155" s="1" t="s">
        <v>407</v>
      </c>
      <c r="F4155" s="1" t="s">
        <v>149</v>
      </c>
      <c r="G4155" s="1" t="s">
        <v>110</v>
      </c>
      <c r="H4155" s="1" t="s">
        <v>50</v>
      </c>
      <c r="I4155" s="1" t="s">
        <v>109</v>
      </c>
      <c r="J4155" s="1" t="s">
        <v>81</v>
      </c>
      <c r="K4155" s="1" t="s">
        <v>150</v>
      </c>
      <c r="L4155" s="1" t="s">
        <v>20593</v>
      </c>
      <c r="M4155" s="1" t="s">
        <v>20594</v>
      </c>
      <c r="N4155" s="1" t="s">
        <v>20595</v>
      </c>
      <c r="O4155" s="1" t="s">
        <v>122</v>
      </c>
      <c r="P4155" s="1" t="s">
        <v>246</v>
      </c>
      <c r="Q4155" s="1" t="s">
        <v>247</v>
      </c>
      <c r="R4155" s="1" t="s">
        <v>20596</v>
      </c>
      <c r="S4155" s="1" t="s">
        <v>20187</v>
      </c>
      <c r="T4155" s="1" t="s">
        <v>20597</v>
      </c>
      <c r="U4155" s="1" t="s">
        <v>20598</v>
      </c>
      <c r="V4155" s="18">
        <v>0.16302083333333334</v>
      </c>
      <c r="W4155" s="18">
        <v>0.20523148148148149</v>
      </c>
      <c r="X4155" s="18">
        <v>4.221064814814815E-2</v>
      </c>
    </row>
    <row r="4156" spans="1:24" hidden="1" x14ac:dyDescent="0.2">
      <c r="A4156" s="1" t="s">
        <v>20599</v>
      </c>
      <c r="B4156" s="1" t="s">
        <v>164</v>
      </c>
      <c r="C4156" s="1" t="s">
        <v>295</v>
      </c>
      <c r="D4156" s="1" t="s">
        <v>296</v>
      </c>
      <c r="E4156" s="1" t="s">
        <v>297</v>
      </c>
      <c r="F4156" s="1" t="s">
        <v>298</v>
      </c>
      <c r="G4156" s="1" t="s">
        <v>110</v>
      </c>
      <c r="H4156" s="1" t="s">
        <v>50</v>
      </c>
      <c r="I4156" s="1" t="s">
        <v>109</v>
      </c>
      <c r="J4156" s="1" t="s">
        <v>4186</v>
      </c>
      <c r="K4156" s="1" t="s">
        <v>129</v>
      </c>
      <c r="L4156" s="1" t="s">
        <v>5789</v>
      </c>
      <c r="M4156" s="1" t="s">
        <v>20600</v>
      </c>
      <c r="N4156" s="1" t="s">
        <v>20601</v>
      </c>
      <c r="O4156" s="1" t="s">
        <v>122</v>
      </c>
      <c r="P4156" s="1" t="s">
        <v>266</v>
      </c>
      <c r="Q4156" s="1" t="s">
        <v>283</v>
      </c>
      <c r="R4156" s="1" t="s">
        <v>20602</v>
      </c>
      <c r="S4156" s="1" t="s">
        <v>20187</v>
      </c>
      <c r="U4156" s="1" t="s">
        <v>17080</v>
      </c>
      <c r="V4156" s="18">
        <v>0</v>
      </c>
      <c r="W4156" s="18">
        <v>0</v>
      </c>
      <c r="X4156" s="18">
        <v>0</v>
      </c>
    </row>
    <row r="4157" spans="1:24" x14ac:dyDescent="0.2">
      <c r="A4157" s="1" t="s">
        <v>20603</v>
      </c>
      <c r="B4157" s="1" t="s">
        <v>115</v>
      </c>
      <c r="C4157" s="1" t="s">
        <v>16</v>
      </c>
      <c r="D4157" s="1" t="s">
        <v>339</v>
      </c>
      <c r="E4157" s="1" t="s">
        <v>58</v>
      </c>
      <c r="F4157" s="1" t="s">
        <v>181</v>
      </c>
      <c r="G4157" s="1" t="s">
        <v>110</v>
      </c>
      <c r="H4157" s="1" t="s">
        <v>50</v>
      </c>
      <c r="I4157" s="1" t="s">
        <v>109</v>
      </c>
      <c r="J4157" s="1" t="s">
        <v>81</v>
      </c>
      <c r="K4157" s="1" t="s">
        <v>20604</v>
      </c>
      <c r="L4157" s="1" t="s">
        <v>3359</v>
      </c>
      <c r="M4157" s="1" t="s">
        <v>20605</v>
      </c>
      <c r="N4157" s="1" t="s">
        <v>20606</v>
      </c>
      <c r="O4157" s="1" t="s">
        <v>122</v>
      </c>
      <c r="P4157" s="1" t="s">
        <v>199</v>
      </c>
      <c r="Q4157" s="1" t="s">
        <v>408</v>
      </c>
      <c r="R4157" s="1" t="s">
        <v>20607</v>
      </c>
      <c r="S4157" s="1" t="s">
        <v>20187</v>
      </c>
      <c r="T4157" s="1" t="s">
        <v>20608</v>
      </c>
      <c r="V4157" s="18">
        <v>9.7930787037037046</v>
      </c>
      <c r="W4157" s="18">
        <v>9.8000231481481475</v>
      </c>
      <c r="X4157" s="18">
        <v>6.9444444444444441E-3</v>
      </c>
    </row>
    <row r="4158" spans="1:24" hidden="1" x14ac:dyDescent="0.2">
      <c r="A4158" s="1" t="s">
        <v>20609</v>
      </c>
      <c r="B4158" s="1" t="s">
        <v>132</v>
      </c>
      <c r="C4158" s="1" t="s">
        <v>256</v>
      </c>
      <c r="D4158" s="1" t="s">
        <v>374</v>
      </c>
      <c r="E4158" s="1" t="s">
        <v>258</v>
      </c>
      <c r="F4158" s="1" t="s">
        <v>442</v>
      </c>
      <c r="G4158" s="1" t="s">
        <v>116</v>
      </c>
      <c r="H4158" s="1" t="s">
        <v>40</v>
      </c>
      <c r="I4158" s="1" t="s">
        <v>117</v>
      </c>
      <c r="J4158" s="1" t="s">
        <v>81</v>
      </c>
      <c r="K4158" s="1" t="s">
        <v>259</v>
      </c>
      <c r="L4158" s="1" t="s">
        <v>464</v>
      </c>
      <c r="M4158" s="1" t="s">
        <v>20217</v>
      </c>
      <c r="N4158" s="1" t="s">
        <v>20267</v>
      </c>
      <c r="O4158" s="1" t="s">
        <v>122</v>
      </c>
      <c r="P4158" s="1" t="s">
        <v>199</v>
      </c>
      <c r="Q4158" s="1" t="s">
        <v>115</v>
      </c>
      <c r="R4158" s="1" t="s">
        <v>20610</v>
      </c>
      <c r="S4158" s="1" t="s">
        <v>20187</v>
      </c>
      <c r="T4158" s="1" t="s">
        <v>17203</v>
      </c>
      <c r="U4158" s="1" t="s">
        <v>20611</v>
      </c>
      <c r="V4158" s="18">
        <v>8.385416666666666E-2</v>
      </c>
      <c r="W4158" s="18">
        <v>0.10351851851851852</v>
      </c>
      <c r="X4158" s="18">
        <v>1.9664351851851853E-2</v>
      </c>
    </row>
    <row r="4159" spans="1:24" hidden="1" x14ac:dyDescent="0.2">
      <c r="A4159" s="1" t="s">
        <v>20612</v>
      </c>
      <c r="B4159" s="1" t="s">
        <v>132</v>
      </c>
      <c r="C4159" s="1" t="s">
        <v>256</v>
      </c>
      <c r="D4159" s="1" t="s">
        <v>374</v>
      </c>
      <c r="E4159" s="1" t="s">
        <v>258</v>
      </c>
      <c r="F4159" s="1" t="s">
        <v>442</v>
      </c>
      <c r="G4159" s="1" t="s">
        <v>116</v>
      </c>
      <c r="H4159" s="1" t="s">
        <v>40</v>
      </c>
      <c r="I4159" s="1" t="s">
        <v>117</v>
      </c>
      <c r="J4159" s="1" t="s">
        <v>81</v>
      </c>
      <c r="K4159" s="1" t="s">
        <v>259</v>
      </c>
      <c r="L4159" s="1" t="s">
        <v>464</v>
      </c>
      <c r="M4159" s="1" t="s">
        <v>20613</v>
      </c>
      <c r="N4159" s="1" t="s">
        <v>20614</v>
      </c>
      <c r="O4159" s="1" t="s">
        <v>122</v>
      </c>
      <c r="P4159" s="1" t="s">
        <v>199</v>
      </c>
      <c r="Q4159" s="1" t="s">
        <v>115</v>
      </c>
      <c r="R4159" s="1" t="s">
        <v>20615</v>
      </c>
      <c r="S4159" s="1" t="s">
        <v>20187</v>
      </c>
      <c r="T4159" s="1" t="s">
        <v>17203</v>
      </c>
      <c r="U4159" s="1" t="s">
        <v>324</v>
      </c>
      <c r="V4159" s="18">
        <v>8.3611111111111108E-2</v>
      </c>
      <c r="W4159" s="18">
        <v>0.10401620370370371</v>
      </c>
      <c r="X4159" s="18">
        <v>2.0405092592592593E-2</v>
      </c>
    </row>
    <row r="4160" spans="1:24" hidden="1" x14ac:dyDescent="0.2">
      <c r="A4160" s="1" t="s">
        <v>20616</v>
      </c>
      <c r="B4160" s="1" t="s">
        <v>132</v>
      </c>
      <c r="C4160" s="1" t="s">
        <v>250</v>
      </c>
      <c r="D4160" s="1" t="s">
        <v>251</v>
      </c>
      <c r="E4160" s="1" t="s">
        <v>13587</v>
      </c>
      <c r="F4160" s="1" t="s">
        <v>451</v>
      </c>
      <c r="G4160" s="1" t="s">
        <v>159</v>
      </c>
      <c r="H4160" s="1" t="s">
        <v>36</v>
      </c>
      <c r="I4160" s="1" t="s">
        <v>84</v>
      </c>
      <c r="J4160" s="1" t="s">
        <v>81</v>
      </c>
      <c r="K4160" s="1" t="s">
        <v>114</v>
      </c>
      <c r="L4160" s="1" t="s">
        <v>20617</v>
      </c>
      <c r="M4160" s="1" t="s">
        <v>20618</v>
      </c>
      <c r="N4160" s="1" t="s">
        <v>20619</v>
      </c>
      <c r="O4160" s="1" t="s">
        <v>122</v>
      </c>
      <c r="P4160" s="1" t="s">
        <v>246</v>
      </c>
      <c r="Q4160" s="1" t="s">
        <v>247</v>
      </c>
      <c r="R4160" s="1" t="s">
        <v>20620</v>
      </c>
      <c r="S4160" s="1" t="s">
        <v>20187</v>
      </c>
      <c r="T4160" s="1" t="s">
        <v>20617</v>
      </c>
      <c r="V4160" s="18">
        <v>1.5069444444444444E-2</v>
      </c>
      <c r="W4160" s="18">
        <v>2.0833333333333332E-2</v>
      </c>
      <c r="X4160" s="18">
        <v>5.7638888888888887E-3</v>
      </c>
    </row>
    <row r="4161" spans="1:24" hidden="1" x14ac:dyDescent="0.2">
      <c r="A4161" s="1" t="s">
        <v>20621</v>
      </c>
      <c r="B4161" s="1" t="s">
        <v>132</v>
      </c>
      <c r="C4161" s="1" t="s">
        <v>256</v>
      </c>
      <c r="D4161" s="1" t="s">
        <v>374</v>
      </c>
      <c r="E4161" s="1" t="s">
        <v>258</v>
      </c>
      <c r="F4161" s="1" t="s">
        <v>442</v>
      </c>
      <c r="G4161" s="1" t="s">
        <v>116</v>
      </c>
      <c r="H4161" s="1" t="s">
        <v>40</v>
      </c>
      <c r="I4161" s="1" t="s">
        <v>117</v>
      </c>
      <c r="J4161" s="1" t="s">
        <v>81</v>
      </c>
      <c r="K4161" s="1" t="s">
        <v>259</v>
      </c>
      <c r="L4161" s="1" t="s">
        <v>464</v>
      </c>
      <c r="M4161" s="1" t="s">
        <v>20622</v>
      </c>
      <c r="N4161" s="1" t="s">
        <v>20623</v>
      </c>
      <c r="O4161" s="1" t="s">
        <v>122</v>
      </c>
      <c r="P4161" s="1" t="s">
        <v>199</v>
      </c>
      <c r="Q4161" s="1" t="s">
        <v>115</v>
      </c>
      <c r="R4161" s="1" t="s">
        <v>20624</v>
      </c>
      <c r="S4161" s="1" t="s">
        <v>20187</v>
      </c>
      <c r="T4161" s="1" t="s">
        <v>17203</v>
      </c>
      <c r="V4161" s="18">
        <v>2.6296296296296297E-2</v>
      </c>
      <c r="W4161" s="18">
        <v>3.6099537037037034E-2</v>
      </c>
      <c r="X4161" s="18">
        <v>9.8032407407407408E-3</v>
      </c>
    </row>
    <row r="4162" spans="1:24" x14ac:dyDescent="0.2">
      <c r="A4162" s="1" t="s">
        <v>20625</v>
      </c>
      <c r="B4162" s="1" t="s">
        <v>112</v>
      </c>
      <c r="C4162" s="1" t="s">
        <v>18</v>
      </c>
      <c r="D4162" s="1" t="s">
        <v>18</v>
      </c>
      <c r="E4162" s="1" t="s">
        <v>499</v>
      </c>
      <c r="F4162" s="1" t="s">
        <v>1770</v>
      </c>
      <c r="G4162" s="1" t="s">
        <v>110</v>
      </c>
      <c r="H4162" s="1" t="s">
        <v>50</v>
      </c>
      <c r="I4162" s="1" t="s">
        <v>109</v>
      </c>
      <c r="J4162" s="1" t="s">
        <v>81</v>
      </c>
      <c r="K4162" s="1" t="s">
        <v>111</v>
      </c>
      <c r="L4162" s="1" t="s">
        <v>20626</v>
      </c>
      <c r="M4162" s="1" t="s">
        <v>20627</v>
      </c>
      <c r="N4162" s="1" t="s">
        <v>20628</v>
      </c>
      <c r="O4162" s="1" t="s">
        <v>122</v>
      </c>
      <c r="P4162" s="1" t="s">
        <v>266</v>
      </c>
      <c r="Q4162" s="1" t="s">
        <v>267</v>
      </c>
      <c r="R4162" s="1" t="s">
        <v>20629</v>
      </c>
      <c r="S4162" s="1" t="s">
        <v>20187</v>
      </c>
      <c r="T4162" s="1" t="s">
        <v>20630</v>
      </c>
      <c r="U4162" s="1" t="s">
        <v>6339</v>
      </c>
      <c r="V4162" s="18">
        <v>0</v>
      </c>
      <c r="W4162" s="18">
        <v>1.4699074074074074E-3</v>
      </c>
      <c r="X4162" s="18">
        <v>1.4699074074074074E-3</v>
      </c>
    </row>
    <row r="4163" spans="1:24" x14ac:dyDescent="0.2">
      <c r="A4163" s="1" t="s">
        <v>20631</v>
      </c>
      <c r="B4163" s="1" t="s">
        <v>115</v>
      </c>
      <c r="C4163" s="1" t="s">
        <v>13</v>
      </c>
      <c r="D4163" s="1" t="s">
        <v>243</v>
      </c>
      <c r="E4163" s="1" t="s">
        <v>37</v>
      </c>
      <c r="F4163" s="1" t="s">
        <v>144</v>
      </c>
      <c r="G4163" s="1" t="s">
        <v>116</v>
      </c>
      <c r="H4163" s="1" t="s">
        <v>40</v>
      </c>
      <c r="I4163" s="1" t="s">
        <v>117</v>
      </c>
      <c r="J4163" s="1" t="s">
        <v>81</v>
      </c>
      <c r="K4163" s="1" t="s">
        <v>154</v>
      </c>
      <c r="L4163" s="1" t="s">
        <v>20632</v>
      </c>
      <c r="M4163" s="1" t="s">
        <v>20633</v>
      </c>
      <c r="N4163" s="1" t="s">
        <v>20634</v>
      </c>
      <c r="O4163" s="1" t="s">
        <v>122</v>
      </c>
      <c r="P4163" s="1" t="s">
        <v>266</v>
      </c>
      <c r="Q4163" s="1" t="s">
        <v>341</v>
      </c>
      <c r="R4163" s="1" t="s">
        <v>20635</v>
      </c>
      <c r="S4163" s="1" t="s">
        <v>20187</v>
      </c>
      <c r="T4163" s="1" t="s">
        <v>20636</v>
      </c>
      <c r="U4163" s="1" t="s">
        <v>20637</v>
      </c>
      <c r="V4163" s="18">
        <v>0.20081018518518517</v>
      </c>
      <c r="W4163" s="18">
        <v>0.24893518518518518</v>
      </c>
      <c r="X4163" s="18">
        <v>4.8125000000000001E-2</v>
      </c>
    </row>
    <row r="4164" spans="1:24" x14ac:dyDescent="0.2">
      <c r="A4164" s="1" t="s">
        <v>20638</v>
      </c>
      <c r="B4164" s="1" t="s">
        <v>112</v>
      </c>
      <c r="C4164" s="1" t="s">
        <v>21</v>
      </c>
      <c r="D4164" s="1" t="s">
        <v>311</v>
      </c>
      <c r="E4164" s="1" t="s">
        <v>42</v>
      </c>
      <c r="F4164" s="1" t="s">
        <v>145</v>
      </c>
      <c r="G4164" s="1" t="s">
        <v>116</v>
      </c>
      <c r="H4164" s="1" t="s">
        <v>50</v>
      </c>
      <c r="I4164" s="1" t="s">
        <v>109</v>
      </c>
      <c r="J4164" s="1" t="s">
        <v>81</v>
      </c>
      <c r="K4164" s="1" t="s">
        <v>121</v>
      </c>
      <c r="L4164" s="1" t="s">
        <v>20639</v>
      </c>
      <c r="M4164" s="1" t="s">
        <v>20640</v>
      </c>
      <c r="N4164" s="1" t="s">
        <v>20641</v>
      </c>
      <c r="O4164" s="1" t="s">
        <v>122</v>
      </c>
      <c r="P4164" s="1" t="s">
        <v>246</v>
      </c>
      <c r="Q4164" s="1" t="s">
        <v>247</v>
      </c>
      <c r="R4164" s="1" t="s">
        <v>20642</v>
      </c>
      <c r="S4164" s="1" t="s">
        <v>20187</v>
      </c>
      <c r="T4164" s="1" t="s">
        <v>20643</v>
      </c>
      <c r="U4164" s="1" t="s">
        <v>20644</v>
      </c>
      <c r="V4164" s="18">
        <v>0</v>
      </c>
      <c r="W4164" s="18">
        <v>2.5960648148148149E-2</v>
      </c>
      <c r="X4164" s="18">
        <v>2.5960648148148149E-2</v>
      </c>
    </row>
    <row r="4165" spans="1:24" hidden="1" x14ac:dyDescent="0.2">
      <c r="A4165" s="1" t="s">
        <v>20645</v>
      </c>
      <c r="B4165" s="1" t="s">
        <v>132</v>
      </c>
      <c r="C4165" s="1" t="s">
        <v>250</v>
      </c>
      <c r="D4165" s="1" t="s">
        <v>251</v>
      </c>
      <c r="E4165" s="1" t="s">
        <v>252</v>
      </c>
      <c r="F4165" s="1" t="s">
        <v>253</v>
      </c>
      <c r="G4165" s="1" t="s">
        <v>159</v>
      </c>
      <c r="H4165" s="1" t="s">
        <v>36</v>
      </c>
      <c r="I4165" s="1" t="s">
        <v>84</v>
      </c>
      <c r="J4165" s="1" t="s">
        <v>81</v>
      </c>
      <c r="K4165" s="1" t="s">
        <v>129</v>
      </c>
      <c r="L4165" s="1" t="s">
        <v>9120</v>
      </c>
      <c r="M4165" s="1" t="s">
        <v>20646</v>
      </c>
      <c r="N4165" s="1" t="s">
        <v>20647</v>
      </c>
      <c r="O4165" s="1" t="s">
        <v>122</v>
      </c>
      <c r="P4165" s="1" t="s">
        <v>246</v>
      </c>
      <c r="Q4165" s="1" t="s">
        <v>247</v>
      </c>
      <c r="R4165" s="1" t="s">
        <v>20648</v>
      </c>
      <c r="S4165" s="1" t="s">
        <v>20187</v>
      </c>
      <c r="T4165" s="1" t="s">
        <v>9120</v>
      </c>
      <c r="U4165" s="1" t="s">
        <v>270</v>
      </c>
      <c r="V4165" s="18">
        <v>5.6608796296296296E-2</v>
      </c>
      <c r="W4165" s="18">
        <v>6.2685185185185191E-2</v>
      </c>
      <c r="X4165" s="18">
        <v>6.076388888888889E-3</v>
      </c>
    </row>
    <row r="4166" spans="1:24" hidden="1" x14ac:dyDescent="0.2">
      <c r="A4166" s="1" t="s">
        <v>20649</v>
      </c>
      <c r="B4166" s="1" t="s">
        <v>132</v>
      </c>
      <c r="C4166" s="1" t="s">
        <v>309</v>
      </c>
      <c r="D4166" s="1" t="s">
        <v>257</v>
      </c>
      <c r="E4166" s="1" t="s">
        <v>284</v>
      </c>
      <c r="F4166" s="1" t="s">
        <v>174</v>
      </c>
      <c r="G4166" s="1" t="s">
        <v>116</v>
      </c>
      <c r="H4166" s="1" t="s">
        <v>40</v>
      </c>
      <c r="I4166" s="1" t="s">
        <v>117</v>
      </c>
      <c r="J4166" s="1" t="s">
        <v>81</v>
      </c>
      <c r="K4166" s="1" t="s">
        <v>129</v>
      </c>
      <c r="L4166" s="1" t="s">
        <v>20650</v>
      </c>
      <c r="M4166" s="1" t="s">
        <v>20651</v>
      </c>
      <c r="N4166" s="1" t="s">
        <v>20652</v>
      </c>
      <c r="O4166" s="1" t="s">
        <v>122</v>
      </c>
      <c r="P4166" s="1" t="s">
        <v>199</v>
      </c>
      <c r="Q4166" s="1" t="s">
        <v>115</v>
      </c>
      <c r="R4166" s="1" t="s">
        <v>20653</v>
      </c>
      <c r="S4166" s="1" t="s">
        <v>20187</v>
      </c>
      <c r="T4166" s="1" t="s">
        <v>20654</v>
      </c>
      <c r="V4166" s="18">
        <v>2.2916666666666667E-3</v>
      </c>
      <c r="W4166" s="18">
        <v>8.0902777777777778E-3</v>
      </c>
      <c r="X4166" s="18">
        <v>5.7986111111111112E-3</v>
      </c>
    </row>
    <row r="4167" spans="1:24" hidden="1" x14ac:dyDescent="0.2">
      <c r="A4167" s="1" t="s">
        <v>20655</v>
      </c>
      <c r="B4167" s="1" t="s">
        <v>115</v>
      </c>
      <c r="C4167" s="1" t="s">
        <v>20526</v>
      </c>
      <c r="D4167" s="1" t="s">
        <v>243</v>
      </c>
      <c r="E4167" s="1" t="s">
        <v>20527</v>
      </c>
      <c r="F4167" s="1" t="s">
        <v>405</v>
      </c>
      <c r="G4167" s="1" t="s">
        <v>116</v>
      </c>
      <c r="H4167" s="1" t="s">
        <v>40</v>
      </c>
      <c r="I4167" s="1" t="s">
        <v>117</v>
      </c>
      <c r="J4167" s="1" t="s">
        <v>81</v>
      </c>
      <c r="K4167" s="1" t="s">
        <v>111</v>
      </c>
      <c r="L4167" s="1" t="s">
        <v>20656</v>
      </c>
      <c r="M4167" s="1" t="s">
        <v>20657</v>
      </c>
      <c r="N4167" s="1" t="s">
        <v>20658</v>
      </c>
      <c r="O4167" s="1" t="s">
        <v>122</v>
      </c>
      <c r="P4167" s="1" t="s">
        <v>246</v>
      </c>
      <c r="Q4167" s="1" t="s">
        <v>247</v>
      </c>
      <c r="R4167" s="1" t="s">
        <v>20659</v>
      </c>
      <c r="S4167" s="1" t="s">
        <v>20187</v>
      </c>
      <c r="T4167" s="1" t="s">
        <v>20660</v>
      </c>
      <c r="V4167" s="18">
        <v>0</v>
      </c>
      <c r="W4167" s="18">
        <v>1.849537037037037E-2</v>
      </c>
      <c r="X4167" s="18">
        <v>1.849537037037037E-2</v>
      </c>
    </row>
    <row r="4168" spans="1:24" x14ac:dyDescent="0.2">
      <c r="A4168" s="1" t="s">
        <v>20661</v>
      </c>
      <c r="B4168" s="1" t="s">
        <v>115</v>
      </c>
      <c r="C4168" s="1" t="s">
        <v>20</v>
      </c>
      <c r="D4168" s="1" t="s">
        <v>243</v>
      </c>
      <c r="E4168" s="1" t="s">
        <v>65</v>
      </c>
      <c r="F4168" s="1" t="s">
        <v>191</v>
      </c>
      <c r="G4168" s="1" t="s">
        <v>116</v>
      </c>
      <c r="H4168" s="1" t="s">
        <v>40</v>
      </c>
      <c r="I4168" s="1" t="s">
        <v>117</v>
      </c>
      <c r="J4168" s="1" t="s">
        <v>81</v>
      </c>
      <c r="K4168" s="1" t="s">
        <v>16190</v>
      </c>
      <c r="L4168" s="1" t="s">
        <v>20662</v>
      </c>
      <c r="M4168" s="1" t="s">
        <v>20663</v>
      </c>
      <c r="N4168" s="1" t="s">
        <v>20664</v>
      </c>
      <c r="O4168" s="1" t="s">
        <v>122</v>
      </c>
      <c r="P4168" s="1" t="s">
        <v>246</v>
      </c>
      <c r="Q4168" s="1" t="s">
        <v>247</v>
      </c>
      <c r="R4168" s="1" t="s">
        <v>20665</v>
      </c>
      <c r="S4168" s="1" t="s">
        <v>20187</v>
      </c>
      <c r="T4168" s="1" t="s">
        <v>20666</v>
      </c>
      <c r="U4168" s="1" t="s">
        <v>20667</v>
      </c>
      <c r="V4168" s="18">
        <v>0.88040509259259259</v>
      </c>
      <c r="W4168" s="18">
        <v>0.93975694444444446</v>
      </c>
      <c r="X4168" s="18">
        <v>5.935185185185185E-2</v>
      </c>
    </row>
    <row r="4169" spans="1:24" hidden="1" x14ac:dyDescent="0.2">
      <c r="A4169" s="1" t="s">
        <v>20668</v>
      </c>
      <c r="B4169" s="1" t="s">
        <v>132</v>
      </c>
      <c r="C4169" s="1" t="s">
        <v>309</v>
      </c>
      <c r="D4169" s="1" t="s">
        <v>374</v>
      </c>
      <c r="E4169" s="1" t="s">
        <v>284</v>
      </c>
      <c r="F4169" s="1" t="s">
        <v>442</v>
      </c>
      <c r="G4169" s="1" t="s">
        <v>116</v>
      </c>
      <c r="H4169" s="1" t="s">
        <v>40</v>
      </c>
      <c r="I4169" s="1" t="s">
        <v>117</v>
      </c>
      <c r="J4169" s="1" t="s">
        <v>81</v>
      </c>
      <c r="K4169" s="1" t="s">
        <v>13676</v>
      </c>
      <c r="L4169" s="1" t="s">
        <v>13677</v>
      </c>
      <c r="M4169" s="1" t="s">
        <v>20669</v>
      </c>
      <c r="N4169" s="1" t="s">
        <v>20670</v>
      </c>
      <c r="O4169" s="1" t="s">
        <v>122</v>
      </c>
      <c r="P4169" s="1" t="s">
        <v>199</v>
      </c>
      <c r="Q4169" s="1" t="s">
        <v>115</v>
      </c>
      <c r="R4169" s="1" t="s">
        <v>20671</v>
      </c>
      <c r="S4169" s="1" t="s">
        <v>20187</v>
      </c>
      <c r="T4169" s="1" t="s">
        <v>20672</v>
      </c>
      <c r="V4169" s="18">
        <v>4.0509259259259257E-3</v>
      </c>
      <c r="W4169" s="18">
        <v>1.1261574074074075E-2</v>
      </c>
      <c r="X4169" s="18">
        <v>7.2106481481481483E-3</v>
      </c>
    </row>
    <row r="4170" spans="1:24" hidden="1" x14ac:dyDescent="0.2">
      <c r="A4170" s="1" t="s">
        <v>20673</v>
      </c>
      <c r="B4170" s="1" t="s">
        <v>132</v>
      </c>
      <c r="C4170" s="1" t="s">
        <v>250</v>
      </c>
      <c r="D4170" s="1" t="s">
        <v>251</v>
      </c>
      <c r="E4170" s="1" t="s">
        <v>263</v>
      </c>
      <c r="F4170" s="1" t="s">
        <v>293</v>
      </c>
      <c r="G4170" s="1" t="s">
        <v>116</v>
      </c>
      <c r="H4170" s="1" t="s">
        <v>40</v>
      </c>
      <c r="I4170" s="1" t="s">
        <v>117</v>
      </c>
      <c r="J4170" s="1" t="s">
        <v>81</v>
      </c>
      <c r="K4170" s="1" t="s">
        <v>129</v>
      </c>
      <c r="L4170" s="1" t="s">
        <v>20674</v>
      </c>
      <c r="M4170" s="1" t="s">
        <v>20675</v>
      </c>
      <c r="N4170" s="1" t="s">
        <v>20676</v>
      </c>
      <c r="O4170" s="1" t="s">
        <v>122</v>
      </c>
      <c r="P4170" s="1" t="s">
        <v>246</v>
      </c>
      <c r="Q4170" s="1" t="s">
        <v>247</v>
      </c>
      <c r="R4170" s="1" t="s">
        <v>20677</v>
      </c>
      <c r="S4170" s="1" t="s">
        <v>20187</v>
      </c>
      <c r="T4170" s="1" t="s">
        <v>20674</v>
      </c>
      <c r="U4170" s="1" t="s">
        <v>291</v>
      </c>
      <c r="V4170" s="18">
        <v>8.6273148148148154E-2</v>
      </c>
      <c r="W4170" s="18">
        <v>8.6967592592592596E-2</v>
      </c>
      <c r="X4170" s="18">
        <v>6.9444444444444447E-4</v>
      </c>
    </row>
    <row r="4171" spans="1:24" hidden="1" x14ac:dyDescent="0.2">
      <c r="A4171" s="1" t="s">
        <v>20678</v>
      </c>
      <c r="B4171" s="1" t="s">
        <v>132</v>
      </c>
      <c r="C4171" s="1" t="s">
        <v>256</v>
      </c>
      <c r="D4171" s="1" t="s">
        <v>257</v>
      </c>
      <c r="E4171" s="1" t="s">
        <v>263</v>
      </c>
      <c r="F4171" s="1" t="s">
        <v>218</v>
      </c>
      <c r="G4171" s="1" t="s">
        <v>116</v>
      </c>
      <c r="H4171" s="1" t="s">
        <v>40</v>
      </c>
      <c r="I4171" s="1" t="s">
        <v>117</v>
      </c>
      <c r="J4171" s="1" t="s">
        <v>81</v>
      </c>
      <c r="K4171" s="1" t="s">
        <v>259</v>
      </c>
      <c r="L4171" s="1" t="s">
        <v>20679</v>
      </c>
      <c r="M4171" s="1" t="s">
        <v>20680</v>
      </c>
      <c r="N4171" s="1" t="s">
        <v>20681</v>
      </c>
      <c r="O4171" s="1" t="s">
        <v>122</v>
      </c>
      <c r="P4171" s="1" t="s">
        <v>199</v>
      </c>
      <c r="Q4171" s="1" t="s">
        <v>115</v>
      </c>
      <c r="R4171" s="1" t="s">
        <v>20682</v>
      </c>
      <c r="S4171" s="1" t="s">
        <v>20187</v>
      </c>
      <c r="T4171" s="1" t="s">
        <v>20683</v>
      </c>
      <c r="U4171" s="1" t="s">
        <v>265</v>
      </c>
      <c r="V4171" s="18">
        <v>6.8564814814814815E-2</v>
      </c>
      <c r="W4171" s="18">
        <v>7.3993055555555562E-2</v>
      </c>
      <c r="X4171" s="18">
        <v>5.4282407407407404E-3</v>
      </c>
    </row>
    <row r="4172" spans="1:24" hidden="1" x14ac:dyDescent="0.2">
      <c r="A4172" s="1" t="s">
        <v>20684</v>
      </c>
      <c r="B4172" s="1" t="s">
        <v>132</v>
      </c>
      <c r="C4172" s="1" t="s">
        <v>309</v>
      </c>
      <c r="D4172" s="1" t="s">
        <v>374</v>
      </c>
      <c r="E4172" s="1" t="s">
        <v>284</v>
      </c>
      <c r="F4172" s="1" t="s">
        <v>442</v>
      </c>
      <c r="G4172" s="1" t="s">
        <v>116</v>
      </c>
      <c r="H4172" s="1" t="s">
        <v>40</v>
      </c>
      <c r="I4172" s="1" t="s">
        <v>117</v>
      </c>
      <c r="J4172" s="1" t="s">
        <v>81</v>
      </c>
      <c r="K4172" s="1" t="s">
        <v>129</v>
      </c>
      <c r="L4172" s="1" t="s">
        <v>5192</v>
      </c>
      <c r="M4172" s="1" t="s">
        <v>20685</v>
      </c>
      <c r="N4172" s="1" t="s">
        <v>20686</v>
      </c>
      <c r="O4172" s="1" t="s">
        <v>122</v>
      </c>
      <c r="P4172" s="1" t="s">
        <v>199</v>
      </c>
      <c r="Q4172" s="1" t="s">
        <v>115</v>
      </c>
      <c r="R4172" s="1" t="s">
        <v>20687</v>
      </c>
      <c r="S4172" s="1" t="s">
        <v>20187</v>
      </c>
      <c r="T4172" s="1" t="s">
        <v>20688</v>
      </c>
      <c r="V4172" s="18">
        <v>1.7592592592592592E-3</v>
      </c>
      <c r="W4172" s="18">
        <v>7.7314814814814815E-3</v>
      </c>
      <c r="X4172" s="18">
        <v>5.9722222222222225E-3</v>
      </c>
    </row>
    <row r="4173" spans="1:24" hidden="1" x14ac:dyDescent="0.2">
      <c r="A4173" s="1" t="s">
        <v>20689</v>
      </c>
      <c r="B4173" s="1" t="s">
        <v>173</v>
      </c>
      <c r="C4173" s="1" t="s">
        <v>295</v>
      </c>
      <c r="D4173" s="1" t="s">
        <v>251</v>
      </c>
      <c r="E4173" s="1" t="s">
        <v>320</v>
      </c>
      <c r="F4173" s="1" t="s">
        <v>321</v>
      </c>
      <c r="G4173" s="1" t="s">
        <v>110</v>
      </c>
      <c r="H4173" s="1" t="s">
        <v>50</v>
      </c>
      <c r="I4173" s="1" t="s">
        <v>109</v>
      </c>
      <c r="J4173" s="1" t="s">
        <v>4186</v>
      </c>
      <c r="K4173" s="1" t="s">
        <v>111</v>
      </c>
      <c r="L4173" s="1" t="s">
        <v>19330</v>
      </c>
      <c r="M4173" s="1" t="s">
        <v>20690</v>
      </c>
      <c r="N4173" s="1" t="s">
        <v>20691</v>
      </c>
      <c r="O4173" s="1" t="s">
        <v>122</v>
      </c>
      <c r="P4173" s="1" t="s">
        <v>266</v>
      </c>
      <c r="Q4173" s="1" t="s">
        <v>283</v>
      </c>
      <c r="R4173" s="1" t="s">
        <v>20692</v>
      </c>
      <c r="S4173" s="1" t="s">
        <v>20187</v>
      </c>
      <c r="T4173" s="1" t="s">
        <v>19330</v>
      </c>
      <c r="U4173" s="1" t="s">
        <v>276</v>
      </c>
      <c r="V4173" s="18">
        <v>0</v>
      </c>
      <c r="W4173" s="18">
        <v>0</v>
      </c>
      <c r="X4173" s="18">
        <v>0</v>
      </c>
    </row>
    <row r="4174" spans="1:24" x14ac:dyDescent="0.2">
      <c r="A4174" s="1" t="s">
        <v>20693</v>
      </c>
      <c r="B4174" s="1" t="s">
        <v>115</v>
      </c>
      <c r="C4174" s="1" t="s">
        <v>19</v>
      </c>
      <c r="D4174" s="1" t="s">
        <v>243</v>
      </c>
      <c r="E4174" s="1" t="s">
        <v>57</v>
      </c>
      <c r="F4174" s="1" t="s">
        <v>144</v>
      </c>
      <c r="G4174" s="1" t="s">
        <v>116</v>
      </c>
      <c r="H4174" s="1" t="s">
        <v>40</v>
      </c>
      <c r="I4174" s="1" t="s">
        <v>117</v>
      </c>
      <c r="J4174" s="1" t="s">
        <v>81</v>
      </c>
      <c r="K4174" s="1" t="s">
        <v>1435</v>
      </c>
      <c r="L4174" s="1" t="s">
        <v>20694</v>
      </c>
      <c r="M4174" s="1" t="s">
        <v>19869</v>
      </c>
      <c r="N4174" s="1" t="s">
        <v>20695</v>
      </c>
      <c r="O4174" s="1" t="s">
        <v>122</v>
      </c>
      <c r="P4174" s="1" t="s">
        <v>246</v>
      </c>
      <c r="Q4174" s="1" t="s">
        <v>247</v>
      </c>
      <c r="R4174" s="1" t="s">
        <v>20696</v>
      </c>
      <c r="S4174" s="1" t="s">
        <v>20187</v>
      </c>
      <c r="T4174" s="1" t="s">
        <v>20697</v>
      </c>
      <c r="U4174" s="1" t="s">
        <v>20698</v>
      </c>
      <c r="V4174" s="18">
        <v>0.55556712962962962</v>
      </c>
      <c r="W4174" s="18">
        <v>0.56693287037037032</v>
      </c>
      <c r="X4174" s="18">
        <v>1.136574074074074E-2</v>
      </c>
    </row>
    <row r="4175" spans="1:24" x14ac:dyDescent="0.2">
      <c r="A4175" s="1" t="s">
        <v>20699</v>
      </c>
      <c r="B4175" s="1" t="s">
        <v>112</v>
      </c>
      <c r="C4175" s="1" t="s">
        <v>21</v>
      </c>
      <c r="D4175" s="1" t="s">
        <v>242</v>
      </c>
      <c r="E4175" s="1" t="s">
        <v>498</v>
      </c>
      <c r="F4175" s="1" t="s">
        <v>453</v>
      </c>
      <c r="G4175" s="1" t="s">
        <v>110</v>
      </c>
      <c r="H4175" s="1" t="s">
        <v>50</v>
      </c>
      <c r="I4175" s="1" t="s">
        <v>109</v>
      </c>
      <c r="J4175" s="1" t="s">
        <v>81</v>
      </c>
      <c r="K4175" s="1" t="s">
        <v>111</v>
      </c>
      <c r="L4175" s="1" t="s">
        <v>1775</v>
      </c>
      <c r="M4175" s="1" t="s">
        <v>20700</v>
      </c>
      <c r="N4175" s="1" t="s">
        <v>20701</v>
      </c>
      <c r="O4175" s="1" t="s">
        <v>122</v>
      </c>
      <c r="P4175" s="1" t="s">
        <v>266</v>
      </c>
      <c r="Q4175" s="1" t="s">
        <v>343</v>
      </c>
      <c r="R4175" s="1" t="s">
        <v>20702</v>
      </c>
      <c r="S4175" s="1" t="s">
        <v>20187</v>
      </c>
      <c r="T4175" s="1" t="s">
        <v>6115</v>
      </c>
      <c r="U4175" s="1" t="s">
        <v>20703</v>
      </c>
      <c r="V4175" s="18">
        <v>0.92789351851851853</v>
      </c>
      <c r="W4175" s="18">
        <v>0.93259259259259264</v>
      </c>
      <c r="X4175" s="18">
        <v>4.6990740740740743E-3</v>
      </c>
    </row>
    <row r="4176" spans="1:24" hidden="1" x14ac:dyDescent="0.2">
      <c r="A4176" s="1" t="s">
        <v>20704</v>
      </c>
      <c r="B4176" s="1" t="s">
        <v>115</v>
      </c>
      <c r="C4176" s="1" t="s">
        <v>250</v>
      </c>
      <c r="D4176" s="1" t="s">
        <v>243</v>
      </c>
      <c r="E4176" s="1" t="s">
        <v>302</v>
      </c>
      <c r="F4176" s="1" t="s">
        <v>191</v>
      </c>
      <c r="G4176" s="1" t="s">
        <v>116</v>
      </c>
      <c r="H4176" s="1" t="s">
        <v>40</v>
      </c>
      <c r="I4176" s="1" t="s">
        <v>117</v>
      </c>
      <c r="J4176" s="1" t="s">
        <v>81</v>
      </c>
      <c r="K4176" s="1" t="s">
        <v>111</v>
      </c>
      <c r="L4176" s="1" t="s">
        <v>20705</v>
      </c>
      <c r="M4176" s="1" t="s">
        <v>20706</v>
      </c>
      <c r="N4176" s="1" t="s">
        <v>20707</v>
      </c>
      <c r="O4176" s="1" t="s">
        <v>122</v>
      </c>
      <c r="P4176" s="1" t="s">
        <v>246</v>
      </c>
      <c r="Q4176" s="1" t="s">
        <v>247</v>
      </c>
      <c r="R4176" s="1" t="s">
        <v>20708</v>
      </c>
      <c r="S4176" s="1" t="s">
        <v>20187</v>
      </c>
      <c r="T4176" s="1" t="s">
        <v>20709</v>
      </c>
      <c r="V4176" s="18">
        <v>0.77302083333333338</v>
      </c>
      <c r="W4176" s="18">
        <v>3.15</v>
      </c>
      <c r="X4176" s="18">
        <v>2.3769791666666666</v>
      </c>
    </row>
    <row r="4177" spans="1:24" hidden="1" x14ac:dyDescent="0.2">
      <c r="A4177" s="1" t="s">
        <v>20710</v>
      </c>
      <c r="B4177" s="1" t="s">
        <v>124</v>
      </c>
      <c r="C4177" s="1" t="s">
        <v>19</v>
      </c>
      <c r="D4177" s="1" t="s">
        <v>277</v>
      </c>
      <c r="E4177" s="1" t="s">
        <v>64</v>
      </c>
      <c r="F4177" s="1" t="s">
        <v>125</v>
      </c>
      <c r="G4177" s="1" t="s">
        <v>123</v>
      </c>
      <c r="H4177" s="1" t="s">
        <v>50</v>
      </c>
      <c r="I4177" s="1" t="s">
        <v>109</v>
      </c>
      <c r="J4177" s="1" t="s">
        <v>80</v>
      </c>
      <c r="K4177" s="1" t="s">
        <v>459</v>
      </c>
      <c r="L4177" s="1" t="s">
        <v>20711</v>
      </c>
      <c r="M4177" s="1" t="s">
        <v>20712</v>
      </c>
      <c r="N4177" s="1" t="s">
        <v>20712</v>
      </c>
      <c r="O4177" s="1" t="s">
        <v>122</v>
      </c>
      <c r="P4177" s="1" t="s">
        <v>266</v>
      </c>
      <c r="Q4177" s="1" t="s">
        <v>267</v>
      </c>
      <c r="R4177" s="1" t="s">
        <v>20713</v>
      </c>
      <c r="S4177" s="1" t="s">
        <v>20187</v>
      </c>
      <c r="T4177" s="1" t="s">
        <v>20714</v>
      </c>
      <c r="U4177" s="1" t="s">
        <v>20715</v>
      </c>
      <c r="V4177" s="18">
        <v>2.476851851851852E-2</v>
      </c>
      <c r="W4177" s="18">
        <v>0.10429398148148149</v>
      </c>
      <c r="X4177" s="18">
        <v>7.9525462962962964E-2</v>
      </c>
    </row>
    <row r="4178" spans="1:24" hidden="1" x14ac:dyDescent="0.2">
      <c r="A4178" s="1" t="s">
        <v>20716</v>
      </c>
      <c r="B4178" s="1" t="s">
        <v>115</v>
      </c>
      <c r="C4178" s="1" t="s">
        <v>357</v>
      </c>
      <c r="D4178" s="1" t="s">
        <v>374</v>
      </c>
      <c r="E4178" s="1" t="s">
        <v>407</v>
      </c>
      <c r="F4178" s="1" t="s">
        <v>136</v>
      </c>
      <c r="G4178" s="1" t="s">
        <v>116</v>
      </c>
      <c r="H4178" s="1" t="s">
        <v>40</v>
      </c>
      <c r="I4178" s="1" t="s">
        <v>117</v>
      </c>
      <c r="J4178" s="1" t="s">
        <v>81</v>
      </c>
      <c r="K4178" s="1" t="s">
        <v>150</v>
      </c>
      <c r="L4178" s="1" t="s">
        <v>20717</v>
      </c>
      <c r="M4178" s="1" t="s">
        <v>20718</v>
      </c>
      <c r="N4178" s="1" t="s">
        <v>20719</v>
      </c>
      <c r="O4178" s="1" t="s">
        <v>122</v>
      </c>
      <c r="P4178" s="1" t="s">
        <v>246</v>
      </c>
      <c r="Q4178" s="1" t="s">
        <v>247</v>
      </c>
      <c r="R4178" s="1" t="s">
        <v>20720</v>
      </c>
      <c r="S4178" s="1" t="s">
        <v>20187</v>
      </c>
      <c r="T4178" s="1" t="s">
        <v>20721</v>
      </c>
      <c r="U4178" s="1" t="s">
        <v>20392</v>
      </c>
      <c r="V4178" s="18">
        <v>0.18349537037037036</v>
      </c>
      <c r="W4178" s="18">
        <v>0.23129629629629631</v>
      </c>
      <c r="X4178" s="18">
        <v>4.7800925925925927E-2</v>
      </c>
    </row>
    <row r="4179" spans="1:24" hidden="1" x14ac:dyDescent="0.2">
      <c r="A4179" s="1" t="s">
        <v>20722</v>
      </c>
      <c r="B4179" s="1" t="s">
        <v>132</v>
      </c>
      <c r="C4179" s="1" t="s">
        <v>250</v>
      </c>
      <c r="D4179" s="1" t="s">
        <v>251</v>
      </c>
      <c r="E4179" s="1" t="s">
        <v>302</v>
      </c>
      <c r="F4179" s="1" t="s">
        <v>303</v>
      </c>
      <c r="G4179" s="1" t="s">
        <v>110</v>
      </c>
      <c r="H4179" s="1" t="s">
        <v>50</v>
      </c>
      <c r="I4179" s="1" t="s">
        <v>109</v>
      </c>
      <c r="J4179" s="1" t="s">
        <v>81</v>
      </c>
      <c r="K4179" s="1" t="s">
        <v>129</v>
      </c>
      <c r="L4179" s="1" t="s">
        <v>12784</v>
      </c>
      <c r="M4179" s="1" t="s">
        <v>20723</v>
      </c>
      <c r="N4179" s="1" t="s">
        <v>20724</v>
      </c>
      <c r="O4179" s="1" t="s">
        <v>122</v>
      </c>
      <c r="P4179" s="1" t="s">
        <v>246</v>
      </c>
      <c r="Q4179" s="1" t="s">
        <v>247</v>
      </c>
      <c r="R4179" s="1" t="s">
        <v>20725</v>
      </c>
      <c r="S4179" s="1" t="s">
        <v>20187</v>
      </c>
      <c r="T4179" s="1" t="s">
        <v>12784</v>
      </c>
      <c r="U4179" s="1" t="s">
        <v>276</v>
      </c>
      <c r="V4179" s="18">
        <v>8.3229166666666674E-2</v>
      </c>
      <c r="W4179" s="18">
        <v>4.2488425925925923E-2</v>
      </c>
      <c r="X4179" s="18">
        <v>9.2592592592592596E-4</v>
      </c>
    </row>
    <row r="4180" spans="1:24" hidden="1" x14ac:dyDescent="0.2">
      <c r="A4180" s="1" t="s">
        <v>20726</v>
      </c>
      <c r="B4180" s="1" t="s">
        <v>132</v>
      </c>
      <c r="C4180" s="1" t="s">
        <v>250</v>
      </c>
      <c r="D4180" s="1" t="s">
        <v>251</v>
      </c>
      <c r="E4180" s="1" t="s">
        <v>252</v>
      </c>
      <c r="F4180" s="1" t="s">
        <v>253</v>
      </c>
      <c r="G4180" s="1" t="s">
        <v>159</v>
      </c>
      <c r="H4180" s="1" t="s">
        <v>36</v>
      </c>
      <c r="I4180" s="1" t="s">
        <v>84</v>
      </c>
      <c r="J4180" s="1" t="s">
        <v>81</v>
      </c>
      <c r="K4180" s="1" t="s">
        <v>129</v>
      </c>
      <c r="L4180" s="1" t="s">
        <v>20727</v>
      </c>
      <c r="M4180" s="1" t="s">
        <v>20728</v>
      </c>
      <c r="N4180" s="1" t="s">
        <v>20729</v>
      </c>
      <c r="O4180" s="1" t="s">
        <v>122</v>
      </c>
      <c r="P4180" s="1" t="s">
        <v>246</v>
      </c>
      <c r="Q4180" s="1" t="s">
        <v>247</v>
      </c>
      <c r="R4180" s="1" t="s">
        <v>20730</v>
      </c>
      <c r="S4180" s="1" t="s">
        <v>20731</v>
      </c>
      <c r="T4180" s="1" t="s">
        <v>20727</v>
      </c>
      <c r="U4180" s="1" t="s">
        <v>351</v>
      </c>
      <c r="V4180" s="18">
        <v>0.33118055555555553</v>
      </c>
      <c r="W4180" s="18">
        <v>0.33601851851851849</v>
      </c>
      <c r="X4180" s="18">
        <v>4.8379629629629632E-3</v>
      </c>
    </row>
    <row r="4181" spans="1:24" hidden="1" x14ac:dyDescent="0.2">
      <c r="A4181" s="1" t="s">
        <v>20732</v>
      </c>
      <c r="B4181" s="1" t="s">
        <v>132</v>
      </c>
      <c r="C4181" s="1" t="s">
        <v>250</v>
      </c>
      <c r="D4181" s="1" t="s">
        <v>251</v>
      </c>
      <c r="E4181" s="1" t="s">
        <v>302</v>
      </c>
      <c r="F4181" s="1" t="s">
        <v>303</v>
      </c>
      <c r="G4181" s="1" t="s">
        <v>110</v>
      </c>
      <c r="H4181" s="1" t="s">
        <v>50</v>
      </c>
      <c r="I4181" s="1" t="s">
        <v>109</v>
      </c>
      <c r="J4181" s="1" t="s">
        <v>81</v>
      </c>
      <c r="K4181" s="1" t="s">
        <v>129</v>
      </c>
      <c r="L4181" s="1" t="s">
        <v>12965</v>
      </c>
      <c r="M4181" s="1" t="s">
        <v>20733</v>
      </c>
      <c r="N4181" s="1" t="s">
        <v>20734</v>
      </c>
      <c r="O4181" s="1" t="s">
        <v>122</v>
      </c>
      <c r="P4181" s="1" t="s">
        <v>246</v>
      </c>
      <c r="Q4181" s="1" t="s">
        <v>247</v>
      </c>
      <c r="R4181" s="1" t="s">
        <v>20735</v>
      </c>
      <c r="S4181" s="1" t="s">
        <v>20731</v>
      </c>
      <c r="T4181" s="1" t="s">
        <v>12965</v>
      </c>
      <c r="U4181" s="1" t="s">
        <v>276</v>
      </c>
      <c r="V4181" s="18">
        <v>4.2002314814814812E-2</v>
      </c>
      <c r="W4181" s="18">
        <v>4.2731481481481481E-2</v>
      </c>
      <c r="X4181" s="18">
        <v>7.291666666666667E-4</v>
      </c>
    </row>
    <row r="4182" spans="1:24" hidden="1" x14ac:dyDescent="0.2">
      <c r="A4182" s="1" t="s">
        <v>20736</v>
      </c>
      <c r="B4182" s="1" t="s">
        <v>132</v>
      </c>
      <c r="C4182" s="1" t="s">
        <v>242</v>
      </c>
      <c r="D4182" s="1" t="s">
        <v>251</v>
      </c>
      <c r="E4182" s="1" t="s">
        <v>271</v>
      </c>
      <c r="F4182" s="1" t="s">
        <v>272</v>
      </c>
      <c r="G4182" s="1" t="s">
        <v>110</v>
      </c>
      <c r="H4182" s="1" t="s">
        <v>50</v>
      </c>
      <c r="I4182" s="1" t="s">
        <v>109</v>
      </c>
      <c r="J4182" s="1" t="s">
        <v>4186</v>
      </c>
      <c r="K4182" s="1" t="s">
        <v>114</v>
      </c>
      <c r="L4182" s="1" t="s">
        <v>273</v>
      </c>
      <c r="M4182" s="1" t="s">
        <v>20737</v>
      </c>
      <c r="N4182" s="1" t="s">
        <v>20738</v>
      </c>
      <c r="O4182" s="1" t="s">
        <v>122</v>
      </c>
      <c r="P4182" s="1" t="s">
        <v>266</v>
      </c>
      <c r="Q4182" s="1" t="s">
        <v>274</v>
      </c>
      <c r="R4182" s="1" t="s">
        <v>20739</v>
      </c>
      <c r="S4182" s="1" t="s">
        <v>20731</v>
      </c>
      <c r="T4182" s="1" t="s">
        <v>275</v>
      </c>
      <c r="U4182" s="1" t="s">
        <v>276</v>
      </c>
      <c r="V4182" s="18">
        <v>0</v>
      </c>
      <c r="W4182" s="18">
        <v>0</v>
      </c>
      <c r="X4182" s="18">
        <v>0</v>
      </c>
    </row>
    <row r="4183" spans="1:24" hidden="1" x14ac:dyDescent="0.2">
      <c r="A4183" s="1" t="s">
        <v>20740</v>
      </c>
      <c r="B4183" s="1" t="s">
        <v>173</v>
      </c>
      <c r="C4183" s="1" t="s">
        <v>295</v>
      </c>
      <c r="D4183" s="1" t="s">
        <v>251</v>
      </c>
      <c r="E4183" s="1" t="s">
        <v>320</v>
      </c>
      <c r="F4183" s="1" t="s">
        <v>321</v>
      </c>
      <c r="G4183" s="1" t="s">
        <v>110</v>
      </c>
      <c r="H4183" s="1" t="s">
        <v>50</v>
      </c>
      <c r="I4183" s="1" t="s">
        <v>109</v>
      </c>
      <c r="J4183" s="1" t="s">
        <v>4186</v>
      </c>
      <c r="K4183" s="1" t="s">
        <v>111</v>
      </c>
      <c r="L4183" s="1" t="s">
        <v>19330</v>
      </c>
      <c r="M4183" s="1" t="s">
        <v>20741</v>
      </c>
      <c r="N4183" s="1" t="s">
        <v>20742</v>
      </c>
      <c r="O4183" s="1" t="s">
        <v>122</v>
      </c>
      <c r="P4183" s="1" t="s">
        <v>266</v>
      </c>
      <c r="Q4183" s="1" t="s">
        <v>283</v>
      </c>
      <c r="R4183" s="1" t="s">
        <v>20743</v>
      </c>
      <c r="S4183" s="1" t="s">
        <v>20731</v>
      </c>
      <c r="T4183" s="1" t="s">
        <v>19330</v>
      </c>
      <c r="U4183" s="1" t="s">
        <v>276</v>
      </c>
      <c r="V4183" s="18">
        <v>0</v>
      </c>
      <c r="W4183" s="18">
        <v>0</v>
      </c>
      <c r="X4183" s="18">
        <v>0</v>
      </c>
    </row>
    <row r="4184" spans="1:24" hidden="1" x14ac:dyDescent="0.2">
      <c r="A4184" s="1" t="s">
        <v>20744</v>
      </c>
      <c r="B4184" s="1" t="s">
        <v>173</v>
      </c>
      <c r="C4184" s="1" t="s">
        <v>295</v>
      </c>
      <c r="D4184" s="1" t="s">
        <v>251</v>
      </c>
      <c r="E4184" s="1" t="s">
        <v>320</v>
      </c>
      <c r="F4184" s="1" t="s">
        <v>321</v>
      </c>
      <c r="G4184" s="1" t="s">
        <v>110</v>
      </c>
      <c r="H4184" s="1" t="s">
        <v>50</v>
      </c>
      <c r="I4184" s="1" t="s">
        <v>109</v>
      </c>
      <c r="J4184" s="1" t="s">
        <v>4186</v>
      </c>
      <c r="K4184" s="1" t="s">
        <v>111</v>
      </c>
      <c r="L4184" s="1" t="s">
        <v>19330</v>
      </c>
      <c r="M4184" s="1" t="s">
        <v>20745</v>
      </c>
      <c r="N4184" s="1" t="s">
        <v>20746</v>
      </c>
      <c r="O4184" s="1" t="s">
        <v>122</v>
      </c>
      <c r="P4184" s="1" t="s">
        <v>266</v>
      </c>
      <c r="Q4184" s="1" t="s">
        <v>283</v>
      </c>
      <c r="R4184" s="1" t="s">
        <v>20747</v>
      </c>
      <c r="S4184" s="1" t="s">
        <v>20731</v>
      </c>
      <c r="T4184" s="1" t="s">
        <v>19330</v>
      </c>
      <c r="U4184" s="1" t="s">
        <v>276</v>
      </c>
      <c r="V4184" s="18">
        <v>0</v>
      </c>
      <c r="W4184" s="18">
        <v>0</v>
      </c>
      <c r="X4184" s="18">
        <v>0</v>
      </c>
    </row>
    <row r="4185" spans="1:24" hidden="1" x14ac:dyDescent="0.2">
      <c r="A4185" s="1" t="s">
        <v>20748</v>
      </c>
      <c r="B4185" s="1" t="s">
        <v>132</v>
      </c>
      <c r="C4185" s="1" t="s">
        <v>250</v>
      </c>
      <c r="D4185" s="1" t="s">
        <v>251</v>
      </c>
      <c r="E4185" s="1" t="s">
        <v>252</v>
      </c>
      <c r="F4185" s="1" t="s">
        <v>253</v>
      </c>
      <c r="G4185" s="1" t="s">
        <v>159</v>
      </c>
      <c r="H4185" s="1" t="s">
        <v>36</v>
      </c>
      <c r="I4185" s="1" t="s">
        <v>84</v>
      </c>
      <c r="J4185" s="1" t="s">
        <v>81</v>
      </c>
      <c r="K4185" s="1" t="s">
        <v>129</v>
      </c>
      <c r="L4185" s="1" t="s">
        <v>9056</v>
      </c>
      <c r="M4185" s="1" t="s">
        <v>20749</v>
      </c>
      <c r="N4185" s="1" t="s">
        <v>20750</v>
      </c>
      <c r="O4185" s="1" t="s">
        <v>122</v>
      </c>
      <c r="P4185" s="1" t="s">
        <v>246</v>
      </c>
      <c r="Q4185" s="1" t="s">
        <v>247</v>
      </c>
      <c r="R4185" s="1" t="s">
        <v>20751</v>
      </c>
      <c r="S4185" s="1" t="s">
        <v>20731</v>
      </c>
      <c r="T4185" s="1" t="s">
        <v>9056</v>
      </c>
      <c r="U4185" s="1" t="s">
        <v>255</v>
      </c>
      <c r="V4185" s="18">
        <v>4.6909722222222221E-2</v>
      </c>
      <c r="W4185" s="18">
        <v>4.8379629629629627E-2</v>
      </c>
      <c r="X4185" s="18">
        <v>1.4699074074074074E-3</v>
      </c>
    </row>
    <row r="4186" spans="1:24" hidden="1" x14ac:dyDescent="0.2">
      <c r="A4186" s="1" t="s">
        <v>20752</v>
      </c>
      <c r="B4186" s="1" t="s">
        <v>132</v>
      </c>
      <c r="C4186" s="1" t="s">
        <v>250</v>
      </c>
      <c r="D4186" s="1" t="s">
        <v>251</v>
      </c>
      <c r="E4186" s="1" t="s">
        <v>302</v>
      </c>
      <c r="F4186" s="1" t="s">
        <v>303</v>
      </c>
      <c r="G4186" s="1" t="s">
        <v>110</v>
      </c>
      <c r="H4186" s="1" t="s">
        <v>50</v>
      </c>
      <c r="I4186" s="1" t="s">
        <v>109</v>
      </c>
      <c r="J4186" s="1" t="s">
        <v>4186</v>
      </c>
      <c r="K4186" s="1" t="s">
        <v>129</v>
      </c>
      <c r="L4186" s="1" t="s">
        <v>12812</v>
      </c>
      <c r="M4186" s="1" t="s">
        <v>20753</v>
      </c>
      <c r="N4186" s="1" t="s">
        <v>20754</v>
      </c>
      <c r="O4186" s="1" t="s">
        <v>122</v>
      </c>
      <c r="P4186" s="1" t="s">
        <v>246</v>
      </c>
      <c r="Q4186" s="1" t="s">
        <v>247</v>
      </c>
      <c r="R4186" s="1" t="s">
        <v>20755</v>
      </c>
      <c r="S4186" s="1" t="s">
        <v>20731</v>
      </c>
      <c r="T4186" s="1" t="s">
        <v>12812</v>
      </c>
      <c r="U4186" s="1" t="s">
        <v>276</v>
      </c>
      <c r="V4186" s="18">
        <v>0</v>
      </c>
      <c r="W4186" s="18">
        <v>0</v>
      </c>
      <c r="X4186" s="18">
        <v>0</v>
      </c>
    </row>
    <row r="4187" spans="1:24" hidden="1" x14ac:dyDescent="0.2">
      <c r="A4187" s="1" t="s">
        <v>20756</v>
      </c>
      <c r="B4187" s="1" t="s">
        <v>132</v>
      </c>
      <c r="C4187" s="1" t="s">
        <v>250</v>
      </c>
      <c r="D4187" s="1" t="s">
        <v>251</v>
      </c>
      <c r="E4187" s="1" t="s">
        <v>302</v>
      </c>
      <c r="F4187" s="1" t="s">
        <v>303</v>
      </c>
      <c r="G4187" s="1" t="s">
        <v>110</v>
      </c>
      <c r="H4187" s="1" t="s">
        <v>50</v>
      </c>
      <c r="I4187" s="1" t="s">
        <v>109</v>
      </c>
      <c r="J4187" s="1" t="s">
        <v>81</v>
      </c>
      <c r="K4187" s="1" t="s">
        <v>129</v>
      </c>
      <c r="L4187" s="1" t="s">
        <v>12784</v>
      </c>
      <c r="M4187" s="1" t="s">
        <v>20757</v>
      </c>
      <c r="N4187" s="1" t="s">
        <v>20758</v>
      </c>
      <c r="O4187" s="1" t="s">
        <v>122</v>
      </c>
      <c r="P4187" s="1" t="s">
        <v>246</v>
      </c>
      <c r="Q4187" s="1" t="s">
        <v>247</v>
      </c>
      <c r="R4187" s="1" t="s">
        <v>20759</v>
      </c>
      <c r="S4187" s="1" t="s">
        <v>20731</v>
      </c>
      <c r="T4187" s="1" t="s">
        <v>12784</v>
      </c>
      <c r="U4187" s="1" t="s">
        <v>276</v>
      </c>
      <c r="V4187" s="18">
        <v>5.1273148148148151E-2</v>
      </c>
      <c r="W4187" s="18">
        <v>5.212962962962963E-2</v>
      </c>
      <c r="X4187" s="18">
        <v>8.564814814814815E-4</v>
      </c>
    </row>
    <row r="4188" spans="1:24" x14ac:dyDescent="0.2">
      <c r="A4188" s="1" t="s">
        <v>20760</v>
      </c>
      <c r="B4188" s="1" t="s">
        <v>115</v>
      </c>
      <c r="C4188" s="1" t="s">
        <v>22</v>
      </c>
      <c r="D4188" s="1" t="s">
        <v>243</v>
      </c>
      <c r="E4188" s="1" t="s">
        <v>45</v>
      </c>
      <c r="F4188" s="1" t="s">
        <v>191</v>
      </c>
      <c r="G4188" s="1" t="s">
        <v>116</v>
      </c>
      <c r="H4188" s="1" t="s">
        <v>40</v>
      </c>
      <c r="I4188" s="1" t="s">
        <v>117</v>
      </c>
      <c r="J4188" s="1" t="s">
        <v>81</v>
      </c>
      <c r="K4188" s="1" t="s">
        <v>170</v>
      </c>
      <c r="L4188" s="1" t="s">
        <v>20761</v>
      </c>
      <c r="M4188" s="1" t="s">
        <v>20762</v>
      </c>
      <c r="N4188" s="1" t="s">
        <v>20763</v>
      </c>
      <c r="O4188" s="1" t="s">
        <v>122</v>
      </c>
      <c r="P4188" s="1" t="s">
        <v>279</v>
      </c>
      <c r="Q4188" s="1" t="s">
        <v>280</v>
      </c>
      <c r="R4188" s="1" t="s">
        <v>20764</v>
      </c>
      <c r="S4188" s="1" t="s">
        <v>20731</v>
      </c>
      <c r="T4188" s="1" t="s">
        <v>20765</v>
      </c>
      <c r="U4188" s="1" t="s">
        <v>319</v>
      </c>
      <c r="V4188" s="18">
        <v>1.1875E-2</v>
      </c>
      <c r="W4188" s="18">
        <v>7.8472222222222221E-2</v>
      </c>
      <c r="X4188" s="18">
        <v>6.6597222222222224E-2</v>
      </c>
    </row>
    <row r="4189" spans="1:24" hidden="1" x14ac:dyDescent="0.2">
      <c r="A4189" s="1" t="s">
        <v>20766</v>
      </c>
      <c r="B4189" s="1" t="s">
        <v>132</v>
      </c>
      <c r="C4189" s="1" t="s">
        <v>250</v>
      </c>
      <c r="D4189" s="1" t="s">
        <v>251</v>
      </c>
      <c r="E4189" s="1" t="s">
        <v>252</v>
      </c>
      <c r="F4189" s="1" t="s">
        <v>253</v>
      </c>
      <c r="G4189" s="1" t="s">
        <v>159</v>
      </c>
      <c r="H4189" s="1" t="s">
        <v>36</v>
      </c>
      <c r="I4189" s="1" t="s">
        <v>84</v>
      </c>
      <c r="J4189" s="1" t="s">
        <v>81</v>
      </c>
      <c r="K4189" s="1" t="s">
        <v>129</v>
      </c>
      <c r="L4189" s="1" t="s">
        <v>386</v>
      </c>
      <c r="M4189" s="1" t="s">
        <v>20767</v>
      </c>
      <c r="N4189" s="1" t="s">
        <v>20768</v>
      </c>
      <c r="O4189" s="1" t="s">
        <v>122</v>
      </c>
      <c r="P4189" s="1" t="s">
        <v>246</v>
      </c>
      <c r="Q4189" s="1" t="s">
        <v>247</v>
      </c>
      <c r="R4189" s="1" t="s">
        <v>20769</v>
      </c>
      <c r="S4189" s="1" t="s">
        <v>20731</v>
      </c>
      <c r="T4189" s="1" t="s">
        <v>386</v>
      </c>
      <c r="U4189" s="1" t="s">
        <v>255</v>
      </c>
      <c r="V4189" s="18">
        <v>6.0416666666666667E-2</v>
      </c>
      <c r="W4189" s="18">
        <v>6.1215277777777778E-2</v>
      </c>
      <c r="X4189" s="18">
        <v>7.9861111111111116E-4</v>
      </c>
    </row>
    <row r="4190" spans="1:24" hidden="1" x14ac:dyDescent="0.2">
      <c r="A4190" s="1" t="s">
        <v>20770</v>
      </c>
      <c r="B4190" s="1" t="s">
        <v>132</v>
      </c>
      <c r="C4190" s="1" t="s">
        <v>250</v>
      </c>
      <c r="D4190" s="1" t="s">
        <v>251</v>
      </c>
      <c r="E4190" s="1" t="s">
        <v>252</v>
      </c>
      <c r="F4190" s="1" t="s">
        <v>253</v>
      </c>
      <c r="G4190" s="1" t="s">
        <v>159</v>
      </c>
      <c r="H4190" s="1" t="s">
        <v>36</v>
      </c>
      <c r="I4190" s="1" t="s">
        <v>84</v>
      </c>
      <c r="J4190" s="1" t="s">
        <v>81</v>
      </c>
      <c r="K4190" s="1" t="s">
        <v>129</v>
      </c>
      <c r="L4190" s="1" t="s">
        <v>9120</v>
      </c>
      <c r="M4190" s="1" t="s">
        <v>20771</v>
      </c>
      <c r="N4190" s="1" t="s">
        <v>20772</v>
      </c>
      <c r="O4190" s="1" t="s">
        <v>122</v>
      </c>
      <c r="P4190" s="1" t="s">
        <v>246</v>
      </c>
      <c r="Q4190" s="1" t="s">
        <v>247</v>
      </c>
      <c r="R4190" s="1" t="s">
        <v>20773</v>
      </c>
      <c r="S4190" s="1" t="s">
        <v>20731</v>
      </c>
      <c r="T4190" s="1" t="s">
        <v>9120</v>
      </c>
      <c r="U4190" s="1" t="s">
        <v>270</v>
      </c>
      <c r="V4190" s="18">
        <v>4.4050925925925924E-2</v>
      </c>
      <c r="W4190" s="18">
        <v>4.5902777777777778E-2</v>
      </c>
      <c r="X4190" s="18">
        <v>1.8518518518518519E-3</v>
      </c>
    </row>
    <row r="4191" spans="1:24" hidden="1" x14ac:dyDescent="0.2">
      <c r="A4191" s="1" t="s">
        <v>20774</v>
      </c>
      <c r="B4191" s="1" t="s">
        <v>132</v>
      </c>
      <c r="C4191" s="1" t="s">
        <v>250</v>
      </c>
      <c r="D4191" s="1" t="s">
        <v>251</v>
      </c>
      <c r="E4191" s="1" t="s">
        <v>302</v>
      </c>
      <c r="F4191" s="1" t="s">
        <v>303</v>
      </c>
      <c r="G4191" s="1" t="s">
        <v>110</v>
      </c>
      <c r="H4191" s="1" t="s">
        <v>50</v>
      </c>
      <c r="I4191" s="1" t="s">
        <v>109</v>
      </c>
      <c r="J4191" s="1" t="s">
        <v>4186</v>
      </c>
      <c r="K4191" s="1" t="s">
        <v>129</v>
      </c>
      <c r="L4191" s="1" t="s">
        <v>12881</v>
      </c>
      <c r="M4191" s="1" t="s">
        <v>20775</v>
      </c>
      <c r="N4191" s="1" t="s">
        <v>20776</v>
      </c>
      <c r="O4191" s="1" t="s">
        <v>122</v>
      </c>
      <c r="P4191" s="1" t="s">
        <v>246</v>
      </c>
      <c r="Q4191" s="1" t="s">
        <v>247</v>
      </c>
      <c r="R4191" s="1" t="s">
        <v>20777</v>
      </c>
      <c r="S4191" s="1" t="s">
        <v>20731</v>
      </c>
      <c r="T4191" s="1" t="s">
        <v>12881</v>
      </c>
      <c r="U4191" s="1" t="s">
        <v>276</v>
      </c>
      <c r="V4191" s="18">
        <v>0</v>
      </c>
      <c r="W4191" s="18">
        <v>0</v>
      </c>
      <c r="X4191" s="18">
        <v>0</v>
      </c>
    </row>
    <row r="4192" spans="1:24" hidden="1" x14ac:dyDescent="0.2">
      <c r="A4192" s="1" t="s">
        <v>20778</v>
      </c>
      <c r="B4192" s="1" t="s">
        <v>132</v>
      </c>
      <c r="C4192" s="1" t="s">
        <v>250</v>
      </c>
      <c r="D4192" s="1" t="s">
        <v>251</v>
      </c>
      <c r="E4192" s="1" t="s">
        <v>302</v>
      </c>
      <c r="F4192" s="1" t="s">
        <v>303</v>
      </c>
      <c r="G4192" s="1" t="s">
        <v>110</v>
      </c>
      <c r="H4192" s="1" t="s">
        <v>50</v>
      </c>
      <c r="I4192" s="1" t="s">
        <v>109</v>
      </c>
      <c r="J4192" s="1" t="s">
        <v>81</v>
      </c>
      <c r="K4192" s="1" t="s">
        <v>129</v>
      </c>
      <c r="L4192" s="1" t="s">
        <v>20779</v>
      </c>
      <c r="M4192" s="1" t="s">
        <v>20780</v>
      </c>
      <c r="N4192" s="1" t="s">
        <v>20781</v>
      </c>
      <c r="O4192" s="1" t="s">
        <v>122</v>
      </c>
      <c r="P4192" s="1" t="s">
        <v>246</v>
      </c>
      <c r="Q4192" s="1" t="s">
        <v>247</v>
      </c>
      <c r="R4192" s="1" t="s">
        <v>20782</v>
      </c>
      <c r="S4192" s="1" t="s">
        <v>20731</v>
      </c>
      <c r="T4192" s="1" t="s">
        <v>20779</v>
      </c>
      <c r="U4192" s="1" t="s">
        <v>305</v>
      </c>
      <c r="V4192" s="18">
        <v>3.4212962962962966E-2</v>
      </c>
      <c r="W4192" s="18">
        <v>3.5081018518518518E-2</v>
      </c>
      <c r="X4192" s="18">
        <v>8.6805555555555551E-4</v>
      </c>
    </row>
    <row r="4193" spans="1:24" hidden="1" x14ac:dyDescent="0.2">
      <c r="A4193" s="1" t="s">
        <v>20783</v>
      </c>
      <c r="B4193" s="1" t="s">
        <v>132</v>
      </c>
      <c r="C4193" s="1" t="s">
        <v>250</v>
      </c>
      <c r="D4193" s="1" t="s">
        <v>251</v>
      </c>
      <c r="E4193" s="1" t="s">
        <v>252</v>
      </c>
      <c r="F4193" s="1" t="s">
        <v>253</v>
      </c>
      <c r="G4193" s="1" t="s">
        <v>159</v>
      </c>
      <c r="H4193" s="1" t="s">
        <v>36</v>
      </c>
      <c r="I4193" s="1" t="s">
        <v>84</v>
      </c>
      <c r="J4193" s="1" t="s">
        <v>81</v>
      </c>
      <c r="K4193" s="1" t="s">
        <v>129</v>
      </c>
      <c r="L4193" s="1" t="s">
        <v>9142</v>
      </c>
      <c r="M4193" s="1" t="s">
        <v>20784</v>
      </c>
      <c r="N4193" s="1" t="s">
        <v>20785</v>
      </c>
      <c r="O4193" s="1" t="s">
        <v>122</v>
      </c>
      <c r="P4193" s="1" t="s">
        <v>246</v>
      </c>
      <c r="Q4193" s="1" t="s">
        <v>247</v>
      </c>
      <c r="R4193" s="1" t="s">
        <v>20786</v>
      </c>
      <c r="S4193" s="1" t="s">
        <v>20731</v>
      </c>
      <c r="T4193" s="1" t="s">
        <v>9142</v>
      </c>
      <c r="U4193" s="1" t="s">
        <v>270</v>
      </c>
      <c r="V4193" s="18">
        <v>6.3506944444444449E-2</v>
      </c>
      <c r="W4193" s="18">
        <v>6.4699074074074076E-2</v>
      </c>
      <c r="X4193" s="18">
        <v>1.1921296296296296E-3</v>
      </c>
    </row>
    <row r="4194" spans="1:24" hidden="1" x14ac:dyDescent="0.2">
      <c r="A4194" s="1" t="s">
        <v>20787</v>
      </c>
      <c r="B4194" s="1" t="s">
        <v>115</v>
      </c>
      <c r="C4194" s="1" t="s">
        <v>17</v>
      </c>
      <c r="D4194" s="1" t="s">
        <v>243</v>
      </c>
      <c r="E4194" s="1" t="s">
        <v>448</v>
      </c>
      <c r="F4194" s="1" t="s">
        <v>191</v>
      </c>
      <c r="G4194" s="1" t="s">
        <v>116</v>
      </c>
      <c r="H4194" s="1" t="s">
        <v>40</v>
      </c>
      <c r="I4194" s="1" t="s">
        <v>117</v>
      </c>
      <c r="J4194" s="1" t="s">
        <v>80</v>
      </c>
      <c r="K4194" s="1" t="s">
        <v>111</v>
      </c>
      <c r="L4194" s="1" t="s">
        <v>20788</v>
      </c>
      <c r="M4194" s="1" t="s">
        <v>20789</v>
      </c>
      <c r="N4194" s="1" t="s">
        <v>20790</v>
      </c>
      <c r="O4194" s="1" t="s">
        <v>122</v>
      </c>
      <c r="P4194" s="1" t="s">
        <v>246</v>
      </c>
      <c r="Q4194" s="1" t="s">
        <v>247</v>
      </c>
      <c r="R4194" s="1" t="s">
        <v>20791</v>
      </c>
      <c r="S4194" s="1" t="s">
        <v>20731</v>
      </c>
      <c r="T4194" s="1" t="s">
        <v>20792</v>
      </c>
      <c r="U4194" s="1" t="s">
        <v>20793</v>
      </c>
      <c r="V4194" s="18">
        <v>0</v>
      </c>
      <c r="W4194" s="18">
        <v>2.2754629629629628E-2</v>
      </c>
      <c r="X4194" s="18">
        <v>2.2754629629629628E-2</v>
      </c>
    </row>
    <row r="4195" spans="1:24" hidden="1" x14ac:dyDescent="0.2">
      <c r="A4195" s="1" t="s">
        <v>20794</v>
      </c>
      <c r="B4195" s="1" t="s">
        <v>132</v>
      </c>
      <c r="C4195" s="1" t="s">
        <v>250</v>
      </c>
      <c r="D4195" s="1" t="s">
        <v>251</v>
      </c>
      <c r="E4195" s="1" t="s">
        <v>263</v>
      </c>
      <c r="F4195" s="1" t="s">
        <v>293</v>
      </c>
      <c r="G4195" s="1" t="s">
        <v>116</v>
      </c>
      <c r="H4195" s="1" t="s">
        <v>40</v>
      </c>
      <c r="I4195" s="1" t="s">
        <v>117</v>
      </c>
      <c r="J4195" s="1" t="s">
        <v>81</v>
      </c>
      <c r="K4195" s="1" t="s">
        <v>129</v>
      </c>
      <c r="L4195" s="1" t="s">
        <v>12965</v>
      </c>
      <c r="M4195" s="1" t="s">
        <v>20795</v>
      </c>
      <c r="N4195" s="1" t="s">
        <v>20796</v>
      </c>
      <c r="O4195" s="1" t="s">
        <v>122</v>
      </c>
      <c r="P4195" s="1" t="s">
        <v>246</v>
      </c>
      <c r="Q4195" s="1" t="s">
        <v>247</v>
      </c>
      <c r="R4195" s="1" t="s">
        <v>20797</v>
      </c>
      <c r="S4195" s="1" t="s">
        <v>20798</v>
      </c>
      <c r="T4195" s="1" t="s">
        <v>12965</v>
      </c>
      <c r="U4195" s="1" t="s">
        <v>334</v>
      </c>
      <c r="V4195" s="18">
        <v>3.72337962962963E-2</v>
      </c>
      <c r="W4195" s="18">
        <v>3.8009259259259257E-2</v>
      </c>
      <c r="X4195" s="18">
        <v>7.7546296296296293E-4</v>
      </c>
    </row>
    <row r="4196" spans="1:24" hidden="1" x14ac:dyDescent="0.2">
      <c r="A4196" s="1" t="s">
        <v>20799</v>
      </c>
      <c r="B4196" s="1" t="s">
        <v>132</v>
      </c>
      <c r="C4196" s="1" t="s">
        <v>250</v>
      </c>
      <c r="D4196" s="1" t="s">
        <v>251</v>
      </c>
      <c r="E4196" s="1" t="s">
        <v>263</v>
      </c>
      <c r="F4196" s="1" t="s">
        <v>293</v>
      </c>
      <c r="G4196" s="1" t="s">
        <v>116</v>
      </c>
      <c r="H4196" s="1" t="s">
        <v>40</v>
      </c>
      <c r="I4196" s="1" t="s">
        <v>117</v>
      </c>
      <c r="J4196" s="1" t="s">
        <v>81</v>
      </c>
      <c r="K4196" s="1" t="s">
        <v>129</v>
      </c>
      <c r="L4196" s="1" t="s">
        <v>20800</v>
      </c>
      <c r="M4196" s="1" t="s">
        <v>20801</v>
      </c>
      <c r="N4196" s="1" t="s">
        <v>20802</v>
      </c>
      <c r="O4196" s="1" t="s">
        <v>122</v>
      </c>
      <c r="P4196" s="1" t="s">
        <v>246</v>
      </c>
      <c r="Q4196" s="1" t="s">
        <v>247</v>
      </c>
      <c r="R4196" s="1" t="s">
        <v>20802</v>
      </c>
      <c r="S4196" s="1" t="s">
        <v>20798</v>
      </c>
      <c r="T4196" s="1" t="s">
        <v>20800</v>
      </c>
      <c r="U4196" s="1" t="s">
        <v>334</v>
      </c>
      <c r="V4196" s="18">
        <v>0</v>
      </c>
      <c r="W4196" s="18">
        <v>2.1412037037037038E-3</v>
      </c>
      <c r="X4196" s="18">
        <v>2.1412037037037038E-3</v>
      </c>
    </row>
    <row r="4197" spans="1:24" hidden="1" x14ac:dyDescent="0.2">
      <c r="A4197" s="1" t="s">
        <v>20803</v>
      </c>
      <c r="B4197" s="1" t="s">
        <v>132</v>
      </c>
      <c r="C4197" s="1" t="s">
        <v>250</v>
      </c>
      <c r="D4197" s="1" t="s">
        <v>251</v>
      </c>
      <c r="E4197" s="1" t="s">
        <v>252</v>
      </c>
      <c r="F4197" s="1" t="s">
        <v>253</v>
      </c>
      <c r="G4197" s="1" t="s">
        <v>159</v>
      </c>
      <c r="H4197" s="1" t="s">
        <v>36</v>
      </c>
      <c r="I4197" s="1" t="s">
        <v>84</v>
      </c>
      <c r="J4197" s="1" t="s">
        <v>81</v>
      </c>
      <c r="K4197" s="1" t="s">
        <v>129</v>
      </c>
      <c r="L4197" s="1" t="s">
        <v>9056</v>
      </c>
      <c r="M4197" s="1" t="s">
        <v>20804</v>
      </c>
      <c r="N4197" s="1" t="s">
        <v>20805</v>
      </c>
      <c r="O4197" s="1" t="s">
        <v>122</v>
      </c>
      <c r="P4197" s="1" t="s">
        <v>246</v>
      </c>
      <c r="Q4197" s="1" t="s">
        <v>247</v>
      </c>
      <c r="R4197" s="1" t="s">
        <v>20806</v>
      </c>
      <c r="S4197" s="1" t="s">
        <v>20798</v>
      </c>
      <c r="T4197" s="1" t="s">
        <v>9056</v>
      </c>
      <c r="U4197" s="1" t="s">
        <v>270</v>
      </c>
      <c r="V4197" s="18">
        <v>6.5335648148148143E-2</v>
      </c>
      <c r="W4197" s="18">
        <v>6.6180555555555562E-2</v>
      </c>
      <c r="X4197" s="18">
        <v>8.4490740740740739E-4</v>
      </c>
    </row>
    <row r="4198" spans="1:24" hidden="1" x14ac:dyDescent="0.2">
      <c r="A4198" s="1" t="s">
        <v>20807</v>
      </c>
      <c r="B4198" s="1" t="s">
        <v>132</v>
      </c>
      <c r="C4198" s="1" t="s">
        <v>250</v>
      </c>
      <c r="D4198" s="1" t="s">
        <v>251</v>
      </c>
      <c r="E4198" s="1" t="s">
        <v>263</v>
      </c>
      <c r="F4198" s="1" t="s">
        <v>293</v>
      </c>
      <c r="G4198" s="1" t="s">
        <v>116</v>
      </c>
      <c r="H4198" s="1" t="s">
        <v>40</v>
      </c>
      <c r="I4198" s="1" t="s">
        <v>117</v>
      </c>
      <c r="J4198" s="1" t="s">
        <v>81</v>
      </c>
      <c r="K4198" s="1" t="s">
        <v>129</v>
      </c>
      <c r="L4198" s="1" t="s">
        <v>12881</v>
      </c>
      <c r="M4198" s="1" t="s">
        <v>20808</v>
      </c>
      <c r="N4198" s="1" t="s">
        <v>20809</v>
      </c>
      <c r="O4198" s="1" t="s">
        <v>122</v>
      </c>
      <c r="P4198" s="1" t="s">
        <v>246</v>
      </c>
      <c r="Q4198" s="1" t="s">
        <v>247</v>
      </c>
      <c r="R4198" s="1" t="s">
        <v>20809</v>
      </c>
      <c r="S4198" s="1" t="s">
        <v>20798</v>
      </c>
      <c r="T4198" s="1" t="s">
        <v>12881</v>
      </c>
      <c r="U4198" s="1" t="s">
        <v>334</v>
      </c>
      <c r="V4198" s="18">
        <v>0</v>
      </c>
      <c r="W4198" s="18">
        <v>9.2592592592592596E-4</v>
      </c>
      <c r="X4198" s="18">
        <v>9.2592592592592596E-4</v>
      </c>
    </row>
    <row r="4199" spans="1:24" hidden="1" x14ac:dyDescent="0.2">
      <c r="A4199" s="1" t="s">
        <v>20810</v>
      </c>
      <c r="B4199" s="1" t="s">
        <v>132</v>
      </c>
      <c r="C4199" s="1" t="s">
        <v>242</v>
      </c>
      <c r="D4199" s="1" t="s">
        <v>251</v>
      </c>
      <c r="E4199" s="1" t="s">
        <v>271</v>
      </c>
      <c r="F4199" s="1" t="s">
        <v>272</v>
      </c>
      <c r="G4199" s="1" t="s">
        <v>110</v>
      </c>
      <c r="H4199" s="1" t="s">
        <v>50</v>
      </c>
      <c r="I4199" s="1" t="s">
        <v>109</v>
      </c>
      <c r="J4199" s="1" t="s">
        <v>4186</v>
      </c>
      <c r="K4199" s="1" t="s">
        <v>114</v>
      </c>
      <c r="L4199" s="1" t="s">
        <v>273</v>
      </c>
      <c r="M4199" s="1" t="s">
        <v>20811</v>
      </c>
      <c r="N4199" s="1" t="s">
        <v>20812</v>
      </c>
      <c r="O4199" s="1" t="s">
        <v>122</v>
      </c>
      <c r="P4199" s="1" t="s">
        <v>266</v>
      </c>
      <c r="Q4199" s="1" t="s">
        <v>274</v>
      </c>
      <c r="R4199" s="1" t="s">
        <v>20813</v>
      </c>
      <c r="S4199" s="1" t="s">
        <v>20798</v>
      </c>
      <c r="T4199" s="1" t="s">
        <v>275</v>
      </c>
      <c r="U4199" s="1" t="s">
        <v>276</v>
      </c>
      <c r="V4199" s="18">
        <v>0</v>
      </c>
      <c r="W4199" s="18">
        <v>0</v>
      </c>
      <c r="X4199" s="18">
        <v>0</v>
      </c>
    </row>
    <row r="4200" spans="1:24" hidden="1" x14ac:dyDescent="0.2">
      <c r="A4200" s="1" t="s">
        <v>20814</v>
      </c>
      <c r="B4200" s="1" t="s">
        <v>124</v>
      </c>
      <c r="C4200" s="1" t="s">
        <v>18</v>
      </c>
      <c r="D4200" s="1" t="s">
        <v>277</v>
      </c>
      <c r="E4200" s="1" t="s">
        <v>61</v>
      </c>
      <c r="F4200" s="1" t="s">
        <v>125</v>
      </c>
      <c r="G4200" s="1" t="s">
        <v>123</v>
      </c>
      <c r="H4200" s="1" t="s">
        <v>50</v>
      </c>
      <c r="I4200" s="1" t="s">
        <v>109</v>
      </c>
      <c r="J4200" s="1" t="s">
        <v>80</v>
      </c>
      <c r="K4200" s="1" t="s">
        <v>126</v>
      </c>
      <c r="L4200" s="1" t="s">
        <v>20815</v>
      </c>
      <c r="M4200" s="1" t="s">
        <v>20816</v>
      </c>
      <c r="N4200" s="1" t="s">
        <v>20816</v>
      </c>
      <c r="O4200" s="1" t="s">
        <v>122</v>
      </c>
      <c r="P4200" s="1" t="s">
        <v>278</v>
      </c>
      <c r="Q4200" s="1" t="s">
        <v>278</v>
      </c>
      <c r="R4200" s="1" t="s">
        <v>20817</v>
      </c>
      <c r="S4200" s="1" t="s">
        <v>20798</v>
      </c>
      <c r="T4200" s="1" t="s">
        <v>20818</v>
      </c>
      <c r="U4200" s="1" t="s">
        <v>469</v>
      </c>
      <c r="V4200" s="18">
        <v>1.3146296296296296</v>
      </c>
      <c r="W4200" s="18">
        <v>1.316701388888889</v>
      </c>
      <c r="X4200" s="18">
        <v>2.0717592592592593E-3</v>
      </c>
    </row>
    <row r="4201" spans="1:24" hidden="1" x14ac:dyDescent="0.2">
      <c r="A4201" s="1" t="s">
        <v>20819</v>
      </c>
      <c r="B4201" s="1" t="s">
        <v>132</v>
      </c>
      <c r="C4201" s="1" t="s">
        <v>250</v>
      </c>
      <c r="D4201" s="1" t="s">
        <v>251</v>
      </c>
      <c r="E4201" s="1" t="s">
        <v>252</v>
      </c>
      <c r="F4201" s="1" t="s">
        <v>253</v>
      </c>
      <c r="G4201" s="1" t="s">
        <v>159</v>
      </c>
      <c r="H4201" s="1" t="s">
        <v>36</v>
      </c>
      <c r="I4201" s="1" t="s">
        <v>84</v>
      </c>
      <c r="J4201" s="1" t="s">
        <v>81</v>
      </c>
      <c r="K4201" s="1" t="s">
        <v>129</v>
      </c>
      <c r="L4201" s="1" t="s">
        <v>9142</v>
      </c>
      <c r="M4201" s="1" t="s">
        <v>20820</v>
      </c>
      <c r="N4201" s="1" t="s">
        <v>20821</v>
      </c>
      <c r="O4201" s="1" t="s">
        <v>122</v>
      </c>
      <c r="P4201" s="1" t="s">
        <v>246</v>
      </c>
      <c r="Q4201" s="1" t="s">
        <v>247</v>
      </c>
      <c r="R4201" s="1" t="s">
        <v>20822</v>
      </c>
      <c r="S4201" s="1" t="s">
        <v>20798</v>
      </c>
      <c r="T4201" s="1" t="s">
        <v>9142</v>
      </c>
      <c r="U4201" s="1" t="s">
        <v>270</v>
      </c>
      <c r="V4201" s="18">
        <v>4.0185185185185185E-2</v>
      </c>
      <c r="W4201" s="18">
        <v>4.1388888888888892E-2</v>
      </c>
      <c r="X4201" s="18">
        <v>1.2037037037037038E-3</v>
      </c>
    </row>
    <row r="4202" spans="1:24" hidden="1" x14ac:dyDescent="0.2">
      <c r="A4202" s="1" t="s">
        <v>20823</v>
      </c>
      <c r="B4202" s="1" t="s">
        <v>132</v>
      </c>
      <c r="C4202" s="1" t="s">
        <v>250</v>
      </c>
      <c r="D4202" s="1" t="s">
        <v>251</v>
      </c>
      <c r="E4202" s="1" t="s">
        <v>263</v>
      </c>
      <c r="F4202" s="1" t="s">
        <v>293</v>
      </c>
      <c r="G4202" s="1" t="s">
        <v>116</v>
      </c>
      <c r="H4202" s="1" t="s">
        <v>40</v>
      </c>
      <c r="I4202" s="1" t="s">
        <v>117</v>
      </c>
      <c r="J4202" s="1" t="s">
        <v>81</v>
      </c>
      <c r="K4202" s="1" t="s">
        <v>129</v>
      </c>
      <c r="L4202" s="1" t="s">
        <v>20824</v>
      </c>
      <c r="M4202" s="1" t="s">
        <v>20825</v>
      </c>
      <c r="N4202" s="1" t="s">
        <v>20826</v>
      </c>
      <c r="O4202" s="1" t="s">
        <v>122</v>
      </c>
      <c r="P4202" s="1" t="s">
        <v>246</v>
      </c>
      <c r="Q4202" s="1" t="s">
        <v>247</v>
      </c>
      <c r="R4202" s="1" t="s">
        <v>20826</v>
      </c>
      <c r="S4202" s="1" t="s">
        <v>20798</v>
      </c>
      <c r="T4202" s="1" t="s">
        <v>20824</v>
      </c>
      <c r="U4202" s="1" t="s">
        <v>387</v>
      </c>
      <c r="V4202" s="18">
        <v>0</v>
      </c>
      <c r="W4202" s="18">
        <v>8.7962962962962962E-4</v>
      </c>
      <c r="X4202" s="18">
        <v>8.7962962962962962E-4</v>
      </c>
    </row>
    <row r="4203" spans="1:24" hidden="1" x14ac:dyDescent="0.2">
      <c r="A4203" s="1" t="s">
        <v>20827</v>
      </c>
      <c r="B4203" s="1" t="s">
        <v>132</v>
      </c>
      <c r="C4203" s="1" t="s">
        <v>250</v>
      </c>
      <c r="D4203" s="1" t="s">
        <v>251</v>
      </c>
      <c r="E4203" s="1" t="s">
        <v>252</v>
      </c>
      <c r="F4203" s="1" t="s">
        <v>253</v>
      </c>
      <c r="G4203" s="1" t="s">
        <v>159</v>
      </c>
      <c r="H4203" s="1" t="s">
        <v>36</v>
      </c>
      <c r="I4203" s="1" t="s">
        <v>84</v>
      </c>
      <c r="J4203" s="1" t="s">
        <v>81</v>
      </c>
      <c r="K4203" s="1" t="s">
        <v>129</v>
      </c>
      <c r="L4203" s="1" t="s">
        <v>17269</v>
      </c>
      <c r="M4203" s="1" t="s">
        <v>20828</v>
      </c>
      <c r="N4203" s="1" t="s">
        <v>20829</v>
      </c>
      <c r="O4203" s="1" t="s">
        <v>122</v>
      </c>
      <c r="P4203" s="1" t="s">
        <v>246</v>
      </c>
      <c r="Q4203" s="1" t="s">
        <v>247</v>
      </c>
      <c r="R4203" s="1" t="s">
        <v>20830</v>
      </c>
      <c r="S4203" s="1" t="s">
        <v>20798</v>
      </c>
      <c r="T4203" s="1" t="s">
        <v>17269</v>
      </c>
      <c r="U4203" s="1" t="s">
        <v>255</v>
      </c>
      <c r="V4203" s="18">
        <v>4.1921296296296297E-2</v>
      </c>
      <c r="W4203" s="18">
        <v>4.2685185185185187E-2</v>
      </c>
      <c r="X4203" s="18">
        <v>7.6388888888888893E-4</v>
      </c>
    </row>
    <row r="4204" spans="1:24" x14ac:dyDescent="0.2">
      <c r="A4204" s="1" t="s">
        <v>20831</v>
      </c>
      <c r="B4204" s="1" t="s">
        <v>115</v>
      </c>
      <c r="C4204" s="1" t="s">
        <v>18</v>
      </c>
      <c r="D4204" s="1" t="s">
        <v>243</v>
      </c>
      <c r="E4204" s="1" t="s">
        <v>61</v>
      </c>
      <c r="F4204" s="1" t="s">
        <v>405</v>
      </c>
      <c r="G4204" s="1" t="s">
        <v>116</v>
      </c>
      <c r="H4204" s="1" t="s">
        <v>40</v>
      </c>
      <c r="I4204" s="1" t="s">
        <v>117</v>
      </c>
      <c r="J4204" s="1" t="s">
        <v>81</v>
      </c>
      <c r="K4204" s="1" t="s">
        <v>111</v>
      </c>
      <c r="L4204" s="1" t="s">
        <v>20832</v>
      </c>
      <c r="M4204" s="1" t="s">
        <v>20833</v>
      </c>
      <c r="N4204" s="1" t="s">
        <v>20834</v>
      </c>
      <c r="O4204" s="1" t="s">
        <v>122</v>
      </c>
      <c r="P4204" s="1" t="s">
        <v>246</v>
      </c>
      <c r="Q4204" s="1" t="s">
        <v>247</v>
      </c>
      <c r="R4204" s="1" t="s">
        <v>20835</v>
      </c>
      <c r="S4204" s="1" t="s">
        <v>20798</v>
      </c>
      <c r="T4204" s="1" t="s">
        <v>20836</v>
      </c>
      <c r="U4204" s="1" t="s">
        <v>20837</v>
      </c>
      <c r="V4204" s="18">
        <v>1.3103935185185185</v>
      </c>
      <c r="W4204" s="18">
        <v>1.4625810185185186</v>
      </c>
      <c r="X4204" s="18">
        <v>0.1521875</v>
      </c>
    </row>
    <row r="4205" spans="1:24" hidden="1" x14ac:dyDescent="0.2">
      <c r="A4205" s="1" t="s">
        <v>20838</v>
      </c>
      <c r="B4205" s="1" t="s">
        <v>132</v>
      </c>
      <c r="C4205" s="1" t="s">
        <v>250</v>
      </c>
      <c r="D4205" s="1" t="s">
        <v>251</v>
      </c>
      <c r="E4205" s="1" t="s">
        <v>252</v>
      </c>
      <c r="F4205" s="1" t="s">
        <v>253</v>
      </c>
      <c r="G4205" s="1" t="s">
        <v>159</v>
      </c>
      <c r="H4205" s="1" t="s">
        <v>36</v>
      </c>
      <c r="I4205" s="1" t="s">
        <v>84</v>
      </c>
      <c r="J4205" s="1" t="s">
        <v>81</v>
      </c>
      <c r="K4205" s="1" t="s">
        <v>129</v>
      </c>
      <c r="L4205" s="1" t="s">
        <v>9120</v>
      </c>
      <c r="M4205" s="1" t="s">
        <v>20839</v>
      </c>
      <c r="N4205" s="1" t="s">
        <v>20840</v>
      </c>
      <c r="O4205" s="1" t="s">
        <v>122</v>
      </c>
      <c r="P4205" s="1" t="s">
        <v>246</v>
      </c>
      <c r="Q4205" s="1" t="s">
        <v>247</v>
      </c>
      <c r="R4205" s="1" t="s">
        <v>20841</v>
      </c>
      <c r="S4205" s="1" t="s">
        <v>20798</v>
      </c>
      <c r="T4205" s="1" t="s">
        <v>9120</v>
      </c>
      <c r="U4205" s="1" t="s">
        <v>270</v>
      </c>
      <c r="V4205" s="18">
        <v>5.917824074074074E-2</v>
      </c>
      <c r="W4205" s="18">
        <v>6.0555555555555557E-2</v>
      </c>
      <c r="X4205" s="18">
        <v>1.3773148148148147E-3</v>
      </c>
    </row>
    <row r="4206" spans="1:24" hidden="1" x14ac:dyDescent="0.2">
      <c r="A4206" s="1" t="s">
        <v>20842</v>
      </c>
      <c r="B4206" s="1" t="s">
        <v>132</v>
      </c>
      <c r="C4206" s="1" t="s">
        <v>250</v>
      </c>
      <c r="D4206" s="1" t="s">
        <v>251</v>
      </c>
      <c r="E4206" s="1" t="s">
        <v>263</v>
      </c>
      <c r="F4206" s="1" t="s">
        <v>293</v>
      </c>
      <c r="G4206" s="1" t="s">
        <v>116</v>
      </c>
      <c r="H4206" s="1" t="s">
        <v>40</v>
      </c>
      <c r="I4206" s="1" t="s">
        <v>117</v>
      </c>
      <c r="J4206" s="1" t="s">
        <v>81</v>
      </c>
      <c r="K4206" s="1" t="s">
        <v>129</v>
      </c>
      <c r="L4206" s="1" t="s">
        <v>12812</v>
      </c>
      <c r="M4206" s="1" t="s">
        <v>20843</v>
      </c>
      <c r="N4206" s="1" t="s">
        <v>20844</v>
      </c>
      <c r="O4206" s="1" t="s">
        <v>122</v>
      </c>
      <c r="P4206" s="1" t="s">
        <v>246</v>
      </c>
      <c r="Q4206" s="1" t="s">
        <v>247</v>
      </c>
      <c r="R4206" s="1" t="s">
        <v>20844</v>
      </c>
      <c r="S4206" s="1" t="s">
        <v>20798</v>
      </c>
      <c r="T4206" s="1" t="s">
        <v>12812</v>
      </c>
      <c r="U4206" s="1" t="s">
        <v>334</v>
      </c>
      <c r="V4206" s="18">
        <v>0</v>
      </c>
      <c r="W4206" s="18">
        <v>1.0185185185185184E-3</v>
      </c>
      <c r="X4206" s="18">
        <v>1.0185185185185184E-3</v>
      </c>
    </row>
    <row r="4207" spans="1:24" hidden="1" x14ac:dyDescent="0.2">
      <c r="A4207" s="1" t="s">
        <v>20845</v>
      </c>
      <c r="B4207" s="1" t="s">
        <v>132</v>
      </c>
      <c r="C4207" s="1" t="s">
        <v>250</v>
      </c>
      <c r="D4207" s="1" t="s">
        <v>251</v>
      </c>
      <c r="E4207" s="1" t="s">
        <v>252</v>
      </c>
      <c r="F4207" s="1" t="s">
        <v>253</v>
      </c>
      <c r="G4207" s="1" t="s">
        <v>159</v>
      </c>
      <c r="H4207" s="1" t="s">
        <v>36</v>
      </c>
      <c r="I4207" s="1" t="s">
        <v>84</v>
      </c>
      <c r="J4207" s="1" t="s">
        <v>81</v>
      </c>
      <c r="K4207" s="1" t="s">
        <v>129</v>
      </c>
      <c r="L4207" s="1" t="s">
        <v>386</v>
      </c>
      <c r="M4207" s="1" t="s">
        <v>20846</v>
      </c>
      <c r="N4207" s="1" t="s">
        <v>20847</v>
      </c>
      <c r="O4207" s="1" t="s">
        <v>122</v>
      </c>
      <c r="P4207" s="1" t="s">
        <v>246</v>
      </c>
      <c r="Q4207" s="1" t="s">
        <v>247</v>
      </c>
      <c r="R4207" s="1" t="s">
        <v>20848</v>
      </c>
      <c r="S4207" s="1" t="s">
        <v>20798</v>
      </c>
      <c r="T4207" s="1" t="s">
        <v>386</v>
      </c>
      <c r="U4207" s="1" t="s">
        <v>255</v>
      </c>
      <c r="V4207" s="18">
        <v>6.9918981481481485E-2</v>
      </c>
      <c r="W4207" s="18">
        <v>7.1157407407407405E-2</v>
      </c>
      <c r="X4207" s="18">
        <v>1.238425925925926E-3</v>
      </c>
    </row>
    <row r="4208" spans="1:24" hidden="1" x14ac:dyDescent="0.2">
      <c r="A4208" s="1" t="s">
        <v>20849</v>
      </c>
      <c r="B4208" s="1" t="s">
        <v>173</v>
      </c>
      <c r="C4208" s="1" t="s">
        <v>309</v>
      </c>
      <c r="D4208" s="1" t="s">
        <v>251</v>
      </c>
      <c r="E4208" s="1" t="s">
        <v>284</v>
      </c>
      <c r="F4208" s="1" t="s">
        <v>318</v>
      </c>
      <c r="G4208" s="1" t="s">
        <v>110</v>
      </c>
      <c r="H4208" s="1" t="s">
        <v>50</v>
      </c>
      <c r="I4208" s="1" t="s">
        <v>109</v>
      </c>
      <c r="J4208" s="1" t="s">
        <v>4186</v>
      </c>
      <c r="K4208" s="1" t="s">
        <v>114</v>
      </c>
      <c r="L4208" s="1" t="s">
        <v>20850</v>
      </c>
      <c r="M4208" s="1" t="s">
        <v>20851</v>
      </c>
      <c r="N4208" s="1" t="s">
        <v>20852</v>
      </c>
      <c r="O4208" s="1" t="s">
        <v>122</v>
      </c>
      <c r="P4208" s="1" t="s">
        <v>246</v>
      </c>
      <c r="Q4208" s="1" t="s">
        <v>247</v>
      </c>
      <c r="R4208" s="1" t="s">
        <v>20853</v>
      </c>
      <c r="S4208" s="1" t="s">
        <v>20798</v>
      </c>
      <c r="T4208" s="1" t="s">
        <v>20854</v>
      </c>
      <c r="V4208" s="18">
        <v>0</v>
      </c>
      <c r="W4208" s="18">
        <v>0</v>
      </c>
      <c r="X4208" s="18">
        <v>0</v>
      </c>
    </row>
    <row r="4209" spans="1:24" x14ac:dyDescent="0.2">
      <c r="A4209" s="1" t="s">
        <v>20855</v>
      </c>
      <c r="B4209" s="1" t="s">
        <v>115</v>
      </c>
      <c r="C4209" s="1" t="s">
        <v>21</v>
      </c>
      <c r="D4209" s="1" t="s">
        <v>243</v>
      </c>
      <c r="E4209" s="1" t="s">
        <v>498</v>
      </c>
      <c r="F4209" s="1" t="s">
        <v>405</v>
      </c>
      <c r="G4209" s="1" t="s">
        <v>116</v>
      </c>
      <c r="H4209" s="1" t="s">
        <v>40</v>
      </c>
      <c r="I4209" s="1" t="s">
        <v>117</v>
      </c>
      <c r="J4209" s="1" t="s">
        <v>81</v>
      </c>
      <c r="K4209" s="1" t="s">
        <v>111</v>
      </c>
      <c r="L4209" s="1" t="s">
        <v>20856</v>
      </c>
      <c r="M4209" s="1" t="s">
        <v>20857</v>
      </c>
      <c r="N4209" s="1" t="s">
        <v>20858</v>
      </c>
      <c r="O4209" s="1" t="s">
        <v>122</v>
      </c>
      <c r="P4209" s="1" t="s">
        <v>266</v>
      </c>
      <c r="Q4209" s="1" t="s">
        <v>343</v>
      </c>
      <c r="R4209" s="1" t="s">
        <v>20859</v>
      </c>
      <c r="S4209" s="1" t="s">
        <v>20798</v>
      </c>
      <c r="T4209" s="1" t="s">
        <v>20860</v>
      </c>
      <c r="U4209" s="1" t="s">
        <v>20861</v>
      </c>
      <c r="V4209" s="18">
        <v>2.2902430555555555</v>
      </c>
      <c r="W4209" s="18">
        <v>2.3599884259259261</v>
      </c>
      <c r="X4209" s="18">
        <v>6.9745370370370374E-2</v>
      </c>
    </row>
  </sheetData>
  <autoFilter ref="A1:Z4209" xr:uid="{00000000-0001-0000-0200-000000000000}">
    <filterColumn colId="2">
      <filters blank="1">
        <filter val="BACK UP DATA CENTER (BACKUP ON DEMAND)"/>
        <filter val="BASE DE DATOS"/>
        <filter val="CLOUD SAP HANA"/>
        <filter val="COMUNICACIONES DC"/>
        <filter val="CONTROLLER"/>
        <filter val="DISASTER RECOVERY - (ZERTO, VCLOUD HA, INEX)"/>
        <filter val="GOOGLE WORKSPACE"/>
        <filter val="O365"/>
        <filter val="OPERACION N1"/>
        <filter val="SISTEMA OPERATIVO MICROSOFT"/>
        <filter val="SISTEMA OPERATIVO UNIX"/>
        <filter val="VDC"/>
      </filters>
    </filterColumn>
    <filterColumn colId="9">
      <filters>
        <filter val="Requerimiento de Cliente"/>
        <filter val="Requerimiento de Red"/>
      </filters>
    </filterColumn>
    <sortState xmlns:xlrd2="http://schemas.microsoft.com/office/spreadsheetml/2017/richdata2" ref="A2:Z2920">
      <sortCondition ref="Z1:Z2155"/>
    </sortState>
  </autoFilter>
  <pageMargins left="0.7" right="0.7" top="0.75" bottom="0.75" header="0.3" footer="0.3"/>
  <pageSetup orientation="portrait" r:id="rId1"/>
  <headerFooter>
    <oddFooter>&amp;L_x000D_&amp;1#&amp;"Calibri"&amp;10&amp;K000000 ***Este documento está clasificado como USO INTERNO por TELEFÓNICA. ***This document is classified as INTERNAL USE by TELEFÓNICA.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43EDA-4EDF-4E06-9FF2-4A4208152DB4}">
  <dimension ref="A1"/>
  <sheetViews>
    <sheetView workbookViewId="0">
      <selection activeCell="C1" sqref="C1:D1048576"/>
    </sheetView>
  </sheetViews>
  <sheetFormatPr baseColWidth="10"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tickets</vt:lpstr>
      <vt:lpstr>Grafico clientes</vt:lpstr>
      <vt:lpstr>+ pending</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Denise Cruzat</dc:creator>
  <cp:keywords/>
  <dc:description/>
  <cp:lastModifiedBy>RONALD ENRIQUE MELARA SERRANO</cp:lastModifiedBy>
  <cp:revision/>
  <dcterms:created xsi:type="dcterms:W3CDTF">2021-01-27T12:24:09Z</dcterms:created>
  <dcterms:modified xsi:type="dcterms:W3CDTF">2024-03-18T18:37:34Z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27cb1b6-4159-4a38-a94b-cbd1c10c7376_Enabled">
    <vt:lpwstr>true</vt:lpwstr>
  </property>
  <property fmtid="{D5CDD505-2E9C-101B-9397-08002B2CF9AE}" pid="3" name="MSIP_Label_f27cb1b6-4159-4a38-a94b-cbd1c10c7376_SetDate">
    <vt:lpwstr>2023-10-20T19:44:28Z</vt:lpwstr>
  </property>
  <property fmtid="{D5CDD505-2E9C-101B-9397-08002B2CF9AE}" pid="4" name="MSIP_Label_f27cb1b6-4159-4a38-a94b-cbd1c10c7376_Method">
    <vt:lpwstr>Privileged</vt:lpwstr>
  </property>
  <property fmtid="{D5CDD505-2E9C-101B-9397-08002B2CF9AE}" pid="5" name="MSIP_Label_f27cb1b6-4159-4a38-a94b-cbd1c10c7376_Name">
    <vt:lpwstr>Internal Use</vt:lpwstr>
  </property>
  <property fmtid="{D5CDD505-2E9C-101B-9397-08002B2CF9AE}" pid="6" name="MSIP_Label_f27cb1b6-4159-4a38-a94b-cbd1c10c7376_SiteId">
    <vt:lpwstr>9744600e-3e04-492e-baa1-25ec245c6f10</vt:lpwstr>
  </property>
  <property fmtid="{D5CDD505-2E9C-101B-9397-08002B2CF9AE}" pid="7" name="MSIP_Label_f27cb1b6-4159-4a38-a94b-cbd1c10c7376_ActionId">
    <vt:lpwstr>9ebf5c54-49bf-4708-b442-9401ebc94128</vt:lpwstr>
  </property>
  <property fmtid="{D5CDD505-2E9C-101B-9397-08002B2CF9AE}" pid="8" name="MSIP_Label_f27cb1b6-4159-4a38-a94b-cbd1c10c7376_ContentBits">
    <vt:lpwstr>2</vt:lpwstr>
  </property>
</Properties>
</file>